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omments1.xml" ContentType="application/vnd.openxmlformats-officedocument.spreadsheetml.comments+xml"/>
  <Override PartName="/xl/drawings/drawing2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omments2.xml" ContentType="application/vnd.openxmlformats-officedocument.spreadsheetml.comments+xml"/>
  <Override PartName="/xl/drawings/drawing2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8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omments3.xml" ContentType="application/vnd.openxmlformats-officedocument.spreadsheetml.comments+xml"/>
  <Override PartName="/xl/drawings/drawing29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omments4.xml" ContentType="application/vnd.openxmlformats-officedocument.spreadsheetml.comments+xml"/>
  <Override PartName="/xl/drawings/drawing3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omments5.xml" ContentType="application/vnd.openxmlformats-officedocument.spreadsheetml.comments+xml"/>
  <Override PartName="/xl/drawings/drawing3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omments6.xml" ContentType="application/vnd.openxmlformats-officedocument.spreadsheetml.comments+xml"/>
  <Override PartName="/xl/drawings/drawing32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3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4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5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7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38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omments7.xml" ContentType="application/vnd.openxmlformats-officedocument.spreadsheetml.comments+xml"/>
  <Override PartName="/xl/threadedComments/threadedComment1.xml" ContentType="application/vnd.ms-excel.threadedcomments+xml"/>
  <Override PartName="/xl/drawings/drawing39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omments8.xml" ContentType="application/vnd.openxmlformats-officedocument.spreadsheetml.comments+xml"/>
  <Override PartName="/xl/drawings/drawing40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omments9.xml" ContentType="application/vnd.openxmlformats-officedocument.spreadsheetml.comments+xml"/>
  <Override PartName="/xl/drawings/drawing4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omments10.xml" ContentType="application/vnd.openxmlformats-officedocument.spreadsheetml.comments+xml"/>
  <Override PartName="/xl/drawings/drawing42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3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omments11.xml" ContentType="application/vnd.openxmlformats-officedocument.spreadsheetml.comments+xml"/>
  <Override PartName="/xl/drawings/drawing44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omments12.xml" ContentType="application/vnd.openxmlformats-officedocument.spreadsheetml.comments+xml"/>
  <Override PartName="/xl/threadedComments/threadedComment2.xml" ContentType="application/vnd.ms-excel.threadedcomments+xml"/>
  <Override PartName="/xl/drawings/drawing4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omments13.xml" ContentType="application/vnd.openxmlformats-officedocument.spreadsheetml.comments+xml"/>
  <Override PartName="/xl/drawings/drawing4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omments14.xml" ContentType="application/vnd.openxmlformats-officedocument.spreadsheetml.comments+xml"/>
  <Override PartName="/xl/drawings/drawing47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omments15.xml" ContentType="application/vnd.openxmlformats-officedocument.spreadsheetml.comments+xml"/>
  <Override PartName="/xl/drawings/drawing48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4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omments16.xml" ContentType="application/vnd.openxmlformats-officedocument.spreadsheetml.comments+xml"/>
  <Override PartName="/xl/threadedComments/threadedComment3.xml" ContentType="application/vnd.ms-excel.threadedcomments+xml"/>
  <Override PartName="/xl/drawings/drawing5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1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3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4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5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6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omments17.xml" ContentType="application/vnd.openxmlformats-officedocument.spreadsheetml.comments+xml"/>
  <Override PartName="/xl/drawings/drawing57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58.xml" ContentType="application/vnd.openxmlformats-officedocument.drawing+xml"/>
  <Override PartName="/xl/ctrlProps/ctrlProp1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roupebel.sharepoint.com/sites/NampaSupplyChain/Shared Documents/FG Shipping/"/>
    </mc:Choice>
  </mc:AlternateContent>
  <xr:revisionPtr revIDLastSave="64010" documentId="101_{16BD5FCB-23B4-483D-BA45-634E4CFFA097}" xr6:coauthVersionLast="47" xr6:coauthVersionMax="47" xr10:uidLastSave="{FBAA5A4D-FD2F-4EF5-B7A5-493F90398039}"/>
  <bookViews>
    <workbookView xWindow="-120" yWindow="-120" windowWidth="29040" windowHeight="15720" tabRatio="719" firstSheet="18" activeTab="20" xr2:uid="{70F8ACB4-CCB8-4C18-9C3A-B93E90174DD3}"/>
  </bookViews>
  <sheets>
    <sheet name="W52" sheetId="308" r:id="rId1"/>
    <sheet name="W51" sheetId="307" r:id="rId2"/>
    <sheet name="W50" sheetId="306" r:id="rId3"/>
    <sheet name="W49" sheetId="305" r:id="rId4"/>
    <sheet name="W48" sheetId="304" r:id="rId5"/>
    <sheet name="W47" sheetId="303" r:id="rId6"/>
    <sheet name="W46" sheetId="302" r:id="rId7"/>
    <sheet name="W43" sheetId="299" r:id="rId8"/>
    <sheet name="W45" sheetId="301" r:id="rId9"/>
    <sheet name="W44 " sheetId="300" r:id="rId10"/>
    <sheet name="W42" sheetId="298" r:id="rId11"/>
    <sheet name="W41" sheetId="297" r:id="rId12"/>
    <sheet name="W40" sheetId="296" r:id="rId13"/>
    <sheet name="W39" sheetId="295" r:id="rId14"/>
    <sheet name="W38" sheetId="294" r:id="rId15"/>
    <sheet name="W37" sheetId="293" r:id="rId16"/>
    <sheet name="W36" sheetId="292" r:id="rId17"/>
    <sheet name="W35" sheetId="291" r:id="rId18"/>
    <sheet name="W34" sheetId="290" r:id="rId19"/>
    <sheet name="W33" sheetId="289" r:id="rId20"/>
    <sheet name="W32" sheetId="288" r:id="rId21"/>
    <sheet name="W31" sheetId="287" r:id="rId22"/>
    <sheet name="W30" sheetId="286" r:id="rId23"/>
    <sheet name="W29" sheetId="285" r:id="rId24"/>
    <sheet name="W28" sheetId="284" r:id="rId25"/>
    <sheet name="W27" sheetId="283" r:id="rId26"/>
    <sheet name="W26" sheetId="282" r:id="rId27"/>
    <sheet name="W25" sheetId="281" r:id="rId28"/>
    <sheet name="W24" sheetId="279" r:id="rId29"/>
    <sheet name="W23" sheetId="278" r:id="rId30"/>
    <sheet name="W22" sheetId="277" r:id="rId31"/>
    <sheet name="W21" sheetId="276" r:id="rId32"/>
    <sheet name="W20" sheetId="275" r:id="rId33"/>
    <sheet name="W19" sheetId="274" state="hidden" r:id="rId34"/>
    <sheet name="W18" sheetId="273" r:id="rId35"/>
    <sheet name="19." sheetId="280" r:id="rId36"/>
    <sheet name="W17" sheetId="272" r:id="rId37"/>
    <sheet name="W16" sheetId="271" r:id="rId38"/>
    <sheet name="W15" sheetId="270" r:id="rId39"/>
    <sheet name="W14" sheetId="269" r:id="rId40"/>
    <sheet name="W13" sheetId="268" r:id="rId41"/>
    <sheet name="W12" sheetId="267" r:id="rId42"/>
    <sheet name="W11" sheetId="266" r:id="rId43"/>
    <sheet name="W10" sheetId="265" r:id="rId44"/>
    <sheet name="W9" sheetId="264" r:id="rId45"/>
    <sheet name="W8" sheetId="263" r:id="rId46"/>
    <sheet name="W7" sheetId="262" r:id="rId47"/>
    <sheet name="W6" sheetId="261" r:id="rId48"/>
    <sheet name="W5" sheetId="260" r:id="rId49"/>
    <sheet name="W4" sheetId="259" r:id="rId50"/>
    <sheet name="W3" sheetId="258" r:id="rId51"/>
    <sheet name="W2" sheetId="257" r:id="rId52"/>
    <sheet name="W1" sheetId="256" r:id="rId53"/>
    <sheet name="Test" sheetId="152" state="hidden" r:id="rId54"/>
    <sheet name="Template" sheetId="148" state="hidden" r:id="rId55"/>
    <sheet name="WW7" sheetId="142" state="hidden" r:id="rId56"/>
    <sheet name="Sheet1" sheetId="146" state="hidden" r:id="rId57"/>
    <sheet name="Lists" sheetId="2" r:id="rId58"/>
    <sheet name="REVIEW" sheetId="167" r:id="rId59"/>
    <sheet name="Comparaison" sheetId="84" r:id="rId60"/>
    <sheet name="NYC" sheetId="3" r:id="rId61"/>
    <sheet name="Intermediate" sheetId="4" r:id="rId62"/>
    <sheet name="Password" sheetId="19" r:id="rId63"/>
    <sheet name="Carrier Check" sheetId="309" r:id="rId64"/>
  </sheets>
  <definedNames>
    <definedName name="_xlnm._FilterDatabase" localSheetId="59" hidden="1">Comparaison!$A$3:$S$206</definedName>
    <definedName name="_xlnm.Print_Area" localSheetId="35">'19.'!$A$1:$R$91</definedName>
    <definedName name="_xlnm.Print_Area" localSheetId="58">REVIEW!$A$1:$AA$80</definedName>
    <definedName name="_xlnm.Print_Area" localSheetId="54">Template!$A$1:$AA$79</definedName>
    <definedName name="_xlnm.Print_Area" localSheetId="53">Test!$A$1:$X$79</definedName>
    <definedName name="_xlnm.Print_Area" localSheetId="52">'W1'!$A$1:$AA$88</definedName>
    <definedName name="_xlnm.Print_Area" localSheetId="43">'W10'!$A$1:$AA$91</definedName>
    <definedName name="_xlnm.Print_Area" localSheetId="42">'W11'!$A$1:$AA$88</definedName>
    <definedName name="_xlnm.Print_Area" localSheetId="41">'W12'!$A$1:$AA$91</definedName>
    <definedName name="_xlnm.Print_Area" localSheetId="40">'W13'!$A$1:$AA$93</definedName>
    <definedName name="_xlnm.Print_Area" localSheetId="39">'W14'!$A$1:$AA$90</definedName>
    <definedName name="_xlnm.Print_Area" localSheetId="38">'W15'!$A$1:$AA$88</definedName>
    <definedName name="_xlnm.Print_Area" localSheetId="37">'W16'!$A$1:$AA$88</definedName>
    <definedName name="_xlnm.Print_Area" localSheetId="36">'W17'!$A$1:$AA$88</definedName>
    <definedName name="_xlnm.Print_Area" localSheetId="34">'W18'!$A$1:$AA$88</definedName>
    <definedName name="_xlnm.Print_Area" localSheetId="33">'W19'!$A$1:$R$91</definedName>
    <definedName name="_xlnm.Print_Area" localSheetId="51">'W2'!$A$1:$AA$88</definedName>
    <definedName name="_xlnm.Print_Area" localSheetId="32">'W20'!$A$1:$AA$88</definedName>
    <definedName name="_xlnm.Print_Area" localSheetId="31">'W21'!$A$1:$AA$88</definedName>
    <definedName name="_xlnm.Print_Area" localSheetId="30">'W22'!$A$1:$AA$88</definedName>
    <definedName name="_xlnm.Print_Area" localSheetId="29">'W23'!$A$1:$AA$88</definedName>
    <definedName name="_xlnm.Print_Area" localSheetId="28">'W24'!$A$1:$AA$89</definedName>
    <definedName name="_xlnm.Print_Area" localSheetId="27">'W25'!$A$1:$AA$88</definedName>
    <definedName name="_xlnm.Print_Area" localSheetId="26">'W26'!$A$1:$AA$91</definedName>
    <definedName name="_xlnm.Print_Area" localSheetId="25">'W27'!$A$1:$AA$91</definedName>
    <definedName name="_xlnm.Print_Area" localSheetId="24">'W28'!$A$1:$AA$88</definedName>
    <definedName name="_xlnm.Print_Area" localSheetId="23">'W29'!$A$1:$AA$89</definedName>
    <definedName name="_xlnm.Print_Area" localSheetId="50">'W3'!$A$1:$AA$88</definedName>
    <definedName name="_xlnm.Print_Area" localSheetId="22">'W30'!$A$1:$AA$88</definedName>
    <definedName name="_xlnm.Print_Area" localSheetId="21">'W31'!$A$1:$AA$88</definedName>
    <definedName name="_xlnm.Print_Area" localSheetId="20">'W32'!$A$1:$AA$88</definedName>
    <definedName name="_xlnm.Print_Area" localSheetId="19">'W33'!$A$1:$AA$88</definedName>
    <definedName name="_xlnm.Print_Area" localSheetId="18">'W34'!$A$1:$AA$88</definedName>
    <definedName name="_xlnm.Print_Area" localSheetId="17">'W35'!$A$1:$AA$88</definedName>
    <definedName name="_xlnm.Print_Area" localSheetId="16">'W36'!$A$1:$AA$88</definedName>
    <definedName name="_xlnm.Print_Area" localSheetId="15">'W37'!$A$1:$AA$88</definedName>
    <definedName name="_xlnm.Print_Area" localSheetId="14">'W38'!$A$1:$AA$88</definedName>
    <definedName name="_xlnm.Print_Area" localSheetId="13">'W39'!$A$1:$AA$88</definedName>
    <definedName name="_xlnm.Print_Area" localSheetId="49">'W4'!$A$1:$AA$88</definedName>
    <definedName name="_xlnm.Print_Area" localSheetId="12">'W40'!$A$1:$AA$88</definedName>
    <definedName name="_xlnm.Print_Area" localSheetId="11">'W41'!$A$1:$AA$88</definedName>
    <definedName name="_xlnm.Print_Area" localSheetId="10">'W42'!$A$1:$AA$88</definedName>
    <definedName name="_xlnm.Print_Area" localSheetId="7">'W43'!$A$1:$AA$88</definedName>
    <definedName name="_xlnm.Print_Area" localSheetId="9">'W44 '!$A$1:$AA$88</definedName>
    <definedName name="_xlnm.Print_Area" localSheetId="8">'W45'!$A$1:$AA$88</definedName>
    <definedName name="_xlnm.Print_Area" localSheetId="6">'W46'!$A$1:$AA$88</definedName>
    <definedName name="_xlnm.Print_Area" localSheetId="5">'W47'!$A$1:$AA$88</definedName>
    <definedName name="_xlnm.Print_Area" localSheetId="4">'W48'!$A$1:$AA$88</definedName>
    <definedName name="_xlnm.Print_Area" localSheetId="3">'W49'!$A$1:$AA$88</definedName>
    <definedName name="_xlnm.Print_Area" localSheetId="48">'W5'!$A$1:$AA$88</definedName>
    <definedName name="_xlnm.Print_Area" localSheetId="2">'W50'!$A$1:$AA$88</definedName>
    <definedName name="_xlnm.Print_Area" localSheetId="1">'W51'!$A$1:$AA$88</definedName>
    <definedName name="_xlnm.Print_Area" localSheetId="0">'W52'!$A$1:$AA$88</definedName>
    <definedName name="_xlnm.Print_Area" localSheetId="47">'W6'!$A$1:$AA$88</definedName>
    <definedName name="_xlnm.Print_Area" localSheetId="46">'W7'!$A$1:$AA$88</definedName>
    <definedName name="_xlnm.Print_Area" localSheetId="45">'W8'!$A$1:$AA$88</definedName>
    <definedName name="_xlnm.Print_Area" localSheetId="44">'W9'!$A$1:$AA$96</definedName>
    <definedName name="_xlnm.Print_Area" localSheetId="55">'WW7'!$A$1:$AA$61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3" i="308" l="1"/>
  <c r="A273" i="308"/>
  <c r="B272" i="308"/>
  <c r="A272" i="308"/>
  <c r="B271" i="308"/>
  <c r="A271" i="308"/>
  <c r="B270" i="308"/>
  <c r="A270" i="308"/>
  <c r="B269" i="308"/>
  <c r="A269" i="308"/>
  <c r="B268" i="308"/>
  <c r="A268" i="308"/>
  <c r="B267" i="308"/>
  <c r="A267" i="308"/>
  <c r="B266" i="308"/>
  <c r="A266" i="308"/>
  <c r="B265" i="308"/>
  <c r="A265" i="308"/>
  <c r="B264" i="308"/>
  <c r="A264" i="308"/>
  <c r="B263" i="308"/>
  <c r="A263" i="308"/>
  <c r="B262" i="308"/>
  <c r="A262" i="308"/>
  <c r="B261" i="308"/>
  <c r="A261" i="308"/>
  <c r="B260" i="308"/>
  <c r="A260" i="308"/>
  <c r="B259" i="308"/>
  <c r="A259" i="308"/>
  <c r="B258" i="308"/>
  <c r="A258" i="308"/>
  <c r="B257" i="308"/>
  <c r="A257" i="308"/>
  <c r="B256" i="308"/>
  <c r="A256" i="308"/>
  <c r="B255" i="308"/>
  <c r="A255" i="308"/>
  <c r="B254" i="308"/>
  <c r="A254" i="308"/>
  <c r="B253" i="308"/>
  <c r="A253" i="308"/>
  <c r="B252" i="308"/>
  <c r="A252" i="308"/>
  <c r="B251" i="308"/>
  <c r="A251" i="308"/>
  <c r="B250" i="308"/>
  <c r="A250" i="308"/>
  <c r="B249" i="308"/>
  <c r="A249" i="308"/>
  <c r="B248" i="308"/>
  <c r="A248" i="308"/>
  <c r="B247" i="308"/>
  <c r="A247" i="308"/>
  <c r="B246" i="308"/>
  <c r="A246" i="308"/>
  <c r="B245" i="308"/>
  <c r="A245" i="308"/>
  <c r="B244" i="308"/>
  <c r="A244" i="308"/>
  <c r="B243" i="308"/>
  <c r="A243" i="308"/>
  <c r="B242" i="308"/>
  <c r="A242" i="308"/>
  <c r="B241" i="308"/>
  <c r="A241" i="308"/>
  <c r="B240" i="308"/>
  <c r="A240" i="308"/>
  <c r="B239" i="308"/>
  <c r="A239" i="308"/>
  <c r="B238" i="308"/>
  <c r="A238" i="308"/>
  <c r="B237" i="308"/>
  <c r="A237" i="308"/>
  <c r="B236" i="308"/>
  <c r="A236" i="308"/>
  <c r="B235" i="308"/>
  <c r="A235" i="308"/>
  <c r="B234" i="308"/>
  <c r="A234" i="308"/>
  <c r="B233" i="308"/>
  <c r="A233" i="308"/>
  <c r="B232" i="308"/>
  <c r="A232" i="308"/>
  <c r="B231" i="308"/>
  <c r="A231" i="308"/>
  <c r="B230" i="308"/>
  <c r="A230" i="308"/>
  <c r="B229" i="308"/>
  <c r="A229" i="308"/>
  <c r="B228" i="308"/>
  <c r="A228" i="308"/>
  <c r="B227" i="308"/>
  <c r="A227" i="308"/>
  <c r="B226" i="308"/>
  <c r="A226" i="308"/>
  <c r="B225" i="308"/>
  <c r="A225" i="308"/>
  <c r="B224" i="308"/>
  <c r="A224" i="308"/>
  <c r="B223" i="308"/>
  <c r="A223" i="308"/>
  <c r="B222" i="308"/>
  <c r="A222" i="308"/>
  <c r="B221" i="308"/>
  <c r="A221" i="308"/>
  <c r="B220" i="308"/>
  <c r="A220" i="308"/>
  <c r="B219" i="308"/>
  <c r="A219" i="308"/>
  <c r="B218" i="308"/>
  <c r="A218" i="308"/>
  <c r="B217" i="308"/>
  <c r="A217" i="308"/>
  <c r="B216" i="308"/>
  <c r="A216" i="308"/>
  <c r="B215" i="308"/>
  <c r="A215" i="308"/>
  <c r="B214" i="308"/>
  <c r="A214" i="308"/>
  <c r="B213" i="308"/>
  <c r="A213" i="308"/>
  <c r="B212" i="308"/>
  <c r="A212" i="308"/>
  <c r="B211" i="308"/>
  <c r="A211" i="308"/>
  <c r="B210" i="308"/>
  <c r="A210" i="308"/>
  <c r="B209" i="308"/>
  <c r="A209" i="308"/>
  <c r="B208" i="308"/>
  <c r="A208" i="308"/>
  <c r="B207" i="308"/>
  <c r="A207" i="308"/>
  <c r="B206" i="308"/>
  <c r="A206" i="308"/>
  <c r="B205" i="308"/>
  <c r="A205" i="308"/>
  <c r="B204" i="308"/>
  <c r="A204" i="308"/>
  <c r="B203" i="308"/>
  <c r="A203" i="308"/>
  <c r="B202" i="308"/>
  <c r="A202" i="308"/>
  <c r="B201" i="308"/>
  <c r="A201" i="308"/>
  <c r="B200" i="308"/>
  <c r="A200" i="308"/>
  <c r="B199" i="308"/>
  <c r="A199" i="308"/>
  <c r="B198" i="308"/>
  <c r="A198" i="308"/>
  <c r="B197" i="308"/>
  <c r="A197" i="308"/>
  <c r="B196" i="308"/>
  <c r="A196" i="308"/>
  <c r="B195" i="308"/>
  <c r="A195" i="308"/>
  <c r="B194" i="308"/>
  <c r="A194" i="308"/>
  <c r="B193" i="308"/>
  <c r="A193" i="308"/>
  <c r="B192" i="308"/>
  <c r="A192" i="308"/>
  <c r="B191" i="308"/>
  <c r="A191" i="308"/>
  <c r="B190" i="308"/>
  <c r="A190" i="308"/>
  <c r="B189" i="308"/>
  <c r="A189" i="308"/>
  <c r="B188" i="308"/>
  <c r="A188" i="308"/>
  <c r="B187" i="308"/>
  <c r="A187" i="308"/>
  <c r="B186" i="308"/>
  <c r="A186" i="308"/>
  <c r="B185" i="308"/>
  <c r="A185" i="308"/>
  <c r="B184" i="308"/>
  <c r="A184" i="308"/>
  <c r="B183" i="308"/>
  <c r="A183" i="308"/>
  <c r="B182" i="308"/>
  <c r="A182" i="308"/>
  <c r="B181" i="308"/>
  <c r="A181" i="308"/>
  <c r="B180" i="308"/>
  <c r="A180" i="308"/>
  <c r="B179" i="308"/>
  <c r="A179" i="308"/>
  <c r="B178" i="308"/>
  <c r="A178" i="308"/>
  <c r="B177" i="308"/>
  <c r="A177" i="308"/>
  <c r="B176" i="308"/>
  <c r="A176" i="308"/>
  <c r="B175" i="308"/>
  <c r="A175" i="308"/>
  <c r="B174" i="308"/>
  <c r="A174" i="308"/>
  <c r="B173" i="308"/>
  <c r="A173" i="308"/>
  <c r="B172" i="308"/>
  <c r="A172" i="308"/>
  <c r="B171" i="308"/>
  <c r="A171" i="308"/>
  <c r="B170" i="308"/>
  <c r="A170" i="308"/>
  <c r="B169" i="308"/>
  <c r="A169" i="308"/>
  <c r="B168" i="308"/>
  <c r="A168" i="308"/>
  <c r="B167" i="308"/>
  <c r="A167" i="308"/>
  <c r="B166" i="308"/>
  <c r="A166" i="308"/>
  <c r="B165" i="308"/>
  <c r="A165" i="308"/>
  <c r="B164" i="308"/>
  <c r="A164" i="308"/>
  <c r="B163" i="308"/>
  <c r="A163" i="308"/>
  <c r="B162" i="308"/>
  <c r="A162" i="308"/>
  <c r="B161" i="308"/>
  <c r="A161" i="308"/>
  <c r="B160" i="308"/>
  <c r="A160" i="308"/>
  <c r="B159" i="308"/>
  <c r="A159" i="308"/>
  <c r="B158" i="308"/>
  <c r="A158" i="308"/>
  <c r="B157" i="308"/>
  <c r="A157" i="308"/>
  <c r="B156" i="308"/>
  <c r="A156" i="308"/>
  <c r="B155" i="308"/>
  <c r="A155" i="308"/>
  <c r="B154" i="308"/>
  <c r="A154" i="308"/>
  <c r="B153" i="308"/>
  <c r="A153" i="308"/>
  <c r="B152" i="308"/>
  <c r="A152" i="308"/>
  <c r="B151" i="308"/>
  <c r="A151" i="308"/>
  <c r="B150" i="308"/>
  <c r="A150" i="308"/>
  <c r="B149" i="308"/>
  <c r="A149" i="308"/>
  <c r="B148" i="308"/>
  <c r="A148" i="308"/>
  <c r="B147" i="308"/>
  <c r="A147" i="308"/>
  <c r="B146" i="308"/>
  <c r="A146" i="308"/>
  <c r="B145" i="308"/>
  <c r="A145" i="308"/>
  <c r="B144" i="308"/>
  <c r="A144" i="308"/>
  <c r="B143" i="308"/>
  <c r="A143" i="308"/>
  <c r="B142" i="308"/>
  <c r="A142" i="308"/>
  <c r="B141" i="308"/>
  <c r="A141" i="308"/>
  <c r="B140" i="308"/>
  <c r="A140" i="308"/>
  <c r="B139" i="308"/>
  <c r="A139" i="308"/>
  <c r="B138" i="308"/>
  <c r="A138" i="308"/>
  <c r="B137" i="308"/>
  <c r="A137" i="308"/>
  <c r="B136" i="308"/>
  <c r="A136" i="308"/>
  <c r="B135" i="308"/>
  <c r="A135" i="308"/>
  <c r="B134" i="308"/>
  <c r="A134" i="308"/>
  <c r="B133" i="308"/>
  <c r="A133" i="308"/>
  <c r="B132" i="308"/>
  <c r="A132" i="308"/>
  <c r="B131" i="308"/>
  <c r="A131" i="308"/>
  <c r="B130" i="308"/>
  <c r="A130" i="308"/>
  <c r="B129" i="308"/>
  <c r="A129" i="308"/>
  <c r="B128" i="308"/>
  <c r="A128" i="308"/>
  <c r="B127" i="308"/>
  <c r="A127" i="308"/>
  <c r="AU123" i="308"/>
  <c r="AT123" i="308"/>
  <c r="AS123" i="308"/>
  <c r="AR123" i="308"/>
  <c r="AQ123" i="308"/>
  <c r="AP123" i="308"/>
  <c r="AO123" i="308"/>
  <c r="AM123" i="308"/>
  <c r="AL123" i="308"/>
  <c r="AK123" i="308"/>
  <c r="AJ123" i="308"/>
  <c r="AI123" i="308"/>
  <c r="AH123" i="308"/>
  <c r="AG123" i="308"/>
  <c r="AE123" i="308"/>
  <c r="AD123" i="308"/>
  <c r="AC123" i="308"/>
  <c r="AB123" i="308"/>
  <c r="AA123" i="308"/>
  <c r="Z123" i="308"/>
  <c r="Y123" i="308"/>
  <c r="W123" i="308"/>
  <c r="V123" i="308"/>
  <c r="U123" i="308"/>
  <c r="T123" i="308"/>
  <c r="S123" i="308"/>
  <c r="R123" i="308"/>
  <c r="Q123" i="308"/>
  <c r="O123" i="308"/>
  <c r="N123" i="308"/>
  <c r="M123" i="308"/>
  <c r="L123" i="308"/>
  <c r="K123" i="308"/>
  <c r="J123" i="308"/>
  <c r="I123" i="308"/>
  <c r="AU122" i="308"/>
  <c r="AT122" i="308"/>
  <c r="AS122" i="308"/>
  <c r="AR122" i="308"/>
  <c r="AQ122" i="308"/>
  <c r="AP122" i="308"/>
  <c r="AO122" i="308"/>
  <c r="AM122" i="308"/>
  <c r="AL122" i="308"/>
  <c r="AK122" i="308"/>
  <c r="AJ122" i="308"/>
  <c r="AI122" i="308"/>
  <c r="AH122" i="308"/>
  <c r="AG122" i="308"/>
  <c r="AE122" i="308"/>
  <c r="AD122" i="308"/>
  <c r="AC122" i="308"/>
  <c r="AB122" i="308"/>
  <c r="AA122" i="308"/>
  <c r="Z122" i="308"/>
  <c r="Y122" i="308"/>
  <c r="W122" i="308"/>
  <c r="V122" i="308"/>
  <c r="U122" i="308"/>
  <c r="T122" i="308"/>
  <c r="S122" i="308"/>
  <c r="R122" i="308"/>
  <c r="Q122" i="308"/>
  <c r="O122" i="308"/>
  <c r="N122" i="308"/>
  <c r="M122" i="308"/>
  <c r="L122" i="308"/>
  <c r="K122" i="308"/>
  <c r="J122" i="308"/>
  <c r="I122" i="308"/>
  <c r="AU121" i="308"/>
  <c r="AT121" i="308"/>
  <c r="AS121" i="308"/>
  <c r="AR121" i="308"/>
  <c r="AQ121" i="308"/>
  <c r="AP121" i="308"/>
  <c r="AO121" i="308"/>
  <c r="AM121" i="308"/>
  <c r="AL121" i="308"/>
  <c r="AK121" i="308"/>
  <c r="AJ121" i="308"/>
  <c r="AI121" i="308"/>
  <c r="AH121" i="308"/>
  <c r="AG121" i="308"/>
  <c r="AE121" i="308"/>
  <c r="AD121" i="308"/>
  <c r="AC121" i="308"/>
  <c r="AB121" i="308"/>
  <c r="AA121" i="308"/>
  <c r="Z121" i="308"/>
  <c r="Y121" i="308"/>
  <c r="W121" i="308"/>
  <c r="V121" i="308"/>
  <c r="U121" i="308"/>
  <c r="T121" i="308"/>
  <c r="S121" i="308"/>
  <c r="R121" i="308"/>
  <c r="Q121" i="308"/>
  <c r="O121" i="308"/>
  <c r="N121" i="308"/>
  <c r="M121" i="308"/>
  <c r="L121" i="308"/>
  <c r="K121" i="308"/>
  <c r="J121" i="308"/>
  <c r="I121" i="308"/>
  <c r="G121" i="308"/>
  <c r="F121" i="308"/>
  <c r="E121" i="308"/>
  <c r="D121" i="308"/>
  <c r="C121" i="308"/>
  <c r="B121" i="308"/>
  <c r="A121" i="308"/>
  <c r="AU120" i="308"/>
  <c r="AT120" i="308"/>
  <c r="AS120" i="308"/>
  <c r="AR120" i="308"/>
  <c r="AQ120" i="308"/>
  <c r="AP120" i="308"/>
  <c r="AO120" i="308"/>
  <c r="AM120" i="308"/>
  <c r="AL120" i="308"/>
  <c r="AK120" i="308"/>
  <c r="AJ120" i="308"/>
  <c r="AI120" i="308"/>
  <c r="AH120" i="308"/>
  <c r="AG120" i="308"/>
  <c r="AE120" i="308"/>
  <c r="AD120" i="308"/>
  <c r="AC120" i="308"/>
  <c r="AB120" i="308"/>
  <c r="AA120" i="308"/>
  <c r="Z120" i="308"/>
  <c r="Y120" i="308"/>
  <c r="W120" i="308"/>
  <c r="V120" i="308"/>
  <c r="U120" i="308"/>
  <c r="T120" i="308"/>
  <c r="S120" i="308"/>
  <c r="R120" i="308"/>
  <c r="Q120" i="308"/>
  <c r="O120" i="308"/>
  <c r="N120" i="308"/>
  <c r="M120" i="308"/>
  <c r="L120" i="308"/>
  <c r="K120" i="308"/>
  <c r="J120" i="308"/>
  <c r="I120" i="308"/>
  <c r="G120" i="308"/>
  <c r="F120" i="308"/>
  <c r="E120" i="308"/>
  <c r="D120" i="308"/>
  <c r="C120" i="308"/>
  <c r="B120" i="308"/>
  <c r="A120" i="308"/>
  <c r="AU119" i="308"/>
  <c r="AT119" i="308"/>
  <c r="AS119" i="308"/>
  <c r="AR119" i="308"/>
  <c r="AQ119" i="308"/>
  <c r="AP119" i="308"/>
  <c r="AO119" i="308"/>
  <c r="AM119" i="308"/>
  <c r="AL119" i="308"/>
  <c r="AK119" i="308"/>
  <c r="AJ119" i="308"/>
  <c r="AI119" i="308"/>
  <c r="AH119" i="308"/>
  <c r="AG119" i="308"/>
  <c r="AE119" i="308"/>
  <c r="AD119" i="308"/>
  <c r="AC119" i="308"/>
  <c r="AB119" i="308"/>
  <c r="AA119" i="308"/>
  <c r="Z119" i="308"/>
  <c r="Y119" i="308"/>
  <c r="W119" i="308"/>
  <c r="V119" i="308"/>
  <c r="U119" i="308"/>
  <c r="T119" i="308"/>
  <c r="S119" i="308"/>
  <c r="R119" i="308"/>
  <c r="Q119" i="308"/>
  <c r="O119" i="308"/>
  <c r="N119" i="308"/>
  <c r="M119" i="308"/>
  <c r="L119" i="308"/>
  <c r="J119" i="308"/>
  <c r="I119" i="308"/>
  <c r="G119" i="308"/>
  <c r="F119" i="308"/>
  <c r="E119" i="308"/>
  <c r="D119" i="308"/>
  <c r="C119" i="308"/>
  <c r="B119" i="308"/>
  <c r="A119" i="308"/>
  <c r="AU118" i="308"/>
  <c r="AT118" i="308"/>
  <c r="AS118" i="308"/>
  <c r="AR118" i="308"/>
  <c r="AQ118" i="308"/>
  <c r="AP118" i="308"/>
  <c r="AO118" i="308"/>
  <c r="AM118" i="308"/>
  <c r="AL118" i="308"/>
  <c r="AK118" i="308"/>
  <c r="AJ118" i="308"/>
  <c r="AI118" i="308"/>
  <c r="AH118" i="308"/>
  <c r="AG118" i="308"/>
  <c r="AE118" i="308"/>
  <c r="AD118" i="308"/>
  <c r="AC118" i="308"/>
  <c r="AB118" i="308"/>
  <c r="AA118" i="308"/>
  <c r="Z118" i="308"/>
  <c r="Y118" i="308"/>
  <c r="W118" i="308"/>
  <c r="V118" i="308"/>
  <c r="U118" i="308"/>
  <c r="T118" i="308"/>
  <c r="S118" i="308"/>
  <c r="R118" i="308"/>
  <c r="Q118" i="308"/>
  <c r="O118" i="308"/>
  <c r="N118" i="308"/>
  <c r="M118" i="308"/>
  <c r="L118" i="308"/>
  <c r="J118" i="308"/>
  <c r="I118" i="308"/>
  <c r="G118" i="308"/>
  <c r="F118" i="308"/>
  <c r="E118" i="308"/>
  <c r="D118" i="308"/>
  <c r="C118" i="308"/>
  <c r="B118" i="308"/>
  <c r="A118" i="308"/>
  <c r="AU117" i="308"/>
  <c r="AT117" i="308"/>
  <c r="AS117" i="308"/>
  <c r="AR117" i="308"/>
  <c r="AQ117" i="308"/>
  <c r="AP117" i="308"/>
  <c r="AO117" i="308"/>
  <c r="AM117" i="308"/>
  <c r="AL117" i="308"/>
  <c r="AK117" i="308"/>
  <c r="AJ117" i="308"/>
  <c r="AI117" i="308"/>
  <c r="AH117" i="308"/>
  <c r="AG117" i="308"/>
  <c r="AE117" i="308"/>
  <c r="AD117" i="308"/>
  <c r="AC117" i="308"/>
  <c r="AB117" i="308"/>
  <c r="AA117" i="308"/>
  <c r="Z117" i="308"/>
  <c r="Y117" i="308"/>
  <c r="W117" i="308"/>
  <c r="V117" i="308"/>
  <c r="U117" i="308"/>
  <c r="T117" i="308"/>
  <c r="S117" i="308"/>
  <c r="R117" i="308"/>
  <c r="Q117" i="308"/>
  <c r="O117" i="308"/>
  <c r="N117" i="308"/>
  <c r="M117" i="308"/>
  <c r="L117" i="308"/>
  <c r="K117" i="308"/>
  <c r="J117" i="308"/>
  <c r="I117" i="308"/>
  <c r="G117" i="308"/>
  <c r="F117" i="308"/>
  <c r="E117" i="308"/>
  <c r="D117" i="308"/>
  <c r="C117" i="308"/>
  <c r="B117" i="308"/>
  <c r="A117" i="308"/>
  <c r="AU116" i="308"/>
  <c r="AT116" i="308"/>
  <c r="AS116" i="308"/>
  <c r="AR116" i="308"/>
  <c r="AQ116" i="308"/>
  <c r="AP116" i="308"/>
  <c r="AO116" i="308"/>
  <c r="AM116" i="308"/>
  <c r="AL116" i="308"/>
  <c r="AK116" i="308"/>
  <c r="AJ116" i="308"/>
  <c r="AI116" i="308"/>
  <c r="AH116" i="308"/>
  <c r="AG116" i="308"/>
  <c r="AE116" i="308"/>
  <c r="AD116" i="308"/>
  <c r="AC116" i="308"/>
  <c r="AB116" i="308"/>
  <c r="AA116" i="308"/>
  <c r="Z116" i="308"/>
  <c r="Y116" i="308"/>
  <c r="W116" i="308"/>
  <c r="V116" i="308"/>
  <c r="U116" i="308"/>
  <c r="T116" i="308"/>
  <c r="S116" i="308"/>
  <c r="R116" i="308"/>
  <c r="Q116" i="308"/>
  <c r="O116" i="308"/>
  <c r="N116" i="308"/>
  <c r="M116" i="308"/>
  <c r="L116" i="308"/>
  <c r="K116" i="308"/>
  <c r="J116" i="308"/>
  <c r="I116" i="308"/>
  <c r="G116" i="308"/>
  <c r="F116" i="308"/>
  <c r="E116" i="308"/>
  <c r="D116" i="308"/>
  <c r="C116" i="308"/>
  <c r="B116" i="308"/>
  <c r="A116" i="308"/>
  <c r="AU115" i="308"/>
  <c r="AT115" i="308"/>
  <c r="AS115" i="308"/>
  <c r="AR115" i="308"/>
  <c r="AQ115" i="308"/>
  <c r="AP115" i="308"/>
  <c r="AO115" i="308"/>
  <c r="AM115" i="308"/>
  <c r="AL115" i="308"/>
  <c r="AK115" i="308"/>
  <c r="AJ115" i="308"/>
  <c r="AI115" i="308"/>
  <c r="AH115" i="308"/>
  <c r="AG115" i="308"/>
  <c r="AE115" i="308"/>
  <c r="AD115" i="308"/>
  <c r="AC115" i="308"/>
  <c r="AB115" i="308"/>
  <c r="AA115" i="308"/>
  <c r="Z115" i="308"/>
  <c r="Y115" i="308"/>
  <c r="W115" i="308"/>
  <c r="V115" i="308"/>
  <c r="U115" i="308"/>
  <c r="T115" i="308"/>
  <c r="S115" i="308"/>
  <c r="R115" i="308"/>
  <c r="Q115" i="308"/>
  <c r="O115" i="308"/>
  <c r="N115" i="308"/>
  <c r="M115" i="308"/>
  <c r="L115" i="308"/>
  <c r="K115" i="308"/>
  <c r="J115" i="308"/>
  <c r="I115" i="308"/>
  <c r="G115" i="308"/>
  <c r="F115" i="308"/>
  <c r="E115" i="308"/>
  <c r="D115" i="308"/>
  <c r="C115" i="308"/>
  <c r="B115" i="308"/>
  <c r="A115" i="308"/>
  <c r="AU114" i="308"/>
  <c r="AT114" i="308"/>
  <c r="AS114" i="308"/>
  <c r="AR114" i="308"/>
  <c r="AQ114" i="308"/>
  <c r="AP114" i="308"/>
  <c r="AO114" i="308"/>
  <c r="AM114" i="308"/>
  <c r="AL114" i="308"/>
  <c r="AK114" i="308"/>
  <c r="AJ114" i="308"/>
  <c r="AI114" i="308"/>
  <c r="AH114" i="308"/>
  <c r="AG114" i="308"/>
  <c r="AE114" i="308"/>
  <c r="AD114" i="308"/>
  <c r="AC114" i="308"/>
  <c r="AB114" i="308"/>
  <c r="AA114" i="308"/>
  <c r="Z114" i="308"/>
  <c r="Y114" i="308"/>
  <c r="W114" i="308"/>
  <c r="V114" i="308"/>
  <c r="U114" i="308"/>
  <c r="T114" i="308"/>
  <c r="S114" i="308"/>
  <c r="R114" i="308"/>
  <c r="Q114" i="308"/>
  <c r="O114" i="308"/>
  <c r="N114" i="308"/>
  <c r="M114" i="308"/>
  <c r="L114" i="308"/>
  <c r="K114" i="308"/>
  <c r="J114" i="308"/>
  <c r="I114" i="308"/>
  <c r="G114" i="308"/>
  <c r="F114" i="308"/>
  <c r="E114" i="308"/>
  <c r="D114" i="308"/>
  <c r="C114" i="308"/>
  <c r="B114" i="308"/>
  <c r="A114" i="308"/>
  <c r="AU113" i="308"/>
  <c r="AT113" i="308"/>
  <c r="AS113" i="308"/>
  <c r="AR113" i="308"/>
  <c r="AQ113" i="308"/>
  <c r="AP113" i="308"/>
  <c r="AO113" i="308"/>
  <c r="AM113" i="308"/>
  <c r="AL113" i="308"/>
  <c r="AK113" i="308"/>
  <c r="AJ113" i="308"/>
  <c r="AI113" i="308"/>
  <c r="AH113" i="308"/>
  <c r="AG113" i="308"/>
  <c r="AE113" i="308"/>
  <c r="AD113" i="308"/>
  <c r="AC113" i="308"/>
  <c r="AB113" i="308"/>
  <c r="AA113" i="308"/>
  <c r="Z113" i="308"/>
  <c r="Y113" i="308"/>
  <c r="W113" i="308"/>
  <c r="V113" i="308"/>
  <c r="U113" i="308"/>
  <c r="T113" i="308"/>
  <c r="S113" i="308"/>
  <c r="R113" i="308"/>
  <c r="Q113" i="308"/>
  <c r="O113" i="308"/>
  <c r="N113" i="308"/>
  <c r="M113" i="308"/>
  <c r="L113" i="308"/>
  <c r="K113" i="308"/>
  <c r="J113" i="308"/>
  <c r="I113" i="308"/>
  <c r="G113" i="308"/>
  <c r="F113" i="308"/>
  <c r="E113" i="308"/>
  <c r="D113" i="308"/>
  <c r="C113" i="308"/>
  <c r="B113" i="308"/>
  <c r="A113" i="308"/>
  <c r="AU112" i="308"/>
  <c r="AT112" i="308"/>
  <c r="AS112" i="308"/>
  <c r="AR112" i="308"/>
  <c r="AQ112" i="308"/>
  <c r="AP112" i="308"/>
  <c r="AO112" i="308"/>
  <c r="AM112" i="308"/>
  <c r="AL112" i="308"/>
  <c r="AK112" i="308"/>
  <c r="AJ112" i="308"/>
  <c r="AI112" i="308"/>
  <c r="AH112" i="308"/>
  <c r="AG112" i="308"/>
  <c r="AE112" i="308"/>
  <c r="AD112" i="308"/>
  <c r="AC112" i="308"/>
  <c r="AB112" i="308"/>
  <c r="AA112" i="308"/>
  <c r="Z112" i="308"/>
  <c r="Y112" i="308"/>
  <c r="W112" i="308"/>
  <c r="V112" i="308"/>
  <c r="U112" i="308"/>
  <c r="T112" i="308"/>
  <c r="S112" i="308"/>
  <c r="R112" i="308"/>
  <c r="Q112" i="308"/>
  <c r="O112" i="308"/>
  <c r="N112" i="308"/>
  <c r="M112" i="308"/>
  <c r="L112" i="308"/>
  <c r="K112" i="308"/>
  <c r="J112" i="308"/>
  <c r="I112" i="308"/>
  <c r="G112" i="308"/>
  <c r="F112" i="308"/>
  <c r="E112" i="308"/>
  <c r="D112" i="308"/>
  <c r="C112" i="308"/>
  <c r="B112" i="308"/>
  <c r="A112" i="308"/>
  <c r="AU111" i="308"/>
  <c r="AT111" i="308"/>
  <c r="AS111" i="308"/>
  <c r="AR111" i="308"/>
  <c r="AQ111" i="308"/>
  <c r="AP111" i="308"/>
  <c r="AO111" i="308"/>
  <c r="AM111" i="308"/>
  <c r="AL111" i="308"/>
  <c r="AK111" i="308"/>
  <c r="AJ111" i="308"/>
  <c r="AI111" i="308"/>
  <c r="AH111" i="308"/>
  <c r="AG111" i="308"/>
  <c r="AE111" i="308"/>
  <c r="AD111" i="308"/>
  <c r="AC111" i="308"/>
  <c r="AB111" i="308"/>
  <c r="AA111" i="308"/>
  <c r="Z111" i="308"/>
  <c r="Y111" i="308"/>
  <c r="W111" i="308"/>
  <c r="V111" i="308"/>
  <c r="U111" i="308"/>
  <c r="T111" i="308"/>
  <c r="S111" i="308"/>
  <c r="R111" i="308"/>
  <c r="Q111" i="308"/>
  <c r="O111" i="308"/>
  <c r="N111" i="308"/>
  <c r="M111" i="308"/>
  <c r="L111" i="308"/>
  <c r="K111" i="308"/>
  <c r="J111" i="308"/>
  <c r="I111" i="308"/>
  <c r="G111" i="308"/>
  <c r="F111" i="308"/>
  <c r="E111" i="308"/>
  <c r="D111" i="308"/>
  <c r="C111" i="308"/>
  <c r="B111" i="308"/>
  <c r="A111" i="308"/>
  <c r="AU110" i="308"/>
  <c r="AT110" i="308"/>
  <c r="AS110" i="308"/>
  <c r="AR110" i="308"/>
  <c r="AQ110" i="308"/>
  <c r="AP110" i="308"/>
  <c r="AO110" i="308"/>
  <c r="AM110" i="308"/>
  <c r="AL110" i="308"/>
  <c r="AK110" i="308"/>
  <c r="AJ110" i="308"/>
  <c r="AI110" i="308"/>
  <c r="AH110" i="308"/>
  <c r="AG110" i="308"/>
  <c r="AE110" i="308"/>
  <c r="AD110" i="308"/>
  <c r="AC110" i="308"/>
  <c r="AB110" i="308"/>
  <c r="AA110" i="308"/>
  <c r="Z110" i="308"/>
  <c r="Y110" i="308"/>
  <c r="W110" i="308"/>
  <c r="V110" i="308"/>
  <c r="U110" i="308"/>
  <c r="T110" i="308"/>
  <c r="S110" i="308"/>
  <c r="R110" i="308"/>
  <c r="Q110" i="308"/>
  <c r="O110" i="308"/>
  <c r="N110" i="308"/>
  <c r="M110" i="308"/>
  <c r="L110" i="308"/>
  <c r="K110" i="308"/>
  <c r="J110" i="308"/>
  <c r="I110" i="308"/>
  <c r="G110" i="308"/>
  <c r="F110" i="308"/>
  <c r="E110" i="308"/>
  <c r="D110" i="308"/>
  <c r="C110" i="308"/>
  <c r="B110" i="308"/>
  <c r="A110" i="308"/>
  <c r="AU109" i="308"/>
  <c r="AT109" i="308"/>
  <c r="AS109" i="308"/>
  <c r="AR109" i="308"/>
  <c r="AQ109" i="308"/>
  <c r="AP109" i="308"/>
  <c r="AO109" i="308"/>
  <c r="AM109" i="308"/>
  <c r="AL109" i="308"/>
  <c r="AK109" i="308"/>
  <c r="AJ109" i="308"/>
  <c r="AI109" i="308"/>
  <c r="AH109" i="308"/>
  <c r="AG109" i="308"/>
  <c r="AE109" i="308"/>
  <c r="AD109" i="308"/>
  <c r="AC109" i="308"/>
  <c r="AB109" i="308"/>
  <c r="AA109" i="308"/>
  <c r="Z109" i="308"/>
  <c r="Y109" i="308"/>
  <c r="W109" i="308"/>
  <c r="V109" i="308"/>
  <c r="U109" i="308"/>
  <c r="T109" i="308"/>
  <c r="S109" i="308"/>
  <c r="R109" i="308"/>
  <c r="Q109" i="308"/>
  <c r="O109" i="308"/>
  <c r="N109" i="308"/>
  <c r="M109" i="308"/>
  <c r="L109" i="308"/>
  <c r="K109" i="308"/>
  <c r="J109" i="308"/>
  <c r="I109" i="308"/>
  <c r="G109" i="308"/>
  <c r="F109" i="308"/>
  <c r="E109" i="308"/>
  <c r="D109" i="308"/>
  <c r="C109" i="308"/>
  <c r="B109" i="308"/>
  <c r="A109" i="308"/>
  <c r="AU108" i="308"/>
  <c r="AT108" i="308"/>
  <c r="AS108" i="308"/>
  <c r="AR108" i="308"/>
  <c r="AQ108" i="308"/>
  <c r="AP108" i="308"/>
  <c r="AO108" i="308"/>
  <c r="AM108" i="308"/>
  <c r="AL108" i="308"/>
  <c r="AK108" i="308"/>
  <c r="AJ108" i="308"/>
  <c r="AI108" i="308"/>
  <c r="AH108" i="308"/>
  <c r="AG108" i="308"/>
  <c r="AE108" i="308"/>
  <c r="AD108" i="308"/>
  <c r="AC108" i="308"/>
  <c r="AB108" i="308"/>
  <c r="AA108" i="308"/>
  <c r="Z108" i="308"/>
  <c r="Y108" i="308"/>
  <c r="W108" i="308"/>
  <c r="V108" i="308"/>
  <c r="U108" i="308"/>
  <c r="T108" i="308"/>
  <c r="S108" i="308"/>
  <c r="R108" i="308"/>
  <c r="Q108" i="308"/>
  <c r="O108" i="308"/>
  <c r="N108" i="308"/>
  <c r="M108" i="308"/>
  <c r="L108" i="308"/>
  <c r="K108" i="308"/>
  <c r="J108" i="308"/>
  <c r="I108" i="308"/>
  <c r="G108" i="308"/>
  <c r="F108" i="308"/>
  <c r="E108" i="308"/>
  <c r="D108" i="308"/>
  <c r="C108" i="308"/>
  <c r="B108" i="308"/>
  <c r="A108" i="308"/>
  <c r="AU107" i="308"/>
  <c r="AT107" i="308"/>
  <c r="AS107" i="308"/>
  <c r="AR107" i="308"/>
  <c r="AQ107" i="308"/>
  <c r="AP107" i="308"/>
  <c r="AO107" i="308"/>
  <c r="AM107" i="308"/>
  <c r="AL107" i="308"/>
  <c r="AK107" i="308"/>
  <c r="AJ107" i="308"/>
  <c r="AI107" i="308"/>
  <c r="AH107" i="308"/>
  <c r="AG107" i="308"/>
  <c r="AE107" i="308"/>
  <c r="AD107" i="308"/>
  <c r="AC107" i="308"/>
  <c r="AB107" i="308"/>
  <c r="AA107" i="308"/>
  <c r="Z107" i="308"/>
  <c r="Y107" i="308"/>
  <c r="W107" i="308"/>
  <c r="V107" i="308"/>
  <c r="U107" i="308"/>
  <c r="T107" i="308"/>
  <c r="S107" i="308"/>
  <c r="R107" i="308"/>
  <c r="Q107" i="308"/>
  <c r="O107" i="308"/>
  <c r="N107" i="308"/>
  <c r="M107" i="308"/>
  <c r="L107" i="308"/>
  <c r="K107" i="308"/>
  <c r="J107" i="308"/>
  <c r="I107" i="308"/>
  <c r="G107" i="308"/>
  <c r="F107" i="308"/>
  <c r="E107" i="308"/>
  <c r="D107" i="308"/>
  <c r="C107" i="308"/>
  <c r="B107" i="308"/>
  <c r="A107" i="308"/>
  <c r="AU106" i="308"/>
  <c r="AT106" i="308"/>
  <c r="AS106" i="308"/>
  <c r="AR106" i="308"/>
  <c r="AQ106" i="308"/>
  <c r="AP106" i="308"/>
  <c r="AO106" i="308"/>
  <c r="AM106" i="308"/>
  <c r="AL106" i="308"/>
  <c r="AK106" i="308"/>
  <c r="AJ106" i="308"/>
  <c r="AI106" i="308"/>
  <c r="AH106" i="308"/>
  <c r="AG106" i="308"/>
  <c r="AE106" i="308"/>
  <c r="AD106" i="308"/>
  <c r="AC106" i="308"/>
  <c r="AB106" i="308"/>
  <c r="AA106" i="308"/>
  <c r="Z106" i="308"/>
  <c r="Y106" i="308"/>
  <c r="W106" i="308"/>
  <c r="V106" i="308"/>
  <c r="U106" i="308"/>
  <c r="T106" i="308"/>
  <c r="S106" i="308"/>
  <c r="R106" i="308"/>
  <c r="Q106" i="308"/>
  <c r="O106" i="308"/>
  <c r="N106" i="308"/>
  <c r="M106" i="308"/>
  <c r="L106" i="308"/>
  <c r="K106" i="308"/>
  <c r="J106" i="308"/>
  <c r="I106" i="308"/>
  <c r="G106" i="308"/>
  <c r="F106" i="308"/>
  <c r="E106" i="308"/>
  <c r="D106" i="308"/>
  <c r="C106" i="308"/>
  <c r="B106" i="308"/>
  <c r="A106" i="308"/>
  <c r="AU105" i="308"/>
  <c r="AT105" i="308"/>
  <c r="AS105" i="308"/>
  <c r="AR105" i="308"/>
  <c r="AQ105" i="308"/>
  <c r="AP105" i="308"/>
  <c r="AO105" i="308"/>
  <c r="AM105" i="308"/>
  <c r="AL105" i="308"/>
  <c r="AK105" i="308"/>
  <c r="AJ105" i="308"/>
  <c r="AI105" i="308"/>
  <c r="AH105" i="308"/>
  <c r="AG105" i="308"/>
  <c r="AE105" i="308"/>
  <c r="AD105" i="308"/>
  <c r="AC105" i="308"/>
  <c r="AB105" i="308"/>
  <c r="AA105" i="308"/>
  <c r="Z105" i="308"/>
  <c r="Y105" i="308"/>
  <c r="W105" i="308"/>
  <c r="V105" i="308"/>
  <c r="U105" i="308"/>
  <c r="T105" i="308"/>
  <c r="S105" i="308"/>
  <c r="R105" i="308"/>
  <c r="Q105" i="308"/>
  <c r="O105" i="308"/>
  <c r="N105" i="308"/>
  <c r="M105" i="308"/>
  <c r="L105" i="308"/>
  <c r="K105" i="308"/>
  <c r="J105" i="308"/>
  <c r="I105" i="308"/>
  <c r="G105" i="308"/>
  <c r="F105" i="308"/>
  <c r="E105" i="308"/>
  <c r="D105" i="308"/>
  <c r="C105" i="308"/>
  <c r="B105" i="308"/>
  <c r="A105" i="308"/>
  <c r="AU104" i="308"/>
  <c r="AT104" i="308"/>
  <c r="AS104" i="308"/>
  <c r="AR104" i="308"/>
  <c r="AQ104" i="308"/>
  <c r="AP104" i="308"/>
  <c r="AO104" i="308"/>
  <c r="AM104" i="308"/>
  <c r="AL104" i="308"/>
  <c r="AK104" i="308"/>
  <c r="AJ104" i="308"/>
  <c r="AI104" i="308"/>
  <c r="AH104" i="308"/>
  <c r="AG104" i="308"/>
  <c r="AE104" i="308"/>
  <c r="AD104" i="308"/>
  <c r="AC104" i="308"/>
  <c r="AB104" i="308"/>
  <c r="AA104" i="308"/>
  <c r="Z104" i="308"/>
  <c r="Y104" i="308"/>
  <c r="W104" i="308"/>
  <c r="V104" i="308"/>
  <c r="U104" i="308"/>
  <c r="T104" i="308"/>
  <c r="S104" i="308"/>
  <c r="R104" i="308"/>
  <c r="Q104" i="308"/>
  <c r="O104" i="308"/>
  <c r="N104" i="308"/>
  <c r="M104" i="308"/>
  <c r="L104" i="308"/>
  <c r="K104" i="308"/>
  <c r="J104" i="308"/>
  <c r="I104" i="308"/>
  <c r="G104" i="308"/>
  <c r="F104" i="308"/>
  <c r="E104" i="308"/>
  <c r="D104" i="308"/>
  <c r="C104" i="308"/>
  <c r="B104" i="308"/>
  <c r="A104" i="308"/>
  <c r="AU103" i="308"/>
  <c r="AT103" i="308"/>
  <c r="AS103" i="308"/>
  <c r="AR103" i="308"/>
  <c r="AQ103" i="308"/>
  <c r="AP103" i="308"/>
  <c r="AO103" i="308"/>
  <c r="AM103" i="308"/>
  <c r="AL103" i="308"/>
  <c r="AK103" i="308"/>
  <c r="AJ103" i="308"/>
  <c r="AI103" i="308"/>
  <c r="AH103" i="308"/>
  <c r="AG103" i="308"/>
  <c r="AE103" i="308"/>
  <c r="AD103" i="308"/>
  <c r="AC103" i="308"/>
  <c r="AB103" i="308"/>
  <c r="AA103" i="308"/>
  <c r="Z103" i="308"/>
  <c r="Y103" i="308"/>
  <c r="W103" i="308"/>
  <c r="V103" i="308"/>
  <c r="U103" i="308"/>
  <c r="T103" i="308"/>
  <c r="S103" i="308"/>
  <c r="R103" i="308"/>
  <c r="Q103" i="308"/>
  <c r="O103" i="308"/>
  <c r="N103" i="308"/>
  <c r="M103" i="308"/>
  <c r="L103" i="308"/>
  <c r="K103" i="308"/>
  <c r="J103" i="308"/>
  <c r="I103" i="308"/>
  <c r="G103" i="308"/>
  <c r="F103" i="308"/>
  <c r="E103" i="308"/>
  <c r="D103" i="308"/>
  <c r="C103" i="308"/>
  <c r="B103" i="308"/>
  <c r="A103" i="308"/>
  <c r="AU102" i="308"/>
  <c r="AT102" i="308"/>
  <c r="AS102" i="308"/>
  <c r="AR102" i="308"/>
  <c r="AQ102" i="308"/>
  <c r="AP102" i="308"/>
  <c r="AO102" i="308"/>
  <c r="AM102" i="308"/>
  <c r="AL102" i="308"/>
  <c r="AK102" i="308"/>
  <c r="AJ102" i="308"/>
  <c r="AI102" i="308"/>
  <c r="AH102" i="308"/>
  <c r="AG102" i="308"/>
  <c r="AE102" i="308"/>
  <c r="AD102" i="308"/>
  <c r="AC102" i="308"/>
  <c r="AB102" i="308"/>
  <c r="AA102" i="308"/>
  <c r="Z102" i="308"/>
  <c r="Y102" i="308"/>
  <c r="W102" i="308"/>
  <c r="V102" i="308"/>
  <c r="U102" i="308"/>
  <c r="T102" i="308"/>
  <c r="S102" i="308"/>
  <c r="R102" i="308"/>
  <c r="Q102" i="308"/>
  <c r="O102" i="308"/>
  <c r="N102" i="308"/>
  <c r="M102" i="308"/>
  <c r="L102" i="308"/>
  <c r="K102" i="308"/>
  <c r="J102" i="308"/>
  <c r="I102" i="308"/>
  <c r="G102" i="308"/>
  <c r="F102" i="308"/>
  <c r="E102" i="308"/>
  <c r="D102" i="308"/>
  <c r="C102" i="308"/>
  <c r="B102" i="308"/>
  <c r="A102" i="308"/>
  <c r="AU101" i="308"/>
  <c r="AT101" i="308"/>
  <c r="AS101" i="308"/>
  <c r="AR101" i="308"/>
  <c r="AQ101" i="308"/>
  <c r="AP101" i="308"/>
  <c r="AO101" i="308"/>
  <c r="AM101" i="308"/>
  <c r="AL101" i="308"/>
  <c r="AK101" i="308"/>
  <c r="AJ101" i="308"/>
  <c r="AI101" i="308"/>
  <c r="AH101" i="308"/>
  <c r="AG101" i="308"/>
  <c r="AE101" i="308"/>
  <c r="AD101" i="308"/>
  <c r="AC101" i="308"/>
  <c r="AB101" i="308"/>
  <c r="AA101" i="308"/>
  <c r="Z101" i="308"/>
  <c r="Y101" i="308"/>
  <c r="W101" i="308"/>
  <c r="V101" i="308"/>
  <c r="U101" i="308"/>
  <c r="T101" i="308"/>
  <c r="S101" i="308"/>
  <c r="R101" i="308"/>
  <c r="Q101" i="308"/>
  <c r="O101" i="308"/>
  <c r="N101" i="308"/>
  <c r="M101" i="308"/>
  <c r="L101" i="308"/>
  <c r="K101" i="308"/>
  <c r="J101" i="308"/>
  <c r="I101" i="308"/>
  <c r="G101" i="308"/>
  <c r="F101" i="308"/>
  <c r="E101" i="308"/>
  <c r="D101" i="308"/>
  <c r="C101" i="308"/>
  <c r="B101" i="308"/>
  <c r="A101" i="308"/>
  <c r="G96" i="308"/>
  <c r="F96" i="308"/>
  <c r="E96" i="308"/>
  <c r="D96" i="308"/>
  <c r="J96" i="308" s="1"/>
  <c r="C96" i="308"/>
  <c r="B96" i="308"/>
  <c r="G95" i="308"/>
  <c r="F95" i="308"/>
  <c r="E95" i="308"/>
  <c r="D95" i="308"/>
  <c r="C95" i="308"/>
  <c r="J95" i="308" s="1"/>
  <c r="B95" i="308"/>
  <c r="H95" i="308" s="1"/>
  <c r="J94" i="308"/>
  <c r="H94" i="308"/>
  <c r="G94" i="308"/>
  <c r="F94" i="308"/>
  <c r="E94" i="308"/>
  <c r="D94" i="308"/>
  <c r="C94" i="308"/>
  <c r="B94" i="308"/>
  <c r="G93" i="308"/>
  <c r="F93" i="308"/>
  <c r="E93" i="308"/>
  <c r="D93" i="308"/>
  <c r="J93" i="308" s="1"/>
  <c r="C93" i="308"/>
  <c r="B93" i="308"/>
  <c r="G92" i="308"/>
  <c r="F92" i="308"/>
  <c r="E92" i="308"/>
  <c r="D92" i="308"/>
  <c r="C92" i="308"/>
  <c r="J92" i="308" s="1"/>
  <c r="B92" i="308"/>
  <c r="H92" i="308" s="1"/>
  <c r="J91" i="308"/>
  <c r="H91" i="308"/>
  <c r="G91" i="308"/>
  <c r="F91" i="308"/>
  <c r="E91" i="308"/>
  <c r="D91" i="308"/>
  <c r="C91" i="308"/>
  <c r="B91" i="308"/>
  <c r="B97" i="308" s="1"/>
  <c r="G90" i="308"/>
  <c r="G97" i="308" s="1"/>
  <c r="F90" i="308"/>
  <c r="F97" i="308" s="1"/>
  <c r="E90" i="308"/>
  <c r="E97" i="308" s="1"/>
  <c r="D90" i="308"/>
  <c r="D97" i="308" s="1"/>
  <c r="C90" i="308"/>
  <c r="C97" i="308" s="1"/>
  <c r="B90" i="308"/>
  <c r="S76" i="308"/>
  <c r="P76" i="308"/>
  <c r="M76" i="308"/>
  <c r="S75" i="308"/>
  <c r="P75" i="308"/>
  <c r="M75" i="308"/>
  <c r="S74" i="308"/>
  <c r="P74" i="308"/>
  <c r="M74" i="308"/>
  <c r="M77" i="308" s="1"/>
  <c r="S73" i="308"/>
  <c r="P73" i="308"/>
  <c r="M73" i="308"/>
  <c r="S72" i="308"/>
  <c r="P72" i="308"/>
  <c r="M72" i="308"/>
  <c r="U71" i="308"/>
  <c r="S71" i="308"/>
  <c r="S77" i="308" s="1"/>
  <c r="R71" i="308"/>
  <c r="P71" i="308"/>
  <c r="P77" i="308" s="1"/>
  <c r="M71" i="308"/>
  <c r="V66" i="308"/>
  <c r="S66" i="308"/>
  <c r="P66" i="308"/>
  <c r="M66" i="308"/>
  <c r="V76" i="308" s="1"/>
  <c r="V65" i="308"/>
  <c r="S65" i="308"/>
  <c r="P65" i="308"/>
  <c r="M65" i="308"/>
  <c r="V75" i="308" s="1"/>
  <c r="V64" i="308"/>
  <c r="S64" i="308"/>
  <c r="S67" i="308" s="1"/>
  <c r="P64" i="308"/>
  <c r="V74" i="308" s="1"/>
  <c r="M64" i="308"/>
  <c r="V63" i="308"/>
  <c r="S63" i="308"/>
  <c r="P63" i="308"/>
  <c r="M63" i="308"/>
  <c r="V73" i="308" s="1"/>
  <c r="V62" i="308"/>
  <c r="S62" i="308"/>
  <c r="P62" i="308"/>
  <c r="P67" i="308" s="1"/>
  <c r="M62" i="308"/>
  <c r="M67" i="308" s="1"/>
  <c r="V61" i="308"/>
  <c r="V67" i="308" s="1"/>
  <c r="S61" i="308"/>
  <c r="P61" i="308"/>
  <c r="V71" i="308" s="1"/>
  <c r="M61" i="308"/>
  <c r="A3" i="308"/>
  <c r="J3" i="308" s="1"/>
  <c r="K119" i="308" s="1"/>
  <c r="B273" i="307"/>
  <c r="A273" i="307"/>
  <c r="B272" i="307"/>
  <c r="A272" i="307"/>
  <c r="B271" i="307"/>
  <c r="A271" i="307"/>
  <c r="B270" i="307"/>
  <c r="A270" i="307"/>
  <c r="B269" i="307"/>
  <c r="A269" i="307"/>
  <c r="B268" i="307"/>
  <c r="A268" i="307"/>
  <c r="B267" i="307"/>
  <c r="A267" i="307"/>
  <c r="B266" i="307"/>
  <c r="A266" i="307"/>
  <c r="B265" i="307"/>
  <c r="A265" i="307"/>
  <c r="B264" i="307"/>
  <c r="A264" i="307"/>
  <c r="B263" i="307"/>
  <c r="A263" i="307"/>
  <c r="B262" i="307"/>
  <c r="A262" i="307"/>
  <c r="B261" i="307"/>
  <c r="A261" i="307"/>
  <c r="B260" i="307"/>
  <c r="A260" i="307"/>
  <c r="B259" i="307"/>
  <c r="A259" i="307"/>
  <c r="B258" i="307"/>
  <c r="A258" i="307"/>
  <c r="B257" i="307"/>
  <c r="A257" i="307"/>
  <c r="B256" i="307"/>
  <c r="A256" i="307"/>
  <c r="B255" i="307"/>
  <c r="A255" i="307"/>
  <c r="B254" i="307"/>
  <c r="A254" i="307"/>
  <c r="B253" i="307"/>
  <c r="A253" i="307"/>
  <c r="B252" i="307"/>
  <c r="A252" i="307"/>
  <c r="B251" i="307"/>
  <c r="A251" i="307"/>
  <c r="B250" i="307"/>
  <c r="A250" i="307"/>
  <c r="B249" i="307"/>
  <c r="A249" i="307"/>
  <c r="B248" i="307"/>
  <c r="A248" i="307"/>
  <c r="B247" i="307"/>
  <c r="A247" i="307"/>
  <c r="B246" i="307"/>
  <c r="A246" i="307"/>
  <c r="B245" i="307"/>
  <c r="A245" i="307"/>
  <c r="B244" i="307"/>
  <c r="A244" i="307"/>
  <c r="B243" i="307"/>
  <c r="A243" i="307"/>
  <c r="B242" i="307"/>
  <c r="A242" i="307"/>
  <c r="B241" i="307"/>
  <c r="A241" i="307"/>
  <c r="B240" i="307"/>
  <c r="A240" i="307"/>
  <c r="B239" i="307"/>
  <c r="A239" i="307"/>
  <c r="B238" i="307"/>
  <c r="A238" i="307"/>
  <c r="B237" i="307"/>
  <c r="A237" i="307"/>
  <c r="B236" i="307"/>
  <c r="A236" i="307"/>
  <c r="B235" i="307"/>
  <c r="A235" i="307"/>
  <c r="B234" i="307"/>
  <c r="A234" i="307"/>
  <c r="B233" i="307"/>
  <c r="A233" i="307"/>
  <c r="B232" i="307"/>
  <c r="A232" i="307"/>
  <c r="B231" i="307"/>
  <c r="A231" i="307"/>
  <c r="B230" i="307"/>
  <c r="A230" i="307"/>
  <c r="B229" i="307"/>
  <c r="A229" i="307"/>
  <c r="B228" i="307"/>
  <c r="A228" i="307"/>
  <c r="B227" i="307"/>
  <c r="A227" i="307"/>
  <c r="B226" i="307"/>
  <c r="A226" i="307"/>
  <c r="B225" i="307"/>
  <c r="A225" i="307"/>
  <c r="B224" i="307"/>
  <c r="A224" i="307"/>
  <c r="B223" i="307"/>
  <c r="A223" i="307"/>
  <c r="B222" i="307"/>
  <c r="A222" i="307"/>
  <c r="B221" i="307"/>
  <c r="A221" i="307"/>
  <c r="B220" i="307"/>
  <c r="A220" i="307"/>
  <c r="B219" i="307"/>
  <c r="A219" i="307"/>
  <c r="B218" i="307"/>
  <c r="A218" i="307"/>
  <c r="B217" i="307"/>
  <c r="A217" i="307"/>
  <c r="B216" i="307"/>
  <c r="A216" i="307"/>
  <c r="B215" i="307"/>
  <c r="A215" i="307"/>
  <c r="B214" i="307"/>
  <c r="A214" i="307"/>
  <c r="B213" i="307"/>
  <c r="A213" i="307"/>
  <c r="B212" i="307"/>
  <c r="A212" i="307"/>
  <c r="B211" i="307"/>
  <c r="A211" i="307"/>
  <c r="B210" i="307"/>
  <c r="A210" i="307"/>
  <c r="B209" i="307"/>
  <c r="A209" i="307"/>
  <c r="B208" i="307"/>
  <c r="A208" i="307"/>
  <c r="B207" i="307"/>
  <c r="A207" i="307"/>
  <c r="B206" i="307"/>
  <c r="A206" i="307"/>
  <c r="B205" i="307"/>
  <c r="A205" i="307"/>
  <c r="B204" i="307"/>
  <c r="A204" i="307"/>
  <c r="B203" i="307"/>
  <c r="A203" i="307"/>
  <c r="B202" i="307"/>
  <c r="A202" i="307"/>
  <c r="B201" i="307"/>
  <c r="A201" i="307"/>
  <c r="B200" i="307"/>
  <c r="A200" i="307"/>
  <c r="B199" i="307"/>
  <c r="A199" i="307"/>
  <c r="B198" i="307"/>
  <c r="A198" i="307"/>
  <c r="B197" i="307"/>
  <c r="A197" i="307"/>
  <c r="B196" i="307"/>
  <c r="A196" i="307"/>
  <c r="B195" i="307"/>
  <c r="A195" i="307"/>
  <c r="B194" i="307"/>
  <c r="A194" i="307"/>
  <c r="B193" i="307"/>
  <c r="A193" i="307"/>
  <c r="B192" i="307"/>
  <c r="A192" i="307"/>
  <c r="B191" i="307"/>
  <c r="A191" i="307"/>
  <c r="B190" i="307"/>
  <c r="A190" i="307"/>
  <c r="B189" i="307"/>
  <c r="A189" i="307"/>
  <c r="B188" i="307"/>
  <c r="A188" i="307"/>
  <c r="B187" i="307"/>
  <c r="A187" i="307"/>
  <c r="B186" i="307"/>
  <c r="A186" i="307"/>
  <c r="B185" i="307"/>
  <c r="A185" i="307"/>
  <c r="B184" i="307"/>
  <c r="A184" i="307"/>
  <c r="B183" i="307"/>
  <c r="A183" i="307"/>
  <c r="B182" i="307"/>
  <c r="A182" i="307"/>
  <c r="B181" i="307"/>
  <c r="A181" i="307"/>
  <c r="B180" i="307"/>
  <c r="A180" i="307"/>
  <c r="B179" i="307"/>
  <c r="A179" i="307"/>
  <c r="B178" i="307"/>
  <c r="A178" i="307"/>
  <c r="B177" i="307"/>
  <c r="A177" i="307"/>
  <c r="B176" i="307"/>
  <c r="A176" i="307"/>
  <c r="B175" i="307"/>
  <c r="A175" i="307"/>
  <c r="B174" i="307"/>
  <c r="A174" i="307"/>
  <c r="B173" i="307"/>
  <c r="A173" i="307"/>
  <c r="B172" i="307"/>
  <c r="A172" i="307"/>
  <c r="B171" i="307"/>
  <c r="A171" i="307"/>
  <c r="B170" i="307"/>
  <c r="A170" i="307"/>
  <c r="B169" i="307"/>
  <c r="A169" i="307"/>
  <c r="B168" i="307"/>
  <c r="A168" i="307"/>
  <c r="B167" i="307"/>
  <c r="A167" i="307"/>
  <c r="B166" i="307"/>
  <c r="A166" i="307"/>
  <c r="B165" i="307"/>
  <c r="A165" i="307"/>
  <c r="B164" i="307"/>
  <c r="A164" i="307"/>
  <c r="B163" i="307"/>
  <c r="A163" i="307"/>
  <c r="B162" i="307"/>
  <c r="A162" i="307"/>
  <c r="B161" i="307"/>
  <c r="A161" i="307"/>
  <c r="B160" i="307"/>
  <c r="A160" i="307"/>
  <c r="B159" i="307"/>
  <c r="A159" i="307"/>
  <c r="B158" i="307"/>
  <c r="A158" i="307"/>
  <c r="B157" i="307"/>
  <c r="A157" i="307"/>
  <c r="B156" i="307"/>
  <c r="A156" i="307"/>
  <c r="B155" i="307"/>
  <c r="A155" i="307"/>
  <c r="B154" i="307"/>
  <c r="A154" i="307"/>
  <c r="B153" i="307"/>
  <c r="A153" i="307"/>
  <c r="B152" i="307"/>
  <c r="A152" i="307"/>
  <c r="B151" i="307"/>
  <c r="A151" i="307"/>
  <c r="B150" i="307"/>
  <c r="A150" i="307"/>
  <c r="B149" i="307"/>
  <c r="A149" i="307"/>
  <c r="B148" i="307"/>
  <c r="A148" i="307"/>
  <c r="B147" i="307"/>
  <c r="A147" i="307"/>
  <c r="B146" i="307"/>
  <c r="A146" i="307"/>
  <c r="B145" i="307"/>
  <c r="A145" i="307"/>
  <c r="B144" i="307"/>
  <c r="A144" i="307"/>
  <c r="B143" i="307"/>
  <c r="A143" i="307"/>
  <c r="B142" i="307"/>
  <c r="A142" i="307"/>
  <c r="B141" i="307"/>
  <c r="A141" i="307"/>
  <c r="B140" i="307"/>
  <c r="A140" i="307"/>
  <c r="B139" i="307"/>
  <c r="A139" i="307"/>
  <c r="B138" i="307"/>
  <c r="A138" i="307"/>
  <c r="B137" i="307"/>
  <c r="A137" i="307"/>
  <c r="B136" i="307"/>
  <c r="A136" i="307"/>
  <c r="B135" i="307"/>
  <c r="A135" i="307"/>
  <c r="B134" i="307"/>
  <c r="A134" i="307"/>
  <c r="B133" i="307"/>
  <c r="A133" i="307"/>
  <c r="B132" i="307"/>
  <c r="A132" i="307"/>
  <c r="B131" i="307"/>
  <c r="A131" i="307"/>
  <c r="B130" i="307"/>
  <c r="A130" i="307"/>
  <c r="B129" i="307"/>
  <c r="A129" i="307"/>
  <c r="B128" i="307"/>
  <c r="A128" i="307"/>
  <c r="B127" i="307"/>
  <c r="A127" i="307"/>
  <c r="AU123" i="307"/>
  <c r="AT123" i="307"/>
  <c r="AS123" i="307"/>
  <c r="AR123" i="307"/>
  <c r="AQ123" i="307"/>
  <c r="AP123" i="307"/>
  <c r="AO123" i="307"/>
  <c r="AM123" i="307"/>
  <c r="AL123" i="307"/>
  <c r="AK123" i="307"/>
  <c r="AJ123" i="307"/>
  <c r="AI123" i="307"/>
  <c r="AH123" i="307"/>
  <c r="AG123" i="307"/>
  <c r="AE123" i="307"/>
  <c r="AD123" i="307"/>
  <c r="AC123" i="307"/>
  <c r="AB123" i="307"/>
  <c r="AA123" i="307"/>
  <c r="Z123" i="307"/>
  <c r="Y123" i="307"/>
  <c r="W123" i="307"/>
  <c r="V123" i="307"/>
  <c r="U123" i="307"/>
  <c r="T123" i="307"/>
  <c r="S123" i="307"/>
  <c r="R123" i="307"/>
  <c r="Q123" i="307"/>
  <c r="O123" i="307"/>
  <c r="N123" i="307"/>
  <c r="M123" i="307"/>
  <c r="L123" i="307"/>
  <c r="K123" i="307"/>
  <c r="J123" i="307"/>
  <c r="I123" i="307"/>
  <c r="AU122" i="307"/>
  <c r="AT122" i="307"/>
  <c r="AS122" i="307"/>
  <c r="AR122" i="307"/>
  <c r="AQ122" i="307"/>
  <c r="AP122" i="307"/>
  <c r="AO122" i="307"/>
  <c r="AM122" i="307"/>
  <c r="AL122" i="307"/>
  <c r="AK122" i="307"/>
  <c r="AJ122" i="307"/>
  <c r="AI122" i="307"/>
  <c r="AH122" i="307"/>
  <c r="AG122" i="307"/>
  <c r="AE122" i="307"/>
  <c r="AD122" i="307"/>
  <c r="AC122" i="307"/>
  <c r="AB122" i="307"/>
  <c r="AA122" i="307"/>
  <c r="Z122" i="307"/>
  <c r="Y122" i="307"/>
  <c r="W122" i="307"/>
  <c r="V122" i="307"/>
  <c r="U122" i="307"/>
  <c r="T122" i="307"/>
  <c r="S122" i="307"/>
  <c r="R122" i="307"/>
  <c r="Q122" i="307"/>
  <c r="O122" i="307"/>
  <c r="N122" i="307"/>
  <c r="M122" i="307"/>
  <c r="L122" i="307"/>
  <c r="K122" i="307"/>
  <c r="J122" i="307"/>
  <c r="I122" i="307"/>
  <c r="AU121" i="307"/>
  <c r="AT121" i="307"/>
  <c r="AS121" i="307"/>
  <c r="AR121" i="307"/>
  <c r="AQ121" i="307"/>
  <c r="AP121" i="307"/>
  <c r="AO121" i="307"/>
  <c r="AM121" i="307"/>
  <c r="AL121" i="307"/>
  <c r="AK121" i="307"/>
  <c r="AJ121" i="307"/>
  <c r="AI121" i="307"/>
  <c r="AH121" i="307"/>
  <c r="AG121" i="307"/>
  <c r="AE121" i="307"/>
  <c r="AD121" i="307"/>
  <c r="AC121" i="307"/>
  <c r="AB121" i="307"/>
  <c r="AA121" i="307"/>
  <c r="Z121" i="307"/>
  <c r="Y121" i="307"/>
  <c r="W121" i="307"/>
  <c r="V121" i="307"/>
  <c r="U121" i="307"/>
  <c r="T121" i="307"/>
  <c r="S121" i="307"/>
  <c r="R121" i="307"/>
  <c r="Q121" i="307"/>
  <c r="O121" i="307"/>
  <c r="N121" i="307"/>
  <c r="M121" i="307"/>
  <c r="L121" i="307"/>
  <c r="K121" i="307"/>
  <c r="J121" i="307"/>
  <c r="I121" i="307"/>
  <c r="G121" i="307"/>
  <c r="F121" i="307"/>
  <c r="E121" i="307"/>
  <c r="D121" i="307"/>
  <c r="C121" i="307"/>
  <c r="B121" i="307"/>
  <c r="A121" i="307"/>
  <c r="AU120" i="307"/>
  <c r="AT120" i="307"/>
  <c r="AS120" i="307"/>
  <c r="AR120" i="307"/>
  <c r="AQ120" i="307"/>
  <c r="AP120" i="307"/>
  <c r="AO120" i="307"/>
  <c r="AM120" i="307"/>
  <c r="AL120" i="307"/>
  <c r="AK120" i="307"/>
  <c r="AJ120" i="307"/>
  <c r="AI120" i="307"/>
  <c r="AH120" i="307"/>
  <c r="AG120" i="307"/>
  <c r="AE120" i="307"/>
  <c r="AD120" i="307"/>
  <c r="AC120" i="307"/>
  <c r="AB120" i="307"/>
  <c r="AA120" i="307"/>
  <c r="Z120" i="307"/>
  <c r="Y120" i="307"/>
  <c r="W120" i="307"/>
  <c r="V120" i="307"/>
  <c r="U120" i="307"/>
  <c r="T120" i="307"/>
  <c r="S120" i="307"/>
  <c r="R120" i="307"/>
  <c r="Q120" i="307"/>
  <c r="O120" i="307"/>
  <c r="N120" i="307"/>
  <c r="M120" i="307"/>
  <c r="L120" i="307"/>
  <c r="K120" i="307"/>
  <c r="J120" i="307"/>
  <c r="I120" i="307"/>
  <c r="G120" i="307"/>
  <c r="F120" i="307"/>
  <c r="E120" i="307"/>
  <c r="D120" i="307"/>
  <c r="C120" i="307"/>
  <c r="B120" i="307"/>
  <c r="A120" i="307"/>
  <c r="AU119" i="307"/>
  <c r="AT119" i="307"/>
  <c r="AS119" i="307"/>
  <c r="AR119" i="307"/>
  <c r="AQ119" i="307"/>
  <c r="AP119" i="307"/>
  <c r="AO119" i="307"/>
  <c r="AM119" i="307"/>
  <c r="AL119" i="307"/>
  <c r="AK119" i="307"/>
  <c r="AJ119" i="307"/>
  <c r="AI119" i="307"/>
  <c r="AH119" i="307"/>
  <c r="AG119" i="307"/>
  <c r="AE119" i="307"/>
  <c r="AD119" i="307"/>
  <c r="AC119" i="307"/>
  <c r="AB119" i="307"/>
  <c r="AA119" i="307"/>
  <c r="Z119" i="307"/>
  <c r="Y119" i="307"/>
  <c r="W119" i="307"/>
  <c r="V119" i="307"/>
  <c r="U119" i="307"/>
  <c r="T119" i="307"/>
  <c r="S119" i="307"/>
  <c r="R119" i="307"/>
  <c r="Q119" i="307"/>
  <c r="O119" i="307"/>
  <c r="N119" i="307"/>
  <c r="M119" i="307"/>
  <c r="L119" i="307"/>
  <c r="J119" i="307"/>
  <c r="I119" i="307"/>
  <c r="G119" i="307"/>
  <c r="F119" i="307"/>
  <c r="E119" i="307"/>
  <c r="D119" i="307"/>
  <c r="C119" i="307"/>
  <c r="B119" i="307"/>
  <c r="A119" i="307"/>
  <c r="AU118" i="307"/>
  <c r="AT118" i="307"/>
  <c r="AS118" i="307"/>
  <c r="AR118" i="307"/>
  <c r="AQ118" i="307"/>
  <c r="AP118" i="307"/>
  <c r="AO118" i="307"/>
  <c r="AM118" i="307"/>
  <c r="AL118" i="307"/>
  <c r="AK118" i="307"/>
  <c r="AJ118" i="307"/>
  <c r="AI118" i="307"/>
  <c r="AH118" i="307"/>
  <c r="AG118" i="307"/>
  <c r="AE118" i="307"/>
  <c r="AD118" i="307"/>
  <c r="AC118" i="307"/>
  <c r="AB118" i="307"/>
  <c r="AA118" i="307"/>
  <c r="Z118" i="307"/>
  <c r="Y118" i="307"/>
  <c r="W118" i="307"/>
  <c r="V118" i="307"/>
  <c r="U118" i="307"/>
  <c r="T118" i="307"/>
  <c r="S118" i="307"/>
  <c r="R118" i="307"/>
  <c r="Q118" i="307"/>
  <c r="O118" i="307"/>
  <c r="N118" i="307"/>
  <c r="M118" i="307"/>
  <c r="L118" i="307"/>
  <c r="J118" i="307"/>
  <c r="I118" i="307"/>
  <c r="G118" i="307"/>
  <c r="F118" i="307"/>
  <c r="E118" i="307"/>
  <c r="D118" i="307"/>
  <c r="C118" i="307"/>
  <c r="B118" i="307"/>
  <c r="A118" i="307"/>
  <c r="AU117" i="307"/>
  <c r="AT117" i="307"/>
  <c r="AS117" i="307"/>
  <c r="AR117" i="307"/>
  <c r="AQ117" i="307"/>
  <c r="AP117" i="307"/>
  <c r="AO117" i="307"/>
  <c r="AM117" i="307"/>
  <c r="AL117" i="307"/>
  <c r="AK117" i="307"/>
  <c r="AJ117" i="307"/>
  <c r="AI117" i="307"/>
  <c r="AH117" i="307"/>
  <c r="AG117" i="307"/>
  <c r="AE117" i="307"/>
  <c r="AD117" i="307"/>
  <c r="AC117" i="307"/>
  <c r="AB117" i="307"/>
  <c r="AA117" i="307"/>
  <c r="Z117" i="307"/>
  <c r="Y117" i="307"/>
  <c r="W117" i="307"/>
  <c r="V117" i="307"/>
  <c r="U117" i="307"/>
  <c r="T117" i="307"/>
  <c r="S117" i="307"/>
  <c r="R117" i="307"/>
  <c r="Q117" i="307"/>
  <c r="O117" i="307"/>
  <c r="N117" i="307"/>
  <c r="M117" i="307"/>
  <c r="L117" i="307"/>
  <c r="K117" i="307"/>
  <c r="J117" i="307"/>
  <c r="I117" i="307"/>
  <c r="G117" i="307"/>
  <c r="F117" i="307"/>
  <c r="E117" i="307"/>
  <c r="D117" i="307"/>
  <c r="C117" i="307"/>
  <c r="B117" i="307"/>
  <c r="A117" i="307"/>
  <c r="AU116" i="307"/>
  <c r="AT116" i="307"/>
  <c r="AS116" i="307"/>
  <c r="AR116" i="307"/>
  <c r="AQ116" i="307"/>
  <c r="AP116" i="307"/>
  <c r="AO116" i="307"/>
  <c r="AM116" i="307"/>
  <c r="AL116" i="307"/>
  <c r="AK116" i="307"/>
  <c r="AJ116" i="307"/>
  <c r="AI116" i="307"/>
  <c r="AH116" i="307"/>
  <c r="AG116" i="307"/>
  <c r="AE116" i="307"/>
  <c r="AD116" i="307"/>
  <c r="AC116" i="307"/>
  <c r="AB116" i="307"/>
  <c r="AA116" i="307"/>
  <c r="Z116" i="307"/>
  <c r="Y116" i="307"/>
  <c r="W116" i="307"/>
  <c r="V116" i="307"/>
  <c r="U116" i="307"/>
  <c r="T116" i="307"/>
  <c r="S116" i="307"/>
  <c r="R116" i="307"/>
  <c r="Q116" i="307"/>
  <c r="O116" i="307"/>
  <c r="N116" i="307"/>
  <c r="M116" i="307"/>
  <c r="L116" i="307"/>
  <c r="K116" i="307"/>
  <c r="J116" i="307"/>
  <c r="I116" i="307"/>
  <c r="G116" i="307"/>
  <c r="F116" i="307"/>
  <c r="E116" i="307"/>
  <c r="D116" i="307"/>
  <c r="C116" i="307"/>
  <c r="B116" i="307"/>
  <c r="A116" i="307"/>
  <c r="AU115" i="307"/>
  <c r="AT115" i="307"/>
  <c r="AS115" i="307"/>
  <c r="AR115" i="307"/>
  <c r="AQ115" i="307"/>
  <c r="AP115" i="307"/>
  <c r="AO115" i="307"/>
  <c r="AM115" i="307"/>
  <c r="AL115" i="307"/>
  <c r="AK115" i="307"/>
  <c r="AJ115" i="307"/>
  <c r="AI115" i="307"/>
  <c r="AH115" i="307"/>
  <c r="AG115" i="307"/>
  <c r="AE115" i="307"/>
  <c r="AD115" i="307"/>
  <c r="AC115" i="307"/>
  <c r="AB115" i="307"/>
  <c r="AA115" i="307"/>
  <c r="Z115" i="307"/>
  <c r="Y115" i="307"/>
  <c r="W115" i="307"/>
  <c r="V115" i="307"/>
  <c r="U115" i="307"/>
  <c r="T115" i="307"/>
  <c r="S115" i="307"/>
  <c r="R115" i="307"/>
  <c r="Q115" i="307"/>
  <c r="O115" i="307"/>
  <c r="N115" i="307"/>
  <c r="M115" i="307"/>
  <c r="L115" i="307"/>
  <c r="K115" i="307"/>
  <c r="J115" i="307"/>
  <c r="I115" i="307"/>
  <c r="G115" i="307"/>
  <c r="F115" i="307"/>
  <c r="E115" i="307"/>
  <c r="D115" i="307"/>
  <c r="C115" i="307"/>
  <c r="B115" i="307"/>
  <c r="A115" i="307"/>
  <c r="AU114" i="307"/>
  <c r="AT114" i="307"/>
  <c r="AS114" i="307"/>
  <c r="AR114" i="307"/>
  <c r="AQ114" i="307"/>
  <c r="AP114" i="307"/>
  <c r="AO114" i="307"/>
  <c r="AM114" i="307"/>
  <c r="AL114" i="307"/>
  <c r="AK114" i="307"/>
  <c r="AJ114" i="307"/>
  <c r="AI114" i="307"/>
  <c r="AH114" i="307"/>
  <c r="AG114" i="307"/>
  <c r="AE114" i="307"/>
  <c r="AD114" i="307"/>
  <c r="AC114" i="307"/>
  <c r="AB114" i="307"/>
  <c r="AA114" i="307"/>
  <c r="Z114" i="307"/>
  <c r="Y114" i="307"/>
  <c r="W114" i="307"/>
  <c r="V114" i="307"/>
  <c r="U114" i="307"/>
  <c r="T114" i="307"/>
  <c r="S114" i="307"/>
  <c r="R114" i="307"/>
  <c r="Q114" i="307"/>
  <c r="O114" i="307"/>
  <c r="N114" i="307"/>
  <c r="M114" i="307"/>
  <c r="L114" i="307"/>
  <c r="K114" i="307"/>
  <c r="J114" i="307"/>
  <c r="I114" i="307"/>
  <c r="G114" i="307"/>
  <c r="F114" i="307"/>
  <c r="E114" i="307"/>
  <c r="D114" i="307"/>
  <c r="C114" i="307"/>
  <c r="B114" i="307"/>
  <c r="A114" i="307"/>
  <c r="AU113" i="307"/>
  <c r="AT113" i="307"/>
  <c r="AS113" i="307"/>
  <c r="AR113" i="307"/>
  <c r="AQ113" i="307"/>
  <c r="AP113" i="307"/>
  <c r="AO113" i="307"/>
  <c r="AM113" i="307"/>
  <c r="AL113" i="307"/>
  <c r="AK113" i="307"/>
  <c r="AJ113" i="307"/>
  <c r="AI113" i="307"/>
  <c r="AH113" i="307"/>
  <c r="AG113" i="307"/>
  <c r="AE113" i="307"/>
  <c r="AD113" i="307"/>
  <c r="AC113" i="307"/>
  <c r="AB113" i="307"/>
  <c r="AA113" i="307"/>
  <c r="Z113" i="307"/>
  <c r="Y113" i="307"/>
  <c r="W113" i="307"/>
  <c r="V113" i="307"/>
  <c r="U113" i="307"/>
  <c r="T113" i="307"/>
  <c r="S113" i="307"/>
  <c r="R113" i="307"/>
  <c r="Q113" i="307"/>
  <c r="O113" i="307"/>
  <c r="N113" i="307"/>
  <c r="M113" i="307"/>
  <c r="L113" i="307"/>
  <c r="K113" i="307"/>
  <c r="J113" i="307"/>
  <c r="I113" i="307"/>
  <c r="G113" i="307"/>
  <c r="F113" i="307"/>
  <c r="E113" i="307"/>
  <c r="D113" i="307"/>
  <c r="C113" i="307"/>
  <c r="B113" i="307"/>
  <c r="A113" i="307"/>
  <c r="AU112" i="307"/>
  <c r="AT112" i="307"/>
  <c r="AS112" i="307"/>
  <c r="AR112" i="307"/>
  <c r="AQ112" i="307"/>
  <c r="AP112" i="307"/>
  <c r="AO112" i="307"/>
  <c r="AM112" i="307"/>
  <c r="AL112" i="307"/>
  <c r="AK112" i="307"/>
  <c r="AJ112" i="307"/>
  <c r="AI112" i="307"/>
  <c r="AH112" i="307"/>
  <c r="AG112" i="307"/>
  <c r="AE112" i="307"/>
  <c r="AD112" i="307"/>
  <c r="AC112" i="307"/>
  <c r="AB112" i="307"/>
  <c r="AA112" i="307"/>
  <c r="Z112" i="307"/>
  <c r="Y112" i="307"/>
  <c r="W112" i="307"/>
  <c r="V112" i="307"/>
  <c r="U112" i="307"/>
  <c r="T112" i="307"/>
  <c r="S112" i="307"/>
  <c r="R112" i="307"/>
  <c r="Q112" i="307"/>
  <c r="O112" i="307"/>
  <c r="N112" i="307"/>
  <c r="M112" i="307"/>
  <c r="L112" i="307"/>
  <c r="K112" i="307"/>
  <c r="J112" i="307"/>
  <c r="I112" i="307"/>
  <c r="G112" i="307"/>
  <c r="F112" i="307"/>
  <c r="E112" i="307"/>
  <c r="D112" i="307"/>
  <c r="C112" i="307"/>
  <c r="B112" i="307"/>
  <c r="A112" i="307"/>
  <c r="AU111" i="307"/>
  <c r="AT111" i="307"/>
  <c r="AS111" i="307"/>
  <c r="AR111" i="307"/>
  <c r="AQ111" i="307"/>
  <c r="AP111" i="307"/>
  <c r="AO111" i="307"/>
  <c r="AM111" i="307"/>
  <c r="AL111" i="307"/>
  <c r="AK111" i="307"/>
  <c r="AJ111" i="307"/>
  <c r="AI111" i="307"/>
  <c r="AH111" i="307"/>
  <c r="AG111" i="307"/>
  <c r="AE111" i="307"/>
  <c r="AD111" i="307"/>
  <c r="AC111" i="307"/>
  <c r="AB111" i="307"/>
  <c r="AA111" i="307"/>
  <c r="Z111" i="307"/>
  <c r="Y111" i="307"/>
  <c r="W111" i="307"/>
  <c r="V111" i="307"/>
  <c r="U111" i="307"/>
  <c r="T111" i="307"/>
  <c r="S111" i="307"/>
  <c r="R111" i="307"/>
  <c r="Q111" i="307"/>
  <c r="O111" i="307"/>
  <c r="N111" i="307"/>
  <c r="M111" i="307"/>
  <c r="L111" i="307"/>
  <c r="K111" i="307"/>
  <c r="J111" i="307"/>
  <c r="I111" i="307"/>
  <c r="G111" i="307"/>
  <c r="F111" i="307"/>
  <c r="E111" i="307"/>
  <c r="D111" i="307"/>
  <c r="C111" i="307"/>
  <c r="B111" i="307"/>
  <c r="A111" i="307"/>
  <c r="AU110" i="307"/>
  <c r="AT110" i="307"/>
  <c r="AS110" i="307"/>
  <c r="AR110" i="307"/>
  <c r="AQ110" i="307"/>
  <c r="AP110" i="307"/>
  <c r="AO110" i="307"/>
  <c r="AM110" i="307"/>
  <c r="AL110" i="307"/>
  <c r="AK110" i="307"/>
  <c r="AJ110" i="307"/>
  <c r="AI110" i="307"/>
  <c r="AH110" i="307"/>
  <c r="AG110" i="307"/>
  <c r="AE110" i="307"/>
  <c r="AD110" i="307"/>
  <c r="AC110" i="307"/>
  <c r="AB110" i="307"/>
  <c r="AA110" i="307"/>
  <c r="Z110" i="307"/>
  <c r="Y110" i="307"/>
  <c r="W110" i="307"/>
  <c r="V110" i="307"/>
  <c r="U110" i="307"/>
  <c r="T110" i="307"/>
  <c r="S110" i="307"/>
  <c r="R110" i="307"/>
  <c r="Q110" i="307"/>
  <c r="O110" i="307"/>
  <c r="N110" i="307"/>
  <c r="M110" i="307"/>
  <c r="L110" i="307"/>
  <c r="K110" i="307"/>
  <c r="J110" i="307"/>
  <c r="I110" i="307"/>
  <c r="G110" i="307"/>
  <c r="F110" i="307"/>
  <c r="E110" i="307"/>
  <c r="D110" i="307"/>
  <c r="C110" i="307"/>
  <c r="B110" i="307"/>
  <c r="A110" i="307"/>
  <c r="AU109" i="307"/>
  <c r="AT109" i="307"/>
  <c r="AS109" i="307"/>
  <c r="AR109" i="307"/>
  <c r="AQ109" i="307"/>
  <c r="AP109" i="307"/>
  <c r="AO109" i="307"/>
  <c r="AM109" i="307"/>
  <c r="AL109" i="307"/>
  <c r="AK109" i="307"/>
  <c r="AJ109" i="307"/>
  <c r="AI109" i="307"/>
  <c r="AH109" i="307"/>
  <c r="AG109" i="307"/>
  <c r="AE109" i="307"/>
  <c r="AD109" i="307"/>
  <c r="AC109" i="307"/>
  <c r="AB109" i="307"/>
  <c r="AA109" i="307"/>
  <c r="Z109" i="307"/>
  <c r="Y109" i="307"/>
  <c r="W109" i="307"/>
  <c r="V109" i="307"/>
  <c r="U109" i="307"/>
  <c r="T109" i="307"/>
  <c r="S109" i="307"/>
  <c r="R109" i="307"/>
  <c r="Q109" i="307"/>
  <c r="O109" i="307"/>
  <c r="N109" i="307"/>
  <c r="M109" i="307"/>
  <c r="L109" i="307"/>
  <c r="K109" i="307"/>
  <c r="J109" i="307"/>
  <c r="I109" i="307"/>
  <c r="G109" i="307"/>
  <c r="F109" i="307"/>
  <c r="E109" i="307"/>
  <c r="D109" i="307"/>
  <c r="C109" i="307"/>
  <c r="B109" i="307"/>
  <c r="A109" i="307"/>
  <c r="AU108" i="307"/>
  <c r="AT108" i="307"/>
  <c r="AS108" i="307"/>
  <c r="AR108" i="307"/>
  <c r="AQ108" i="307"/>
  <c r="AP108" i="307"/>
  <c r="AO108" i="307"/>
  <c r="AM108" i="307"/>
  <c r="AL108" i="307"/>
  <c r="AK108" i="307"/>
  <c r="AJ108" i="307"/>
  <c r="AI108" i="307"/>
  <c r="AH108" i="307"/>
  <c r="AG108" i="307"/>
  <c r="AE108" i="307"/>
  <c r="AD108" i="307"/>
  <c r="AC108" i="307"/>
  <c r="AB108" i="307"/>
  <c r="AA108" i="307"/>
  <c r="Z108" i="307"/>
  <c r="Y108" i="307"/>
  <c r="W108" i="307"/>
  <c r="V108" i="307"/>
  <c r="U108" i="307"/>
  <c r="T108" i="307"/>
  <c r="S108" i="307"/>
  <c r="R108" i="307"/>
  <c r="Q108" i="307"/>
  <c r="O108" i="307"/>
  <c r="N108" i="307"/>
  <c r="M108" i="307"/>
  <c r="L108" i="307"/>
  <c r="K108" i="307"/>
  <c r="J108" i="307"/>
  <c r="I108" i="307"/>
  <c r="G108" i="307"/>
  <c r="F108" i="307"/>
  <c r="E108" i="307"/>
  <c r="D108" i="307"/>
  <c r="C108" i="307"/>
  <c r="B108" i="307"/>
  <c r="A108" i="307"/>
  <c r="AU107" i="307"/>
  <c r="AT107" i="307"/>
  <c r="AS107" i="307"/>
  <c r="AR107" i="307"/>
  <c r="AQ107" i="307"/>
  <c r="AP107" i="307"/>
  <c r="AO107" i="307"/>
  <c r="AM107" i="307"/>
  <c r="AL107" i="307"/>
  <c r="AK107" i="307"/>
  <c r="AJ107" i="307"/>
  <c r="AI107" i="307"/>
  <c r="AH107" i="307"/>
  <c r="AG107" i="307"/>
  <c r="AE107" i="307"/>
  <c r="AD107" i="307"/>
  <c r="AC107" i="307"/>
  <c r="AB107" i="307"/>
  <c r="AA107" i="307"/>
  <c r="Z107" i="307"/>
  <c r="Y107" i="307"/>
  <c r="W107" i="307"/>
  <c r="V107" i="307"/>
  <c r="U107" i="307"/>
  <c r="T107" i="307"/>
  <c r="S107" i="307"/>
  <c r="R107" i="307"/>
  <c r="Q107" i="307"/>
  <c r="O107" i="307"/>
  <c r="N107" i="307"/>
  <c r="M107" i="307"/>
  <c r="L107" i="307"/>
  <c r="K107" i="307"/>
  <c r="J107" i="307"/>
  <c r="I107" i="307"/>
  <c r="G107" i="307"/>
  <c r="F107" i="307"/>
  <c r="E107" i="307"/>
  <c r="D107" i="307"/>
  <c r="C107" i="307"/>
  <c r="B107" i="307"/>
  <c r="A107" i="307"/>
  <c r="AU106" i="307"/>
  <c r="AT106" i="307"/>
  <c r="AS106" i="307"/>
  <c r="AR106" i="307"/>
  <c r="AQ106" i="307"/>
  <c r="AP106" i="307"/>
  <c r="AO106" i="307"/>
  <c r="AM106" i="307"/>
  <c r="AL106" i="307"/>
  <c r="AK106" i="307"/>
  <c r="AJ106" i="307"/>
  <c r="AI106" i="307"/>
  <c r="AH106" i="307"/>
  <c r="AG106" i="307"/>
  <c r="AE106" i="307"/>
  <c r="AD106" i="307"/>
  <c r="AC106" i="307"/>
  <c r="AB106" i="307"/>
  <c r="AA106" i="307"/>
  <c r="Z106" i="307"/>
  <c r="Y106" i="307"/>
  <c r="W106" i="307"/>
  <c r="V106" i="307"/>
  <c r="U106" i="307"/>
  <c r="T106" i="307"/>
  <c r="S106" i="307"/>
  <c r="R106" i="307"/>
  <c r="Q106" i="307"/>
  <c r="O106" i="307"/>
  <c r="N106" i="307"/>
  <c r="M106" i="307"/>
  <c r="L106" i="307"/>
  <c r="K106" i="307"/>
  <c r="J106" i="307"/>
  <c r="I106" i="307"/>
  <c r="G106" i="307"/>
  <c r="F106" i="307"/>
  <c r="E106" i="307"/>
  <c r="D106" i="307"/>
  <c r="C106" i="307"/>
  <c r="B106" i="307"/>
  <c r="A106" i="307"/>
  <c r="AU105" i="307"/>
  <c r="AT105" i="307"/>
  <c r="AS105" i="307"/>
  <c r="AR105" i="307"/>
  <c r="AQ105" i="307"/>
  <c r="AP105" i="307"/>
  <c r="AO105" i="307"/>
  <c r="AM105" i="307"/>
  <c r="AL105" i="307"/>
  <c r="AK105" i="307"/>
  <c r="AJ105" i="307"/>
  <c r="AI105" i="307"/>
  <c r="AH105" i="307"/>
  <c r="AG105" i="307"/>
  <c r="AE105" i="307"/>
  <c r="AD105" i="307"/>
  <c r="AC105" i="307"/>
  <c r="AB105" i="307"/>
  <c r="AA105" i="307"/>
  <c r="Z105" i="307"/>
  <c r="Y105" i="307"/>
  <c r="W105" i="307"/>
  <c r="V105" i="307"/>
  <c r="U105" i="307"/>
  <c r="T105" i="307"/>
  <c r="S105" i="307"/>
  <c r="R105" i="307"/>
  <c r="Q105" i="307"/>
  <c r="O105" i="307"/>
  <c r="N105" i="307"/>
  <c r="M105" i="307"/>
  <c r="L105" i="307"/>
  <c r="K105" i="307"/>
  <c r="J105" i="307"/>
  <c r="I105" i="307"/>
  <c r="G105" i="307"/>
  <c r="F105" i="307"/>
  <c r="E105" i="307"/>
  <c r="D105" i="307"/>
  <c r="C105" i="307"/>
  <c r="B105" i="307"/>
  <c r="A105" i="307"/>
  <c r="AU104" i="307"/>
  <c r="AT104" i="307"/>
  <c r="AS104" i="307"/>
  <c r="AR104" i="307"/>
  <c r="AQ104" i="307"/>
  <c r="AP104" i="307"/>
  <c r="AO104" i="307"/>
  <c r="AM104" i="307"/>
  <c r="AL104" i="307"/>
  <c r="AK104" i="307"/>
  <c r="AJ104" i="307"/>
  <c r="AI104" i="307"/>
  <c r="AH104" i="307"/>
  <c r="AG104" i="307"/>
  <c r="AE104" i="307"/>
  <c r="AD104" i="307"/>
  <c r="AC104" i="307"/>
  <c r="AB104" i="307"/>
  <c r="AA104" i="307"/>
  <c r="Z104" i="307"/>
  <c r="Y104" i="307"/>
  <c r="W104" i="307"/>
  <c r="V104" i="307"/>
  <c r="U104" i="307"/>
  <c r="T104" i="307"/>
  <c r="S104" i="307"/>
  <c r="R104" i="307"/>
  <c r="Q104" i="307"/>
  <c r="O104" i="307"/>
  <c r="N104" i="307"/>
  <c r="M104" i="307"/>
  <c r="L104" i="307"/>
  <c r="K104" i="307"/>
  <c r="J104" i="307"/>
  <c r="I104" i="307"/>
  <c r="G104" i="307"/>
  <c r="F104" i="307"/>
  <c r="E104" i="307"/>
  <c r="D104" i="307"/>
  <c r="C104" i="307"/>
  <c r="B104" i="307"/>
  <c r="A104" i="307"/>
  <c r="AU103" i="307"/>
  <c r="AT103" i="307"/>
  <c r="AS103" i="307"/>
  <c r="AR103" i="307"/>
  <c r="AQ103" i="307"/>
  <c r="AP103" i="307"/>
  <c r="AO103" i="307"/>
  <c r="AM103" i="307"/>
  <c r="AL103" i="307"/>
  <c r="AK103" i="307"/>
  <c r="AJ103" i="307"/>
  <c r="AI103" i="307"/>
  <c r="AH103" i="307"/>
  <c r="AG103" i="307"/>
  <c r="AE103" i="307"/>
  <c r="AD103" i="307"/>
  <c r="AC103" i="307"/>
  <c r="AB103" i="307"/>
  <c r="AA103" i="307"/>
  <c r="Z103" i="307"/>
  <c r="Y103" i="307"/>
  <c r="W103" i="307"/>
  <c r="V103" i="307"/>
  <c r="U103" i="307"/>
  <c r="T103" i="307"/>
  <c r="S103" i="307"/>
  <c r="R103" i="307"/>
  <c r="Q103" i="307"/>
  <c r="O103" i="307"/>
  <c r="N103" i="307"/>
  <c r="M103" i="307"/>
  <c r="L103" i="307"/>
  <c r="K103" i="307"/>
  <c r="J103" i="307"/>
  <c r="I103" i="307"/>
  <c r="G103" i="307"/>
  <c r="F103" i="307"/>
  <c r="E103" i="307"/>
  <c r="D103" i="307"/>
  <c r="C103" i="307"/>
  <c r="B103" i="307"/>
  <c r="A103" i="307"/>
  <c r="AU102" i="307"/>
  <c r="AT102" i="307"/>
  <c r="AS102" i="307"/>
  <c r="AR102" i="307"/>
  <c r="AQ102" i="307"/>
  <c r="AP102" i="307"/>
  <c r="AO102" i="307"/>
  <c r="AM102" i="307"/>
  <c r="AL102" i="307"/>
  <c r="AK102" i="307"/>
  <c r="AJ102" i="307"/>
  <c r="AI102" i="307"/>
  <c r="AH102" i="307"/>
  <c r="AG102" i="307"/>
  <c r="AE102" i="307"/>
  <c r="AD102" i="307"/>
  <c r="AC102" i="307"/>
  <c r="AB102" i="307"/>
  <c r="AA102" i="307"/>
  <c r="Z102" i="307"/>
  <c r="Y102" i="307"/>
  <c r="W102" i="307"/>
  <c r="V102" i="307"/>
  <c r="U102" i="307"/>
  <c r="T102" i="307"/>
  <c r="S102" i="307"/>
  <c r="R102" i="307"/>
  <c r="Q102" i="307"/>
  <c r="O102" i="307"/>
  <c r="N102" i="307"/>
  <c r="M102" i="307"/>
  <c r="L102" i="307"/>
  <c r="K102" i="307"/>
  <c r="J102" i="307"/>
  <c r="I102" i="307"/>
  <c r="G102" i="307"/>
  <c r="F102" i="307"/>
  <c r="E102" i="307"/>
  <c r="D102" i="307"/>
  <c r="C102" i="307"/>
  <c r="B102" i="307"/>
  <c r="A102" i="307"/>
  <c r="AU101" i="307"/>
  <c r="AT101" i="307"/>
  <c r="AS101" i="307"/>
  <c r="AR101" i="307"/>
  <c r="AQ101" i="307"/>
  <c r="AP101" i="307"/>
  <c r="AO101" i="307"/>
  <c r="AM101" i="307"/>
  <c r="AL101" i="307"/>
  <c r="AK101" i="307"/>
  <c r="AJ101" i="307"/>
  <c r="AI101" i="307"/>
  <c r="AH101" i="307"/>
  <c r="AG101" i="307"/>
  <c r="AE101" i="307"/>
  <c r="AD101" i="307"/>
  <c r="AC101" i="307"/>
  <c r="AB101" i="307"/>
  <c r="AA101" i="307"/>
  <c r="Z101" i="307"/>
  <c r="Y101" i="307"/>
  <c r="W101" i="307"/>
  <c r="V101" i="307"/>
  <c r="U101" i="307"/>
  <c r="T101" i="307"/>
  <c r="S101" i="307"/>
  <c r="R101" i="307"/>
  <c r="Q101" i="307"/>
  <c r="O101" i="307"/>
  <c r="N101" i="307"/>
  <c r="M101" i="307"/>
  <c r="L101" i="307"/>
  <c r="K101" i="307"/>
  <c r="J101" i="307"/>
  <c r="I101" i="307"/>
  <c r="G101" i="307"/>
  <c r="F101" i="307"/>
  <c r="E101" i="307"/>
  <c r="D101" i="307"/>
  <c r="C101" i="307"/>
  <c r="B101" i="307"/>
  <c r="A101" i="307"/>
  <c r="G96" i="307"/>
  <c r="F96" i="307"/>
  <c r="E96" i="307"/>
  <c r="D96" i="307"/>
  <c r="J96" i="307" s="1"/>
  <c r="C96" i="307"/>
  <c r="B96" i="307"/>
  <c r="G95" i="307"/>
  <c r="F95" i="307"/>
  <c r="E95" i="307"/>
  <c r="D95" i="307"/>
  <c r="C95" i="307"/>
  <c r="J95" i="307" s="1"/>
  <c r="B95" i="307"/>
  <c r="H95" i="307" s="1"/>
  <c r="J94" i="307"/>
  <c r="H94" i="307"/>
  <c r="G94" i="307"/>
  <c r="F94" i="307"/>
  <c r="E94" i="307"/>
  <c r="D94" i="307"/>
  <c r="C94" i="307"/>
  <c r="B94" i="307"/>
  <c r="G93" i="307"/>
  <c r="F93" i="307"/>
  <c r="E93" i="307"/>
  <c r="D93" i="307"/>
  <c r="J93" i="307" s="1"/>
  <c r="C93" i="307"/>
  <c r="B93" i="307"/>
  <c r="G92" i="307"/>
  <c r="F92" i="307"/>
  <c r="E92" i="307"/>
  <c r="D92" i="307"/>
  <c r="C92" i="307"/>
  <c r="J92" i="307" s="1"/>
  <c r="B92" i="307"/>
  <c r="H92" i="307" s="1"/>
  <c r="J91" i="307"/>
  <c r="H91" i="307"/>
  <c r="G91" i="307"/>
  <c r="F91" i="307"/>
  <c r="E91" i="307"/>
  <c r="D91" i="307"/>
  <c r="C91" i="307"/>
  <c r="C97" i="307" s="1"/>
  <c r="B91" i="307"/>
  <c r="B97" i="307" s="1"/>
  <c r="G90" i="307"/>
  <c r="G97" i="307" s="1"/>
  <c r="F90" i="307"/>
  <c r="F97" i="307" s="1"/>
  <c r="E90" i="307"/>
  <c r="E97" i="307" s="1"/>
  <c r="D90" i="307"/>
  <c r="D97" i="307" s="1"/>
  <c r="C90" i="307"/>
  <c r="B90" i="307"/>
  <c r="S76" i="307"/>
  <c r="P76" i="307"/>
  <c r="M76" i="307"/>
  <c r="V76" i="307" s="1"/>
  <c r="S75" i="307"/>
  <c r="P75" i="307"/>
  <c r="M75" i="307"/>
  <c r="S74" i="307"/>
  <c r="P74" i="307"/>
  <c r="M74" i="307"/>
  <c r="S73" i="307"/>
  <c r="P73" i="307"/>
  <c r="M73" i="307"/>
  <c r="V73" i="307" s="1"/>
  <c r="S72" i="307"/>
  <c r="P72" i="307"/>
  <c r="M72" i="307"/>
  <c r="U71" i="307"/>
  <c r="S71" i="307"/>
  <c r="S77" i="307" s="1"/>
  <c r="R71" i="307"/>
  <c r="P71" i="307"/>
  <c r="P77" i="307" s="1"/>
  <c r="M71" i="307"/>
  <c r="M77" i="307" s="1"/>
  <c r="V66" i="307"/>
  <c r="S66" i="307"/>
  <c r="P66" i="307"/>
  <c r="M66" i="307"/>
  <c r="V65" i="307"/>
  <c r="S65" i="307"/>
  <c r="P65" i="307"/>
  <c r="M65" i="307"/>
  <c r="V75" i="307" s="1"/>
  <c r="V64" i="307"/>
  <c r="S64" i="307"/>
  <c r="S67" i="307" s="1"/>
  <c r="P64" i="307"/>
  <c r="V74" i="307" s="1"/>
  <c r="M64" i="307"/>
  <c r="V63" i="307"/>
  <c r="S63" i="307"/>
  <c r="P63" i="307"/>
  <c r="M63" i="307"/>
  <c r="V62" i="307"/>
  <c r="S62" i="307"/>
  <c r="P62" i="307"/>
  <c r="P67" i="307" s="1"/>
  <c r="M62" i="307"/>
  <c r="V72" i="307" s="1"/>
  <c r="V61" i="307"/>
  <c r="V67" i="307" s="1"/>
  <c r="S61" i="307"/>
  <c r="P61" i="307"/>
  <c r="M61" i="307"/>
  <c r="M67" i="307" s="1"/>
  <c r="J3" i="307"/>
  <c r="K119" i="307" s="1"/>
  <c r="A3" i="307"/>
  <c r="L61" i="307" s="1"/>
  <c r="B273" i="306"/>
  <c r="A273" i="306"/>
  <c r="B272" i="306"/>
  <c r="A272" i="306"/>
  <c r="B271" i="306"/>
  <c r="A271" i="306"/>
  <c r="B270" i="306"/>
  <c r="A270" i="306"/>
  <c r="B269" i="306"/>
  <c r="A269" i="306"/>
  <c r="B268" i="306"/>
  <c r="A268" i="306"/>
  <c r="B267" i="306"/>
  <c r="A267" i="306"/>
  <c r="B266" i="306"/>
  <c r="A266" i="306"/>
  <c r="B265" i="306"/>
  <c r="A265" i="306"/>
  <c r="B264" i="306"/>
  <c r="A264" i="306"/>
  <c r="B263" i="306"/>
  <c r="A263" i="306"/>
  <c r="B262" i="306"/>
  <c r="A262" i="306"/>
  <c r="B261" i="306"/>
  <c r="A261" i="306"/>
  <c r="B260" i="306"/>
  <c r="A260" i="306"/>
  <c r="B259" i="306"/>
  <c r="A259" i="306"/>
  <c r="B258" i="306"/>
  <c r="A258" i="306"/>
  <c r="B257" i="306"/>
  <c r="A257" i="306"/>
  <c r="B256" i="306"/>
  <c r="A256" i="306"/>
  <c r="B255" i="306"/>
  <c r="A255" i="306"/>
  <c r="B254" i="306"/>
  <c r="A254" i="306"/>
  <c r="B253" i="306"/>
  <c r="A253" i="306"/>
  <c r="B252" i="306"/>
  <c r="A252" i="306"/>
  <c r="B251" i="306"/>
  <c r="A251" i="306"/>
  <c r="B250" i="306"/>
  <c r="A250" i="306"/>
  <c r="B249" i="306"/>
  <c r="A249" i="306"/>
  <c r="B248" i="306"/>
  <c r="A248" i="306"/>
  <c r="B247" i="306"/>
  <c r="A247" i="306"/>
  <c r="B246" i="306"/>
  <c r="A246" i="306"/>
  <c r="B245" i="306"/>
  <c r="A245" i="306"/>
  <c r="B244" i="306"/>
  <c r="A244" i="306"/>
  <c r="B243" i="306"/>
  <c r="A243" i="306"/>
  <c r="B242" i="306"/>
  <c r="A242" i="306"/>
  <c r="B241" i="306"/>
  <c r="A241" i="306"/>
  <c r="B240" i="306"/>
  <c r="A240" i="306"/>
  <c r="B239" i="306"/>
  <c r="A239" i="306"/>
  <c r="B238" i="306"/>
  <c r="A238" i="306"/>
  <c r="B237" i="306"/>
  <c r="A237" i="306"/>
  <c r="B236" i="306"/>
  <c r="A236" i="306"/>
  <c r="B235" i="306"/>
  <c r="A235" i="306"/>
  <c r="B234" i="306"/>
  <c r="A234" i="306"/>
  <c r="B233" i="306"/>
  <c r="A233" i="306"/>
  <c r="B232" i="306"/>
  <c r="A232" i="306"/>
  <c r="B231" i="306"/>
  <c r="A231" i="306"/>
  <c r="B230" i="306"/>
  <c r="A230" i="306"/>
  <c r="B229" i="306"/>
  <c r="A229" i="306"/>
  <c r="B228" i="306"/>
  <c r="A228" i="306"/>
  <c r="B227" i="306"/>
  <c r="A227" i="306"/>
  <c r="B226" i="306"/>
  <c r="A226" i="306"/>
  <c r="B225" i="306"/>
  <c r="A225" i="306"/>
  <c r="B224" i="306"/>
  <c r="A224" i="306"/>
  <c r="B223" i="306"/>
  <c r="A223" i="306"/>
  <c r="B222" i="306"/>
  <c r="A222" i="306"/>
  <c r="B221" i="306"/>
  <c r="A221" i="306"/>
  <c r="B220" i="306"/>
  <c r="A220" i="306"/>
  <c r="B219" i="306"/>
  <c r="A219" i="306"/>
  <c r="B218" i="306"/>
  <c r="A218" i="306"/>
  <c r="B217" i="306"/>
  <c r="A217" i="306"/>
  <c r="B216" i="306"/>
  <c r="A216" i="306"/>
  <c r="B215" i="306"/>
  <c r="A215" i="306"/>
  <c r="B214" i="306"/>
  <c r="A214" i="306"/>
  <c r="B213" i="306"/>
  <c r="A213" i="306"/>
  <c r="B212" i="306"/>
  <c r="A212" i="306"/>
  <c r="B211" i="306"/>
  <c r="A211" i="306"/>
  <c r="B210" i="306"/>
  <c r="A210" i="306"/>
  <c r="B209" i="306"/>
  <c r="A209" i="306"/>
  <c r="B208" i="306"/>
  <c r="A208" i="306"/>
  <c r="B207" i="306"/>
  <c r="A207" i="306"/>
  <c r="B206" i="306"/>
  <c r="A206" i="306"/>
  <c r="B205" i="306"/>
  <c r="A205" i="306"/>
  <c r="B204" i="306"/>
  <c r="A204" i="306"/>
  <c r="B203" i="306"/>
  <c r="A203" i="306"/>
  <c r="B202" i="306"/>
  <c r="A202" i="306"/>
  <c r="B201" i="306"/>
  <c r="A201" i="306"/>
  <c r="B200" i="306"/>
  <c r="A200" i="306"/>
  <c r="B199" i="306"/>
  <c r="A199" i="306"/>
  <c r="B198" i="306"/>
  <c r="A198" i="306"/>
  <c r="B197" i="306"/>
  <c r="A197" i="306"/>
  <c r="B196" i="306"/>
  <c r="A196" i="306"/>
  <c r="B195" i="306"/>
  <c r="A195" i="306"/>
  <c r="B194" i="306"/>
  <c r="A194" i="306"/>
  <c r="B193" i="306"/>
  <c r="A193" i="306"/>
  <c r="B192" i="306"/>
  <c r="A192" i="306"/>
  <c r="B191" i="306"/>
  <c r="A191" i="306"/>
  <c r="B190" i="306"/>
  <c r="A190" i="306"/>
  <c r="B189" i="306"/>
  <c r="A189" i="306"/>
  <c r="B188" i="306"/>
  <c r="A188" i="306"/>
  <c r="B187" i="306"/>
  <c r="A187" i="306"/>
  <c r="B186" i="306"/>
  <c r="A186" i="306"/>
  <c r="B185" i="306"/>
  <c r="A185" i="306"/>
  <c r="B184" i="306"/>
  <c r="A184" i="306"/>
  <c r="B183" i="306"/>
  <c r="A183" i="306"/>
  <c r="B182" i="306"/>
  <c r="A182" i="306"/>
  <c r="B181" i="306"/>
  <c r="A181" i="306"/>
  <c r="B180" i="306"/>
  <c r="A180" i="306"/>
  <c r="B179" i="306"/>
  <c r="A179" i="306"/>
  <c r="B178" i="306"/>
  <c r="A178" i="306"/>
  <c r="B177" i="306"/>
  <c r="A177" i="306"/>
  <c r="B176" i="306"/>
  <c r="A176" i="306"/>
  <c r="B175" i="306"/>
  <c r="A175" i="306"/>
  <c r="B174" i="306"/>
  <c r="A174" i="306"/>
  <c r="B173" i="306"/>
  <c r="A173" i="306"/>
  <c r="B172" i="306"/>
  <c r="A172" i="306"/>
  <c r="B171" i="306"/>
  <c r="A171" i="306"/>
  <c r="B170" i="306"/>
  <c r="A170" i="306"/>
  <c r="B169" i="306"/>
  <c r="A169" i="306"/>
  <c r="B168" i="306"/>
  <c r="A168" i="306"/>
  <c r="B167" i="306"/>
  <c r="A167" i="306"/>
  <c r="B166" i="306"/>
  <c r="A166" i="306"/>
  <c r="B165" i="306"/>
  <c r="A165" i="306"/>
  <c r="B164" i="306"/>
  <c r="A164" i="306"/>
  <c r="B163" i="306"/>
  <c r="A163" i="306"/>
  <c r="B162" i="306"/>
  <c r="A162" i="306"/>
  <c r="B161" i="306"/>
  <c r="A161" i="306"/>
  <c r="B160" i="306"/>
  <c r="A160" i="306"/>
  <c r="B159" i="306"/>
  <c r="A159" i="306"/>
  <c r="B158" i="306"/>
  <c r="A158" i="306"/>
  <c r="B157" i="306"/>
  <c r="A157" i="306"/>
  <c r="B156" i="306"/>
  <c r="A156" i="306"/>
  <c r="B155" i="306"/>
  <c r="A155" i="306"/>
  <c r="B154" i="306"/>
  <c r="A154" i="306"/>
  <c r="B153" i="306"/>
  <c r="A153" i="306"/>
  <c r="B152" i="306"/>
  <c r="A152" i="306"/>
  <c r="B151" i="306"/>
  <c r="A151" i="306"/>
  <c r="B150" i="306"/>
  <c r="A150" i="306"/>
  <c r="B149" i="306"/>
  <c r="A149" i="306"/>
  <c r="B148" i="306"/>
  <c r="A148" i="306"/>
  <c r="B147" i="306"/>
  <c r="A147" i="306"/>
  <c r="B146" i="306"/>
  <c r="A146" i="306"/>
  <c r="B145" i="306"/>
  <c r="A145" i="306"/>
  <c r="B144" i="306"/>
  <c r="A144" i="306"/>
  <c r="B143" i="306"/>
  <c r="A143" i="306"/>
  <c r="B142" i="306"/>
  <c r="A142" i="306"/>
  <c r="B141" i="306"/>
  <c r="A141" i="306"/>
  <c r="B140" i="306"/>
  <c r="A140" i="306"/>
  <c r="B139" i="306"/>
  <c r="A139" i="306"/>
  <c r="B138" i="306"/>
  <c r="A138" i="306"/>
  <c r="B137" i="306"/>
  <c r="A137" i="306"/>
  <c r="B136" i="306"/>
  <c r="A136" i="306"/>
  <c r="B135" i="306"/>
  <c r="A135" i="306"/>
  <c r="B134" i="306"/>
  <c r="A134" i="306"/>
  <c r="B133" i="306"/>
  <c r="A133" i="306"/>
  <c r="B132" i="306"/>
  <c r="A132" i="306"/>
  <c r="B131" i="306"/>
  <c r="A131" i="306"/>
  <c r="B130" i="306"/>
  <c r="A130" i="306"/>
  <c r="B129" i="306"/>
  <c r="A129" i="306"/>
  <c r="B128" i="306"/>
  <c r="A128" i="306"/>
  <c r="B127" i="306"/>
  <c r="A127" i="306"/>
  <c r="AU123" i="306"/>
  <c r="AT123" i="306"/>
  <c r="AS123" i="306"/>
  <c r="AR123" i="306"/>
  <c r="AQ123" i="306"/>
  <c r="AP123" i="306"/>
  <c r="AO123" i="306"/>
  <c r="AM123" i="306"/>
  <c r="AL123" i="306"/>
  <c r="AK123" i="306"/>
  <c r="AJ123" i="306"/>
  <c r="AI123" i="306"/>
  <c r="AH123" i="306"/>
  <c r="AG123" i="306"/>
  <c r="AE123" i="306"/>
  <c r="AD123" i="306"/>
  <c r="AC123" i="306"/>
  <c r="AB123" i="306"/>
  <c r="AA123" i="306"/>
  <c r="Z123" i="306"/>
  <c r="Y123" i="306"/>
  <c r="W123" i="306"/>
  <c r="V123" i="306"/>
  <c r="U123" i="306"/>
  <c r="T123" i="306"/>
  <c r="S123" i="306"/>
  <c r="R123" i="306"/>
  <c r="Q123" i="306"/>
  <c r="O123" i="306"/>
  <c r="N123" i="306"/>
  <c r="M123" i="306"/>
  <c r="L123" i="306"/>
  <c r="K123" i="306"/>
  <c r="J123" i="306"/>
  <c r="I123" i="306"/>
  <c r="AU122" i="306"/>
  <c r="AT122" i="306"/>
  <c r="AS122" i="306"/>
  <c r="AR122" i="306"/>
  <c r="AQ122" i="306"/>
  <c r="AP122" i="306"/>
  <c r="AO122" i="306"/>
  <c r="AM122" i="306"/>
  <c r="AL122" i="306"/>
  <c r="AK122" i="306"/>
  <c r="AJ122" i="306"/>
  <c r="AI122" i="306"/>
  <c r="AH122" i="306"/>
  <c r="AG122" i="306"/>
  <c r="AE122" i="306"/>
  <c r="AD122" i="306"/>
  <c r="AC122" i="306"/>
  <c r="AB122" i="306"/>
  <c r="AA122" i="306"/>
  <c r="Z122" i="306"/>
  <c r="Y122" i="306"/>
  <c r="W122" i="306"/>
  <c r="V122" i="306"/>
  <c r="U122" i="306"/>
  <c r="T122" i="306"/>
  <c r="S122" i="306"/>
  <c r="R122" i="306"/>
  <c r="Q122" i="306"/>
  <c r="O122" i="306"/>
  <c r="N122" i="306"/>
  <c r="M122" i="306"/>
  <c r="L122" i="306"/>
  <c r="K122" i="306"/>
  <c r="J122" i="306"/>
  <c r="I122" i="306"/>
  <c r="AU121" i="306"/>
  <c r="AT121" i="306"/>
  <c r="AS121" i="306"/>
  <c r="AR121" i="306"/>
  <c r="AQ121" i="306"/>
  <c r="AP121" i="306"/>
  <c r="AO121" i="306"/>
  <c r="AM121" i="306"/>
  <c r="AL121" i="306"/>
  <c r="AK121" i="306"/>
  <c r="AJ121" i="306"/>
  <c r="AI121" i="306"/>
  <c r="AH121" i="306"/>
  <c r="AG121" i="306"/>
  <c r="AE121" i="306"/>
  <c r="AD121" i="306"/>
  <c r="AC121" i="306"/>
  <c r="AB121" i="306"/>
  <c r="AA121" i="306"/>
  <c r="Z121" i="306"/>
  <c r="Y121" i="306"/>
  <c r="W121" i="306"/>
  <c r="V121" i="306"/>
  <c r="U121" i="306"/>
  <c r="T121" i="306"/>
  <c r="S121" i="306"/>
  <c r="R121" i="306"/>
  <c r="Q121" i="306"/>
  <c r="O121" i="306"/>
  <c r="N121" i="306"/>
  <c r="M121" i="306"/>
  <c r="L121" i="306"/>
  <c r="K121" i="306"/>
  <c r="J121" i="306"/>
  <c r="I121" i="306"/>
  <c r="G121" i="306"/>
  <c r="F121" i="306"/>
  <c r="E121" i="306"/>
  <c r="D121" i="306"/>
  <c r="C121" i="306"/>
  <c r="B121" i="306"/>
  <c r="A121" i="306"/>
  <c r="AU120" i="306"/>
  <c r="AT120" i="306"/>
  <c r="AS120" i="306"/>
  <c r="AR120" i="306"/>
  <c r="AQ120" i="306"/>
  <c r="AP120" i="306"/>
  <c r="AO120" i="306"/>
  <c r="AM120" i="306"/>
  <c r="AL120" i="306"/>
  <c r="AK120" i="306"/>
  <c r="AJ120" i="306"/>
  <c r="AI120" i="306"/>
  <c r="AH120" i="306"/>
  <c r="AG120" i="306"/>
  <c r="AE120" i="306"/>
  <c r="AD120" i="306"/>
  <c r="AC120" i="306"/>
  <c r="AB120" i="306"/>
  <c r="AA120" i="306"/>
  <c r="Z120" i="306"/>
  <c r="Y120" i="306"/>
  <c r="W120" i="306"/>
  <c r="V120" i="306"/>
  <c r="U120" i="306"/>
  <c r="T120" i="306"/>
  <c r="S120" i="306"/>
  <c r="R120" i="306"/>
  <c r="Q120" i="306"/>
  <c r="O120" i="306"/>
  <c r="N120" i="306"/>
  <c r="M120" i="306"/>
  <c r="L120" i="306"/>
  <c r="K120" i="306"/>
  <c r="J120" i="306"/>
  <c r="I120" i="306"/>
  <c r="G120" i="306"/>
  <c r="F120" i="306"/>
  <c r="E120" i="306"/>
  <c r="D120" i="306"/>
  <c r="C120" i="306"/>
  <c r="B120" i="306"/>
  <c r="A120" i="306"/>
  <c r="AU119" i="306"/>
  <c r="AT119" i="306"/>
  <c r="AS119" i="306"/>
  <c r="AR119" i="306"/>
  <c r="AQ119" i="306"/>
  <c r="AP119" i="306"/>
  <c r="AO119" i="306"/>
  <c r="AM119" i="306"/>
  <c r="AL119" i="306"/>
  <c r="AK119" i="306"/>
  <c r="AJ119" i="306"/>
  <c r="AI119" i="306"/>
  <c r="AH119" i="306"/>
  <c r="AG119" i="306"/>
  <c r="AE119" i="306"/>
  <c r="AD119" i="306"/>
  <c r="AC119" i="306"/>
  <c r="AB119" i="306"/>
  <c r="AA119" i="306"/>
  <c r="Z119" i="306"/>
  <c r="Y119" i="306"/>
  <c r="W119" i="306"/>
  <c r="V119" i="306"/>
  <c r="U119" i="306"/>
  <c r="T119" i="306"/>
  <c r="S119" i="306"/>
  <c r="R119" i="306"/>
  <c r="Q119" i="306"/>
  <c r="O119" i="306"/>
  <c r="N119" i="306"/>
  <c r="M119" i="306"/>
  <c r="L119" i="306"/>
  <c r="J119" i="306"/>
  <c r="I119" i="306"/>
  <c r="G119" i="306"/>
  <c r="F119" i="306"/>
  <c r="E119" i="306"/>
  <c r="D119" i="306"/>
  <c r="C119" i="306"/>
  <c r="B119" i="306"/>
  <c r="A119" i="306"/>
  <c r="AU118" i="306"/>
  <c r="AT118" i="306"/>
  <c r="AS118" i="306"/>
  <c r="AR118" i="306"/>
  <c r="AQ118" i="306"/>
  <c r="AP118" i="306"/>
  <c r="AO118" i="306"/>
  <c r="AM118" i="306"/>
  <c r="AL118" i="306"/>
  <c r="AK118" i="306"/>
  <c r="AJ118" i="306"/>
  <c r="AI118" i="306"/>
  <c r="AH118" i="306"/>
  <c r="AG118" i="306"/>
  <c r="AE118" i="306"/>
  <c r="AD118" i="306"/>
  <c r="AC118" i="306"/>
  <c r="AB118" i="306"/>
  <c r="AA118" i="306"/>
  <c r="Z118" i="306"/>
  <c r="Y118" i="306"/>
  <c r="W118" i="306"/>
  <c r="V118" i="306"/>
  <c r="U118" i="306"/>
  <c r="T118" i="306"/>
  <c r="S118" i="306"/>
  <c r="R118" i="306"/>
  <c r="Q118" i="306"/>
  <c r="O118" i="306"/>
  <c r="N118" i="306"/>
  <c r="M118" i="306"/>
  <c r="L118" i="306"/>
  <c r="J118" i="306"/>
  <c r="I118" i="306"/>
  <c r="G118" i="306"/>
  <c r="F118" i="306"/>
  <c r="E118" i="306"/>
  <c r="D118" i="306"/>
  <c r="C118" i="306"/>
  <c r="B118" i="306"/>
  <c r="A118" i="306"/>
  <c r="AU117" i="306"/>
  <c r="AT117" i="306"/>
  <c r="AS117" i="306"/>
  <c r="AR117" i="306"/>
  <c r="AQ117" i="306"/>
  <c r="AP117" i="306"/>
  <c r="AO117" i="306"/>
  <c r="AM117" i="306"/>
  <c r="AL117" i="306"/>
  <c r="AK117" i="306"/>
  <c r="AJ117" i="306"/>
  <c r="AI117" i="306"/>
  <c r="AH117" i="306"/>
  <c r="AG117" i="306"/>
  <c r="AE117" i="306"/>
  <c r="AD117" i="306"/>
  <c r="AC117" i="306"/>
  <c r="AB117" i="306"/>
  <c r="AA117" i="306"/>
  <c r="Z117" i="306"/>
  <c r="Y117" i="306"/>
  <c r="W117" i="306"/>
  <c r="V117" i="306"/>
  <c r="U117" i="306"/>
  <c r="T117" i="306"/>
  <c r="S117" i="306"/>
  <c r="R117" i="306"/>
  <c r="Q117" i="306"/>
  <c r="O117" i="306"/>
  <c r="N117" i="306"/>
  <c r="M117" i="306"/>
  <c r="L117" i="306"/>
  <c r="K117" i="306"/>
  <c r="J117" i="306"/>
  <c r="I117" i="306"/>
  <c r="G117" i="306"/>
  <c r="F117" i="306"/>
  <c r="E117" i="306"/>
  <c r="D117" i="306"/>
  <c r="C117" i="306"/>
  <c r="B117" i="306"/>
  <c r="A117" i="306"/>
  <c r="AU116" i="306"/>
  <c r="AT116" i="306"/>
  <c r="AS116" i="306"/>
  <c r="AR116" i="306"/>
  <c r="AQ116" i="306"/>
  <c r="AP116" i="306"/>
  <c r="AO116" i="306"/>
  <c r="AM116" i="306"/>
  <c r="AL116" i="306"/>
  <c r="AK116" i="306"/>
  <c r="AJ116" i="306"/>
  <c r="AI116" i="306"/>
  <c r="AH116" i="306"/>
  <c r="AG116" i="306"/>
  <c r="AE116" i="306"/>
  <c r="AD116" i="306"/>
  <c r="AC116" i="306"/>
  <c r="AB116" i="306"/>
  <c r="AA116" i="306"/>
  <c r="Z116" i="306"/>
  <c r="Y116" i="306"/>
  <c r="W116" i="306"/>
  <c r="V116" i="306"/>
  <c r="U116" i="306"/>
  <c r="T116" i="306"/>
  <c r="S116" i="306"/>
  <c r="R116" i="306"/>
  <c r="Q116" i="306"/>
  <c r="O116" i="306"/>
  <c r="N116" i="306"/>
  <c r="M116" i="306"/>
  <c r="L116" i="306"/>
  <c r="K116" i="306"/>
  <c r="J116" i="306"/>
  <c r="I116" i="306"/>
  <c r="G116" i="306"/>
  <c r="F116" i="306"/>
  <c r="E116" i="306"/>
  <c r="D116" i="306"/>
  <c r="C116" i="306"/>
  <c r="B116" i="306"/>
  <c r="A116" i="306"/>
  <c r="AU115" i="306"/>
  <c r="AT115" i="306"/>
  <c r="AS115" i="306"/>
  <c r="AR115" i="306"/>
  <c r="AQ115" i="306"/>
  <c r="AP115" i="306"/>
  <c r="AO115" i="306"/>
  <c r="AM115" i="306"/>
  <c r="AL115" i="306"/>
  <c r="AK115" i="306"/>
  <c r="AJ115" i="306"/>
  <c r="AI115" i="306"/>
  <c r="AH115" i="306"/>
  <c r="AG115" i="306"/>
  <c r="AE115" i="306"/>
  <c r="AD115" i="306"/>
  <c r="AC115" i="306"/>
  <c r="AB115" i="306"/>
  <c r="AA115" i="306"/>
  <c r="Z115" i="306"/>
  <c r="Y115" i="306"/>
  <c r="W115" i="306"/>
  <c r="V115" i="306"/>
  <c r="U115" i="306"/>
  <c r="T115" i="306"/>
  <c r="S115" i="306"/>
  <c r="R115" i="306"/>
  <c r="Q115" i="306"/>
  <c r="O115" i="306"/>
  <c r="N115" i="306"/>
  <c r="M115" i="306"/>
  <c r="L115" i="306"/>
  <c r="K115" i="306"/>
  <c r="J115" i="306"/>
  <c r="I115" i="306"/>
  <c r="G115" i="306"/>
  <c r="F115" i="306"/>
  <c r="E115" i="306"/>
  <c r="D115" i="306"/>
  <c r="C115" i="306"/>
  <c r="B115" i="306"/>
  <c r="A115" i="306"/>
  <c r="AU114" i="306"/>
  <c r="AT114" i="306"/>
  <c r="AS114" i="306"/>
  <c r="AR114" i="306"/>
  <c r="AQ114" i="306"/>
  <c r="AP114" i="306"/>
  <c r="AO114" i="306"/>
  <c r="AM114" i="306"/>
  <c r="AL114" i="306"/>
  <c r="AK114" i="306"/>
  <c r="AJ114" i="306"/>
  <c r="AI114" i="306"/>
  <c r="AH114" i="306"/>
  <c r="AG114" i="306"/>
  <c r="AE114" i="306"/>
  <c r="AD114" i="306"/>
  <c r="AC114" i="306"/>
  <c r="AB114" i="306"/>
  <c r="AA114" i="306"/>
  <c r="Z114" i="306"/>
  <c r="Y114" i="306"/>
  <c r="W114" i="306"/>
  <c r="V114" i="306"/>
  <c r="U114" i="306"/>
  <c r="T114" i="306"/>
  <c r="S114" i="306"/>
  <c r="R114" i="306"/>
  <c r="Q114" i="306"/>
  <c r="O114" i="306"/>
  <c r="N114" i="306"/>
  <c r="M114" i="306"/>
  <c r="L114" i="306"/>
  <c r="K114" i="306"/>
  <c r="J114" i="306"/>
  <c r="I114" i="306"/>
  <c r="G114" i="306"/>
  <c r="F114" i="306"/>
  <c r="E114" i="306"/>
  <c r="D114" i="306"/>
  <c r="C114" i="306"/>
  <c r="B114" i="306"/>
  <c r="A114" i="306"/>
  <c r="AU113" i="306"/>
  <c r="AT113" i="306"/>
  <c r="AS113" i="306"/>
  <c r="AR113" i="306"/>
  <c r="AQ113" i="306"/>
  <c r="AP113" i="306"/>
  <c r="AO113" i="306"/>
  <c r="AM113" i="306"/>
  <c r="AL113" i="306"/>
  <c r="AK113" i="306"/>
  <c r="AJ113" i="306"/>
  <c r="AI113" i="306"/>
  <c r="AH113" i="306"/>
  <c r="AG113" i="306"/>
  <c r="AE113" i="306"/>
  <c r="AD113" i="306"/>
  <c r="AC113" i="306"/>
  <c r="AB113" i="306"/>
  <c r="AA113" i="306"/>
  <c r="Z113" i="306"/>
  <c r="Y113" i="306"/>
  <c r="W113" i="306"/>
  <c r="V113" i="306"/>
  <c r="U113" i="306"/>
  <c r="T113" i="306"/>
  <c r="S113" i="306"/>
  <c r="R113" i="306"/>
  <c r="Q113" i="306"/>
  <c r="O113" i="306"/>
  <c r="N113" i="306"/>
  <c r="M113" i="306"/>
  <c r="L113" i="306"/>
  <c r="K113" i="306"/>
  <c r="J113" i="306"/>
  <c r="I113" i="306"/>
  <c r="G113" i="306"/>
  <c r="F113" i="306"/>
  <c r="E113" i="306"/>
  <c r="D113" i="306"/>
  <c r="C113" i="306"/>
  <c r="B113" i="306"/>
  <c r="A113" i="306"/>
  <c r="AU112" i="306"/>
  <c r="AT112" i="306"/>
  <c r="AS112" i="306"/>
  <c r="AR112" i="306"/>
  <c r="AQ112" i="306"/>
  <c r="AP112" i="306"/>
  <c r="AO112" i="306"/>
  <c r="AM112" i="306"/>
  <c r="AL112" i="306"/>
  <c r="AK112" i="306"/>
  <c r="AJ112" i="306"/>
  <c r="AI112" i="306"/>
  <c r="AH112" i="306"/>
  <c r="AG112" i="306"/>
  <c r="AE112" i="306"/>
  <c r="AD112" i="306"/>
  <c r="AC112" i="306"/>
  <c r="AB112" i="306"/>
  <c r="AA112" i="306"/>
  <c r="Z112" i="306"/>
  <c r="Y112" i="306"/>
  <c r="W112" i="306"/>
  <c r="V112" i="306"/>
  <c r="U112" i="306"/>
  <c r="T112" i="306"/>
  <c r="S112" i="306"/>
  <c r="R112" i="306"/>
  <c r="Q112" i="306"/>
  <c r="O112" i="306"/>
  <c r="N112" i="306"/>
  <c r="M112" i="306"/>
  <c r="L112" i="306"/>
  <c r="K112" i="306"/>
  <c r="J112" i="306"/>
  <c r="I112" i="306"/>
  <c r="G112" i="306"/>
  <c r="F112" i="306"/>
  <c r="E112" i="306"/>
  <c r="D112" i="306"/>
  <c r="C112" i="306"/>
  <c r="B112" i="306"/>
  <c r="A112" i="306"/>
  <c r="AU111" i="306"/>
  <c r="AT111" i="306"/>
  <c r="AS111" i="306"/>
  <c r="AR111" i="306"/>
  <c r="AQ111" i="306"/>
  <c r="AP111" i="306"/>
  <c r="AO111" i="306"/>
  <c r="AM111" i="306"/>
  <c r="AL111" i="306"/>
  <c r="AK111" i="306"/>
  <c r="AJ111" i="306"/>
  <c r="AI111" i="306"/>
  <c r="AH111" i="306"/>
  <c r="AG111" i="306"/>
  <c r="AE111" i="306"/>
  <c r="AD111" i="306"/>
  <c r="AC111" i="306"/>
  <c r="AB111" i="306"/>
  <c r="AA111" i="306"/>
  <c r="Z111" i="306"/>
  <c r="Y111" i="306"/>
  <c r="W111" i="306"/>
  <c r="V111" i="306"/>
  <c r="U111" i="306"/>
  <c r="T111" i="306"/>
  <c r="S111" i="306"/>
  <c r="R111" i="306"/>
  <c r="Q111" i="306"/>
  <c r="O111" i="306"/>
  <c r="N111" i="306"/>
  <c r="M111" i="306"/>
  <c r="L111" i="306"/>
  <c r="K111" i="306"/>
  <c r="J111" i="306"/>
  <c r="I111" i="306"/>
  <c r="G111" i="306"/>
  <c r="F111" i="306"/>
  <c r="E111" i="306"/>
  <c r="D111" i="306"/>
  <c r="C111" i="306"/>
  <c r="B111" i="306"/>
  <c r="A111" i="306"/>
  <c r="AU110" i="306"/>
  <c r="AT110" i="306"/>
  <c r="AS110" i="306"/>
  <c r="AR110" i="306"/>
  <c r="AQ110" i="306"/>
  <c r="AP110" i="306"/>
  <c r="AO110" i="306"/>
  <c r="AM110" i="306"/>
  <c r="AL110" i="306"/>
  <c r="AK110" i="306"/>
  <c r="AJ110" i="306"/>
  <c r="AI110" i="306"/>
  <c r="AH110" i="306"/>
  <c r="AG110" i="306"/>
  <c r="AE110" i="306"/>
  <c r="AD110" i="306"/>
  <c r="AC110" i="306"/>
  <c r="AB110" i="306"/>
  <c r="AA110" i="306"/>
  <c r="Z110" i="306"/>
  <c r="Y110" i="306"/>
  <c r="W110" i="306"/>
  <c r="V110" i="306"/>
  <c r="U110" i="306"/>
  <c r="T110" i="306"/>
  <c r="S110" i="306"/>
  <c r="R110" i="306"/>
  <c r="Q110" i="306"/>
  <c r="O110" i="306"/>
  <c r="N110" i="306"/>
  <c r="M110" i="306"/>
  <c r="L110" i="306"/>
  <c r="K110" i="306"/>
  <c r="J110" i="306"/>
  <c r="I110" i="306"/>
  <c r="G110" i="306"/>
  <c r="F110" i="306"/>
  <c r="E110" i="306"/>
  <c r="D110" i="306"/>
  <c r="C110" i="306"/>
  <c r="B110" i="306"/>
  <c r="A110" i="306"/>
  <c r="AU109" i="306"/>
  <c r="AT109" i="306"/>
  <c r="AS109" i="306"/>
  <c r="AR109" i="306"/>
  <c r="AQ109" i="306"/>
  <c r="AP109" i="306"/>
  <c r="AO109" i="306"/>
  <c r="AM109" i="306"/>
  <c r="AL109" i="306"/>
  <c r="AK109" i="306"/>
  <c r="AJ109" i="306"/>
  <c r="AI109" i="306"/>
  <c r="AH109" i="306"/>
  <c r="AG109" i="306"/>
  <c r="AE109" i="306"/>
  <c r="AD109" i="306"/>
  <c r="AC109" i="306"/>
  <c r="AB109" i="306"/>
  <c r="AA109" i="306"/>
  <c r="Z109" i="306"/>
  <c r="Y109" i="306"/>
  <c r="W109" i="306"/>
  <c r="V109" i="306"/>
  <c r="U109" i="306"/>
  <c r="T109" i="306"/>
  <c r="S109" i="306"/>
  <c r="R109" i="306"/>
  <c r="Q109" i="306"/>
  <c r="O109" i="306"/>
  <c r="N109" i="306"/>
  <c r="M109" i="306"/>
  <c r="L109" i="306"/>
  <c r="K109" i="306"/>
  <c r="J109" i="306"/>
  <c r="I109" i="306"/>
  <c r="G109" i="306"/>
  <c r="F109" i="306"/>
  <c r="E109" i="306"/>
  <c r="D109" i="306"/>
  <c r="C109" i="306"/>
  <c r="B109" i="306"/>
  <c r="A109" i="306"/>
  <c r="AU108" i="306"/>
  <c r="AT108" i="306"/>
  <c r="AS108" i="306"/>
  <c r="AR108" i="306"/>
  <c r="AQ108" i="306"/>
  <c r="AP108" i="306"/>
  <c r="AO108" i="306"/>
  <c r="AM108" i="306"/>
  <c r="AL108" i="306"/>
  <c r="AK108" i="306"/>
  <c r="AJ108" i="306"/>
  <c r="AI108" i="306"/>
  <c r="AH108" i="306"/>
  <c r="AG108" i="306"/>
  <c r="AE108" i="306"/>
  <c r="AD108" i="306"/>
  <c r="AC108" i="306"/>
  <c r="AB108" i="306"/>
  <c r="AA108" i="306"/>
  <c r="Z108" i="306"/>
  <c r="Y108" i="306"/>
  <c r="W108" i="306"/>
  <c r="V108" i="306"/>
  <c r="U108" i="306"/>
  <c r="T108" i="306"/>
  <c r="S108" i="306"/>
  <c r="R108" i="306"/>
  <c r="Q108" i="306"/>
  <c r="O108" i="306"/>
  <c r="N108" i="306"/>
  <c r="M108" i="306"/>
  <c r="L108" i="306"/>
  <c r="K108" i="306"/>
  <c r="J108" i="306"/>
  <c r="I108" i="306"/>
  <c r="G108" i="306"/>
  <c r="F108" i="306"/>
  <c r="E108" i="306"/>
  <c r="D108" i="306"/>
  <c r="C108" i="306"/>
  <c r="B108" i="306"/>
  <c r="A108" i="306"/>
  <c r="AU107" i="306"/>
  <c r="AT107" i="306"/>
  <c r="AS107" i="306"/>
  <c r="AR107" i="306"/>
  <c r="AQ107" i="306"/>
  <c r="AP107" i="306"/>
  <c r="AO107" i="306"/>
  <c r="AM107" i="306"/>
  <c r="AL107" i="306"/>
  <c r="AK107" i="306"/>
  <c r="AJ107" i="306"/>
  <c r="AI107" i="306"/>
  <c r="AH107" i="306"/>
  <c r="AG107" i="306"/>
  <c r="AE107" i="306"/>
  <c r="AD107" i="306"/>
  <c r="AC107" i="306"/>
  <c r="AB107" i="306"/>
  <c r="AA107" i="306"/>
  <c r="Z107" i="306"/>
  <c r="Y107" i="306"/>
  <c r="W107" i="306"/>
  <c r="V107" i="306"/>
  <c r="U107" i="306"/>
  <c r="T107" i="306"/>
  <c r="S107" i="306"/>
  <c r="R107" i="306"/>
  <c r="Q107" i="306"/>
  <c r="O107" i="306"/>
  <c r="N107" i="306"/>
  <c r="M107" i="306"/>
  <c r="L107" i="306"/>
  <c r="K107" i="306"/>
  <c r="J107" i="306"/>
  <c r="I107" i="306"/>
  <c r="G107" i="306"/>
  <c r="F107" i="306"/>
  <c r="E107" i="306"/>
  <c r="D107" i="306"/>
  <c r="C107" i="306"/>
  <c r="B107" i="306"/>
  <c r="A107" i="306"/>
  <c r="AU106" i="306"/>
  <c r="AT106" i="306"/>
  <c r="AS106" i="306"/>
  <c r="AR106" i="306"/>
  <c r="AQ106" i="306"/>
  <c r="AP106" i="306"/>
  <c r="AO106" i="306"/>
  <c r="AM106" i="306"/>
  <c r="AL106" i="306"/>
  <c r="AK106" i="306"/>
  <c r="AJ106" i="306"/>
  <c r="AI106" i="306"/>
  <c r="AH106" i="306"/>
  <c r="AG106" i="306"/>
  <c r="AE106" i="306"/>
  <c r="AD106" i="306"/>
  <c r="AC106" i="306"/>
  <c r="AB106" i="306"/>
  <c r="AA106" i="306"/>
  <c r="Z106" i="306"/>
  <c r="Y106" i="306"/>
  <c r="W106" i="306"/>
  <c r="V106" i="306"/>
  <c r="U106" i="306"/>
  <c r="T106" i="306"/>
  <c r="S106" i="306"/>
  <c r="R106" i="306"/>
  <c r="Q106" i="306"/>
  <c r="O106" i="306"/>
  <c r="N106" i="306"/>
  <c r="M106" i="306"/>
  <c r="L106" i="306"/>
  <c r="K106" i="306"/>
  <c r="J106" i="306"/>
  <c r="I106" i="306"/>
  <c r="G106" i="306"/>
  <c r="F106" i="306"/>
  <c r="E106" i="306"/>
  <c r="D106" i="306"/>
  <c r="C106" i="306"/>
  <c r="B106" i="306"/>
  <c r="A106" i="306"/>
  <c r="AU105" i="306"/>
  <c r="AT105" i="306"/>
  <c r="AS105" i="306"/>
  <c r="AR105" i="306"/>
  <c r="AQ105" i="306"/>
  <c r="AP105" i="306"/>
  <c r="AO105" i="306"/>
  <c r="AM105" i="306"/>
  <c r="AL105" i="306"/>
  <c r="AK105" i="306"/>
  <c r="AJ105" i="306"/>
  <c r="AI105" i="306"/>
  <c r="AH105" i="306"/>
  <c r="AG105" i="306"/>
  <c r="AE105" i="306"/>
  <c r="AD105" i="306"/>
  <c r="AC105" i="306"/>
  <c r="AB105" i="306"/>
  <c r="AA105" i="306"/>
  <c r="Z105" i="306"/>
  <c r="Y105" i="306"/>
  <c r="W105" i="306"/>
  <c r="V105" i="306"/>
  <c r="U105" i="306"/>
  <c r="T105" i="306"/>
  <c r="S105" i="306"/>
  <c r="R105" i="306"/>
  <c r="Q105" i="306"/>
  <c r="O105" i="306"/>
  <c r="N105" i="306"/>
  <c r="M105" i="306"/>
  <c r="L105" i="306"/>
  <c r="K105" i="306"/>
  <c r="J105" i="306"/>
  <c r="I105" i="306"/>
  <c r="G105" i="306"/>
  <c r="F105" i="306"/>
  <c r="E105" i="306"/>
  <c r="D105" i="306"/>
  <c r="C105" i="306"/>
  <c r="B105" i="306"/>
  <c r="A105" i="306"/>
  <c r="AU104" i="306"/>
  <c r="AT104" i="306"/>
  <c r="AS104" i="306"/>
  <c r="AR104" i="306"/>
  <c r="AQ104" i="306"/>
  <c r="AP104" i="306"/>
  <c r="AO104" i="306"/>
  <c r="AM104" i="306"/>
  <c r="AL104" i="306"/>
  <c r="AK104" i="306"/>
  <c r="AJ104" i="306"/>
  <c r="AI104" i="306"/>
  <c r="AH104" i="306"/>
  <c r="AG104" i="306"/>
  <c r="AE104" i="306"/>
  <c r="AD104" i="306"/>
  <c r="AC104" i="306"/>
  <c r="AB104" i="306"/>
  <c r="AA104" i="306"/>
  <c r="Z104" i="306"/>
  <c r="Y104" i="306"/>
  <c r="W104" i="306"/>
  <c r="V104" i="306"/>
  <c r="U104" i="306"/>
  <c r="T104" i="306"/>
  <c r="S104" i="306"/>
  <c r="R104" i="306"/>
  <c r="Q104" i="306"/>
  <c r="O104" i="306"/>
  <c r="N104" i="306"/>
  <c r="M104" i="306"/>
  <c r="L104" i="306"/>
  <c r="K104" i="306"/>
  <c r="J104" i="306"/>
  <c r="I104" i="306"/>
  <c r="G104" i="306"/>
  <c r="F104" i="306"/>
  <c r="E104" i="306"/>
  <c r="D104" i="306"/>
  <c r="C104" i="306"/>
  <c r="B104" i="306"/>
  <c r="A104" i="306"/>
  <c r="AU103" i="306"/>
  <c r="AT103" i="306"/>
  <c r="AS103" i="306"/>
  <c r="AR103" i="306"/>
  <c r="AQ103" i="306"/>
  <c r="AP103" i="306"/>
  <c r="AO103" i="306"/>
  <c r="AM103" i="306"/>
  <c r="AL103" i="306"/>
  <c r="AK103" i="306"/>
  <c r="AJ103" i="306"/>
  <c r="AI103" i="306"/>
  <c r="AH103" i="306"/>
  <c r="AG103" i="306"/>
  <c r="AE103" i="306"/>
  <c r="AD103" i="306"/>
  <c r="AC103" i="306"/>
  <c r="AB103" i="306"/>
  <c r="AA103" i="306"/>
  <c r="Z103" i="306"/>
  <c r="Y103" i="306"/>
  <c r="W103" i="306"/>
  <c r="V103" i="306"/>
  <c r="U103" i="306"/>
  <c r="T103" i="306"/>
  <c r="S103" i="306"/>
  <c r="R103" i="306"/>
  <c r="Q103" i="306"/>
  <c r="O103" i="306"/>
  <c r="N103" i="306"/>
  <c r="M103" i="306"/>
  <c r="L103" i="306"/>
  <c r="K103" i="306"/>
  <c r="J103" i="306"/>
  <c r="I103" i="306"/>
  <c r="G103" i="306"/>
  <c r="F103" i="306"/>
  <c r="E103" i="306"/>
  <c r="D103" i="306"/>
  <c r="C103" i="306"/>
  <c r="B103" i="306"/>
  <c r="A103" i="306"/>
  <c r="AU102" i="306"/>
  <c r="AT102" i="306"/>
  <c r="AS102" i="306"/>
  <c r="AR102" i="306"/>
  <c r="AQ102" i="306"/>
  <c r="AP102" i="306"/>
  <c r="AO102" i="306"/>
  <c r="AM102" i="306"/>
  <c r="AL102" i="306"/>
  <c r="AK102" i="306"/>
  <c r="AJ102" i="306"/>
  <c r="AI102" i="306"/>
  <c r="AH102" i="306"/>
  <c r="AG102" i="306"/>
  <c r="AE102" i="306"/>
  <c r="AD102" i="306"/>
  <c r="AC102" i="306"/>
  <c r="AB102" i="306"/>
  <c r="AA102" i="306"/>
  <c r="Z102" i="306"/>
  <c r="Y102" i="306"/>
  <c r="W102" i="306"/>
  <c r="V102" i="306"/>
  <c r="U102" i="306"/>
  <c r="T102" i="306"/>
  <c r="S102" i="306"/>
  <c r="R102" i="306"/>
  <c r="Q102" i="306"/>
  <c r="O102" i="306"/>
  <c r="N102" i="306"/>
  <c r="M102" i="306"/>
  <c r="L102" i="306"/>
  <c r="K102" i="306"/>
  <c r="J102" i="306"/>
  <c r="I102" i="306"/>
  <c r="G102" i="306"/>
  <c r="F102" i="306"/>
  <c r="E102" i="306"/>
  <c r="D102" i="306"/>
  <c r="C102" i="306"/>
  <c r="B102" i="306"/>
  <c r="A102" i="306"/>
  <c r="AU101" i="306"/>
  <c r="AT101" i="306"/>
  <c r="AS101" i="306"/>
  <c r="AR101" i="306"/>
  <c r="AQ101" i="306"/>
  <c r="AP101" i="306"/>
  <c r="AO101" i="306"/>
  <c r="AM101" i="306"/>
  <c r="AL101" i="306"/>
  <c r="AK101" i="306"/>
  <c r="AJ101" i="306"/>
  <c r="AI101" i="306"/>
  <c r="AH101" i="306"/>
  <c r="AG101" i="306"/>
  <c r="AE101" i="306"/>
  <c r="AD101" i="306"/>
  <c r="AC101" i="306"/>
  <c r="AB101" i="306"/>
  <c r="AA101" i="306"/>
  <c r="Z101" i="306"/>
  <c r="Y101" i="306"/>
  <c r="W101" i="306"/>
  <c r="V101" i="306"/>
  <c r="U101" i="306"/>
  <c r="T101" i="306"/>
  <c r="S101" i="306"/>
  <c r="R101" i="306"/>
  <c r="Q101" i="306"/>
  <c r="O101" i="306"/>
  <c r="N101" i="306"/>
  <c r="M101" i="306"/>
  <c r="L101" i="306"/>
  <c r="K101" i="306"/>
  <c r="J101" i="306"/>
  <c r="I101" i="306"/>
  <c r="G101" i="306"/>
  <c r="F101" i="306"/>
  <c r="E101" i="306"/>
  <c r="D101" i="306"/>
  <c r="C101" i="306"/>
  <c r="B101" i="306"/>
  <c r="A101" i="306"/>
  <c r="G96" i="306"/>
  <c r="F96" i="306"/>
  <c r="E96" i="306"/>
  <c r="D96" i="306"/>
  <c r="C96" i="306"/>
  <c r="J96" i="306" s="1"/>
  <c r="B96" i="306"/>
  <c r="H96" i="306" s="1"/>
  <c r="G95" i="306"/>
  <c r="F95" i="306"/>
  <c r="E95" i="306"/>
  <c r="D95" i="306"/>
  <c r="C95" i="306"/>
  <c r="J95" i="306" s="1"/>
  <c r="B95" i="306"/>
  <c r="H95" i="306" s="1"/>
  <c r="J94" i="306"/>
  <c r="H94" i="306"/>
  <c r="G94" i="306"/>
  <c r="F94" i="306"/>
  <c r="E94" i="306"/>
  <c r="D94" i="306"/>
  <c r="C94" i="306"/>
  <c r="B94" i="306"/>
  <c r="G93" i="306"/>
  <c r="F93" i="306"/>
  <c r="E93" i="306"/>
  <c r="D93" i="306"/>
  <c r="C93" i="306"/>
  <c r="J93" i="306" s="1"/>
  <c r="B93" i="306"/>
  <c r="H93" i="306" s="1"/>
  <c r="G92" i="306"/>
  <c r="F92" i="306"/>
  <c r="E92" i="306"/>
  <c r="D92" i="306"/>
  <c r="C92" i="306"/>
  <c r="J92" i="306" s="1"/>
  <c r="B92" i="306"/>
  <c r="H92" i="306" s="1"/>
  <c r="J91" i="306"/>
  <c r="H91" i="306"/>
  <c r="G91" i="306"/>
  <c r="F91" i="306"/>
  <c r="E91" i="306"/>
  <c r="D91" i="306"/>
  <c r="C91" i="306"/>
  <c r="B91" i="306"/>
  <c r="G90" i="306"/>
  <c r="G97" i="306" s="1"/>
  <c r="F90" i="306"/>
  <c r="F97" i="306" s="1"/>
  <c r="E90" i="306"/>
  <c r="E97" i="306" s="1"/>
  <c r="D90" i="306"/>
  <c r="D97" i="306" s="1"/>
  <c r="C90" i="306"/>
  <c r="C97" i="306" s="1"/>
  <c r="B90" i="306"/>
  <c r="B97" i="306" s="1"/>
  <c r="S76" i="306"/>
  <c r="P76" i="306"/>
  <c r="M76" i="306"/>
  <c r="S75" i="306"/>
  <c r="V75" i="306" s="1"/>
  <c r="P75" i="306"/>
  <c r="M75" i="306"/>
  <c r="S74" i="306"/>
  <c r="P74" i="306"/>
  <c r="M74" i="306"/>
  <c r="S73" i="306"/>
  <c r="P73" i="306"/>
  <c r="M73" i="306"/>
  <c r="S72" i="306"/>
  <c r="S77" i="306" s="1"/>
  <c r="P72" i="306"/>
  <c r="M72" i="306"/>
  <c r="U71" i="306"/>
  <c r="S71" i="306"/>
  <c r="R71" i="306"/>
  <c r="P71" i="306"/>
  <c r="P77" i="306" s="1"/>
  <c r="M71" i="306"/>
  <c r="M77" i="306" s="1"/>
  <c r="V66" i="306"/>
  <c r="V76" i="306" s="1"/>
  <c r="S66" i="306"/>
  <c r="P66" i="306"/>
  <c r="M66" i="306"/>
  <c r="V65" i="306"/>
  <c r="S65" i="306"/>
  <c r="P65" i="306"/>
  <c r="M65" i="306"/>
  <c r="V64" i="306"/>
  <c r="S64" i="306"/>
  <c r="S67" i="306" s="1"/>
  <c r="P64" i="306"/>
  <c r="V74" i="306" s="1"/>
  <c r="M64" i="306"/>
  <c r="V63" i="306"/>
  <c r="V73" i="306" s="1"/>
  <c r="S63" i="306"/>
  <c r="P63" i="306"/>
  <c r="M63" i="306"/>
  <c r="V62" i="306"/>
  <c r="S62" i="306"/>
  <c r="P62" i="306"/>
  <c r="M62" i="306"/>
  <c r="M67" i="306" s="1"/>
  <c r="V61" i="306"/>
  <c r="V67" i="306" s="1"/>
  <c r="S61" i="306"/>
  <c r="P61" i="306"/>
  <c r="P67" i="306" s="1"/>
  <c r="M61" i="306"/>
  <c r="A3" i="306"/>
  <c r="L61" i="306" s="1"/>
  <c r="B273" i="305"/>
  <c r="A273" i="305"/>
  <c r="B272" i="305"/>
  <c r="A272" i="305"/>
  <c r="B271" i="305"/>
  <c r="A271" i="305"/>
  <c r="B270" i="305"/>
  <c r="A270" i="305"/>
  <c r="B269" i="305"/>
  <c r="A269" i="305"/>
  <c r="B268" i="305"/>
  <c r="A268" i="305"/>
  <c r="B267" i="305"/>
  <c r="A267" i="305"/>
  <c r="B266" i="305"/>
  <c r="A266" i="305"/>
  <c r="B265" i="305"/>
  <c r="A265" i="305"/>
  <c r="B264" i="305"/>
  <c r="A264" i="305"/>
  <c r="B263" i="305"/>
  <c r="A263" i="305"/>
  <c r="B262" i="305"/>
  <c r="A262" i="305"/>
  <c r="B261" i="305"/>
  <c r="A261" i="305"/>
  <c r="B260" i="305"/>
  <c r="A260" i="305"/>
  <c r="B259" i="305"/>
  <c r="A259" i="305"/>
  <c r="B258" i="305"/>
  <c r="A258" i="305"/>
  <c r="B257" i="305"/>
  <c r="A257" i="305"/>
  <c r="B256" i="305"/>
  <c r="A256" i="305"/>
  <c r="B255" i="305"/>
  <c r="A255" i="305"/>
  <c r="B254" i="305"/>
  <c r="A254" i="305"/>
  <c r="B253" i="305"/>
  <c r="A253" i="305"/>
  <c r="B252" i="305"/>
  <c r="A252" i="305"/>
  <c r="B251" i="305"/>
  <c r="A251" i="305"/>
  <c r="B250" i="305"/>
  <c r="A250" i="305"/>
  <c r="B249" i="305"/>
  <c r="A249" i="305"/>
  <c r="B248" i="305"/>
  <c r="A248" i="305"/>
  <c r="B247" i="305"/>
  <c r="A247" i="305"/>
  <c r="B246" i="305"/>
  <c r="A246" i="305"/>
  <c r="B245" i="305"/>
  <c r="A245" i="305"/>
  <c r="B244" i="305"/>
  <c r="A244" i="305"/>
  <c r="B243" i="305"/>
  <c r="A243" i="305"/>
  <c r="B242" i="305"/>
  <c r="A242" i="305"/>
  <c r="B241" i="305"/>
  <c r="A241" i="305"/>
  <c r="B240" i="305"/>
  <c r="A240" i="305"/>
  <c r="B239" i="305"/>
  <c r="A239" i="305"/>
  <c r="B238" i="305"/>
  <c r="A238" i="305"/>
  <c r="B237" i="305"/>
  <c r="A237" i="305"/>
  <c r="B236" i="305"/>
  <c r="A236" i="305"/>
  <c r="B235" i="305"/>
  <c r="A235" i="305"/>
  <c r="B234" i="305"/>
  <c r="A234" i="305"/>
  <c r="B233" i="305"/>
  <c r="A233" i="305"/>
  <c r="B232" i="305"/>
  <c r="A232" i="305"/>
  <c r="B231" i="305"/>
  <c r="A231" i="305"/>
  <c r="B230" i="305"/>
  <c r="A230" i="305"/>
  <c r="B229" i="305"/>
  <c r="A229" i="305"/>
  <c r="B228" i="305"/>
  <c r="A228" i="305"/>
  <c r="B227" i="305"/>
  <c r="A227" i="305"/>
  <c r="B226" i="305"/>
  <c r="A226" i="305"/>
  <c r="B225" i="305"/>
  <c r="A225" i="305"/>
  <c r="B224" i="305"/>
  <c r="A224" i="305"/>
  <c r="B223" i="305"/>
  <c r="A223" i="305"/>
  <c r="B222" i="305"/>
  <c r="A222" i="305"/>
  <c r="B221" i="305"/>
  <c r="A221" i="305"/>
  <c r="B220" i="305"/>
  <c r="A220" i="305"/>
  <c r="B219" i="305"/>
  <c r="A219" i="305"/>
  <c r="B218" i="305"/>
  <c r="A218" i="305"/>
  <c r="B217" i="305"/>
  <c r="A217" i="305"/>
  <c r="B216" i="305"/>
  <c r="A216" i="305"/>
  <c r="B215" i="305"/>
  <c r="A215" i="305"/>
  <c r="B214" i="305"/>
  <c r="A214" i="305"/>
  <c r="B213" i="305"/>
  <c r="A213" i="305"/>
  <c r="B212" i="305"/>
  <c r="A212" i="305"/>
  <c r="B211" i="305"/>
  <c r="A211" i="305"/>
  <c r="B210" i="305"/>
  <c r="A210" i="305"/>
  <c r="B209" i="305"/>
  <c r="A209" i="305"/>
  <c r="B208" i="305"/>
  <c r="A208" i="305"/>
  <c r="B207" i="305"/>
  <c r="A207" i="305"/>
  <c r="B206" i="305"/>
  <c r="A206" i="305"/>
  <c r="B205" i="305"/>
  <c r="A205" i="305"/>
  <c r="B204" i="305"/>
  <c r="A204" i="305"/>
  <c r="B203" i="305"/>
  <c r="A203" i="305"/>
  <c r="B202" i="305"/>
  <c r="A202" i="305"/>
  <c r="B201" i="305"/>
  <c r="A201" i="305"/>
  <c r="B200" i="305"/>
  <c r="A200" i="305"/>
  <c r="B199" i="305"/>
  <c r="A199" i="305"/>
  <c r="B198" i="305"/>
  <c r="A198" i="305"/>
  <c r="B197" i="305"/>
  <c r="A197" i="305"/>
  <c r="B196" i="305"/>
  <c r="A196" i="305"/>
  <c r="B195" i="305"/>
  <c r="A195" i="305"/>
  <c r="B194" i="305"/>
  <c r="A194" i="305"/>
  <c r="B193" i="305"/>
  <c r="A193" i="305"/>
  <c r="B192" i="305"/>
  <c r="A192" i="305"/>
  <c r="B191" i="305"/>
  <c r="A191" i="305"/>
  <c r="B190" i="305"/>
  <c r="A190" i="305"/>
  <c r="B189" i="305"/>
  <c r="A189" i="305"/>
  <c r="B188" i="305"/>
  <c r="A188" i="305"/>
  <c r="B187" i="305"/>
  <c r="A187" i="305"/>
  <c r="B186" i="305"/>
  <c r="A186" i="305"/>
  <c r="B185" i="305"/>
  <c r="A185" i="305"/>
  <c r="B184" i="305"/>
  <c r="A184" i="305"/>
  <c r="B183" i="305"/>
  <c r="A183" i="305"/>
  <c r="B182" i="305"/>
  <c r="A182" i="305"/>
  <c r="B181" i="305"/>
  <c r="A181" i="305"/>
  <c r="B180" i="305"/>
  <c r="A180" i="305"/>
  <c r="B179" i="305"/>
  <c r="A179" i="305"/>
  <c r="B178" i="305"/>
  <c r="A178" i="305"/>
  <c r="B177" i="305"/>
  <c r="A177" i="305"/>
  <c r="B176" i="305"/>
  <c r="A176" i="305"/>
  <c r="B175" i="305"/>
  <c r="A175" i="305"/>
  <c r="B174" i="305"/>
  <c r="A174" i="305"/>
  <c r="B173" i="305"/>
  <c r="A173" i="305"/>
  <c r="B172" i="305"/>
  <c r="A172" i="305"/>
  <c r="B171" i="305"/>
  <c r="A171" i="305"/>
  <c r="B170" i="305"/>
  <c r="A170" i="305"/>
  <c r="B169" i="305"/>
  <c r="A169" i="305"/>
  <c r="B168" i="305"/>
  <c r="A168" i="305"/>
  <c r="B167" i="305"/>
  <c r="A167" i="305"/>
  <c r="B166" i="305"/>
  <c r="A166" i="305"/>
  <c r="B165" i="305"/>
  <c r="A165" i="305"/>
  <c r="B164" i="305"/>
  <c r="A164" i="305"/>
  <c r="B163" i="305"/>
  <c r="A163" i="305"/>
  <c r="B162" i="305"/>
  <c r="A162" i="305"/>
  <c r="B161" i="305"/>
  <c r="A161" i="305"/>
  <c r="B160" i="305"/>
  <c r="A160" i="305"/>
  <c r="B159" i="305"/>
  <c r="A159" i="305"/>
  <c r="B158" i="305"/>
  <c r="A158" i="305"/>
  <c r="B157" i="305"/>
  <c r="A157" i="305"/>
  <c r="B156" i="305"/>
  <c r="A156" i="305"/>
  <c r="B155" i="305"/>
  <c r="A155" i="305"/>
  <c r="B154" i="305"/>
  <c r="A154" i="305"/>
  <c r="B153" i="305"/>
  <c r="A153" i="305"/>
  <c r="B152" i="305"/>
  <c r="A152" i="305"/>
  <c r="B151" i="305"/>
  <c r="A151" i="305"/>
  <c r="B150" i="305"/>
  <c r="A150" i="305"/>
  <c r="B149" i="305"/>
  <c r="A149" i="305"/>
  <c r="B148" i="305"/>
  <c r="A148" i="305"/>
  <c r="B147" i="305"/>
  <c r="A147" i="305"/>
  <c r="B146" i="305"/>
  <c r="A146" i="305"/>
  <c r="B145" i="305"/>
  <c r="A145" i="305"/>
  <c r="B144" i="305"/>
  <c r="A144" i="305"/>
  <c r="B143" i="305"/>
  <c r="A143" i="305"/>
  <c r="B142" i="305"/>
  <c r="A142" i="305"/>
  <c r="B141" i="305"/>
  <c r="A141" i="305"/>
  <c r="B140" i="305"/>
  <c r="A140" i="305"/>
  <c r="B139" i="305"/>
  <c r="A139" i="305"/>
  <c r="B138" i="305"/>
  <c r="A138" i="305"/>
  <c r="B137" i="305"/>
  <c r="A137" i="305"/>
  <c r="B136" i="305"/>
  <c r="A136" i="305"/>
  <c r="B135" i="305"/>
  <c r="A135" i="305"/>
  <c r="B134" i="305"/>
  <c r="A134" i="305"/>
  <c r="B133" i="305"/>
  <c r="A133" i="305"/>
  <c r="B132" i="305"/>
  <c r="A132" i="305"/>
  <c r="B131" i="305"/>
  <c r="A131" i="305"/>
  <c r="B130" i="305"/>
  <c r="A130" i="305"/>
  <c r="B129" i="305"/>
  <c r="A129" i="305"/>
  <c r="B128" i="305"/>
  <c r="A128" i="305"/>
  <c r="B127" i="305"/>
  <c r="A127" i="305"/>
  <c r="AU123" i="305"/>
  <c r="AT123" i="305"/>
  <c r="AS123" i="305"/>
  <c r="AR123" i="305"/>
  <c r="AQ123" i="305"/>
  <c r="AP123" i="305"/>
  <c r="AO123" i="305"/>
  <c r="AM123" i="305"/>
  <c r="AL123" i="305"/>
  <c r="AK123" i="305"/>
  <c r="AJ123" i="305"/>
  <c r="AI123" i="305"/>
  <c r="AH123" i="305"/>
  <c r="AG123" i="305"/>
  <c r="AE123" i="305"/>
  <c r="AD123" i="305"/>
  <c r="AC123" i="305"/>
  <c r="AB123" i="305"/>
  <c r="AA123" i="305"/>
  <c r="Z123" i="305"/>
  <c r="Y123" i="305"/>
  <c r="W123" i="305"/>
  <c r="V123" i="305"/>
  <c r="U123" i="305"/>
  <c r="T123" i="305"/>
  <c r="S123" i="305"/>
  <c r="R123" i="305"/>
  <c r="Q123" i="305"/>
  <c r="O123" i="305"/>
  <c r="N123" i="305"/>
  <c r="M123" i="305"/>
  <c r="L123" i="305"/>
  <c r="K123" i="305"/>
  <c r="J123" i="305"/>
  <c r="I123" i="305"/>
  <c r="AU122" i="305"/>
  <c r="AT122" i="305"/>
  <c r="AS122" i="305"/>
  <c r="AR122" i="305"/>
  <c r="AQ122" i="305"/>
  <c r="AP122" i="305"/>
  <c r="AO122" i="305"/>
  <c r="AM122" i="305"/>
  <c r="AL122" i="305"/>
  <c r="AK122" i="305"/>
  <c r="AJ122" i="305"/>
  <c r="AI122" i="305"/>
  <c r="AH122" i="305"/>
  <c r="AG122" i="305"/>
  <c r="AE122" i="305"/>
  <c r="AD122" i="305"/>
  <c r="AC122" i="305"/>
  <c r="AB122" i="305"/>
  <c r="AA122" i="305"/>
  <c r="Z122" i="305"/>
  <c r="Y122" i="305"/>
  <c r="W122" i="305"/>
  <c r="V122" i="305"/>
  <c r="U122" i="305"/>
  <c r="T122" i="305"/>
  <c r="S122" i="305"/>
  <c r="R122" i="305"/>
  <c r="Q122" i="305"/>
  <c r="O122" i="305"/>
  <c r="N122" i="305"/>
  <c r="M122" i="305"/>
  <c r="L122" i="305"/>
  <c r="K122" i="305"/>
  <c r="J122" i="305"/>
  <c r="I122" i="305"/>
  <c r="AU121" i="305"/>
  <c r="AT121" i="305"/>
  <c r="AS121" i="305"/>
  <c r="AR121" i="305"/>
  <c r="AQ121" i="305"/>
  <c r="AP121" i="305"/>
  <c r="AO121" i="305"/>
  <c r="AM121" i="305"/>
  <c r="AL121" i="305"/>
  <c r="AK121" i="305"/>
  <c r="AJ121" i="305"/>
  <c r="AI121" i="305"/>
  <c r="AH121" i="305"/>
  <c r="AG121" i="305"/>
  <c r="AE121" i="305"/>
  <c r="AD121" i="305"/>
  <c r="AC121" i="305"/>
  <c r="AB121" i="305"/>
  <c r="AA121" i="305"/>
  <c r="Z121" i="305"/>
  <c r="Y121" i="305"/>
  <c r="W121" i="305"/>
  <c r="V121" i="305"/>
  <c r="U121" i="305"/>
  <c r="T121" i="305"/>
  <c r="S121" i="305"/>
  <c r="R121" i="305"/>
  <c r="Q121" i="305"/>
  <c r="O121" i="305"/>
  <c r="N121" i="305"/>
  <c r="M121" i="305"/>
  <c r="L121" i="305"/>
  <c r="K121" i="305"/>
  <c r="J121" i="305"/>
  <c r="I121" i="305"/>
  <c r="G121" i="305"/>
  <c r="F121" i="305"/>
  <c r="E121" i="305"/>
  <c r="D121" i="305"/>
  <c r="C121" i="305"/>
  <c r="B121" i="305"/>
  <c r="A121" i="305"/>
  <c r="AU120" i="305"/>
  <c r="AT120" i="305"/>
  <c r="AS120" i="305"/>
  <c r="AR120" i="305"/>
  <c r="AQ120" i="305"/>
  <c r="AP120" i="305"/>
  <c r="AO120" i="305"/>
  <c r="AM120" i="305"/>
  <c r="AL120" i="305"/>
  <c r="AK120" i="305"/>
  <c r="AJ120" i="305"/>
  <c r="AI120" i="305"/>
  <c r="AH120" i="305"/>
  <c r="AG120" i="305"/>
  <c r="AE120" i="305"/>
  <c r="AD120" i="305"/>
  <c r="AC120" i="305"/>
  <c r="AB120" i="305"/>
  <c r="AA120" i="305"/>
  <c r="Z120" i="305"/>
  <c r="Y120" i="305"/>
  <c r="W120" i="305"/>
  <c r="V120" i="305"/>
  <c r="U120" i="305"/>
  <c r="T120" i="305"/>
  <c r="S120" i="305"/>
  <c r="R120" i="305"/>
  <c r="Q120" i="305"/>
  <c r="O120" i="305"/>
  <c r="N120" i="305"/>
  <c r="M120" i="305"/>
  <c r="L120" i="305"/>
  <c r="K120" i="305"/>
  <c r="J120" i="305"/>
  <c r="I120" i="305"/>
  <c r="G120" i="305"/>
  <c r="F120" i="305"/>
  <c r="E120" i="305"/>
  <c r="D120" i="305"/>
  <c r="C120" i="305"/>
  <c r="B120" i="305"/>
  <c r="A120" i="305"/>
  <c r="AU119" i="305"/>
  <c r="AT119" i="305"/>
  <c r="AS119" i="305"/>
  <c r="AR119" i="305"/>
  <c r="AQ119" i="305"/>
  <c r="AP119" i="305"/>
  <c r="AO119" i="305"/>
  <c r="AM119" i="305"/>
  <c r="AL119" i="305"/>
  <c r="AK119" i="305"/>
  <c r="AJ119" i="305"/>
  <c r="AI119" i="305"/>
  <c r="AH119" i="305"/>
  <c r="AG119" i="305"/>
  <c r="AE119" i="305"/>
  <c r="AD119" i="305"/>
  <c r="AC119" i="305"/>
  <c r="AB119" i="305"/>
  <c r="AA119" i="305"/>
  <c r="Z119" i="305"/>
  <c r="Y119" i="305"/>
  <c r="W119" i="305"/>
  <c r="V119" i="305"/>
  <c r="U119" i="305"/>
  <c r="T119" i="305"/>
  <c r="S119" i="305"/>
  <c r="R119" i="305"/>
  <c r="Q119" i="305"/>
  <c r="O119" i="305"/>
  <c r="N119" i="305"/>
  <c r="M119" i="305"/>
  <c r="L119" i="305"/>
  <c r="J119" i="305"/>
  <c r="I119" i="305"/>
  <c r="G119" i="305"/>
  <c r="F119" i="305"/>
  <c r="E119" i="305"/>
  <c r="D119" i="305"/>
  <c r="C119" i="305"/>
  <c r="B119" i="305"/>
  <c r="A119" i="305"/>
  <c r="AU118" i="305"/>
  <c r="AT118" i="305"/>
  <c r="AS118" i="305"/>
  <c r="AR118" i="305"/>
  <c r="AQ118" i="305"/>
  <c r="AP118" i="305"/>
  <c r="AO118" i="305"/>
  <c r="AM118" i="305"/>
  <c r="AL118" i="305"/>
  <c r="AK118" i="305"/>
  <c r="AJ118" i="305"/>
  <c r="AI118" i="305"/>
  <c r="AH118" i="305"/>
  <c r="AG118" i="305"/>
  <c r="AE118" i="305"/>
  <c r="AD118" i="305"/>
  <c r="AC118" i="305"/>
  <c r="AB118" i="305"/>
  <c r="AA118" i="305"/>
  <c r="Z118" i="305"/>
  <c r="Y118" i="305"/>
  <c r="W118" i="305"/>
  <c r="V118" i="305"/>
  <c r="U118" i="305"/>
  <c r="T118" i="305"/>
  <c r="S118" i="305"/>
  <c r="R118" i="305"/>
  <c r="Q118" i="305"/>
  <c r="O118" i="305"/>
  <c r="N118" i="305"/>
  <c r="M118" i="305"/>
  <c r="L118" i="305"/>
  <c r="J118" i="305"/>
  <c r="I118" i="305"/>
  <c r="G118" i="305"/>
  <c r="F118" i="305"/>
  <c r="E118" i="305"/>
  <c r="D118" i="305"/>
  <c r="C118" i="305"/>
  <c r="B118" i="305"/>
  <c r="A118" i="305"/>
  <c r="AU117" i="305"/>
  <c r="AT117" i="305"/>
  <c r="AS117" i="305"/>
  <c r="AR117" i="305"/>
  <c r="AQ117" i="305"/>
  <c r="AP117" i="305"/>
  <c r="AO117" i="305"/>
  <c r="AM117" i="305"/>
  <c r="AL117" i="305"/>
  <c r="AK117" i="305"/>
  <c r="AJ117" i="305"/>
  <c r="AI117" i="305"/>
  <c r="AH117" i="305"/>
  <c r="AG117" i="305"/>
  <c r="AE117" i="305"/>
  <c r="AD117" i="305"/>
  <c r="AC117" i="305"/>
  <c r="AB117" i="305"/>
  <c r="AA117" i="305"/>
  <c r="Z117" i="305"/>
  <c r="Y117" i="305"/>
  <c r="W117" i="305"/>
  <c r="V117" i="305"/>
  <c r="U117" i="305"/>
  <c r="T117" i="305"/>
  <c r="S117" i="305"/>
  <c r="R117" i="305"/>
  <c r="Q117" i="305"/>
  <c r="O117" i="305"/>
  <c r="N117" i="305"/>
  <c r="M117" i="305"/>
  <c r="L117" i="305"/>
  <c r="K117" i="305"/>
  <c r="J117" i="305"/>
  <c r="I117" i="305"/>
  <c r="G117" i="305"/>
  <c r="F117" i="305"/>
  <c r="E117" i="305"/>
  <c r="D117" i="305"/>
  <c r="C117" i="305"/>
  <c r="B117" i="305"/>
  <c r="A117" i="305"/>
  <c r="AU116" i="305"/>
  <c r="AT116" i="305"/>
  <c r="AS116" i="305"/>
  <c r="AR116" i="305"/>
  <c r="AQ116" i="305"/>
  <c r="AP116" i="305"/>
  <c r="AO116" i="305"/>
  <c r="AM116" i="305"/>
  <c r="AL116" i="305"/>
  <c r="AK116" i="305"/>
  <c r="AJ116" i="305"/>
  <c r="AI116" i="305"/>
  <c r="AH116" i="305"/>
  <c r="AG116" i="305"/>
  <c r="AE116" i="305"/>
  <c r="AD116" i="305"/>
  <c r="AC116" i="305"/>
  <c r="AB116" i="305"/>
  <c r="AA116" i="305"/>
  <c r="Z116" i="305"/>
  <c r="Y116" i="305"/>
  <c r="W116" i="305"/>
  <c r="V116" i="305"/>
  <c r="U116" i="305"/>
  <c r="T116" i="305"/>
  <c r="S116" i="305"/>
  <c r="R116" i="305"/>
  <c r="Q116" i="305"/>
  <c r="O116" i="305"/>
  <c r="N116" i="305"/>
  <c r="M116" i="305"/>
  <c r="L116" i="305"/>
  <c r="K116" i="305"/>
  <c r="J116" i="305"/>
  <c r="I116" i="305"/>
  <c r="G116" i="305"/>
  <c r="F116" i="305"/>
  <c r="E116" i="305"/>
  <c r="D116" i="305"/>
  <c r="C116" i="305"/>
  <c r="B116" i="305"/>
  <c r="A116" i="305"/>
  <c r="AU115" i="305"/>
  <c r="AT115" i="305"/>
  <c r="AS115" i="305"/>
  <c r="AR115" i="305"/>
  <c r="AQ115" i="305"/>
  <c r="AP115" i="305"/>
  <c r="AO115" i="305"/>
  <c r="AM115" i="305"/>
  <c r="AL115" i="305"/>
  <c r="AK115" i="305"/>
  <c r="AJ115" i="305"/>
  <c r="AI115" i="305"/>
  <c r="AH115" i="305"/>
  <c r="AG115" i="305"/>
  <c r="AE115" i="305"/>
  <c r="AD115" i="305"/>
  <c r="AC115" i="305"/>
  <c r="AB115" i="305"/>
  <c r="AA115" i="305"/>
  <c r="Z115" i="305"/>
  <c r="Y115" i="305"/>
  <c r="W115" i="305"/>
  <c r="V115" i="305"/>
  <c r="U115" i="305"/>
  <c r="T115" i="305"/>
  <c r="S115" i="305"/>
  <c r="R115" i="305"/>
  <c r="Q115" i="305"/>
  <c r="O115" i="305"/>
  <c r="N115" i="305"/>
  <c r="M115" i="305"/>
  <c r="L115" i="305"/>
  <c r="K115" i="305"/>
  <c r="J115" i="305"/>
  <c r="I115" i="305"/>
  <c r="G115" i="305"/>
  <c r="F115" i="305"/>
  <c r="E115" i="305"/>
  <c r="D115" i="305"/>
  <c r="C115" i="305"/>
  <c r="B115" i="305"/>
  <c r="A115" i="305"/>
  <c r="AU114" i="305"/>
  <c r="AT114" i="305"/>
  <c r="AS114" i="305"/>
  <c r="AR114" i="305"/>
  <c r="AQ114" i="305"/>
  <c r="AP114" i="305"/>
  <c r="AO114" i="305"/>
  <c r="AM114" i="305"/>
  <c r="AL114" i="305"/>
  <c r="AK114" i="305"/>
  <c r="AJ114" i="305"/>
  <c r="AI114" i="305"/>
  <c r="AH114" i="305"/>
  <c r="AG114" i="305"/>
  <c r="AE114" i="305"/>
  <c r="AD114" i="305"/>
  <c r="AC114" i="305"/>
  <c r="AB114" i="305"/>
  <c r="AA114" i="305"/>
  <c r="Z114" i="305"/>
  <c r="Y114" i="305"/>
  <c r="W114" i="305"/>
  <c r="V114" i="305"/>
  <c r="U114" i="305"/>
  <c r="T114" i="305"/>
  <c r="S114" i="305"/>
  <c r="R114" i="305"/>
  <c r="Q114" i="305"/>
  <c r="O114" i="305"/>
  <c r="N114" i="305"/>
  <c r="M114" i="305"/>
  <c r="L114" i="305"/>
  <c r="K114" i="305"/>
  <c r="J114" i="305"/>
  <c r="I114" i="305"/>
  <c r="G114" i="305"/>
  <c r="F114" i="305"/>
  <c r="E114" i="305"/>
  <c r="D114" i="305"/>
  <c r="C114" i="305"/>
  <c r="B114" i="305"/>
  <c r="A114" i="305"/>
  <c r="AU113" i="305"/>
  <c r="AT113" i="305"/>
  <c r="AS113" i="305"/>
  <c r="AR113" i="305"/>
  <c r="AQ113" i="305"/>
  <c r="AP113" i="305"/>
  <c r="AO113" i="305"/>
  <c r="AM113" i="305"/>
  <c r="AL113" i="305"/>
  <c r="AK113" i="305"/>
  <c r="AJ113" i="305"/>
  <c r="AI113" i="305"/>
  <c r="AH113" i="305"/>
  <c r="AG113" i="305"/>
  <c r="AE113" i="305"/>
  <c r="AD113" i="305"/>
  <c r="AC113" i="305"/>
  <c r="AB113" i="305"/>
  <c r="AA113" i="305"/>
  <c r="Z113" i="305"/>
  <c r="Y113" i="305"/>
  <c r="W113" i="305"/>
  <c r="V113" i="305"/>
  <c r="U113" i="305"/>
  <c r="T113" i="305"/>
  <c r="S113" i="305"/>
  <c r="R113" i="305"/>
  <c r="Q113" i="305"/>
  <c r="O113" i="305"/>
  <c r="N113" i="305"/>
  <c r="M113" i="305"/>
  <c r="L113" i="305"/>
  <c r="K113" i="305"/>
  <c r="J113" i="305"/>
  <c r="I113" i="305"/>
  <c r="G113" i="305"/>
  <c r="F113" i="305"/>
  <c r="E113" i="305"/>
  <c r="D113" i="305"/>
  <c r="C113" i="305"/>
  <c r="B113" i="305"/>
  <c r="A113" i="305"/>
  <c r="AU112" i="305"/>
  <c r="AT112" i="305"/>
  <c r="AS112" i="305"/>
  <c r="AR112" i="305"/>
  <c r="AQ112" i="305"/>
  <c r="AP112" i="305"/>
  <c r="AO112" i="305"/>
  <c r="AM112" i="305"/>
  <c r="AL112" i="305"/>
  <c r="AK112" i="305"/>
  <c r="AJ112" i="305"/>
  <c r="AI112" i="305"/>
  <c r="AH112" i="305"/>
  <c r="AG112" i="305"/>
  <c r="AE112" i="305"/>
  <c r="AD112" i="305"/>
  <c r="AC112" i="305"/>
  <c r="AB112" i="305"/>
  <c r="AA112" i="305"/>
  <c r="Z112" i="305"/>
  <c r="Y112" i="305"/>
  <c r="W112" i="305"/>
  <c r="V112" i="305"/>
  <c r="U112" i="305"/>
  <c r="T112" i="305"/>
  <c r="S112" i="305"/>
  <c r="R112" i="305"/>
  <c r="Q112" i="305"/>
  <c r="O112" i="305"/>
  <c r="N112" i="305"/>
  <c r="M112" i="305"/>
  <c r="L112" i="305"/>
  <c r="K112" i="305"/>
  <c r="J112" i="305"/>
  <c r="I112" i="305"/>
  <c r="G112" i="305"/>
  <c r="F112" i="305"/>
  <c r="E112" i="305"/>
  <c r="D112" i="305"/>
  <c r="C112" i="305"/>
  <c r="B112" i="305"/>
  <c r="A112" i="305"/>
  <c r="AU111" i="305"/>
  <c r="AT111" i="305"/>
  <c r="AS111" i="305"/>
  <c r="AR111" i="305"/>
  <c r="AQ111" i="305"/>
  <c r="AP111" i="305"/>
  <c r="AO111" i="305"/>
  <c r="AM111" i="305"/>
  <c r="AL111" i="305"/>
  <c r="AK111" i="305"/>
  <c r="AJ111" i="305"/>
  <c r="AI111" i="305"/>
  <c r="AH111" i="305"/>
  <c r="AG111" i="305"/>
  <c r="AE111" i="305"/>
  <c r="AD111" i="305"/>
  <c r="AC111" i="305"/>
  <c r="AB111" i="305"/>
  <c r="AA111" i="305"/>
  <c r="Z111" i="305"/>
  <c r="Y111" i="305"/>
  <c r="W111" i="305"/>
  <c r="V111" i="305"/>
  <c r="U111" i="305"/>
  <c r="T111" i="305"/>
  <c r="S111" i="305"/>
  <c r="R111" i="305"/>
  <c r="Q111" i="305"/>
  <c r="O111" i="305"/>
  <c r="N111" i="305"/>
  <c r="M111" i="305"/>
  <c r="L111" i="305"/>
  <c r="K111" i="305"/>
  <c r="J111" i="305"/>
  <c r="I111" i="305"/>
  <c r="G111" i="305"/>
  <c r="F111" i="305"/>
  <c r="E111" i="305"/>
  <c r="D111" i="305"/>
  <c r="C111" i="305"/>
  <c r="B111" i="305"/>
  <c r="A111" i="305"/>
  <c r="AU110" i="305"/>
  <c r="AT110" i="305"/>
  <c r="AS110" i="305"/>
  <c r="AR110" i="305"/>
  <c r="AQ110" i="305"/>
  <c r="AP110" i="305"/>
  <c r="AO110" i="305"/>
  <c r="AM110" i="305"/>
  <c r="AL110" i="305"/>
  <c r="AK110" i="305"/>
  <c r="AJ110" i="305"/>
  <c r="AI110" i="305"/>
  <c r="AH110" i="305"/>
  <c r="AG110" i="305"/>
  <c r="AE110" i="305"/>
  <c r="AD110" i="305"/>
  <c r="AC110" i="305"/>
  <c r="AB110" i="305"/>
  <c r="AA110" i="305"/>
  <c r="Z110" i="305"/>
  <c r="Y110" i="305"/>
  <c r="W110" i="305"/>
  <c r="V110" i="305"/>
  <c r="U110" i="305"/>
  <c r="T110" i="305"/>
  <c r="S110" i="305"/>
  <c r="R110" i="305"/>
  <c r="Q110" i="305"/>
  <c r="O110" i="305"/>
  <c r="N110" i="305"/>
  <c r="M110" i="305"/>
  <c r="L110" i="305"/>
  <c r="K110" i="305"/>
  <c r="J110" i="305"/>
  <c r="I110" i="305"/>
  <c r="G110" i="305"/>
  <c r="F110" i="305"/>
  <c r="E110" i="305"/>
  <c r="D110" i="305"/>
  <c r="C110" i="305"/>
  <c r="B110" i="305"/>
  <c r="A110" i="305"/>
  <c r="AU109" i="305"/>
  <c r="AT109" i="305"/>
  <c r="AS109" i="305"/>
  <c r="AR109" i="305"/>
  <c r="AQ109" i="305"/>
  <c r="AP109" i="305"/>
  <c r="AO109" i="305"/>
  <c r="AM109" i="305"/>
  <c r="AL109" i="305"/>
  <c r="AK109" i="305"/>
  <c r="AJ109" i="305"/>
  <c r="AI109" i="305"/>
  <c r="AH109" i="305"/>
  <c r="AG109" i="305"/>
  <c r="AE109" i="305"/>
  <c r="AD109" i="305"/>
  <c r="AC109" i="305"/>
  <c r="AB109" i="305"/>
  <c r="AA109" i="305"/>
  <c r="Z109" i="305"/>
  <c r="Y109" i="305"/>
  <c r="W109" i="305"/>
  <c r="V109" i="305"/>
  <c r="U109" i="305"/>
  <c r="T109" i="305"/>
  <c r="S109" i="305"/>
  <c r="R109" i="305"/>
  <c r="Q109" i="305"/>
  <c r="O109" i="305"/>
  <c r="N109" i="305"/>
  <c r="M109" i="305"/>
  <c r="L109" i="305"/>
  <c r="K109" i="305"/>
  <c r="J109" i="305"/>
  <c r="I109" i="305"/>
  <c r="G109" i="305"/>
  <c r="F109" i="305"/>
  <c r="E109" i="305"/>
  <c r="D109" i="305"/>
  <c r="C109" i="305"/>
  <c r="B109" i="305"/>
  <c r="A109" i="305"/>
  <c r="AU108" i="305"/>
  <c r="AT108" i="305"/>
  <c r="AS108" i="305"/>
  <c r="AR108" i="305"/>
  <c r="AQ108" i="305"/>
  <c r="AP108" i="305"/>
  <c r="AO108" i="305"/>
  <c r="AM108" i="305"/>
  <c r="AL108" i="305"/>
  <c r="AK108" i="305"/>
  <c r="AJ108" i="305"/>
  <c r="AI108" i="305"/>
  <c r="AH108" i="305"/>
  <c r="AG108" i="305"/>
  <c r="AE108" i="305"/>
  <c r="AD108" i="305"/>
  <c r="AC108" i="305"/>
  <c r="AB108" i="305"/>
  <c r="AA108" i="305"/>
  <c r="Z108" i="305"/>
  <c r="Y108" i="305"/>
  <c r="W108" i="305"/>
  <c r="V108" i="305"/>
  <c r="U108" i="305"/>
  <c r="T108" i="305"/>
  <c r="S108" i="305"/>
  <c r="R108" i="305"/>
  <c r="Q108" i="305"/>
  <c r="O108" i="305"/>
  <c r="N108" i="305"/>
  <c r="M108" i="305"/>
  <c r="L108" i="305"/>
  <c r="K108" i="305"/>
  <c r="J108" i="305"/>
  <c r="I108" i="305"/>
  <c r="G108" i="305"/>
  <c r="F108" i="305"/>
  <c r="E108" i="305"/>
  <c r="D108" i="305"/>
  <c r="C108" i="305"/>
  <c r="B108" i="305"/>
  <c r="A108" i="305"/>
  <c r="AU107" i="305"/>
  <c r="AT107" i="305"/>
  <c r="AS107" i="305"/>
  <c r="AR107" i="305"/>
  <c r="AQ107" i="305"/>
  <c r="AP107" i="305"/>
  <c r="AO107" i="305"/>
  <c r="AM107" i="305"/>
  <c r="AL107" i="305"/>
  <c r="AK107" i="305"/>
  <c r="AJ107" i="305"/>
  <c r="AI107" i="305"/>
  <c r="AH107" i="305"/>
  <c r="AG107" i="305"/>
  <c r="AE107" i="305"/>
  <c r="AD107" i="305"/>
  <c r="AC107" i="305"/>
  <c r="AB107" i="305"/>
  <c r="AA107" i="305"/>
  <c r="Z107" i="305"/>
  <c r="Y107" i="305"/>
  <c r="W107" i="305"/>
  <c r="V107" i="305"/>
  <c r="U107" i="305"/>
  <c r="T107" i="305"/>
  <c r="S107" i="305"/>
  <c r="R107" i="305"/>
  <c r="Q107" i="305"/>
  <c r="O107" i="305"/>
  <c r="N107" i="305"/>
  <c r="M107" i="305"/>
  <c r="L107" i="305"/>
  <c r="K107" i="305"/>
  <c r="J107" i="305"/>
  <c r="I107" i="305"/>
  <c r="G107" i="305"/>
  <c r="F107" i="305"/>
  <c r="E107" i="305"/>
  <c r="D107" i="305"/>
  <c r="C107" i="305"/>
  <c r="B107" i="305"/>
  <c r="A107" i="305"/>
  <c r="AU106" i="305"/>
  <c r="AT106" i="305"/>
  <c r="AS106" i="305"/>
  <c r="AR106" i="305"/>
  <c r="AQ106" i="305"/>
  <c r="AP106" i="305"/>
  <c r="AO106" i="305"/>
  <c r="AM106" i="305"/>
  <c r="AL106" i="305"/>
  <c r="AK106" i="305"/>
  <c r="AJ106" i="305"/>
  <c r="AI106" i="305"/>
  <c r="AH106" i="305"/>
  <c r="AG106" i="305"/>
  <c r="AE106" i="305"/>
  <c r="AD106" i="305"/>
  <c r="AC106" i="305"/>
  <c r="AB106" i="305"/>
  <c r="AA106" i="305"/>
  <c r="Z106" i="305"/>
  <c r="Y106" i="305"/>
  <c r="W106" i="305"/>
  <c r="V106" i="305"/>
  <c r="U106" i="305"/>
  <c r="T106" i="305"/>
  <c r="S106" i="305"/>
  <c r="R106" i="305"/>
  <c r="Q106" i="305"/>
  <c r="O106" i="305"/>
  <c r="N106" i="305"/>
  <c r="M106" i="305"/>
  <c r="L106" i="305"/>
  <c r="K106" i="305"/>
  <c r="J106" i="305"/>
  <c r="I106" i="305"/>
  <c r="G106" i="305"/>
  <c r="F106" i="305"/>
  <c r="E106" i="305"/>
  <c r="D106" i="305"/>
  <c r="C106" i="305"/>
  <c r="B106" i="305"/>
  <c r="A106" i="305"/>
  <c r="AU105" i="305"/>
  <c r="AT105" i="305"/>
  <c r="AS105" i="305"/>
  <c r="AR105" i="305"/>
  <c r="AQ105" i="305"/>
  <c r="AP105" i="305"/>
  <c r="AO105" i="305"/>
  <c r="AM105" i="305"/>
  <c r="AL105" i="305"/>
  <c r="AK105" i="305"/>
  <c r="AJ105" i="305"/>
  <c r="AI105" i="305"/>
  <c r="AH105" i="305"/>
  <c r="AG105" i="305"/>
  <c r="AE105" i="305"/>
  <c r="AD105" i="305"/>
  <c r="AC105" i="305"/>
  <c r="AB105" i="305"/>
  <c r="AA105" i="305"/>
  <c r="Z105" i="305"/>
  <c r="Y105" i="305"/>
  <c r="W105" i="305"/>
  <c r="V105" i="305"/>
  <c r="U105" i="305"/>
  <c r="T105" i="305"/>
  <c r="S105" i="305"/>
  <c r="R105" i="305"/>
  <c r="Q105" i="305"/>
  <c r="O105" i="305"/>
  <c r="N105" i="305"/>
  <c r="M105" i="305"/>
  <c r="L105" i="305"/>
  <c r="K105" i="305"/>
  <c r="J105" i="305"/>
  <c r="I105" i="305"/>
  <c r="G105" i="305"/>
  <c r="F105" i="305"/>
  <c r="E105" i="305"/>
  <c r="D105" i="305"/>
  <c r="C105" i="305"/>
  <c r="B105" i="305"/>
  <c r="A105" i="305"/>
  <c r="AU104" i="305"/>
  <c r="AT104" i="305"/>
  <c r="AS104" i="305"/>
  <c r="AR104" i="305"/>
  <c r="AQ104" i="305"/>
  <c r="AP104" i="305"/>
  <c r="AO104" i="305"/>
  <c r="AM104" i="305"/>
  <c r="AL104" i="305"/>
  <c r="AK104" i="305"/>
  <c r="AJ104" i="305"/>
  <c r="AI104" i="305"/>
  <c r="AH104" i="305"/>
  <c r="AG104" i="305"/>
  <c r="AE104" i="305"/>
  <c r="AD104" i="305"/>
  <c r="AC104" i="305"/>
  <c r="AB104" i="305"/>
  <c r="AA104" i="305"/>
  <c r="Z104" i="305"/>
  <c r="Y104" i="305"/>
  <c r="W104" i="305"/>
  <c r="V104" i="305"/>
  <c r="U104" i="305"/>
  <c r="T104" i="305"/>
  <c r="S104" i="305"/>
  <c r="R104" i="305"/>
  <c r="Q104" i="305"/>
  <c r="O104" i="305"/>
  <c r="N104" i="305"/>
  <c r="M104" i="305"/>
  <c r="L104" i="305"/>
  <c r="K104" i="305"/>
  <c r="J104" i="305"/>
  <c r="I104" i="305"/>
  <c r="G104" i="305"/>
  <c r="F104" i="305"/>
  <c r="E104" i="305"/>
  <c r="D104" i="305"/>
  <c r="C104" i="305"/>
  <c r="B104" i="305"/>
  <c r="A104" i="305"/>
  <c r="AU103" i="305"/>
  <c r="AT103" i="305"/>
  <c r="AS103" i="305"/>
  <c r="AR103" i="305"/>
  <c r="AQ103" i="305"/>
  <c r="AP103" i="305"/>
  <c r="AO103" i="305"/>
  <c r="AM103" i="305"/>
  <c r="AL103" i="305"/>
  <c r="AK103" i="305"/>
  <c r="AJ103" i="305"/>
  <c r="AI103" i="305"/>
  <c r="AH103" i="305"/>
  <c r="AG103" i="305"/>
  <c r="AE103" i="305"/>
  <c r="AD103" i="305"/>
  <c r="AC103" i="305"/>
  <c r="AB103" i="305"/>
  <c r="AA103" i="305"/>
  <c r="Z103" i="305"/>
  <c r="Y103" i="305"/>
  <c r="W103" i="305"/>
  <c r="V103" i="305"/>
  <c r="U103" i="305"/>
  <c r="T103" i="305"/>
  <c r="S103" i="305"/>
  <c r="R103" i="305"/>
  <c r="Q103" i="305"/>
  <c r="O103" i="305"/>
  <c r="N103" i="305"/>
  <c r="M103" i="305"/>
  <c r="L103" i="305"/>
  <c r="K103" i="305"/>
  <c r="J103" i="305"/>
  <c r="I103" i="305"/>
  <c r="G103" i="305"/>
  <c r="F103" i="305"/>
  <c r="E103" i="305"/>
  <c r="D103" i="305"/>
  <c r="C103" i="305"/>
  <c r="B103" i="305"/>
  <c r="A103" i="305"/>
  <c r="AU102" i="305"/>
  <c r="AT102" i="305"/>
  <c r="AS102" i="305"/>
  <c r="AR102" i="305"/>
  <c r="AQ102" i="305"/>
  <c r="AP102" i="305"/>
  <c r="AO102" i="305"/>
  <c r="AM102" i="305"/>
  <c r="AL102" i="305"/>
  <c r="AK102" i="305"/>
  <c r="AJ102" i="305"/>
  <c r="AI102" i="305"/>
  <c r="AH102" i="305"/>
  <c r="AG102" i="305"/>
  <c r="AE102" i="305"/>
  <c r="AD102" i="305"/>
  <c r="AC102" i="305"/>
  <c r="AB102" i="305"/>
  <c r="AA102" i="305"/>
  <c r="Z102" i="305"/>
  <c r="Y102" i="305"/>
  <c r="W102" i="305"/>
  <c r="V102" i="305"/>
  <c r="U102" i="305"/>
  <c r="T102" i="305"/>
  <c r="S102" i="305"/>
  <c r="R102" i="305"/>
  <c r="Q102" i="305"/>
  <c r="O102" i="305"/>
  <c r="N102" i="305"/>
  <c r="M102" i="305"/>
  <c r="L102" i="305"/>
  <c r="K102" i="305"/>
  <c r="J102" i="305"/>
  <c r="I102" i="305"/>
  <c r="G102" i="305"/>
  <c r="F102" i="305"/>
  <c r="E102" i="305"/>
  <c r="D102" i="305"/>
  <c r="C102" i="305"/>
  <c r="B102" i="305"/>
  <c r="A102" i="305"/>
  <c r="AU101" i="305"/>
  <c r="AT101" i="305"/>
  <c r="AS101" i="305"/>
  <c r="AR101" i="305"/>
  <c r="AQ101" i="305"/>
  <c r="AP101" i="305"/>
  <c r="AO101" i="305"/>
  <c r="AM101" i="305"/>
  <c r="AL101" i="305"/>
  <c r="AK101" i="305"/>
  <c r="AJ101" i="305"/>
  <c r="AI101" i="305"/>
  <c r="AH101" i="305"/>
  <c r="AG101" i="305"/>
  <c r="AE101" i="305"/>
  <c r="AD101" i="305"/>
  <c r="AC101" i="305"/>
  <c r="AB101" i="305"/>
  <c r="AA101" i="305"/>
  <c r="Z101" i="305"/>
  <c r="Y101" i="305"/>
  <c r="W101" i="305"/>
  <c r="V101" i="305"/>
  <c r="U101" i="305"/>
  <c r="T101" i="305"/>
  <c r="S101" i="305"/>
  <c r="R101" i="305"/>
  <c r="Q101" i="305"/>
  <c r="O101" i="305"/>
  <c r="N101" i="305"/>
  <c r="M101" i="305"/>
  <c r="L101" i="305"/>
  <c r="K101" i="305"/>
  <c r="J101" i="305"/>
  <c r="I101" i="305"/>
  <c r="G101" i="305"/>
  <c r="F101" i="305"/>
  <c r="E101" i="305"/>
  <c r="D101" i="305"/>
  <c r="C101" i="305"/>
  <c r="B101" i="305"/>
  <c r="A101" i="305"/>
  <c r="G96" i="305"/>
  <c r="F96" i="305"/>
  <c r="E96" i="305"/>
  <c r="D96" i="305"/>
  <c r="J96" i="305" s="1"/>
  <c r="C96" i="305"/>
  <c r="B96" i="305"/>
  <c r="H96" i="305" s="1"/>
  <c r="G95" i="305"/>
  <c r="F95" i="305"/>
  <c r="J95" i="305" s="1"/>
  <c r="E95" i="305"/>
  <c r="D95" i="305"/>
  <c r="C95" i="305"/>
  <c r="B95" i="305"/>
  <c r="H95" i="305" s="1"/>
  <c r="H94" i="305"/>
  <c r="G94" i="305"/>
  <c r="F94" i="305"/>
  <c r="E94" i="305"/>
  <c r="D94" i="305"/>
  <c r="C94" i="305"/>
  <c r="J94" i="305" s="1"/>
  <c r="B94" i="305"/>
  <c r="G93" i="305"/>
  <c r="F93" i="305"/>
  <c r="E93" i="305"/>
  <c r="D93" i="305"/>
  <c r="J93" i="305" s="1"/>
  <c r="C93" i="305"/>
  <c r="B93" i="305"/>
  <c r="H93" i="305" s="1"/>
  <c r="G92" i="305"/>
  <c r="F92" i="305"/>
  <c r="J92" i="305" s="1"/>
  <c r="E92" i="305"/>
  <c r="D92" i="305"/>
  <c r="C92" i="305"/>
  <c r="B92" i="305"/>
  <c r="H92" i="305" s="1"/>
  <c r="H91" i="305"/>
  <c r="G91" i="305"/>
  <c r="G97" i="305" s="1"/>
  <c r="F91" i="305"/>
  <c r="E91" i="305"/>
  <c r="E97" i="305" s="1"/>
  <c r="D91" i="305"/>
  <c r="C91" i="305"/>
  <c r="C97" i="305" s="1"/>
  <c r="B91" i="305"/>
  <c r="B97" i="305" s="1"/>
  <c r="G90" i="305"/>
  <c r="F90" i="305"/>
  <c r="F97" i="305" s="1"/>
  <c r="E90" i="305"/>
  <c r="D90" i="305"/>
  <c r="D97" i="305" s="1"/>
  <c r="C90" i="305"/>
  <c r="B90" i="305"/>
  <c r="H90" i="305" s="1"/>
  <c r="S76" i="305"/>
  <c r="P76" i="305"/>
  <c r="M76" i="305"/>
  <c r="S75" i="305"/>
  <c r="P75" i="305"/>
  <c r="M75" i="305"/>
  <c r="S74" i="305"/>
  <c r="P74" i="305"/>
  <c r="M74" i="305"/>
  <c r="S73" i="305"/>
  <c r="P73" i="305"/>
  <c r="M73" i="305"/>
  <c r="M77" i="305" s="1"/>
  <c r="S72" i="305"/>
  <c r="S77" i="305" s="1"/>
  <c r="P72" i="305"/>
  <c r="M72" i="305"/>
  <c r="U71" i="305"/>
  <c r="S71" i="305"/>
  <c r="R71" i="305"/>
  <c r="P71" i="305"/>
  <c r="P77" i="305" s="1"/>
  <c r="M71" i="305"/>
  <c r="V66" i="305"/>
  <c r="S66" i="305"/>
  <c r="P66" i="305"/>
  <c r="M66" i="305"/>
  <c r="V76" i="305" s="1"/>
  <c r="V65" i="305"/>
  <c r="S65" i="305"/>
  <c r="P65" i="305"/>
  <c r="M65" i="305"/>
  <c r="V75" i="305" s="1"/>
  <c r="V64" i="305"/>
  <c r="S64" i="305"/>
  <c r="V74" i="305" s="1"/>
  <c r="P64" i="305"/>
  <c r="M64" i="305"/>
  <c r="V63" i="305"/>
  <c r="S63" i="305"/>
  <c r="P63" i="305"/>
  <c r="M63" i="305"/>
  <c r="V73" i="305" s="1"/>
  <c r="V62" i="305"/>
  <c r="S62" i="305"/>
  <c r="P62" i="305"/>
  <c r="M62" i="305"/>
  <c r="V72" i="305" s="1"/>
  <c r="V61" i="305"/>
  <c r="V67" i="305" s="1"/>
  <c r="S61" i="305"/>
  <c r="P61" i="305"/>
  <c r="P67" i="305" s="1"/>
  <c r="M61" i="305"/>
  <c r="M67" i="305" s="1"/>
  <c r="A3" i="305"/>
  <c r="L61" i="305" s="1"/>
  <c r="B273" i="304"/>
  <c r="A273" i="304"/>
  <c r="B272" i="304"/>
  <c r="A272" i="304"/>
  <c r="B271" i="304"/>
  <c r="A271" i="304"/>
  <c r="B270" i="304"/>
  <c r="A270" i="304"/>
  <c r="B269" i="304"/>
  <c r="A269" i="304"/>
  <c r="B268" i="304"/>
  <c r="A268" i="304"/>
  <c r="B267" i="304"/>
  <c r="A267" i="304"/>
  <c r="B266" i="304"/>
  <c r="A266" i="304"/>
  <c r="B265" i="304"/>
  <c r="A265" i="304"/>
  <c r="B264" i="304"/>
  <c r="A264" i="304"/>
  <c r="B263" i="304"/>
  <c r="A263" i="304"/>
  <c r="B262" i="304"/>
  <c r="A262" i="304"/>
  <c r="B261" i="304"/>
  <c r="A261" i="304"/>
  <c r="B260" i="304"/>
  <c r="A260" i="304"/>
  <c r="B259" i="304"/>
  <c r="A259" i="304"/>
  <c r="B258" i="304"/>
  <c r="A258" i="304"/>
  <c r="B257" i="304"/>
  <c r="A257" i="304"/>
  <c r="B256" i="304"/>
  <c r="A256" i="304"/>
  <c r="B255" i="304"/>
  <c r="A255" i="304"/>
  <c r="B254" i="304"/>
  <c r="A254" i="304"/>
  <c r="B253" i="304"/>
  <c r="A253" i="304"/>
  <c r="B252" i="304"/>
  <c r="A252" i="304"/>
  <c r="B251" i="304"/>
  <c r="A251" i="304"/>
  <c r="B250" i="304"/>
  <c r="A250" i="304"/>
  <c r="B249" i="304"/>
  <c r="A249" i="304"/>
  <c r="B248" i="304"/>
  <c r="A248" i="304"/>
  <c r="B247" i="304"/>
  <c r="A247" i="304"/>
  <c r="B246" i="304"/>
  <c r="A246" i="304"/>
  <c r="B245" i="304"/>
  <c r="A245" i="304"/>
  <c r="B244" i="304"/>
  <c r="A244" i="304"/>
  <c r="B243" i="304"/>
  <c r="A243" i="304"/>
  <c r="B242" i="304"/>
  <c r="A242" i="304"/>
  <c r="B241" i="304"/>
  <c r="A241" i="304"/>
  <c r="B240" i="304"/>
  <c r="A240" i="304"/>
  <c r="B239" i="304"/>
  <c r="A239" i="304"/>
  <c r="B238" i="304"/>
  <c r="A238" i="304"/>
  <c r="B237" i="304"/>
  <c r="A237" i="304"/>
  <c r="B236" i="304"/>
  <c r="A236" i="304"/>
  <c r="B235" i="304"/>
  <c r="A235" i="304"/>
  <c r="B234" i="304"/>
  <c r="A234" i="304"/>
  <c r="B233" i="304"/>
  <c r="A233" i="304"/>
  <c r="B232" i="304"/>
  <c r="A232" i="304"/>
  <c r="B231" i="304"/>
  <c r="A231" i="304"/>
  <c r="B230" i="304"/>
  <c r="A230" i="304"/>
  <c r="B229" i="304"/>
  <c r="A229" i="304"/>
  <c r="B228" i="304"/>
  <c r="A228" i="304"/>
  <c r="B227" i="304"/>
  <c r="A227" i="304"/>
  <c r="B226" i="304"/>
  <c r="A226" i="304"/>
  <c r="B225" i="304"/>
  <c r="A225" i="304"/>
  <c r="B224" i="304"/>
  <c r="A224" i="304"/>
  <c r="B223" i="304"/>
  <c r="A223" i="304"/>
  <c r="B222" i="304"/>
  <c r="A222" i="304"/>
  <c r="B221" i="304"/>
  <c r="A221" i="304"/>
  <c r="B220" i="304"/>
  <c r="A220" i="304"/>
  <c r="B219" i="304"/>
  <c r="A219" i="304"/>
  <c r="B218" i="304"/>
  <c r="A218" i="304"/>
  <c r="B217" i="304"/>
  <c r="A217" i="304"/>
  <c r="B216" i="304"/>
  <c r="A216" i="304"/>
  <c r="B215" i="304"/>
  <c r="A215" i="304"/>
  <c r="B214" i="304"/>
  <c r="A214" i="304"/>
  <c r="B213" i="304"/>
  <c r="A213" i="304"/>
  <c r="B212" i="304"/>
  <c r="A212" i="304"/>
  <c r="B211" i="304"/>
  <c r="A211" i="304"/>
  <c r="B210" i="304"/>
  <c r="A210" i="304"/>
  <c r="B209" i="304"/>
  <c r="A209" i="304"/>
  <c r="B208" i="304"/>
  <c r="A208" i="304"/>
  <c r="B207" i="304"/>
  <c r="A207" i="304"/>
  <c r="B206" i="304"/>
  <c r="A206" i="304"/>
  <c r="B205" i="304"/>
  <c r="A205" i="304"/>
  <c r="B204" i="304"/>
  <c r="A204" i="304"/>
  <c r="B203" i="304"/>
  <c r="A203" i="304"/>
  <c r="B202" i="304"/>
  <c r="A202" i="304"/>
  <c r="B201" i="304"/>
  <c r="A201" i="304"/>
  <c r="B200" i="304"/>
  <c r="A200" i="304"/>
  <c r="B199" i="304"/>
  <c r="A199" i="304"/>
  <c r="B198" i="304"/>
  <c r="A198" i="304"/>
  <c r="B197" i="304"/>
  <c r="A197" i="304"/>
  <c r="B196" i="304"/>
  <c r="A196" i="304"/>
  <c r="B195" i="304"/>
  <c r="A195" i="304"/>
  <c r="B194" i="304"/>
  <c r="A194" i="304"/>
  <c r="B193" i="304"/>
  <c r="A193" i="304"/>
  <c r="B192" i="304"/>
  <c r="A192" i="304"/>
  <c r="B191" i="304"/>
  <c r="A191" i="304"/>
  <c r="B190" i="304"/>
  <c r="A190" i="304"/>
  <c r="B189" i="304"/>
  <c r="A189" i="304"/>
  <c r="B188" i="304"/>
  <c r="A188" i="304"/>
  <c r="B187" i="304"/>
  <c r="A187" i="304"/>
  <c r="B186" i="304"/>
  <c r="A186" i="304"/>
  <c r="B185" i="304"/>
  <c r="A185" i="304"/>
  <c r="B184" i="304"/>
  <c r="A184" i="304"/>
  <c r="B183" i="304"/>
  <c r="A183" i="304"/>
  <c r="B182" i="304"/>
  <c r="A182" i="304"/>
  <c r="B181" i="304"/>
  <c r="A181" i="304"/>
  <c r="B180" i="304"/>
  <c r="A180" i="304"/>
  <c r="B179" i="304"/>
  <c r="A179" i="304"/>
  <c r="B178" i="304"/>
  <c r="A178" i="304"/>
  <c r="B177" i="304"/>
  <c r="A177" i="304"/>
  <c r="B176" i="304"/>
  <c r="A176" i="304"/>
  <c r="B175" i="304"/>
  <c r="A175" i="304"/>
  <c r="B174" i="304"/>
  <c r="A174" i="304"/>
  <c r="B173" i="304"/>
  <c r="A173" i="304"/>
  <c r="B172" i="304"/>
  <c r="A172" i="304"/>
  <c r="B171" i="304"/>
  <c r="A171" i="304"/>
  <c r="B170" i="304"/>
  <c r="A170" i="304"/>
  <c r="B169" i="304"/>
  <c r="A169" i="304"/>
  <c r="B168" i="304"/>
  <c r="A168" i="304"/>
  <c r="B167" i="304"/>
  <c r="A167" i="304"/>
  <c r="B166" i="304"/>
  <c r="A166" i="304"/>
  <c r="B165" i="304"/>
  <c r="A165" i="304"/>
  <c r="B164" i="304"/>
  <c r="A164" i="304"/>
  <c r="B163" i="304"/>
  <c r="A163" i="304"/>
  <c r="B162" i="304"/>
  <c r="A162" i="304"/>
  <c r="B161" i="304"/>
  <c r="A161" i="304"/>
  <c r="B160" i="304"/>
  <c r="A160" i="304"/>
  <c r="B159" i="304"/>
  <c r="A159" i="304"/>
  <c r="B158" i="304"/>
  <c r="A158" i="304"/>
  <c r="B157" i="304"/>
  <c r="A157" i="304"/>
  <c r="B156" i="304"/>
  <c r="A156" i="304"/>
  <c r="B155" i="304"/>
  <c r="A155" i="304"/>
  <c r="B154" i="304"/>
  <c r="A154" i="304"/>
  <c r="B153" i="304"/>
  <c r="A153" i="304"/>
  <c r="B152" i="304"/>
  <c r="A152" i="304"/>
  <c r="B151" i="304"/>
  <c r="A151" i="304"/>
  <c r="B150" i="304"/>
  <c r="A150" i="304"/>
  <c r="B149" i="304"/>
  <c r="A149" i="304"/>
  <c r="B148" i="304"/>
  <c r="A148" i="304"/>
  <c r="B147" i="304"/>
  <c r="A147" i="304"/>
  <c r="B146" i="304"/>
  <c r="A146" i="304"/>
  <c r="B145" i="304"/>
  <c r="A145" i="304"/>
  <c r="B144" i="304"/>
  <c r="A144" i="304"/>
  <c r="B143" i="304"/>
  <c r="A143" i="304"/>
  <c r="B142" i="304"/>
  <c r="A142" i="304"/>
  <c r="B141" i="304"/>
  <c r="A141" i="304"/>
  <c r="B140" i="304"/>
  <c r="A140" i="304"/>
  <c r="B139" i="304"/>
  <c r="A139" i="304"/>
  <c r="B138" i="304"/>
  <c r="A138" i="304"/>
  <c r="B137" i="304"/>
  <c r="A137" i="304"/>
  <c r="B136" i="304"/>
  <c r="A136" i="304"/>
  <c r="B135" i="304"/>
  <c r="A135" i="304"/>
  <c r="B134" i="304"/>
  <c r="A134" i="304"/>
  <c r="B133" i="304"/>
  <c r="A133" i="304"/>
  <c r="B132" i="304"/>
  <c r="A132" i="304"/>
  <c r="B131" i="304"/>
  <c r="A131" i="304"/>
  <c r="B130" i="304"/>
  <c r="A130" i="304"/>
  <c r="B129" i="304"/>
  <c r="A129" i="304"/>
  <c r="B128" i="304"/>
  <c r="A128" i="304"/>
  <c r="B127" i="304"/>
  <c r="A127" i="304"/>
  <c r="AU123" i="304"/>
  <c r="AT123" i="304"/>
  <c r="AS123" i="304"/>
  <c r="AR123" i="304"/>
  <c r="AQ123" i="304"/>
  <c r="AP123" i="304"/>
  <c r="AO123" i="304"/>
  <c r="AM123" i="304"/>
  <c r="AL123" i="304"/>
  <c r="AK123" i="304"/>
  <c r="AJ123" i="304"/>
  <c r="AI123" i="304"/>
  <c r="AH123" i="304"/>
  <c r="AG123" i="304"/>
  <c r="AE123" i="304"/>
  <c r="AD123" i="304"/>
  <c r="AC123" i="304"/>
  <c r="AB123" i="304"/>
  <c r="AA123" i="304"/>
  <c r="Z123" i="304"/>
  <c r="Y123" i="304"/>
  <c r="W123" i="304"/>
  <c r="V123" i="304"/>
  <c r="U123" i="304"/>
  <c r="T123" i="304"/>
  <c r="S123" i="304"/>
  <c r="R123" i="304"/>
  <c r="Q123" i="304"/>
  <c r="O123" i="304"/>
  <c r="N123" i="304"/>
  <c r="M123" i="304"/>
  <c r="L123" i="304"/>
  <c r="K123" i="304"/>
  <c r="J123" i="304"/>
  <c r="I123" i="304"/>
  <c r="AU122" i="304"/>
  <c r="AT122" i="304"/>
  <c r="AS122" i="304"/>
  <c r="AR122" i="304"/>
  <c r="AQ122" i="304"/>
  <c r="AP122" i="304"/>
  <c r="AO122" i="304"/>
  <c r="AM122" i="304"/>
  <c r="AL122" i="304"/>
  <c r="AK122" i="304"/>
  <c r="AJ122" i="304"/>
  <c r="AI122" i="304"/>
  <c r="AH122" i="304"/>
  <c r="AG122" i="304"/>
  <c r="AE122" i="304"/>
  <c r="AD122" i="304"/>
  <c r="AC122" i="304"/>
  <c r="AB122" i="304"/>
  <c r="AA122" i="304"/>
  <c r="Z122" i="304"/>
  <c r="Y122" i="304"/>
  <c r="W122" i="304"/>
  <c r="V122" i="304"/>
  <c r="U122" i="304"/>
  <c r="T122" i="304"/>
  <c r="S122" i="304"/>
  <c r="R122" i="304"/>
  <c r="Q122" i="304"/>
  <c r="O122" i="304"/>
  <c r="N122" i="304"/>
  <c r="M122" i="304"/>
  <c r="L122" i="304"/>
  <c r="K122" i="304"/>
  <c r="J122" i="304"/>
  <c r="I122" i="304"/>
  <c r="AU121" i="304"/>
  <c r="AT121" i="304"/>
  <c r="AS121" i="304"/>
  <c r="AR121" i="304"/>
  <c r="AQ121" i="304"/>
  <c r="AP121" i="304"/>
  <c r="AO121" i="304"/>
  <c r="AM121" i="304"/>
  <c r="AL121" i="304"/>
  <c r="AK121" i="304"/>
  <c r="AJ121" i="304"/>
  <c r="AI121" i="304"/>
  <c r="AH121" i="304"/>
  <c r="AG121" i="304"/>
  <c r="AE121" i="304"/>
  <c r="AD121" i="304"/>
  <c r="AC121" i="304"/>
  <c r="AB121" i="304"/>
  <c r="AA121" i="304"/>
  <c r="Z121" i="304"/>
  <c r="Y121" i="304"/>
  <c r="W121" i="304"/>
  <c r="V121" i="304"/>
  <c r="U121" i="304"/>
  <c r="T121" i="304"/>
  <c r="S121" i="304"/>
  <c r="R121" i="304"/>
  <c r="Q121" i="304"/>
  <c r="O121" i="304"/>
  <c r="N121" i="304"/>
  <c r="M121" i="304"/>
  <c r="L121" i="304"/>
  <c r="K121" i="304"/>
  <c r="J121" i="304"/>
  <c r="I121" i="304"/>
  <c r="G121" i="304"/>
  <c r="F121" i="304"/>
  <c r="E121" i="304"/>
  <c r="D121" i="304"/>
  <c r="C121" i="304"/>
  <c r="B121" i="304"/>
  <c r="A121" i="304"/>
  <c r="AU120" i="304"/>
  <c r="AT120" i="304"/>
  <c r="AS120" i="304"/>
  <c r="AR120" i="304"/>
  <c r="AQ120" i="304"/>
  <c r="AP120" i="304"/>
  <c r="AO120" i="304"/>
  <c r="AM120" i="304"/>
  <c r="AL120" i="304"/>
  <c r="AK120" i="304"/>
  <c r="AJ120" i="304"/>
  <c r="AI120" i="304"/>
  <c r="AH120" i="304"/>
  <c r="AG120" i="304"/>
  <c r="AE120" i="304"/>
  <c r="AD120" i="304"/>
  <c r="AC120" i="304"/>
  <c r="AB120" i="304"/>
  <c r="AA120" i="304"/>
  <c r="Z120" i="304"/>
  <c r="Y120" i="304"/>
  <c r="W120" i="304"/>
  <c r="V120" i="304"/>
  <c r="U120" i="304"/>
  <c r="T120" i="304"/>
  <c r="S120" i="304"/>
  <c r="R120" i="304"/>
  <c r="Q120" i="304"/>
  <c r="O120" i="304"/>
  <c r="N120" i="304"/>
  <c r="M120" i="304"/>
  <c r="L120" i="304"/>
  <c r="K120" i="304"/>
  <c r="J120" i="304"/>
  <c r="I120" i="304"/>
  <c r="G120" i="304"/>
  <c r="F120" i="304"/>
  <c r="E120" i="304"/>
  <c r="D120" i="304"/>
  <c r="C120" i="304"/>
  <c r="B120" i="304"/>
  <c r="A120" i="304"/>
  <c r="AU119" i="304"/>
  <c r="AT119" i="304"/>
  <c r="AS119" i="304"/>
  <c r="AR119" i="304"/>
  <c r="AQ119" i="304"/>
  <c r="AP119" i="304"/>
  <c r="AO119" i="304"/>
  <c r="AM119" i="304"/>
  <c r="AL119" i="304"/>
  <c r="AK119" i="304"/>
  <c r="AJ119" i="304"/>
  <c r="AI119" i="304"/>
  <c r="AH119" i="304"/>
  <c r="AG119" i="304"/>
  <c r="AE119" i="304"/>
  <c r="AD119" i="304"/>
  <c r="AC119" i="304"/>
  <c r="AB119" i="304"/>
  <c r="AA119" i="304"/>
  <c r="Z119" i="304"/>
  <c r="Y119" i="304"/>
  <c r="W119" i="304"/>
  <c r="V119" i="304"/>
  <c r="U119" i="304"/>
  <c r="T119" i="304"/>
  <c r="S119" i="304"/>
  <c r="R119" i="304"/>
  <c r="Q119" i="304"/>
  <c r="O119" i="304"/>
  <c r="N119" i="304"/>
  <c r="M119" i="304"/>
  <c r="L119" i="304"/>
  <c r="J119" i="304"/>
  <c r="I119" i="304"/>
  <c r="G119" i="304"/>
  <c r="F119" i="304"/>
  <c r="E119" i="304"/>
  <c r="D119" i="304"/>
  <c r="C119" i="304"/>
  <c r="B119" i="304"/>
  <c r="A119" i="304"/>
  <c r="AU118" i="304"/>
  <c r="AT118" i="304"/>
  <c r="AS118" i="304"/>
  <c r="AR118" i="304"/>
  <c r="AQ118" i="304"/>
  <c r="AP118" i="304"/>
  <c r="AO118" i="304"/>
  <c r="AM118" i="304"/>
  <c r="AL118" i="304"/>
  <c r="AK118" i="304"/>
  <c r="AJ118" i="304"/>
  <c r="AI118" i="304"/>
  <c r="AH118" i="304"/>
  <c r="AG118" i="304"/>
  <c r="AE118" i="304"/>
  <c r="AD118" i="304"/>
  <c r="AC118" i="304"/>
  <c r="AB118" i="304"/>
  <c r="AA118" i="304"/>
  <c r="Z118" i="304"/>
  <c r="Y118" i="304"/>
  <c r="W118" i="304"/>
  <c r="V118" i="304"/>
  <c r="U118" i="304"/>
  <c r="T118" i="304"/>
  <c r="S118" i="304"/>
  <c r="R118" i="304"/>
  <c r="Q118" i="304"/>
  <c r="O118" i="304"/>
  <c r="N118" i="304"/>
  <c r="M118" i="304"/>
  <c r="L118" i="304"/>
  <c r="J118" i="304"/>
  <c r="I118" i="304"/>
  <c r="G118" i="304"/>
  <c r="F118" i="304"/>
  <c r="E118" i="304"/>
  <c r="D118" i="304"/>
  <c r="C118" i="304"/>
  <c r="B118" i="304"/>
  <c r="A118" i="304"/>
  <c r="AU117" i="304"/>
  <c r="AT117" i="304"/>
  <c r="AS117" i="304"/>
  <c r="AR117" i="304"/>
  <c r="AQ117" i="304"/>
  <c r="AP117" i="304"/>
  <c r="AO117" i="304"/>
  <c r="AM117" i="304"/>
  <c r="AL117" i="304"/>
  <c r="AK117" i="304"/>
  <c r="AJ117" i="304"/>
  <c r="AI117" i="304"/>
  <c r="AH117" i="304"/>
  <c r="AG117" i="304"/>
  <c r="AE117" i="304"/>
  <c r="AD117" i="304"/>
  <c r="AC117" i="304"/>
  <c r="AB117" i="304"/>
  <c r="AA117" i="304"/>
  <c r="Z117" i="304"/>
  <c r="Y117" i="304"/>
  <c r="W117" i="304"/>
  <c r="V117" i="304"/>
  <c r="U117" i="304"/>
  <c r="T117" i="304"/>
  <c r="S117" i="304"/>
  <c r="R117" i="304"/>
  <c r="Q117" i="304"/>
  <c r="O117" i="304"/>
  <c r="N117" i="304"/>
  <c r="M117" i="304"/>
  <c r="L117" i="304"/>
  <c r="K117" i="304"/>
  <c r="J117" i="304"/>
  <c r="I117" i="304"/>
  <c r="G117" i="304"/>
  <c r="F117" i="304"/>
  <c r="E117" i="304"/>
  <c r="D117" i="304"/>
  <c r="C117" i="304"/>
  <c r="B117" i="304"/>
  <c r="A117" i="304"/>
  <c r="AU116" i="304"/>
  <c r="AT116" i="304"/>
  <c r="AS116" i="304"/>
  <c r="AR116" i="304"/>
  <c r="AQ116" i="304"/>
  <c r="AP116" i="304"/>
  <c r="AO116" i="304"/>
  <c r="AM116" i="304"/>
  <c r="AL116" i="304"/>
  <c r="AK116" i="304"/>
  <c r="AJ116" i="304"/>
  <c r="AI116" i="304"/>
  <c r="AH116" i="304"/>
  <c r="AG116" i="304"/>
  <c r="AE116" i="304"/>
  <c r="AD116" i="304"/>
  <c r="AC116" i="304"/>
  <c r="AB116" i="304"/>
  <c r="AA116" i="304"/>
  <c r="Z116" i="304"/>
  <c r="Y116" i="304"/>
  <c r="W116" i="304"/>
  <c r="V116" i="304"/>
  <c r="U116" i="304"/>
  <c r="T116" i="304"/>
  <c r="S116" i="304"/>
  <c r="R116" i="304"/>
  <c r="Q116" i="304"/>
  <c r="O116" i="304"/>
  <c r="N116" i="304"/>
  <c r="M116" i="304"/>
  <c r="L116" i="304"/>
  <c r="K116" i="304"/>
  <c r="J116" i="304"/>
  <c r="I116" i="304"/>
  <c r="G116" i="304"/>
  <c r="F116" i="304"/>
  <c r="E116" i="304"/>
  <c r="D116" i="304"/>
  <c r="C116" i="304"/>
  <c r="B116" i="304"/>
  <c r="A116" i="304"/>
  <c r="AU115" i="304"/>
  <c r="AT115" i="304"/>
  <c r="AS115" i="304"/>
  <c r="AR115" i="304"/>
  <c r="AQ115" i="304"/>
  <c r="AP115" i="304"/>
  <c r="AO115" i="304"/>
  <c r="AM115" i="304"/>
  <c r="AL115" i="304"/>
  <c r="AK115" i="304"/>
  <c r="AJ115" i="304"/>
  <c r="AI115" i="304"/>
  <c r="AH115" i="304"/>
  <c r="AG115" i="304"/>
  <c r="AE115" i="304"/>
  <c r="AD115" i="304"/>
  <c r="AC115" i="304"/>
  <c r="AB115" i="304"/>
  <c r="AA115" i="304"/>
  <c r="Z115" i="304"/>
  <c r="Y115" i="304"/>
  <c r="W115" i="304"/>
  <c r="V115" i="304"/>
  <c r="U115" i="304"/>
  <c r="T115" i="304"/>
  <c r="S115" i="304"/>
  <c r="R115" i="304"/>
  <c r="Q115" i="304"/>
  <c r="O115" i="304"/>
  <c r="N115" i="304"/>
  <c r="M115" i="304"/>
  <c r="L115" i="304"/>
  <c r="K115" i="304"/>
  <c r="J115" i="304"/>
  <c r="I115" i="304"/>
  <c r="G115" i="304"/>
  <c r="F115" i="304"/>
  <c r="E115" i="304"/>
  <c r="D115" i="304"/>
  <c r="C115" i="304"/>
  <c r="B115" i="304"/>
  <c r="A115" i="304"/>
  <c r="AU114" i="304"/>
  <c r="AT114" i="304"/>
  <c r="AS114" i="304"/>
  <c r="AR114" i="304"/>
  <c r="AQ114" i="304"/>
  <c r="AP114" i="304"/>
  <c r="AO114" i="304"/>
  <c r="AM114" i="304"/>
  <c r="AL114" i="304"/>
  <c r="AK114" i="304"/>
  <c r="AJ114" i="304"/>
  <c r="AI114" i="304"/>
  <c r="AH114" i="304"/>
  <c r="AG114" i="304"/>
  <c r="AE114" i="304"/>
  <c r="AD114" i="304"/>
  <c r="AC114" i="304"/>
  <c r="AB114" i="304"/>
  <c r="AA114" i="304"/>
  <c r="Z114" i="304"/>
  <c r="Y114" i="304"/>
  <c r="W114" i="304"/>
  <c r="V114" i="304"/>
  <c r="U114" i="304"/>
  <c r="T114" i="304"/>
  <c r="S114" i="304"/>
  <c r="R114" i="304"/>
  <c r="Q114" i="304"/>
  <c r="O114" i="304"/>
  <c r="N114" i="304"/>
  <c r="M114" i="304"/>
  <c r="L114" i="304"/>
  <c r="K114" i="304"/>
  <c r="J114" i="304"/>
  <c r="I114" i="304"/>
  <c r="G114" i="304"/>
  <c r="F114" i="304"/>
  <c r="E114" i="304"/>
  <c r="D114" i="304"/>
  <c r="C114" i="304"/>
  <c r="B114" i="304"/>
  <c r="A114" i="304"/>
  <c r="AU113" i="304"/>
  <c r="AT113" i="304"/>
  <c r="AS113" i="304"/>
  <c r="AR113" i="304"/>
  <c r="AQ113" i="304"/>
  <c r="AP113" i="304"/>
  <c r="AO113" i="304"/>
  <c r="AM113" i="304"/>
  <c r="AL113" i="304"/>
  <c r="AK113" i="304"/>
  <c r="AJ113" i="304"/>
  <c r="AI113" i="304"/>
  <c r="AH113" i="304"/>
  <c r="AG113" i="304"/>
  <c r="AE113" i="304"/>
  <c r="AD113" i="304"/>
  <c r="AC113" i="304"/>
  <c r="AB113" i="304"/>
  <c r="AA113" i="304"/>
  <c r="Z113" i="304"/>
  <c r="Y113" i="304"/>
  <c r="W113" i="304"/>
  <c r="V113" i="304"/>
  <c r="U113" i="304"/>
  <c r="T113" i="304"/>
  <c r="S113" i="304"/>
  <c r="R113" i="304"/>
  <c r="Q113" i="304"/>
  <c r="O113" i="304"/>
  <c r="N113" i="304"/>
  <c r="M113" i="304"/>
  <c r="L113" i="304"/>
  <c r="K113" i="304"/>
  <c r="J113" i="304"/>
  <c r="I113" i="304"/>
  <c r="G113" i="304"/>
  <c r="F113" i="304"/>
  <c r="E113" i="304"/>
  <c r="D113" i="304"/>
  <c r="C113" i="304"/>
  <c r="B113" i="304"/>
  <c r="A113" i="304"/>
  <c r="AU112" i="304"/>
  <c r="AT112" i="304"/>
  <c r="AS112" i="304"/>
  <c r="AR112" i="304"/>
  <c r="AQ112" i="304"/>
  <c r="AP112" i="304"/>
  <c r="AO112" i="304"/>
  <c r="AM112" i="304"/>
  <c r="AL112" i="304"/>
  <c r="AK112" i="304"/>
  <c r="AJ112" i="304"/>
  <c r="AI112" i="304"/>
  <c r="AH112" i="304"/>
  <c r="AG112" i="304"/>
  <c r="AE112" i="304"/>
  <c r="AD112" i="304"/>
  <c r="AC112" i="304"/>
  <c r="AB112" i="304"/>
  <c r="AA112" i="304"/>
  <c r="Z112" i="304"/>
  <c r="Y112" i="304"/>
  <c r="W112" i="304"/>
  <c r="V112" i="304"/>
  <c r="U112" i="304"/>
  <c r="T112" i="304"/>
  <c r="S112" i="304"/>
  <c r="R112" i="304"/>
  <c r="Q112" i="304"/>
  <c r="O112" i="304"/>
  <c r="N112" i="304"/>
  <c r="M112" i="304"/>
  <c r="L112" i="304"/>
  <c r="K112" i="304"/>
  <c r="J112" i="304"/>
  <c r="I112" i="304"/>
  <c r="G112" i="304"/>
  <c r="F112" i="304"/>
  <c r="E112" i="304"/>
  <c r="D112" i="304"/>
  <c r="C112" i="304"/>
  <c r="B112" i="304"/>
  <c r="A112" i="304"/>
  <c r="AU111" i="304"/>
  <c r="AT111" i="304"/>
  <c r="AS111" i="304"/>
  <c r="AR111" i="304"/>
  <c r="AQ111" i="304"/>
  <c r="AP111" i="304"/>
  <c r="AO111" i="304"/>
  <c r="AM111" i="304"/>
  <c r="AL111" i="304"/>
  <c r="AK111" i="304"/>
  <c r="AJ111" i="304"/>
  <c r="AI111" i="304"/>
  <c r="AH111" i="304"/>
  <c r="AG111" i="304"/>
  <c r="AE111" i="304"/>
  <c r="AD111" i="304"/>
  <c r="AC111" i="304"/>
  <c r="AB111" i="304"/>
  <c r="AA111" i="304"/>
  <c r="Z111" i="304"/>
  <c r="Y111" i="304"/>
  <c r="W111" i="304"/>
  <c r="V111" i="304"/>
  <c r="U111" i="304"/>
  <c r="T111" i="304"/>
  <c r="S111" i="304"/>
  <c r="R111" i="304"/>
  <c r="Q111" i="304"/>
  <c r="O111" i="304"/>
  <c r="N111" i="304"/>
  <c r="M111" i="304"/>
  <c r="L111" i="304"/>
  <c r="K111" i="304"/>
  <c r="J111" i="304"/>
  <c r="I111" i="304"/>
  <c r="G111" i="304"/>
  <c r="F111" i="304"/>
  <c r="E111" i="304"/>
  <c r="D111" i="304"/>
  <c r="C111" i="304"/>
  <c r="B111" i="304"/>
  <c r="A111" i="304"/>
  <c r="AU110" i="304"/>
  <c r="AT110" i="304"/>
  <c r="AS110" i="304"/>
  <c r="AR110" i="304"/>
  <c r="AQ110" i="304"/>
  <c r="AP110" i="304"/>
  <c r="AO110" i="304"/>
  <c r="AM110" i="304"/>
  <c r="AL110" i="304"/>
  <c r="AK110" i="304"/>
  <c r="AJ110" i="304"/>
  <c r="AI110" i="304"/>
  <c r="AH110" i="304"/>
  <c r="AG110" i="304"/>
  <c r="AE110" i="304"/>
  <c r="AD110" i="304"/>
  <c r="AC110" i="304"/>
  <c r="AB110" i="304"/>
  <c r="AA110" i="304"/>
  <c r="Z110" i="304"/>
  <c r="Y110" i="304"/>
  <c r="W110" i="304"/>
  <c r="V110" i="304"/>
  <c r="U110" i="304"/>
  <c r="T110" i="304"/>
  <c r="S110" i="304"/>
  <c r="R110" i="304"/>
  <c r="Q110" i="304"/>
  <c r="O110" i="304"/>
  <c r="N110" i="304"/>
  <c r="M110" i="304"/>
  <c r="L110" i="304"/>
  <c r="K110" i="304"/>
  <c r="J110" i="304"/>
  <c r="I110" i="304"/>
  <c r="G110" i="304"/>
  <c r="F110" i="304"/>
  <c r="E110" i="304"/>
  <c r="D110" i="304"/>
  <c r="C110" i="304"/>
  <c r="B110" i="304"/>
  <c r="A110" i="304"/>
  <c r="AU109" i="304"/>
  <c r="AT109" i="304"/>
  <c r="AS109" i="304"/>
  <c r="AR109" i="304"/>
  <c r="AQ109" i="304"/>
  <c r="AP109" i="304"/>
  <c r="AO109" i="304"/>
  <c r="AM109" i="304"/>
  <c r="AL109" i="304"/>
  <c r="AK109" i="304"/>
  <c r="AJ109" i="304"/>
  <c r="AI109" i="304"/>
  <c r="AH109" i="304"/>
  <c r="AG109" i="304"/>
  <c r="AE109" i="304"/>
  <c r="AD109" i="304"/>
  <c r="AC109" i="304"/>
  <c r="AB109" i="304"/>
  <c r="AA109" i="304"/>
  <c r="Z109" i="304"/>
  <c r="Y109" i="304"/>
  <c r="W109" i="304"/>
  <c r="V109" i="304"/>
  <c r="U109" i="304"/>
  <c r="T109" i="304"/>
  <c r="S109" i="304"/>
  <c r="R109" i="304"/>
  <c r="Q109" i="304"/>
  <c r="O109" i="304"/>
  <c r="N109" i="304"/>
  <c r="M109" i="304"/>
  <c r="L109" i="304"/>
  <c r="K109" i="304"/>
  <c r="J109" i="304"/>
  <c r="I109" i="304"/>
  <c r="G109" i="304"/>
  <c r="F109" i="304"/>
  <c r="E109" i="304"/>
  <c r="D109" i="304"/>
  <c r="C109" i="304"/>
  <c r="B109" i="304"/>
  <c r="A109" i="304"/>
  <c r="AU108" i="304"/>
  <c r="AT108" i="304"/>
  <c r="AS108" i="304"/>
  <c r="AR108" i="304"/>
  <c r="AQ108" i="304"/>
  <c r="AP108" i="304"/>
  <c r="AO108" i="304"/>
  <c r="AM108" i="304"/>
  <c r="AL108" i="304"/>
  <c r="AK108" i="304"/>
  <c r="AJ108" i="304"/>
  <c r="AI108" i="304"/>
  <c r="AH108" i="304"/>
  <c r="AG108" i="304"/>
  <c r="AE108" i="304"/>
  <c r="AD108" i="304"/>
  <c r="AC108" i="304"/>
  <c r="AB108" i="304"/>
  <c r="AA108" i="304"/>
  <c r="Z108" i="304"/>
  <c r="Y108" i="304"/>
  <c r="W108" i="304"/>
  <c r="V108" i="304"/>
  <c r="U108" i="304"/>
  <c r="T108" i="304"/>
  <c r="S108" i="304"/>
  <c r="R108" i="304"/>
  <c r="Q108" i="304"/>
  <c r="O108" i="304"/>
  <c r="N108" i="304"/>
  <c r="M108" i="304"/>
  <c r="L108" i="304"/>
  <c r="K108" i="304"/>
  <c r="J108" i="304"/>
  <c r="I108" i="304"/>
  <c r="G108" i="304"/>
  <c r="F108" i="304"/>
  <c r="E108" i="304"/>
  <c r="D108" i="304"/>
  <c r="C108" i="304"/>
  <c r="B108" i="304"/>
  <c r="A108" i="304"/>
  <c r="AU107" i="304"/>
  <c r="AT107" i="304"/>
  <c r="AS107" i="304"/>
  <c r="AR107" i="304"/>
  <c r="AQ107" i="304"/>
  <c r="AP107" i="304"/>
  <c r="AO107" i="304"/>
  <c r="AM107" i="304"/>
  <c r="AL107" i="304"/>
  <c r="AK107" i="304"/>
  <c r="AJ107" i="304"/>
  <c r="AI107" i="304"/>
  <c r="AH107" i="304"/>
  <c r="AG107" i="304"/>
  <c r="AE107" i="304"/>
  <c r="AD107" i="304"/>
  <c r="AC107" i="304"/>
  <c r="AB107" i="304"/>
  <c r="AA107" i="304"/>
  <c r="Z107" i="304"/>
  <c r="Y107" i="304"/>
  <c r="W107" i="304"/>
  <c r="V107" i="304"/>
  <c r="U107" i="304"/>
  <c r="T107" i="304"/>
  <c r="S107" i="304"/>
  <c r="R107" i="304"/>
  <c r="Q107" i="304"/>
  <c r="O107" i="304"/>
  <c r="N107" i="304"/>
  <c r="M107" i="304"/>
  <c r="L107" i="304"/>
  <c r="K107" i="304"/>
  <c r="J107" i="304"/>
  <c r="I107" i="304"/>
  <c r="G107" i="304"/>
  <c r="F107" i="304"/>
  <c r="E107" i="304"/>
  <c r="D107" i="304"/>
  <c r="C107" i="304"/>
  <c r="B107" i="304"/>
  <c r="A107" i="304"/>
  <c r="AU106" i="304"/>
  <c r="AT106" i="304"/>
  <c r="AS106" i="304"/>
  <c r="AR106" i="304"/>
  <c r="AQ106" i="304"/>
  <c r="AP106" i="304"/>
  <c r="AO106" i="304"/>
  <c r="AM106" i="304"/>
  <c r="AL106" i="304"/>
  <c r="AK106" i="304"/>
  <c r="AJ106" i="304"/>
  <c r="AI106" i="304"/>
  <c r="AH106" i="304"/>
  <c r="AG106" i="304"/>
  <c r="AE106" i="304"/>
  <c r="AD106" i="304"/>
  <c r="AC106" i="304"/>
  <c r="AB106" i="304"/>
  <c r="AA106" i="304"/>
  <c r="Z106" i="304"/>
  <c r="Y106" i="304"/>
  <c r="W106" i="304"/>
  <c r="V106" i="304"/>
  <c r="U106" i="304"/>
  <c r="T106" i="304"/>
  <c r="S106" i="304"/>
  <c r="R106" i="304"/>
  <c r="Q106" i="304"/>
  <c r="O106" i="304"/>
  <c r="N106" i="304"/>
  <c r="M106" i="304"/>
  <c r="L106" i="304"/>
  <c r="K106" i="304"/>
  <c r="J106" i="304"/>
  <c r="I106" i="304"/>
  <c r="G106" i="304"/>
  <c r="F106" i="304"/>
  <c r="E106" i="304"/>
  <c r="D106" i="304"/>
  <c r="C106" i="304"/>
  <c r="B106" i="304"/>
  <c r="A106" i="304"/>
  <c r="AU105" i="304"/>
  <c r="AT105" i="304"/>
  <c r="AS105" i="304"/>
  <c r="AR105" i="304"/>
  <c r="AQ105" i="304"/>
  <c r="AP105" i="304"/>
  <c r="AO105" i="304"/>
  <c r="AM105" i="304"/>
  <c r="AL105" i="304"/>
  <c r="AK105" i="304"/>
  <c r="AJ105" i="304"/>
  <c r="AI105" i="304"/>
  <c r="AH105" i="304"/>
  <c r="AG105" i="304"/>
  <c r="AE105" i="304"/>
  <c r="AD105" i="304"/>
  <c r="AC105" i="304"/>
  <c r="AB105" i="304"/>
  <c r="AA105" i="304"/>
  <c r="Z105" i="304"/>
  <c r="Y105" i="304"/>
  <c r="W105" i="304"/>
  <c r="V105" i="304"/>
  <c r="U105" i="304"/>
  <c r="T105" i="304"/>
  <c r="S105" i="304"/>
  <c r="R105" i="304"/>
  <c r="Q105" i="304"/>
  <c r="O105" i="304"/>
  <c r="N105" i="304"/>
  <c r="M105" i="304"/>
  <c r="L105" i="304"/>
  <c r="K105" i="304"/>
  <c r="J105" i="304"/>
  <c r="I105" i="304"/>
  <c r="G105" i="304"/>
  <c r="F105" i="304"/>
  <c r="E105" i="304"/>
  <c r="D105" i="304"/>
  <c r="C105" i="304"/>
  <c r="B105" i="304"/>
  <c r="A105" i="304"/>
  <c r="AU104" i="304"/>
  <c r="AT104" i="304"/>
  <c r="AS104" i="304"/>
  <c r="AR104" i="304"/>
  <c r="AQ104" i="304"/>
  <c r="AP104" i="304"/>
  <c r="AO104" i="304"/>
  <c r="AM104" i="304"/>
  <c r="AL104" i="304"/>
  <c r="AK104" i="304"/>
  <c r="AJ104" i="304"/>
  <c r="AI104" i="304"/>
  <c r="AH104" i="304"/>
  <c r="AG104" i="304"/>
  <c r="AE104" i="304"/>
  <c r="AD104" i="304"/>
  <c r="AC104" i="304"/>
  <c r="AB104" i="304"/>
  <c r="AA104" i="304"/>
  <c r="Z104" i="304"/>
  <c r="Y104" i="304"/>
  <c r="W104" i="304"/>
  <c r="V104" i="304"/>
  <c r="U104" i="304"/>
  <c r="T104" i="304"/>
  <c r="S104" i="304"/>
  <c r="R104" i="304"/>
  <c r="Q104" i="304"/>
  <c r="O104" i="304"/>
  <c r="N104" i="304"/>
  <c r="M104" i="304"/>
  <c r="L104" i="304"/>
  <c r="K104" i="304"/>
  <c r="J104" i="304"/>
  <c r="I104" i="304"/>
  <c r="G104" i="304"/>
  <c r="F104" i="304"/>
  <c r="E104" i="304"/>
  <c r="D104" i="304"/>
  <c r="C104" i="304"/>
  <c r="B104" i="304"/>
  <c r="A104" i="304"/>
  <c r="AU103" i="304"/>
  <c r="AT103" i="304"/>
  <c r="AS103" i="304"/>
  <c r="AR103" i="304"/>
  <c r="AQ103" i="304"/>
  <c r="AP103" i="304"/>
  <c r="AO103" i="304"/>
  <c r="AM103" i="304"/>
  <c r="AL103" i="304"/>
  <c r="AK103" i="304"/>
  <c r="AJ103" i="304"/>
  <c r="AI103" i="304"/>
  <c r="AH103" i="304"/>
  <c r="AG103" i="304"/>
  <c r="AE103" i="304"/>
  <c r="AD103" i="304"/>
  <c r="AC103" i="304"/>
  <c r="AB103" i="304"/>
  <c r="AA103" i="304"/>
  <c r="Z103" i="304"/>
  <c r="Y103" i="304"/>
  <c r="W103" i="304"/>
  <c r="V103" i="304"/>
  <c r="U103" i="304"/>
  <c r="T103" i="304"/>
  <c r="S103" i="304"/>
  <c r="R103" i="304"/>
  <c r="Q103" i="304"/>
  <c r="O103" i="304"/>
  <c r="N103" i="304"/>
  <c r="M103" i="304"/>
  <c r="L103" i="304"/>
  <c r="K103" i="304"/>
  <c r="J103" i="304"/>
  <c r="I103" i="304"/>
  <c r="G103" i="304"/>
  <c r="F103" i="304"/>
  <c r="E103" i="304"/>
  <c r="D103" i="304"/>
  <c r="C103" i="304"/>
  <c r="B103" i="304"/>
  <c r="A103" i="304"/>
  <c r="AU102" i="304"/>
  <c r="AT102" i="304"/>
  <c r="AS102" i="304"/>
  <c r="AR102" i="304"/>
  <c r="AQ102" i="304"/>
  <c r="AP102" i="304"/>
  <c r="AO102" i="304"/>
  <c r="AM102" i="304"/>
  <c r="AL102" i="304"/>
  <c r="AK102" i="304"/>
  <c r="AJ102" i="304"/>
  <c r="AI102" i="304"/>
  <c r="AH102" i="304"/>
  <c r="AG102" i="304"/>
  <c r="AE102" i="304"/>
  <c r="AD102" i="304"/>
  <c r="AC102" i="304"/>
  <c r="AB102" i="304"/>
  <c r="AA102" i="304"/>
  <c r="Z102" i="304"/>
  <c r="Y102" i="304"/>
  <c r="W102" i="304"/>
  <c r="V102" i="304"/>
  <c r="U102" i="304"/>
  <c r="T102" i="304"/>
  <c r="S102" i="304"/>
  <c r="R102" i="304"/>
  <c r="Q102" i="304"/>
  <c r="O102" i="304"/>
  <c r="N102" i="304"/>
  <c r="M102" i="304"/>
  <c r="L102" i="304"/>
  <c r="K102" i="304"/>
  <c r="J102" i="304"/>
  <c r="I102" i="304"/>
  <c r="G102" i="304"/>
  <c r="F102" i="304"/>
  <c r="E102" i="304"/>
  <c r="D102" i="304"/>
  <c r="C102" i="304"/>
  <c r="B102" i="304"/>
  <c r="A102" i="304"/>
  <c r="AU101" i="304"/>
  <c r="AT101" i="304"/>
  <c r="AS101" i="304"/>
  <c r="AR101" i="304"/>
  <c r="AQ101" i="304"/>
  <c r="AP101" i="304"/>
  <c r="AO101" i="304"/>
  <c r="AM101" i="304"/>
  <c r="AL101" i="304"/>
  <c r="AK101" i="304"/>
  <c r="AJ101" i="304"/>
  <c r="AI101" i="304"/>
  <c r="AH101" i="304"/>
  <c r="AG101" i="304"/>
  <c r="AE101" i="304"/>
  <c r="AD101" i="304"/>
  <c r="AC101" i="304"/>
  <c r="AB101" i="304"/>
  <c r="AA101" i="304"/>
  <c r="Z101" i="304"/>
  <c r="Y101" i="304"/>
  <c r="W101" i="304"/>
  <c r="V101" i="304"/>
  <c r="U101" i="304"/>
  <c r="T101" i="304"/>
  <c r="S101" i="304"/>
  <c r="R101" i="304"/>
  <c r="Q101" i="304"/>
  <c r="O101" i="304"/>
  <c r="N101" i="304"/>
  <c r="M101" i="304"/>
  <c r="L101" i="304"/>
  <c r="K101" i="304"/>
  <c r="J101" i="304"/>
  <c r="I101" i="304"/>
  <c r="G101" i="304"/>
  <c r="F101" i="304"/>
  <c r="E101" i="304"/>
  <c r="D101" i="304"/>
  <c r="C101" i="304"/>
  <c r="B101" i="304"/>
  <c r="A101" i="304"/>
  <c r="G96" i="304"/>
  <c r="F96" i="304"/>
  <c r="E96" i="304"/>
  <c r="D96" i="304"/>
  <c r="J96" i="304" s="1"/>
  <c r="C96" i="304"/>
  <c r="B96" i="304"/>
  <c r="H96" i="304" s="1"/>
  <c r="G95" i="304"/>
  <c r="F95" i="304"/>
  <c r="E95" i="304"/>
  <c r="D95" i="304"/>
  <c r="J95" i="304" s="1"/>
  <c r="C95" i="304"/>
  <c r="B95" i="304"/>
  <c r="H95" i="304" s="1"/>
  <c r="H94" i="304"/>
  <c r="G94" i="304"/>
  <c r="F94" i="304"/>
  <c r="E94" i="304"/>
  <c r="D94" i="304"/>
  <c r="J94" i="304" s="1"/>
  <c r="C94" i="304"/>
  <c r="B94" i="304"/>
  <c r="G93" i="304"/>
  <c r="F93" i="304"/>
  <c r="E93" i="304"/>
  <c r="D93" i="304"/>
  <c r="J93" i="304" s="1"/>
  <c r="C93" i="304"/>
  <c r="B93" i="304"/>
  <c r="H93" i="304" s="1"/>
  <c r="G92" i="304"/>
  <c r="F92" i="304"/>
  <c r="E92" i="304"/>
  <c r="J92" i="304" s="1"/>
  <c r="D92" i="304"/>
  <c r="C92" i="304"/>
  <c r="B92" i="304"/>
  <c r="H92" i="304" s="1"/>
  <c r="H91" i="304"/>
  <c r="G91" i="304"/>
  <c r="F91" i="304"/>
  <c r="E91" i="304"/>
  <c r="E97" i="304" s="1"/>
  <c r="D91" i="304"/>
  <c r="J91" i="304" s="1"/>
  <c r="C91" i="304"/>
  <c r="B91" i="304"/>
  <c r="G90" i="304"/>
  <c r="G97" i="304" s="1"/>
  <c r="F90" i="304"/>
  <c r="F97" i="304" s="1"/>
  <c r="E90" i="304"/>
  <c r="D90" i="304"/>
  <c r="D97" i="304" s="1"/>
  <c r="C90" i="304"/>
  <c r="C97" i="304" s="1"/>
  <c r="B90" i="304"/>
  <c r="B97" i="304" s="1"/>
  <c r="S76" i="304"/>
  <c r="P76" i="304"/>
  <c r="M76" i="304"/>
  <c r="S75" i="304"/>
  <c r="P75" i="304"/>
  <c r="M75" i="304"/>
  <c r="S74" i="304"/>
  <c r="P74" i="304"/>
  <c r="M74" i="304"/>
  <c r="S73" i="304"/>
  <c r="P73" i="304"/>
  <c r="M73" i="304"/>
  <c r="S72" i="304"/>
  <c r="S77" i="304" s="1"/>
  <c r="P72" i="304"/>
  <c r="M72" i="304"/>
  <c r="U71" i="304"/>
  <c r="S71" i="304"/>
  <c r="R71" i="304"/>
  <c r="P71" i="304"/>
  <c r="P77" i="304" s="1"/>
  <c r="M71" i="304"/>
  <c r="M77" i="304" s="1"/>
  <c r="V66" i="304"/>
  <c r="V76" i="304" s="1"/>
  <c r="S66" i="304"/>
  <c r="P66" i="304"/>
  <c r="M66" i="304"/>
  <c r="V65" i="304"/>
  <c r="S65" i="304"/>
  <c r="P65" i="304"/>
  <c r="M65" i="304"/>
  <c r="V75" i="304" s="1"/>
  <c r="V64" i="304"/>
  <c r="S64" i="304"/>
  <c r="S67" i="304" s="1"/>
  <c r="P64" i="304"/>
  <c r="M64" i="304"/>
  <c r="V74" i="304" s="1"/>
  <c r="V63" i="304"/>
  <c r="V73" i="304" s="1"/>
  <c r="S63" i="304"/>
  <c r="P63" i="304"/>
  <c r="M63" i="304"/>
  <c r="V62" i="304"/>
  <c r="S62" i="304"/>
  <c r="P62" i="304"/>
  <c r="M62" i="304"/>
  <c r="M67" i="304" s="1"/>
  <c r="V61" i="304"/>
  <c r="V67" i="304" s="1"/>
  <c r="S61" i="304"/>
  <c r="P61" i="304"/>
  <c r="P67" i="304" s="1"/>
  <c r="M61" i="304"/>
  <c r="J3" i="304"/>
  <c r="K119" i="304" s="1"/>
  <c r="A3" i="304"/>
  <c r="L61" i="304" s="1"/>
  <c r="B273" i="303"/>
  <c r="A273" i="303"/>
  <c r="B272" i="303"/>
  <c r="A272" i="303"/>
  <c r="B271" i="303"/>
  <c r="A271" i="303"/>
  <c r="B270" i="303"/>
  <c r="A270" i="303"/>
  <c r="B269" i="303"/>
  <c r="A269" i="303"/>
  <c r="B268" i="303"/>
  <c r="A268" i="303"/>
  <c r="B267" i="303"/>
  <c r="A267" i="303"/>
  <c r="B266" i="303"/>
  <c r="A266" i="303"/>
  <c r="B265" i="303"/>
  <c r="A265" i="303"/>
  <c r="B264" i="303"/>
  <c r="A264" i="303"/>
  <c r="B263" i="303"/>
  <c r="A263" i="303"/>
  <c r="B262" i="303"/>
  <c r="A262" i="303"/>
  <c r="B261" i="303"/>
  <c r="A261" i="303"/>
  <c r="B260" i="303"/>
  <c r="A260" i="303"/>
  <c r="B259" i="303"/>
  <c r="A259" i="303"/>
  <c r="B258" i="303"/>
  <c r="A258" i="303"/>
  <c r="B257" i="303"/>
  <c r="A257" i="303"/>
  <c r="B256" i="303"/>
  <c r="A256" i="303"/>
  <c r="B255" i="303"/>
  <c r="A255" i="303"/>
  <c r="B254" i="303"/>
  <c r="A254" i="303"/>
  <c r="B253" i="303"/>
  <c r="A253" i="303"/>
  <c r="B252" i="303"/>
  <c r="A252" i="303"/>
  <c r="B251" i="303"/>
  <c r="A251" i="303"/>
  <c r="B250" i="303"/>
  <c r="A250" i="303"/>
  <c r="B249" i="303"/>
  <c r="A249" i="303"/>
  <c r="B248" i="303"/>
  <c r="A248" i="303"/>
  <c r="B247" i="303"/>
  <c r="A247" i="303"/>
  <c r="B246" i="303"/>
  <c r="A246" i="303"/>
  <c r="B245" i="303"/>
  <c r="A245" i="303"/>
  <c r="B244" i="303"/>
  <c r="A244" i="303"/>
  <c r="B243" i="303"/>
  <c r="A243" i="303"/>
  <c r="B242" i="303"/>
  <c r="A242" i="303"/>
  <c r="B241" i="303"/>
  <c r="A241" i="303"/>
  <c r="B240" i="303"/>
  <c r="A240" i="303"/>
  <c r="B239" i="303"/>
  <c r="A239" i="303"/>
  <c r="B238" i="303"/>
  <c r="A238" i="303"/>
  <c r="B237" i="303"/>
  <c r="A237" i="303"/>
  <c r="B236" i="303"/>
  <c r="A236" i="303"/>
  <c r="B235" i="303"/>
  <c r="A235" i="303"/>
  <c r="B234" i="303"/>
  <c r="A234" i="303"/>
  <c r="B233" i="303"/>
  <c r="A233" i="303"/>
  <c r="B232" i="303"/>
  <c r="A232" i="303"/>
  <c r="B231" i="303"/>
  <c r="A231" i="303"/>
  <c r="B230" i="303"/>
  <c r="A230" i="303"/>
  <c r="B229" i="303"/>
  <c r="A229" i="303"/>
  <c r="B228" i="303"/>
  <c r="A228" i="303"/>
  <c r="B227" i="303"/>
  <c r="A227" i="303"/>
  <c r="B226" i="303"/>
  <c r="A226" i="303"/>
  <c r="B225" i="303"/>
  <c r="A225" i="303"/>
  <c r="B224" i="303"/>
  <c r="A224" i="303"/>
  <c r="B223" i="303"/>
  <c r="A223" i="303"/>
  <c r="B222" i="303"/>
  <c r="A222" i="303"/>
  <c r="B221" i="303"/>
  <c r="A221" i="303"/>
  <c r="B220" i="303"/>
  <c r="A220" i="303"/>
  <c r="B219" i="303"/>
  <c r="A219" i="303"/>
  <c r="B218" i="303"/>
  <c r="A218" i="303"/>
  <c r="B217" i="303"/>
  <c r="A217" i="303"/>
  <c r="B216" i="303"/>
  <c r="A216" i="303"/>
  <c r="B215" i="303"/>
  <c r="A215" i="303"/>
  <c r="B214" i="303"/>
  <c r="A214" i="303"/>
  <c r="B213" i="303"/>
  <c r="A213" i="303"/>
  <c r="B212" i="303"/>
  <c r="A212" i="303"/>
  <c r="B211" i="303"/>
  <c r="A211" i="303"/>
  <c r="B210" i="303"/>
  <c r="A210" i="303"/>
  <c r="B209" i="303"/>
  <c r="A209" i="303"/>
  <c r="B208" i="303"/>
  <c r="A208" i="303"/>
  <c r="B207" i="303"/>
  <c r="A207" i="303"/>
  <c r="B206" i="303"/>
  <c r="A206" i="303"/>
  <c r="B205" i="303"/>
  <c r="A205" i="303"/>
  <c r="B204" i="303"/>
  <c r="A204" i="303"/>
  <c r="B203" i="303"/>
  <c r="A203" i="303"/>
  <c r="B202" i="303"/>
  <c r="A202" i="303"/>
  <c r="B201" i="303"/>
  <c r="A201" i="303"/>
  <c r="B200" i="303"/>
  <c r="A200" i="303"/>
  <c r="B199" i="303"/>
  <c r="A199" i="303"/>
  <c r="B198" i="303"/>
  <c r="A198" i="303"/>
  <c r="B197" i="303"/>
  <c r="A197" i="303"/>
  <c r="B196" i="303"/>
  <c r="A196" i="303"/>
  <c r="B195" i="303"/>
  <c r="A195" i="303"/>
  <c r="B194" i="303"/>
  <c r="A194" i="303"/>
  <c r="B193" i="303"/>
  <c r="A193" i="303"/>
  <c r="B192" i="303"/>
  <c r="A192" i="303"/>
  <c r="B191" i="303"/>
  <c r="A191" i="303"/>
  <c r="B190" i="303"/>
  <c r="A190" i="303"/>
  <c r="B189" i="303"/>
  <c r="A189" i="303"/>
  <c r="B188" i="303"/>
  <c r="A188" i="303"/>
  <c r="B187" i="303"/>
  <c r="A187" i="303"/>
  <c r="B186" i="303"/>
  <c r="A186" i="303"/>
  <c r="B185" i="303"/>
  <c r="A185" i="303"/>
  <c r="B184" i="303"/>
  <c r="A184" i="303"/>
  <c r="B183" i="303"/>
  <c r="A183" i="303"/>
  <c r="B182" i="303"/>
  <c r="A182" i="303"/>
  <c r="B181" i="303"/>
  <c r="A181" i="303"/>
  <c r="B180" i="303"/>
  <c r="A180" i="303"/>
  <c r="B179" i="303"/>
  <c r="A179" i="303"/>
  <c r="B178" i="303"/>
  <c r="A178" i="303"/>
  <c r="B177" i="303"/>
  <c r="A177" i="303"/>
  <c r="B176" i="303"/>
  <c r="A176" i="303"/>
  <c r="B175" i="303"/>
  <c r="A175" i="303"/>
  <c r="B174" i="303"/>
  <c r="A174" i="303"/>
  <c r="B173" i="303"/>
  <c r="A173" i="303"/>
  <c r="B172" i="303"/>
  <c r="A172" i="303"/>
  <c r="B171" i="303"/>
  <c r="A171" i="303"/>
  <c r="B170" i="303"/>
  <c r="A170" i="303"/>
  <c r="B169" i="303"/>
  <c r="A169" i="303"/>
  <c r="B168" i="303"/>
  <c r="A168" i="303"/>
  <c r="B167" i="303"/>
  <c r="A167" i="303"/>
  <c r="B166" i="303"/>
  <c r="A166" i="303"/>
  <c r="B165" i="303"/>
  <c r="A165" i="303"/>
  <c r="B164" i="303"/>
  <c r="A164" i="303"/>
  <c r="B163" i="303"/>
  <c r="A163" i="303"/>
  <c r="B162" i="303"/>
  <c r="A162" i="303"/>
  <c r="B161" i="303"/>
  <c r="A161" i="303"/>
  <c r="B160" i="303"/>
  <c r="A160" i="303"/>
  <c r="B159" i="303"/>
  <c r="A159" i="303"/>
  <c r="B158" i="303"/>
  <c r="A158" i="303"/>
  <c r="B157" i="303"/>
  <c r="A157" i="303"/>
  <c r="B156" i="303"/>
  <c r="A156" i="303"/>
  <c r="B155" i="303"/>
  <c r="A155" i="303"/>
  <c r="B154" i="303"/>
  <c r="A154" i="303"/>
  <c r="B153" i="303"/>
  <c r="A153" i="303"/>
  <c r="B152" i="303"/>
  <c r="A152" i="303"/>
  <c r="B151" i="303"/>
  <c r="A151" i="303"/>
  <c r="B150" i="303"/>
  <c r="A150" i="303"/>
  <c r="B149" i="303"/>
  <c r="A149" i="303"/>
  <c r="B148" i="303"/>
  <c r="A148" i="303"/>
  <c r="B147" i="303"/>
  <c r="A147" i="303"/>
  <c r="B146" i="303"/>
  <c r="A146" i="303"/>
  <c r="B145" i="303"/>
  <c r="A145" i="303"/>
  <c r="B144" i="303"/>
  <c r="A144" i="303"/>
  <c r="B143" i="303"/>
  <c r="A143" i="303"/>
  <c r="B142" i="303"/>
  <c r="A142" i="303"/>
  <c r="B141" i="303"/>
  <c r="A141" i="303"/>
  <c r="B140" i="303"/>
  <c r="A140" i="303"/>
  <c r="B139" i="303"/>
  <c r="A139" i="303"/>
  <c r="B138" i="303"/>
  <c r="A138" i="303"/>
  <c r="B137" i="303"/>
  <c r="A137" i="303"/>
  <c r="B136" i="303"/>
  <c r="A136" i="303"/>
  <c r="B135" i="303"/>
  <c r="A135" i="303"/>
  <c r="B134" i="303"/>
  <c r="A134" i="303"/>
  <c r="B133" i="303"/>
  <c r="A133" i="303"/>
  <c r="B132" i="303"/>
  <c r="A132" i="303"/>
  <c r="B131" i="303"/>
  <c r="A131" i="303"/>
  <c r="B130" i="303"/>
  <c r="A130" i="303"/>
  <c r="B129" i="303"/>
  <c r="A129" i="303"/>
  <c r="B128" i="303"/>
  <c r="A128" i="303"/>
  <c r="B127" i="303"/>
  <c r="A127" i="303"/>
  <c r="AU123" i="303"/>
  <c r="AT123" i="303"/>
  <c r="AS123" i="303"/>
  <c r="AR123" i="303"/>
  <c r="AQ123" i="303"/>
  <c r="AP123" i="303"/>
  <c r="AO123" i="303"/>
  <c r="AM123" i="303"/>
  <c r="AL123" i="303"/>
  <c r="AK123" i="303"/>
  <c r="AJ123" i="303"/>
  <c r="AI123" i="303"/>
  <c r="AH123" i="303"/>
  <c r="AG123" i="303"/>
  <c r="AE123" i="303"/>
  <c r="AD123" i="303"/>
  <c r="AC123" i="303"/>
  <c r="AB123" i="303"/>
  <c r="AA123" i="303"/>
  <c r="Z123" i="303"/>
  <c r="Y123" i="303"/>
  <c r="W123" i="303"/>
  <c r="V123" i="303"/>
  <c r="U123" i="303"/>
  <c r="T123" i="303"/>
  <c r="S123" i="303"/>
  <c r="R123" i="303"/>
  <c r="Q123" i="303"/>
  <c r="O123" i="303"/>
  <c r="N123" i="303"/>
  <c r="M123" i="303"/>
  <c r="L123" i="303"/>
  <c r="K123" i="303"/>
  <c r="J123" i="303"/>
  <c r="I123" i="303"/>
  <c r="AU122" i="303"/>
  <c r="AT122" i="303"/>
  <c r="AS122" i="303"/>
  <c r="AR122" i="303"/>
  <c r="AQ122" i="303"/>
  <c r="AP122" i="303"/>
  <c r="AO122" i="303"/>
  <c r="AM122" i="303"/>
  <c r="AL122" i="303"/>
  <c r="AK122" i="303"/>
  <c r="AJ122" i="303"/>
  <c r="AI122" i="303"/>
  <c r="AH122" i="303"/>
  <c r="AG122" i="303"/>
  <c r="AE122" i="303"/>
  <c r="AD122" i="303"/>
  <c r="AC122" i="303"/>
  <c r="AB122" i="303"/>
  <c r="AA122" i="303"/>
  <c r="Z122" i="303"/>
  <c r="Y122" i="303"/>
  <c r="W122" i="303"/>
  <c r="V122" i="303"/>
  <c r="U122" i="303"/>
  <c r="T122" i="303"/>
  <c r="S122" i="303"/>
  <c r="R122" i="303"/>
  <c r="Q122" i="303"/>
  <c r="O122" i="303"/>
  <c r="N122" i="303"/>
  <c r="M122" i="303"/>
  <c r="L122" i="303"/>
  <c r="K122" i="303"/>
  <c r="J122" i="303"/>
  <c r="I122" i="303"/>
  <c r="AU121" i="303"/>
  <c r="AT121" i="303"/>
  <c r="AS121" i="303"/>
  <c r="AR121" i="303"/>
  <c r="AQ121" i="303"/>
  <c r="AP121" i="303"/>
  <c r="AO121" i="303"/>
  <c r="AM121" i="303"/>
  <c r="AL121" i="303"/>
  <c r="AK121" i="303"/>
  <c r="AJ121" i="303"/>
  <c r="AI121" i="303"/>
  <c r="AH121" i="303"/>
  <c r="AG121" i="303"/>
  <c r="AE121" i="303"/>
  <c r="AD121" i="303"/>
  <c r="AC121" i="303"/>
  <c r="AB121" i="303"/>
  <c r="AA121" i="303"/>
  <c r="Z121" i="303"/>
  <c r="Y121" i="303"/>
  <c r="W121" i="303"/>
  <c r="V121" i="303"/>
  <c r="U121" i="303"/>
  <c r="T121" i="303"/>
  <c r="S121" i="303"/>
  <c r="R121" i="303"/>
  <c r="Q121" i="303"/>
  <c r="O121" i="303"/>
  <c r="N121" i="303"/>
  <c r="M121" i="303"/>
  <c r="L121" i="303"/>
  <c r="K121" i="303"/>
  <c r="J121" i="303"/>
  <c r="I121" i="303"/>
  <c r="G121" i="303"/>
  <c r="F121" i="303"/>
  <c r="E121" i="303"/>
  <c r="D121" i="303"/>
  <c r="C121" i="303"/>
  <c r="B121" i="303"/>
  <c r="A121" i="303"/>
  <c r="AU120" i="303"/>
  <c r="AT120" i="303"/>
  <c r="AS120" i="303"/>
  <c r="AR120" i="303"/>
  <c r="AQ120" i="303"/>
  <c r="AP120" i="303"/>
  <c r="AO120" i="303"/>
  <c r="AM120" i="303"/>
  <c r="AL120" i="303"/>
  <c r="AK120" i="303"/>
  <c r="AJ120" i="303"/>
  <c r="AI120" i="303"/>
  <c r="AH120" i="303"/>
  <c r="AG120" i="303"/>
  <c r="AE120" i="303"/>
  <c r="AD120" i="303"/>
  <c r="AC120" i="303"/>
  <c r="AB120" i="303"/>
  <c r="AA120" i="303"/>
  <c r="Z120" i="303"/>
  <c r="Y120" i="303"/>
  <c r="W120" i="303"/>
  <c r="V120" i="303"/>
  <c r="U120" i="303"/>
  <c r="T120" i="303"/>
  <c r="S120" i="303"/>
  <c r="R120" i="303"/>
  <c r="Q120" i="303"/>
  <c r="O120" i="303"/>
  <c r="N120" i="303"/>
  <c r="M120" i="303"/>
  <c r="L120" i="303"/>
  <c r="K120" i="303"/>
  <c r="J120" i="303"/>
  <c r="I120" i="303"/>
  <c r="G120" i="303"/>
  <c r="F120" i="303"/>
  <c r="E120" i="303"/>
  <c r="D120" i="303"/>
  <c r="C120" i="303"/>
  <c r="B120" i="303"/>
  <c r="A120" i="303"/>
  <c r="AU119" i="303"/>
  <c r="AT119" i="303"/>
  <c r="AS119" i="303"/>
  <c r="AR119" i="303"/>
  <c r="AQ119" i="303"/>
  <c r="AP119" i="303"/>
  <c r="AO119" i="303"/>
  <c r="AM119" i="303"/>
  <c r="AL119" i="303"/>
  <c r="AK119" i="303"/>
  <c r="AJ119" i="303"/>
  <c r="AI119" i="303"/>
  <c r="AH119" i="303"/>
  <c r="AG119" i="303"/>
  <c r="AE119" i="303"/>
  <c r="AD119" i="303"/>
  <c r="AC119" i="303"/>
  <c r="AB119" i="303"/>
  <c r="AA119" i="303"/>
  <c r="Z119" i="303"/>
  <c r="Y119" i="303"/>
  <c r="W119" i="303"/>
  <c r="V119" i="303"/>
  <c r="U119" i="303"/>
  <c r="T119" i="303"/>
  <c r="S119" i="303"/>
  <c r="R119" i="303"/>
  <c r="Q119" i="303"/>
  <c r="O119" i="303"/>
  <c r="N119" i="303"/>
  <c r="M119" i="303"/>
  <c r="L119" i="303"/>
  <c r="J119" i="303"/>
  <c r="I119" i="303"/>
  <c r="G119" i="303"/>
  <c r="F119" i="303"/>
  <c r="E119" i="303"/>
  <c r="D119" i="303"/>
  <c r="C119" i="303"/>
  <c r="B119" i="303"/>
  <c r="A119" i="303"/>
  <c r="AU118" i="303"/>
  <c r="AT118" i="303"/>
  <c r="AS118" i="303"/>
  <c r="AR118" i="303"/>
  <c r="AQ118" i="303"/>
  <c r="AP118" i="303"/>
  <c r="AO118" i="303"/>
  <c r="AM118" i="303"/>
  <c r="AL118" i="303"/>
  <c r="AK118" i="303"/>
  <c r="AJ118" i="303"/>
  <c r="AI118" i="303"/>
  <c r="AH118" i="303"/>
  <c r="AG118" i="303"/>
  <c r="AE118" i="303"/>
  <c r="AD118" i="303"/>
  <c r="AC118" i="303"/>
  <c r="AB118" i="303"/>
  <c r="AA118" i="303"/>
  <c r="Z118" i="303"/>
  <c r="Y118" i="303"/>
  <c r="W118" i="303"/>
  <c r="V118" i="303"/>
  <c r="U118" i="303"/>
  <c r="T118" i="303"/>
  <c r="S118" i="303"/>
  <c r="R118" i="303"/>
  <c r="Q118" i="303"/>
  <c r="O118" i="303"/>
  <c r="N118" i="303"/>
  <c r="M118" i="303"/>
  <c r="L118" i="303"/>
  <c r="J118" i="303"/>
  <c r="I118" i="303"/>
  <c r="G118" i="303"/>
  <c r="F118" i="303"/>
  <c r="E118" i="303"/>
  <c r="D118" i="303"/>
  <c r="C118" i="303"/>
  <c r="B118" i="303"/>
  <c r="A118" i="303"/>
  <c r="AU117" i="303"/>
  <c r="AT117" i="303"/>
  <c r="AS117" i="303"/>
  <c r="AR117" i="303"/>
  <c r="AQ117" i="303"/>
  <c r="AP117" i="303"/>
  <c r="AO117" i="303"/>
  <c r="AM117" i="303"/>
  <c r="AL117" i="303"/>
  <c r="AK117" i="303"/>
  <c r="AJ117" i="303"/>
  <c r="AI117" i="303"/>
  <c r="AH117" i="303"/>
  <c r="AG117" i="303"/>
  <c r="AE117" i="303"/>
  <c r="AD117" i="303"/>
  <c r="AC117" i="303"/>
  <c r="AB117" i="303"/>
  <c r="AA117" i="303"/>
  <c r="Z117" i="303"/>
  <c r="Y117" i="303"/>
  <c r="W117" i="303"/>
  <c r="V117" i="303"/>
  <c r="U117" i="303"/>
  <c r="T117" i="303"/>
  <c r="S117" i="303"/>
  <c r="R117" i="303"/>
  <c r="Q117" i="303"/>
  <c r="O117" i="303"/>
  <c r="N117" i="303"/>
  <c r="M117" i="303"/>
  <c r="L117" i="303"/>
  <c r="K117" i="303"/>
  <c r="J117" i="303"/>
  <c r="I117" i="303"/>
  <c r="G117" i="303"/>
  <c r="F117" i="303"/>
  <c r="E117" i="303"/>
  <c r="D117" i="303"/>
  <c r="C117" i="303"/>
  <c r="B117" i="303"/>
  <c r="A117" i="303"/>
  <c r="AU116" i="303"/>
  <c r="AT116" i="303"/>
  <c r="AS116" i="303"/>
  <c r="AR116" i="303"/>
  <c r="AQ116" i="303"/>
  <c r="AP116" i="303"/>
  <c r="AO116" i="303"/>
  <c r="AM116" i="303"/>
  <c r="AL116" i="303"/>
  <c r="AK116" i="303"/>
  <c r="AJ116" i="303"/>
  <c r="AI116" i="303"/>
  <c r="AH116" i="303"/>
  <c r="AG116" i="303"/>
  <c r="AE116" i="303"/>
  <c r="AD116" i="303"/>
  <c r="AC116" i="303"/>
  <c r="AB116" i="303"/>
  <c r="AA116" i="303"/>
  <c r="Z116" i="303"/>
  <c r="Y116" i="303"/>
  <c r="W116" i="303"/>
  <c r="V116" i="303"/>
  <c r="U116" i="303"/>
  <c r="T116" i="303"/>
  <c r="S116" i="303"/>
  <c r="R116" i="303"/>
  <c r="Q116" i="303"/>
  <c r="O116" i="303"/>
  <c r="N116" i="303"/>
  <c r="M116" i="303"/>
  <c r="L116" i="303"/>
  <c r="K116" i="303"/>
  <c r="J116" i="303"/>
  <c r="I116" i="303"/>
  <c r="G116" i="303"/>
  <c r="F116" i="303"/>
  <c r="E116" i="303"/>
  <c r="D116" i="303"/>
  <c r="C116" i="303"/>
  <c r="B116" i="303"/>
  <c r="A116" i="303"/>
  <c r="AU115" i="303"/>
  <c r="AT115" i="303"/>
  <c r="AS115" i="303"/>
  <c r="AR115" i="303"/>
  <c r="AQ115" i="303"/>
  <c r="AP115" i="303"/>
  <c r="AO115" i="303"/>
  <c r="AM115" i="303"/>
  <c r="AL115" i="303"/>
  <c r="AK115" i="303"/>
  <c r="AJ115" i="303"/>
  <c r="AI115" i="303"/>
  <c r="AH115" i="303"/>
  <c r="AG115" i="303"/>
  <c r="AE115" i="303"/>
  <c r="AD115" i="303"/>
  <c r="AC115" i="303"/>
  <c r="AB115" i="303"/>
  <c r="AA115" i="303"/>
  <c r="Z115" i="303"/>
  <c r="Y115" i="303"/>
  <c r="W115" i="303"/>
  <c r="V115" i="303"/>
  <c r="U115" i="303"/>
  <c r="T115" i="303"/>
  <c r="S115" i="303"/>
  <c r="R115" i="303"/>
  <c r="Q115" i="303"/>
  <c r="O115" i="303"/>
  <c r="N115" i="303"/>
  <c r="M115" i="303"/>
  <c r="L115" i="303"/>
  <c r="K115" i="303"/>
  <c r="J115" i="303"/>
  <c r="I115" i="303"/>
  <c r="G115" i="303"/>
  <c r="F115" i="303"/>
  <c r="E115" i="303"/>
  <c r="D115" i="303"/>
  <c r="C115" i="303"/>
  <c r="B115" i="303"/>
  <c r="A115" i="303"/>
  <c r="AU114" i="303"/>
  <c r="AT114" i="303"/>
  <c r="AS114" i="303"/>
  <c r="AR114" i="303"/>
  <c r="AQ114" i="303"/>
  <c r="AP114" i="303"/>
  <c r="AO114" i="303"/>
  <c r="AM114" i="303"/>
  <c r="AL114" i="303"/>
  <c r="AK114" i="303"/>
  <c r="AJ114" i="303"/>
  <c r="AI114" i="303"/>
  <c r="AH114" i="303"/>
  <c r="AG114" i="303"/>
  <c r="AE114" i="303"/>
  <c r="AD114" i="303"/>
  <c r="AC114" i="303"/>
  <c r="AB114" i="303"/>
  <c r="AA114" i="303"/>
  <c r="Z114" i="303"/>
  <c r="Y114" i="303"/>
  <c r="W114" i="303"/>
  <c r="V114" i="303"/>
  <c r="U114" i="303"/>
  <c r="T114" i="303"/>
  <c r="S114" i="303"/>
  <c r="R114" i="303"/>
  <c r="Q114" i="303"/>
  <c r="O114" i="303"/>
  <c r="N114" i="303"/>
  <c r="M114" i="303"/>
  <c r="L114" i="303"/>
  <c r="K114" i="303"/>
  <c r="J114" i="303"/>
  <c r="I114" i="303"/>
  <c r="G114" i="303"/>
  <c r="F114" i="303"/>
  <c r="E114" i="303"/>
  <c r="D114" i="303"/>
  <c r="C114" i="303"/>
  <c r="B114" i="303"/>
  <c r="A114" i="303"/>
  <c r="AU113" i="303"/>
  <c r="AT113" i="303"/>
  <c r="AS113" i="303"/>
  <c r="AR113" i="303"/>
  <c r="AQ113" i="303"/>
  <c r="AP113" i="303"/>
  <c r="AO113" i="303"/>
  <c r="AM113" i="303"/>
  <c r="AL113" i="303"/>
  <c r="AK113" i="303"/>
  <c r="AJ113" i="303"/>
  <c r="AI113" i="303"/>
  <c r="AH113" i="303"/>
  <c r="AG113" i="303"/>
  <c r="AE113" i="303"/>
  <c r="AD113" i="303"/>
  <c r="AC113" i="303"/>
  <c r="AB113" i="303"/>
  <c r="AA113" i="303"/>
  <c r="Z113" i="303"/>
  <c r="Y113" i="303"/>
  <c r="W113" i="303"/>
  <c r="V113" i="303"/>
  <c r="U113" i="303"/>
  <c r="T113" i="303"/>
  <c r="S113" i="303"/>
  <c r="R113" i="303"/>
  <c r="Q113" i="303"/>
  <c r="O113" i="303"/>
  <c r="N113" i="303"/>
  <c r="M113" i="303"/>
  <c r="L113" i="303"/>
  <c r="K113" i="303"/>
  <c r="J113" i="303"/>
  <c r="I113" i="303"/>
  <c r="G113" i="303"/>
  <c r="F113" i="303"/>
  <c r="E113" i="303"/>
  <c r="D113" i="303"/>
  <c r="C113" i="303"/>
  <c r="B113" i="303"/>
  <c r="A113" i="303"/>
  <c r="AU112" i="303"/>
  <c r="AT112" i="303"/>
  <c r="AS112" i="303"/>
  <c r="AR112" i="303"/>
  <c r="AQ112" i="303"/>
  <c r="AP112" i="303"/>
  <c r="AO112" i="303"/>
  <c r="AM112" i="303"/>
  <c r="AL112" i="303"/>
  <c r="AK112" i="303"/>
  <c r="AJ112" i="303"/>
  <c r="AI112" i="303"/>
  <c r="AH112" i="303"/>
  <c r="AG112" i="303"/>
  <c r="AE112" i="303"/>
  <c r="AD112" i="303"/>
  <c r="AC112" i="303"/>
  <c r="AB112" i="303"/>
  <c r="AA112" i="303"/>
  <c r="Z112" i="303"/>
  <c r="Y112" i="303"/>
  <c r="W112" i="303"/>
  <c r="V112" i="303"/>
  <c r="U112" i="303"/>
  <c r="T112" i="303"/>
  <c r="S112" i="303"/>
  <c r="R112" i="303"/>
  <c r="Q112" i="303"/>
  <c r="O112" i="303"/>
  <c r="N112" i="303"/>
  <c r="M112" i="303"/>
  <c r="L112" i="303"/>
  <c r="K112" i="303"/>
  <c r="J112" i="303"/>
  <c r="I112" i="303"/>
  <c r="G112" i="303"/>
  <c r="F112" i="303"/>
  <c r="E112" i="303"/>
  <c r="D112" i="303"/>
  <c r="C112" i="303"/>
  <c r="B112" i="303"/>
  <c r="A112" i="303"/>
  <c r="AU111" i="303"/>
  <c r="AT111" i="303"/>
  <c r="AS111" i="303"/>
  <c r="AR111" i="303"/>
  <c r="AQ111" i="303"/>
  <c r="AP111" i="303"/>
  <c r="AO111" i="303"/>
  <c r="AM111" i="303"/>
  <c r="AL111" i="303"/>
  <c r="AK111" i="303"/>
  <c r="AJ111" i="303"/>
  <c r="AI111" i="303"/>
  <c r="AH111" i="303"/>
  <c r="AG111" i="303"/>
  <c r="AE111" i="303"/>
  <c r="AD111" i="303"/>
  <c r="AC111" i="303"/>
  <c r="AB111" i="303"/>
  <c r="AA111" i="303"/>
  <c r="Z111" i="303"/>
  <c r="Y111" i="303"/>
  <c r="W111" i="303"/>
  <c r="V111" i="303"/>
  <c r="U111" i="303"/>
  <c r="T111" i="303"/>
  <c r="S111" i="303"/>
  <c r="R111" i="303"/>
  <c r="Q111" i="303"/>
  <c r="O111" i="303"/>
  <c r="N111" i="303"/>
  <c r="M111" i="303"/>
  <c r="L111" i="303"/>
  <c r="K111" i="303"/>
  <c r="J111" i="303"/>
  <c r="I111" i="303"/>
  <c r="G111" i="303"/>
  <c r="F111" i="303"/>
  <c r="E111" i="303"/>
  <c r="D111" i="303"/>
  <c r="C111" i="303"/>
  <c r="B111" i="303"/>
  <c r="A111" i="303"/>
  <c r="AU110" i="303"/>
  <c r="AT110" i="303"/>
  <c r="AS110" i="303"/>
  <c r="AR110" i="303"/>
  <c r="AQ110" i="303"/>
  <c r="AP110" i="303"/>
  <c r="AO110" i="303"/>
  <c r="AM110" i="303"/>
  <c r="AL110" i="303"/>
  <c r="AK110" i="303"/>
  <c r="AJ110" i="303"/>
  <c r="AI110" i="303"/>
  <c r="AH110" i="303"/>
  <c r="AG110" i="303"/>
  <c r="AE110" i="303"/>
  <c r="AD110" i="303"/>
  <c r="AC110" i="303"/>
  <c r="AB110" i="303"/>
  <c r="AA110" i="303"/>
  <c r="Z110" i="303"/>
  <c r="Y110" i="303"/>
  <c r="W110" i="303"/>
  <c r="V110" i="303"/>
  <c r="U110" i="303"/>
  <c r="T110" i="303"/>
  <c r="S110" i="303"/>
  <c r="R110" i="303"/>
  <c r="Q110" i="303"/>
  <c r="O110" i="303"/>
  <c r="N110" i="303"/>
  <c r="M110" i="303"/>
  <c r="L110" i="303"/>
  <c r="K110" i="303"/>
  <c r="J110" i="303"/>
  <c r="I110" i="303"/>
  <c r="G110" i="303"/>
  <c r="F110" i="303"/>
  <c r="E110" i="303"/>
  <c r="D110" i="303"/>
  <c r="C110" i="303"/>
  <c r="B110" i="303"/>
  <c r="A110" i="303"/>
  <c r="AU109" i="303"/>
  <c r="AT109" i="303"/>
  <c r="AS109" i="303"/>
  <c r="AR109" i="303"/>
  <c r="AQ109" i="303"/>
  <c r="AP109" i="303"/>
  <c r="AO109" i="303"/>
  <c r="AM109" i="303"/>
  <c r="AL109" i="303"/>
  <c r="AK109" i="303"/>
  <c r="AJ109" i="303"/>
  <c r="AI109" i="303"/>
  <c r="AH109" i="303"/>
  <c r="AG109" i="303"/>
  <c r="AE109" i="303"/>
  <c r="AD109" i="303"/>
  <c r="AC109" i="303"/>
  <c r="AB109" i="303"/>
  <c r="AA109" i="303"/>
  <c r="Z109" i="303"/>
  <c r="Y109" i="303"/>
  <c r="W109" i="303"/>
  <c r="V109" i="303"/>
  <c r="U109" i="303"/>
  <c r="T109" i="303"/>
  <c r="S109" i="303"/>
  <c r="R109" i="303"/>
  <c r="Q109" i="303"/>
  <c r="O109" i="303"/>
  <c r="N109" i="303"/>
  <c r="M109" i="303"/>
  <c r="L109" i="303"/>
  <c r="K109" i="303"/>
  <c r="J109" i="303"/>
  <c r="I109" i="303"/>
  <c r="G109" i="303"/>
  <c r="F109" i="303"/>
  <c r="E109" i="303"/>
  <c r="D109" i="303"/>
  <c r="C109" i="303"/>
  <c r="B109" i="303"/>
  <c r="A109" i="303"/>
  <c r="AU108" i="303"/>
  <c r="AT108" i="303"/>
  <c r="AS108" i="303"/>
  <c r="AR108" i="303"/>
  <c r="AQ108" i="303"/>
  <c r="AP108" i="303"/>
  <c r="AO108" i="303"/>
  <c r="AM108" i="303"/>
  <c r="AL108" i="303"/>
  <c r="AK108" i="303"/>
  <c r="AJ108" i="303"/>
  <c r="AI108" i="303"/>
  <c r="AH108" i="303"/>
  <c r="AG108" i="303"/>
  <c r="AE108" i="303"/>
  <c r="AD108" i="303"/>
  <c r="AC108" i="303"/>
  <c r="AB108" i="303"/>
  <c r="AA108" i="303"/>
  <c r="Z108" i="303"/>
  <c r="Y108" i="303"/>
  <c r="W108" i="303"/>
  <c r="V108" i="303"/>
  <c r="U108" i="303"/>
  <c r="T108" i="303"/>
  <c r="S108" i="303"/>
  <c r="R108" i="303"/>
  <c r="Q108" i="303"/>
  <c r="O108" i="303"/>
  <c r="N108" i="303"/>
  <c r="M108" i="303"/>
  <c r="L108" i="303"/>
  <c r="K108" i="303"/>
  <c r="J108" i="303"/>
  <c r="I108" i="303"/>
  <c r="G108" i="303"/>
  <c r="F108" i="303"/>
  <c r="E108" i="303"/>
  <c r="D108" i="303"/>
  <c r="C108" i="303"/>
  <c r="B108" i="303"/>
  <c r="A108" i="303"/>
  <c r="AU107" i="303"/>
  <c r="AT107" i="303"/>
  <c r="AS107" i="303"/>
  <c r="AR107" i="303"/>
  <c r="AQ107" i="303"/>
  <c r="AP107" i="303"/>
  <c r="AO107" i="303"/>
  <c r="AM107" i="303"/>
  <c r="AL107" i="303"/>
  <c r="AK107" i="303"/>
  <c r="AJ107" i="303"/>
  <c r="AI107" i="303"/>
  <c r="AH107" i="303"/>
  <c r="AG107" i="303"/>
  <c r="AE107" i="303"/>
  <c r="AD107" i="303"/>
  <c r="AC107" i="303"/>
  <c r="AB107" i="303"/>
  <c r="AA107" i="303"/>
  <c r="Z107" i="303"/>
  <c r="Y107" i="303"/>
  <c r="W107" i="303"/>
  <c r="V107" i="303"/>
  <c r="U107" i="303"/>
  <c r="T107" i="303"/>
  <c r="S107" i="303"/>
  <c r="R107" i="303"/>
  <c r="Q107" i="303"/>
  <c r="O107" i="303"/>
  <c r="N107" i="303"/>
  <c r="M107" i="303"/>
  <c r="L107" i="303"/>
  <c r="K107" i="303"/>
  <c r="J107" i="303"/>
  <c r="I107" i="303"/>
  <c r="G107" i="303"/>
  <c r="F107" i="303"/>
  <c r="E107" i="303"/>
  <c r="D107" i="303"/>
  <c r="C107" i="303"/>
  <c r="B107" i="303"/>
  <c r="A107" i="303"/>
  <c r="AU106" i="303"/>
  <c r="AT106" i="303"/>
  <c r="AS106" i="303"/>
  <c r="AR106" i="303"/>
  <c r="AQ106" i="303"/>
  <c r="AP106" i="303"/>
  <c r="AO106" i="303"/>
  <c r="AM106" i="303"/>
  <c r="AL106" i="303"/>
  <c r="AK106" i="303"/>
  <c r="AJ106" i="303"/>
  <c r="AI106" i="303"/>
  <c r="AH106" i="303"/>
  <c r="AG106" i="303"/>
  <c r="AE106" i="303"/>
  <c r="AD106" i="303"/>
  <c r="AC106" i="303"/>
  <c r="AB106" i="303"/>
  <c r="AA106" i="303"/>
  <c r="Z106" i="303"/>
  <c r="Y106" i="303"/>
  <c r="W106" i="303"/>
  <c r="V106" i="303"/>
  <c r="U106" i="303"/>
  <c r="T106" i="303"/>
  <c r="S106" i="303"/>
  <c r="R106" i="303"/>
  <c r="Q106" i="303"/>
  <c r="O106" i="303"/>
  <c r="N106" i="303"/>
  <c r="M106" i="303"/>
  <c r="L106" i="303"/>
  <c r="K106" i="303"/>
  <c r="J106" i="303"/>
  <c r="I106" i="303"/>
  <c r="G106" i="303"/>
  <c r="F106" i="303"/>
  <c r="E106" i="303"/>
  <c r="D106" i="303"/>
  <c r="C106" i="303"/>
  <c r="B106" i="303"/>
  <c r="A106" i="303"/>
  <c r="AU105" i="303"/>
  <c r="AT105" i="303"/>
  <c r="AS105" i="303"/>
  <c r="AR105" i="303"/>
  <c r="AQ105" i="303"/>
  <c r="AP105" i="303"/>
  <c r="AO105" i="303"/>
  <c r="AM105" i="303"/>
  <c r="AL105" i="303"/>
  <c r="AK105" i="303"/>
  <c r="AJ105" i="303"/>
  <c r="AI105" i="303"/>
  <c r="AH105" i="303"/>
  <c r="AG105" i="303"/>
  <c r="AE105" i="303"/>
  <c r="AD105" i="303"/>
  <c r="AC105" i="303"/>
  <c r="AB105" i="303"/>
  <c r="AA105" i="303"/>
  <c r="Z105" i="303"/>
  <c r="Y105" i="303"/>
  <c r="W105" i="303"/>
  <c r="V105" i="303"/>
  <c r="U105" i="303"/>
  <c r="T105" i="303"/>
  <c r="S105" i="303"/>
  <c r="R105" i="303"/>
  <c r="Q105" i="303"/>
  <c r="O105" i="303"/>
  <c r="N105" i="303"/>
  <c r="M105" i="303"/>
  <c r="L105" i="303"/>
  <c r="K105" i="303"/>
  <c r="J105" i="303"/>
  <c r="I105" i="303"/>
  <c r="G105" i="303"/>
  <c r="F105" i="303"/>
  <c r="E105" i="303"/>
  <c r="D105" i="303"/>
  <c r="C105" i="303"/>
  <c r="B105" i="303"/>
  <c r="A105" i="303"/>
  <c r="AU104" i="303"/>
  <c r="AT104" i="303"/>
  <c r="AS104" i="303"/>
  <c r="AR104" i="303"/>
  <c r="AQ104" i="303"/>
  <c r="AP104" i="303"/>
  <c r="AO104" i="303"/>
  <c r="AM104" i="303"/>
  <c r="AL104" i="303"/>
  <c r="AK104" i="303"/>
  <c r="AJ104" i="303"/>
  <c r="AI104" i="303"/>
  <c r="AH104" i="303"/>
  <c r="AG104" i="303"/>
  <c r="AE104" i="303"/>
  <c r="AD104" i="303"/>
  <c r="AC104" i="303"/>
  <c r="AB104" i="303"/>
  <c r="AA104" i="303"/>
  <c r="Z104" i="303"/>
  <c r="Y104" i="303"/>
  <c r="W104" i="303"/>
  <c r="V104" i="303"/>
  <c r="U104" i="303"/>
  <c r="T104" i="303"/>
  <c r="S104" i="303"/>
  <c r="R104" i="303"/>
  <c r="Q104" i="303"/>
  <c r="O104" i="303"/>
  <c r="N104" i="303"/>
  <c r="M104" i="303"/>
  <c r="L104" i="303"/>
  <c r="K104" i="303"/>
  <c r="J104" i="303"/>
  <c r="I104" i="303"/>
  <c r="G104" i="303"/>
  <c r="F104" i="303"/>
  <c r="E104" i="303"/>
  <c r="D104" i="303"/>
  <c r="C104" i="303"/>
  <c r="B104" i="303"/>
  <c r="A104" i="303"/>
  <c r="AU103" i="303"/>
  <c r="AT103" i="303"/>
  <c r="AS103" i="303"/>
  <c r="AR103" i="303"/>
  <c r="AQ103" i="303"/>
  <c r="AP103" i="303"/>
  <c r="AO103" i="303"/>
  <c r="AM103" i="303"/>
  <c r="AL103" i="303"/>
  <c r="AK103" i="303"/>
  <c r="AJ103" i="303"/>
  <c r="AI103" i="303"/>
  <c r="AH103" i="303"/>
  <c r="AG103" i="303"/>
  <c r="AE103" i="303"/>
  <c r="AD103" i="303"/>
  <c r="AC103" i="303"/>
  <c r="AB103" i="303"/>
  <c r="AA103" i="303"/>
  <c r="Z103" i="303"/>
  <c r="Y103" i="303"/>
  <c r="W103" i="303"/>
  <c r="V103" i="303"/>
  <c r="U103" i="303"/>
  <c r="T103" i="303"/>
  <c r="S103" i="303"/>
  <c r="R103" i="303"/>
  <c r="Q103" i="303"/>
  <c r="O103" i="303"/>
  <c r="N103" i="303"/>
  <c r="M103" i="303"/>
  <c r="L103" i="303"/>
  <c r="K103" i="303"/>
  <c r="J103" i="303"/>
  <c r="I103" i="303"/>
  <c r="G103" i="303"/>
  <c r="F103" i="303"/>
  <c r="E103" i="303"/>
  <c r="D103" i="303"/>
  <c r="C103" i="303"/>
  <c r="B103" i="303"/>
  <c r="A103" i="303"/>
  <c r="AU102" i="303"/>
  <c r="AT102" i="303"/>
  <c r="AS102" i="303"/>
  <c r="AR102" i="303"/>
  <c r="AQ102" i="303"/>
  <c r="AP102" i="303"/>
  <c r="AO102" i="303"/>
  <c r="AM102" i="303"/>
  <c r="AL102" i="303"/>
  <c r="AK102" i="303"/>
  <c r="AJ102" i="303"/>
  <c r="AI102" i="303"/>
  <c r="AH102" i="303"/>
  <c r="AG102" i="303"/>
  <c r="AE102" i="303"/>
  <c r="AD102" i="303"/>
  <c r="AC102" i="303"/>
  <c r="AB102" i="303"/>
  <c r="AA102" i="303"/>
  <c r="Z102" i="303"/>
  <c r="Y102" i="303"/>
  <c r="W102" i="303"/>
  <c r="V102" i="303"/>
  <c r="U102" i="303"/>
  <c r="T102" i="303"/>
  <c r="S102" i="303"/>
  <c r="R102" i="303"/>
  <c r="Q102" i="303"/>
  <c r="O102" i="303"/>
  <c r="N102" i="303"/>
  <c r="M102" i="303"/>
  <c r="L102" i="303"/>
  <c r="K102" i="303"/>
  <c r="J102" i="303"/>
  <c r="I102" i="303"/>
  <c r="G102" i="303"/>
  <c r="F102" i="303"/>
  <c r="E102" i="303"/>
  <c r="D102" i="303"/>
  <c r="C102" i="303"/>
  <c r="B102" i="303"/>
  <c r="A102" i="303"/>
  <c r="AU101" i="303"/>
  <c r="AT101" i="303"/>
  <c r="AS101" i="303"/>
  <c r="AR101" i="303"/>
  <c r="AQ101" i="303"/>
  <c r="AP101" i="303"/>
  <c r="AO101" i="303"/>
  <c r="AM101" i="303"/>
  <c r="AL101" i="303"/>
  <c r="AK101" i="303"/>
  <c r="AJ101" i="303"/>
  <c r="AI101" i="303"/>
  <c r="AH101" i="303"/>
  <c r="AG101" i="303"/>
  <c r="AE101" i="303"/>
  <c r="AD101" i="303"/>
  <c r="AC101" i="303"/>
  <c r="AB101" i="303"/>
  <c r="AA101" i="303"/>
  <c r="Z101" i="303"/>
  <c r="Y101" i="303"/>
  <c r="W101" i="303"/>
  <c r="V101" i="303"/>
  <c r="U101" i="303"/>
  <c r="T101" i="303"/>
  <c r="S101" i="303"/>
  <c r="R101" i="303"/>
  <c r="Q101" i="303"/>
  <c r="O101" i="303"/>
  <c r="N101" i="303"/>
  <c r="M101" i="303"/>
  <c r="L101" i="303"/>
  <c r="K101" i="303"/>
  <c r="J101" i="303"/>
  <c r="I101" i="303"/>
  <c r="G101" i="303"/>
  <c r="F101" i="303"/>
  <c r="E101" i="303"/>
  <c r="D101" i="303"/>
  <c r="C101" i="303"/>
  <c r="B101" i="303"/>
  <c r="A101" i="303"/>
  <c r="G96" i="303"/>
  <c r="F96" i="303"/>
  <c r="E96" i="303"/>
  <c r="D96" i="303"/>
  <c r="C96" i="303"/>
  <c r="J96" i="303" s="1"/>
  <c r="B96" i="303"/>
  <c r="G95" i="303"/>
  <c r="F95" i="303"/>
  <c r="E95" i="303"/>
  <c r="D95" i="303"/>
  <c r="J95" i="303" s="1"/>
  <c r="C95" i="303"/>
  <c r="B95" i="303"/>
  <c r="H94" i="303"/>
  <c r="G94" i="303"/>
  <c r="F94" i="303"/>
  <c r="E94" i="303"/>
  <c r="D94" i="303"/>
  <c r="C94" i="303"/>
  <c r="J94" i="303" s="1"/>
  <c r="B94" i="303"/>
  <c r="G93" i="303"/>
  <c r="F93" i="303"/>
  <c r="E93" i="303"/>
  <c r="D93" i="303"/>
  <c r="C93" i="303"/>
  <c r="J93" i="303" s="1"/>
  <c r="B93" i="303"/>
  <c r="G92" i="303"/>
  <c r="F92" i="303"/>
  <c r="E92" i="303"/>
  <c r="D92" i="303"/>
  <c r="J92" i="303" s="1"/>
  <c r="C92" i="303"/>
  <c r="B92" i="303"/>
  <c r="H91" i="303"/>
  <c r="G91" i="303"/>
  <c r="G97" i="303" s="1"/>
  <c r="F91" i="303"/>
  <c r="F97" i="303" s="1"/>
  <c r="E91" i="303"/>
  <c r="D91" i="303"/>
  <c r="C91" i="303"/>
  <c r="C97" i="303" s="1"/>
  <c r="B91" i="303"/>
  <c r="G90" i="303"/>
  <c r="F90" i="303"/>
  <c r="E90" i="303"/>
  <c r="E97" i="303" s="1"/>
  <c r="D90" i="303"/>
  <c r="D97" i="303" s="1"/>
  <c r="C90" i="303"/>
  <c r="J90" i="303" s="1"/>
  <c r="B90" i="303"/>
  <c r="B97" i="303" s="1"/>
  <c r="S76" i="303"/>
  <c r="P76" i="303"/>
  <c r="M76" i="303"/>
  <c r="S75" i="303"/>
  <c r="P75" i="303"/>
  <c r="M75" i="303"/>
  <c r="S74" i="303"/>
  <c r="P74" i="303"/>
  <c r="P77" i="303" s="1"/>
  <c r="M74" i="303"/>
  <c r="S73" i="303"/>
  <c r="P73" i="303"/>
  <c r="M73" i="303"/>
  <c r="S72" i="303"/>
  <c r="P72" i="303"/>
  <c r="M72" i="303"/>
  <c r="U71" i="303"/>
  <c r="S71" i="303"/>
  <c r="S77" i="303" s="1"/>
  <c r="R71" i="303"/>
  <c r="P71" i="303"/>
  <c r="M71" i="303"/>
  <c r="M77" i="303" s="1"/>
  <c r="V66" i="303"/>
  <c r="S66" i="303"/>
  <c r="P66" i="303"/>
  <c r="M66" i="303"/>
  <c r="V76" i="303" s="1"/>
  <c r="V65" i="303"/>
  <c r="S65" i="303"/>
  <c r="V75" i="303" s="1"/>
  <c r="P65" i="303"/>
  <c r="M65" i="303"/>
  <c r="V64" i="303"/>
  <c r="S64" i="303"/>
  <c r="S67" i="303" s="1"/>
  <c r="P64" i="303"/>
  <c r="V74" i="303" s="1"/>
  <c r="M64" i="303"/>
  <c r="V63" i="303"/>
  <c r="S63" i="303"/>
  <c r="P63" i="303"/>
  <c r="M63" i="303"/>
  <c r="V73" i="303" s="1"/>
  <c r="V62" i="303"/>
  <c r="S62" i="303"/>
  <c r="V72" i="303" s="1"/>
  <c r="P62" i="303"/>
  <c r="M62" i="303"/>
  <c r="V61" i="303"/>
  <c r="V67" i="303" s="1"/>
  <c r="S61" i="303"/>
  <c r="P61" i="303"/>
  <c r="P67" i="303" s="1"/>
  <c r="M61" i="303"/>
  <c r="M67" i="303" s="1"/>
  <c r="J3" i="303"/>
  <c r="K119" i="303" s="1"/>
  <c r="A3" i="303"/>
  <c r="L61" i="303" s="1"/>
  <c r="B273" i="302"/>
  <c r="A273" i="302"/>
  <c r="B272" i="302"/>
  <c r="A272" i="302"/>
  <c r="B271" i="302"/>
  <c r="A271" i="302"/>
  <c r="B270" i="302"/>
  <c r="A270" i="302"/>
  <c r="B269" i="302"/>
  <c r="A269" i="302"/>
  <c r="B268" i="302"/>
  <c r="A268" i="302"/>
  <c r="B267" i="302"/>
  <c r="A267" i="302"/>
  <c r="B266" i="302"/>
  <c r="A266" i="302"/>
  <c r="B265" i="302"/>
  <c r="A265" i="302"/>
  <c r="B264" i="302"/>
  <c r="A264" i="302"/>
  <c r="B263" i="302"/>
  <c r="A263" i="302"/>
  <c r="B262" i="302"/>
  <c r="A262" i="302"/>
  <c r="B261" i="302"/>
  <c r="A261" i="302"/>
  <c r="B260" i="302"/>
  <c r="A260" i="302"/>
  <c r="B259" i="302"/>
  <c r="A259" i="302"/>
  <c r="B258" i="302"/>
  <c r="A258" i="302"/>
  <c r="B257" i="302"/>
  <c r="A257" i="302"/>
  <c r="B256" i="302"/>
  <c r="A256" i="302"/>
  <c r="B255" i="302"/>
  <c r="A255" i="302"/>
  <c r="B254" i="302"/>
  <c r="A254" i="302"/>
  <c r="B253" i="302"/>
  <c r="A253" i="302"/>
  <c r="B252" i="302"/>
  <c r="A252" i="302"/>
  <c r="B251" i="302"/>
  <c r="A251" i="302"/>
  <c r="B250" i="302"/>
  <c r="A250" i="302"/>
  <c r="B249" i="302"/>
  <c r="A249" i="302"/>
  <c r="B248" i="302"/>
  <c r="A248" i="302"/>
  <c r="B247" i="302"/>
  <c r="A247" i="302"/>
  <c r="B246" i="302"/>
  <c r="A246" i="302"/>
  <c r="B245" i="302"/>
  <c r="A245" i="302"/>
  <c r="B244" i="302"/>
  <c r="A244" i="302"/>
  <c r="B243" i="302"/>
  <c r="A243" i="302"/>
  <c r="B242" i="302"/>
  <c r="A242" i="302"/>
  <c r="B241" i="302"/>
  <c r="A241" i="302"/>
  <c r="B240" i="302"/>
  <c r="A240" i="302"/>
  <c r="B239" i="302"/>
  <c r="A239" i="302"/>
  <c r="B238" i="302"/>
  <c r="A238" i="302"/>
  <c r="B237" i="302"/>
  <c r="A237" i="302"/>
  <c r="B236" i="302"/>
  <c r="A236" i="302"/>
  <c r="B235" i="302"/>
  <c r="A235" i="302"/>
  <c r="B234" i="302"/>
  <c r="A234" i="302"/>
  <c r="B233" i="302"/>
  <c r="A233" i="302"/>
  <c r="B232" i="302"/>
  <c r="A232" i="302"/>
  <c r="B231" i="302"/>
  <c r="A231" i="302"/>
  <c r="B230" i="302"/>
  <c r="A230" i="302"/>
  <c r="B229" i="302"/>
  <c r="A229" i="302"/>
  <c r="B228" i="302"/>
  <c r="A228" i="302"/>
  <c r="B227" i="302"/>
  <c r="A227" i="302"/>
  <c r="B226" i="302"/>
  <c r="A226" i="302"/>
  <c r="B225" i="302"/>
  <c r="A225" i="302"/>
  <c r="B224" i="302"/>
  <c r="A224" i="302"/>
  <c r="B223" i="302"/>
  <c r="A223" i="302"/>
  <c r="B222" i="302"/>
  <c r="A222" i="302"/>
  <c r="B221" i="302"/>
  <c r="A221" i="302"/>
  <c r="B220" i="302"/>
  <c r="A220" i="302"/>
  <c r="B219" i="302"/>
  <c r="A219" i="302"/>
  <c r="B218" i="302"/>
  <c r="A218" i="302"/>
  <c r="B217" i="302"/>
  <c r="A217" i="302"/>
  <c r="B216" i="302"/>
  <c r="A216" i="302"/>
  <c r="B215" i="302"/>
  <c r="A215" i="302"/>
  <c r="B214" i="302"/>
  <c r="A214" i="302"/>
  <c r="B213" i="302"/>
  <c r="A213" i="302"/>
  <c r="B212" i="302"/>
  <c r="A212" i="302"/>
  <c r="B211" i="302"/>
  <c r="A211" i="302"/>
  <c r="B210" i="302"/>
  <c r="A210" i="302"/>
  <c r="B209" i="302"/>
  <c r="A209" i="302"/>
  <c r="B208" i="302"/>
  <c r="A208" i="302"/>
  <c r="B207" i="302"/>
  <c r="A207" i="302"/>
  <c r="B206" i="302"/>
  <c r="A206" i="302"/>
  <c r="B205" i="302"/>
  <c r="A205" i="302"/>
  <c r="B204" i="302"/>
  <c r="A204" i="302"/>
  <c r="B203" i="302"/>
  <c r="A203" i="302"/>
  <c r="B202" i="302"/>
  <c r="A202" i="302"/>
  <c r="B201" i="302"/>
  <c r="A201" i="302"/>
  <c r="B200" i="302"/>
  <c r="A200" i="302"/>
  <c r="B199" i="302"/>
  <c r="A199" i="302"/>
  <c r="B198" i="302"/>
  <c r="A198" i="302"/>
  <c r="B197" i="302"/>
  <c r="A197" i="302"/>
  <c r="B196" i="302"/>
  <c r="A196" i="302"/>
  <c r="B195" i="302"/>
  <c r="A195" i="302"/>
  <c r="B194" i="302"/>
  <c r="A194" i="302"/>
  <c r="B193" i="302"/>
  <c r="A193" i="302"/>
  <c r="B192" i="302"/>
  <c r="A192" i="302"/>
  <c r="B191" i="302"/>
  <c r="A191" i="302"/>
  <c r="B190" i="302"/>
  <c r="A190" i="302"/>
  <c r="B189" i="302"/>
  <c r="A189" i="302"/>
  <c r="B188" i="302"/>
  <c r="A188" i="302"/>
  <c r="B187" i="302"/>
  <c r="A187" i="302"/>
  <c r="B186" i="302"/>
  <c r="A186" i="302"/>
  <c r="B185" i="302"/>
  <c r="A185" i="302"/>
  <c r="B184" i="302"/>
  <c r="A184" i="302"/>
  <c r="B183" i="302"/>
  <c r="A183" i="302"/>
  <c r="B182" i="302"/>
  <c r="A182" i="302"/>
  <c r="B181" i="302"/>
  <c r="A181" i="302"/>
  <c r="B180" i="302"/>
  <c r="A180" i="302"/>
  <c r="B179" i="302"/>
  <c r="A179" i="302"/>
  <c r="B178" i="302"/>
  <c r="A178" i="302"/>
  <c r="B177" i="302"/>
  <c r="A177" i="302"/>
  <c r="B176" i="302"/>
  <c r="A176" i="302"/>
  <c r="B175" i="302"/>
  <c r="A175" i="302"/>
  <c r="B174" i="302"/>
  <c r="A174" i="302"/>
  <c r="B173" i="302"/>
  <c r="A173" i="302"/>
  <c r="B172" i="302"/>
  <c r="A172" i="302"/>
  <c r="B171" i="302"/>
  <c r="A171" i="302"/>
  <c r="B170" i="302"/>
  <c r="A170" i="302"/>
  <c r="B169" i="302"/>
  <c r="A169" i="302"/>
  <c r="B168" i="302"/>
  <c r="A168" i="302"/>
  <c r="B167" i="302"/>
  <c r="A167" i="302"/>
  <c r="B166" i="302"/>
  <c r="A166" i="302"/>
  <c r="B165" i="302"/>
  <c r="A165" i="302"/>
  <c r="B164" i="302"/>
  <c r="A164" i="302"/>
  <c r="B163" i="302"/>
  <c r="A163" i="302"/>
  <c r="B162" i="302"/>
  <c r="A162" i="302"/>
  <c r="B161" i="302"/>
  <c r="A161" i="302"/>
  <c r="B160" i="302"/>
  <c r="A160" i="302"/>
  <c r="B159" i="302"/>
  <c r="A159" i="302"/>
  <c r="B158" i="302"/>
  <c r="A158" i="302"/>
  <c r="B157" i="302"/>
  <c r="A157" i="302"/>
  <c r="B156" i="302"/>
  <c r="A156" i="302"/>
  <c r="B155" i="302"/>
  <c r="A155" i="302"/>
  <c r="B154" i="302"/>
  <c r="A154" i="302"/>
  <c r="B153" i="302"/>
  <c r="A153" i="302"/>
  <c r="B152" i="302"/>
  <c r="A152" i="302"/>
  <c r="B151" i="302"/>
  <c r="A151" i="302"/>
  <c r="B150" i="302"/>
  <c r="A150" i="302"/>
  <c r="B149" i="302"/>
  <c r="A149" i="302"/>
  <c r="B148" i="302"/>
  <c r="A148" i="302"/>
  <c r="B147" i="302"/>
  <c r="A147" i="302"/>
  <c r="B146" i="302"/>
  <c r="A146" i="302"/>
  <c r="B145" i="302"/>
  <c r="A145" i="302"/>
  <c r="B144" i="302"/>
  <c r="A144" i="302"/>
  <c r="B143" i="302"/>
  <c r="A143" i="302"/>
  <c r="B142" i="302"/>
  <c r="A142" i="302"/>
  <c r="B141" i="302"/>
  <c r="A141" i="302"/>
  <c r="B140" i="302"/>
  <c r="A140" i="302"/>
  <c r="B139" i="302"/>
  <c r="A139" i="302"/>
  <c r="B138" i="302"/>
  <c r="A138" i="302"/>
  <c r="B137" i="302"/>
  <c r="A137" i="302"/>
  <c r="B136" i="302"/>
  <c r="A136" i="302"/>
  <c r="B135" i="302"/>
  <c r="A135" i="302"/>
  <c r="B134" i="302"/>
  <c r="A134" i="302"/>
  <c r="B133" i="302"/>
  <c r="A133" i="302"/>
  <c r="B132" i="302"/>
  <c r="A132" i="302"/>
  <c r="B131" i="302"/>
  <c r="A131" i="302"/>
  <c r="B130" i="302"/>
  <c r="A130" i="302"/>
  <c r="B129" i="302"/>
  <c r="A129" i="302"/>
  <c r="B128" i="302"/>
  <c r="A128" i="302"/>
  <c r="B127" i="302"/>
  <c r="A127" i="302"/>
  <c r="AU123" i="302"/>
  <c r="AT123" i="302"/>
  <c r="AS123" i="302"/>
  <c r="AR123" i="302"/>
  <c r="AQ123" i="302"/>
  <c r="AP123" i="302"/>
  <c r="AO123" i="302"/>
  <c r="AM123" i="302"/>
  <c r="AL123" i="302"/>
  <c r="AK123" i="302"/>
  <c r="AJ123" i="302"/>
  <c r="AI123" i="302"/>
  <c r="AH123" i="302"/>
  <c r="AG123" i="302"/>
  <c r="AE123" i="302"/>
  <c r="AD123" i="302"/>
  <c r="AC123" i="302"/>
  <c r="AB123" i="302"/>
  <c r="AA123" i="302"/>
  <c r="Z123" i="302"/>
  <c r="Y123" i="302"/>
  <c r="W123" i="302"/>
  <c r="V123" i="302"/>
  <c r="U123" i="302"/>
  <c r="T123" i="302"/>
  <c r="S123" i="302"/>
  <c r="R123" i="302"/>
  <c r="Q123" i="302"/>
  <c r="O123" i="302"/>
  <c r="N123" i="302"/>
  <c r="M123" i="302"/>
  <c r="L123" i="302"/>
  <c r="K123" i="302"/>
  <c r="J123" i="302"/>
  <c r="I123" i="302"/>
  <c r="AU122" i="302"/>
  <c r="AT122" i="302"/>
  <c r="AS122" i="302"/>
  <c r="AR122" i="302"/>
  <c r="AQ122" i="302"/>
  <c r="AP122" i="302"/>
  <c r="AO122" i="302"/>
  <c r="AM122" i="302"/>
  <c r="AL122" i="302"/>
  <c r="AK122" i="302"/>
  <c r="AJ122" i="302"/>
  <c r="AI122" i="302"/>
  <c r="AH122" i="302"/>
  <c r="AG122" i="302"/>
  <c r="AE122" i="302"/>
  <c r="AD122" i="302"/>
  <c r="AC122" i="302"/>
  <c r="AB122" i="302"/>
  <c r="AA122" i="302"/>
  <c r="Z122" i="302"/>
  <c r="Y122" i="302"/>
  <c r="W122" i="302"/>
  <c r="V122" i="302"/>
  <c r="U122" i="302"/>
  <c r="T122" i="302"/>
  <c r="S122" i="302"/>
  <c r="R122" i="302"/>
  <c r="Q122" i="302"/>
  <c r="O122" i="302"/>
  <c r="N122" i="302"/>
  <c r="M122" i="302"/>
  <c r="L122" i="302"/>
  <c r="K122" i="302"/>
  <c r="J122" i="302"/>
  <c r="I122" i="302"/>
  <c r="AU121" i="302"/>
  <c r="AT121" i="302"/>
  <c r="AS121" i="302"/>
  <c r="AR121" i="302"/>
  <c r="AQ121" i="302"/>
  <c r="AP121" i="302"/>
  <c r="AO121" i="302"/>
  <c r="AM121" i="302"/>
  <c r="AL121" i="302"/>
  <c r="AK121" i="302"/>
  <c r="AJ121" i="302"/>
  <c r="AI121" i="302"/>
  <c r="AH121" i="302"/>
  <c r="AG121" i="302"/>
  <c r="AE121" i="302"/>
  <c r="AD121" i="302"/>
  <c r="AC121" i="302"/>
  <c r="AB121" i="302"/>
  <c r="AA121" i="302"/>
  <c r="Z121" i="302"/>
  <c r="Y121" i="302"/>
  <c r="W121" i="302"/>
  <c r="V121" i="302"/>
  <c r="U121" i="302"/>
  <c r="T121" i="302"/>
  <c r="S121" i="302"/>
  <c r="R121" i="302"/>
  <c r="Q121" i="302"/>
  <c r="O121" i="302"/>
  <c r="N121" i="302"/>
  <c r="M121" i="302"/>
  <c r="L121" i="302"/>
  <c r="K121" i="302"/>
  <c r="J121" i="302"/>
  <c r="I121" i="302"/>
  <c r="G121" i="302"/>
  <c r="F121" i="302"/>
  <c r="E121" i="302"/>
  <c r="D121" i="302"/>
  <c r="C121" i="302"/>
  <c r="B121" i="302"/>
  <c r="A121" i="302"/>
  <c r="AU120" i="302"/>
  <c r="AT120" i="302"/>
  <c r="AS120" i="302"/>
  <c r="AR120" i="302"/>
  <c r="AQ120" i="302"/>
  <c r="AP120" i="302"/>
  <c r="AO120" i="302"/>
  <c r="AM120" i="302"/>
  <c r="AL120" i="302"/>
  <c r="AK120" i="302"/>
  <c r="AJ120" i="302"/>
  <c r="AI120" i="302"/>
  <c r="AH120" i="302"/>
  <c r="AG120" i="302"/>
  <c r="AE120" i="302"/>
  <c r="AD120" i="302"/>
  <c r="AC120" i="302"/>
  <c r="AB120" i="302"/>
  <c r="AA120" i="302"/>
  <c r="Z120" i="302"/>
  <c r="Y120" i="302"/>
  <c r="W120" i="302"/>
  <c r="V120" i="302"/>
  <c r="U120" i="302"/>
  <c r="T120" i="302"/>
  <c r="S120" i="302"/>
  <c r="R120" i="302"/>
  <c r="Q120" i="302"/>
  <c r="O120" i="302"/>
  <c r="N120" i="302"/>
  <c r="M120" i="302"/>
  <c r="L120" i="302"/>
  <c r="K120" i="302"/>
  <c r="J120" i="302"/>
  <c r="I120" i="302"/>
  <c r="G120" i="302"/>
  <c r="F120" i="302"/>
  <c r="E120" i="302"/>
  <c r="D120" i="302"/>
  <c r="C120" i="302"/>
  <c r="B120" i="302"/>
  <c r="A120" i="302"/>
  <c r="AU119" i="302"/>
  <c r="AT119" i="302"/>
  <c r="AS119" i="302"/>
  <c r="AR119" i="302"/>
  <c r="AQ119" i="302"/>
  <c r="AP119" i="302"/>
  <c r="AO119" i="302"/>
  <c r="AM119" i="302"/>
  <c r="AL119" i="302"/>
  <c r="AK119" i="302"/>
  <c r="AJ119" i="302"/>
  <c r="AI119" i="302"/>
  <c r="AH119" i="302"/>
  <c r="AG119" i="302"/>
  <c r="AE119" i="302"/>
  <c r="AD119" i="302"/>
  <c r="AC119" i="302"/>
  <c r="AB119" i="302"/>
  <c r="AA119" i="302"/>
  <c r="Z119" i="302"/>
  <c r="Y119" i="302"/>
  <c r="W119" i="302"/>
  <c r="V119" i="302"/>
  <c r="U119" i="302"/>
  <c r="T119" i="302"/>
  <c r="S119" i="302"/>
  <c r="R119" i="302"/>
  <c r="Q119" i="302"/>
  <c r="O119" i="302"/>
  <c r="N119" i="302"/>
  <c r="M119" i="302"/>
  <c r="L119" i="302"/>
  <c r="J119" i="302"/>
  <c r="I119" i="302"/>
  <c r="G119" i="302"/>
  <c r="F119" i="302"/>
  <c r="E119" i="302"/>
  <c r="D119" i="302"/>
  <c r="C119" i="302"/>
  <c r="B119" i="302"/>
  <c r="A119" i="302"/>
  <c r="AU118" i="302"/>
  <c r="AT118" i="302"/>
  <c r="AS118" i="302"/>
  <c r="AR118" i="302"/>
  <c r="AQ118" i="302"/>
  <c r="AP118" i="302"/>
  <c r="AO118" i="302"/>
  <c r="AM118" i="302"/>
  <c r="AL118" i="302"/>
  <c r="AK118" i="302"/>
  <c r="AJ118" i="302"/>
  <c r="AI118" i="302"/>
  <c r="AH118" i="302"/>
  <c r="AG118" i="302"/>
  <c r="AE118" i="302"/>
  <c r="AD118" i="302"/>
  <c r="AC118" i="302"/>
  <c r="AB118" i="302"/>
  <c r="AA118" i="302"/>
  <c r="Z118" i="302"/>
  <c r="Y118" i="302"/>
  <c r="W118" i="302"/>
  <c r="V118" i="302"/>
  <c r="U118" i="302"/>
  <c r="T118" i="302"/>
  <c r="S118" i="302"/>
  <c r="R118" i="302"/>
  <c r="Q118" i="302"/>
  <c r="O118" i="302"/>
  <c r="N118" i="302"/>
  <c r="M118" i="302"/>
  <c r="L118" i="302"/>
  <c r="J118" i="302"/>
  <c r="I118" i="302"/>
  <c r="G118" i="302"/>
  <c r="F118" i="302"/>
  <c r="E118" i="302"/>
  <c r="D118" i="302"/>
  <c r="C118" i="302"/>
  <c r="B118" i="302"/>
  <c r="A118" i="302"/>
  <c r="AU117" i="302"/>
  <c r="AT117" i="302"/>
  <c r="AS117" i="302"/>
  <c r="AR117" i="302"/>
  <c r="AQ117" i="302"/>
  <c r="AP117" i="302"/>
  <c r="AO117" i="302"/>
  <c r="AM117" i="302"/>
  <c r="AL117" i="302"/>
  <c r="AK117" i="302"/>
  <c r="AJ117" i="302"/>
  <c r="AI117" i="302"/>
  <c r="AH117" i="302"/>
  <c r="AG117" i="302"/>
  <c r="AE117" i="302"/>
  <c r="AD117" i="302"/>
  <c r="AC117" i="302"/>
  <c r="AB117" i="302"/>
  <c r="AA117" i="302"/>
  <c r="Z117" i="302"/>
  <c r="Y117" i="302"/>
  <c r="W117" i="302"/>
  <c r="V117" i="302"/>
  <c r="U117" i="302"/>
  <c r="T117" i="302"/>
  <c r="S117" i="302"/>
  <c r="R117" i="302"/>
  <c r="Q117" i="302"/>
  <c r="O117" i="302"/>
  <c r="N117" i="302"/>
  <c r="M117" i="302"/>
  <c r="L117" i="302"/>
  <c r="K117" i="302"/>
  <c r="J117" i="302"/>
  <c r="I117" i="302"/>
  <c r="G117" i="302"/>
  <c r="F117" i="302"/>
  <c r="E117" i="302"/>
  <c r="D117" i="302"/>
  <c r="C117" i="302"/>
  <c r="B117" i="302"/>
  <c r="A117" i="302"/>
  <c r="AU116" i="302"/>
  <c r="AT116" i="302"/>
  <c r="AS116" i="302"/>
  <c r="AR116" i="302"/>
  <c r="AQ116" i="302"/>
  <c r="AP116" i="302"/>
  <c r="AO116" i="302"/>
  <c r="AM116" i="302"/>
  <c r="AL116" i="302"/>
  <c r="AK116" i="302"/>
  <c r="AJ116" i="302"/>
  <c r="AI116" i="302"/>
  <c r="AH116" i="302"/>
  <c r="AG116" i="302"/>
  <c r="AE116" i="302"/>
  <c r="AD116" i="302"/>
  <c r="AC116" i="302"/>
  <c r="AB116" i="302"/>
  <c r="AA116" i="302"/>
  <c r="Z116" i="302"/>
  <c r="Y116" i="302"/>
  <c r="W116" i="302"/>
  <c r="V116" i="302"/>
  <c r="U116" i="302"/>
  <c r="T116" i="302"/>
  <c r="S116" i="302"/>
  <c r="R116" i="302"/>
  <c r="Q116" i="302"/>
  <c r="O116" i="302"/>
  <c r="N116" i="302"/>
  <c r="M116" i="302"/>
  <c r="L116" i="302"/>
  <c r="K116" i="302"/>
  <c r="J116" i="302"/>
  <c r="I116" i="302"/>
  <c r="G116" i="302"/>
  <c r="F116" i="302"/>
  <c r="E116" i="302"/>
  <c r="D116" i="302"/>
  <c r="C116" i="302"/>
  <c r="B116" i="302"/>
  <c r="A116" i="302"/>
  <c r="AU115" i="302"/>
  <c r="AT115" i="302"/>
  <c r="AS115" i="302"/>
  <c r="AR115" i="302"/>
  <c r="AQ115" i="302"/>
  <c r="AP115" i="302"/>
  <c r="AO115" i="302"/>
  <c r="AM115" i="302"/>
  <c r="AL115" i="302"/>
  <c r="AK115" i="302"/>
  <c r="AJ115" i="302"/>
  <c r="AI115" i="302"/>
  <c r="AH115" i="302"/>
  <c r="AG115" i="302"/>
  <c r="AE115" i="302"/>
  <c r="AD115" i="302"/>
  <c r="AC115" i="302"/>
  <c r="AB115" i="302"/>
  <c r="AA115" i="302"/>
  <c r="Z115" i="302"/>
  <c r="Y115" i="302"/>
  <c r="W115" i="302"/>
  <c r="V115" i="302"/>
  <c r="U115" i="302"/>
  <c r="T115" i="302"/>
  <c r="S115" i="302"/>
  <c r="R115" i="302"/>
  <c r="Q115" i="302"/>
  <c r="O115" i="302"/>
  <c r="N115" i="302"/>
  <c r="M115" i="302"/>
  <c r="L115" i="302"/>
  <c r="K115" i="302"/>
  <c r="J115" i="302"/>
  <c r="I115" i="302"/>
  <c r="G115" i="302"/>
  <c r="F115" i="302"/>
  <c r="E115" i="302"/>
  <c r="D115" i="302"/>
  <c r="C115" i="302"/>
  <c r="B115" i="302"/>
  <c r="A115" i="302"/>
  <c r="AU114" i="302"/>
  <c r="AT114" i="302"/>
  <c r="AS114" i="302"/>
  <c r="AR114" i="302"/>
  <c r="AQ114" i="302"/>
  <c r="AP114" i="302"/>
  <c r="AO114" i="302"/>
  <c r="AM114" i="302"/>
  <c r="AL114" i="302"/>
  <c r="AK114" i="302"/>
  <c r="AJ114" i="302"/>
  <c r="AI114" i="302"/>
  <c r="AH114" i="302"/>
  <c r="AG114" i="302"/>
  <c r="AE114" i="302"/>
  <c r="AD114" i="302"/>
  <c r="AC114" i="302"/>
  <c r="AB114" i="302"/>
  <c r="AA114" i="302"/>
  <c r="Z114" i="302"/>
  <c r="Y114" i="302"/>
  <c r="W114" i="302"/>
  <c r="V114" i="302"/>
  <c r="U114" i="302"/>
  <c r="T114" i="302"/>
  <c r="S114" i="302"/>
  <c r="R114" i="302"/>
  <c r="Q114" i="302"/>
  <c r="O114" i="302"/>
  <c r="N114" i="302"/>
  <c r="M114" i="302"/>
  <c r="L114" i="302"/>
  <c r="K114" i="302"/>
  <c r="J114" i="302"/>
  <c r="I114" i="302"/>
  <c r="G114" i="302"/>
  <c r="F114" i="302"/>
  <c r="E114" i="302"/>
  <c r="D114" i="302"/>
  <c r="C114" i="302"/>
  <c r="B114" i="302"/>
  <c r="A114" i="302"/>
  <c r="AU113" i="302"/>
  <c r="AT113" i="302"/>
  <c r="AS113" i="302"/>
  <c r="AR113" i="302"/>
  <c r="AQ113" i="302"/>
  <c r="AP113" i="302"/>
  <c r="AO113" i="302"/>
  <c r="AM113" i="302"/>
  <c r="AL113" i="302"/>
  <c r="AK113" i="302"/>
  <c r="AJ113" i="302"/>
  <c r="AI113" i="302"/>
  <c r="AH113" i="302"/>
  <c r="AG113" i="302"/>
  <c r="AE113" i="302"/>
  <c r="AD113" i="302"/>
  <c r="AC113" i="302"/>
  <c r="AB113" i="302"/>
  <c r="AA113" i="302"/>
  <c r="Z113" i="302"/>
  <c r="Y113" i="302"/>
  <c r="W113" i="302"/>
  <c r="V113" i="302"/>
  <c r="U113" i="302"/>
  <c r="T113" i="302"/>
  <c r="S113" i="302"/>
  <c r="R113" i="302"/>
  <c r="Q113" i="302"/>
  <c r="O113" i="302"/>
  <c r="N113" i="302"/>
  <c r="M113" i="302"/>
  <c r="L113" i="302"/>
  <c r="K113" i="302"/>
  <c r="J113" i="302"/>
  <c r="I113" i="302"/>
  <c r="G113" i="302"/>
  <c r="F113" i="302"/>
  <c r="E113" i="302"/>
  <c r="D113" i="302"/>
  <c r="C113" i="302"/>
  <c r="B113" i="302"/>
  <c r="A113" i="302"/>
  <c r="AU112" i="302"/>
  <c r="AT112" i="302"/>
  <c r="AS112" i="302"/>
  <c r="AR112" i="302"/>
  <c r="AQ112" i="302"/>
  <c r="AP112" i="302"/>
  <c r="AO112" i="302"/>
  <c r="AM112" i="302"/>
  <c r="AL112" i="302"/>
  <c r="AK112" i="302"/>
  <c r="AJ112" i="302"/>
  <c r="AI112" i="302"/>
  <c r="AH112" i="302"/>
  <c r="AG112" i="302"/>
  <c r="AE112" i="302"/>
  <c r="AD112" i="302"/>
  <c r="AC112" i="302"/>
  <c r="AB112" i="302"/>
  <c r="AA112" i="302"/>
  <c r="Z112" i="302"/>
  <c r="Y112" i="302"/>
  <c r="W112" i="302"/>
  <c r="V112" i="302"/>
  <c r="U112" i="302"/>
  <c r="T112" i="302"/>
  <c r="S112" i="302"/>
  <c r="R112" i="302"/>
  <c r="Q112" i="302"/>
  <c r="O112" i="302"/>
  <c r="N112" i="302"/>
  <c r="M112" i="302"/>
  <c r="L112" i="302"/>
  <c r="K112" i="302"/>
  <c r="J112" i="302"/>
  <c r="I112" i="302"/>
  <c r="G112" i="302"/>
  <c r="F112" i="302"/>
  <c r="E112" i="302"/>
  <c r="D112" i="302"/>
  <c r="C112" i="302"/>
  <c r="B112" i="302"/>
  <c r="A112" i="302"/>
  <c r="AU111" i="302"/>
  <c r="AT111" i="302"/>
  <c r="AS111" i="302"/>
  <c r="AR111" i="302"/>
  <c r="AQ111" i="302"/>
  <c r="AP111" i="302"/>
  <c r="AO111" i="302"/>
  <c r="AM111" i="302"/>
  <c r="AL111" i="302"/>
  <c r="AK111" i="302"/>
  <c r="AJ111" i="302"/>
  <c r="AI111" i="302"/>
  <c r="AH111" i="302"/>
  <c r="AG111" i="302"/>
  <c r="AE111" i="302"/>
  <c r="AD111" i="302"/>
  <c r="AC111" i="302"/>
  <c r="AB111" i="302"/>
  <c r="AA111" i="302"/>
  <c r="Z111" i="302"/>
  <c r="Y111" i="302"/>
  <c r="W111" i="302"/>
  <c r="V111" i="302"/>
  <c r="U111" i="302"/>
  <c r="T111" i="302"/>
  <c r="S111" i="302"/>
  <c r="R111" i="302"/>
  <c r="Q111" i="302"/>
  <c r="O111" i="302"/>
  <c r="N111" i="302"/>
  <c r="M111" i="302"/>
  <c r="L111" i="302"/>
  <c r="K111" i="302"/>
  <c r="J111" i="302"/>
  <c r="I111" i="302"/>
  <c r="G111" i="302"/>
  <c r="F111" i="302"/>
  <c r="E111" i="302"/>
  <c r="D111" i="302"/>
  <c r="C111" i="302"/>
  <c r="B111" i="302"/>
  <c r="A111" i="302"/>
  <c r="AU110" i="302"/>
  <c r="AT110" i="302"/>
  <c r="AS110" i="302"/>
  <c r="AR110" i="302"/>
  <c r="AQ110" i="302"/>
  <c r="AP110" i="302"/>
  <c r="AO110" i="302"/>
  <c r="AM110" i="302"/>
  <c r="AL110" i="302"/>
  <c r="AK110" i="302"/>
  <c r="AJ110" i="302"/>
  <c r="AI110" i="302"/>
  <c r="AH110" i="302"/>
  <c r="AG110" i="302"/>
  <c r="AE110" i="302"/>
  <c r="AD110" i="302"/>
  <c r="AC110" i="302"/>
  <c r="AB110" i="302"/>
  <c r="AA110" i="302"/>
  <c r="Z110" i="302"/>
  <c r="Y110" i="302"/>
  <c r="W110" i="302"/>
  <c r="V110" i="302"/>
  <c r="U110" i="302"/>
  <c r="T110" i="302"/>
  <c r="S110" i="302"/>
  <c r="R110" i="302"/>
  <c r="Q110" i="302"/>
  <c r="O110" i="302"/>
  <c r="N110" i="302"/>
  <c r="M110" i="302"/>
  <c r="L110" i="302"/>
  <c r="K110" i="302"/>
  <c r="J110" i="302"/>
  <c r="I110" i="302"/>
  <c r="G110" i="302"/>
  <c r="F110" i="302"/>
  <c r="E110" i="302"/>
  <c r="D110" i="302"/>
  <c r="C110" i="302"/>
  <c r="B110" i="302"/>
  <c r="A110" i="302"/>
  <c r="AU109" i="302"/>
  <c r="AT109" i="302"/>
  <c r="AS109" i="302"/>
  <c r="AR109" i="302"/>
  <c r="AQ109" i="302"/>
  <c r="AP109" i="302"/>
  <c r="AO109" i="302"/>
  <c r="AM109" i="302"/>
  <c r="AL109" i="302"/>
  <c r="AK109" i="302"/>
  <c r="AJ109" i="302"/>
  <c r="AI109" i="302"/>
  <c r="AH109" i="302"/>
  <c r="AG109" i="302"/>
  <c r="AE109" i="302"/>
  <c r="AD109" i="302"/>
  <c r="AC109" i="302"/>
  <c r="AB109" i="302"/>
  <c r="AA109" i="302"/>
  <c r="Z109" i="302"/>
  <c r="Y109" i="302"/>
  <c r="W109" i="302"/>
  <c r="V109" i="302"/>
  <c r="U109" i="302"/>
  <c r="T109" i="302"/>
  <c r="S109" i="302"/>
  <c r="R109" i="302"/>
  <c r="Q109" i="302"/>
  <c r="O109" i="302"/>
  <c r="N109" i="302"/>
  <c r="M109" i="302"/>
  <c r="L109" i="302"/>
  <c r="K109" i="302"/>
  <c r="J109" i="302"/>
  <c r="I109" i="302"/>
  <c r="G109" i="302"/>
  <c r="F109" i="302"/>
  <c r="E109" i="302"/>
  <c r="D109" i="302"/>
  <c r="C109" i="302"/>
  <c r="B109" i="302"/>
  <c r="A109" i="302"/>
  <c r="AU108" i="302"/>
  <c r="AT108" i="302"/>
  <c r="AS108" i="302"/>
  <c r="AR108" i="302"/>
  <c r="AQ108" i="302"/>
  <c r="AP108" i="302"/>
  <c r="AO108" i="302"/>
  <c r="AM108" i="302"/>
  <c r="AL108" i="302"/>
  <c r="AK108" i="302"/>
  <c r="AJ108" i="302"/>
  <c r="AI108" i="302"/>
  <c r="AH108" i="302"/>
  <c r="AG108" i="302"/>
  <c r="AE108" i="302"/>
  <c r="AD108" i="302"/>
  <c r="AC108" i="302"/>
  <c r="AB108" i="302"/>
  <c r="AA108" i="302"/>
  <c r="Z108" i="302"/>
  <c r="Y108" i="302"/>
  <c r="W108" i="302"/>
  <c r="V108" i="302"/>
  <c r="U108" i="302"/>
  <c r="T108" i="302"/>
  <c r="S108" i="302"/>
  <c r="R108" i="302"/>
  <c r="Q108" i="302"/>
  <c r="O108" i="302"/>
  <c r="N108" i="302"/>
  <c r="M108" i="302"/>
  <c r="L108" i="302"/>
  <c r="K108" i="302"/>
  <c r="J108" i="302"/>
  <c r="I108" i="302"/>
  <c r="G108" i="302"/>
  <c r="F108" i="302"/>
  <c r="E108" i="302"/>
  <c r="D108" i="302"/>
  <c r="C108" i="302"/>
  <c r="B108" i="302"/>
  <c r="A108" i="302"/>
  <c r="AU107" i="302"/>
  <c r="AT107" i="302"/>
  <c r="AS107" i="302"/>
  <c r="AR107" i="302"/>
  <c r="AQ107" i="302"/>
  <c r="AP107" i="302"/>
  <c r="AO107" i="302"/>
  <c r="AM107" i="302"/>
  <c r="AL107" i="302"/>
  <c r="AK107" i="302"/>
  <c r="AJ107" i="302"/>
  <c r="AI107" i="302"/>
  <c r="AH107" i="302"/>
  <c r="AG107" i="302"/>
  <c r="AE107" i="302"/>
  <c r="AD107" i="302"/>
  <c r="AC107" i="302"/>
  <c r="AB107" i="302"/>
  <c r="AA107" i="302"/>
  <c r="Z107" i="302"/>
  <c r="Y107" i="302"/>
  <c r="W107" i="302"/>
  <c r="V107" i="302"/>
  <c r="U107" i="302"/>
  <c r="T107" i="302"/>
  <c r="S107" i="302"/>
  <c r="R107" i="302"/>
  <c r="Q107" i="302"/>
  <c r="O107" i="302"/>
  <c r="N107" i="302"/>
  <c r="M107" i="302"/>
  <c r="L107" i="302"/>
  <c r="K107" i="302"/>
  <c r="J107" i="302"/>
  <c r="I107" i="302"/>
  <c r="G107" i="302"/>
  <c r="F107" i="302"/>
  <c r="E107" i="302"/>
  <c r="D107" i="302"/>
  <c r="C107" i="302"/>
  <c r="B107" i="302"/>
  <c r="A107" i="302"/>
  <c r="AU106" i="302"/>
  <c r="AT106" i="302"/>
  <c r="AS106" i="302"/>
  <c r="AR106" i="302"/>
  <c r="AQ106" i="302"/>
  <c r="AP106" i="302"/>
  <c r="AO106" i="302"/>
  <c r="AM106" i="302"/>
  <c r="AL106" i="302"/>
  <c r="AK106" i="302"/>
  <c r="AJ106" i="302"/>
  <c r="AI106" i="302"/>
  <c r="AH106" i="302"/>
  <c r="AG106" i="302"/>
  <c r="AE106" i="302"/>
  <c r="AD106" i="302"/>
  <c r="AC106" i="302"/>
  <c r="AB106" i="302"/>
  <c r="AA106" i="302"/>
  <c r="Z106" i="302"/>
  <c r="Y106" i="302"/>
  <c r="W106" i="302"/>
  <c r="V106" i="302"/>
  <c r="U106" i="302"/>
  <c r="T106" i="302"/>
  <c r="S106" i="302"/>
  <c r="R106" i="302"/>
  <c r="Q106" i="302"/>
  <c r="O106" i="302"/>
  <c r="N106" i="302"/>
  <c r="M106" i="302"/>
  <c r="L106" i="302"/>
  <c r="K106" i="302"/>
  <c r="J106" i="302"/>
  <c r="I106" i="302"/>
  <c r="G106" i="302"/>
  <c r="F106" i="302"/>
  <c r="E106" i="302"/>
  <c r="D106" i="302"/>
  <c r="C106" i="302"/>
  <c r="B106" i="302"/>
  <c r="A106" i="302"/>
  <c r="AU105" i="302"/>
  <c r="AT105" i="302"/>
  <c r="AS105" i="302"/>
  <c r="AR105" i="302"/>
  <c r="AQ105" i="302"/>
  <c r="AP105" i="302"/>
  <c r="AO105" i="302"/>
  <c r="AM105" i="302"/>
  <c r="AL105" i="302"/>
  <c r="AK105" i="302"/>
  <c r="AJ105" i="302"/>
  <c r="AI105" i="302"/>
  <c r="AH105" i="302"/>
  <c r="AG105" i="302"/>
  <c r="AE105" i="302"/>
  <c r="AD105" i="302"/>
  <c r="AC105" i="302"/>
  <c r="AB105" i="302"/>
  <c r="AA105" i="302"/>
  <c r="Z105" i="302"/>
  <c r="Y105" i="302"/>
  <c r="W105" i="302"/>
  <c r="V105" i="302"/>
  <c r="U105" i="302"/>
  <c r="T105" i="302"/>
  <c r="S105" i="302"/>
  <c r="R105" i="302"/>
  <c r="Q105" i="302"/>
  <c r="O105" i="302"/>
  <c r="N105" i="302"/>
  <c r="M105" i="302"/>
  <c r="L105" i="302"/>
  <c r="K105" i="302"/>
  <c r="J105" i="302"/>
  <c r="I105" i="302"/>
  <c r="G105" i="302"/>
  <c r="F105" i="302"/>
  <c r="E105" i="302"/>
  <c r="D105" i="302"/>
  <c r="C105" i="302"/>
  <c r="B105" i="302"/>
  <c r="A105" i="302"/>
  <c r="AU104" i="302"/>
  <c r="AT104" i="302"/>
  <c r="AS104" i="302"/>
  <c r="AR104" i="302"/>
  <c r="AQ104" i="302"/>
  <c r="AP104" i="302"/>
  <c r="AO104" i="302"/>
  <c r="AM104" i="302"/>
  <c r="AL104" i="302"/>
  <c r="AK104" i="302"/>
  <c r="AJ104" i="302"/>
  <c r="AI104" i="302"/>
  <c r="AH104" i="302"/>
  <c r="AG104" i="302"/>
  <c r="AE104" i="302"/>
  <c r="AD104" i="302"/>
  <c r="AC104" i="302"/>
  <c r="AB104" i="302"/>
  <c r="AA104" i="302"/>
  <c r="Z104" i="302"/>
  <c r="Y104" i="302"/>
  <c r="W104" i="302"/>
  <c r="V104" i="302"/>
  <c r="U104" i="302"/>
  <c r="T104" i="302"/>
  <c r="S104" i="302"/>
  <c r="R104" i="302"/>
  <c r="Q104" i="302"/>
  <c r="O104" i="302"/>
  <c r="N104" i="302"/>
  <c r="M104" i="302"/>
  <c r="L104" i="302"/>
  <c r="K104" i="302"/>
  <c r="J104" i="302"/>
  <c r="I104" i="302"/>
  <c r="G104" i="302"/>
  <c r="F104" i="302"/>
  <c r="E104" i="302"/>
  <c r="D104" i="302"/>
  <c r="C104" i="302"/>
  <c r="B104" i="302"/>
  <c r="A104" i="302"/>
  <c r="AU103" i="302"/>
  <c r="AT103" i="302"/>
  <c r="AS103" i="302"/>
  <c r="AR103" i="302"/>
  <c r="AQ103" i="302"/>
  <c r="AP103" i="302"/>
  <c r="AO103" i="302"/>
  <c r="AM103" i="302"/>
  <c r="AL103" i="302"/>
  <c r="AK103" i="302"/>
  <c r="AJ103" i="302"/>
  <c r="AI103" i="302"/>
  <c r="AH103" i="302"/>
  <c r="AG103" i="302"/>
  <c r="AE103" i="302"/>
  <c r="AD103" i="302"/>
  <c r="AC103" i="302"/>
  <c r="AB103" i="302"/>
  <c r="AA103" i="302"/>
  <c r="Z103" i="302"/>
  <c r="Y103" i="302"/>
  <c r="W103" i="302"/>
  <c r="V103" i="302"/>
  <c r="U103" i="302"/>
  <c r="T103" i="302"/>
  <c r="S103" i="302"/>
  <c r="R103" i="302"/>
  <c r="Q103" i="302"/>
  <c r="O103" i="302"/>
  <c r="N103" i="302"/>
  <c r="M103" i="302"/>
  <c r="L103" i="302"/>
  <c r="K103" i="302"/>
  <c r="J103" i="302"/>
  <c r="I103" i="302"/>
  <c r="G103" i="302"/>
  <c r="F103" i="302"/>
  <c r="E103" i="302"/>
  <c r="D103" i="302"/>
  <c r="C103" i="302"/>
  <c r="B103" i="302"/>
  <c r="A103" i="302"/>
  <c r="AU102" i="302"/>
  <c r="AT102" i="302"/>
  <c r="AS102" i="302"/>
  <c r="AR102" i="302"/>
  <c r="AQ102" i="302"/>
  <c r="AP102" i="302"/>
  <c r="AO102" i="302"/>
  <c r="AM102" i="302"/>
  <c r="AL102" i="302"/>
  <c r="AK102" i="302"/>
  <c r="AJ102" i="302"/>
  <c r="AI102" i="302"/>
  <c r="AH102" i="302"/>
  <c r="AG102" i="302"/>
  <c r="AE102" i="302"/>
  <c r="AD102" i="302"/>
  <c r="AC102" i="302"/>
  <c r="AB102" i="302"/>
  <c r="AA102" i="302"/>
  <c r="Z102" i="302"/>
  <c r="Y102" i="302"/>
  <c r="W102" i="302"/>
  <c r="V102" i="302"/>
  <c r="U102" i="302"/>
  <c r="T102" i="302"/>
  <c r="S102" i="302"/>
  <c r="R102" i="302"/>
  <c r="Q102" i="302"/>
  <c r="O102" i="302"/>
  <c r="N102" i="302"/>
  <c r="M102" i="302"/>
  <c r="L102" i="302"/>
  <c r="K102" i="302"/>
  <c r="J102" i="302"/>
  <c r="I102" i="302"/>
  <c r="G102" i="302"/>
  <c r="F102" i="302"/>
  <c r="E102" i="302"/>
  <c r="D102" i="302"/>
  <c r="C102" i="302"/>
  <c r="B102" i="302"/>
  <c r="A102" i="302"/>
  <c r="AU101" i="302"/>
  <c r="AT101" i="302"/>
  <c r="AS101" i="302"/>
  <c r="AR101" i="302"/>
  <c r="AQ101" i="302"/>
  <c r="AP101" i="302"/>
  <c r="AO101" i="302"/>
  <c r="AM101" i="302"/>
  <c r="AL101" i="302"/>
  <c r="AK101" i="302"/>
  <c r="AJ101" i="302"/>
  <c r="AI101" i="302"/>
  <c r="AH101" i="302"/>
  <c r="AG101" i="302"/>
  <c r="AE101" i="302"/>
  <c r="AD101" i="302"/>
  <c r="AC101" i="302"/>
  <c r="AB101" i="302"/>
  <c r="AA101" i="302"/>
  <c r="Z101" i="302"/>
  <c r="Y101" i="302"/>
  <c r="W101" i="302"/>
  <c r="V101" i="302"/>
  <c r="U101" i="302"/>
  <c r="T101" i="302"/>
  <c r="S101" i="302"/>
  <c r="R101" i="302"/>
  <c r="Q101" i="302"/>
  <c r="O101" i="302"/>
  <c r="N101" i="302"/>
  <c r="M101" i="302"/>
  <c r="L101" i="302"/>
  <c r="K101" i="302"/>
  <c r="J101" i="302"/>
  <c r="I101" i="302"/>
  <c r="G101" i="302"/>
  <c r="F101" i="302"/>
  <c r="E101" i="302"/>
  <c r="D101" i="302"/>
  <c r="C101" i="302"/>
  <c r="B101" i="302"/>
  <c r="A101" i="302"/>
  <c r="G96" i="302"/>
  <c r="F96" i="302"/>
  <c r="E96" i="302"/>
  <c r="D96" i="302"/>
  <c r="J96" i="302" s="1"/>
  <c r="C96" i="302"/>
  <c r="B96" i="302"/>
  <c r="G95" i="302"/>
  <c r="F95" i="302"/>
  <c r="E95" i="302"/>
  <c r="D95" i="302"/>
  <c r="C95" i="302"/>
  <c r="J95" i="302" s="1"/>
  <c r="B95" i="302"/>
  <c r="H95" i="302" s="1"/>
  <c r="J94" i="302"/>
  <c r="H94" i="302"/>
  <c r="G94" i="302"/>
  <c r="F94" i="302"/>
  <c r="E94" i="302"/>
  <c r="D94" i="302"/>
  <c r="C94" i="302"/>
  <c r="B94" i="302"/>
  <c r="G93" i="302"/>
  <c r="F93" i="302"/>
  <c r="E93" i="302"/>
  <c r="D93" i="302"/>
  <c r="J93" i="302" s="1"/>
  <c r="C93" i="302"/>
  <c r="B93" i="302"/>
  <c r="G92" i="302"/>
  <c r="F92" i="302"/>
  <c r="E92" i="302"/>
  <c r="D92" i="302"/>
  <c r="C92" i="302"/>
  <c r="J92" i="302" s="1"/>
  <c r="B92" i="302"/>
  <c r="H92" i="302" s="1"/>
  <c r="J91" i="302"/>
  <c r="H91" i="302"/>
  <c r="G91" i="302"/>
  <c r="F91" i="302"/>
  <c r="E91" i="302"/>
  <c r="D91" i="302"/>
  <c r="C91" i="302"/>
  <c r="B91" i="302"/>
  <c r="B97" i="302" s="1"/>
  <c r="G90" i="302"/>
  <c r="G97" i="302" s="1"/>
  <c r="F90" i="302"/>
  <c r="F97" i="302" s="1"/>
  <c r="E90" i="302"/>
  <c r="E97" i="302" s="1"/>
  <c r="D90" i="302"/>
  <c r="D97" i="302" s="1"/>
  <c r="C90" i="302"/>
  <c r="C97" i="302" s="1"/>
  <c r="B90" i="302"/>
  <c r="S76" i="302"/>
  <c r="P76" i="302"/>
  <c r="M76" i="302"/>
  <c r="V76" i="302" s="1"/>
  <c r="S75" i="302"/>
  <c r="V75" i="302" s="1"/>
  <c r="P75" i="302"/>
  <c r="M75" i="302"/>
  <c r="S74" i="302"/>
  <c r="P74" i="302"/>
  <c r="M74" i="302"/>
  <c r="S73" i="302"/>
  <c r="P73" i="302"/>
  <c r="M73" i="302"/>
  <c r="V73" i="302" s="1"/>
  <c r="S72" i="302"/>
  <c r="S77" i="302" s="1"/>
  <c r="P72" i="302"/>
  <c r="M72" i="302"/>
  <c r="U71" i="302"/>
  <c r="S71" i="302"/>
  <c r="R71" i="302"/>
  <c r="P71" i="302"/>
  <c r="P77" i="302" s="1"/>
  <c r="M71" i="302"/>
  <c r="M77" i="302" s="1"/>
  <c r="V66" i="302"/>
  <c r="S66" i="302"/>
  <c r="P66" i="302"/>
  <c r="M66" i="302"/>
  <c r="V65" i="302"/>
  <c r="S65" i="302"/>
  <c r="P65" i="302"/>
  <c r="M65" i="302"/>
  <c r="V64" i="302"/>
  <c r="S64" i="302"/>
  <c r="V74" i="302" s="1"/>
  <c r="P64" i="302"/>
  <c r="M64" i="302"/>
  <c r="V63" i="302"/>
  <c r="S63" i="302"/>
  <c r="P63" i="302"/>
  <c r="M63" i="302"/>
  <c r="V62" i="302"/>
  <c r="S62" i="302"/>
  <c r="P62" i="302"/>
  <c r="M62" i="302"/>
  <c r="M67" i="302" s="1"/>
  <c r="V61" i="302"/>
  <c r="V67" i="302" s="1"/>
  <c r="S61" i="302"/>
  <c r="P61" i="302"/>
  <c r="P67" i="302" s="1"/>
  <c r="M61" i="302"/>
  <c r="A3" i="302"/>
  <c r="L61" i="302" s="1"/>
  <c r="B273" i="301"/>
  <c r="A273" i="301"/>
  <c r="B272" i="301"/>
  <c r="A272" i="301"/>
  <c r="B271" i="301"/>
  <c r="A271" i="301"/>
  <c r="B270" i="301"/>
  <c r="A270" i="301"/>
  <c r="B269" i="301"/>
  <c r="A269" i="301"/>
  <c r="B268" i="301"/>
  <c r="A268" i="301"/>
  <c r="B267" i="301"/>
  <c r="A267" i="301"/>
  <c r="B266" i="301"/>
  <c r="A266" i="301"/>
  <c r="B265" i="301"/>
  <c r="A265" i="301"/>
  <c r="B264" i="301"/>
  <c r="A264" i="301"/>
  <c r="B263" i="301"/>
  <c r="A263" i="301"/>
  <c r="B262" i="301"/>
  <c r="A262" i="301"/>
  <c r="B261" i="301"/>
  <c r="A261" i="301"/>
  <c r="B260" i="301"/>
  <c r="A260" i="301"/>
  <c r="B259" i="301"/>
  <c r="A259" i="301"/>
  <c r="B258" i="301"/>
  <c r="A258" i="301"/>
  <c r="B257" i="301"/>
  <c r="A257" i="301"/>
  <c r="B256" i="301"/>
  <c r="A256" i="301"/>
  <c r="B255" i="301"/>
  <c r="A255" i="301"/>
  <c r="B254" i="301"/>
  <c r="A254" i="301"/>
  <c r="B253" i="301"/>
  <c r="A253" i="301"/>
  <c r="B252" i="301"/>
  <c r="A252" i="301"/>
  <c r="B251" i="301"/>
  <c r="A251" i="301"/>
  <c r="B250" i="301"/>
  <c r="A250" i="301"/>
  <c r="B249" i="301"/>
  <c r="A249" i="301"/>
  <c r="B248" i="301"/>
  <c r="A248" i="301"/>
  <c r="B247" i="301"/>
  <c r="A247" i="301"/>
  <c r="B246" i="301"/>
  <c r="A246" i="301"/>
  <c r="B245" i="301"/>
  <c r="A245" i="301"/>
  <c r="B244" i="301"/>
  <c r="A244" i="301"/>
  <c r="B243" i="301"/>
  <c r="A243" i="301"/>
  <c r="B242" i="301"/>
  <c r="A242" i="301"/>
  <c r="B241" i="301"/>
  <c r="A241" i="301"/>
  <c r="B240" i="301"/>
  <c r="A240" i="301"/>
  <c r="B239" i="301"/>
  <c r="A239" i="301"/>
  <c r="B238" i="301"/>
  <c r="A238" i="301"/>
  <c r="B237" i="301"/>
  <c r="A237" i="301"/>
  <c r="B236" i="301"/>
  <c r="A236" i="301"/>
  <c r="B235" i="301"/>
  <c r="A235" i="301"/>
  <c r="B234" i="301"/>
  <c r="A234" i="301"/>
  <c r="B233" i="301"/>
  <c r="A233" i="301"/>
  <c r="B232" i="301"/>
  <c r="A232" i="301"/>
  <c r="B231" i="301"/>
  <c r="A231" i="301"/>
  <c r="B230" i="301"/>
  <c r="A230" i="301"/>
  <c r="B229" i="301"/>
  <c r="A229" i="301"/>
  <c r="B228" i="301"/>
  <c r="A228" i="301"/>
  <c r="B227" i="301"/>
  <c r="A227" i="301"/>
  <c r="B226" i="301"/>
  <c r="A226" i="301"/>
  <c r="B225" i="301"/>
  <c r="A225" i="301"/>
  <c r="B224" i="301"/>
  <c r="A224" i="301"/>
  <c r="B223" i="301"/>
  <c r="A223" i="301"/>
  <c r="B222" i="301"/>
  <c r="A222" i="301"/>
  <c r="B221" i="301"/>
  <c r="A221" i="301"/>
  <c r="B220" i="301"/>
  <c r="A220" i="301"/>
  <c r="B219" i="301"/>
  <c r="A219" i="301"/>
  <c r="B218" i="301"/>
  <c r="A218" i="301"/>
  <c r="B217" i="301"/>
  <c r="A217" i="301"/>
  <c r="B216" i="301"/>
  <c r="A216" i="301"/>
  <c r="B215" i="301"/>
  <c r="A215" i="301"/>
  <c r="B214" i="301"/>
  <c r="A214" i="301"/>
  <c r="B213" i="301"/>
  <c r="A213" i="301"/>
  <c r="B212" i="301"/>
  <c r="A212" i="301"/>
  <c r="B211" i="301"/>
  <c r="A211" i="301"/>
  <c r="B210" i="301"/>
  <c r="A210" i="301"/>
  <c r="B209" i="301"/>
  <c r="A209" i="301"/>
  <c r="B208" i="301"/>
  <c r="A208" i="301"/>
  <c r="B207" i="301"/>
  <c r="A207" i="301"/>
  <c r="B206" i="301"/>
  <c r="A206" i="301"/>
  <c r="B205" i="301"/>
  <c r="A205" i="301"/>
  <c r="B204" i="301"/>
  <c r="A204" i="301"/>
  <c r="B203" i="301"/>
  <c r="A203" i="301"/>
  <c r="B202" i="301"/>
  <c r="A202" i="301"/>
  <c r="B201" i="301"/>
  <c r="A201" i="301"/>
  <c r="B200" i="301"/>
  <c r="A200" i="301"/>
  <c r="B199" i="301"/>
  <c r="A199" i="301"/>
  <c r="B198" i="301"/>
  <c r="A198" i="301"/>
  <c r="B197" i="301"/>
  <c r="A197" i="301"/>
  <c r="B196" i="301"/>
  <c r="A196" i="301"/>
  <c r="B195" i="301"/>
  <c r="A195" i="301"/>
  <c r="B194" i="301"/>
  <c r="A194" i="301"/>
  <c r="B193" i="301"/>
  <c r="A193" i="301"/>
  <c r="B192" i="301"/>
  <c r="A192" i="301"/>
  <c r="B191" i="301"/>
  <c r="A191" i="301"/>
  <c r="B190" i="301"/>
  <c r="A190" i="301"/>
  <c r="B189" i="301"/>
  <c r="A189" i="301"/>
  <c r="B188" i="301"/>
  <c r="A188" i="301"/>
  <c r="B187" i="301"/>
  <c r="A187" i="301"/>
  <c r="B186" i="301"/>
  <c r="A186" i="301"/>
  <c r="B185" i="301"/>
  <c r="A185" i="301"/>
  <c r="B184" i="301"/>
  <c r="A184" i="301"/>
  <c r="B183" i="301"/>
  <c r="A183" i="301"/>
  <c r="B182" i="301"/>
  <c r="A182" i="301"/>
  <c r="B181" i="301"/>
  <c r="A181" i="301"/>
  <c r="B180" i="301"/>
  <c r="A180" i="301"/>
  <c r="B179" i="301"/>
  <c r="A179" i="301"/>
  <c r="B178" i="301"/>
  <c r="A178" i="301"/>
  <c r="B177" i="301"/>
  <c r="A177" i="301"/>
  <c r="B176" i="301"/>
  <c r="A176" i="301"/>
  <c r="B175" i="301"/>
  <c r="A175" i="301"/>
  <c r="B174" i="301"/>
  <c r="A174" i="301"/>
  <c r="B173" i="301"/>
  <c r="A173" i="301"/>
  <c r="B172" i="301"/>
  <c r="A172" i="301"/>
  <c r="B171" i="301"/>
  <c r="A171" i="301"/>
  <c r="B170" i="301"/>
  <c r="A170" i="301"/>
  <c r="B169" i="301"/>
  <c r="A169" i="301"/>
  <c r="B168" i="301"/>
  <c r="A168" i="301"/>
  <c r="B167" i="301"/>
  <c r="A167" i="301"/>
  <c r="B166" i="301"/>
  <c r="A166" i="301"/>
  <c r="B165" i="301"/>
  <c r="A165" i="301"/>
  <c r="B164" i="301"/>
  <c r="A164" i="301"/>
  <c r="B163" i="301"/>
  <c r="A163" i="301"/>
  <c r="B162" i="301"/>
  <c r="A162" i="301"/>
  <c r="B161" i="301"/>
  <c r="A161" i="301"/>
  <c r="B160" i="301"/>
  <c r="A160" i="301"/>
  <c r="B159" i="301"/>
  <c r="A159" i="301"/>
  <c r="B158" i="301"/>
  <c r="A158" i="301"/>
  <c r="B157" i="301"/>
  <c r="A157" i="301"/>
  <c r="B156" i="301"/>
  <c r="A156" i="301"/>
  <c r="B155" i="301"/>
  <c r="A155" i="301"/>
  <c r="B154" i="301"/>
  <c r="A154" i="301"/>
  <c r="B153" i="301"/>
  <c r="A153" i="301"/>
  <c r="B152" i="301"/>
  <c r="A152" i="301"/>
  <c r="B151" i="301"/>
  <c r="A151" i="301"/>
  <c r="B150" i="301"/>
  <c r="A150" i="301"/>
  <c r="B149" i="301"/>
  <c r="A149" i="301"/>
  <c r="B148" i="301"/>
  <c r="A148" i="301"/>
  <c r="B147" i="301"/>
  <c r="A147" i="301"/>
  <c r="B146" i="301"/>
  <c r="A146" i="301"/>
  <c r="B145" i="301"/>
  <c r="A145" i="301"/>
  <c r="B144" i="301"/>
  <c r="A144" i="301"/>
  <c r="B143" i="301"/>
  <c r="A143" i="301"/>
  <c r="B142" i="301"/>
  <c r="A142" i="301"/>
  <c r="B141" i="301"/>
  <c r="A141" i="301"/>
  <c r="B140" i="301"/>
  <c r="A140" i="301"/>
  <c r="B139" i="301"/>
  <c r="A139" i="301"/>
  <c r="B138" i="301"/>
  <c r="A138" i="301"/>
  <c r="B137" i="301"/>
  <c r="A137" i="301"/>
  <c r="B136" i="301"/>
  <c r="A136" i="301"/>
  <c r="B135" i="301"/>
  <c r="A135" i="301"/>
  <c r="B134" i="301"/>
  <c r="A134" i="301"/>
  <c r="B133" i="301"/>
  <c r="A133" i="301"/>
  <c r="B132" i="301"/>
  <c r="A132" i="301"/>
  <c r="B131" i="301"/>
  <c r="A131" i="301"/>
  <c r="B130" i="301"/>
  <c r="A130" i="301"/>
  <c r="B129" i="301"/>
  <c r="A129" i="301"/>
  <c r="B128" i="301"/>
  <c r="A128" i="301"/>
  <c r="B127" i="301"/>
  <c r="A127" i="301"/>
  <c r="AU123" i="301"/>
  <c r="AT123" i="301"/>
  <c r="AS123" i="301"/>
  <c r="AR123" i="301"/>
  <c r="AQ123" i="301"/>
  <c r="AP123" i="301"/>
  <c r="AO123" i="301"/>
  <c r="AM123" i="301"/>
  <c r="AL123" i="301"/>
  <c r="AK123" i="301"/>
  <c r="AJ123" i="301"/>
  <c r="AI123" i="301"/>
  <c r="AH123" i="301"/>
  <c r="AG123" i="301"/>
  <c r="AE123" i="301"/>
  <c r="AD123" i="301"/>
  <c r="AC123" i="301"/>
  <c r="AB123" i="301"/>
  <c r="AA123" i="301"/>
  <c r="Z123" i="301"/>
  <c r="Y123" i="301"/>
  <c r="W123" i="301"/>
  <c r="V123" i="301"/>
  <c r="U123" i="301"/>
  <c r="T123" i="301"/>
  <c r="S123" i="301"/>
  <c r="R123" i="301"/>
  <c r="Q123" i="301"/>
  <c r="O123" i="301"/>
  <c r="N123" i="301"/>
  <c r="M123" i="301"/>
  <c r="L123" i="301"/>
  <c r="K123" i="301"/>
  <c r="J123" i="301"/>
  <c r="I123" i="301"/>
  <c r="AU122" i="301"/>
  <c r="AT122" i="301"/>
  <c r="AS122" i="301"/>
  <c r="AR122" i="301"/>
  <c r="AQ122" i="301"/>
  <c r="AP122" i="301"/>
  <c r="AO122" i="301"/>
  <c r="AM122" i="301"/>
  <c r="AL122" i="301"/>
  <c r="AK122" i="301"/>
  <c r="AJ122" i="301"/>
  <c r="AI122" i="301"/>
  <c r="AH122" i="301"/>
  <c r="AG122" i="301"/>
  <c r="AE122" i="301"/>
  <c r="AD122" i="301"/>
  <c r="AC122" i="301"/>
  <c r="AB122" i="301"/>
  <c r="AA122" i="301"/>
  <c r="Z122" i="301"/>
  <c r="Y122" i="301"/>
  <c r="W122" i="301"/>
  <c r="V122" i="301"/>
  <c r="U122" i="301"/>
  <c r="T122" i="301"/>
  <c r="S122" i="301"/>
  <c r="R122" i="301"/>
  <c r="Q122" i="301"/>
  <c r="O122" i="301"/>
  <c r="N122" i="301"/>
  <c r="M122" i="301"/>
  <c r="L122" i="301"/>
  <c r="K122" i="301"/>
  <c r="J122" i="301"/>
  <c r="I122" i="301"/>
  <c r="AU121" i="301"/>
  <c r="AT121" i="301"/>
  <c r="AS121" i="301"/>
  <c r="AR121" i="301"/>
  <c r="AQ121" i="301"/>
  <c r="AP121" i="301"/>
  <c r="AO121" i="301"/>
  <c r="AM121" i="301"/>
  <c r="AL121" i="301"/>
  <c r="AK121" i="301"/>
  <c r="AJ121" i="301"/>
  <c r="AI121" i="301"/>
  <c r="AH121" i="301"/>
  <c r="AG121" i="301"/>
  <c r="AE121" i="301"/>
  <c r="AD121" i="301"/>
  <c r="AC121" i="301"/>
  <c r="AB121" i="301"/>
  <c r="AA121" i="301"/>
  <c r="Z121" i="301"/>
  <c r="Y121" i="301"/>
  <c r="W121" i="301"/>
  <c r="V121" i="301"/>
  <c r="U121" i="301"/>
  <c r="T121" i="301"/>
  <c r="S121" i="301"/>
  <c r="R121" i="301"/>
  <c r="Q121" i="301"/>
  <c r="O121" i="301"/>
  <c r="N121" i="301"/>
  <c r="M121" i="301"/>
  <c r="L121" i="301"/>
  <c r="K121" i="301"/>
  <c r="J121" i="301"/>
  <c r="I121" i="301"/>
  <c r="G121" i="301"/>
  <c r="F121" i="301"/>
  <c r="E121" i="301"/>
  <c r="D121" i="301"/>
  <c r="C121" i="301"/>
  <c r="B121" i="301"/>
  <c r="A121" i="301"/>
  <c r="AU120" i="301"/>
  <c r="AT120" i="301"/>
  <c r="AS120" i="301"/>
  <c r="AR120" i="301"/>
  <c r="AQ120" i="301"/>
  <c r="AP120" i="301"/>
  <c r="AO120" i="301"/>
  <c r="AM120" i="301"/>
  <c r="AL120" i="301"/>
  <c r="AK120" i="301"/>
  <c r="AJ120" i="301"/>
  <c r="AI120" i="301"/>
  <c r="AH120" i="301"/>
  <c r="AG120" i="301"/>
  <c r="AE120" i="301"/>
  <c r="AD120" i="301"/>
  <c r="AC120" i="301"/>
  <c r="AB120" i="301"/>
  <c r="AA120" i="301"/>
  <c r="Z120" i="301"/>
  <c r="Y120" i="301"/>
  <c r="W120" i="301"/>
  <c r="V120" i="301"/>
  <c r="U120" i="301"/>
  <c r="T120" i="301"/>
  <c r="S120" i="301"/>
  <c r="R120" i="301"/>
  <c r="Q120" i="301"/>
  <c r="O120" i="301"/>
  <c r="N120" i="301"/>
  <c r="M120" i="301"/>
  <c r="L120" i="301"/>
  <c r="K120" i="301"/>
  <c r="J120" i="301"/>
  <c r="I120" i="301"/>
  <c r="G120" i="301"/>
  <c r="F120" i="301"/>
  <c r="E120" i="301"/>
  <c r="D120" i="301"/>
  <c r="C120" i="301"/>
  <c r="B120" i="301"/>
  <c r="A120" i="301"/>
  <c r="AU119" i="301"/>
  <c r="AT119" i="301"/>
  <c r="AS119" i="301"/>
  <c r="AR119" i="301"/>
  <c r="AQ119" i="301"/>
  <c r="AP119" i="301"/>
  <c r="AO119" i="301"/>
  <c r="AM119" i="301"/>
  <c r="AL119" i="301"/>
  <c r="AK119" i="301"/>
  <c r="AJ119" i="301"/>
  <c r="AI119" i="301"/>
  <c r="AH119" i="301"/>
  <c r="AG119" i="301"/>
  <c r="AE119" i="301"/>
  <c r="AD119" i="301"/>
  <c r="AC119" i="301"/>
  <c r="AB119" i="301"/>
  <c r="AA119" i="301"/>
  <c r="Z119" i="301"/>
  <c r="Y119" i="301"/>
  <c r="W119" i="301"/>
  <c r="V119" i="301"/>
  <c r="U119" i="301"/>
  <c r="T119" i="301"/>
  <c r="S119" i="301"/>
  <c r="R119" i="301"/>
  <c r="Q119" i="301"/>
  <c r="O119" i="301"/>
  <c r="N119" i="301"/>
  <c r="M119" i="301"/>
  <c r="L119" i="301"/>
  <c r="J119" i="301"/>
  <c r="I119" i="301"/>
  <c r="G119" i="301"/>
  <c r="F119" i="301"/>
  <c r="E119" i="301"/>
  <c r="D119" i="301"/>
  <c r="C119" i="301"/>
  <c r="B119" i="301"/>
  <c r="A119" i="301"/>
  <c r="AU118" i="301"/>
  <c r="AT118" i="301"/>
  <c r="AS118" i="301"/>
  <c r="AR118" i="301"/>
  <c r="AQ118" i="301"/>
  <c r="AP118" i="301"/>
  <c r="AO118" i="301"/>
  <c r="AM118" i="301"/>
  <c r="AL118" i="301"/>
  <c r="AK118" i="301"/>
  <c r="AJ118" i="301"/>
  <c r="AI118" i="301"/>
  <c r="AH118" i="301"/>
  <c r="AG118" i="301"/>
  <c r="AE118" i="301"/>
  <c r="AD118" i="301"/>
  <c r="AC118" i="301"/>
  <c r="AB118" i="301"/>
  <c r="AA118" i="301"/>
  <c r="Z118" i="301"/>
  <c r="Y118" i="301"/>
  <c r="W118" i="301"/>
  <c r="V118" i="301"/>
  <c r="U118" i="301"/>
  <c r="T118" i="301"/>
  <c r="S118" i="301"/>
  <c r="R118" i="301"/>
  <c r="Q118" i="301"/>
  <c r="O118" i="301"/>
  <c r="N118" i="301"/>
  <c r="M118" i="301"/>
  <c r="L118" i="301"/>
  <c r="J118" i="301"/>
  <c r="I118" i="301"/>
  <c r="G118" i="301"/>
  <c r="F118" i="301"/>
  <c r="E118" i="301"/>
  <c r="D118" i="301"/>
  <c r="C118" i="301"/>
  <c r="B118" i="301"/>
  <c r="A118" i="301"/>
  <c r="AU117" i="301"/>
  <c r="AT117" i="301"/>
  <c r="AS117" i="301"/>
  <c r="AR117" i="301"/>
  <c r="AQ117" i="301"/>
  <c r="AP117" i="301"/>
  <c r="AO117" i="301"/>
  <c r="AM117" i="301"/>
  <c r="AL117" i="301"/>
  <c r="AK117" i="301"/>
  <c r="AJ117" i="301"/>
  <c r="AI117" i="301"/>
  <c r="AH117" i="301"/>
  <c r="AG117" i="301"/>
  <c r="AE117" i="301"/>
  <c r="AD117" i="301"/>
  <c r="AC117" i="301"/>
  <c r="AB117" i="301"/>
  <c r="AA117" i="301"/>
  <c r="Z117" i="301"/>
  <c r="Y117" i="301"/>
  <c r="W117" i="301"/>
  <c r="V117" i="301"/>
  <c r="U117" i="301"/>
  <c r="T117" i="301"/>
  <c r="S117" i="301"/>
  <c r="R117" i="301"/>
  <c r="Q117" i="301"/>
  <c r="O117" i="301"/>
  <c r="N117" i="301"/>
  <c r="M117" i="301"/>
  <c r="L117" i="301"/>
  <c r="K117" i="301"/>
  <c r="J117" i="301"/>
  <c r="I117" i="301"/>
  <c r="G117" i="301"/>
  <c r="F117" i="301"/>
  <c r="E117" i="301"/>
  <c r="D117" i="301"/>
  <c r="C117" i="301"/>
  <c r="B117" i="301"/>
  <c r="A117" i="301"/>
  <c r="AU116" i="301"/>
  <c r="AT116" i="301"/>
  <c r="AS116" i="301"/>
  <c r="AR116" i="301"/>
  <c r="AQ116" i="301"/>
  <c r="AP116" i="301"/>
  <c r="AO116" i="301"/>
  <c r="AM116" i="301"/>
  <c r="AL116" i="301"/>
  <c r="AK116" i="301"/>
  <c r="AJ116" i="301"/>
  <c r="AI116" i="301"/>
  <c r="AH116" i="301"/>
  <c r="AG116" i="301"/>
  <c r="AE116" i="301"/>
  <c r="AD116" i="301"/>
  <c r="AC116" i="301"/>
  <c r="AB116" i="301"/>
  <c r="AA116" i="301"/>
  <c r="Z116" i="301"/>
  <c r="Y116" i="301"/>
  <c r="W116" i="301"/>
  <c r="V116" i="301"/>
  <c r="U116" i="301"/>
  <c r="T116" i="301"/>
  <c r="S116" i="301"/>
  <c r="R116" i="301"/>
  <c r="Q116" i="301"/>
  <c r="O116" i="301"/>
  <c r="N116" i="301"/>
  <c r="M116" i="301"/>
  <c r="L116" i="301"/>
  <c r="K116" i="301"/>
  <c r="J116" i="301"/>
  <c r="I116" i="301"/>
  <c r="G116" i="301"/>
  <c r="F116" i="301"/>
  <c r="E116" i="301"/>
  <c r="D116" i="301"/>
  <c r="C116" i="301"/>
  <c r="B116" i="301"/>
  <c r="A116" i="301"/>
  <c r="AU115" i="301"/>
  <c r="AT115" i="301"/>
  <c r="AS115" i="301"/>
  <c r="AR115" i="301"/>
  <c r="AQ115" i="301"/>
  <c r="AP115" i="301"/>
  <c r="AO115" i="301"/>
  <c r="AM115" i="301"/>
  <c r="AL115" i="301"/>
  <c r="AK115" i="301"/>
  <c r="AJ115" i="301"/>
  <c r="AI115" i="301"/>
  <c r="AH115" i="301"/>
  <c r="AG115" i="301"/>
  <c r="AE115" i="301"/>
  <c r="AD115" i="301"/>
  <c r="AC115" i="301"/>
  <c r="AB115" i="301"/>
  <c r="AA115" i="301"/>
  <c r="Z115" i="301"/>
  <c r="Y115" i="301"/>
  <c r="W115" i="301"/>
  <c r="V115" i="301"/>
  <c r="U115" i="301"/>
  <c r="T115" i="301"/>
  <c r="S115" i="301"/>
  <c r="R115" i="301"/>
  <c r="Q115" i="301"/>
  <c r="O115" i="301"/>
  <c r="N115" i="301"/>
  <c r="M115" i="301"/>
  <c r="L115" i="301"/>
  <c r="K115" i="301"/>
  <c r="J115" i="301"/>
  <c r="I115" i="301"/>
  <c r="G115" i="301"/>
  <c r="F115" i="301"/>
  <c r="E115" i="301"/>
  <c r="D115" i="301"/>
  <c r="C115" i="301"/>
  <c r="B115" i="301"/>
  <c r="A115" i="301"/>
  <c r="AU114" i="301"/>
  <c r="AT114" i="301"/>
  <c r="AS114" i="301"/>
  <c r="AR114" i="301"/>
  <c r="AQ114" i="301"/>
  <c r="AP114" i="301"/>
  <c r="AO114" i="301"/>
  <c r="AM114" i="301"/>
  <c r="AL114" i="301"/>
  <c r="AK114" i="301"/>
  <c r="AJ114" i="301"/>
  <c r="AI114" i="301"/>
  <c r="AH114" i="301"/>
  <c r="AG114" i="301"/>
  <c r="AE114" i="301"/>
  <c r="AD114" i="301"/>
  <c r="AC114" i="301"/>
  <c r="AB114" i="301"/>
  <c r="AA114" i="301"/>
  <c r="Z114" i="301"/>
  <c r="Y114" i="301"/>
  <c r="W114" i="301"/>
  <c r="V114" i="301"/>
  <c r="U114" i="301"/>
  <c r="T114" i="301"/>
  <c r="S114" i="301"/>
  <c r="R114" i="301"/>
  <c r="Q114" i="301"/>
  <c r="O114" i="301"/>
  <c r="N114" i="301"/>
  <c r="M114" i="301"/>
  <c r="L114" i="301"/>
  <c r="K114" i="301"/>
  <c r="J114" i="301"/>
  <c r="I114" i="301"/>
  <c r="G114" i="301"/>
  <c r="F114" i="301"/>
  <c r="E114" i="301"/>
  <c r="D114" i="301"/>
  <c r="C114" i="301"/>
  <c r="B114" i="301"/>
  <c r="A114" i="301"/>
  <c r="AU113" i="301"/>
  <c r="AT113" i="301"/>
  <c r="AS113" i="301"/>
  <c r="AR113" i="301"/>
  <c r="AQ113" i="301"/>
  <c r="AP113" i="301"/>
  <c r="AO113" i="301"/>
  <c r="AM113" i="301"/>
  <c r="AL113" i="301"/>
  <c r="AK113" i="301"/>
  <c r="AJ113" i="301"/>
  <c r="AI113" i="301"/>
  <c r="AH113" i="301"/>
  <c r="AG113" i="301"/>
  <c r="AE113" i="301"/>
  <c r="AD113" i="301"/>
  <c r="AC113" i="301"/>
  <c r="AB113" i="301"/>
  <c r="AA113" i="301"/>
  <c r="Z113" i="301"/>
  <c r="Y113" i="301"/>
  <c r="W113" i="301"/>
  <c r="V113" i="301"/>
  <c r="U113" i="301"/>
  <c r="T113" i="301"/>
  <c r="S113" i="301"/>
  <c r="R113" i="301"/>
  <c r="Q113" i="301"/>
  <c r="O113" i="301"/>
  <c r="N113" i="301"/>
  <c r="M113" i="301"/>
  <c r="L113" i="301"/>
  <c r="K113" i="301"/>
  <c r="J113" i="301"/>
  <c r="I113" i="301"/>
  <c r="G113" i="301"/>
  <c r="F113" i="301"/>
  <c r="E113" i="301"/>
  <c r="D113" i="301"/>
  <c r="C113" i="301"/>
  <c r="B113" i="301"/>
  <c r="A113" i="301"/>
  <c r="AU112" i="301"/>
  <c r="AT112" i="301"/>
  <c r="AS112" i="301"/>
  <c r="AR112" i="301"/>
  <c r="AQ112" i="301"/>
  <c r="AP112" i="301"/>
  <c r="AO112" i="301"/>
  <c r="AM112" i="301"/>
  <c r="AL112" i="301"/>
  <c r="AK112" i="301"/>
  <c r="AJ112" i="301"/>
  <c r="AI112" i="301"/>
  <c r="AH112" i="301"/>
  <c r="AG112" i="301"/>
  <c r="AE112" i="301"/>
  <c r="AD112" i="301"/>
  <c r="AC112" i="301"/>
  <c r="AB112" i="301"/>
  <c r="AA112" i="301"/>
  <c r="Z112" i="301"/>
  <c r="Y112" i="301"/>
  <c r="W112" i="301"/>
  <c r="V112" i="301"/>
  <c r="U112" i="301"/>
  <c r="T112" i="301"/>
  <c r="S112" i="301"/>
  <c r="R112" i="301"/>
  <c r="Q112" i="301"/>
  <c r="O112" i="301"/>
  <c r="N112" i="301"/>
  <c r="M112" i="301"/>
  <c r="L112" i="301"/>
  <c r="K112" i="301"/>
  <c r="J112" i="301"/>
  <c r="I112" i="301"/>
  <c r="G112" i="301"/>
  <c r="F112" i="301"/>
  <c r="E112" i="301"/>
  <c r="D112" i="301"/>
  <c r="C112" i="301"/>
  <c r="B112" i="301"/>
  <c r="A112" i="301"/>
  <c r="AU111" i="301"/>
  <c r="AT111" i="301"/>
  <c r="AS111" i="301"/>
  <c r="AR111" i="301"/>
  <c r="AQ111" i="301"/>
  <c r="AP111" i="301"/>
  <c r="AO111" i="301"/>
  <c r="AM111" i="301"/>
  <c r="AL111" i="301"/>
  <c r="AK111" i="301"/>
  <c r="AJ111" i="301"/>
  <c r="AI111" i="301"/>
  <c r="AH111" i="301"/>
  <c r="AG111" i="301"/>
  <c r="AE111" i="301"/>
  <c r="AD111" i="301"/>
  <c r="AC111" i="301"/>
  <c r="AB111" i="301"/>
  <c r="AA111" i="301"/>
  <c r="Z111" i="301"/>
  <c r="Y111" i="301"/>
  <c r="W111" i="301"/>
  <c r="V111" i="301"/>
  <c r="U111" i="301"/>
  <c r="T111" i="301"/>
  <c r="S111" i="301"/>
  <c r="R111" i="301"/>
  <c r="Q111" i="301"/>
  <c r="O111" i="301"/>
  <c r="N111" i="301"/>
  <c r="M111" i="301"/>
  <c r="L111" i="301"/>
  <c r="K111" i="301"/>
  <c r="J111" i="301"/>
  <c r="I111" i="301"/>
  <c r="G111" i="301"/>
  <c r="F111" i="301"/>
  <c r="E111" i="301"/>
  <c r="D111" i="301"/>
  <c r="C111" i="301"/>
  <c r="B111" i="301"/>
  <c r="A111" i="301"/>
  <c r="AU110" i="301"/>
  <c r="AT110" i="301"/>
  <c r="AS110" i="301"/>
  <c r="AR110" i="301"/>
  <c r="AQ110" i="301"/>
  <c r="AP110" i="301"/>
  <c r="AO110" i="301"/>
  <c r="AM110" i="301"/>
  <c r="AL110" i="301"/>
  <c r="AK110" i="301"/>
  <c r="AJ110" i="301"/>
  <c r="AI110" i="301"/>
  <c r="AH110" i="301"/>
  <c r="AG110" i="301"/>
  <c r="AE110" i="301"/>
  <c r="AD110" i="301"/>
  <c r="AC110" i="301"/>
  <c r="AB110" i="301"/>
  <c r="AA110" i="301"/>
  <c r="Z110" i="301"/>
  <c r="Y110" i="301"/>
  <c r="W110" i="301"/>
  <c r="V110" i="301"/>
  <c r="U110" i="301"/>
  <c r="T110" i="301"/>
  <c r="S110" i="301"/>
  <c r="R110" i="301"/>
  <c r="Q110" i="301"/>
  <c r="O110" i="301"/>
  <c r="N110" i="301"/>
  <c r="M110" i="301"/>
  <c r="L110" i="301"/>
  <c r="K110" i="301"/>
  <c r="J110" i="301"/>
  <c r="I110" i="301"/>
  <c r="G110" i="301"/>
  <c r="F110" i="301"/>
  <c r="E110" i="301"/>
  <c r="D110" i="301"/>
  <c r="C110" i="301"/>
  <c r="B110" i="301"/>
  <c r="A110" i="301"/>
  <c r="AU109" i="301"/>
  <c r="AT109" i="301"/>
  <c r="AS109" i="301"/>
  <c r="AR109" i="301"/>
  <c r="AQ109" i="301"/>
  <c r="AP109" i="301"/>
  <c r="AO109" i="301"/>
  <c r="AM109" i="301"/>
  <c r="AL109" i="301"/>
  <c r="AK109" i="301"/>
  <c r="AJ109" i="301"/>
  <c r="AI109" i="301"/>
  <c r="AH109" i="301"/>
  <c r="AG109" i="301"/>
  <c r="AE109" i="301"/>
  <c r="AD109" i="301"/>
  <c r="AC109" i="301"/>
  <c r="AB109" i="301"/>
  <c r="AA109" i="301"/>
  <c r="Z109" i="301"/>
  <c r="Y109" i="301"/>
  <c r="W109" i="301"/>
  <c r="V109" i="301"/>
  <c r="U109" i="301"/>
  <c r="T109" i="301"/>
  <c r="S109" i="301"/>
  <c r="R109" i="301"/>
  <c r="Q109" i="301"/>
  <c r="O109" i="301"/>
  <c r="N109" i="301"/>
  <c r="M109" i="301"/>
  <c r="L109" i="301"/>
  <c r="K109" i="301"/>
  <c r="J109" i="301"/>
  <c r="I109" i="301"/>
  <c r="G109" i="301"/>
  <c r="F109" i="301"/>
  <c r="E109" i="301"/>
  <c r="D109" i="301"/>
  <c r="C109" i="301"/>
  <c r="B109" i="301"/>
  <c r="A109" i="301"/>
  <c r="AU108" i="301"/>
  <c r="AT108" i="301"/>
  <c r="AS108" i="301"/>
  <c r="AR108" i="301"/>
  <c r="AQ108" i="301"/>
  <c r="AP108" i="301"/>
  <c r="AO108" i="301"/>
  <c r="AM108" i="301"/>
  <c r="AL108" i="301"/>
  <c r="AK108" i="301"/>
  <c r="AJ108" i="301"/>
  <c r="AI108" i="301"/>
  <c r="AH108" i="301"/>
  <c r="AG108" i="301"/>
  <c r="AE108" i="301"/>
  <c r="AD108" i="301"/>
  <c r="AC108" i="301"/>
  <c r="AB108" i="301"/>
  <c r="AA108" i="301"/>
  <c r="Z108" i="301"/>
  <c r="Y108" i="301"/>
  <c r="W108" i="301"/>
  <c r="V108" i="301"/>
  <c r="U108" i="301"/>
  <c r="T108" i="301"/>
  <c r="S108" i="301"/>
  <c r="R108" i="301"/>
  <c r="Q108" i="301"/>
  <c r="O108" i="301"/>
  <c r="N108" i="301"/>
  <c r="M108" i="301"/>
  <c r="L108" i="301"/>
  <c r="K108" i="301"/>
  <c r="J108" i="301"/>
  <c r="I108" i="301"/>
  <c r="G108" i="301"/>
  <c r="F108" i="301"/>
  <c r="E108" i="301"/>
  <c r="D108" i="301"/>
  <c r="C108" i="301"/>
  <c r="B108" i="301"/>
  <c r="A108" i="301"/>
  <c r="AU107" i="301"/>
  <c r="AT107" i="301"/>
  <c r="AS107" i="301"/>
  <c r="AR107" i="301"/>
  <c r="AQ107" i="301"/>
  <c r="AP107" i="301"/>
  <c r="AO107" i="301"/>
  <c r="AM107" i="301"/>
  <c r="AL107" i="301"/>
  <c r="AK107" i="301"/>
  <c r="AJ107" i="301"/>
  <c r="AI107" i="301"/>
  <c r="AH107" i="301"/>
  <c r="AG107" i="301"/>
  <c r="AE107" i="301"/>
  <c r="AD107" i="301"/>
  <c r="AC107" i="301"/>
  <c r="AB107" i="301"/>
  <c r="AA107" i="301"/>
  <c r="Z107" i="301"/>
  <c r="Y107" i="301"/>
  <c r="W107" i="301"/>
  <c r="V107" i="301"/>
  <c r="U107" i="301"/>
  <c r="T107" i="301"/>
  <c r="S107" i="301"/>
  <c r="R107" i="301"/>
  <c r="Q107" i="301"/>
  <c r="O107" i="301"/>
  <c r="N107" i="301"/>
  <c r="M107" i="301"/>
  <c r="L107" i="301"/>
  <c r="K107" i="301"/>
  <c r="J107" i="301"/>
  <c r="I107" i="301"/>
  <c r="G107" i="301"/>
  <c r="F107" i="301"/>
  <c r="E107" i="301"/>
  <c r="D107" i="301"/>
  <c r="C107" i="301"/>
  <c r="B107" i="301"/>
  <c r="A107" i="301"/>
  <c r="AU106" i="301"/>
  <c r="AT106" i="301"/>
  <c r="AS106" i="301"/>
  <c r="AR106" i="301"/>
  <c r="AQ106" i="301"/>
  <c r="AP106" i="301"/>
  <c r="AO106" i="301"/>
  <c r="AM106" i="301"/>
  <c r="AL106" i="301"/>
  <c r="AK106" i="301"/>
  <c r="AJ106" i="301"/>
  <c r="AI106" i="301"/>
  <c r="AH106" i="301"/>
  <c r="AG106" i="301"/>
  <c r="AE106" i="301"/>
  <c r="AD106" i="301"/>
  <c r="AC106" i="301"/>
  <c r="AB106" i="301"/>
  <c r="AA106" i="301"/>
  <c r="Z106" i="301"/>
  <c r="Y106" i="301"/>
  <c r="W106" i="301"/>
  <c r="V106" i="301"/>
  <c r="U106" i="301"/>
  <c r="T106" i="301"/>
  <c r="S106" i="301"/>
  <c r="R106" i="301"/>
  <c r="Q106" i="301"/>
  <c r="O106" i="301"/>
  <c r="N106" i="301"/>
  <c r="M106" i="301"/>
  <c r="L106" i="301"/>
  <c r="K106" i="301"/>
  <c r="J106" i="301"/>
  <c r="I106" i="301"/>
  <c r="G106" i="301"/>
  <c r="F106" i="301"/>
  <c r="E106" i="301"/>
  <c r="D106" i="301"/>
  <c r="C106" i="301"/>
  <c r="B106" i="301"/>
  <c r="A106" i="301"/>
  <c r="AU105" i="301"/>
  <c r="AT105" i="301"/>
  <c r="AS105" i="301"/>
  <c r="AR105" i="301"/>
  <c r="AQ105" i="301"/>
  <c r="AP105" i="301"/>
  <c r="AO105" i="301"/>
  <c r="AM105" i="301"/>
  <c r="AL105" i="301"/>
  <c r="AK105" i="301"/>
  <c r="AJ105" i="301"/>
  <c r="AI105" i="301"/>
  <c r="AH105" i="301"/>
  <c r="AG105" i="301"/>
  <c r="AE105" i="301"/>
  <c r="AD105" i="301"/>
  <c r="AC105" i="301"/>
  <c r="AB105" i="301"/>
  <c r="AA105" i="301"/>
  <c r="Z105" i="301"/>
  <c r="Y105" i="301"/>
  <c r="W105" i="301"/>
  <c r="V105" i="301"/>
  <c r="U105" i="301"/>
  <c r="T105" i="301"/>
  <c r="S105" i="301"/>
  <c r="R105" i="301"/>
  <c r="Q105" i="301"/>
  <c r="O105" i="301"/>
  <c r="N105" i="301"/>
  <c r="M105" i="301"/>
  <c r="L105" i="301"/>
  <c r="K105" i="301"/>
  <c r="J105" i="301"/>
  <c r="I105" i="301"/>
  <c r="G105" i="301"/>
  <c r="F105" i="301"/>
  <c r="E105" i="301"/>
  <c r="D105" i="301"/>
  <c r="C105" i="301"/>
  <c r="B105" i="301"/>
  <c r="A105" i="301"/>
  <c r="AU104" i="301"/>
  <c r="AT104" i="301"/>
  <c r="AS104" i="301"/>
  <c r="AR104" i="301"/>
  <c r="AQ104" i="301"/>
  <c r="AP104" i="301"/>
  <c r="AO104" i="301"/>
  <c r="AM104" i="301"/>
  <c r="AL104" i="301"/>
  <c r="AK104" i="301"/>
  <c r="AJ104" i="301"/>
  <c r="AI104" i="301"/>
  <c r="AH104" i="301"/>
  <c r="AG104" i="301"/>
  <c r="AE104" i="301"/>
  <c r="AD104" i="301"/>
  <c r="AC104" i="301"/>
  <c r="AB104" i="301"/>
  <c r="AA104" i="301"/>
  <c r="Z104" i="301"/>
  <c r="Y104" i="301"/>
  <c r="W104" i="301"/>
  <c r="V104" i="301"/>
  <c r="U104" i="301"/>
  <c r="T104" i="301"/>
  <c r="S104" i="301"/>
  <c r="R104" i="301"/>
  <c r="Q104" i="301"/>
  <c r="O104" i="301"/>
  <c r="N104" i="301"/>
  <c r="M104" i="301"/>
  <c r="L104" i="301"/>
  <c r="K104" i="301"/>
  <c r="J104" i="301"/>
  <c r="I104" i="301"/>
  <c r="G104" i="301"/>
  <c r="F104" i="301"/>
  <c r="E104" i="301"/>
  <c r="D104" i="301"/>
  <c r="C104" i="301"/>
  <c r="B104" i="301"/>
  <c r="A104" i="301"/>
  <c r="AU103" i="301"/>
  <c r="AT103" i="301"/>
  <c r="AS103" i="301"/>
  <c r="AR103" i="301"/>
  <c r="AQ103" i="301"/>
  <c r="AP103" i="301"/>
  <c r="AO103" i="301"/>
  <c r="AM103" i="301"/>
  <c r="AL103" i="301"/>
  <c r="AK103" i="301"/>
  <c r="AJ103" i="301"/>
  <c r="AI103" i="301"/>
  <c r="AH103" i="301"/>
  <c r="AG103" i="301"/>
  <c r="AE103" i="301"/>
  <c r="AD103" i="301"/>
  <c r="AC103" i="301"/>
  <c r="AB103" i="301"/>
  <c r="AA103" i="301"/>
  <c r="Z103" i="301"/>
  <c r="Y103" i="301"/>
  <c r="W103" i="301"/>
  <c r="V103" i="301"/>
  <c r="U103" i="301"/>
  <c r="T103" i="301"/>
  <c r="S103" i="301"/>
  <c r="R103" i="301"/>
  <c r="Q103" i="301"/>
  <c r="O103" i="301"/>
  <c r="N103" i="301"/>
  <c r="M103" i="301"/>
  <c r="L103" i="301"/>
  <c r="K103" i="301"/>
  <c r="J103" i="301"/>
  <c r="I103" i="301"/>
  <c r="G103" i="301"/>
  <c r="F103" i="301"/>
  <c r="E103" i="301"/>
  <c r="D103" i="301"/>
  <c r="C103" i="301"/>
  <c r="B103" i="301"/>
  <c r="A103" i="301"/>
  <c r="AU102" i="301"/>
  <c r="AT102" i="301"/>
  <c r="AS102" i="301"/>
  <c r="AR102" i="301"/>
  <c r="AQ102" i="301"/>
  <c r="AP102" i="301"/>
  <c r="AO102" i="301"/>
  <c r="AM102" i="301"/>
  <c r="AL102" i="301"/>
  <c r="AK102" i="301"/>
  <c r="AJ102" i="301"/>
  <c r="AI102" i="301"/>
  <c r="AH102" i="301"/>
  <c r="AG102" i="301"/>
  <c r="AE102" i="301"/>
  <c r="AD102" i="301"/>
  <c r="AC102" i="301"/>
  <c r="AB102" i="301"/>
  <c r="AA102" i="301"/>
  <c r="Z102" i="301"/>
  <c r="Y102" i="301"/>
  <c r="W102" i="301"/>
  <c r="V102" i="301"/>
  <c r="U102" i="301"/>
  <c r="T102" i="301"/>
  <c r="S102" i="301"/>
  <c r="R102" i="301"/>
  <c r="Q102" i="301"/>
  <c r="O102" i="301"/>
  <c r="N102" i="301"/>
  <c r="M102" i="301"/>
  <c r="L102" i="301"/>
  <c r="K102" i="301"/>
  <c r="J102" i="301"/>
  <c r="I102" i="301"/>
  <c r="G102" i="301"/>
  <c r="F102" i="301"/>
  <c r="E102" i="301"/>
  <c r="D102" i="301"/>
  <c r="C102" i="301"/>
  <c r="B102" i="301"/>
  <c r="A102" i="301"/>
  <c r="AU101" i="301"/>
  <c r="AT101" i="301"/>
  <c r="AS101" i="301"/>
  <c r="AR101" i="301"/>
  <c r="AQ101" i="301"/>
  <c r="AP101" i="301"/>
  <c r="AO101" i="301"/>
  <c r="AM101" i="301"/>
  <c r="AL101" i="301"/>
  <c r="AK101" i="301"/>
  <c r="AJ101" i="301"/>
  <c r="AI101" i="301"/>
  <c r="AH101" i="301"/>
  <c r="AG101" i="301"/>
  <c r="AE101" i="301"/>
  <c r="AD101" i="301"/>
  <c r="AC101" i="301"/>
  <c r="AB101" i="301"/>
  <c r="AA101" i="301"/>
  <c r="Z101" i="301"/>
  <c r="Y101" i="301"/>
  <c r="W101" i="301"/>
  <c r="V101" i="301"/>
  <c r="U101" i="301"/>
  <c r="T101" i="301"/>
  <c r="S101" i="301"/>
  <c r="R101" i="301"/>
  <c r="Q101" i="301"/>
  <c r="O101" i="301"/>
  <c r="N101" i="301"/>
  <c r="M101" i="301"/>
  <c r="L101" i="301"/>
  <c r="K101" i="301"/>
  <c r="J101" i="301"/>
  <c r="I101" i="301"/>
  <c r="G101" i="301"/>
  <c r="F101" i="301"/>
  <c r="E101" i="301"/>
  <c r="D101" i="301"/>
  <c r="C101" i="301"/>
  <c r="B101" i="301"/>
  <c r="A101" i="301"/>
  <c r="G96" i="301"/>
  <c r="F96" i="301"/>
  <c r="E96" i="301"/>
  <c r="D96" i="301"/>
  <c r="J96" i="301" s="1"/>
  <c r="C96" i="301"/>
  <c r="B96" i="301"/>
  <c r="G95" i="301"/>
  <c r="F95" i="301"/>
  <c r="E95" i="301"/>
  <c r="D95" i="301"/>
  <c r="C95" i="301"/>
  <c r="J95" i="301" s="1"/>
  <c r="B95" i="301"/>
  <c r="H95" i="301" s="1"/>
  <c r="G94" i="301"/>
  <c r="F94" i="301"/>
  <c r="E94" i="301"/>
  <c r="D94" i="301"/>
  <c r="C94" i="301"/>
  <c r="J94" i="301" s="1"/>
  <c r="B94" i="301"/>
  <c r="H94" i="301" s="1"/>
  <c r="G93" i="301"/>
  <c r="F93" i="301"/>
  <c r="E93" i="301"/>
  <c r="D93" i="301"/>
  <c r="J93" i="301" s="1"/>
  <c r="C93" i="301"/>
  <c r="B93" i="301"/>
  <c r="G92" i="301"/>
  <c r="F92" i="301"/>
  <c r="E92" i="301"/>
  <c r="D92" i="301"/>
  <c r="C92" i="301"/>
  <c r="J92" i="301" s="1"/>
  <c r="B92" i="301"/>
  <c r="H92" i="301" s="1"/>
  <c r="G91" i="301"/>
  <c r="F91" i="301"/>
  <c r="E91" i="301"/>
  <c r="D91" i="301"/>
  <c r="C91" i="301"/>
  <c r="C97" i="301" s="1"/>
  <c r="B91" i="301"/>
  <c r="B97" i="301" s="1"/>
  <c r="G90" i="301"/>
  <c r="G97" i="301" s="1"/>
  <c r="F90" i="301"/>
  <c r="F97" i="301" s="1"/>
  <c r="E90" i="301"/>
  <c r="E97" i="301" s="1"/>
  <c r="D90" i="301"/>
  <c r="D97" i="301" s="1"/>
  <c r="C90" i="301"/>
  <c r="B90" i="301"/>
  <c r="S76" i="301"/>
  <c r="P76" i="301"/>
  <c r="M76" i="301"/>
  <c r="S75" i="301"/>
  <c r="P75" i="301"/>
  <c r="M75" i="301"/>
  <c r="S74" i="301"/>
  <c r="P74" i="301"/>
  <c r="P77" i="301" s="1"/>
  <c r="M74" i="301"/>
  <c r="M77" i="301" s="1"/>
  <c r="S73" i="301"/>
  <c r="P73" i="301"/>
  <c r="M73" i="301"/>
  <c r="S72" i="301"/>
  <c r="P72" i="301"/>
  <c r="M72" i="301"/>
  <c r="U71" i="301"/>
  <c r="S71" i="301"/>
  <c r="S77" i="301" s="1"/>
  <c r="R71" i="301"/>
  <c r="P71" i="301"/>
  <c r="M71" i="301"/>
  <c r="V66" i="301"/>
  <c r="S66" i="301"/>
  <c r="P66" i="301"/>
  <c r="M66" i="301"/>
  <c r="V76" i="301" s="1"/>
  <c r="V65" i="301"/>
  <c r="S65" i="301"/>
  <c r="P65" i="301"/>
  <c r="M65" i="301"/>
  <c r="V75" i="301" s="1"/>
  <c r="V64" i="301"/>
  <c r="S64" i="301"/>
  <c r="S67" i="301" s="1"/>
  <c r="P64" i="301"/>
  <c r="M64" i="301"/>
  <c r="V74" i="301" s="1"/>
  <c r="V63" i="301"/>
  <c r="S63" i="301"/>
  <c r="P63" i="301"/>
  <c r="M63" i="301"/>
  <c r="V73" i="301" s="1"/>
  <c r="V62" i="301"/>
  <c r="S62" i="301"/>
  <c r="P62" i="301"/>
  <c r="M62" i="301"/>
  <c r="V72" i="301" s="1"/>
  <c r="V61" i="301"/>
  <c r="V67" i="301" s="1"/>
  <c r="S61" i="301"/>
  <c r="P61" i="301"/>
  <c r="P67" i="301" s="1"/>
  <c r="M61" i="301"/>
  <c r="M67" i="301" s="1"/>
  <c r="A3" i="301"/>
  <c r="L61" i="301" s="1"/>
  <c r="B273" i="300"/>
  <c r="A273" i="300"/>
  <c r="B272" i="300"/>
  <c r="A272" i="300"/>
  <c r="B271" i="300"/>
  <c r="A271" i="300"/>
  <c r="B270" i="300"/>
  <c r="A270" i="300"/>
  <c r="B269" i="300"/>
  <c r="A269" i="300"/>
  <c r="B268" i="300"/>
  <c r="A268" i="300"/>
  <c r="B267" i="300"/>
  <c r="A267" i="300"/>
  <c r="B266" i="300"/>
  <c r="A266" i="300"/>
  <c r="B265" i="300"/>
  <c r="A265" i="300"/>
  <c r="B264" i="300"/>
  <c r="A264" i="300"/>
  <c r="B263" i="300"/>
  <c r="A263" i="300"/>
  <c r="B262" i="300"/>
  <c r="A262" i="300"/>
  <c r="B261" i="300"/>
  <c r="A261" i="300"/>
  <c r="B260" i="300"/>
  <c r="A260" i="300"/>
  <c r="B259" i="300"/>
  <c r="A259" i="300"/>
  <c r="B258" i="300"/>
  <c r="A258" i="300"/>
  <c r="B257" i="300"/>
  <c r="A257" i="300"/>
  <c r="B256" i="300"/>
  <c r="A256" i="300"/>
  <c r="B255" i="300"/>
  <c r="A255" i="300"/>
  <c r="B254" i="300"/>
  <c r="A254" i="300"/>
  <c r="B253" i="300"/>
  <c r="A253" i="300"/>
  <c r="B252" i="300"/>
  <c r="A252" i="300"/>
  <c r="B251" i="300"/>
  <c r="A251" i="300"/>
  <c r="B250" i="300"/>
  <c r="A250" i="300"/>
  <c r="B249" i="300"/>
  <c r="A249" i="300"/>
  <c r="B248" i="300"/>
  <c r="A248" i="300"/>
  <c r="B247" i="300"/>
  <c r="A247" i="300"/>
  <c r="B246" i="300"/>
  <c r="A246" i="300"/>
  <c r="B245" i="300"/>
  <c r="A245" i="300"/>
  <c r="B244" i="300"/>
  <c r="A244" i="300"/>
  <c r="B243" i="300"/>
  <c r="A243" i="300"/>
  <c r="B242" i="300"/>
  <c r="A242" i="300"/>
  <c r="B241" i="300"/>
  <c r="A241" i="300"/>
  <c r="B240" i="300"/>
  <c r="A240" i="300"/>
  <c r="B239" i="300"/>
  <c r="A239" i="300"/>
  <c r="B238" i="300"/>
  <c r="A238" i="300"/>
  <c r="B237" i="300"/>
  <c r="A237" i="300"/>
  <c r="B236" i="300"/>
  <c r="A236" i="300"/>
  <c r="B235" i="300"/>
  <c r="A235" i="300"/>
  <c r="B234" i="300"/>
  <c r="A234" i="300"/>
  <c r="B233" i="300"/>
  <c r="A233" i="300"/>
  <c r="B232" i="300"/>
  <c r="A232" i="300"/>
  <c r="B231" i="300"/>
  <c r="A231" i="300"/>
  <c r="B230" i="300"/>
  <c r="A230" i="300"/>
  <c r="B229" i="300"/>
  <c r="A229" i="300"/>
  <c r="B228" i="300"/>
  <c r="A228" i="300"/>
  <c r="B227" i="300"/>
  <c r="A227" i="300"/>
  <c r="B226" i="300"/>
  <c r="A226" i="300"/>
  <c r="B225" i="300"/>
  <c r="A225" i="300"/>
  <c r="B224" i="300"/>
  <c r="A224" i="300"/>
  <c r="B223" i="300"/>
  <c r="A223" i="300"/>
  <c r="B222" i="300"/>
  <c r="A222" i="300"/>
  <c r="B221" i="300"/>
  <c r="A221" i="300"/>
  <c r="B220" i="300"/>
  <c r="A220" i="300"/>
  <c r="B219" i="300"/>
  <c r="A219" i="300"/>
  <c r="B218" i="300"/>
  <c r="A218" i="300"/>
  <c r="B217" i="300"/>
  <c r="A217" i="300"/>
  <c r="B216" i="300"/>
  <c r="A216" i="300"/>
  <c r="B215" i="300"/>
  <c r="A215" i="300"/>
  <c r="B214" i="300"/>
  <c r="A214" i="300"/>
  <c r="B213" i="300"/>
  <c r="A213" i="300"/>
  <c r="B212" i="300"/>
  <c r="A212" i="300"/>
  <c r="B211" i="300"/>
  <c r="A211" i="300"/>
  <c r="B210" i="300"/>
  <c r="A210" i="300"/>
  <c r="B209" i="300"/>
  <c r="A209" i="300"/>
  <c r="B208" i="300"/>
  <c r="A208" i="300"/>
  <c r="B207" i="300"/>
  <c r="A207" i="300"/>
  <c r="B206" i="300"/>
  <c r="A206" i="300"/>
  <c r="B205" i="300"/>
  <c r="A205" i="300"/>
  <c r="B204" i="300"/>
  <c r="A204" i="300"/>
  <c r="B203" i="300"/>
  <c r="A203" i="300"/>
  <c r="B202" i="300"/>
  <c r="A202" i="300"/>
  <c r="B201" i="300"/>
  <c r="A201" i="300"/>
  <c r="B200" i="300"/>
  <c r="A200" i="300"/>
  <c r="B199" i="300"/>
  <c r="A199" i="300"/>
  <c r="B198" i="300"/>
  <c r="A198" i="300"/>
  <c r="B197" i="300"/>
  <c r="A197" i="300"/>
  <c r="B196" i="300"/>
  <c r="A196" i="300"/>
  <c r="B195" i="300"/>
  <c r="A195" i="300"/>
  <c r="B194" i="300"/>
  <c r="A194" i="300"/>
  <c r="B193" i="300"/>
  <c r="A193" i="300"/>
  <c r="B192" i="300"/>
  <c r="A192" i="300"/>
  <c r="B191" i="300"/>
  <c r="A191" i="300"/>
  <c r="B190" i="300"/>
  <c r="A190" i="300"/>
  <c r="B189" i="300"/>
  <c r="A189" i="300"/>
  <c r="B188" i="300"/>
  <c r="A188" i="300"/>
  <c r="B187" i="300"/>
  <c r="A187" i="300"/>
  <c r="B186" i="300"/>
  <c r="A186" i="300"/>
  <c r="B185" i="300"/>
  <c r="A185" i="300"/>
  <c r="B184" i="300"/>
  <c r="A184" i="300"/>
  <c r="B183" i="300"/>
  <c r="A183" i="300"/>
  <c r="B182" i="300"/>
  <c r="A182" i="300"/>
  <c r="B181" i="300"/>
  <c r="A181" i="300"/>
  <c r="B180" i="300"/>
  <c r="A180" i="300"/>
  <c r="B179" i="300"/>
  <c r="A179" i="300"/>
  <c r="B178" i="300"/>
  <c r="A178" i="300"/>
  <c r="B177" i="300"/>
  <c r="A177" i="300"/>
  <c r="B176" i="300"/>
  <c r="A176" i="300"/>
  <c r="B175" i="300"/>
  <c r="A175" i="300"/>
  <c r="B174" i="300"/>
  <c r="A174" i="300"/>
  <c r="B173" i="300"/>
  <c r="A173" i="300"/>
  <c r="B172" i="300"/>
  <c r="A172" i="300"/>
  <c r="B171" i="300"/>
  <c r="A171" i="300"/>
  <c r="B170" i="300"/>
  <c r="A170" i="300"/>
  <c r="B169" i="300"/>
  <c r="A169" i="300"/>
  <c r="B168" i="300"/>
  <c r="A168" i="300"/>
  <c r="B167" i="300"/>
  <c r="A167" i="300"/>
  <c r="B166" i="300"/>
  <c r="A166" i="300"/>
  <c r="B165" i="300"/>
  <c r="A165" i="300"/>
  <c r="B164" i="300"/>
  <c r="A164" i="300"/>
  <c r="B163" i="300"/>
  <c r="A163" i="300"/>
  <c r="B162" i="300"/>
  <c r="A162" i="300"/>
  <c r="B161" i="300"/>
  <c r="A161" i="300"/>
  <c r="B160" i="300"/>
  <c r="A160" i="300"/>
  <c r="B159" i="300"/>
  <c r="A159" i="300"/>
  <c r="B158" i="300"/>
  <c r="A158" i="300"/>
  <c r="B157" i="300"/>
  <c r="A157" i="300"/>
  <c r="B156" i="300"/>
  <c r="A156" i="300"/>
  <c r="B155" i="300"/>
  <c r="A155" i="300"/>
  <c r="B154" i="300"/>
  <c r="A154" i="300"/>
  <c r="B153" i="300"/>
  <c r="A153" i="300"/>
  <c r="B152" i="300"/>
  <c r="A152" i="300"/>
  <c r="B151" i="300"/>
  <c r="A151" i="300"/>
  <c r="B150" i="300"/>
  <c r="A150" i="300"/>
  <c r="B149" i="300"/>
  <c r="A149" i="300"/>
  <c r="B148" i="300"/>
  <c r="A148" i="300"/>
  <c r="B147" i="300"/>
  <c r="A147" i="300"/>
  <c r="B146" i="300"/>
  <c r="A146" i="300"/>
  <c r="B145" i="300"/>
  <c r="A145" i="300"/>
  <c r="B144" i="300"/>
  <c r="A144" i="300"/>
  <c r="B143" i="300"/>
  <c r="A143" i="300"/>
  <c r="B142" i="300"/>
  <c r="A142" i="300"/>
  <c r="B141" i="300"/>
  <c r="A141" i="300"/>
  <c r="B140" i="300"/>
  <c r="A140" i="300"/>
  <c r="B139" i="300"/>
  <c r="A139" i="300"/>
  <c r="B138" i="300"/>
  <c r="A138" i="300"/>
  <c r="B137" i="300"/>
  <c r="A137" i="300"/>
  <c r="B136" i="300"/>
  <c r="A136" i="300"/>
  <c r="B135" i="300"/>
  <c r="A135" i="300"/>
  <c r="B134" i="300"/>
  <c r="A134" i="300"/>
  <c r="B133" i="300"/>
  <c r="A133" i="300"/>
  <c r="B132" i="300"/>
  <c r="A132" i="300"/>
  <c r="B131" i="300"/>
  <c r="A131" i="300"/>
  <c r="B130" i="300"/>
  <c r="A130" i="300"/>
  <c r="B129" i="300"/>
  <c r="A129" i="300"/>
  <c r="B128" i="300"/>
  <c r="A128" i="300"/>
  <c r="B127" i="300"/>
  <c r="A127" i="300"/>
  <c r="AU123" i="300"/>
  <c r="AT123" i="300"/>
  <c r="AS123" i="300"/>
  <c r="AR123" i="300"/>
  <c r="AQ123" i="300"/>
  <c r="AP123" i="300"/>
  <c r="AO123" i="300"/>
  <c r="AM123" i="300"/>
  <c r="AL123" i="300"/>
  <c r="AK123" i="300"/>
  <c r="AJ123" i="300"/>
  <c r="AI123" i="300"/>
  <c r="AH123" i="300"/>
  <c r="AG123" i="300"/>
  <c r="AE123" i="300"/>
  <c r="AD123" i="300"/>
  <c r="AC123" i="300"/>
  <c r="AB123" i="300"/>
  <c r="AA123" i="300"/>
  <c r="Z123" i="300"/>
  <c r="Y123" i="300"/>
  <c r="W123" i="300"/>
  <c r="V123" i="300"/>
  <c r="U123" i="300"/>
  <c r="T123" i="300"/>
  <c r="S123" i="300"/>
  <c r="R123" i="300"/>
  <c r="Q123" i="300"/>
  <c r="O123" i="300"/>
  <c r="N123" i="300"/>
  <c r="M123" i="300"/>
  <c r="L123" i="300"/>
  <c r="K123" i="300"/>
  <c r="J123" i="300"/>
  <c r="I123" i="300"/>
  <c r="AU122" i="300"/>
  <c r="AT122" i="300"/>
  <c r="AS122" i="300"/>
  <c r="AR122" i="300"/>
  <c r="AQ122" i="300"/>
  <c r="AP122" i="300"/>
  <c r="AO122" i="300"/>
  <c r="AM122" i="300"/>
  <c r="AL122" i="300"/>
  <c r="AK122" i="300"/>
  <c r="AJ122" i="300"/>
  <c r="AI122" i="300"/>
  <c r="AH122" i="300"/>
  <c r="AG122" i="300"/>
  <c r="AE122" i="300"/>
  <c r="AD122" i="300"/>
  <c r="AC122" i="300"/>
  <c r="AB122" i="300"/>
  <c r="AA122" i="300"/>
  <c r="Z122" i="300"/>
  <c r="Y122" i="300"/>
  <c r="W122" i="300"/>
  <c r="V122" i="300"/>
  <c r="U122" i="300"/>
  <c r="T122" i="300"/>
  <c r="S122" i="300"/>
  <c r="R122" i="300"/>
  <c r="Q122" i="300"/>
  <c r="O122" i="300"/>
  <c r="N122" i="300"/>
  <c r="M122" i="300"/>
  <c r="L122" i="300"/>
  <c r="K122" i="300"/>
  <c r="J122" i="300"/>
  <c r="I122" i="300"/>
  <c r="AU121" i="300"/>
  <c r="AT121" i="300"/>
  <c r="AS121" i="300"/>
  <c r="AR121" i="300"/>
  <c r="AQ121" i="300"/>
  <c r="AP121" i="300"/>
  <c r="AO121" i="300"/>
  <c r="AM121" i="300"/>
  <c r="AL121" i="300"/>
  <c r="AK121" i="300"/>
  <c r="AJ121" i="300"/>
  <c r="AI121" i="300"/>
  <c r="AH121" i="300"/>
  <c r="AG121" i="300"/>
  <c r="AE121" i="300"/>
  <c r="AD121" i="300"/>
  <c r="AC121" i="300"/>
  <c r="AB121" i="300"/>
  <c r="AA121" i="300"/>
  <c r="Z121" i="300"/>
  <c r="Y121" i="300"/>
  <c r="W121" i="300"/>
  <c r="V121" i="300"/>
  <c r="U121" i="300"/>
  <c r="T121" i="300"/>
  <c r="S121" i="300"/>
  <c r="R121" i="300"/>
  <c r="Q121" i="300"/>
  <c r="O121" i="300"/>
  <c r="N121" i="300"/>
  <c r="M121" i="300"/>
  <c r="L121" i="300"/>
  <c r="K121" i="300"/>
  <c r="J121" i="300"/>
  <c r="I121" i="300"/>
  <c r="G121" i="300"/>
  <c r="F121" i="300"/>
  <c r="E121" i="300"/>
  <c r="D121" i="300"/>
  <c r="C121" i="300"/>
  <c r="B121" i="300"/>
  <c r="A121" i="300"/>
  <c r="AU120" i="300"/>
  <c r="AT120" i="300"/>
  <c r="AS120" i="300"/>
  <c r="AR120" i="300"/>
  <c r="AQ120" i="300"/>
  <c r="AP120" i="300"/>
  <c r="AO120" i="300"/>
  <c r="AM120" i="300"/>
  <c r="AL120" i="300"/>
  <c r="AK120" i="300"/>
  <c r="AJ120" i="300"/>
  <c r="AI120" i="300"/>
  <c r="AH120" i="300"/>
  <c r="AG120" i="300"/>
  <c r="AE120" i="300"/>
  <c r="AD120" i="300"/>
  <c r="AC120" i="300"/>
  <c r="AB120" i="300"/>
  <c r="AA120" i="300"/>
  <c r="Z120" i="300"/>
  <c r="Y120" i="300"/>
  <c r="W120" i="300"/>
  <c r="V120" i="300"/>
  <c r="U120" i="300"/>
  <c r="T120" i="300"/>
  <c r="S120" i="300"/>
  <c r="R120" i="300"/>
  <c r="Q120" i="300"/>
  <c r="O120" i="300"/>
  <c r="N120" i="300"/>
  <c r="M120" i="300"/>
  <c r="L120" i="300"/>
  <c r="K120" i="300"/>
  <c r="J120" i="300"/>
  <c r="I120" i="300"/>
  <c r="G120" i="300"/>
  <c r="F120" i="300"/>
  <c r="E120" i="300"/>
  <c r="D120" i="300"/>
  <c r="C120" i="300"/>
  <c r="B120" i="300"/>
  <c r="A120" i="300"/>
  <c r="AU119" i="300"/>
  <c r="AT119" i="300"/>
  <c r="AS119" i="300"/>
  <c r="AR119" i="300"/>
  <c r="AQ119" i="300"/>
  <c r="AP119" i="300"/>
  <c r="AO119" i="300"/>
  <c r="AM119" i="300"/>
  <c r="AL119" i="300"/>
  <c r="AK119" i="300"/>
  <c r="AJ119" i="300"/>
  <c r="AI119" i="300"/>
  <c r="AH119" i="300"/>
  <c r="AG119" i="300"/>
  <c r="AE119" i="300"/>
  <c r="AD119" i="300"/>
  <c r="AC119" i="300"/>
  <c r="AB119" i="300"/>
  <c r="AA119" i="300"/>
  <c r="Z119" i="300"/>
  <c r="Y119" i="300"/>
  <c r="W119" i="300"/>
  <c r="V119" i="300"/>
  <c r="U119" i="300"/>
  <c r="T119" i="300"/>
  <c r="S119" i="300"/>
  <c r="R119" i="300"/>
  <c r="Q119" i="300"/>
  <c r="O119" i="300"/>
  <c r="N119" i="300"/>
  <c r="M119" i="300"/>
  <c r="L119" i="300"/>
  <c r="J119" i="300"/>
  <c r="I119" i="300"/>
  <c r="G119" i="300"/>
  <c r="F119" i="300"/>
  <c r="E119" i="300"/>
  <c r="D119" i="300"/>
  <c r="C119" i="300"/>
  <c r="B119" i="300"/>
  <c r="A119" i="300"/>
  <c r="AU118" i="300"/>
  <c r="AT118" i="300"/>
  <c r="AS118" i="300"/>
  <c r="AR118" i="300"/>
  <c r="AQ118" i="300"/>
  <c r="AP118" i="300"/>
  <c r="AO118" i="300"/>
  <c r="AM118" i="300"/>
  <c r="AL118" i="300"/>
  <c r="AK118" i="300"/>
  <c r="AJ118" i="300"/>
  <c r="AI118" i="300"/>
  <c r="AH118" i="300"/>
  <c r="AG118" i="300"/>
  <c r="AE118" i="300"/>
  <c r="AD118" i="300"/>
  <c r="AC118" i="300"/>
  <c r="AB118" i="300"/>
  <c r="AA118" i="300"/>
  <c r="Z118" i="300"/>
  <c r="Y118" i="300"/>
  <c r="W118" i="300"/>
  <c r="V118" i="300"/>
  <c r="U118" i="300"/>
  <c r="T118" i="300"/>
  <c r="S118" i="300"/>
  <c r="R118" i="300"/>
  <c r="Q118" i="300"/>
  <c r="O118" i="300"/>
  <c r="N118" i="300"/>
  <c r="M118" i="300"/>
  <c r="L118" i="300"/>
  <c r="J118" i="300"/>
  <c r="I118" i="300"/>
  <c r="G118" i="300"/>
  <c r="F118" i="300"/>
  <c r="E118" i="300"/>
  <c r="D118" i="300"/>
  <c r="C118" i="300"/>
  <c r="B118" i="300"/>
  <c r="A118" i="300"/>
  <c r="AU117" i="300"/>
  <c r="AT117" i="300"/>
  <c r="AS117" i="300"/>
  <c r="AR117" i="300"/>
  <c r="AQ117" i="300"/>
  <c r="AP117" i="300"/>
  <c r="AO117" i="300"/>
  <c r="AM117" i="300"/>
  <c r="AL117" i="300"/>
  <c r="AK117" i="300"/>
  <c r="AJ117" i="300"/>
  <c r="AI117" i="300"/>
  <c r="AH117" i="300"/>
  <c r="AG117" i="300"/>
  <c r="AE117" i="300"/>
  <c r="AD117" i="300"/>
  <c r="AC117" i="300"/>
  <c r="AB117" i="300"/>
  <c r="AA117" i="300"/>
  <c r="Z117" i="300"/>
  <c r="Y117" i="300"/>
  <c r="W117" i="300"/>
  <c r="V117" i="300"/>
  <c r="U117" i="300"/>
  <c r="T117" i="300"/>
  <c r="S117" i="300"/>
  <c r="R117" i="300"/>
  <c r="Q117" i="300"/>
  <c r="O117" i="300"/>
  <c r="N117" i="300"/>
  <c r="M117" i="300"/>
  <c r="L117" i="300"/>
  <c r="K117" i="300"/>
  <c r="J117" i="300"/>
  <c r="I117" i="300"/>
  <c r="G117" i="300"/>
  <c r="F117" i="300"/>
  <c r="E117" i="300"/>
  <c r="D117" i="300"/>
  <c r="C117" i="300"/>
  <c r="B117" i="300"/>
  <c r="A117" i="300"/>
  <c r="AU116" i="300"/>
  <c r="AT116" i="300"/>
  <c r="AS116" i="300"/>
  <c r="AR116" i="300"/>
  <c r="AQ116" i="300"/>
  <c r="AP116" i="300"/>
  <c r="AO116" i="300"/>
  <c r="AM116" i="300"/>
  <c r="AL116" i="300"/>
  <c r="AK116" i="300"/>
  <c r="AJ116" i="300"/>
  <c r="AI116" i="300"/>
  <c r="AH116" i="300"/>
  <c r="AG116" i="300"/>
  <c r="AE116" i="300"/>
  <c r="AD116" i="300"/>
  <c r="AC116" i="300"/>
  <c r="AB116" i="300"/>
  <c r="AA116" i="300"/>
  <c r="Z116" i="300"/>
  <c r="Y116" i="300"/>
  <c r="W116" i="300"/>
  <c r="V116" i="300"/>
  <c r="U116" i="300"/>
  <c r="T116" i="300"/>
  <c r="S116" i="300"/>
  <c r="R116" i="300"/>
  <c r="Q116" i="300"/>
  <c r="O116" i="300"/>
  <c r="N116" i="300"/>
  <c r="M116" i="300"/>
  <c r="L116" i="300"/>
  <c r="K116" i="300"/>
  <c r="J116" i="300"/>
  <c r="I116" i="300"/>
  <c r="G116" i="300"/>
  <c r="F116" i="300"/>
  <c r="E116" i="300"/>
  <c r="D116" i="300"/>
  <c r="C116" i="300"/>
  <c r="B116" i="300"/>
  <c r="A116" i="300"/>
  <c r="AU115" i="300"/>
  <c r="AT115" i="300"/>
  <c r="AS115" i="300"/>
  <c r="AR115" i="300"/>
  <c r="AQ115" i="300"/>
  <c r="AP115" i="300"/>
  <c r="AO115" i="300"/>
  <c r="AM115" i="300"/>
  <c r="AL115" i="300"/>
  <c r="AK115" i="300"/>
  <c r="AJ115" i="300"/>
  <c r="AI115" i="300"/>
  <c r="AH115" i="300"/>
  <c r="AG115" i="300"/>
  <c r="AE115" i="300"/>
  <c r="AD115" i="300"/>
  <c r="AC115" i="300"/>
  <c r="AB115" i="300"/>
  <c r="AA115" i="300"/>
  <c r="Z115" i="300"/>
  <c r="Y115" i="300"/>
  <c r="W115" i="300"/>
  <c r="V115" i="300"/>
  <c r="U115" i="300"/>
  <c r="T115" i="300"/>
  <c r="S115" i="300"/>
  <c r="R115" i="300"/>
  <c r="Q115" i="300"/>
  <c r="O115" i="300"/>
  <c r="N115" i="300"/>
  <c r="M115" i="300"/>
  <c r="L115" i="300"/>
  <c r="K115" i="300"/>
  <c r="J115" i="300"/>
  <c r="I115" i="300"/>
  <c r="G115" i="300"/>
  <c r="F115" i="300"/>
  <c r="E115" i="300"/>
  <c r="D115" i="300"/>
  <c r="C115" i="300"/>
  <c r="B115" i="300"/>
  <c r="A115" i="300"/>
  <c r="AU114" i="300"/>
  <c r="AT114" i="300"/>
  <c r="AS114" i="300"/>
  <c r="AR114" i="300"/>
  <c r="AQ114" i="300"/>
  <c r="AP114" i="300"/>
  <c r="AO114" i="300"/>
  <c r="AM114" i="300"/>
  <c r="AL114" i="300"/>
  <c r="AK114" i="300"/>
  <c r="AJ114" i="300"/>
  <c r="AI114" i="300"/>
  <c r="AH114" i="300"/>
  <c r="AG114" i="300"/>
  <c r="AE114" i="300"/>
  <c r="AD114" i="300"/>
  <c r="AC114" i="300"/>
  <c r="AB114" i="300"/>
  <c r="AA114" i="300"/>
  <c r="Z114" i="300"/>
  <c r="Y114" i="300"/>
  <c r="W114" i="300"/>
  <c r="V114" i="300"/>
  <c r="U114" i="300"/>
  <c r="T114" i="300"/>
  <c r="S114" i="300"/>
  <c r="R114" i="300"/>
  <c r="Q114" i="300"/>
  <c r="O114" i="300"/>
  <c r="N114" i="300"/>
  <c r="M114" i="300"/>
  <c r="L114" i="300"/>
  <c r="K114" i="300"/>
  <c r="J114" i="300"/>
  <c r="I114" i="300"/>
  <c r="G114" i="300"/>
  <c r="F114" i="300"/>
  <c r="E114" i="300"/>
  <c r="D114" i="300"/>
  <c r="C114" i="300"/>
  <c r="B114" i="300"/>
  <c r="A114" i="300"/>
  <c r="AU113" i="300"/>
  <c r="AT113" i="300"/>
  <c r="AS113" i="300"/>
  <c r="AR113" i="300"/>
  <c r="AQ113" i="300"/>
  <c r="AP113" i="300"/>
  <c r="AO113" i="300"/>
  <c r="AM113" i="300"/>
  <c r="AL113" i="300"/>
  <c r="AK113" i="300"/>
  <c r="AJ113" i="300"/>
  <c r="AI113" i="300"/>
  <c r="AH113" i="300"/>
  <c r="AG113" i="300"/>
  <c r="AE113" i="300"/>
  <c r="AD113" i="300"/>
  <c r="AC113" i="300"/>
  <c r="AB113" i="300"/>
  <c r="AA113" i="300"/>
  <c r="Z113" i="300"/>
  <c r="Y113" i="300"/>
  <c r="W113" i="300"/>
  <c r="V113" i="300"/>
  <c r="U113" i="300"/>
  <c r="T113" i="300"/>
  <c r="S113" i="300"/>
  <c r="R113" i="300"/>
  <c r="Q113" i="300"/>
  <c r="O113" i="300"/>
  <c r="N113" i="300"/>
  <c r="M113" i="300"/>
  <c r="L113" i="300"/>
  <c r="K113" i="300"/>
  <c r="J113" i="300"/>
  <c r="I113" i="300"/>
  <c r="G113" i="300"/>
  <c r="F113" i="300"/>
  <c r="E113" i="300"/>
  <c r="D113" i="300"/>
  <c r="C113" i="300"/>
  <c r="B113" i="300"/>
  <c r="A113" i="300"/>
  <c r="AU112" i="300"/>
  <c r="AT112" i="300"/>
  <c r="AS112" i="300"/>
  <c r="AR112" i="300"/>
  <c r="AQ112" i="300"/>
  <c r="AP112" i="300"/>
  <c r="AO112" i="300"/>
  <c r="AM112" i="300"/>
  <c r="AL112" i="300"/>
  <c r="AK112" i="300"/>
  <c r="AJ112" i="300"/>
  <c r="AI112" i="300"/>
  <c r="AH112" i="300"/>
  <c r="AG112" i="300"/>
  <c r="AE112" i="300"/>
  <c r="AD112" i="300"/>
  <c r="AC112" i="300"/>
  <c r="AB112" i="300"/>
  <c r="AA112" i="300"/>
  <c r="Z112" i="300"/>
  <c r="Y112" i="300"/>
  <c r="W112" i="300"/>
  <c r="V112" i="300"/>
  <c r="U112" i="300"/>
  <c r="T112" i="300"/>
  <c r="S112" i="300"/>
  <c r="R112" i="300"/>
  <c r="Q112" i="300"/>
  <c r="O112" i="300"/>
  <c r="N112" i="300"/>
  <c r="M112" i="300"/>
  <c r="L112" i="300"/>
  <c r="K112" i="300"/>
  <c r="J112" i="300"/>
  <c r="I112" i="300"/>
  <c r="G112" i="300"/>
  <c r="F112" i="300"/>
  <c r="E112" i="300"/>
  <c r="D112" i="300"/>
  <c r="C112" i="300"/>
  <c r="B112" i="300"/>
  <c r="A112" i="300"/>
  <c r="AU111" i="300"/>
  <c r="AT111" i="300"/>
  <c r="AS111" i="300"/>
  <c r="AR111" i="300"/>
  <c r="AQ111" i="300"/>
  <c r="AP111" i="300"/>
  <c r="AO111" i="300"/>
  <c r="AM111" i="300"/>
  <c r="AL111" i="300"/>
  <c r="AK111" i="300"/>
  <c r="AJ111" i="300"/>
  <c r="AI111" i="300"/>
  <c r="AH111" i="300"/>
  <c r="AG111" i="300"/>
  <c r="AE111" i="300"/>
  <c r="AD111" i="300"/>
  <c r="AC111" i="300"/>
  <c r="AB111" i="300"/>
  <c r="AA111" i="300"/>
  <c r="Z111" i="300"/>
  <c r="Y111" i="300"/>
  <c r="W111" i="300"/>
  <c r="V111" i="300"/>
  <c r="U111" i="300"/>
  <c r="T111" i="300"/>
  <c r="S111" i="300"/>
  <c r="R111" i="300"/>
  <c r="Q111" i="300"/>
  <c r="O111" i="300"/>
  <c r="N111" i="300"/>
  <c r="M111" i="300"/>
  <c r="L111" i="300"/>
  <c r="K111" i="300"/>
  <c r="J111" i="300"/>
  <c r="I111" i="300"/>
  <c r="G111" i="300"/>
  <c r="F111" i="300"/>
  <c r="E111" i="300"/>
  <c r="D111" i="300"/>
  <c r="C111" i="300"/>
  <c r="B111" i="300"/>
  <c r="A111" i="300"/>
  <c r="AU110" i="300"/>
  <c r="AT110" i="300"/>
  <c r="AS110" i="300"/>
  <c r="AR110" i="300"/>
  <c r="AQ110" i="300"/>
  <c r="AP110" i="300"/>
  <c r="AO110" i="300"/>
  <c r="AM110" i="300"/>
  <c r="AL110" i="300"/>
  <c r="AK110" i="300"/>
  <c r="AJ110" i="300"/>
  <c r="AI110" i="300"/>
  <c r="AH110" i="300"/>
  <c r="AG110" i="300"/>
  <c r="AE110" i="300"/>
  <c r="AD110" i="300"/>
  <c r="AC110" i="300"/>
  <c r="AB110" i="300"/>
  <c r="AA110" i="300"/>
  <c r="Z110" i="300"/>
  <c r="Y110" i="300"/>
  <c r="W110" i="300"/>
  <c r="V110" i="300"/>
  <c r="U110" i="300"/>
  <c r="T110" i="300"/>
  <c r="S110" i="300"/>
  <c r="R110" i="300"/>
  <c r="Q110" i="300"/>
  <c r="O110" i="300"/>
  <c r="N110" i="300"/>
  <c r="M110" i="300"/>
  <c r="L110" i="300"/>
  <c r="K110" i="300"/>
  <c r="J110" i="300"/>
  <c r="I110" i="300"/>
  <c r="G110" i="300"/>
  <c r="F110" i="300"/>
  <c r="E110" i="300"/>
  <c r="D110" i="300"/>
  <c r="C110" i="300"/>
  <c r="B110" i="300"/>
  <c r="A110" i="300"/>
  <c r="AU109" i="300"/>
  <c r="AT109" i="300"/>
  <c r="AS109" i="300"/>
  <c r="AR109" i="300"/>
  <c r="AQ109" i="300"/>
  <c r="AP109" i="300"/>
  <c r="AO109" i="300"/>
  <c r="AM109" i="300"/>
  <c r="AL109" i="300"/>
  <c r="AK109" i="300"/>
  <c r="AJ109" i="300"/>
  <c r="AI109" i="300"/>
  <c r="AH109" i="300"/>
  <c r="AG109" i="300"/>
  <c r="AE109" i="300"/>
  <c r="AD109" i="300"/>
  <c r="AC109" i="300"/>
  <c r="AB109" i="300"/>
  <c r="AA109" i="300"/>
  <c r="Z109" i="300"/>
  <c r="Y109" i="300"/>
  <c r="W109" i="300"/>
  <c r="V109" i="300"/>
  <c r="U109" i="300"/>
  <c r="T109" i="300"/>
  <c r="S109" i="300"/>
  <c r="R109" i="300"/>
  <c r="Q109" i="300"/>
  <c r="O109" i="300"/>
  <c r="N109" i="300"/>
  <c r="M109" i="300"/>
  <c r="L109" i="300"/>
  <c r="K109" i="300"/>
  <c r="J109" i="300"/>
  <c r="I109" i="300"/>
  <c r="G109" i="300"/>
  <c r="F109" i="300"/>
  <c r="E109" i="300"/>
  <c r="D109" i="300"/>
  <c r="C109" i="300"/>
  <c r="B109" i="300"/>
  <c r="A109" i="300"/>
  <c r="AU108" i="300"/>
  <c r="AT108" i="300"/>
  <c r="AS108" i="300"/>
  <c r="AR108" i="300"/>
  <c r="AQ108" i="300"/>
  <c r="AP108" i="300"/>
  <c r="AO108" i="300"/>
  <c r="AM108" i="300"/>
  <c r="AL108" i="300"/>
  <c r="AK108" i="300"/>
  <c r="AJ108" i="300"/>
  <c r="AI108" i="300"/>
  <c r="AH108" i="300"/>
  <c r="AG108" i="300"/>
  <c r="AE108" i="300"/>
  <c r="AD108" i="300"/>
  <c r="AC108" i="300"/>
  <c r="AB108" i="300"/>
  <c r="AA108" i="300"/>
  <c r="Z108" i="300"/>
  <c r="Y108" i="300"/>
  <c r="W108" i="300"/>
  <c r="V108" i="300"/>
  <c r="U108" i="300"/>
  <c r="T108" i="300"/>
  <c r="S108" i="300"/>
  <c r="R108" i="300"/>
  <c r="Q108" i="300"/>
  <c r="O108" i="300"/>
  <c r="N108" i="300"/>
  <c r="M108" i="300"/>
  <c r="L108" i="300"/>
  <c r="K108" i="300"/>
  <c r="J108" i="300"/>
  <c r="I108" i="300"/>
  <c r="G108" i="300"/>
  <c r="F108" i="300"/>
  <c r="E108" i="300"/>
  <c r="D108" i="300"/>
  <c r="C108" i="300"/>
  <c r="B108" i="300"/>
  <c r="A108" i="300"/>
  <c r="AU107" i="300"/>
  <c r="AT107" i="300"/>
  <c r="AS107" i="300"/>
  <c r="AR107" i="300"/>
  <c r="AQ107" i="300"/>
  <c r="AP107" i="300"/>
  <c r="AO107" i="300"/>
  <c r="AM107" i="300"/>
  <c r="AL107" i="300"/>
  <c r="AK107" i="300"/>
  <c r="AJ107" i="300"/>
  <c r="AI107" i="300"/>
  <c r="AH107" i="300"/>
  <c r="AG107" i="300"/>
  <c r="AE107" i="300"/>
  <c r="AD107" i="300"/>
  <c r="AC107" i="300"/>
  <c r="AB107" i="300"/>
  <c r="AA107" i="300"/>
  <c r="Z107" i="300"/>
  <c r="Y107" i="300"/>
  <c r="W107" i="300"/>
  <c r="V107" i="300"/>
  <c r="U107" i="300"/>
  <c r="T107" i="300"/>
  <c r="S107" i="300"/>
  <c r="R107" i="300"/>
  <c r="Q107" i="300"/>
  <c r="O107" i="300"/>
  <c r="N107" i="300"/>
  <c r="M107" i="300"/>
  <c r="L107" i="300"/>
  <c r="K107" i="300"/>
  <c r="J107" i="300"/>
  <c r="I107" i="300"/>
  <c r="G107" i="300"/>
  <c r="F107" i="300"/>
  <c r="E107" i="300"/>
  <c r="D107" i="300"/>
  <c r="C107" i="300"/>
  <c r="B107" i="300"/>
  <c r="A107" i="300"/>
  <c r="AU106" i="300"/>
  <c r="AT106" i="300"/>
  <c r="AS106" i="300"/>
  <c r="AR106" i="300"/>
  <c r="AQ106" i="300"/>
  <c r="AP106" i="300"/>
  <c r="AO106" i="300"/>
  <c r="AM106" i="300"/>
  <c r="AL106" i="300"/>
  <c r="AK106" i="300"/>
  <c r="AJ106" i="300"/>
  <c r="AI106" i="300"/>
  <c r="AH106" i="300"/>
  <c r="AG106" i="300"/>
  <c r="AE106" i="300"/>
  <c r="AD106" i="300"/>
  <c r="AC106" i="300"/>
  <c r="AB106" i="300"/>
  <c r="AA106" i="300"/>
  <c r="Z106" i="300"/>
  <c r="Y106" i="300"/>
  <c r="W106" i="300"/>
  <c r="V106" i="300"/>
  <c r="U106" i="300"/>
  <c r="T106" i="300"/>
  <c r="S106" i="300"/>
  <c r="R106" i="300"/>
  <c r="Q106" i="300"/>
  <c r="O106" i="300"/>
  <c r="N106" i="300"/>
  <c r="M106" i="300"/>
  <c r="L106" i="300"/>
  <c r="K106" i="300"/>
  <c r="J106" i="300"/>
  <c r="I106" i="300"/>
  <c r="G106" i="300"/>
  <c r="F106" i="300"/>
  <c r="E106" i="300"/>
  <c r="D106" i="300"/>
  <c r="C106" i="300"/>
  <c r="B106" i="300"/>
  <c r="A106" i="300"/>
  <c r="AU105" i="300"/>
  <c r="AT105" i="300"/>
  <c r="AS105" i="300"/>
  <c r="AR105" i="300"/>
  <c r="AQ105" i="300"/>
  <c r="AP105" i="300"/>
  <c r="AO105" i="300"/>
  <c r="AM105" i="300"/>
  <c r="AL105" i="300"/>
  <c r="AK105" i="300"/>
  <c r="AJ105" i="300"/>
  <c r="AI105" i="300"/>
  <c r="AH105" i="300"/>
  <c r="AG105" i="300"/>
  <c r="AE105" i="300"/>
  <c r="AD105" i="300"/>
  <c r="AC105" i="300"/>
  <c r="AB105" i="300"/>
  <c r="AA105" i="300"/>
  <c r="Z105" i="300"/>
  <c r="Y105" i="300"/>
  <c r="W105" i="300"/>
  <c r="V105" i="300"/>
  <c r="U105" i="300"/>
  <c r="T105" i="300"/>
  <c r="S105" i="300"/>
  <c r="R105" i="300"/>
  <c r="Q105" i="300"/>
  <c r="O105" i="300"/>
  <c r="N105" i="300"/>
  <c r="M105" i="300"/>
  <c r="L105" i="300"/>
  <c r="K105" i="300"/>
  <c r="J105" i="300"/>
  <c r="I105" i="300"/>
  <c r="G105" i="300"/>
  <c r="F105" i="300"/>
  <c r="E105" i="300"/>
  <c r="D105" i="300"/>
  <c r="C105" i="300"/>
  <c r="B105" i="300"/>
  <c r="A105" i="300"/>
  <c r="AU104" i="300"/>
  <c r="AT104" i="300"/>
  <c r="AS104" i="300"/>
  <c r="AR104" i="300"/>
  <c r="AQ104" i="300"/>
  <c r="AP104" i="300"/>
  <c r="AO104" i="300"/>
  <c r="AM104" i="300"/>
  <c r="AL104" i="300"/>
  <c r="AK104" i="300"/>
  <c r="AJ104" i="300"/>
  <c r="AI104" i="300"/>
  <c r="AH104" i="300"/>
  <c r="AG104" i="300"/>
  <c r="AE104" i="300"/>
  <c r="AD104" i="300"/>
  <c r="AC104" i="300"/>
  <c r="AB104" i="300"/>
  <c r="AA104" i="300"/>
  <c r="Z104" i="300"/>
  <c r="Y104" i="300"/>
  <c r="W104" i="300"/>
  <c r="V104" i="300"/>
  <c r="U104" i="300"/>
  <c r="T104" i="300"/>
  <c r="S104" i="300"/>
  <c r="R104" i="300"/>
  <c r="Q104" i="300"/>
  <c r="O104" i="300"/>
  <c r="N104" i="300"/>
  <c r="M104" i="300"/>
  <c r="L104" i="300"/>
  <c r="K104" i="300"/>
  <c r="J104" i="300"/>
  <c r="I104" i="300"/>
  <c r="G104" i="300"/>
  <c r="F104" i="300"/>
  <c r="E104" i="300"/>
  <c r="D104" i="300"/>
  <c r="C104" i="300"/>
  <c r="B104" i="300"/>
  <c r="A104" i="300"/>
  <c r="AU103" i="300"/>
  <c r="AT103" i="300"/>
  <c r="AS103" i="300"/>
  <c r="AR103" i="300"/>
  <c r="AQ103" i="300"/>
  <c r="AP103" i="300"/>
  <c r="AO103" i="300"/>
  <c r="AM103" i="300"/>
  <c r="AL103" i="300"/>
  <c r="AK103" i="300"/>
  <c r="AJ103" i="300"/>
  <c r="AI103" i="300"/>
  <c r="AH103" i="300"/>
  <c r="AG103" i="300"/>
  <c r="AE103" i="300"/>
  <c r="AD103" i="300"/>
  <c r="AC103" i="300"/>
  <c r="AB103" i="300"/>
  <c r="AA103" i="300"/>
  <c r="Z103" i="300"/>
  <c r="Y103" i="300"/>
  <c r="W103" i="300"/>
  <c r="V103" i="300"/>
  <c r="U103" i="300"/>
  <c r="T103" i="300"/>
  <c r="S103" i="300"/>
  <c r="R103" i="300"/>
  <c r="Q103" i="300"/>
  <c r="O103" i="300"/>
  <c r="N103" i="300"/>
  <c r="M103" i="300"/>
  <c r="L103" i="300"/>
  <c r="K103" i="300"/>
  <c r="J103" i="300"/>
  <c r="I103" i="300"/>
  <c r="G103" i="300"/>
  <c r="F103" i="300"/>
  <c r="E103" i="300"/>
  <c r="D103" i="300"/>
  <c r="C103" i="300"/>
  <c r="B103" i="300"/>
  <c r="A103" i="300"/>
  <c r="AU102" i="300"/>
  <c r="AT102" i="300"/>
  <c r="AS102" i="300"/>
  <c r="AR102" i="300"/>
  <c r="AQ102" i="300"/>
  <c r="AP102" i="300"/>
  <c r="AO102" i="300"/>
  <c r="AM102" i="300"/>
  <c r="AL102" i="300"/>
  <c r="AK102" i="300"/>
  <c r="AJ102" i="300"/>
  <c r="AI102" i="300"/>
  <c r="AH102" i="300"/>
  <c r="AG102" i="300"/>
  <c r="AE102" i="300"/>
  <c r="AD102" i="300"/>
  <c r="AC102" i="300"/>
  <c r="AB102" i="300"/>
  <c r="AA102" i="300"/>
  <c r="Z102" i="300"/>
  <c r="Y102" i="300"/>
  <c r="W102" i="300"/>
  <c r="V102" i="300"/>
  <c r="U102" i="300"/>
  <c r="T102" i="300"/>
  <c r="S102" i="300"/>
  <c r="R102" i="300"/>
  <c r="Q102" i="300"/>
  <c r="O102" i="300"/>
  <c r="N102" i="300"/>
  <c r="M102" i="300"/>
  <c r="L102" i="300"/>
  <c r="K102" i="300"/>
  <c r="J102" i="300"/>
  <c r="I102" i="300"/>
  <c r="G102" i="300"/>
  <c r="F102" i="300"/>
  <c r="E102" i="300"/>
  <c r="D102" i="300"/>
  <c r="C102" i="300"/>
  <c r="B102" i="300"/>
  <c r="A102" i="300"/>
  <c r="AU101" i="300"/>
  <c r="AT101" i="300"/>
  <c r="AS101" i="300"/>
  <c r="AR101" i="300"/>
  <c r="AQ101" i="300"/>
  <c r="AP101" i="300"/>
  <c r="AO101" i="300"/>
  <c r="AM101" i="300"/>
  <c r="AL101" i="300"/>
  <c r="AK101" i="300"/>
  <c r="AJ101" i="300"/>
  <c r="AI101" i="300"/>
  <c r="AH101" i="300"/>
  <c r="AG101" i="300"/>
  <c r="AE101" i="300"/>
  <c r="AD101" i="300"/>
  <c r="AC101" i="300"/>
  <c r="AB101" i="300"/>
  <c r="AA101" i="300"/>
  <c r="Z101" i="300"/>
  <c r="Y101" i="300"/>
  <c r="W101" i="300"/>
  <c r="V101" i="300"/>
  <c r="U101" i="300"/>
  <c r="T101" i="300"/>
  <c r="S101" i="300"/>
  <c r="R101" i="300"/>
  <c r="Q101" i="300"/>
  <c r="O101" i="300"/>
  <c r="N101" i="300"/>
  <c r="M101" i="300"/>
  <c r="L101" i="300"/>
  <c r="K101" i="300"/>
  <c r="J101" i="300"/>
  <c r="I101" i="300"/>
  <c r="G101" i="300"/>
  <c r="F101" i="300"/>
  <c r="E101" i="300"/>
  <c r="D101" i="300"/>
  <c r="C101" i="300"/>
  <c r="B101" i="300"/>
  <c r="A101" i="300"/>
  <c r="G96" i="300"/>
  <c r="F96" i="300"/>
  <c r="E96" i="300"/>
  <c r="D96" i="300"/>
  <c r="C96" i="300"/>
  <c r="J96" i="300" s="1"/>
  <c r="B96" i="300"/>
  <c r="H96" i="300" s="1"/>
  <c r="H95" i="300"/>
  <c r="G95" i="300"/>
  <c r="F95" i="300"/>
  <c r="E95" i="300"/>
  <c r="D95" i="300"/>
  <c r="C95" i="300"/>
  <c r="J95" i="300" s="1"/>
  <c r="B95" i="300"/>
  <c r="G94" i="300"/>
  <c r="F94" i="300"/>
  <c r="E94" i="300"/>
  <c r="D94" i="300"/>
  <c r="H94" i="300" s="1"/>
  <c r="C94" i="300"/>
  <c r="J94" i="300" s="1"/>
  <c r="B94" i="300"/>
  <c r="G93" i="300"/>
  <c r="F93" i="300"/>
  <c r="E93" i="300"/>
  <c r="D93" i="300"/>
  <c r="C93" i="300"/>
  <c r="J93" i="300" s="1"/>
  <c r="B93" i="300"/>
  <c r="H93" i="300" s="1"/>
  <c r="H92" i="300"/>
  <c r="G92" i="300"/>
  <c r="F92" i="300"/>
  <c r="E92" i="300"/>
  <c r="D92" i="300"/>
  <c r="C92" i="300"/>
  <c r="J92" i="300" s="1"/>
  <c r="B92" i="300"/>
  <c r="G91" i="300"/>
  <c r="F91" i="300"/>
  <c r="E91" i="300"/>
  <c r="E97" i="300" s="1"/>
  <c r="D91" i="300"/>
  <c r="D97" i="300" s="1"/>
  <c r="C91" i="300"/>
  <c r="C97" i="300" s="1"/>
  <c r="B91" i="300"/>
  <c r="G90" i="300"/>
  <c r="G97" i="300" s="1"/>
  <c r="F90" i="300"/>
  <c r="F97" i="300" s="1"/>
  <c r="E90" i="300"/>
  <c r="D90" i="300"/>
  <c r="C90" i="300"/>
  <c r="J90" i="300" s="1"/>
  <c r="B90" i="300"/>
  <c r="B97" i="300" s="1"/>
  <c r="S76" i="300"/>
  <c r="P76" i="300"/>
  <c r="M76" i="300"/>
  <c r="S75" i="300"/>
  <c r="P75" i="300"/>
  <c r="M75" i="300"/>
  <c r="S74" i="300"/>
  <c r="S77" i="300" s="1"/>
  <c r="P74" i="300"/>
  <c r="M74" i="300"/>
  <c r="S73" i="300"/>
  <c r="P73" i="300"/>
  <c r="P77" i="300" s="1"/>
  <c r="M73" i="300"/>
  <c r="S72" i="300"/>
  <c r="P72" i="300"/>
  <c r="M72" i="300"/>
  <c r="U71" i="300"/>
  <c r="S71" i="300"/>
  <c r="R71" i="300"/>
  <c r="P71" i="300"/>
  <c r="M71" i="300"/>
  <c r="M77" i="300" s="1"/>
  <c r="V66" i="300"/>
  <c r="S66" i="300"/>
  <c r="P66" i="300"/>
  <c r="M66" i="300"/>
  <c r="V76" i="300" s="1"/>
  <c r="V65" i="300"/>
  <c r="S65" i="300"/>
  <c r="P65" i="300"/>
  <c r="M65" i="300"/>
  <c r="V75" i="300" s="1"/>
  <c r="V64" i="300"/>
  <c r="S64" i="300"/>
  <c r="P64" i="300"/>
  <c r="M64" i="300"/>
  <c r="V74" i="300" s="1"/>
  <c r="V63" i="300"/>
  <c r="S63" i="300"/>
  <c r="S67" i="300" s="1"/>
  <c r="P63" i="300"/>
  <c r="M63" i="300"/>
  <c r="V73" i="300" s="1"/>
  <c r="V62" i="300"/>
  <c r="S62" i="300"/>
  <c r="P62" i="300"/>
  <c r="M62" i="300"/>
  <c r="V72" i="300" s="1"/>
  <c r="V61" i="300"/>
  <c r="V67" i="300" s="1"/>
  <c r="S61" i="300"/>
  <c r="P61" i="300"/>
  <c r="P67" i="300" s="1"/>
  <c r="M61" i="300"/>
  <c r="M67" i="300" s="1"/>
  <c r="J3" i="300"/>
  <c r="K119" i="300" s="1"/>
  <c r="A3" i="300"/>
  <c r="L61" i="300" s="1"/>
  <c r="B273" i="299"/>
  <c r="A273" i="299"/>
  <c r="B272" i="299"/>
  <c r="A272" i="299"/>
  <c r="B271" i="299"/>
  <c r="A271" i="299"/>
  <c r="B270" i="299"/>
  <c r="A270" i="299"/>
  <c r="B269" i="299"/>
  <c r="A269" i="299"/>
  <c r="B268" i="299"/>
  <c r="A268" i="299"/>
  <c r="B267" i="299"/>
  <c r="A267" i="299"/>
  <c r="B266" i="299"/>
  <c r="A266" i="299"/>
  <c r="B265" i="299"/>
  <c r="A265" i="299"/>
  <c r="B264" i="299"/>
  <c r="A264" i="299"/>
  <c r="B263" i="299"/>
  <c r="A263" i="299"/>
  <c r="B262" i="299"/>
  <c r="A262" i="299"/>
  <c r="B261" i="299"/>
  <c r="A261" i="299"/>
  <c r="B260" i="299"/>
  <c r="A260" i="299"/>
  <c r="B259" i="299"/>
  <c r="A259" i="299"/>
  <c r="B258" i="299"/>
  <c r="A258" i="299"/>
  <c r="B257" i="299"/>
  <c r="A257" i="299"/>
  <c r="B256" i="299"/>
  <c r="A256" i="299"/>
  <c r="B255" i="299"/>
  <c r="A255" i="299"/>
  <c r="B254" i="299"/>
  <c r="A254" i="299"/>
  <c r="B253" i="299"/>
  <c r="A253" i="299"/>
  <c r="B252" i="299"/>
  <c r="A252" i="299"/>
  <c r="B251" i="299"/>
  <c r="A251" i="299"/>
  <c r="B250" i="299"/>
  <c r="A250" i="299"/>
  <c r="B249" i="299"/>
  <c r="A249" i="299"/>
  <c r="B248" i="299"/>
  <c r="A248" i="299"/>
  <c r="B247" i="299"/>
  <c r="A247" i="299"/>
  <c r="B246" i="299"/>
  <c r="A246" i="299"/>
  <c r="B245" i="299"/>
  <c r="A245" i="299"/>
  <c r="B244" i="299"/>
  <c r="A244" i="299"/>
  <c r="B243" i="299"/>
  <c r="A243" i="299"/>
  <c r="B242" i="299"/>
  <c r="A242" i="299"/>
  <c r="B241" i="299"/>
  <c r="A241" i="299"/>
  <c r="B240" i="299"/>
  <c r="A240" i="299"/>
  <c r="B239" i="299"/>
  <c r="A239" i="299"/>
  <c r="B238" i="299"/>
  <c r="A238" i="299"/>
  <c r="B237" i="299"/>
  <c r="A237" i="299"/>
  <c r="B236" i="299"/>
  <c r="A236" i="299"/>
  <c r="B235" i="299"/>
  <c r="A235" i="299"/>
  <c r="B234" i="299"/>
  <c r="A234" i="299"/>
  <c r="B233" i="299"/>
  <c r="A233" i="299"/>
  <c r="B232" i="299"/>
  <c r="A232" i="299"/>
  <c r="B231" i="299"/>
  <c r="A231" i="299"/>
  <c r="B230" i="299"/>
  <c r="A230" i="299"/>
  <c r="B229" i="299"/>
  <c r="A229" i="299"/>
  <c r="B228" i="299"/>
  <c r="A228" i="299"/>
  <c r="B227" i="299"/>
  <c r="A227" i="299"/>
  <c r="B226" i="299"/>
  <c r="A226" i="299"/>
  <c r="B225" i="299"/>
  <c r="A225" i="299"/>
  <c r="B224" i="299"/>
  <c r="A224" i="299"/>
  <c r="B223" i="299"/>
  <c r="A223" i="299"/>
  <c r="B222" i="299"/>
  <c r="A222" i="299"/>
  <c r="B221" i="299"/>
  <c r="A221" i="299"/>
  <c r="B220" i="299"/>
  <c r="A220" i="299"/>
  <c r="B219" i="299"/>
  <c r="A219" i="299"/>
  <c r="B218" i="299"/>
  <c r="A218" i="299"/>
  <c r="B217" i="299"/>
  <c r="A217" i="299"/>
  <c r="B216" i="299"/>
  <c r="A216" i="299"/>
  <c r="B215" i="299"/>
  <c r="A215" i="299"/>
  <c r="B214" i="299"/>
  <c r="A214" i="299"/>
  <c r="B213" i="299"/>
  <c r="A213" i="299"/>
  <c r="B212" i="299"/>
  <c r="A212" i="299"/>
  <c r="B211" i="299"/>
  <c r="A211" i="299"/>
  <c r="B210" i="299"/>
  <c r="A210" i="299"/>
  <c r="B209" i="299"/>
  <c r="A209" i="299"/>
  <c r="B208" i="299"/>
  <c r="A208" i="299"/>
  <c r="B207" i="299"/>
  <c r="A207" i="299"/>
  <c r="B206" i="299"/>
  <c r="A206" i="299"/>
  <c r="B205" i="299"/>
  <c r="A205" i="299"/>
  <c r="B204" i="299"/>
  <c r="A204" i="299"/>
  <c r="B203" i="299"/>
  <c r="A203" i="299"/>
  <c r="B202" i="299"/>
  <c r="A202" i="299"/>
  <c r="B201" i="299"/>
  <c r="A201" i="299"/>
  <c r="B200" i="299"/>
  <c r="A200" i="299"/>
  <c r="B199" i="299"/>
  <c r="A199" i="299"/>
  <c r="B198" i="299"/>
  <c r="A198" i="299"/>
  <c r="B197" i="299"/>
  <c r="A197" i="299"/>
  <c r="B196" i="299"/>
  <c r="A196" i="299"/>
  <c r="B195" i="299"/>
  <c r="A195" i="299"/>
  <c r="B194" i="299"/>
  <c r="A194" i="299"/>
  <c r="B193" i="299"/>
  <c r="A193" i="299"/>
  <c r="B192" i="299"/>
  <c r="A192" i="299"/>
  <c r="B191" i="299"/>
  <c r="A191" i="299"/>
  <c r="B190" i="299"/>
  <c r="A190" i="299"/>
  <c r="B189" i="299"/>
  <c r="A189" i="299"/>
  <c r="B188" i="299"/>
  <c r="A188" i="299"/>
  <c r="B187" i="299"/>
  <c r="A187" i="299"/>
  <c r="B186" i="299"/>
  <c r="A186" i="299"/>
  <c r="B185" i="299"/>
  <c r="A185" i="299"/>
  <c r="B184" i="299"/>
  <c r="A184" i="299"/>
  <c r="B183" i="299"/>
  <c r="A183" i="299"/>
  <c r="B182" i="299"/>
  <c r="A182" i="299"/>
  <c r="B181" i="299"/>
  <c r="A181" i="299"/>
  <c r="B180" i="299"/>
  <c r="A180" i="299"/>
  <c r="B179" i="299"/>
  <c r="A179" i="299"/>
  <c r="B178" i="299"/>
  <c r="A178" i="299"/>
  <c r="B177" i="299"/>
  <c r="A177" i="299"/>
  <c r="B176" i="299"/>
  <c r="A176" i="299"/>
  <c r="B175" i="299"/>
  <c r="A175" i="299"/>
  <c r="B174" i="299"/>
  <c r="A174" i="299"/>
  <c r="B173" i="299"/>
  <c r="A173" i="299"/>
  <c r="B172" i="299"/>
  <c r="A172" i="299"/>
  <c r="B171" i="299"/>
  <c r="A171" i="299"/>
  <c r="B170" i="299"/>
  <c r="A170" i="299"/>
  <c r="B169" i="299"/>
  <c r="A169" i="299"/>
  <c r="B168" i="299"/>
  <c r="A168" i="299"/>
  <c r="B167" i="299"/>
  <c r="A167" i="299"/>
  <c r="B166" i="299"/>
  <c r="A166" i="299"/>
  <c r="B165" i="299"/>
  <c r="A165" i="299"/>
  <c r="B164" i="299"/>
  <c r="A164" i="299"/>
  <c r="B163" i="299"/>
  <c r="A163" i="299"/>
  <c r="B162" i="299"/>
  <c r="A162" i="299"/>
  <c r="B161" i="299"/>
  <c r="A161" i="299"/>
  <c r="B160" i="299"/>
  <c r="A160" i="299"/>
  <c r="B159" i="299"/>
  <c r="A159" i="299"/>
  <c r="B158" i="299"/>
  <c r="A158" i="299"/>
  <c r="B157" i="299"/>
  <c r="A157" i="299"/>
  <c r="B156" i="299"/>
  <c r="A156" i="299"/>
  <c r="B155" i="299"/>
  <c r="A155" i="299"/>
  <c r="B154" i="299"/>
  <c r="A154" i="299"/>
  <c r="B153" i="299"/>
  <c r="A153" i="299"/>
  <c r="B152" i="299"/>
  <c r="A152" i="299"/>
  <c r="B151" i="299"/>
  <c r="A151" i="299"/>
  <c r="B150" i="299"/>
  <c r="A150" i="299"/>
  <c r="B149" i="299"/>
  <c r="A149" i="299"/>
  <c r="B148" i="299"/>
  <c r="A148" i="299"/>
  <c r="B147" i="299"/>
  <c r="A147" i="299"/>
  <c r="B146" i="299"/>
  <c r="A146" i="299"/>
  <c r="B145" i="299"/>
  <c r="A145" i="299"/>
  <c r="B144" i="299"/>
  <c r="A144" i="299"/>
  <c r="B143" i="299"/>
  <c r="A143" i="299"/>
  <c r="B142" i="299"/>
  <c r="A142" i="299"/>
  <c r="B141" i="299"/>
  <c r="A141" i="299"/>
  <c r="B140" i="299"/>
  <c r="A140" i="299"/>
  <c r="B139" i="299"/>
  <c r="A139" i="299"/>
  <c r="B138" i="299"/>
  <c r="A138" i="299"/>
  <c r="B137" i="299"/>
  <c r="A137" i="299"/>
  <c r="B136" i="299"/>
  <c r="A136" i="299"/>
  <c r="B135" i="299"/>
  <c r="A135" i="299"/>
  <c r="B134" i="299"/>
  <c r="A134" i="299"/>
  <c r="B133" i="299"/>
  <c r="A133" i="299"/>
  <c r="B132" i="299"/>
  <c r="A132" i="299"/>
  <c r="B131" i="299"/>
  <c r="A131" i="299"/>
  <c r="B130" i="299"/>
  <c r="A130" i="299"/>
  <c r="B129" i="299"/>
  <c r="A129" i="299"/>
  <c r="B128" i="299"/>
  <c r="A128" i="299"/>
  <c r="B127" i="299"/>
  <c r="A127" i="299"/>
  <c r="AU123" i="299"/>
  <c r="AT123" i="299"/>
  <c r="AS123" i="299"/>
  <c r="AR123" i="299"/>
  <c r="AQ123" i="299"/>
  <c r="AP123" i="299"/>
  <c r="AO123" i="299"/>
  <c r="AM123" i="299"/>
  <c r="AL123" i="299"/>
  <c r="AK123" i="299"/>
  <c r="AJ123" i="299"/>
  <c r="AI123" i="299"/>
  <c r="AH123" i="299"/>
  <c r="AG123" i="299"/>
  <c r="AE123" i="299"/>
  <c r="AD123" i="299"/>
  <c r="AC123" i="299"/>
  <c r="AB123" i="299"/>
  <c r="AA123" i="299"/>
  <c r="Z123" i="299"/>
  <c r="Y123" i="299"/>
  <c r="W123" i="299"/>
  <c r="V123" i="299"/>
  <c r="U123" i="299"/>
  <c r="T123" i="299"/>
  <c r="S123" i="299"/>
  <c r="R123" i="299"/>
  <c r="Q123" i="299"/>
  <c r="O123" i="299"/>
  <c r="N123" i="299"/>
  <c r="M123" i="299"/>
  <c r="L123" i="299"/>
  <c r="K123" i="299"/>
  <c r="J123" i="299"/>
  <c r="I123" i="299"/>
  <c r="AU122" i="299"/>
  <c r="AT122" i="299"/>
  <c r="AS122" i="299"/>
  <c r="AR122" i="299"/>
  <c r="AQ122" i="299"/>
  <c r="AP122" i="299"/>
  <c r="AO122" i="299"/>
  <c r="AM122" i="299"/>
  <c r="AL122" i="299"/>
  <c r="AK122" i="299"/>
  <c r="AJ122" i="299"/>
  <c r="AI122" i="299"/>
  <c r="AH122" i="299"/>
  <c r="AG122" i="299"/>
  <c r="AE122" i="299"/>
  <c r="AD122" i="299"/>
  <c r="AC122" i="299"/>
  <c r="AB122" i="299"/>
  <c r="AA122" i="299"/>
  <c r="Z122" i="299"/>
  <c r="Y122" i="299"/>
  <c r="W122" i="299"/>
  <c r="V122" i="299"/>
  <c r="U122" i="299"/>
  <c r="T122" i="299"/>
  <c r="S122" i="299"/>
  <c r="R122" i="299"/>
  <c r="Q122" i="299"/>
  <c r="O122" i="299"/>
  <c r="N122" i="299"/>
  <c r="M122" i="299"/>
  <c r="L122" i="299"/>
  <c r="K122" i="299"/>
  <c r="J122" i="299"/>
  <c r="I122" i="299"/>
  <c r="AU121" i="299"/>
  <c r="AT121" i="299"/>
  <c r="AS121" i="299"/>
  <c r="AR121" i="299"/>
  <c r="AQ121" i="299"/>
  <c r="AP121" i="299"/>
  <c r="AO121" i="299"/>
  <c r="AM121" i="299"/>
  <c r="AL121" i="299"/>
  <c r="AK121" i="299"/>
  <c r="AJ121" i="299"/>
  <c r="AI121" i="299"/>
  <c r="AH121" i="299"/>
  <c r="AG121" i="299"/>
  <c r="AE121" i="299"/>
  <c r="AD121" i="299"/>
  <c r="AC121" i="299"/>
  <c r="AB121" i="299"/>
  <c r="AA121" i="299"/>
  <c r="Z121" i="299"/>
  <c r="Y121" i="299"/>
  <c r="W121" i="299"/>
  <c r="V121" i="299"/>
  <c r="U121" i="299"/>
  <c r="T121" i="299"/>
  <c r="S121" i="299"/>
  <c r="R121" i="299"/>
  <c r="Q121" i="299"/>
  <c r="O121" i="299"/>
  <c r="N121" i="299"/>
  <c r="M121" i="299"/>
  <c r="L121" i="299"/>
  <c r="K121" i="299"/>
  <c r="J121" i="299"/>
  <c r="I121" i="299"/>
  <c r="G121" i="299"/>
  <c r="F121" i="299"/>
  <c r="E121" i="299"/>
  <c r="D121" i="299"/>
  <c r="C121" i="299"/>
  <c r="B121" i="299"/>
  <c r="A121" i="299"/>
  <c r="AU120" i="299"/>
  <c r="AT120" i="299"/>
  <c r="AS120" i="299"/>
  <c r="AR120" i="299"/>
  <c r="AQ120" i="299"/>
  <c r="AP120" i="299"/>
  <c r="AO120" i="299"/>
  <c r="AM120" i="299"/>
  <c r="AL120" i="299"/>
  <c r="AK120" i="299"/>
  <c r="AJ120" i="299"/>
  <c r="AI120" i="299"/>
  <c r="AH120" i="299"/>
  <c r="AG120" i="299"/>
  <c r="AE120" i="299"/>
  <c r="AD120" i="299"/>
  <c r="AC120" i="299"/>
  <c r="AB120" i="299"/>
  <c r="AA120" i="299"/>
  <c r="Z120" i="299"/>
  <c r="Y120" i="299"/>
  <c r="W120" i="299"/>
  <c r="V120" i="299"/>
  <c r="U120" i="299"/>
  <c r="T120" i="299"/>
  <c r="S120" i="299"/>
  <c r="R120" i="299"/>
  <c r="Q120" i="299"/>
  <c r="O120" i="299"/>
  <c r="N120" i="299"/>
  <c r="M120" i="299"/>
  <c r="L120" i="299"/>
  <c r="K120" i="299"/>
  <c r="J120" i="299"/>
  <c r="I120" i="299"/>
  <c r="G120" i="299"/>
  <c r="F120" i="299"/>
  <c r="E120" i="299"/>
  <c r="D120" i="299"/>
  <c r="C120" i="299"/>
  <c r="B120" i="299"/>
  <c r="A120" i="299"/>
  <c r="AU119" i="299"/>
  <c r="AT119" i="299"/>
  <c r="AS119" i="299"/>
  <c r="AR119" i="299"/>
  <c r="AQ119" i="299"/>
  <c r="AP119" i="299"/>
  <c r="AO119" i="299"/>
  <c r="AM119" i="299"/>
  <c r="AL119" i="299"/>
  <c r="AK119" i="299"/>
  <c r="AJ119" i="299"/>
  <c r="AI119" i="299"/>
  <c r="AH119" i="299"/>
  <c r="AG119" i="299"/>
  <c r="AE119" i="299"/>
  <c r="AD119" i="299"/>
  <c r="AC119" i="299"/>
  <c r="AB119" i="299"/>
  <c r="AA119" i="299"/>
  <c r="Z119" i="299"/>
  <c r="Y119" i="299"/>
  <c r="W119" i="299"/>
  <c r="V119" i="299"/>
  <c r="U119" i="299"/>
  <c r="T119" i="299"/>
  <c r="S119" i="299"/>
  <c r="R119" i="299"/>
  <c r="Q119" i="299"/>
  <c r="O119" i="299"/>
  <c r="N119" i="299"/>
  <c r="M119" i="299"/>
  <c r="L119" i="299"/>
  <c r="J119" i="299"/>
  <c r="I119" i="299"/>
  <c r="G119" i="299"/>
  <c r="F119" i="299"/>
  <c r="E119" i="299"/>
  <c r="D119" i="299"/>
  <c r="C119" i="299"/>
  <c r="B119" i="299"/>
  <c r="A119" i="299"/>
  <c r="AU118" i="299"/>
  <c r="AT118" i="299"/>
  <c r="AS118" i="299"/>
  <c r="AR118" i="299"/>
  <c r="AQ118" i="299"/>
  <c r="AP118" i="299"/>
  <c r="AO118" i="299"/>
  <c r="AM118" i="299"/>
  <c r="AL118" i="299"/>
  <c r="AK118" i="299"/>
  <c r="AJ118" i="299"/>
  <c r="AI118" i="299"/>
  <c r="AH118" i="299"/>
  <c r="AG118" i="299"/>
  <c r="AE118" i="299"/>
  <c r="AD118" i="299"/>
  <c r="AC118" i="299"/>
  <c r="AB118" i="299"/>
  <c r="AA118" i="299"/>
  <c r="Z118" i="299"/>
  <c r="Y118" i="299"/>
  <c r="W118" i="299"/>
  <c r="V118" i="299"/>
  <c r="U118" i="299"/>
  <c r="T118" i="299"/>
  <c r="S118" i="299"/>
  <c r="R118" i="299"/>
  <c r="Q118" i="299"/>
  <c r="O118" i="299"/>
  <c r="N118" i="299"/>
  <c r="M118" i="299"/>
  <c r="L118" i="299"/>
  <c r="J118" i="299"/>
  <c r="I118" i="299"/>
  <c r="G118" i="299"/>
  <c r="F118" i="299"/>
  <c r="E118" i="299"/>
  <c r="D118" i="299"/>
  <c r="C118" i="299"/>
  <c r="B118" i="299"/>
  <c r="A118" i="299"/>
  <c r="AU117" i="299"/>
  <c r="AT117" i="299"/>
  <c r="AS117" i="299"/>
  <c r="AR117" i="299"/>
  <c r="AQ117" i="299"/>
  <c r="AP117" i="299"/>
  <c r="AO117" i="299"/>
  <c r="AM117" i="299"/>
  <c r="AL117" i="299"/>
  <c r="AK117" i="299"/>
  <c r="AJ117" i="299"/>
  <c r="AI117" i="299"/>
  <c r="AH117" i="299"/>
  <c r="AG117" i="299"/>
  <c r="AE117" i="299"/>
  <c r="AD117" i="299"/>
  <c r="AC117" i="299"/>
  <c r="AB117" i="299"/>
  <c r="AA117" i="299"/>
  <c r="Z117" i="299"/>
  <c r="Y117" i="299"/>
  <c r="W117" i="299"/>
  <c r="V117" i="299"/>
  <c r="U117" i="299"/>
  <c r="T117" i="299"/>
  <c r="S117" i="299"/>
  <c r="R117" i="299"/>
  <c r="Q117" i="299"/>
  <c r="O117" i="299"/>
  <c r="N117" i="299"/>
  <c r="M117" i="299"/>
  <c r="L117" i="299"/>
  <c r="K117" i="299"/>
  <c r="J117" i="299"/>
  <c r="I117" i="299"/>
  <c r="G117" i="299"/>
  <c r="F117" i="299"/>
  <c r="E117" i="299"/>
  <c r="D117" i="299"/>
  <c r="C117" i="299"/>
  <c r="B117" i="299"/>
  <c r="A117" i="299"/>
  <c r="AU116" i="299"/>
  <c r="AT116" i="299"/>
  <c r="AS116" i="299"/>
  <c r="AR116" i="299"/>
  <c r="AQ116" i="299"/>
  <c r="AP116" i="299"/>
  <c r="AO116" i="299"/>
  <c r="AM116" i="299"/>
  <c r="AL116" i="299"/>
  <c r="AK116" i="299"/>
  <c r="AJ116" i="299"/>
  <c r="AI116" i="299"/>
  <c r="AH116" i="299"/>
  <c r="AG116" i="299"/>
  <c r="AE116" i="299"/>
  <c r="AD116" i="299"/>
  <c r="AC116" i="299"/>
  <c r="AB116" i="299"/>
  <c r="AA116" i="299"/>
  <c r="Z116" i="299"/>
  <c r="Y116" i="299"/>
  <c r="W116" i="299"/>
  <c r="V116" i="299"/>
  <c r="U116" i="299"/>
  <c r="T116" i="299"/>
  <c r="S116" i="299"/>
  <c r="R116" i="299"/>
  <c r="Q116" i="299"/>
  <c r="O116" i="299"/>
  <c r="N116" i="299"/>
  <c r="M116" i="299"/>
  <c r="L116" i="299"/>
  <c r="K116" i="299"/>
  <c r="J116" i="299"/>
  <c r="I116" i="299"/>
  <c r="G116" i="299"/>
  <c r="F116" i="299"/>
  <c r="E116" i="299"/>
  <c r="D116" i="299"/>
  <c r="C116" i="299"/>
  <c r="B116" i="299"/>
  <c r="A116" i="299"/>
  <c r="AU115" i="299"/>
  <c r="AT115" i="299"/>
  <c r="AS115" i="299"/>
  <c r="AR115" i="299"/>
  <c r="AQ115" i="299"/>
  <c r="AP115" i="299"/>
  <c r="AO115" i="299"/>
  <c r="AM115" i="299"/>
  <c r="AL115" i="299"/>
  <c r="AK115" i="299"/>
  <c r="AJ115" i="299"/>
  <c r="AI115" i="299"/>
  <c r="AH115" i="299"/>
  <c r="AG115" i="299"/>
  <c r="AE115" i="299"/>
  <c r="AD115" i="299"/>
  <c r="AC115" i="299"/>
  <c r="AB115" i="299"/>
  <c r="AA115" i="299"/>
  <c r="Z115" i="299"/>
  <c r="Y115" i="299"/>
  <c r="W115" i="299"/>
  <c r="V115" i="299"/>
  <c r="U115" i="299"/>
  <c r="T115" i="299"/>
  <c r="S115" i="299"/>
  <c r="R115" i="299"/>
  <c r="Q115" i="299"/>
  <c r="O115" i="299"/>
  <c r="N115" i="299"/>
  <c r="M115" i="299"/>
  <c r="L115" i="299"/>
  <c r="K115" i="299"/>
  <c r="J115" i="299"/>
  <c r="I115" i="299"/>
  <c r="G115" i="299"/>
  <c r="F115" i="299"/>
  <c r="E115" i="299"/>
  <c r="D115" i="299"/>
  <c r="C115" i="299"/>
  <c r="B115" i="299"/>
  <c r="A115" i="299"/>
  <c r="AU114" i="299"/>
  <c r="AT114" i="299"/>
  <c r="AS114" i="299"/>
  <c r="AR114" i="299"/>
  <c r="AQ114" i="299"/>
  <c r="AP114" i="299"/>
  <c r="AO114" i="299"/>
  <c r="AM114" i="299"/>
  <c r="AL114" i="299"/>
  <c r="AK114" i="299"/>
  <c r="AJ114" i="299"/>
  <c r="AI114" i="299"/>
  <c r="AH114" i="299"/>
  <c r="AG114" i="299"/>
  <c r="AE114" i="299"/>
  <c r="AD114" i="299"/>
  <c r="AC114" i="299"/>
  <c r="AB114" i="299"/>
  <c r="AA114" i="299"/>
  <c r="Z114" i="299"/>
  <c r="Y114" i="299"/>
  <c r="W114" i="299"/>
  <c r="V114" i="299"/>
  <c r="U114" i="299"/>
  <c r="T114" i="299"/>
  <c r="S114" i="299"/>
  <c r="R114" i="299"/>
  <c r="Q114" i="299"/>
  <c r="O114" i="299"/>
  <c r="N114" i="299"/>
  <c r="M114" i="299"/>
  <c r="L114" i="299"/>
  <c r="K114" i="299"/>
  <c r="J114" i="299"/>
  <c r="I114" i="299"/>
  <c r="G114" i="299"/>
  <c r="F114" i="299"/>
  <c r="E114" i="299"/>
  <c r="D114" i="299"/>
  <c r="C114" i="299"/>
  <c r="B114" i="299"/>
  <c r="A114" i="299"/>
  <c r="AU113" i="299"/>
  <c r="AT113" i="299"/>
  <c r="AS113" i="299"/>
  <c r="AR113" i="299"/>
  <c r="AQ113" i="299"/>
  <c r="AP113" i="299"/>
  <c r="AO113" i="299"/>
  <c r="AM113" i="299"/>
  <c r="AL113" i="299"/>
  <c r="AK113" i="299"/>
  <c r="AJ113" i="299"/>
  <c r="AI113" i="299"/>
  <c r="AH113" i="299"/>
  <c r="AG113" i="299"/>
  <c r="AE113" i="299"/>
  <c r="AD113" i="299"/>
  <c r="AC113" i="299"/>
  <c r="AB113" i="299"/>
  <c r="AA113" i="299"/>
  <c r="Z113" i="299"/>
  <c r="Y113" i="299"/>
  <c r="W113" i="299"/>
  <c r="V113" i="299"/>
  <c r="U113" i="299"/>
  <c r="T113" i="299"/>
  <c r="S113" i="299"/>
  <c r="R113" i="299"/>
  <c r="Q113" i="299"/>
  <c r="O113" i="299"/>
  <c r="N113" i="299"/>
  <c r="M113" i="299"/>
  <c r="L113" i="299"/>
  <c r="K113" i="299"/>
  <c r="J113" i="299"/>
  <c r="I113" i="299"/>
  <c r="G113" i="299"/>
  <c r="F113" i="299"/>
  <c r="E113" i="299"/>
  <c r="D113" i="299"/>
  <c r="C113" i="299"/>
  <c r="B113" i="299"/>
  <c r="A113" i="299"/>
  <c r="AU112" i="299"/>
  <c r="AT112" i="299"/>
  <c r="AS112" i="299"/>
  <c r="AR112" i="299"/>
  <c r="AQ112" i="299"/>
  <c r="AP112" i="299"/>
  <c r="AO112" i="299"/>
  <c r="AM112" i="299"/>
  <c r="AL112" i="299"/>
  <c r="AK112" i="299"/>
  <c r="AJ112" i="299"/>
  <c r="AI112" i="299"/>
  <c r="AH112" i="299"/>
  <c r="AG112" i="299"/>
  <c r="AE112" i="299"/>
  <c r="AD112" i="299"/>
  <c r="AC112" i="299"/>
  <c r="AB112" i="299"/>
  <c r="AA112" i="299"/>
  <c r="Z112" i="299"/>
  <c r="Y112" i="299"/>
  <c r="W112" i="299"/>
  <c r="V112" i="299"/>
  <c r="U112" i="299"/>
  <c r="T112" i="299"/>
  <c r="S112" i="299"/>
  <c r="R112" i="299"/>
  <c r="Q112" i="299"/>
  <c r="O112" i="299"/>
  <c r="N112" i="299"/>
  <c r="M112" i="299"/>
  <c r="L112" i="299"/>
  <c r="K112" i="299"/>
  <c r="J112" i="299"/>
  <c r="I112" i="299"/>
  <c r="G112" i="299"/>
  <c r="F112" i="299"/>
  <c r="E112" i="299"/>
  <c r="D112" i="299"/>
  <c r="C112" i="299"/>
  <c r="B112" i="299"/>
  <c r="A112" i="299"/>
  <c r="AU111" i="299"/>
  <c r="AT111" i="299"/>
  <c r="AS111" i="299"/>
  <c r="AR111" i="299"/>
  <c r="AQ111" i="299"/>
  <c r="AP111" i="299"/>
  <c r="AO111" i="299"/>
  <c r="AM111" i="299"/>
  <c r="AL111" i="299"/>
  <c r="AK111" i="299"/>
  <c r="AJ111" i="299"/>
  <c r="AI111" i="299"/>
  <c r="AH111" i="299"/>
  <c r="AG111" i="299"/>
  <c r="AE111" i="299"/>
  <c r="AD111" i="299"/>
  <c r="AC111" i="299"/>
  <c r="AB111" i="299"/>
  <c r="AA111" i="299"/>
  <c r="Z111" i="299"/>
  <c r="Y111" i="299"/>
  <c r="W111" i="299"/>
  <c r="V111" i="299"/>
  <c r="U111" i="299"/>
  <c r="T111" i="299"/>
  <c r="S111" i="299"/>
  <c r="R111" i="299"/>
  <c r="Q111" i="299"/>
  <c r="O111" i="299"/>
  <c r="N111" i="299"/>
  <c r="M111" i="299"/>
  <c r="L111" i="299"/>
  <c r="K111" i="299"/>
  <c r="J111" i="299"/>
  <c r="I111" i="299"/>
  <c r="G111" i="299"/>
  <c r="F111" i="299"/>
  <c r="E111" i="299"/>
  <c r="D111" i="299"/>
  <c r="C111" i="299"/>
  <c r="B111" i="299"/>
  <c r="A111" i="299"/>
  <c r="AU110" i="299"/>
  <c r="AT110" i="299"/>
  <c r="AS110" i="299"/>
  <c r="AR110" i="299"/>
  <c r="AQ110" i="299"/>
  <c r="AP110" i="299"/>
  <c r="AO110" i="299"/>
  <c r="AM110" i="299"/>
  <c r="AL110" i="299"/>
  <c r="AK110" i="299"/>
  <c r="AJ110" i="299"/>
  <c r="AI110" i="299"/>
  <c r="AH110" i="299"/>
  <c r="AG110" i="299"/>
  <c r="AE110" i="299"/>
  <c r="AD110" i="299"/>
  <c r="AC110" i="299"/>
  <c r="AB110" i="299"/>
  <c r="AA110" i="299"/>
  <c r="Z110" i="299"/>
  <c r="Y110" i="299"/>
  <c r="W110" i="299"/>
  <c r="V110" i="299"/>
  <c r="U110" i="299"/>
  <c r="T110" i="299"/>
  <c r="S110" i="299"/>
  <c r="R110" i="299"/>
  <c r="Q110" i="299"/>
  <c r="O110" i="299"/>
  <c r="N110" i="299"/>
  <c r="M110" i="299"/>
  <c r="L110" i="299"/>
  <c r="K110" i="299"/>
  <c r="J110" i="299"/>
  <c r="I110" i="299"/>
  <c r="G110" i="299"/>
  <c r="F110" i="299"/>
  <c r="E110" i="299"/>
  <c r="D110" i="299"/>
  <c r="C110" i="299"/>
  <c r="B110" i="299"/>
  <c r="A110" i="299"/>
  <c r="AU109" i="299"/>
  <c r="AT109" i="299"/>
  <c r="AS109" i="299"/>
  <c r="AR109" i="299"/>
  <c r="AQ109" i="299"/>
  <c r="AP109" i="299"/>
  <c r="AO109" i="299"/>
  <c r="AM109" i="299"/>
  <c r="AL109" i="299"/>
  <c r="AK109" i="299"/>
  <c r="AJ109" i="299"/>
  <c r="AI109" i="299"/>
  <c r="AH109" i="299"/>
  <c r="AG109" i="299"/>
  <c r="AE109" i="299"/>
  <c r="AD109" i="299"/>
  <c r="AC109" i="299"/>
  <c r="AB109" i="299"/>
  <c r="AA109" i="299"/>
  <c r="Z109" i="299"/>
  <c r="Y109" i="299"/>
  <c r="W109" i="299"/>
  <c r="V109" i="299"/>
  <c r="U109" i="299"/>
  <c r="T109" i="299"/>
  <c r="S109" i="299"/>
  <c r="R109" i="299"/>
  <c r="Q109" i="299"/>
  <c r="O109" i="299"/>
  <c r="N109" i="299"/>
  <c r="M109" i="299"/>
  <c r="L109" i="299"/>
  <c r="K109" i="299"/>
  <c r="J109" i="299"/>
  <c r="I109" i="299"/>
  <c r="G109" i="299"/>
  <c r="F109" i="299"/>
  <c r="E109" i="299"/>
  <c r="D109" i="299"/>
  <c r="C109" i="299"/>
  <c r="B109" i="299"/>
  <c r="A109" i="299"/>
  <c r="AU108" i="299"/>
  <c r="AT108" i="299"/>
  <c r="AS108" i="299"/>
  <c r="AR108" i="299"/>
  <c r="AQ108" i="299"/>
  <c r="AP108" i="299"/>
  <c r="AO108" i="299"/>
  <c r="AM108" i="299"/>
  <c r="AL108" i="299"/>
  <c r="AK108" i="299"/>
  <c r="AJ108" i="299"/>
  <c r="AI108" i="299"/>
  <c r="AH108" i="299"/>
  <c r="AG108" i="299"/>
  <c r="AE108" i="299"/>
  <c r="AD108" i="299"/>
  <c r="AC108" i="299"/>
  <c r="AB108" i="299"/>
  <c r="AA108" i="299"/>
  <c r="Z108" i="299"/>
  <c r="Y108" i="299"/>
  <c r="W108" i="299"/>
  <c r="V108" i="299"/>
  <c r="U108" i="299"/>
  <c r="T108" i="299"/>
  <c r="S108" i="299"/>
  <c r="R108" i="299"/>
  <c r="Q108" i="299"/>
  <c r="O108" i="299"/>
  <c r="N108" i="299"/>
  <c r="M108" i="299"/>
  <c r="L108" i="299"/>
  <c r="K108" i="299"/>
  <c r="J108" i="299"/>
  <c r="I108" i="299"/>
  <c r="G108" i="299"/>
  <c r="F108" i="299"/>
  <c r="E108" i="299"/>
  <c r="D108" i="299"/>
  <c r="C108" i="299"/>
  <c r="B108" i="299"/>
  <c r="A108" i="299"/>
  <c r="AU107" i="299"/>
  <c r="AT107" i="299"/>
  <c r="AS107" i="299"/>
  <c r="AR107" i="299"/>
  <c r="AQ107" i="299"/>
  <c r="AP107" i="299"/>
  <c r="AO107" i="299"/>
  <c r="AM107" i="299"/>
  <c r="AL107" i="299"/>
  <c r="AK107" i="299"/>
  <c r="AJ107" i="299"/>
  <c r="AI107" i="299"/>
  <c r="AH107" i="299"/>
  <c r="AG107" i="299"/>
  <c r="AE107" i="299"/>
  <c r="AD107" i="299"/>
  <c r="AC107" i="299"/>
  <c r="AB107" i="299"/>
  <c r="AA107" i="299"/>
  <c r="Z107" i="299"/>
  <c r="Y107" i="299"/>
  <c r="W107" i="299"/>
  <c r="V107" i="299"/>
  <c r="U107" i="299"/>
  <c r="T107" i="299"/>
  <c r="S107" i="299"/>
  <c r="R107" i="299"/>
  <c r="Q107" i="299"/>
  <c r="O107" i="299"/>
  <c r="N107" i="299"/>
  <c r="M107" i="299"/>
  <c r="L107" i="299"/>
  <c r="K107" i="299"/>
  <c r="J107" i="299"/>
  <c r="I107" i="299"/>
  <c r="G107" i="299"/>
  <c r="F107" i="299"/>
  <c r="E107" i="299"/>
  <c r="D107" i="299"/>
  <c r="C107" i="299"/>
  <c r="B107" i="299"/>
  <c r="A107" i="299"/>
  <c r="AU106" i="299"/>
  <c r="AT106" i="299"/>
  <c r="AS106" i="299"/>
  <c r="AR106" i="299"/>
  <c r="AQ106" i="299"/>
  <c r="AP106" i="299"/>
  <c r="AO106" i="299"/>
  <c r="AM106" i="299"/>
  <c r="AL106" i="299"/>
  <c r="AK106" i="299"/>
  <c r="AJ106" i="299"/>
  <c r="AI106" i="299"/>
  <c r="AH106" i="299"/>
  <c r="AG106" i="299"/>
  <c r="AE106" i="299"/>
  <c r="AD106" i="299"/>
  <c r="AC106" i="299"/>
  <c r="AB106" i="299"/>
  <c r="AA106" i="299"/>
  <c r="Z106" i="299"/>
  <c r="Y106" i="299"/>
  <c r="W106" i="299"/>
  <c r="V106" i="299"/>
  <c r="U106" i="299"/>
  <c r="T106" i="299"/>
  <c r="S106" i="299"/>
  <c r="R106" i="299"/>
  <c r="Q106" i="299"/>
  <c r="O106" i="299"/>
  <c r="N106" i="299"/>
  <c r="M106" i="299"/>
  <c r="L106" i="299"/>
  <c r="K106" i="299"/>
  <c r="J106" i="299"/>
  <c r="I106" i="299"/>
  <c r="G106" i="299"/>
  <c r="F106" i="299"/>
  <c r="E106" i="299"/>
  <c r="D106" i="299"/>
  <c r="C106" i="299"/>
  <c r="B106" i="299"/>
  <c r="A106" i="299"/>
  <c r="AU105" i="299"/>
  <c r="AT105" i="299"/>
  <c r="AS105" i="299"/>
  <c r="AR105" i="299"/>
  <c r="AQ105" i="299"/>
  <c r="AP105" i="299"/>
  <c r="AO105" i="299"/>
  <c r="AM105" i="299"/>
  <c r="AL105" i="299"/>
  <c r="AK105" i="299"/>
  <c r="AJ105" i="299"/>
  <c r="AI105" i="299"/>
  <c r="AH105" i="299"/>
  <c r="AG105" i="299"/>
  <c r="AE105" i="299"/>
  <c r="AD105" i="299"/>
  <c r="AC105" i="299"/>
  <c r="AB105" i="299"/>
  <c r="AA105" i="299"/>
  <c r="Z105" i="299"/>
  <c r="Y105" i="299"/>
  <c r="W105" i="299"/>
  <c r="V105" i="299"/>
  <c r="U105" i="299"/>
  <c r="T105" i="299"/>
  <c r="S105" i="299"/>
  <c r="R105" i="299"/>
  <c r="Q105" i="299"/>
  <c r="O105" i="299"/>
  <c r="N105" i="299"/>
  <c r="M105" i="299"/>
  <c r="L105" i="299"/>
  <c r="K105" i="299"/>
  <c r="J105" i="299"/>
  <c r="I105" i="299"/>
  <c r="G105" i="299"/>
  <c r="F105" i="299"/>
  <c r="E105" i="299"/>
  <c r="D105" i="299"/>
  <c r="C105" i="299"/>
  <c r="B105" i="299"/>
  <c r="A105" i="299"/>
  <c r="AU104" i="299"/>
  <c r="AT104" i="299"/>
  <c r="AS104" i="299"/>
  <c r="AR104" i="299"/>
  <c r="AQ104" i="299"/>
  <c r="AP104" i="299"/>
  <c r="AO104" i="299"/>
  <c r="AM104" i="299"/>
  <c r="AL104" i="299"/>
  <c r="AK104" i="299"/>
  <c r="AJ104" i="299"/>
  <c r="AI104" i="299"/>
  <c r="AH104" i="299"/>
  <c r="AG104" i="299"/>
  <c r="AE104" i="299"/>
  <c r="AD104" i="299"/>
  <c r="AC104" i="299"/>
  <c r="AB104" i="299"/>
  <c r="AA104" i="299"/>
  <c r="Z104" i="299"/>
  <c r="Y104" i="299"/>
  <c r="W104" i="299"/>
  <c r="V104" i="299"/>
  <c r="U104" i="299"/>
  <c r="T104" i="299"/>
  <c r="S104" i="299"/>
  <c r="R104" i="299"/>
  <c r="Q104" i="299"/>
  <c r="O104" i="299"/>
  <c r="N104" i="299"/>
  <c r="M104" i="299"/>
  <c r="L104" i="299"/>
  <c r="K104" i="299"/>
  <c r="J104" i="299"/>
  <c r="I104" i="299"/>
  <c r="G104" i="299"/>
  <c r="F104" i="299"/>
  <c r="E104" i="299"/>
  <c r="D104" i="299"/>
  <c r="C104" i="299"/>
  <c r="B104" i="299"/>
  <c r="A104" i="299"/>
  <c r="AU103" i="299"/>
  <c r="AT103" i="299"/>
  <c r="AS103" i="299"/>
  <c r="AR103" i="299"/>
  <c r="AQ103" i="299"/>
  <c r="AP103" i="299"/>
  <c r="AO103" i="299"/>
  <c r="AM103" i="299"/>
  <c r="AL103" i="299"/>
  <c r="AK103" i="299"/>
  <c r="AJ103" i="299"/>
  <c r="AI103" i="299"/>
  <c r="AH103" i="299"/>
  <c r="AG103" i="299"/>
  <c r="AE103" i="299"/>
  <c r="AD103" i="299"/>
  <c r="AC103" i="299"/>
  <c r="AB103" i="299"/>
  <c r="AA103" i="299"/>
  <c r="Z103" i="299"/>
  <c r="Y103" i="299"/>
  <c r="W103" i="299"/>
  <c r="V103" i="299"/>
  <c r="U103" i="299"/>
  <c r="T103" i="299"/>
  <c r="S103" i="299"/>
  <c r="R103" i="299"/>
  <c r="Q103" i="299"/>
  <c r="O103" i="299"/>
  <c r="N103" i="299"/>
  <c r="M103" i="299"/>
  <c r="L103" i="299"/>
  <c r="K103" i="299"/>
  <c r="J103" i="299"/>
  <c r="I103" i="299"/>
  <c r="G103" i="299"/>
  <c r="F103" i="299"/>
  <c r="E103" i="299"/>
  <c r="D103" i="299"/>
  <c r="C103" i="299"/>
  <c r="B103" i="299"/>
  <c r="A103" i="299"/>
  <c r="AU102" i="299"/>
  <c r="AT102" i="299"/>
  <c r="AS102" i="299"/>
  <c r="AR102" i="299"/>
  <c r="AQ102" i="299"/>
  <c r="AP102" i="299"/>
  <c r="AO102" i="299"/>
  <c r="AM102" i="299"/>
  <c r="AL102" i="299"/>
  <c r="AK102" i="299"/>
  <c r="AJ102" i="299"/>
  <c r="AI102" i="299"/>
  <c r="AH102" i="299"/>
  <c r="AG102" i="299"/>
  <c r="AE102" i="299"/>
  <c r="AD102" i="299"/>
  <c r="AC102" i="299"/>
  <c r="AB102" i="299"/>
  <c r="AA102" i="299"/>
  <c r="Z102" i="299"/>
  <c r="Y102" i="299"/>
  <c r="W102" i="299"/>
  <c r="V102" i="299"/>
  <c r="U102" i="299"/>
  <c r="T102" i="299"/>
  <c r="S102" i="299"/>
  <c r="R102" i="299"/>
  <c r="Q102" i="299"/>
  <c r="O102" i="299"/>
  <c r="N102" i="299"/>
  <c r="M102" i="299"/>
  <c r="L102" i="299"/>
  <c r="K102" i="299"/>
  <c r="J102" i="299"/>
  <c r="I102" i="299"/>
  <c r="G102" i="299"/>
  <c r="F102" i="299"/>
  <c r="E102" i="299"/>
  <c r="D102" i="299"/>
  <c r="C102" i="299"/>
  <c r="B102" i="299"/>
  <c r="A102" i="299"/>
  <c r="AU101" i="299"/>
  <c r="AT101" i="299"/>
  <c r="AS101" i="299"/>
  <c r="AR101" i="299"/>
  <c r="AQ101" i="299"/>
  <c r="AP101" i="299"/>
  <c r="AO101" i="299"/>
  <c r="AM101" i="299"/>
  <c r="AL101" i="299"/>
  <c r="AK101" i="299"/>
  <c r="AJ101" i="299"/>
  <c r="AI101" i="299"/>
  <c r="AH101" i="299"/>
  <c r="AG101" i="299"/>
  <c r="AE101" i="299"/>
  <c r="AD101" i="299"/>
  <c r="AC101" i="299"/>
  <c r="AB101" i="299"/>
  <c r="AA101" i="299"/>
  <c r="Z101" i="299"/>
  <c r="Y101" i="299"/>
  <c r="W101" i="299"/>
  <c r="V101" i="299"/>
  <c r="U101" i="299"/>
  <c r="T101" i="299"/>
  <c r="S101" i="299"/>
  <c r="R101" i="299"/>
  <c r="Q101" i="299"/>
  <c r="O101" i="299"/>
  <c r="N101" i="299"/>
  <c r="M101" i="299"/>
  <c r="L101" i="299"/>
  <c r="K101" i="299"/>
  <c r="J101" i="299"/>
  <c r="I101" i="299"/>
  <c r="G101" i="299"/>
  <c r="F101" i="299"/>
  <c r="E101" i="299"/>
  <c r="D101" i="299"/>
  <c r="C101" i="299"/>
  <c r="B101" i="299"/>
  <c r="A101" i="299"/>
  <c r="G96" i="299"/>
  <c r="F96" i="299"/>
  <c r="E96" i="299"/>
  <c r="D96" i="299"/>
  <c r="J96" i="299" s="1"/>
  <c r="C96" i="299"/>
  <c r="B96" i="299"/>
  <c r="G95" i="299"/>
  <c r="F95" i="299"/>
  <c r="E95" i="299"/>
  <c r="D95" i="299"/>
  <c r="C95" i="299"/>
  <c r="J95" i="299" s="1"/>
  <c r="B95" i="299"/>
  <c r="H95" i="299" s="1"/>
  <c r="J94" i="299"/>
  <c r="H94" i="299"/>
  <c r="G94" i="299"/>
  <c r="F94" i="299"/>
  <c r="E94" i="299"/>
  <c r="D94" i="299"/>
  <c r="C94" i="299"/>
  <c r="B94" i="299"/>
  <c r="G93" i="299"/>
  <c r="F93" i="299"/>
  <c r="E93" i="299"/>
  <c r="D93" i="299"/>
  <c r="J93" i="299" s="1"/>
  <c r="C93" i="299"/>
  <c r="B93" i="299"/>
  <c r="G92" i="299"/>
  <c r="F92" i="299"/>
  <c r="E92" i="299"/>
  <c r="D92" i="299"/>
  <c r="C92" i="299"/>
  <c r="J92" i="299" s="1"/>
  <c r="B92" i="299"/>
  <c r="H92" i="299" s="1"/>
  <c r="J91" i="299"/>
  <c r="H91" i="299"/>
  <c r="G91" i="299"/>
  <c r="F91" i="299"/>
  <c r="E91" i="299"/>
  <c r="D91" i="299"/>
  <c r="C91" i="299"/>
  <c r="B91" i="299"/>
  <c r="G90" i="299"/>
  <c r="G97" i="299" s="1"/>
  <c r="F90" i="299"/>
  <c r="F97" i="299" s="1"/>
  <c r="E90" i="299"/>
  <c r="E97" i="299" s="1"/>
  <c r="D90" i="299"/>
  <c r="D97" i="299" s="1"/>
  <c r="C90" i="299"/>
  <c r="C97" i="299" s="1"/>
  <c r="B90" i="299"/>
  <c r="B97" i="299" s="1"/>
  <c r="S76" i="299"/>
  <c r="P76" i="299"/>
  <c r="V76" i="299" s="1"/>
  <c r="M76" i="299"/>
  <c r="S75" i="299"/>
  <c r="V75" i="299" s="1"/>
  <c r="P75" i="299"/>
  <c r="M75" i="299"/>
  <c r="S74" i="299"/>
  <c r="P74" i="299"/>
  <c r="M74" i="299"/>
  <c r="S73" i="299"/>
  <c r="P73" i="299"/>
  <c r="V73" i="299" s="1"/>
  <c r="M73" i="299"/>
  <c r="S72" i="299"/>
  <c r="V72" i="299" s="1"/>
  <c r="P72" i="299"/>
  <c r="M72" i="299"/>
  <c r="U71" i="299"/>
  <c r="S71" i="299"/>
  <c r="S77" i="299" s="1"/>
  <c r="R71" i="299"/>
  <c r="P71" i="299"/>
  <c r="P77" i="299" s="1"/>
  <c r="M71" i="299"/>
  <c r="M77" i="299" s="1"/>
  <c r="V66" i="299"/>
  <c r="S66" i="299"/>
  <c r="P66" i="299"/>
  <c r="M66" i="299"/>
  <c r="V65" i="299"/>
  <c r="S65" i="299"/>
  <c r="P65" i="299"/>
  <c r="M65" i="299"/>
  <c r="V64" i="299"/>
  <c r="S64" i="299"/>
  <c r="S67" i="299" s="1"/>
  <c r="P64" i="299"/>
  <c r="M64" i="299"/>
  <c r="V74" i="299" s="1"/>
  <c r="V63" i="299"/>
  <c r="S63" i="299"/>
  <c r="P63" i="299"/>
  <c r="M63" i="299"/>
  <c r="V62" i="299"/>
  <c r="S62" i="299"/>
  <c r="P62" i="299"/>
  <c r="P67" i="299" s="1"/>
  <c r="M62" i="299"/>
  <c r="M67" i="299" s="1"/>
  <c r="V61" i="299"/>
  <c r="V67" i="299" s="1"/>
  <c r="S61" i="299"/>
  <c r="P61" i="299"/>
  <c r="M61" i="299"/>
  <c r="V71" i="299" s="1"/>
  <c r="A3" i="299"/>
  <c r="L61" i="299" s="1"/>
  <c r="B273" i="298"/>
  <c r="A273" i="298"/>
  <c r="B272" i="298"/>
  <c r="A272" i="298"/>
  <c r="B271" i="298"/>
  <c r="A271" i="298"/>
  <c r="B270" i="298"/>
  <c r="A270" i="298"/>
  <c r="B269" i="298"/>
  <c r="A269" i="298"/>
  <c r="B268" i="298"/>
  <c r="A268" i="298"/>
  <c r="B267" i="298"/>
  <c r="A267" i="298"/>
  <c r="B266" i="298"/>
  <c r="A266" i="298"/>
  <c r="B265" i="298"/>
  <c r="A265" i="298"/>
  <c r="B264" i="298"/>
  <c r="A264" i="298"/>
  <c r="B263" i="298"/>
  <c r="A263" i="298"/>
  <c r="B262" i="298"/>
  <c r="A262" i="298"/>
  <c r="B261" i="298"/>
  <c r="A261" i="298"/>
  <c r="B260" i="298"/>
  <c r="A260" i="298"/>
  <c r="B259" i="298"/>
  <c r="A259" i="298"/>
  <c r="B258" i="298"/>
  <c r="A258" i="298"/>
  <c r="B257" i="298"/>
  <c r="A257" i="298"/>
  <c r="B256" i="298"/>
  <c r="A256" i="298"/>
  <c r="B255" i="298"/>
  <c r="A255" i="298"/>
  <c r="B254" i="298"/>
  <c r="A254" i="298"/>
  <c r="B253" i="298"/>
  <c r="A253" i="298"/>
  <c r="B252" i="298"/>
  <c r="A252" i="298"/>
  <c r="B251" i="298"/>
  <c r="A251" i="298"/>
  <c r="B250" i="298"/>
  <c r="A250" i="298"/>
  <c r="B249" i="298"/>
  <c r="A249" i="298"/>
  <c r="B248" i="298"/>
  <c r="A248" i="298"/>
  <c r="B247" i="298"/>
  <c r="A247" i="298"/>
  <c r="B246" i="298"/>
  <c r="A246" i="298"/>
  <c r="B245" i="298"/>
  <c r="A245" i="298"/>
  <c r="B244" i="298"/>
  <c r="A244" i="298"/>
  <c r="B243" i="298"/>
  <c r="A243" i="298"/>
  <c r="B242" i="298"/>
  <c r="A242" i="298"/>
  <c r="B241" i="298"/>
  <c r="A241" i="298"/>
  <c r="B240" i="298"/>
  <c r="A240" i="298"/>
  <c r="B239" i="298"/>
  <c r="A239" i="298"/>
  <c r="B238" i="298"/>
  <c r="A238" i="298"/>
  <c r="B237" i="298"/>
  <c r="A237" i="298"/>
  <c r="B236" i="298"/>
  <c r="A236" i="298"/>
  <c r="B235" i="298"/>
  <c r="A235" i="298"/>
  <c r="B234" i="298"/>
  <c r="A234" i="298"/>
  <c r="B233" i="298"/>
  <c r="A233" i="298"/>
  <c r="B232" i="298"/>
  <c r="A232" i="298"/>
  <c r="B231" i="298"/>
  <c r="A231" i="298"/>
  <c r="B230" i="298"/>
  <c r="A230" i="298"/>
  <c r="B229" i="298"/>
  <c r="A229" i="298"/>
  <c r="B228" i="298"/>
  <c r="A228" i="298"/>
  <c r="B227" i="298"/>
  <c r="A227" i="298"/>
  <c r="B226" i="298"/>
  <c r="A226" i="298"/>
  <c r="B225" i="298"/>
  <c r="A225" i="298"/>
  <c r="B224" i="298"/>
  <c r="A224" i="298"/>
  <c r="B223" i="298"/>
  <c r="A223" i="298"/>
  <c r="B222" i="298"/>
  <c r="A222" i="298"/>
  <c r="B221" i="298"/>
  <c r="A221" i="298"/>
  <c r="B220" i="298"/>
  <c r="A220" i="298"/>
  <c r="B219" i="298"/>
  <c r="A219" i="298"/>
  <c r="B218" i="298"/>
  <c r="A218" i="298"/>
  <c r="B217" i="298"/>
  <c r="A217" i="298"/>
  <c r="B216" i="298"/>
  <c r="A216" i="298"/>
  <c r="B215" i="298"/>
  <c r="A215" i="298"/>
  <c r="B214" i="298"/>
  <c r="A214" i="298"/>
  <c r="B213" i="298"/>
  <c r="A213" i="298"/>
  <c r="B212" i="298"/>
  <c r="A212" i="298"/>
  <c r="B211" i="298"/>
  <c r="A211" i="298"/>
  <c r="B210" i="298"/>
  <c r="A210" i="298"/>
  <c r="B209" i="298"/>
  <c r="A209" i="298"/>
  <c r="B208" i="298"/>
  <c r="A208" i="298"/>
  <c r="B207" i="298"/>
  <c r="A207" i="298"/>
  <c r="B206" i="298"/>
  <c r="A206" i="298"/>
  <c r="B205" i="298"/>
  <c r="A205" i="298"/>
  <c r="B204" i="298"/>
  <c r="A204" i="298"/>
  <c r="B203" i="298"/>
  <c r="A203" i="298"/>
  <c r="B202" i="298"/>
  <c r="A202" i="298"/>
  <c r="B201" i="298"/>
  <c r="A201" i="298"/>
  <c r="B200" i="298"/>
  <c r="A200" i="298"/>
  <c r="B199" i="298"/>
  <c r="A199" i="298"/>
  <c r="B198" i="298"/>
  <c r="A198" i="298"/>
  <c r="B197" i="298"/>
  <c r="A197" i="298"/>
  <c r="B196" i="298"/>
  <c r="A196" i="298"/>
  <c r="B195" i="298"/>
  <c r="A195" i="298"/>
  <c r="B194" i="298"/>
  <c r="A194" i="298"/>
  <c r="B193" i="298"/>
  <c r="A193" i="298"/>
  <c r="B192" i="298"/>
  <c r="A192" i="298"/>
  <c r="B191" i="298"/>
  <c r="A191" i="298"/>
  <c r="B190" i="298"/>
  <c r="A190" i="298"/>
  <c r="B189" i="298"/>
  <c r="A189" i="298"/>
  <c r="B188" i="298"/>
  <c r="A188" i="298"/>
  <c r="B187" i="298"/>
  <c r="A187" i="298"/>
  <c r="B186" i="298"/>
  <c r="A186" i="298"/>
  <c r="B185" i="298"/>
  <c r="A185" i="298"/>
  <c r="B184" i="298"/>
  <c r="A184" i="298"/>
  <c r="B183" i="298"/>
  <c r="A183" i="298"/>
  <c r="B182" i="298"/>
  <c r="A182" i="298"/>
  <c r="B181" i="298"/>
  <c r="A181" i="298"/>
  <c r="B180" i="298"/>
  <c r="A180" i="298"/>
  <c r="B179" i="298"/>
  <c r="A179" i="298"/>
  <c r="B178" i="298"/>
  <c r="A178" i="298"/>
  <c r="B177" i="298"/>
  <c r="A177" i="298"/>
  <c r="B176" i="298"/>
  <c r="A176" i="298"/>
  <c r="B175" i="298"/>
  <c r="A175" i="298"/>
  <c r="B174" i="298"/>
  <c r="A174" i="298"/>
  <c r="B173" i="298"/>
  <c r="A173" i="298"/>
  <c r="B172" i="298"/>
  <c r="A172" i="298"/>
  <c r="B171" i="298"/>
  <c r="A171" i="298"/>
  <c r="B170" i="298"/>
  <c r="A170" i="298"/>
  <c r="B169" i="298"/>
  <c r="A169" i="298"/>
  <c r="B168" i="298"/>
  <c r="A168" i="298"/>
  <c r="B167" i="298"/>
  <c r="A167" i="298"/>
  <c r="B166" i="298"/>
  <c r="A166" i="298"/>
  <c r="B165" i="298"/>
  <c r="A165" i="298"/>
  <c r="B164" i="298"/>
  <c r="A164" i="298"/>
  <c r="B163" i="298"/>
  <c r="A163" i="298"/>
  <c r="B162" i="298"/>
  <c r="A162" i="298"/>
  <c r="B161" i="298"/>
  <c r="A161" i="298"/>
  <c r="B160" i="298"/>
  <c r="A160" i="298"/>
  <c r="B159" i="298"/>
  <c r="A159" i="298"/>
  <c r="B158" i="298"/>
  <c r="A158" i="298"/>
  <c r="B157" i="298"/>
  <c r="A157" i="298"/>
  <c r="B156" i="298"/>
  <c r="A156" i="298"/>
  <c r="B155" i="298"/>
  <c r="A155" i="298"/>
  <c r="B154" i="298"/>
  <c r="A154" i="298"/>
  <c r="B153" i="298"/>
  <c r="A153" i="298"/>
  <c r="B152" i="298"/>
  <c r="A152" i="298"/>
  <c r="B151" i="298"/>
  <c r="A151" i="298"/>
  <c r="B150" i="298"/>
  <c r="A150" i="298"/>
  <c r="B149" i="298"/>
  <c r="A149" i="298"/>
  <c r="B148" i="298"/>
  <c r="A148" i="298"/>
  <c r="B147" i="298"/>
  <c r="A147" i="298"/>
  <c r="B146" i="298"/>
  <c r="A146" i="298"/>
  <c r="B145" i="298"/>
  <c r="A145" i="298"/>
  <c r="B144" i="298"/>
  <c r="A144" i="298"/>
  <c r="B143" i="298"/>
  <c r="A143" i="298"/>
  <c r="B142" i="298"/>
  <c r="A142" i="298"/>
  <c r="B141" i="298"/>
  <c r="A141" i="298"/>
  <c r="B140" i="298"/>
  <c r="A140" i="298"/>
  <c r="B139" i="298"/>
  <c r="A139" i="298"/>
  <c r="B138" i="298"/>
  <c r="A138" i="298"/>
  <c r="B137" i="298"/>
  <c r="A137" i="298"/>
  <c r="B136" i="298"/>
  <c r="A136" i="298"/>
  <c r="B135" i="298"/>
  <c r="A135" i="298"/>
  <c r="B134" i="298"/>
  <c r="A134" i="298"/>
  <c r="B133" i="298"/>
  <c r="A133" i="298"/>
  <c r="B132" i="298"/>
  <c r="A132" i="298"/>
  <c r="B131" i="298"/>
  <c r="A131" i="298"/>
  <c r="B130" i="298"/>
  <c r="A130" i="298"/>
  <c r="B129" i="298"/>
  <c r="A129" i="298"/>
  <c r="B128" i="298"/>
  <c r="A128" i="298"/>
  <c r="B127" i="298"/>
  <c r="A127" i="298"/>
  <c r="AU123" i="298"/>
  <c r="AT123" i="298"/>
  <c r="AS123" i="298"/>
  <c r="AR123" i="298"/>
  <c r="AQ123" i="298"/>
  <c r="AP123" i="298"/>
  <c r="AO123" i="298"/>
  <c r="AM123" i="298"/>
  <c r="AL123" i="298"/>
  <c r="AK123" i="298"/>
  <c r="AJ123" i="298"/>
  <c r="AI123" i="298"/>
  <c r="AH123" i="298"/>
  <c r="AG123" i="298"/>
  <c r="AE123" i="298"/>
  <c r="AD123" i="298"/>
  <c r="AC123" i="298"/>
  <c r="AB123" i="298"/>
  <c r="AA123" i="298"/>
  <c r="Z123" i="298"/>
  <c r="Y123" i="298"/>
  <c r="W123" i="298"/>
  <c r="V123" i="298"/>
  <c r="U123" i="298"/>
  <c r="T123" i="298"/>
  <c r="S123" i="298"/>
  <c r="R123" i="298"/>
  <c r="Q123" i="298"/>
  <c r="O123" i="298"/>
  <c r="N123" i="298"/>
  <c r="M123" i="298"/>
  <c r="L123" i="298"/>
  <c r="K123" i="298"/>
  <c r="J123" i="298"/>
  <c r="I123" i="298"/>
  <c r="AU122" i="298"/>
  <c r="AT122" i="298"/>
  <c r="AS122" i="298"/>
  <c r="AR122" i="298"/>
  <c r="AQ122" i="298"/>
  <c r="AP122" i="298"/>
  <c r="AO122" i="298"/>
  <c r="AM122" i="298"/>
  <c r="AL122" i="298"/>
  <c r="AK122" i="298"/>
  <c r="AJ122" i="298"/>
  <c r="AI122" i="298"/>
  <c r="AH122" i="298"/>
  <c r="AG122" i="298"/>
  <c r="AE122" i="298"/>
  <c r="AD122" i="298"/>
  <c r="AC122" i="298"/>
  <c r="AB122" i="298"/>
  <c r="AA122" i="298"/>
  <c r="Z122" i="298"/>
  <c r="Y122" i="298"/>
  <c r="W122" i="298"/>
  <c r="V122" i="298"/>
  <c r="U122" i="298"/>
  <c r="T122" i="298"/>
  <c r="S122" i="298"/>
  <c r="R122" i="298"/>
  <c r="Q122" i="298"/>
  <c r="O122" i="298"/>
  <c r="N122" i="298"/>
  <c r="M122" i="298"/>
  <c r="L122" i="298"/>
  <c r="K122" i="298"/>
  <c r="J122" i="298"/>
  <c r="I122" i="298"/>
  <c r="AU121" i="298"/>
  <c r="AT121" i="298"/>
  <c r="AS121" i="298"/>
  <c r="AR121" i="298"/>
  <c r="AQ121" i="298"/>
  <c r="AP121" i="298"/>
  <c r="AO121" i="298"/>
  <c r="AM121" i="298"/>
  <c r="AL121" i="298"/>
  <c r="AK121" i="298"/>
  <c r="AJ121" i="298"/>
  <c r="AI121" i="298"/>
  <c r="AH121" i="298"/>
  <c r="AG121" i="298"/>
  <c r="AE121" i="298"/>
  <c r="AD121" i="298"/>
  <c r="AC121" i="298"/>
  <c r="AB121" i="298"/>
  <c r="AA121" i="298"/>
  <c r="Z121" i="298"/>
  <c r="Y121" i="298"/>
  <c r="W121" i="298"/>
  <c r="V121" i="298"/>
  <c r="U121" i="298"/>
  <c r="T121" i="298"/>
  <c r="S121" i="298"/>
  <c r="R121" i="298"/>
  <c r="Q121" i="298"/>
  <c r="O121" i="298"/>
  <c r="N121" i="298"/>
  <c r="M121" i="298"/>
  <c r="L121" i="298"/>
  <c r="K121" i="298"/>
  <c r="J121" i="298"/>
  <c r="I121" i="298"/>
  <c r="G121" i="298"/>
  <c r="F121" i="298"/>
  <c r="E121" i="298"/>
  <c r="D121" i="298"/>
  <c r="C121" i="298"/>
  <c r="B121" i="298"/>
  <c r="A121" i="298"/>
  <c r="AU120" i="298"/>
  <c r="AT120" i="298"/>
  <c r="AS120" i="298"/>
  <c r="AR120" i="298"/>
  <c r="AQ120" i="298"/>
  <c r="AP120" i="298"/>
  <c r="AO120" i="298"/>
  <c r="AM120" i="298"/>
  <c r="AL120" i="298"/>
  <c r="AK120" i="298"/>
  <c r="AJ120" i="298"/>
  <c r="AI120" i="298"/>
  <c r="AH120" i="298"/>
  <c r="AG120" i="298"/>
  <c r="AE120" i="298"/>
  <c r="AD120" i="298"/>
  <c r="AC120" i="298"/>
  <c r="AB120" i="298"/>
  <c r="AA120" i="298"/>
  <c r="Z120" i="298"/>
  <c r="Y120" i="298"/>
  <c r="W120" i="298"/>
  <c r="V120" i="298"/>
  <c r="U120" i="298"/>
  <c r="T120" i="298"/>
  <c r="S120" i="298"/>
  <c r="R120" i="298"/>
  <c r="Q120" i="298"/>
  <c r="O120" i="298"/>
  <c r="N120" i="298"/>
  <c r="M120" i="298"/>
  <c r="L120" i="298"/>
  <c r="K120" i="298"/>
  <c r="J120" i="298"/>
  <c r="I120" i="298"/>
  <c r="G120" i="298"/>
  <c r="F120" i="298"/>
  <c r="E120" i="298"/>
  <c r="D120" i="298"/>
  <c r="C120" i="298"/>
  <c r="B120" i="298"/>
  <c r="A120" i="298"/>
  <c r="AU119" i="298"/>
  <c r="AT119" i="298"/>
  <c r="AS119" i="298"/>
  <c r="AR119" i="298"/>
  <c r="AQ119" i="298"/>
  <c r="AP119" i="298"/>
  <c r="AO119" i="298"/>
  <c r="AM119" i="298"/>
  <c r="AL119" i="298"/>
  <c r="AK119" i="298"/>
  <c r="AJ119" i="298"/>
  <c r="AI119" i="298"/>
  <c r="AH119" i="298"/>
  <c r="AG119" i="298"/>
  <c r="AE119" i="298"/>
  <c r="AD119" i="298"/>
  <c r="AC119" i="298"/>
  <c r="AB119" i="298"/>
  <c r="AA119" i="298"/>
  <c r="Z119" i="298"/>
  <c r="Y119" i="298"/>
  <c r="W119" i="298"/>
  <c r="V119" i="298"/>
  <c r="U119" i="298"/>
  <c r="T119" i="298"/>
  <c r="S119" i="298"/>
  <c r="R119" i="298"/>
  <c r="Q119" i="298"/>
  <c r="O119" i="298"/>
  <c r="N119" i="298"/>
  <c r="M119" i="298"/>
  <c r="L119" i="298"/>
  <c r="J119" i="298"/>
  <c r="I119" i="298"/>
  <c r="G119" i="298"/>
  <c r="F119" i="298"/>
  <c r="E119" i="298"/>
  <c r="D119" i="298"/>
  <c r="C119" i="298"/>
  <c r="B119" i="298"/>
  <c r="A119" i="298"/>
  <c r="AU118" i="298"/>
  <c r="AT118" i="298"/>
  <c r="AS118" i="298"/>
  <c r="AR118" i="298"/>
  <c r="AQ118" i="298"/>
  <c r="AP118" i="298"/>
  <c r="AO118" i="298"/>
  <c r="AM118" i="298"/>
  <c r="AL118" i="298"/>
  <c r="AK118" i="298"/>
  <c r="AJ118" i="298"/>
  <c r="AI118" i="298"/>
  <c r="AH118" i="298"/>
  <c r="AG118" i="298"/>
  <c r="AE118" i="298"/>
  <c r="AD118" i="298"/>
  <c r="AC118" i="298"/>
  <c r="AB118" i="298"/>
  <c r="AA118" i="298"/>
  <c r="Z118" i="298"/>
  <c r="Y118" i="298"/>
  <c r="W118" i="298"/>
  <c r="V118" i="298"/>
  <c r="U118" i="298"/>
  <c r="T118" i="298"/>
  <c r="S118" i="298"/>
  <c r="R118" i="298"/>
  <c r="Q118" i="298"/>
  <c r="O118" i="298"/>
  <c r="N118" i="298"/>
  <c r="M118" i="298"/>
  <c r="L118" i="298"/>
  <c r="J118" i="298"/>
  <c r="I118" i="298"/>
  <c r="G118" i="298"/>
  <c r="F118" i="298"/>
  <c r="E118" i="298"/>
  <c r="D118" i="298"/>
  <c r="C118" i="298"/>
  <c r="B118" i="298"/>
  <c r="A118" i="298"/>
  <c r="AU117" i="298"/>
  <c r="AT117" i="298"/>
  <c r="AS117" i="298"/>
  <c r="AR117" i="298"/>
  <c r="AQ117" i="298"/>
  <c r="AP117" i="298"/>
  <c r="AO117" i="298"/>
  <c r="AM117" i="298"/>
  <c r="AL117" i="298"/>
  <c r="AK117" i="298"/>
  <c r="AJ117" i="298"/>
  <c r="AI117" i="298"/>
  <c r="AH117" i="298"/>
  <c r="AG117" i="298"/>
  <c r="AE117" i="298"/>
  <c r="AD117" i="298"/>
  <c r="AC117" i="298"/>
  <c r="AB117" i="298"/>
  <c r="AA117" i="298"/>
  <c r="Z117" i="298"/>
  <c r="Y117" i="298"/>
  <c r="W117" i="298"/>
  <c r="V117" i="298"/>
  <c r="U117" i="298"/>
  <c r="T117" i="298"/>
  <c r="S117" i="298"/>
  <c r="R117" i="298"/>
  <c r="Q117" i="298"/>
  <c r="O117" i="298"/>
  <c r="N117" i="298"/>
  <c r="M117" i="298"/>
  <c r="L117" i="298"/>
  <c r="K117" i="298"/>
  <c r="J117" i="298"/>
  <c r="I117" i="298"/>
  <c r="G117" i="298"/>
  <c r="F117" i="298"/>
  <c r="E117" i="298"/>
  <c r="D117" i="298"/>
  <c r="C117" i="298"/>
  <c r="B117" i="298"/>
  <c r="A117" i="298"/>
  <c r="AU116" i="298"/>
  <c r="AT116" i="298"/>
  <c r="AS116" i="298"/>
  <c r="AR116" i="298"/>
  <c r="AQ116" i="298"/>
  <c r="AP116" i="298"/>
  <c r="AO116" i="298"/>
  <c r="AM116" i="298"/>
  <c r="AL116" i="298"/>
  <c r="AK116" i="298"/>
  <c r="AJ116" i="298"/>
  <c r="AI116" i="298"/>
  <c r="AH116" i="298"/>
  <c r="AG116" i="298"/>
  <c r="AE116" i="298"/>
  <c r="AD116" i="298"/>
  <c r="AC116" i="298"/>
  <c r="AB116" i="298"/>
  <c r="AA116" i="298"/>
  <c r="Z116" i="298"/>
  <c r="Y116" i="298"/>
  <c r="W116" i="298"/>
  <c r="V116" i="298"/>
  <c r="U116" i="298"/>
  <c r="T116" i="298"/>
  <c r="S116" i="298"/>
  <c r="R116" i="298"/>
  <c r="Q116" i="298"/>
  <c r="O116" i="298"/>
  <c r="N116" i="298"/>
  <c r="M116" i="298"/>
  <c r="L116" i="298"/>
  <c r="K116" i="298"/>
  <c r="J116" i="298"/>
  <c r="I116" i="298"/>
  <c r="G116" i="298"/>
  <c r="F116" i="298"/>
  <c r="E116" i="298"/>
  <c r="D116" i="298"/>
  <c r="C116" i="298"/>
  <c r="B116" i="298"/>
  <c r="A116" i="298"/>
  <c r="AU115" i="298"/>
  <c r="AT115" i="298"/>
  <c r="AS115" i="298"/>
  <c r="AR115" i="298"/>
  <c r="AQ115" i="298"/>
  <c r="AP115" i="298"/>
  <c r="AO115" i="298"/>
  <c r="AM115" i="298"/>
  <c r="AL115" i="298"/>
  <c r="AK115" i="298"/>
  <c r="AJ115" i="298"/>
  <c r="AI115" i="298"/>
  <c r="AH115" i="298"/>
  <c r="AG115" i="298"/>
  <c r="AE115" i="298"/>
  <c r="AD115" i="298"/>
  <c r="AC115" i="298"/>
  <c r="AB115" i="298"/>
  <c r="AA115" i="298"/>
  <c r="Z115" i="298"/>
  <c r="Y115" i="298"/>
  <c r="W115" i="298"/>
  <c r="V115" i="298"/>
  <c r="U115" i="298"/>
  <c r="T115" i="298"/>
  <c r="S115" i="298"/>
  <c r="R115" i="298"/>
  <c r="Q115" i="298"/>
  <c r="O115" i="298"/>
  <c r="N115" i="298"/>
  <c r="M115" i="298"/>
  <c r="L115" i="298"/>
  <c r="K115" i="298"/>
  <c r="J115" i="298"/>
  <c r="I115" i="298"/>
  <c r="G115" i="298"/>
  <c r="F115" i="298"/>
  <c r="E115" i="298"/>
  <c r="D115" i="298"/>
  <c r="C115" i="298"/>
  <c r="B115" i="298"/>
  <c r="A115" i="298"/>
  <c r="AU114" i="298"/>
  <c r="AT114" i="298"/>
  <c r="AS114" i="298"/>
  <c r="AR114" i="298"/>
  <c r="AQ114" i="298"/>
  <c r="AP114" i="298"/>
  <c r="AO114" i="298"/>
  <c r="AM114" i="298"/>
  <c r="AL114" i="298"/>
  <c r="AK114" i="298"/>
  <c r="AJ114" i="298"/>
  <c r="AI114" i="298"/>
  <c r="AH114" i="298"/>
  <c r="AG114" i="298"/>
  <c r="AE114" i="298"/>
  <c r="AD114" i="298"/>
  <c r="AC114" i="298"/>
  <c r="AB114" i="298"/>
  <c r="AA114" i="298"/>
  <c r="Z114" i="298"/>
  <c r="Y114" i="298"/>
  <c r="W114" i="298"/>
  <c r="V114" i="298"/>
  <c r="U114" i="298"/>
  <c r="T114" i="298"/>
  <c r="S114" i="298"/>
  <c r="R114" i="298"/>
  <c r="Q114" i="298"/>
  <c r="O114" i="298"/>
  <c r="N114" i="298"/>
  <c r="M114" i="298"/>
  <c r="L114" i="298"/>
  <c r="K114" i="298"/>
  <c r="J114" i="298"/>
  <c r="I114" i="298"/>
  <c r="G114" i="298"/>
  <c r="F114" i="298"/>
  <c r="E114" i="298"/>
  <c r="D114" i="298"/>
  <c r="C114" i="298"/>
  <c r="B114" i="298"/>
  <c r="A114" i="298"/>
  <c r="AU113" i="298"/>
  <c r="AT113" i="298"/>
  <c r="AS113" i="298"/>
  <c r="AR113" i="298"/>
  <c r="AQ113" i="298"/>
  <c r="AP113" i="298"/>
  <c r="AO113" i="298"/>
  <c r="AM113" i="298"/>
  <c r="AL113" i="298"/>
  <c r="AK113" i="298"/>
  <c r="AJ113" i="298"/>
  <c r="AI113" i="298"/>
  <c r="AH113" i="298"/>
  <c r="AG113" i="298"/>
  <c r="AE113" i="298"/>
  <c r="AD113" i="298"/>
  <c r="AC113" i="298"/>
  <c r="AB113" i="298"/>
  <c r="AA113" i="298"/>
  <c r="Z113" i="298"/>
  <c r="Y113" i="298"/>
  <c r="W113" i="298"/>
  <c r="V113" i="298"/>
  <c r="U113" i="298"/>
  <c r="T113" i="298"/>
  <c r="S113" i="298"/>
  <c r="R113" i="298"/>
  <c r="Q113" i="298"/>
  <c r="O113" i="298"/>
  <c r="N113" i="298"/>
  <c r="M113" i="298"/>
  <c r="L113" i="298"/>
  <c r="K113" i="298"/>
  <c r="J113" i="298"/>
  <c r="I113" i="298"/>
  <c r="G113" i="298"/>
  <c r="F113" i="298"/>
  <c r="E113" i="298"/>
  <c r="D113" i="298"/>
  <c r="C113" i="298"/>
  <c r="B113" i="298"/>
  <c r="A113" i="298"/>
  <c r="AU112" i="298"/>
  <c r="AT112" i="298"/>
  <c r="AS112" i="298"/>
  <c r="AR112" i="298"/>
  <c r="AQ112" i="298"/>
  <c r="AP112" i="298"/>
  <c r="AO112" i="298"/>
  <c r="AM112" i="298"/>
  <c r="AL112" i="298"/>
  <c r="AK112" i="298"/>
  <c r="AJ112" i="298"/>
  <c r="AI112" i="298"/>
  <c r="AH112" i="298"/>
  <c r="AG112" i="298"/>
  <c r="AE112" i="298"/>
  <c r="AD112" i="298"/>
  <c r="AC112" i="298"/>
  <c r="AB112" i="298"/>
  <c r="AA112" i="298"/>
  <c r="Z112" i="298"/>
  <c r="Y112" i="298"/>
  <c r="W112" i="298"/>
  <c r="V112" i="298"/>
  <c r="U112" i="298"/>
  <c r="T112" i="298"/>
  <c r="S112" i="298"/>
  <c r="R112" i="298"/>
  <c r="Q112" i="298"/>
  <c r="O112" i="298"/>
  <c r="N112" i="298"/>
  <c r="M112" i="298"/>
  <c r="L112" i="298"/>
  <c r="K112" i="298"/>
  <c r="J112" i="298"/>
  <c r="I112" i="298"/>
  <c r="G112" i="298"/>
  <c r="F112" i="298"/>
  <c r="E112" i="298"/>
  <c r="D112" i="298"/>
  <c r="C112" i="298"/>
  <c r="B112" i="298"/>
  <c r="A112" i="298"/>
  <c r="AU111" i="298"/>
  <c r="AT111" i="298"/>
  <c r="AS111" i="298"/>
  <c r="AR111" i="298"/>
  <c r="AQ111" i="298"/>
  <c r="AP111" i="298"/>
  <c r="AO111" i="298"/>
  <c r="AM111" i="298"/>
  <c r="AL111" i="298"/>
  <c r="AK111" i="298"/>
  <c r="AJ111" i="298"/>
  <c r="AI111" i="298"/>
  <c r="AH111" i="298"/>
  <c r="AG111" i="298"/>
  <c r="AE111" i="298"/>
  <c r="AD111" i="298"/>
  <c r="AC111" i="298"/>
  <c r="AB111" i="298"/>
  <c r="AA111" i="298"/>
  <c r="Z111" i="298"/>
  <c r="Y111" i="298"/>
  <c r="W111" i="298"/>
  <c r="V111" i="298"/>
  <c r="U111" i="298"/>
  <c r="T111" i="298"/>
  <c r="S111" i="298"/>
  <c r="R111" i="298"/>
  <c r="Q111" i="298"/>
  <c r="O111" i="298"/>
  <c r="N111" i="298"/>
  <c r="M111" i="298"/>
  <c r="L111" i="298"/>
  <c r="K111" i="298"/>
  <c r="J111" i="298"/>
  <c r="I111" i="298"/>
  <c r="G111" i="298"/>
  <c r="F111" i="298"/>
  <c r="E111" i="298"/>
  <c r="D111" i="298"/>
  <c r="C111" i="298"/>
  <c r="B111" i="298"/>
  <c r="A111" i="298"/>
  <c r="AU110" i="298"/>
  <c r="AT110" i="298"/>
  <c r="AS110" i="298"/>
  <c r="AR110" i="298"/>
  <c r="AQ110" i="298"/>
  <c r="AP110" i="298"/>
  <c r="AO110" i="298"/>
  <c r="AM110" i="298"/>
  <c r="AL110" i="298"/>
  <c r="AK110" i="298"/>
  <c r="AJ110" i="298"/>
  <c r="AI110" i="298"/>
  <c r="AH110" i="298"/>
  <c r="AG110" i="298"/>
  <c r="AE110" i="298"/>
  <c r="AD110" i="298"/>
  <c r="AC110" i="298"/>
  <c r="AB110" i="298"/>
  <c r="AA110" i="298"/>
  <c r="Z110" i="298"/>
  <c r="Y110" i="298"/>
  <c r="W110" i="298"/>
  <c r="V110" i="298"/>
  <c r="U110" i="298"/>
  <c r="T110" i="298"/>
  <c r="S110" i="298"/>
  <c r="R110" i="298"/>
  <c r="Q110" i="298"/>
  <c r="O110" i="298"/>
  <c r="N110" i="298"/>
  <c r="M110" i="298"/>
  <c r="L110" i="298"/>
  <c r="K110" i="298"/>
  <c r="J110" i="298"/>
  <c r="I110" i="298"/>
  <c r="G110" i="298"/>
  <c r="F110" i="298"/>
  <c r="E110" i="298"/>
  <c r="D110" i="298"/>
  <c r="C110" i="298"/>
  <c r="B110" i="298"/>
  <c r="A110" i="298"/>
  <c r="AU109" i="298"/>
  <c r="AT109" i="298"/>
  <c r="AS109" i="298"/>
  <c r="AR109" i="298"/>
  <c r="AQ109" i="298"/>
  <c r="AP109" i="298"/>
  <c r="AO109" i="298"/>
  <c r="AM109" i="298"/>
  <c r="AL109" i="298"/>
  <c r="AK109" i="298"/>
  <c r="AJ109" i="298"/>
  <c r="AI109" i="298"/>
  <c r="AH109" i="298"/>
  <c r="AG109" i="298"/>
  <c r="AE109" i="298"/>
  <c r="AD109" i="298"/>
  <c r="AC109" i="298"/>
  <c r="AB109" i="298"/>
  <c r="AA109" i="298"/>
  <c r="Z109" i="298"/>
  <c r="Y109" i="298"/>
  <c r="W109" i="298"/>
  <c r="V109" i="298"/>
  <c r="U109" i="298"/>
  <c r="T109" i="298"/>
  <c r="S109" i="298"/>
  <c r="R109" i="298"/>
  <c r="Q109" i="298"/>
  <c r="O109" i="298"/>
  <c r="N109" i="298"/>
  <c r="M109" i="298"/>
  <c r="L109" i="298"/>
  <c r="K109" i="298"/>
  <c r="J109" i="298"/>
  <c r="I109" i="298"/>
  <c r="G109" i="298"/>
  <c r="F109" i="298"/>
  <c r="E109" i="298"/>
  <c r="D109" i="298"/>
  <c r="C109" i="298"/>
  <c r="B109" i="298"/>
  <c r="A109" i="298"/>
  <c r="AU108" i="298"/>
  <c r="AT108" i="298"/>
  <c r="AS108" i="298"/>
  <c r="AR108" i="298"/>
  <c r="AQ108" i="298"/>
  <c r="AP108" i="298"/>
  <c r="AO108" i="298"/>
  <c r="AM108" i="298"/>
  <c r="AL108" i="298"/>
  <c r="AK108" i="298"/>
  <c r="AJ108" i="298"/>
  <c r="AI108" i="298"/>
  <c r="AH108" i="298"/>
  <c r="AG108" i="298"/>
  <c r="AE108" i="298"/>
  <c r="AD108" i="298"/>
  <c r="AC108" i="298"/>
  <c r="AB108" i="298"/>
  <c r="AA108" i="298"/>
  <c r="Z108" i="298"/>
  <c r="Y108" i="298"/>
  <c r="W108" i="298"/>
  <c r="V108" i="298"/>
  <c r="U108" i="298"/>
  <c r="T108" i="298"/>
  <c r="S108" i="298"/>
  <c r="R108" i="298"/>
  <c r="Q108" i="298"/>
  <c r="O108" i="298"/>
  <c r="N108" i="298"/>
  <c r="M108" i="298"/>
  <c r="L108" i="298"/>
  <c r="K108" i="298"/>
  <c r="J108" i="298"/>
  <c r="I108" i="298"/>
  <c r="G108" i="298"/>
  <c r="F108" i="298"/>
  <c r="E108" i="298"/>
  <c r="D108" i="298"/>
  <c r="C108" i="298"/>
  <c r="B108" i="298"/>
  <c r="A108" i="298"/>
  <c r="AU107" i="298"/>
  <c r="AT107" i="298"/>
  <c r="AS107" i="298"/>
  <c r="AR107" i="298"/>
  <c r="AQ107" i="298"/>
  <c r="AP107" i="298"/>
  <c r="AO107" i="298"/>
  <c r="AM107" i="298"/>
  <c r="AL107" i="298"/>
  <c r="AK107" i="298"/>
  <c r="AJ107" i="298"/>
  <c r="AI107" i="298"/>
  <c r="AH107" i="298"/>
  <c r="AG107" i="298"/>
  <c r="AE107" i="298"/>
  <c r="AD107" i="298"/>
  <c r="AC107" i="298"/>
  <c r="AB107" i="298"/>
  <c r="AA107" i="298"/>
  <c r="Z107" i="298"/>
  <c r="Y107" i="298"/>
  <c r="W107" i="298"/>
  <c r="V107" i="298"/>
  <c r="U107" i="298"/>
  <c r="T107" i="298"/>
  <c r="S107" i="298"/>
  <c r="R107" i="298"/>
  <c r="Q107" i="298"/>
  <c r="O107" i="298"/>
  <c r="N107" i="298"/>
  <c r="M107" i="298"/>
  <c r="L107" i="298"/>
  <c r="K107" i="298"/>
  <c r="J107" i="298"/>
  <c r="I107" i="298"/>
  <c r="G107" i="298"/>
  <c r="F107" i="298"/>
  <c r="E107" i="298"/>
  <c r="D107" i="298"/>
  <c r="C107" i="298"/>
  <c r="B107" i="298"/>
  <c r="A107" i="298"/>
  <c r="AU106" i="298"/>
  <c r="AT106" i="298"/>
  <c r="AS106" i="298"/>
  <c r="AR106" i="298"/>
  <c r="AQ106" i="298"/>
  <c r="AP106" i="298"/>
  <c r="AO106" i="298"/>
  <c r="AM106" i="298"/>
  <c r="AL106" i="298"/>
  <c r="AK106" i="298"/>
  <c r="AJ106" i="298"/>
  <c r="AI106" i="298"/>
  <c r="AH106" i="298"/>
  <c r="AG106" i="298"/>
  <c r="AE106" i="298"/>
  <c r="AD106" i="298"/>
  <c r="AC106" i="298"/>
  <c r="AB106" i="298"/>
  <c r="AA106" i="298"/>
  <c r="Z106" i="298"/>
  <c r="Y106" i="298"/>
  <c r="W106" i="298"/>
  <c r="V106" i="298"/>
  <c r="U106" i="298"/>
  <c r="T106" i="298"/>
  <c r="S106" i="298"/>
  <c r="R106" i="298"/>
  <c r="Q106" i="298"/>
  <c r="O106" i="298"/>
  <c r="N106" i="298"/>
  <c r="M106" i="298"/>
  <c r="L106" i="298"/>
  <c r="K106" i="298"/>
  <c r="J106" i="298"/>
  <c r="I106" i="298"/>
  <c r="G106" i="298"/>
  <c r="F106" i="298"/>
  <c r="E106" i="298"/>
  <c r="D106" i="298"/>
  <c r="C106" i="298"/>
  <c r="B106" i="298"/>
  <c r="A106" i="298"/>
  <c r="AU105" i="298"/>
  <c r="AT105" i="298"/>
  <c r="AS105" i="298"/>
  <c r="AR105" i="298"/>
  <c r="AQ105" i="298"/>
  <c r="AP105" i="298"/>
  <c r="AO105" i="298"/>
  <c r="AM105" i="298"/>
  <c r="AL105" i="298"/>
  <c r="AK105" i="298"/>
  <c r="AJ105" i="298"/>
  <c r="AI105" i="298"/>
  <c r="AH105" i="298"/>
  <c r="AG105" i="298"/>
  <c r="AE105" i="298"/>
  <c r="AD105" i="298"/>
  <c r="AC105" i="298"/>
  <c r="AB105" i="298"/>
  <c r="AA105" i="298"/>
  <c r="Z105" i="298"/>
  <c r="Y105" i="298"/>
  <c r="W105" i="298"/>
  <c r="V105" i="298"/>
  <c r="U105" i="298"/>
  <c r="T105" i="298"/>
  <c r="S105" i="298"/>
  <c r="R105" i="298"/>
  <c r="Q105" i="298"/>
  <c r="O105" i="298"/>
  <c r="N105" i="298"/>
  <c r="M105" i="298"/>
  <c r="L105" i="298"/>
  <c r="K105" i="298"/>
  <c r="J105" i="298"/>
  <c r="I105" i="298"/>
  <c r="G105" i="298"/>
  <c r="F105" i="298"/>
  <c r="E105" i="298"/>
  <c r="D105" i="298"/>
  <c r="C105" i="298"/>
  <c r="B105" i="298"/>
  <c r="A105" i="298"/>
  <c r="AU104" i="298"/>
  <c r="AT104" i="298"/>
  <c r="AS104" i="298"/>
  <c r="AR104" i="298"/>
  <c r="AQ104" i="298"/>
  <c r="AP104" i="298"/>
  <c r="AO104" i="298"/>
  <c r="AM104" i="298"/>
  <c r="AL104" i="298"/>
  <c r="AK104" i="298"/>
  <c r="AJ104" i="298"/>
  <c r="AI104" i="298"/>
  <c r="AH104" i="298"/>
  <c r="AG104" i="298"/>
  <c r="AE104" i="298"/>
  <c r="AD104" i="298"/>
  <c r="AC104" i="298"/>
  <c r="AB104" i="298"/>
  <c r="AA104" i="298"/>
  <c r="Z104" i="298"/>
  <c r="Y104" i="298"/>
  <c r="W104" i="298"/>
  <c r="V104" i="298"/>
  <c r="U104" i="298"/>
  <c r="T104" i="298"/>
  <c r="S104" i="298"/>
  <c r="R104" i="298"/>
  <c r="Q104" i="298"/>
  <c r="O104" i="298"/>
  <c r="N104" i="298"/>
  <c r="M104" i="298"/>
  <c r="L104" i="298"/>
  <c r="K104" i="298"/>
  <c r="J104" i="298"/>
  <c r="I104" i="298"/>
  <c r="G104" i="298"/>
  <c r="F104" i="298"/>
  <c r="E104" i="298"/>
  <c r="D104" i="298"/>
  <c r="C104" i="298"/>
  <c r="B104" i="298"/>
  <c r="A104" i="298"/>
  <c r="AU103" i="298"/>
  <c r="AT103" i="298"/>
  <c r="AS103" i="298"/>
  <c r="AR103" i="298"/>
  <c r="AQ103" i="298"/>
  <c r="AP103" i="298"/>
  <c r="AO103" i="298"/>
  <c r="AM103" i="298"/>
  <c r="AL103" i="298"/>
  <c r="AK103" i="298"/>
  <c r="AJ103" i="298"/>
  <c r="AI103" i="298"/>
  <c r="AH103" i="298"/>
  <c r="AG103" i="298"/>
  <c r="AE103" i="298"/>
  <c r="AD103" i="298"/>
  <c r="AC103" i="298"/>
  <c r="AB103" i="298"/>
  <c r="AA103" i="298"/>
  <c r="Z103" i="298"/>
  <c r="Y103" i="298"/>
  <c r="W103" i="298"/>
  <c r="V103" i="298"/>
  <c r="U103" i="298"/>
  <c r="T103" i="298"/>
  <c r="S103" i="298"/>
  <c r="R103" i="298"/>
  <c r="Q103" i="298"/>
  <c r="O103" i="298"/>
  <c r="N103" i="298"/>
  <c r="M103" i="298"/>
  <c r="L103" i="298"/>
  <c r="K103" i="298"/>
  <c r="J103" i="298"/>
  <c r="I103" i="298"/>
  <c r="G103" i="298"/>
  <c r="F103" i="298"/>
  <c r="E103" i="298"/>
  <c r="D103" i="298"/>
  <c r="C103" i="298"/>
  <c r="B103" i="298"/>
  <c r="A103" i="298"/>
  <c r="AU102" i="298"/>
  <c r="AT102" i="298"/>
  <c r="AS102" i="298"/>
  <c r="AR102" i="298"/>
  <c r="AQ102" i="298"/>
  <c r="AP102" i="298"/>
  <c r="AO102" i="298"/>
  <c r="AM102" i="298"/>
  <c r="AL102" i="298"/>
  <c r="AK102" i="298"/>
  <c r="AJ102" i="298"/>
  <c r="AI102" i="298"/>
  <c r="AH102" i="298"/>
  <c r="AG102" i="298"/>
  <c r="AE102" i="298"/>
  <c r="AD102" i="298"/>
  <c r="AC102" i="298"/>
  <c r="AB102" i="298"/>
  <c r="AA102" i="298"/>
  <c r="Z102" i="298"/>
  <c r="Y102" i="298"/>
  <c r="W102" i="298"/>
  <c r="V102" i="298"/>
  <c r="U102" i="298"/>
  <c r="T102" i="298"/>
  <c r="S102" i="298"/>
  <c r="R102" i="298"/>
  <c r="Q102" i="298"/>
  <c r="O102" i="298"/>
  <c r="N102" i="298"/>
  <c r="M102" i="298"/>
  <c r="L102" i="298"/>
  <c r="K102" i="298"/>
  <c r="J102" i="298"/>
  <c r="I102" i="298"/>
  <c r="G102" i="298"/>
  <c r="F102" i="298"/>
  <c r="E102" i="298"/>
  <c r="D102" i="298"/>
  <c r="C102" i="298"/>
  <c r="B102" i="298"/>
  <c r="A102" i="298"/>
  <c r="AU101" i="298"/>
  <c r="AT101" i="298"/>
  <c r="AS101" i="298"/>
  <c r="AR101" i="298"/>
  <c r="AQ101" i="298"/>
  <c r="AP101" i="298"/>
  <c r="AO101" i="298"/>
  <c r="AM101" i="298"/>
  <c r="AL101" i="298"/>
  <c r="AK101" i="298"/>
  <c r="AJ101" i="298"/>
  <c r="AI101" i="298"/>
  <c r="AH101" i="298"/>
  <c r="AG101" i="298"/>
  <c r="AE101" i="298"/>
  <c r="AD101" i="298"/>
  <c r="AC101" i="298"/>
  <c r="AB101" i="298"/>
  <c r="AA101" i="298"/>
  <c r="Z101" i="298"/>
  <c r="Y101" i="298"/>
  <c r="W101" i="298"/>
  <c r="V101" i="298"/>
  <c r="U101" i="298"/>
  <c r="T101" i="298"/>
  <c r="S101" i="298"/>
  <c r="R101" i="298"/>
  <c r="Q101" i="298"/>
  <c r="O101" i="298"/>
  <c r="N101" i="298"/>
  <c r="M101" i="298"/>
  <c r="L101" i="298"/>
  <c r="K101" i="298"/>
  <c r="J101" i="298"/>
  <c r="I101" i="298"/>
  <c r="G101" i="298"/>
  <c r="F101" i="298"/>
  <c r="E101" i="298"/>
  <c r="D101" i="298"/>
  <c r="C101" i="298"/>
  <c r="B101" i="298"/>
  <c r="A101" i="298"/>
  <c r="G96" i="298"/>
  <c r="F96" i="298"/>
  <c r="E96" i="298"/>
  <c r="D96" i="298"/>
  <c r="J96" i="298" s="1"/>
  <c r="C96" i="298"/>
  <c r="B96" i="298"/>
  <c r="H96" i="298" s="1"/>
  <c r="J95" i="298"/>
  <c r="G95" i="298"/>
  <c r="F95" i="298"/>
  <c r="E95" i="298"/>
  <c r="D95" i="298"/>
  <c r="C95" i="298"/>
  <c r="B95" i="298"/>
  <c r="H95" i="298" s="1"/>
  <c r="J94" i="298"/>
  <c r="H94" i="298"/>
  <c r="G94" i="298"/>
  <c r="F94" i="298"/>
  <c r="E94" i="298"/>
  <c r="D94" i="298"/>
  <c r="C94" i="298"/>
  <c r="B94" i="298"/>
  <c r="G93" i="298"/>
  <c r="F93" i="298"/>
  <c r="E93" i="298"/>
  <c r="D93" i="298"/>
  <c r="J93" i="298" s="1"/>
  <c r="C93" i="298"/>
  <c r="B93" i="298"/>
  <c r="H93" i="298" s="1"/>
  <c r="J92" i="298"/>
  <c r="G92" i="298"/>
  <c r="F92" i="298"/>
  <c r="E92" i="298"/>
  <c r="D92" i="298"/>
  <c r="C92" i="298"/>
  <c r="B92" i="298"/>
  <c r="H92" i="298" s="1"/>
  <c r="J91" i="298"/>
  <c r="H91" i="298"/>
  <c r="G91" i="298"/>
  <c r="F91" i="298"/>
  <c r="E91" i="298"/>
  <c r="D91" i="298"/>
  <c r="C91" i="298"/>
  <c r="B91" i="298"/>
  <c r="G90" i="298"/>
  <c r="G97" i="298" s="1"/>
  <c r="F90" i="298"/>
  <c r="F97" i="298" s="1"/>
  <c r="E90" i="298"/>
  <c r="E97" i="298" s="1"/>
  <c r="D90" i="298"/>
  <c r="D97" i="298" s="1"/>
  <c r="C90" i="298"/>
  <c r="C97" i="298" s="1"/>
  <c r="B90" i="298"/>
  <c r="B97" i="298" s="1"/>
  <c r="S76" i="298"/>
  <c r="P76" i="298"/>
  <c r="M76" i="298"/>
  <c r="S75" i="298"/>
  <c r="V75" i="298" s="1"/>
  <c r="P75" i="298"/>
  <c r="M75" i="298"/>
  <c r="S74" i="298"/>
  <c r="P74" i="298"/>
  <c r="M74" i="298"/>
  <c r="S73" i="298"/>
  <c r="P73" i="298"/>
  <c r="M73" i="298"/>
  <c r="S72" i="298"/>
  <c r="S77" i="298" s="1"/>
  <c r="P72" i="298"/>
  <c r="M72" i="298"/>
  <c r="U71" i="298"/>
  <c r="S71" i="298"/>
  <c r="R71" i="298"/>
  <c r="P71" i="298"/>
  <c r="P77" i="298" s="1"/>
  <c r="M71" i="298"/>
  <c r="M77" i="298" s="1"/>
  <c r="V66" i="298"/>
  <c r="S66" i="298"/>
  <c r="V76" i="298" s="1"/>
  <c r="P66" i="298"/>
  <c r="M66" i="298"/>
  <c r="V65" i="298"/>
  <c r="S65" i="298"/>
  <c r="P65" i="298"/>
  <c r="M65" i="298"/>
  <c r="V64" i="298"/>
  <c r="S64" i="298"/>
  <c r="S67" i="298" s="1"/>
  <c r="P64" i="298"/>
  <c r="M64" i="298"/>
  <c r="V74" i="298" s="1"/>
  <c r="V63" i="298"/>
  <c r="S63" i="298"/>
  <c r="V73" i="298" s="1"/>
  <c r="P63" i="298"/>
  <c r="M63" i="298"/>
  <c r="V62" i="298"/>
  <c r="S62" i="298"/>
  <c r="P62" i="298"/>
  <c r="M62" i="298"/>
  <c r="M67" i="298" s="1"/>
  <c r="V61" i="298"/>
  <c r="V67" i="298" s="1"/>
  <c r="S61" i="298"/>
  <c r="P61" i="298"/>
  <c r="P67" i="298" s="1"/>
  <c r="M61" i="298"/>
  <c r="A3" i="298"/>
  <c r="L61" i="298" s="1"/>
  <c r="B273" i="297"/>
  <c r="A273" i="297"/>
  <c r="B272" i="297"/>
  <c r="A272" i="297"/>
  <c r="B271" i="297"/>
  <c r="A271" i="297"/>
  <c r="B270" i="297"/>
  <c r="A270" i="297"/>
  <c r="B269" i="297"/>
  <c r="A269" i="297"/>
  <c r="B268" i="297"/>
  <c r="A268" i="297"/>
  <c r="B267" i="297"/>
  <c r="A267" i="297"/>
  <c r="B266" i="297"/>
  <c r="A266" i="297"/>
  <c r="B265" i="297"/>
  <c r="A265" i="297"/>
  <c r="B264" i="297"/>
  <c r="A264" i="297"/>
  <c r="B263" i="297"/>
  <c r="A263" i="297"/>
  <c r="B262" i="297"/>
  <c r="A262" i="297"/>
  <c r="B261" i="297"/>
  <c r="A261" i="297"/>
  <c r="B260" i="297"/>
  <c r="A260" i="297"/>
  <c r="B259" i="297"/>
  <c r="A259" i="297"/>
  <c r="B258" i="297"/>
  <c r="A258" i="297"/>
  <c r="B257" i="297"/>
  <c r="A257" i="297"/>
  <c r="B256" i="297"/>
  <c r="A256" i="297"/>
  <c r="B255" i="297"/>
  <c r="A255" i="297"/>
  <c r="B254" i="297"/>
  <c r="A254" i="297"/>
  <c r="B253" i="297"/>
  <c r="A253" i="297"/>
  <c r="B252" i="297"/>
  <c r="A252" i="297"/>
  <c r="B251" i="297"/>
  <c r="A251" i="297"/>
  <c r="B250" i="297"/>
  <c r="A250" i="297"/>
  <c r="B249" i="297"/>
  <c r="A249" i="297"/>
  <c r="B248" i="297"/>
  <c r="A248" i="297"/>
  <c r="B247" i="297"/>
  <c r="A247" i="297"/>
  <c r="B246" i="297"/>
  <c r="A246" i="297"/>
  <c r="B245" i="297"/>
  <c r="A245" i="297"/>
  <c r="B244" i="297"/>
  <c r="A244" i="297"/>
  <c r="B243" i="297"/>
  <c r="A243" i="297"/>
  <c r="B242" i="297"/>
  <c r="A242" i="297"/>
  <c r="B241" i="297"/>
  <c r="A241" i="297"/>
  <c r="B240" i="297"/>
  <c r="A240" i="297"/>
  <c r="B239" i="297"/>
  <c r="A239" i="297"/>
  <c r="B238" i="297"/>
  <c r="A238" i="297"/>
  <c r="B237" i="297"/>
  <c r="A237" i="297"/>
  <c r="B236" i="297"/>
  <c r="A236" i="297"/>
  <c r="B235" i="297"/>
  <c r="A235" i="297"/>
  <c r="B234" i="297"/>
  <c r="A234" i="297"/>
  <c r="B233" i="297"/>
  <c r="A233" i="297"/>
  <c r="B232" i="297"/>
  <c r="A232" i="297"/>
  <c r="B231" i="297"/>
  <c r="A231" i="297"/>
  <c r="B230" i="297"/>
  <c r="A230" i="297"/>
  <c r="B229" i="297"/>
  <c r="A229" i="297"/>
  <c r="B228" i="297"/>
  <c r="A228" i="297"/>
  <c r="B227" i="297"/>
  <c r="A227" i="297"/>
  <c r="B226" i="297"/>
  <c r="A226" i="297"/>
  <c r="B225" i="297"/>
  <c r="A225" i="297"/>
  <c r="B224" i="297"/>
  <c r="A224" i="297"/>
  <c r="B223" i="297"/>
  <c r="A223" i="297"/>
  <c r="B222" i="297"/>
  <c r="A222" i="297"/>
  <c r="B221" i="297"/>
  <c r="A221" i="297"/>
  <c r="B220" i="297"/>
  <c r="A220" i="297"/>
  <c r="B219" i="297"/>
  <c r="A219" i="297"/>
  <c r="B218" i="297"/>
  <c r="A218" i="297"/>
  <c r="B217" i="297"/>
  <c r="A217" i="297"/>
  <c r="B216" i="297"/>
  <c r="A216" i="297"/>
  <c r="B215" i="297"/>
  <c r="A215" i="297"/>
  <c r="B214" i="297"/>
  <c r="A214" i="297"/>
  <c r="B213" i="297"/>
  <c r="A213" i="297"/>
  <c r="B212" i="297"/>
  <c r="A212" i="297"/>
  <c r="B211" i="297"/>
  <c r="A211" i="297"/>
  <c r="B210" i="297"/>
  <c r="A210" i="297"/>
  <c r="B209" i="297"/>
  <c r="A209" i="297"/>
  <c r="B208" i="297"/>
  <c r="A208" i="297"/>
  <c r="B207" i="297"/>
  <c r="A207" i="297"/>
  <c r="B206" i="297"/>
  <c r="A206" i="297"/>
  <c r="B205" i="297"/>
  <c r="A205" i="297"/>
  <c r="B204" i="297"/>
  <c r="A204" i="297"/>
  <c r="B203" i="297"/>
  <c r="A203" i="297"/>
  <c r="B202" i="297"/>
  <c r="A202" i="297"/>
  <c r="B201" i="297"/>
  <c r="A201" i="297"/>
  <c r="B200" i="297"/>
  <c r="A200" i="297"/>
  <c r="B199" i="297"/>
  <c r="A199" i="297"/>
  <c r="B198" i="297"/>
  <c r="A198" i="297"/>
  <c r="B197" i="297"/>
  <c r="A197" i="297"/>
  <c r="B196" i="297"/>
  <c r="A196" i="297"/>
  <c r="B195" i="297"/>
  <c r="A195" i="297"/>
  <c r="B194" i="297"/>
  <c r="A194" i="297"/>
  <c r="B193" i="297"/>
  <c r="A193" i="297"/>
  <c r="B192" i="297"/>
  <c r="A192" i="297"/>
  <c r="B191" i="297"/>
  <c r="A191" i="297"/>
  <c r="B190" i="297"/>
  <c r="A190" i="297"/>
  <c r="B189" i="297"/>
  <c r="A189" i="297"/>
  <c r="B188" i="297"/>
  <c r="A188" i="297"/>
  <c r="B187" i="297"/>
  <c r="A187" i="297"/>
  <c r="B186" i="297"/>
  <c r="A186" i="297"/>
  <c r="B185" i="297"/>
  <c r="A185" i="297"/>
  <c r="B184" i="297"/>
  <c r="A184" i="297"/>
  <c r="B183" i="297"/>
  <c r="A183" i="297"/>
  <c r="B182" i="297"/>
  <c r="A182" i="297"/>
  <c r="B181" i="297"/>
  <c r="A181" i="297"/>
  <c r="B180" i="297"/>
  <c r="A180" i="297"/>
  <c r="B179" i="297"/>
  <c r="A179" i="297"/>
  <c r="B178" i="297"/>
  <c r="A178" i="297"/>
  <c r="B177" i="297"/>
  <c r="A177" i="297"/>
  <c r="B176" i="297"/>
  <c r="A176" i="297"/>
  <c r="B175" i="297"/>
  <c r="A175" i="297"/>
  <c r="B174" i="297"/>
  <c r="A174" i="297"/>
  <c r="B173" i="297"/>
  <c r="A173" i="297"/>
  <c r="B172" i="297"/>
  <c r="A172" i="297"/>
  <c r="B171" i="297"/>
  <c r="A171" i="297"/>
  <c r="B170" i="297"/>
  <c r="A170" i="297"/>
  <c r="B169" i="297"/>
  <c r="A169" i="297"/>
  <c r="B168" i="297"/>
  <c r="A168" i="297"/>
  <c r="B167" i="297"/>
  <c r="A167" i="297"/>
  <c r="B166" i="297"/>
  <c r="A166" i="297"/>
  <c r="B165" i="297"/>
  <c r="A165" i="297"/>
  <c r="B164" i="297"/>
  <c r="A164" i="297"/>
  <c r="B163" i="297"/>
  <c r="A163" i="297"/>
  <c r="B162" i="297"/>
  <c r="A162" i="297"/>
  <c r="B161" i="297"/>
  <c r="A161" i="297"/>
  <c r="B160" i="297"/>
  <c r="A160" i="297"/>
  <c r="B159" i="297"/>
  <c r="A159" i="297"/>
  <c r="B158" i="297"/>
  <c r="A158" i="297"/>
  <c r="B157" i="297"/>
  <c r="A157" i="297"/>
  <c r="B156" i="297"/>
  <c r="A156" i="297"/>
  <c r="B155" i="297"/>
  <c r="A155" i="297"/>
  <c r="B154" i="297"/>
  <c r="A154" i="297"/>
  <c r="B153" i="297"/>
  <c r="A153" i="297"/>
  <c r="B152" i="297"/>
  <c r="A152" i="297"/>
  <c r="B151" i="297"/>
  <c r="A151" i="297"/>
  <c r="B150" i="297"/>
  <c r="A150" i="297"/>
  <c r="B149" i="297"/>
  <c r="A149" i="297"/>
  <c r="B148" i="297"/>
  <c r="A148" i="297"/>
  <c r="B147" i="297"/>
  <c r="A147" i="297"/>
  <c r="B146" i="297"/>
  <c r="A146" i="297"/>
  <c r="B145" i="297"/>
  <c r="A145" i="297"/>
  <c r="B144" i="297"/>
  <c r="A144" i="297"/>
  <c r="B143" i="297"/>
  <c r="A143" i="297"/>
  <c r="B142" i="297"/>
  <c r="A142" i="297"/>
  <c r="B141" i="297"/>
  <c r="A141" i="297"/>
  <c r="B140" i="297"/>
  <c r="A140" i="297"/>
  <c r="B139" i="297"/>
  <c r="A139" i="297"/>
  <c r="B138" i="297"/>
  <c r="A138" i="297"/>
  <c r="B137" i="297"/>
  <c r="A137" i="297"/>
  <c r="B136" i="297"/>
  <c r="A136" i="297"/>
  <c r="B135" i="297"/>
  <c r="A135" i="297"/>
  <c r="B134" i="297"/>
  <c r="A134" i="297"/>
  <c r="B133" i="297"/>
  <c r="A133" i="297"/>
  <c r="B132" i="297"/>
  <c r="A132" i="297"/>
  <c r="B131" i="297"/>
  <c r="A131" i="297"/>
  <c r="B130" i="297"/>
  <c r="A130" i="297"/>
  <c r="B129" i="297"/>
  <c r="A129" i="297"/>
  <c r="B128" i="297"/>
  <c r="A128" i="297"/>
  <c r="B127" i="297"/>
  <c r="A127" i="297"/>
  <c r="AU123" i="297"/>
  <c r="AT123" i="297"/>
  <c r="AS123" i="297"/>
  <c r="AR123" i="297"/>
  <c r="AQ123" i="297"/>
  <c r="AP123" i="297"/>
  <c r="AO123" i="297"/>
  <c r="AM123" i="297"/>
  <c r="AL123" i="297"/>
  <c r="AK123" i="297"/>
  <c r="AJ123" i="297"/>
  <c r="AI123" i="297"/>
  <c r="AH123" i="297"/>
  <c r="AG123" i="297"/>
  <c r="AE123" i="297"/>
  <c r="AD123" i="297"/>
  <c r="AC123" i="297"/>
  <c r="AB123" i="297"/>
  <c r="AA123" i="297"/>
  <c r="Z123" i="297"/>
  <c r="Y123" i="297"/>
  <c r="W123" i="297"/>
  <c r="V123" i="297"/>
  <c r="U123" i="297"/>
  <c r="T123" i="297"/>
  <c r="S123" i="297"/>
  <c r="R123" i="297"/>
  <c r="Q123" i="297"/>
  <c r="O123" i="297"/>
  <c r="N123" i="297"/>
  <c r="M123" i="297"/>
  <c r="L123" i="297"/>
  <c r="K123" i="297"/>
  <c r="J123" i="297"/>
  <c r="I123" i="297"/>
  <c r="AU122" i="297"/>
  <c r="AT122" i="297"/>
  <c r="AS122" i="297"/>
  <c r="AR122" i="297"/>
  <c r="AQ122" i="297"/>
  <c r="AP122" i="297"/>
  <c r="AO122" i="297"/>
  <c r="AM122" i="297"/>
  <c r="AL122" i="297"/>
  <c r="AK122" i="297"/>
  <c r="AJ122" i="297"/>
  <c r="AI122" i="297"/>
  <c r="AH122" i="297"/>
  <c r="AG122" i="297"/>
  <c r="AE122" i="297"/>
  <c r="AD122" i="297"/>
  <c r="AC122" i="297"/>
  <c r="AB122" i="297"/>
  <c r="AA122" i="297"/>
  <c r="Z122" i="297"/>
  <c r="Y122" i="297"/>
  <c r="W122" i="297"/>
  <c r="V122" i="297"/>
  <c r="U122" i="297"/>
  <c r="T122" i="297"/>
  <c r="S122" i="297"/>
  <c r="R122" i="297"/>
  <c r="Q122" i="297"/>
  <c r="O122" i="297"/>
  <c r="N122" i="297"/>
  <c r="M122" i="297"/>
  <c r="L122" i="297"/>
  <c r="K122" i="297"/>
  <c r="J122" i="297"/>
  <c r="I122" i="297"/>
  <c r="AU121" i="297"/>
  <c r="AT121" i="297"/>
  <c r="AS121" i="297"/>
  <c r="AR121" i="297"/>
  <c r="AQ121" i="297"/>
  <c r="AP121" i="297"/>
  <c r="AO121" i="297"/>
  <c r="AM121" i="297"/>
  <c r="AL121" i="297"/>
  <c r="AK121" i="297"/>
  <c r="AJ121" i="297"/>
  <c r="AI121" i="297"/>
  <c r="AH121" i="297"/>
  <c r="AG121" i="297"/>
  <c r="AE121" i="297"/>
  <c r="AD121" i="297"/>
  <c r="AC121" i="297"/>
  <c r="AB121" i="297"/>
  <c r="AA121" i="297"/>
  <c r="Z121" i="297"/>
  <c r="Y121" i="297"/>
  <c r="W121" i="297"/>
  <c r="V121" i="297"/>
  <c r="U121" i="297"/>
  <c r="T121" i="297"/>
  <c r="S121" i="297"/>
  <c r="R121" i="297"/>
  <c r="Q121" i="297"/>
  <c r="O121" i="297"/>
  <c r="N121" i="297"/>
  <c r="M121" i="297"/>
  <c r="L121" i="297"/>
  <c r="K121" i="297"/>
  <c r="J121" i="297"/>
  <c r="I121" i="297"/>
  <c r="G121" i="297"/>
  <c r="F121" i="297"/>
  <c r="E121" i="297"/>
  <c r="D121" i="297"/>
  <c r="C121" i="297"/>
  <c r="B121" i="297"/>
  <c r="A121" i="297"/>
  <c r="AU120" i="297"/>
  <c r="AT120" i="297"/>
  <c r="AS120" i="297"/>
  <c r="AR120" i="297"/>
  <c r="AQ120" i="297"/>
  <c r="AP120" i="297"/>
  <c r="AO120" i="297"/>
  <c r="AM120" i="297"/>
  <c r="AL120" i="297"/>
  <c r="AK120" i="297"/>
  <c r="AJ120" i="297"/>
  <c r="AI120" i="297"/>
  <c r="AH120" i="297"/>
  <c r="AG120" i="297"/>
  <c r="AE120" i="297"/>
  <c r="AD120" i="297"/>
  <c r="AC120" i="297"/>
  <c r="AB120" i="297"/>
  <c r="AA120" i="297"/>
  <c r="Z120" i="297"/>
  <c r="Y120" i="297"/>
  <c r="W120" i="297"/>
  <c r="V120" i="297"/>
  <c r="U120" i="297"/>
  <c r="T120" i="297"/>
  <c r="S120" i="297"/>
  <c r="R120" i="297"/>
  <c r="Q120" i="297"/>
  <c r="O120" i="297"/>
  <c r="N120" i="297"/>
  <c r="M120" i="297"/>
  <c r="L120" i="297"/>
  <c r="K120" i="297"/>
  <c r="J120" i="297"/>
  <c r="I120" i="297"/>
  <c r="G120" i="297"/>
  <c r="F120" i="297"/>
  <c r="E120" i="297"/>
  <c r="D120" i="297"/>
  <c r="C120" i="297"/>
  <c r="B120" i="297"/>
  <c r="A120" i="297"/>
  <c r="AU119" i="297"/>
  <c r="AT119" i="297"/>
  <c r="AS119" i="297"/>
  <c r="AR119" i="297"/>
  <c r="AQ119" i="297"/>
  <c r="AP119" i="297"/>
  <c r="AO119" i="297"/>
  <c r="AM119" i="297"/>
  <c r="AL119" i="297"/>
  <c r="AK119" i="297"/>
  <c r="AJ119" i="297"/>
  <c r="AI119" i="297"/>
  <c r="AH119" i="297"/>
  <c r="AG119" i="297"/>
  <c r="AE119" i="297"/>
  <c r="AD119" i="297"/>
  <c r="AC119" i="297"/>
  <c r="AB119" i="297"/>
  <c r="AA119" i="297"/>
  <c r="Z119" i="297"/>
  <c r="Y119" i="297"/>
  <c r="W119" i="297"/>
  <c r="V119" i="297"/>
  <c r="U119" i="297"/>
  <c r="T119" i="297"/>
  <c r="S119" i="297"/>
  <c r="R119" i="297"/>
  <c r="Q119" i="297"/>
  <c r="O119" i="297"/>
  <c r="N119" i="297"/>
  <c r="M119" i="297"/>
  <c r="L119" i="297"/>
  <c r="J119" i="297"/>
  <c r="I119" i="297"/>
  <c r="G119" i="297"/>
  <c r="F119" i="297"/>
  <c r="E119" i="297"/>
  <c r="D119" i="297"/>
  <c r="C119" i="297"/>
  <c r="B119" i="297"/>
  <c r="A119" i="297"/>
  <c r="AU118" i="297"/>
  <c r="AT118" i="297"/>
  <c r="AS118" i="297"/>
  <c r="AR118" i="297"/>
  <c r="AQ118" i="297"/>
  <c r="AP118" i="297"/>
  <c r="AO118" i="297"/>
  <c r="AM118" i="297"/>
  <c r="AL118" i="297"/>
  <c r="AK118" i="297"/>
  <c r="AJ118" i="297"/>
  <c r="AI118" i="297"/>
  <c r="AH118" i="297"/>
  <c r="AG118" i="297"/>
  <c r="AE118" i="297"/>
  <c r="AD118" i="297"/>
  <c r="AC118" i="297"/>
  <c r="AB118" i="297"/>
  <c r="AA118" i="297"/>
  <c r="Z118" i="297"/>
  <c r="Y118" i="297"/>
  <c r="W118" i="297"/>
  <c r="V118" i="297"/>
  <c r="U118" i="297"/>
  <c r="T118" i="297"/>
  <c r="S118" i="297"/>
  <c r="R118" i="297"/>
  <c r="Q118" i="297"/>
  <c r="O118" i="297"/>
  <c r="N118" i="297"/>
  <c r="M118" i="297"/>
  <c r="L118" i="297"/>
  <c r="J118" i="297"/>
  <c r="I118" i="297"/>
  <c r="G118" i="297"/>
  <c r="F118" i="297"/>
  <c r="E118" i="297"/>
  <c r="D118" i="297"/>
  <c r="C118" i="297"/>
  <c r="B118" i="297"/>
  <c r="A118" i="297"/>
  <c r="AU117" i="297"/>
  <c r="AT117" i="297"/>
  <c r="AS117" i="297"/>
  <c r="AR117" i="297"/>
  <c r="AQ117" i="297"/>
  <c r="AP117" i="297"/>
  <c r="AO117" i="297"/>
  <c r="AM117" i="297"/>
  <c r="AL117" i="297"/>
  <c r="AK117" i="297"/>
  <c r="AJ117" i="297"/>
  <c r="AI117" i="297"/>
  <c r="AH117" i="297"/>
  <c r="AG117" i="297"/>
  <c r="AE117" i="297"/>
  <c r="AD117" i="297"/>
  <c r="AC117" i="297"/>
  <c r="AB117" i="297"/>
  <c r="AA117" i="297"/>
  <c r="Z117" i="297"/>
  <c r="Y117" i="297"/>
  <c r="W117" i="297"/>
  <c r="V117" i="297"/>
  <c r="U117" i="297"/>
  <c r="T117" i="297"/>
  <c r="S117" i="297"/>
  <c r="R117" i="297"/>
  <c r="Q117" i="297"/>
  <c r="O117" i="297"/>
  <c r="N117" i="297"/>
  <c r="M117" i="297"/>
  <c r="L117" i="297"/>
  <c r="K117" i="297"/>
  <c r="J117" i="297"/>
  <c r="I117" i="297"/>
  <c r="G117" i="297"/>
  <c r="F117" i="297"/>
  <c r="E117" i="297"/>
  <c r="D117" i="297"/>
  <c r="C117" i="297"/>
  <c r="B117" i="297"/>
  <c r="A117" i="297"/>
  <c r="AU116" i="297"/>
  <c r="AT116" i="297"/>
  <c r="AS116" i="297"/>
  <c r="AR116" i="297"/>
  <c r="AQ116" i="297"/>
  <c r="AP116" i="297"/>
  <c r="AO116" i="297"/>
  <c r="AM116" i="297"/>
  <c r="AL116" i="297"/>
  <c r="AK116" i="297"/>
  <c r="AJ116" i="297"/>
  <c r="AI116" i="297"/>
  <c r="AH116" i="297"/>
  <c r="AG116" i="297"/>
  <c r="AE116" i="297"/>
  <c r="AD116" i="297"/>
  <c r="AC116" i="297"/>
  <c r="AB116" i="297"/>
  <c r="AA116" i="297"/>
  <c r="Z116" i="297"/>
  <c r="Y116" i="297"/>
  <c r="W116" i="297"/>
  <c r="V116" i="297"/>
  <c r="U116" i="297"/>
  <c r="T116" i="297"/>
  <c r="S116" i="297"/>
  <c r="R116" i="297"/>
  <c r="Q116" i="297"/>
  <c r="O116" i="297"/>
  <c r="N116" i="297"/>
  <c r="M116" i="297"/>
  <c r="L116" i="297"/>
  <c r="K116" i="297"/>
  <c r="J116" i="297"/>
  <c r="I116" i="297"/>
  <c r="G116" i="297"/>
  <c r="F116" i="297"/>
  <c r="E116" i="297"/>
  <c r="D116" i="297"/>
  <c r="C116" i="297"/>
  <c r="B116" i="297"/>
  <c r="A116" i="297"/>
  <c r="AU115" i="297"/>
  <c r="AT115" i="297"/>
  <c r="AS115" i="297"/>
  <c r="AR115" i="297"/>
  <c r="AQ115" i="297"/>
  <c r="AP115" i="297"/>
  <c r="AO115" i="297"/>
  <c r="AM115" i="297"/>
  <c r="AL115" i="297"/>
  <c r="AK115" i="297"/>
  <c r="AJ115" i="297"/>
  <c r="AI115" i="297"/>
  <c r="AH115" i="297"/>
  <c r="AG115" i="297"/>
  <c r="AE115" i="297"/>
  <c r="AD115" i="297"/>
  <c r="AC115" i="297"/>
  <c r="AB115" i="297"/>
  <c r="AA115" i="297"/>
  <c r="Z115" i="297"/>
  <c r="Y115" i="297"/>
  <c r="W115" i="297"/>
  <c r="V115" i="297"/>
  <c r="U115" i="297"/>
  <c r="T115" i="297"/>
  <c r="S115" i="297"/>
  <c r="R115" i="297"/>
  <c r="Q115" i="297"/>
  <c r="O115" i="297"/>
  <c r="N115" i="297"/>
  <c r="M115" i="297"/>
  <c r="L115" i="297"/>
  <c r="K115" i="297"/>
  <c r="J115" i="297"/>
  <c r="I115" i="297"/>
  <c r="G115" i="297"/>
  <c r="F115" i="297"/>
  <c r="E115" i="297"/>
  <c r="D115" i="297"/>
  <c r="C115" i="297"/>
  <c r="B115" i="297"/>
  <c r="A115" i="297"/>
  <c r="AU114" i="297"/>
  <c r="AT114" i="297"/>
  <c r="AS114" i="297"/>
  <c r="AR114" i="297"/>
  <c r="AQ114" i="297"/>
  <c r="AP114" i="297"/>
  <c r="AO114" i="297"/>
  <c r="AM114" i="297"/>
  <c r="AL114" i="297"/>
  <c r="AK114" i="297"/>
  <c r="AJ114" i="297"/>
  <c r="AI114" i="297"/>
  <c r="AH114" i="297"/>
  <c r="AG114" i="297"/>
  <c r="AE114" i="297"/>
  <c r="AD114" i="297"/>
  <c r="AC114" i="297"/>
  <c r="AB114" i="297"/>
  <c r="AA114" i="297"/>
  <c r="Z114" i="297"/>
  <c r="Y114" i="297"/>
  <c r="W114" i="297"/>
  <c r="V114" i="297"/>
  <c r="U114" i="297"/>
  <c r="T114" i="297"/>
  <c r="S114" i="297"/>
  <c r="R114" i="297"/>
  <c r="Q114" i="297"/>
  <c r="O114" i="297"/>
  <c r="N114" i="297"/>
  <c r="M114" i="297"/>
  <c r="L114" i="297"/>
  <c r="K114" i="297"/>
  <c r="J114" i="297"/>
  <c r="I114" i="297"/>
  <c r="G114" i="297"/>
  <c r="F114" i="297"/>
  <c r="E114" i="297"/>
  <c r="D114" i="297"/>
  <c r="C114" i="297"/>
  <c r="B114" i="297"/>
  <c r="A114" i="297"/>
  <c r="AU113" i="297"/>
  <c r="AT113" i="297"/>
  <c r="AS113" i="297"/>
  <c r="AR113" i="297"/>
  <c r="AQ113" i="297"/>
  <c r="AP113" i="297"/>
  <c r="AO113" i="297"/>
  <c r="AM113" i="297"/>
  <c r="AL113" i="297"/>
  <c r="AK113" i="297"/>
  <c r="AJ113" i="297"/>
  <c r="AI113" i="297"/>
  <c r="AH113" i="297"/>
  <c r="AG113" i="297"/>
  <c r="AE113" i="297"/>
  <c r="AD113" i="297"/>
  <c r="AC113" i="297"/>
  <c r="AB113" i="297"/>
  <c r="AA113" i="297"/>
  <c r="Z113" i="297"/>
  <c r="Y113" i="297"/>
  <c r="W113" i="297"/>
  <c r="V113" i="297"/>
  <c r="U113" i="297"/>
  <c r="T113" i="297"/>
  <c r="S113" i="297"/>
  <c r="R113" i="297"/>
  <c r="Q113" i="297"/>
  <c r="O113" i="297"/>
  <c r="N113" i="297"/>
  <c r="M113" i="297"/>
  <c r="L113" i="297"/>
  <c r="K113" i="297"/>
  <c r="J113" i="297"/>
  <c r="I113" i="297"/>
  <c r="G113" i="297"/>
  <c r="F113" i="297"/>
  <c r="E113" i="297"/>
  <c r="D113" i="297"/>
  <c r="C113" i="297"/>
  <c r="B113" i="297"/>
  <c r="A113" i="297"/>
  <c r="AU112" i="297"/>
  <c r="AT112" i="297"/>
  <c r="AS112" i="297"/>
  <c r="AR112" i="297"/>
  <c r="AQ112" i="297"/>
  <c r="AP112" i="297"/>
  <c r="AO112" i="297"/>
  <c r="AM112" i="297"/>
  <c r="AL112" i="297"/>
  <c r="AK112" i="297"/>
  <c r="AJ112" i="297"/>
  <c r="AI112" i="297"/>
  <c r="AH112" i="297"/>
  <c r="AG112" i="297"/>
  <c r="AE112" i="297"/>
  <c r="AD112" i="297"/>
  <c r="AC112" i="297"/>
  <c r="AB112" i="297"/>
  <c r="AA112" i="297"/>
  <c r="Z112" i="297"/>
  <c r="Y112" i="297"/>
  <c r="W112" i="297"/>
  <c r="V112" i="297"/>
  <c r="U112" i="297"/>
  <c r="T112" i="297"/>
  <c r="S112" i="297"/>
  <c r="R112" i="297"/>
  <c r="Q112" i="297"/>
  <c r="O112" i="297"/>
  <c r="N112" i="297"/>
  <c r="M112" i="297"/>
  <c r="L112" i="297"/>
  <c r="K112" i="297"/>
  <c r="J112" i="297"/>
  <c r="I112" i="297"/>
  <c r="G112" i="297"/>
  <c r="F112" i="297"/>
  <c r="E112" i="297"/>
  <c r="D112" i="297"/>
  <c r="C112" i="297"/>
  <c r="B112" i="297"/>
  <c r="A112" i="297"/>
  <c r="AU111" i="297"/>
  <c r="AT111" i="297"/>
  <c r="AS111" i="297"/>
  <c r="AR111" i="297"/>
  <c r="AQ111" i="297"/>
  <c r="AP111" i="297"/>
  <c r="AO111" i="297"/>
  <c r="AM111" i="297"/>
  <c r="AL111" i="297"/>
  <c r="AK111" i="297"/>
  <c r="AJ111" i="297"/>
  <c r="AI111" i="297"/>
  <c r="AH111" i="297"/>
  <c r="AG111" i="297"/>
  <c r="AE111" i="297"/>
  <c r="AD111" i="297"/>
  <c r="AC111" i="297"/>
  <c r="AB111" i="297"/>
  <c r="AA111" i="297"/>
  <c r="Z111" i="297"/>
  <c r="Y111" i="297"/>
  <c r="W111" i="297"/>
  <c r="V111" i="297"/>
  <c r="U111" i="297"/>
  <c r="T111" i="297"/>
  <c r="S111" i="297"/>
  <c r="R111" i="297"/>
  <c r="Q111" i="297"/>
  <c r="O111" i="297"/>
  <c r="N111" i="297"/>
  <c r="M111" i="297"/>
  <c r="L111" i="297"/>
  <c r="K111" i="297"/>
  <c r="J111" i="297"/>
  <c r="I111" i="297"/>
  <c r="G111" i="297"/>
  <c r="F111" i="297"/>
  <c r="E111" i="297"/>
  <c r="D111" i="297"/>
  <c r="C111" i="297"/>
  <c r="B111" i="297"/>
  <c r="A111" i="297"/>
  <c r="AU110" i="297"/>
  <c r="AT110" i="297"/>
  <c r="AS110" i="297"/>
  <c r="AR110" i="297"/>
  <c r="AQ110" i="297"/>
  <c r="AP110" i="297"/>
  <c r="AO110" i="297"/>
  <c r="AM110" i="297"/>
  <c r="AL110" i="297"/>
  <c r="AK110" i="297"/>
  <c r="AJ110" i="297"/>
  <c r="AI110" i="297"/>
  <c r="AH110" i="297"/>
  <c r="AG110" i="297"/>
  <c r="AE110" i="297"/>
  <c r="AD110" i="297"/>
  <c r="AC110" i="297"/>
  <c r="AB110" i="297"/>
  <c r="AA110" i="297"/>
  <c r="Z110" i="297"/>
  <c r="Y110" i="297"/>
  <c r="W110" i="297"/>
  <c r="V110" i="297"/>
  <c r="U110" i="297"/>
  <c r="T110" i="297"/>
  <c r="S110" i="297"/>
  <c r="R110" i="297"/>
  <c r="Q110" i="297"/>
  <c r="O110" i="297"/>
  <c r="N110" i="297"/>
  <c r="M110" i="297"/>
  <c r="L110" i="297"/>
  <c r="K110" i="297"/>
  <c r="J110" i="297"/>
  <c r="I110" i="297"/>
  <c r="G110" i="297"/>
  <c r="F110" i="297"/>
  <c r="E110" i="297"/>
  <c r="D110" i="297"/>
  <c r="C110" i="297"/>
  <c r="B110" i="297"/>
  <c r="A110" i="297"/>
  <c r="AU109" i="297"/>
  <c r="AT109" i="297"/>
  <c r="AS109" i="297"/>
  <c r="AR109" i="297"/>
  <c r="AQ109" i="297"/>
  <c r="AP109" i="297"/>
  <c r="AO109" i="297"/>
  <c r="AM109" i="297"/>
  <c r="AL109" i="297"/>
  <c r="AK109" i="297"/>
  <c r="AJ109" i="297"/>
  <c r="AI109" i="297"/>
  <c r="AH109" i="297"/>
  <c r="AG109" i="297"/>
  <c r="AE109" i="297"/>
  <c r="AD109" i="297"/>
  <c r="AC109" i="297"/>
  <c r="AB109" i="297"/>
  <c r="AA109" i="297"/>
  <c r="Z109" i="297"/>
  <c r="Y109" i="297"/>
  <c r="W109" i="297"/>
  <c r="V109" i="297"/>
  <c r="U109" i="297"/>
  <c r="T109" i="297"/>
  <c r="S109" i="297"/>
  <c r="R109" i="297"/>
  <c r="Q109" i="297"/>
  <c r="O109" i="297"/>
  <c r="N109" i="297"/>
  <c r="M109" i="297"/>
  <c r="L109" i="297"/>
  <c r="K109" i="297"/>
  <c r="J109" i="297"/>
  <c r="I109" i="297"/>
  <c r="G109" i="297"/>
  <c r="F109" i="297"/>
  <c r="E109" i="297"/>
  <c r="D109" i="297"/>
  <c r="C109" i="297"/>
  <c r="B109" i="297"/>
  <c r="A109" i="297"/>
  <c r="AU108" i="297"/>
  <c r="AT108" i="297"/>
  <c r="AS108" i="297"/>
  <c r="AR108" i="297"/>
  <c r="AQ108" i="297"/>
  <c r="AP108" i="297"/>
  <c r="AO108" i="297"/>
  <c r="AM108" i="297"/>
  <c r="AL108" i="297"/>
  <c r="AK108" i="297"/>
  <c r="AJ108" i="297"/>
  <c r="AI108" i="297"/>
  <c r="AH108" i="297"/>
  <c r="AG108" i="297"/>
  <c r="AE108" i="297"/>
  <c r="AD108" i="297"/>
  <c r="AC108" i="297"/>
  <c r="AB108" i="297"/>
  <c r="AA108" i="297"/>
  <c r="Z108" i="297"/>
  <c r="Y108" i="297"/>
  <c r="W108" i="297"/>
  <c r="V108" i="297"/>
  <c r="U108" i="297"/>
  <c r="T108" i="297"/>
  <c r="S108" i="297"/>
  <c r="R108" i="297"/>
  <c r="Q108" i="297"/>
  <c r="O108" i="297"/>
  <c r="N108" i="297"/>
  <c r="M108" i="297"/>
  <c r="L108" i="297"/>
  <c r="K108" i="297"/>
  <c r="J108" i="297"/>
  <c r="I108" i="297"/>
  <c r="G108" i="297"/>
  <c r="F108" i="297"/>
  <c r="E108" i="297"/>
  <c r="D108" i="297"/>
  <c r="C108" i="297"/>
  <c r="B108" i="297"/>
  <c r="A108" i="297"/>
  <c r="AU107" i="297"/>
  <c r="AT107" i="297"/>
  <c r="AS107" i="297"/>
  <c r="AR107" i="297"/>
  <c r="AQ107" i="297"/>
  <c r="AP107" i="297"/>
  <c r="AO107" i="297"/>
  <c r="AM107" i="297"/>
  <c r="AL107" i="297"/>
  <c r="AK107" i="297"/>
  <c r="AJ107" i="297"/>
  <c r="AI107" i="297"/>
  <c r="AH107" i="297"/>
  <c r="AG107" i="297"/>
  <c r="AE107" i="297"/>
  <c r="AD107" i="297"/>
  <c r="AC107" i="297"/>
  <c r="AB107" i="297"/>
  <c r="AA107" i="297"/>
  <c r="Z107" i="297"/>
  <c r="Y107" i="297"/>
  <c r="W107" i="297"/>
  <c r="V107" i="297"/>
  <c r="U107" i="297"/>
  <c r="T107" i="297"/>
  <c r="S107" i="297"/>
  <c r="R107" i="297"/>
  <c r="Q107" i="297"/>
  <c r="O107" i="297"/>
  <c r="N107" i="297"/>
  <c r="M107" i="297"/>
  <c r="L107" i="297"/>
  <c r="K107" i="297"/>
  <c r="J107" i="297"/>
  <c r="I107" i="297"/>
  <c r="G107" i="297"/>
  <c r="F107" i="297"/>
  <c r="E107" i="297"/>
  <c r="D107" i="297"/>
  <c r="C107" i="297"/>
  <c r="B107" i="297"/>
  <c r="A107" i="297"/>
  <c r="AU106" i="297"/>
  <c r="AT106" i="297"/>
  <c r="AS106" i="297"/>
  <c r="AR106" i="297"/>
  <c r="AQ106" i="297"/>
  <c r="AP106" i="297"/>
  <c r="AO106" i="297"/>
  <c r="AM106" i="297"/>
  <c r="AL106" i="297"/>
  <c r="AK106" i="297"/>
  <c r="AJ106" i="297"/>
  <c r="AI106" i="297"/>
  <c r="AH106" i="297"/>
  <c r="AG106" i="297"/>
  <c r="AE106" i="297"/>
  <c r="AD106" i="297"/>
  <c r="AC106" i="297"/>
  <c r="AB106" i="297"/>
  <c r="AA106" i="297"/>
  <c r="Z106" i="297"/>
  <c r="Y106" i="297"/>
  <c r="W106" i="297"/>
  <c r="V106" i="297"/>
  <c r="U106" i="297"/>
  <c r="T106" i="297"/>
  <c r="S106" i="297"/>
  <c r="R106" i="297"/>
  <c r="Q106" i="297"/>
  <c r="O106" i="297"/>
  <c r="N106" i="297"/>
  <c r="M106" i="297"/>
  <c r="L106" i="297"/>
  <c r="K106" i="297"/>
  <c r="J106" i="297"/>
  <c r="I106" i="297"/>
  <c r="G106" i="297"/>
  <c r="F106" i="297"/>
  <c r="E106" i="297"/>
  <c r="D106" i="297"/>
  <c r="C106" i="297"/>
  <c r="B106" i="297"/>
  <c r="A106" i="297"/>
  <c r="AU105" i="297"/>
  <c r="AT105" i="297"/>
  <c r="AS105" i="297"/>
  <c r="AR105" i="297"/>
  <c r="AQ105" i="297"/>
  <c r="AP105" i="297"/>
  <c r="AO105" i="297"/>
  <c r="AM105" i="297"/>
  <c r="AL105" i="297"/>
  <c r="AK105" i="297"/>
  <c r="AJ105" i="297"/>
  <c r="AI105" i="297"/>
  <c r="AH105" i="297"/>
  <c r="AG105" i="297"/>
  <c r="AE105" i="297"/>
  <c r="AD105" i="297"/>
  <c r="AC105" i="297"/>
  <c r="AB105" i="297"/>
  <c r="AA105" i="297"/>
  <c r="Z105" i="297"/>
  <c r="Y105" i="297"/>
  <c r="W105" i="297"/>
  <c r="V105" i="297"/>
  <c r="U105" i="297"/>
  <c r="T105" i="297"/>
  <c r="S105" i="297"/>
  <c r="R105" i="297"/>
  <c r="Q105" i="297"/>
  <c r="O105" i="297"/>
  <c r="N105" i="297"/>
  <c r="M105" i="297"/>
  <c r="L105" i="297"/>
  <c r="K105" i="297"/>
  <c r="J105" i="297"/>
  <c r="I105" i="297"/>
  <c r="G105" i="297"/>
  <c r="F105" i="297"/>
  <c r="E105" i="297"/>
  <c r="D105" i="297"/>
  <c r="C105" i="297"/>
  <c r="B105" i="297"/>
  <c r="A105" i="297"/>
  <c r="AU104" i="297"/>
  <c r="AT104" i="297"/>
  <c r="AS104" i="297"/>
  <c r="AR104" i="297"/>
  <c r="AQ104" i="297"/>
  <c r="AP104" i="297"/>
  <c r="AO104" i="297"/>
  <c r="AM104" i="297"/>
  <c r="AL104" i="297"/>
  <c r="AK104" i="297"/>
  <c r="AJ104" i="297"/>
  <c r="AI104" i="297"/>
  <c r="AH104" i="297"/>
  <c r="AG104" i="297"/>
  <c r="AE104" i="297"/>
  <c r="AD104" i="297"/>
  <c r="AC104" i="297"/>
  <c r="AB104" i="297"/>
  <c r="AA104" i="297"/>
  <c r="Z104" i="297"/>
  <c r="Y104" i="297"/>
  <c r="W104" i="297"/>
  <c r="V104" i="297"/>
  <c r="U104" i="297"/>
  <c r="T104" i="297"/>
  <c r="S104" i="297"/>
  <c r="R104" i="297"/>
  <c r="Q104" i="297"/>
  <c r="O104" i="297"/>
  <c r="N104" i="297"/>
  <c r="M104" i="297"/>
  <c r="L104" i="297"/>
  <c r="K104" i="297"/>
  <c r="J104" i="297"/>
  <c r="I104" i="297"/>
  <c r="G104" i="297"/>
  <c r="F104" i="297"/>
  <c r="E104" i="297"/>
  <c r="D104" i="297"/>
  <c r="C104" i="297"/>
  <c r="B104" i="297"/>
  <c r="A104" i="297"/>
  <c r="AU103" i="297"/>
  <c r="AT103" i="297"/>
  <c r="AS103" i="297"/>
  <c r="AR103" i="297"/>
  <c r="AQ103" i="297"/>
  <c r="AP103" i="297"/>
  <c r="AO103" i="297"/>
  <c r="AM103" i="297"/>
  <c r="AL103" i="297"/>
  <c r="AK103" i="297"/>
  <c r="AJ103" i="297"/>
  <c r="AI103" i="297"/>
  <c r="AH103" i="297"/>
  <c r="AG103" i="297"/>
  <c r="AE103" i="297"/>
  <c r="AD103" i="297"/>
  <c r="AC103" i="297"/>
  <c r="AB103" i="297"/>
  <c r="AA103" i="297"/>
  <c r="Z103" i="297"/>
  <c r="Y103" i="297"/>
  <c r="W103" i="297"/>
  <c r="V103" i="297"/>
  <c r="U103" i="297"/>
  <c r="T103" i="297"/>
  <c r="S103" i="297"/>
  <c r="R103" i="297"/>
  <c r="Q103" i="297"/>
  <c r="O103" i="297"/>
  <c r="N103" i="297"/>
  <c r="M103" i="297"/>
  <c r="L103" i="297"/>
  <c r="K103" i="297"/>
  <c r="J103" i="297"/>
  <c r="I103" i="297"/>
  <c r="G103" i="297"/>
  <c r="F103" i="297"/>
  <c r="E103" i="297"/>
  <c r="D103" i="297"/>
  <c r="C103" i="297"/>
  <c r="B103" i="297"/>
  <c r="A103" i="297"/>
  <c r="AU102" i="297"/>
  <c r="AT102" i="297"/>
  <c r="AS102" i="297"/>
  <c r="AR102" i="297"/>
  <c r="AQ102" i="297"/>
  <c r="AP102" i="297"/>
  <c r="AO102" i="297"/>
  <c r="AM102" i="297"/>
  <c r="AL102" i="297"/>
  <c r="AK102" i="297"/>
  <c r="AJ102" i="297"/>
  <c r="AI102" i="297"/>
  <c r="AH102" i="297"/>
  <c r="AG102" i="297"/>
  <c r="AE102" i="297"/>
  <c r="AD102" i="297"/>
  <c r="AC102" i="297"/>
  <c r="AB102" i="297"/>
  <c r="AA102" i="297"/>
  <c r="Z102" i="297"/>
  <c r="Y102" i="297"/>
  <c r="W102" i="297"/>
  <c r="V102" i="297"/>
  <c r="U102" i="297"/>
  <c r="T102" i="297"/>
  <c r="S102" i="297"/>
  <c r="R102" i="297"/>
  <c r="Q102" i="297"/>
  <c r="O102" i="297"/>
  <c r="N102" i="297"/>
  <c r="M102" i="297"/>
  <c r="L102" i="297"/>
  <c r="K102" i="297"/>
  <c r="J102" i="297"/>
  <c r="I102" i="297"/>
  <c r="G102" i="297"/>
  <c r="F102" i="297"/>
  <c r="E102" i="297"/>
  <c r="D102" i="297"/>
  <c r="C102" i="297"/>
  <c r="B102" i="297"/>
  <c r="A102" i="297"/>
  <c r="AU101" i="297"/>
  <c r="AT101" i="297"/>
  <c r="AS101" i="297"/>
  <c r="AR101" i="297"/>
  <c r="AQ101" i="297"/>
  <c r="AP101" i="297"/>
  <c r="AO101" i="297"/>
  <c r="AM101" i="297"/>
  <c r="AL101" i="297"/>
  <c r="AK101" i="297"/>
  <c r="AJ101" i="297"/>
  <c r="AI101" i="297"/>
  <c r="AH101" i="297"/>
  <c r="AG101" i="297"/>
  <c r="AE101" i="297"/>
  <c r="AD101" i="297"/>
  <c r="AC101" i="297"/>
  <c r="AB101" i="297"/>
  <c r="AA101" i="297"/>
  <c r="Z101" i="297"/>
  <c r="Y101" i="297"/>
  <c r="W101" i="297"/>
  <c r="V101" i="297"/>
  <c r="U101" i="297"/>
  <c r="T101" i="297"/>
  <c r="S101" i="297"/>
  <c r="R101" i="297"/>
  <c r="Q101" i="297"/>
  <c r="O101" i="297"/>
  <c r="N101" i="297"/>
  <c r="M101" i="297"/>
  <c r="L101" i="297"/>
  <c r="K101" i="297"/>
  <c r="J101" i="297"/>
  <c r="I101" i="297"/>
  <c r="G101" i="297"/>
  <c r="F101" i="297"/>
  <c r="E101" i="297"/>
  <c r="D101" i="297"/>
  <c r="C101" i="297"/>
  <c r="B101" i="297"/>
  <c r="A101" i="297"/>
  <c r="G96" i="297"/>
  <c r="F96" i="297"/>
  <c r="E96" i="297"/>
  <c r="D96" i="297"/>
  <c r="J96" i="297" s="1"/>
  <c r="C96" i="297"/>
  <c r="B96" i="297"/>
  <c r="G95" i="297"/>
  <c r="F95" i="297"/>
  <c r="E95" i="297"/>
  <c r="D95" i="297"/>
  <c r="C95" i="297"/>
  <c r="J95" i="297" s="1"/>
  <c r="B95" i="297"/>
  <c r="H95" i="297" s="1"/>
  <c r="J94" i="297"/>
  <c r="H94" i="297"/>
  <c r="G94" i="297"/>
  <c r="F94" i="297"/>
  <c r="E94" i="297"/>
  <c r="D94" i="297"/>
  <c r="C94" i="297"/>
  <c r="B94" i="297"/>
  <c r="G93" i="297"/>
  <c r="F93" i="297"/>
  <c r="E93" i="297"/>
  <c r="D93" i="297"/>
  <c r="J93" i="297" s="1"/>
  <c r="C93" i="297"/>
  <c r="B93" i="297"/>
  <c r="G92" i="297"/>
  <c r="F92" i="297"/>
  <c r="E92" i="297"/>
  <c r="D92" i="297"/>
  <c r="C92" i="297"/>
  <c r="J92" i="297" s="1"/>
  <c r="B92" i="297"/>
  <c r="H92" i="297" s="1"/>
  <c r="J91" i="297"/>
  <c r="H91" i="297"/>
  <c r="G91" i="297"/>
  <c r="F91" i="297"/>
  <c r="E91" i="297"/>
  <c r="D91" i="297"/>
  <c r="C91" i="297"/>
  <c r="C97" i="297" s="1"/>
  <c r="B91" i="297"/>
  <c r="B97" i="297" s="1"/>
  <c r="G90" i="297"/>
  <c r="G97" i="297" s="1"/>
  <c r="F90" i="297"/>
  <c r="F97" i="297" s="1"/>
  <c r="E90" i="297"/>
  <c r="E97" i="297" s="1"/>
  <c r="D90" i="297"/>
  <c r="D97" i="297" s="1"/>
  <c r="C90" i="297"/>
  <c r="B90" i="297"/>
  <c r="S76" i="297"/>
  <c r="P76" i="297"/>
  <c r="M76" i="297"/>
  <c r="S75" i="297"/>
  <c r="V75" i="297" s="1"/>
  <c r="P75" i="297"/>
  <c r="M75" i="297"/>
  <c r="S74" i="297"/>
  <c r="P74" i="297"/>
  <c r="M74" i="297"/>
  <c r="S73" i="297"/>
  <c r="P73" i="297"/>
  <c r="M73" i="297"/>
  <c r="M77" i="297" s="1"/>
  <c r="S72" i="297"/>
  <c r="V72" i="297" s="1"/>
  <c r="P72" i="297"/>
  <c r="M72" i="297"/>
  <c r="U71" i="297"/>
  <c r="S71" i="297"/>
  <c r="S77" i="297" s="1"/>
  <c r="R71" i="297"/>
  <c r="P71" i="297"/>
  <c r="P77" i="297" s="1"/>
  <c r="M71" i="297"/>
  <c r="V66" i="297"/>
  <c r="S66" i="297"/>
  <c r="P66" i="297"/>
  <c r="M66" i="297"/>
  <c r="V76" i="297" s="1"/>
  <c r="V65" i="297"/>
  <c r="S65" i="297"/>
  <c r="P65" i="297"/>
  <c r="M65" i="297"/>
  <c r="V64" i="297"/>
  <c r="S64" i="297"/>
  <c r="S67" i="297" s="1"/>
  <c r="P64" i="297"/>
  <c r="M64" i="297"/>
  <c r="V74" i="297" s="1"/>
  <c r="V63" i="297"/>
  <c r="S63" i="297"/>
  <c r="P63" i="297"/>
  <c r="M63" i="297"/>
  <c r="V73" i="297" s="1"/>
  <c r="V62" i="297"/>
  <c r="S62" i="297"/>
  <c r="P62" i="297"/>
  <c r="P67" i="297" s="1"/>
  <c r="M62" i="297"/>
  <c r="V61" i="297"/>
  <c r="V67" i="297" s="1"/>
  <c r="S61" i="297"/>
  <c r="P61" i="297"/>
  <c r="M61" i="297"/>
  <c r="M67" i="297" s="1"/>
  <c r="A3" i="297"/>
  <c r="L61" i="297" s="1"/>
  <c r="B273" i="296"/>
  <c r="A273" i="296"/>
  <c r="B272" i="296"/>
  <c r="A272" i="296"/>
  <c r="B271" i="296"/>
  <c r="A271" i="296"/>
  <c r="B270" i="296"/>
  <c r="A270" i="296"/>
  <c r="B269" i="296"/>
  <c r="A269" i="296"/>
  <c r="B268" i="296"/>
  <c r="A268" i="296"/>
  <c r="B267" i="296"/>
  <c r="A267" i="296"/>
  <c r="B266" i="296"/>
  <c r="A266" i="296"/>
  <c r="B265" i="296"/>
  <c r="A265" i="296"/>
  <c r="B264" i="296"/>
  <c r="A264" i="296"/>
  <c r="B263" i="296"/>
  <c r="A263" i="296"/>
  <c r="B262" i="296"/>
  <c r="A262" i="296"/>
  <c r="B261" i="296"/>
  <c r="A261" i="296"/>
  <c r="B260" i="296"/>
  <c r="A260" i="296"/>
  <c r="B259" i="296"/>
  <c r="A259" i="296"/>
  <c r="B258" i="296"/>
  <c r="A258" i="296"/>
  <c r="B257" i="296"/>
  <c r="A257" i="296"/>
  <c r="B256" i="296"/>
  <c r="A256" i="296"/>
  <c r="B255" i="296"/>
  <c r="A255" i="296"/>
  <c r="B254" i="296"/>
  <c r="A254" i="296"/>
  <c r="B253" i="296"/>
  <c r="A253" i="296"/>
  <c r="B252" i="296"/>
  <c r="A252" i="296"/>
  <c r="B251" i="296"/>
  <c r="A251" i="296"/>
  <c r="B250" i="296"/>
  <c r="A250" i="296"/>
  <c r="B249" i="296"/>
  <c r="A249" i="296"/>
  <c r="B248" i="296"/>
  <c r="A248" i="296"/>
  <c r="B247" i="296"/>
  <c r="A247" i="296"/>
  <c r="B246" i="296"/>
  <c r="A246" i="296"/>
  <c r="B245" i="296"/>
  <c r="A245" i="296"/>
  <c r="B244" i="296"/>
  <c r="A244" i="296"/>
  <c r="B243" i="296"/>
  <c r="A243" i="296"/>
  <c r="B242" i="296"/>
  <c r="A242" i="296"/>
  <c r="B241" i="296"/>
  <c r="A241" i="296"/>
  <c r="B240" i="296"/>
  <c r="A240" i="296"/>
  <c r="B239" i="296"/>
  <c r="A239" i="296"/>
  <c r="B238" i="296"/>
  <c r="A238" i="296"/>
  <c r="B237" i="296"/>
  <c r="A237" i="296"/>
  <c r="B236" i="296"/>
  <c r="A236" i="296"/>
  <c r="B235" i="296"/>
  <c r="A235" i="296"/>
  <c r="B234" i="296"/>
  <c r="A234" i="296"/>
  <c r="B233" i="296"/>
  <c r="A233" i="296"/>
  <c r="B232" i="296"/>
  <c r="A232" i="296"/>
  <c r="B231" i="296"/>
  <c r="A231" i="296"/>
  <c r="B230" i="296"/>
  <c r="A230" i="296"/>
  <c r="B229" i="296"/>
  <c r="A229" i="296"/>
  <c r="B228" i="296"/>
  <c r="A228" i="296"/>
  <c r="B227" i="296"/>
  <c r="A227" i="296"/>
  <c r="B226" i="296"/>
  <c r="A226" i="296"/>
  <c r="B225" i="296"/>
  <c r="A225" i="296"/>
  <c r="B224" i="296"/>
  <c r="A224" i="296"/>
  <c r="B223" i="296"/>
  <c r="A223" i="296"/>
  <c r="B222" i="296"/>
  <c r="A222" i="296"/>
  <c r="B221" i="296"/>
  <c r="A221" i="296"/>
  <c r="B220" i="296"/>
  <c r="A220" i="296"/>
  <c r="B219" i="296"/>
  <c r="A219" i="296"/>
  <c r="B218" i="296"/>
  <c r="A218" i="296"/>
  <c r="B217" i="296"/>
  <c r="A217" i="296"/>
  <c r="B216" i="296"/>
  <c r="A216" i="296"/>
  <c r="B215" i="296"/>
  <c r="A215" i="296"/>
  <c r="B214" i="296"/>
  <c r="A214" i="296"/>
  <c r="B213" i="296"/>
  <c r="A213" i="296"/>
  <c r="B212" i="296"/>
  <c r="A212" i="296"/>
  <c r="B211" i="296"/>
  <c r="A211" i="296"/>
  <c r="B210" i="296"/>
  <c r="A210" i="296"/>
  <c r="B209" i="296"/>
  <c r="A209" i="296"/>
  <c r="B208" i="296"/>
  <c r="A208" i="296"/>
  <c r="B207" i="296"/>
  <c r="A207" i="296"/>
  <c r="B206" i="296"/>
  <c r="A206" i="296"/>
  <c r="B205" i="296"/>
  <c r="A205" i="296"/>
  <c r="B204" i="296"/>
  <c r="A204" i="296"/>
  <c r="B203" i="296"/>
  <c r="A203" i="296"/>
  <c r="B202" i="296"/>
  <c r="A202" i="296"/>
  <c r="B201" i="296"/>
  <c r="A201" i="296"/>
  <c r="B200" i="296"/>
  <c r="A200" i="296"/>
  <c r="B199" i="296"/>
  <c r="A199" i="296"/>
  <c r="B198" i="296"/>
  <c r="A198" i="296"/>
  <c r="B197" i="296"/>
  <c r="A197" i="296"/>
  <c r="B196" i="296"/>
  <c r="A196" i="296"/>
  <c r="B195" i="296"/>
  <c r="A195" i="296"/>
  <c r="B194" i="296"/>
  <c r="A194" i="296"/>
  <c r="B193" i="296"/>
  <c r="A193" i="296"/>
  <c r="B192" i="296"/>
  <c r="A192" i="296"/>
  <c r="B191" i="296"/>
  <c r="A191" i="296"/>
  <c r="B190" i="296"/>
  <c r="A190" i="296"/>
  <c r="B189" i="296"/>
  <c r="A189" i="296"/>
  <c r="B188" i="296"/>
  <c r="A188" i="296"/>
  <c r="B187" i="296"/>
  <c r="A187" i="296"/>
  <c r="B186" i="296"/>
  <c r="A186" i="296"/>
  <c r="B185" i="296"/>
  <c r="A185" i="296"/>
  <c r="B184" i="296"/>
  <c r="A184" i="296"/>
  <c r="B183" i="296"/>
  <c r="A183" i="296"/>
  <c r="B182" i="296"/>
  <c r="A182" i="296"/>
  <c r="B181" i="296"/>
  <c r="A181" i="296"/>
  <c r="B180" i="296"/>
  <c r="A180" i="296"/>
  <c r="B179" i="296"/>
  <c r="A179" i="296"/>
  <c r="B178" i="296"/>
  <c r="A178" i="296"/>
  <c r="B177" i="296"/>
  <c r="A177" i="296"/>
  <c r="B176" i="296"/>
  <c r="A176" i="296"/>
  <c r="B175" i="296"/>
  <c r="A175" i="296"/>
  <c r="B174" i="296"/>
  <c r="A174" i="296"/>
  <c r="B173" i="296"/>
  <c r="A173" i="296"/>
  <c r="B172" i="296"/>
  <c r="A172" i="296"/>
  <c r="B171" i="296"/>
  <c r="A171" i="296"/>
  <c r="B170" i="296"/>
  <c r="A170" i="296"/>
  <c r="B169" i="296"/>
  <c r="A169" i="296"/>
  <c r="B168" i="296"/>
  <c r="A168" i="296"/>
  <c r="B167" i="296"/>
  <c r="A167" i="296"/>
  <c r="B166" i="296"/>
  <c r="A166" i="296"/>
  <c r="B165" i="296"/>
  <c r="A165" i="296"/>
  <c r="B164" i="296"/>
  <c r="A164" i="296"/>
  <c r="B163" i="296"/>
  <c r="A163" i="296"/>
  <c r="B162" i="296"/>
  <c r="A162" i="296"/>
  <c r="B161" i="296"/>
  <c r="A161" i="296"/>
  <c r="B160" i="296"/>
  <c r="A160" i="296"/>
  <c r="B159" i="296"/>
  <c r="A159" i="296"/>
  <c r="B158" i="296"/>
  <c r="A158" i="296"/>
  <c r="B157" i="296"/>
  <c r="A157" i="296"/>
  <c r="B156" i="296"/>
  <c r="A156" i="296"/>
  <c r="B155" i="296"/>
  <c r="A155" i="296"/>
  <c r="B154" i="296"/>
  <c r="A154" i="296"/>
  <c r="B153" i="296"/>
  <c r="A153" i="296"/>
  <c r="B152" i="296"/>
  <c r="A152" i="296"/>
  <c r="B151" i="296"/>
  <c r="A151" i="296"/>
  <c r="B150" i="296"/>
  <c r="A150" i="296"/>
  <c r="B149" i="296"/>
  <c r="A149" i="296"/>
  <c r="B148" i="296"/>
  <c r="A148" i="296"/>
  <c r="B147" i="296"/>
  <c r="A147" i="296"/>
  <c r="B146" i="296"/>
  <c r="A146" i="296"/>
  <c r="B145" i="296"/>
  <c r="A145" i="296"/>
  <c r="B144" i="296"/>
  <c r="A144" i="296"/>
  <c r="B143" i="296"/>
  <c r="A143" i="296"/>
  <c r="B142" i="296"/>
  <c r="A142" i="296"/>
  <c r="B141" i="296"/>
  <c r="A141" i="296"/>
  <c r="B140" i="296"/>
  <c r="A140" i="296"/>
  <c r="B139" i="296"/>
  <c r="A139" i="296"/>
  <c r="B138" i="296"/>
  <c r="A138" i="296"/>
  <c r="B137" i="296"/>
  <c r="A137" i="296"/>
  <c r="B136" i="296"/>
  <c r="A136" i="296"/>
  <c r="B135" i="296"/>
  <c r="A135" i="296"/>
  <c r="B134" i="296"/>
  <c r="A134" i="296"/>
  <c r="B133" i="296"/>
  <c r="A133" i="296"/>
  <c r="B132" i="296"/>
  <c r="A132" i="296"/>
  <c r="B131" i="296"/>
  <c r="A131" i="296"/>
  <c r="B130" i="296"/>
  <c r="A130" i="296"/>
  <c r="B129" i="296"/>
  <c r="A129" i="296"/>
  <c r="B128" i="296"/>
  <c r="A128" i="296"/>
  <c r="B127" i="296"/>
  <c r="A127" i="296"/>
  <c r="AU123" i="296"/>
  <c r="AT123" i="296"/>
  <c r="AS123" i="296"/>
  <c r="AR123" i="296"/>
  <c r="AQ123" i="296"/>
  <c r="AP123" i="296"/>
  <c r="AO123" i="296"/>
  <c r="AM123" i="296"/>
  <c r="AL123" i="296"/>
  <c r="AK123" i="296"/>
  <c r="AJ123" i="296"/>
  <c r="AI123" i="296"/>
  <c r="AH123" i="296"/>
  <c r="AG123" i="296"/>
  <c r="AE123" i="296"/>
  <c r="AD123" i="296"/>
  <c r="AC123" i="296"/>
  <c r="AB123" i="296"/>
  <c r="AA123" i="296"/>
  <c r="Z123" i="296"/>
  <c r="Y123" i="296"/>
  <c r="W123" i="296"/>
  <c r="V123" i="296"/>
  <c r="U123" i="296"/>
  <c r="T123" i="296"/>
  <c r="S123" i="296"/>
  <c r="R123" i="296"/>
  <c r="Q123" i="296"/>
  <c r="O123" i="296"/>
  <c r="N123" i="296"/>
  <c r="M123" i="296"/>
  <c r="L123" i="296"/>
  <c r="K123" i="296"/>
  <c r="J123" i="296"/>
  <c r="I123" i="296"/>
  <c r="AU122" i="296"/>
  <c r="AT122" i="296"/>
  <c r="AS122" i="296"/>
  <c r="AR122" i="296"/>
  <c r="AQ122" i="296"/>
  <c r="AP122" i="296"/>
  <c r="AO122" i="296"/>
  <c r="AM122" i="296"/>
  <c r="AL122" i="296"/>
  <c r="AK122" i="296"/>
  <c r="AJ122" i="296"/>
  <c r="AI122" i="296"/>
  <c r="AH122" i="296"/>
  <c r="AG122" i="296"/>
  <c r="AE122" i="296"/>
  <c r="AD122" i="296"/>
  <c r="AC122" i="296"/>
  <c r="AB122" i="296"/>
  <c r="AA122" i="296"/>
  <c r="Z122" i="296"/>
  <c r="Y122" i="296"/>
  <c r="W122" i="296"/>
  <c r="V122" i="296"/>
  <c r="U122" i="296"/>
  <c r="T122" i="296"/>
  <c r="S122" i="296"/>
  <c r="R122" i="296"/>
  <c r="Q122" i="296"/>
  <c r="O122" i="296"/>
  <c r="N122" i="296"/>
  <c r="M122" i="296"/>
  <c r="L122" i="296"/>
  <c r="K122" i="296"/>
  <c r="J122" i="296"/>
  <c r="I122" i="296"/>
  <c r="AU121" i="296"/>
  <c r="AT121" i="296"/>
  <c r="AS121" i="296"/>
  <c r="AR121" i="296"/>
  <c r="AQ121" i="296"/>
  <c r="AP121" i="296"/>
  <c r="AO121" i="296"/>
  <c r="AM121" i="296"/>
  <c r="AL121" i="296"/>
  <c r="AK121" i="296"/>
  <c r="AJ121" i="296"/>
  <c r="AI121" i="296"/>
  <c r="AH121" i="296"/>
  <c r="AG121" i="296"/>
  <c r="AE121" i="296"/>
  <c r="AD121" i="296"/>
  <c r="AC121" i="296"/>
  <c r="AB121" i="296"/>
  <c r="AA121" i="296"/>
  <c r="Z121" i="296"/>
  <c r="Y121" i="296"/>
  <c r="W121" i="296"/>
  <c r="V121" i="296"/>
  <c r="U121" i="296"/>
  <c r="T121" i="296"/>
  <c r="S121" i="296"/>
  <c r="R121" i="296"/>
  <c r="Q121" i="296"/>
  <c r="O121" i="296"/>
  <c r="N121" i="296"/>
  <c r="M121" i="296"/>
  <c r="L121" i="296"/>
  <c r="K121" i="296"/>
  <c r="J121" i="296"/>
  <c r="I121" i="296"/>
  <c r="G121" i="296"/>
  <c r="F121" i="296"/>
  <c r="E121" i="296"/>
  <c r="D121" i="296"/>
  <c r="C121" i="296"/>
  <c r="B121" i="296"/>
  <c r="A121" i="296"/>
  <c r="AU120" i="296"/>
  <c r="AT120" i="296"/>
  <c r="AS120" i="296"/>
  <c r="AR120" i="296"/>
  <c r="AQ120" i="296"/>
  <c r="AP120" i="296"/>
  <c r="AO120" i="296"/>
  <c r="AM120" i="296"/>
  <c r="AL120" i="296"/>
  <c r="AK120" i="296"/>
  <c r="AJ120" i="296"/>
  <c r="AI120" i="296"/>
  <c r="AH120" i="296"/>
  <c r="AG120" i="296"/>
  <c r="AE120" i="296"/>
  <c r="AD120" i="296"/>
  <c r="AC120" i="296"/>
  <c r="AB120" i="296"/>
  <c r="AA120" i="296"/>
  <c r="Z120" i="296"/>
  <c r="Y120" i="296"/>
  <c r="W120" i="296"/>
  <c r="V120" i="296"/>
  <c r="U120" i="296"/>
  <c r="T120" i="296"/>
  <c r="S120" i="296"/>
  <c r="R120" i="296"/>
  <c r="Q120" i="296"/>
  <c r="O120" i="296"/>
  <c r="N120" i="296"/>
  <c r="M120" i="296"/>
  <c r="L120" i="296"/>
  <c r="K120" i="296"/>
  <c r="J120" i="296"/>
  <c r="I120" i="296"/>
  <c r="G120" i="296"/>
  <c r="F120" i="296"/>
  <c r="E120" i="296"/>
  <c r="D120" i="296"/>
  <c r="C120" i="296"/>
  <c r="B120" i="296"/>
  <c r="A120" i="296"/>
  <c r="AU119" i="296"/>
  <c r="AT119" i="296"/>
  <c r="AS119" i="296"/>
  <c r="AR119" i="296"/>
  <c r="AQ119" i="296"/>
  <c r="AP119" i="296"/>
  <c r="AO119" i="296"/>
  <c r="AM119" i="296"/>
  <c r="AL119" i="296"/>
  <c r="AK119" i="296"/>
  <c r="AJ119" i="296"/>
  <c r="AI119" i="296"/>
  <c r="AH119" i="296"/>
  <c r="AG119" i="296"/>
  <c r="AE119" i="296"/>
  <c r="AD119" i="296"/>
  <c r="AC119" i="296"/>
  <c r="AB119" i="296"/>
  <c r="AA119" i="296"/>
  <c r="Z119" i="296"/>
  <c r="Y119" i="296"/>
  <c r="W119" i="296"/>
  <c r="V119" i="296"/>
  <c r="U119" i="296"/>
  <c r="T119" i="296"/>
  <c r="S119" i="296"/>
  <c r="R119" i="296"/>
  <c r="Q119" i="296"/>
  <c r="O119" i="296"/>
  <c r="N119" i="296"/>
  <c r="M119" i="296"/>
  <c r="L119" i="296"/>
  <c r="J119" i="296"/>
  <c r="I119" i="296"/>
  <c r="G119" i="296"/>
  <c r="F119" i="296"/>
  <c r="E119" i="296"/>
  <c r="D119" i="296"/>
  <c r="C119" i="296"/>
  <c r="B119" i="296"/>
  <c r="A119" i="296"/>
  <c r="AU118" i="296"/>
  <c r="AT118" i="296"/>
  <c r="AS118" i="296"/>
  <c r="AR118" i="296"/>
  <c r="AQ118" i="296"/>
  <c r="AP118" i="296"/>
  <c r="AO118" i="296"/>
  <c r="AM118" i="296"/>
  <c r="AL118" i="296"/>
  <c r="AK118" i="296"/>
  <c r="AJ118" i="296"/>
  <c r="AI118" i="296"/>
  <c r="AH118" i="296"/>
  <c r="AG118" i="296"/>
  <c r="AE118" i="296"/>
  <c r="AD118" i="296"/>
  <c r="AC118" i="296"/>
  <c r="AB118" i="296"/>
  <c r="AA118" i="296"/>
  <c r="Z118" i="296"/>
  <c r="Y118" i="296"/>
  <c r="W118" i="296"/>
  <c r="V118" i="296"/>
  <c r="U118" i="296"/>
  <c r="T118" i="296"/>
  <c r="S118" i="296"/>
  <c r="R118" i="296"/>
  <c r="Q118" i="296"/>
  <c r="O118" i="296"/>
  <c r="N118" i="296"/>
  <c r="M118" i="296"/>
  <c r="L118" i="296"/>
  <c r="J118" i="296"/>
  <c r="I118" i="296"/>
  <c r="G118" i="296"/>
  <c r="F118" i="296"/>
  <c r="E118" i="296"/>
  <c r="D118" i="296"/>
  <c r="C118" i="296"/>
  <c r="B118" i="296"/>
  <c r="A118" i="296"/>
  <c r="AU117" i="296"/>
  <c r="AT117" i="296"/>
  <c r="AS117" i="296"/>
  <c r="AR117" i="296"/>
  <c r="AQ117" i="296"/>
  <c r="AP117" i="296"/>
  <c r="AO117" i="296"/>
  <c r="AM117" i="296"/>
  <c r="AL117" i="296"/>
  <c r="AK117" i="296"/>
  <c r="AJ117" i="296"/>
  <c r="AI117" i="296"/>
  <c r="AH117" i="296"/>
  <c r="AG117" i="296"/>
  <c r="AE117" i="296"/>
  <c r="AD117" i="296"/>
  <c r="AC117" i="296"/>
  <c r="AB117" i="296"/>
  <c r="AA117" i="296"/>
  <c r="Z117" i="296"/>
  <c r="Y117" i="296"/>
  <c r="W117" i="296"/>
  <c r="V117" i="296"/>
  <c r="U117" i="296"/>
  <c r="T117" i="296"/>
  <c r="S117" i="296"/>
  <c r="R117" i="296"/>
  <c r="Q117" i="296"/>
  <c r="O117" i="296"/>
  <c r="N117" i="296"/>
  <c r="M117" i="296"/>
  <c r="L117" i="296"/>
  <c r="K117" i="296"/>
  <c r="J117" i="296"/>
  <c r="I117" i="296"/>
  <c r="G117" i="296"/>
  <c r="F117" i="296"/>
  <c r="E117" i="296"/>
  <c r="D117" i="296"/>
  <c r="C117" i="296"/>
  <c r="B117" i="296"/>
  <c r="A117" i="296"/>
  <c r="AU116" i="296"/>
  <c r="AT116" i="296"/>
  <c r="AS116" i="296"/>
  <c r="AR116" i="296"/>
  <c r="AQ116" i="296"/>
  <c r="AP116" i="296"/>
  <c r="AO116" i="296"/>
  <c r="AM116" i="296"/>
  <c r="AL116" i="296"/>
  <c r="AK116" i="296"/>
  <c r="AJ116" i="296"/>
  <c r="AI116" i="296"/>
  <c r="AH116" i="296"/>
  <c r="AG116" i="296"/>
  <c r="AE116" i="296"/>
  <c r="AD116" i="296"/>
  <c r="AC116" i="296"/>
  <c r="AB116" i="296"/>
  <c r="AA116" i="296"/>
  <c r="Z116" i="296"/>
  <c r="Y116" i="296"/>
  <c r="W116" i="296"/>
  <c r="V116" i="296"/>
  <c r="U116" i="296"/>
  <c r="T116" i="296"/>
  <c r="S116" i="296"/>
  <c r="R116" i="296"/>
  <c r="Q116" i="296"/>
  <c r="O116" i="296"/>
  <c r="N116" i="296"/>
  <c r="M116" i="296"/>
  <c r="L116" i="296"/>
  <c r="K116" i="296"/>
  <c r="J116" i="296"/>
  <c r="I116" i="296"/>
  <c r="G116" i="296"/>
  <c r="F116" i="296"/>
  <c r="E116" i="296"/>
  <c r="D116" i="296"/>
  <c r="C116" i="296"/>
  <c r="B116" i="296"/>
  <c r="A116" i="296"/>
  <c r="AU115" i="296"/>
  <c r="AT115" i="296"/>
  <c r="AS115" i="296"/>
  <c r="AR115" i="296"/>
  <c r="AQ115" i="296"/>
  <c r="AP115" i="296"/>
  <c r="AO115" i="296"/>
  <c r="AM115" i="296"/>
  <c r="AL115" i="296"/>
  <c r="AK115" i="296"/>
  <c r="AJ115" i="296"/>
  <c r="AI115" i="296"/>
  <c r="AH115" i="296"/>
  <c r="AG115" i="296"/>
  <c r="AE115" i="296"/>
  <c r="AD115" i="296"/>
  <c r="AC115" i="296"/>
  <c r="AB115" i="296"/>
  <c r="AA115" i="296"/>
  <c r="Z115" i="296"/>
  <c r="Y115" i="296"/>
  <c r="W115" i="296"/>
  <c r="V115" i="296"/>
  <c r="U115" i="296"/>
  <c r="T115" i="296"/>
  <c r="S115" i="296"/>
  <c r="R115" i="296"/>
  <c r="Q115" i="296"/>
  <c r="O115" i="296"/>
  <c r="N115" i="296"/>
  <c r="M115" i="296"/>
  <c r="L115" i="296"/>
  <c r="K115" i="296"/>
  <c r="J115" i="296"/>
  <c r="I115" i="296"/>
  <c r="G115" i="296"/>
  <c r="F115" i="296"/>
  <c r="E115" i="296"/>
  <c r="D115" i="296"/>
  <c r="C115" i="296"/>
  <c r="B115" i="296"/>
  <c r="A115" i="296"/>
  <c r="AU114" i="296"/>
  <c r="AT114" i="296"/>
  <c r="AS114" i="296"/>
  <c r="AR114" i="296"/>
  <c r="AQ114" i="296"/>
  <c r="AP114" i="296"/>
  <c r="AO114" i="296"/>
  <c r="AM114" i="296"/>
  <c r="AL114" i="296"/>
  <c r="AK114" i="296"/>
  <c r="AJ114" i="296"/>
  <c r="AI114" i="296"/>
  <c r="AH114" i="296"/>
  <c r="AG114" i="296"/>
  <c r="AE114" i="296"/>
  <c r="AD114" i="296"/>
  <c r="AC114" i="296"/>
  <c r="AB114" i="296"/>
  <c r="AA114" i="296"/>
  <c r="Z114" i="296"/>
  <c r="Y114" i="296"/>
  <c r="W114" i="296"/>
  <c r="V114" i="296"/>
  <c r="U114" i="296"/>
  <c r="T114" i="296"/>
  <c r="S114" i="296"/>
  <c r="R114" i="296"/>
  <c r="Q114" i="296"/>
  <c r="O114" i="296"/>
  <c r="N114" i="296"/>
  <c r="M114" i="296"/>
  <c r="L114" i="296"/>
  <c r="K114" i="296"/>
  <c r="J114" i="296"/>
  <c r="I114" i="296"/>
  <c r="G114" i="296"/>
  <c r="F114" i="296"/>
  <c r="E114" i="296"/>
  <c r="D114" i="296"/>
  <c r="C114" i="296"/>
  <c r="B114" i="296"/>
  <c r="A114" i="296"/>
  <c r="AU113" i="296"/>
  <c r="AT113" i="296"/>
  <c r="AS113" i="296"/>
  <c r="AR113" i="296"/>
  <c r="AQ113" i="296"/>
  <c r="AP113" i="296"/>
  <c r="AO113" i="296"/>
  <c r="AM113" i="296"/>
  <c r="AL113" i="296"/>
  <c r="AK113" i="296"/>
  <c r="AJ113" i="296"/>
  <c r="AI113" i="296"/>
  <c r="AH113" i="296"/>
  <c r="AG113" i="296"/>
  <c r="AE113" i="296"/>
  <c r="AD113" i="296"/>
  <c r="AC113" i="296"/>
  <c r="AB113" i="296"/>
  <c r="AA113" i="296"/>
  <c r="Z113" i="296"/>
  <c r="Y113" i="296"/>
  <c r="W113" i="296"/>
  <c r="V113" i="296"/>
  <c r="U113" i="296"/>
  <c r="T113" i="296"/>
  <c r="S113" i="296"/>
  <c r="R113" i="296"/>
  <c r="Q113" i="296"/>
  <c r="O113" i="296"/>
  <c r="N113" i="296"/>
  <c r="M113" i="296"/>
  <c r="L113" i="296"/>
  <c r="K113" i="296"/>
  <c r="J113" i="296"/>
  <c r="I113" i="296"/>
  <c r="G113" i="296"/>
  <c r="F113" i="296"/>
  <c r="E113" i="296"/>
  <c r="D113" i="296"/>
  <c r="C113" i="296"/>
  <c r="B113" i="296"/>
  <c r="A113" i="296"/>
  <c r="AU112" i="296"/>
  <c r="AT112" i="296"/>
  <c r="AS112" i="296"/>
  <c r="AR112" i="296"/>
  <c r="AQ112" i="296"/>
  <c r="AP112" i="296"/>
  <c r="AO112" i="296"/>
  <c r="AM112" i="296"/>
  <c r="AL112" i="296"/>
  <c r="AK112" i="296"/>
  <c r="AJ112" i="296"/>
  <c r="AI112" i="296"/>
  <c r="AH112" i="296"/>
  <c r="AG112" i="296"/>
  <c r="AE112" i="296"/>
  <c r="AD112" i="296"/>
  <c r="AC112" i="296"/>
  <c r="AB112" i="296"/>
  <c r="AA112" i="296"/>
  <c r="Z112" i="296"/>
  <c r="Y112" i="296"/>
  <c r="W112" i="296"/>
  <c r="V112" i="296"/>
  <c r="U112" i="296"/>
  <c r="T112" i="296"/>
  <c r="S112" i="296"/>
  <c r="R112" i="296"/>
  <c r="Q112" i="296"/>
  <c r="O112" i="296"/>
  <c r="N112" i="296"/>
  <c r="M112" i="296"/>
  <c r="L112" i="296"/>
  <c r="K112" i="296"/>
  <c r="J112" i="296"/>
  <c r="I112" i="296"/>
  <c r="G112" i="296"/>
  <c r="F112" i="296"/>
  <c r="E112" i="296"/>
  <c r="D112" i="296"/>
  <c r="C112" i="296"/>
  <c r="B112" i="296"/>
  <c r="A112" i="296"/>
  <c r="AU111" i="296"/>
  <c r="AT111" i="296"/>
  <c r="AS111" i="296"/>
  <c r="AR111" i="296"/>
  <c r="AQ111" i="296"/>
  <c r="AP111" i="296"/>
  <c r="AO111" i="296"/>
  <c r="AM111" i="296"/>
  <c r="AL111" i="296"/>
  <c r="AK111" i="296"/>
  <c r="AJ111" i="296"/>
  <c r="AI111" i="296"/>
  <c r="AH111" i="296"/>
  <c r="AG111" i="296"/>
  <c r="AE111" i="296"/>
  <c r="AD111" i="296"/>
  <c r="AC111" i="296"/>
  <c r="AB111" i="296"/>
  <c r="AA111" i="296"/>
  <c r="Z111" i="296"/>
  <c r="Y111" i="296"/>
  <c r="W111" i="296"/>
  <c r="V111" i="296"/>
  <c r="U111" i="296"/>
  <c r="T111" i="296"/>
  <c r="S111" i="296"/>
  <c r="R111" i="296"/>
  <c r="Q111" i="296"/>
  <c r="O111" i="296"/>
  <c r="N111" i="296"/>
  <c r="M111" i="296"/>
  <c r="L111" i="296"/>
  <c r="K111" i="296"/>
  <c r="J111" i="296"/>
  <c r="I111" i="296"/>
  <c r="G111" i="296"/>
  <c r="F111" i="296"/>
  <c r="E111" i="296"/>
  <c r="D111" i="296"/>
  <c r="C111" i="296"/>
  <c r="B111" i="296"/>
  <c r="A111" i="296"/>
  <c r="AU110" i="296"/>
  <c r="AT110" i="296"/>
  <c r="AS110" i="296"/>
  <c r="AR110" i="296"/>
  <c r="AQ110" i="296"/>
  <c r="AP110" i="296"/>
  <c r="AO110" i="296"/>
  <c r="AM110" i="296"/>
  <c r="AL110" i="296"/>
  <c r="AK110" i="296"/>
  <c r="AJ110" i="296"/>
  <c r="AI110" i="296"/>
  <c r="AH110" i="296"/>
  <c r="AG110" i="296"/>
  <c r="AE110" i="296"/>
  <c r="AD110" i="296"/>
  <c r="AC110" i="296"/>
  <c r="AB110" i="296"/>
  <c r="AA110" i="296"/>
  <c r="Z110" i="296"/>
  <c r="Y110" i="296"/>
  <c r="W110" i="296"/>
  <c r="V110" i="296"/>
  <c r="U110" i="296"/>
  <c r="T110" i="296"/>
  <c r="S110" i="296"/>
  <c r="R110" i="296"/>
  <c r="Q110" i="296"/>
  <c r="O110" i="296"/>
  <c r="N110" i="296"/>
  <c r="M110" i="296"/>
  <c r="L110" i="296"/>
  <c r="K110" i="296"/>
  <c r="J110" i="296"/>
  <c r="I110" i="296"/>
  <c r="G110" i="296"/>
  <c r="F110" i="296"/>
  <c r="E110" i="296"/>
  <c r="D110" i="296"/>
  <c r="C110" i="296"/>
  <c r="B110" i="296"/>
  <c r="A110" i="296"/>
  <c r="AU109" i="296"/>
  <c r="AT109" i="296"/>
  <c r="AS109" i="296"/>
  <c r="AR109" i="296"/>
  <c r="AQ109" i="296"/>
  <c r="AP109" i="296"/>
  <c r="AO109" i="296"/>
  <c r="AM109" i="296"/>
  <c r="AL109" i="296"/>
  <c r="AK109" i="296"/>
  <c r="AJ109" i="296"/>
  <c r="AI109" i="296"/>
  <c r="AH109" i="296"/>
  <c r="AG109" i="296"/>
  <c r="AE109" i="296"/>
  <c r="AD109" i="296"/>
  <c r="AC109" i="296"/>
  <c r="AB109" i="296"/>
  <c r="AA109" i="296"/>
  <c r="Z109" i="296"/>
  <c r="Y109" i="296"/>
  <c r="W109" i="296"/>
  <c r="V109" i="296"/>
  <c r="U109" i="296"/>
  <c r="T109" i="296"/>
  <c r="S109" i="296"/>
  <c r="R109" i="296"/>
  <c r="Q109" i="296"/>
  <c r="O109" i="296"/>
  <c r="N109" i="296"/>
  <c r="M109" i="296"/>
  <c r="L109" i="296"/>
  <c r="K109" i="296"/>
  <c r="J109" i="296"/>
  <c r="I109" i="296"/>
  <c r="G109" i="296"/>
  <c r="F109" i="296"/>
  <c r="E109" i="296"/>
  <c r="D109" i="296"/>
  <c r="C109" i="296"/>
  <c r="B109" i="296"/>
  <c r="A109" i="296"/>
  <c r="AU108" i="296"/>
  <c r="AT108" i="296"/>
  <c r="AS108" i="296"/>
  <c r="AR108" i="296"/>
  <c r="AQ108" i="296"/>
  <c r="AP108" i="296"/>
  <c r="AO108" i="296"/>
  <c r="AM108" i="296"/>
  <c r="AL108" i="296"/>
  <c r="AK108" i="296"/>
  <c r="AJ108" i="296"/>
  <c r="AI108" i="296"/>
  <c r="AH108" i="296"/>
  <c r="AG108" i="296"/>
  <c r="AE108" i="296"/>
  <c r="AD108" i="296"/>
  <c r="AC108" i="296"/>
  <c r="AB108" i="296"/>
  <c r="AA108" i="296"/>
  <c r="Z108" i="296"/>
  <c r="Y108" i="296"/>
  <c r="W108" i="296"/>
  <c r="V108" i="296"/>
  <c r="U108" i="296"/>
  <c r="T108" i="296"/>
  <c r="S108" i="296"/>
  <c r="R108" i="296"/>
  <c r="Q108" i="296"/>
  <c r="O108" i="296"/>
  <c r="N108" i="296"/>
  <c r="M108" i="296"/>
  <c r="L108" i="296"/>
  <c r="K108" i="296"/>
  <c r="J108" i="296"/>
  <c r="I108" i="296"/>
  <c r="G108" i="296"/>
  <c r="F108" i="296"/>
  <c r="E108" i="296"/>
  <c r="D108" i="296"/>
  <c r="C108" i="296"/>
  <c r="B108" i="296"/>
  <c r="A108" i="296"/>
  <c r="AU107" i="296"/>
  <c r="AT107" i="296"/>
  <c r="AS107" i="296"/>
  <c r="AR107" i="296"/>
  <c r="AQ107" i="296"/>
  <c r="AP107" i="296"/>
  <c r="AO107" i="296"/>
  <c r="AM107" i="296"/>
  <c r="AL107" i="296"/>
  <c r="AK107" i="296"/>
  <c r="AJ107" i="296"/>
  <c r="AI107" i="296"/>
  <c r="AH107" i="296"/>
  <c r="AG107" i="296"/>
  <c r="AE107" i="296"/>
  <c r="AD107" i="296"/>
  <c r="AC107" i="296"/>
  <c r="AB107" i="296"/>
  <c r="AA107" i="296"/>
  <c r="Z107" i="296"/>
  <c r="Y107" i="296"/>
  <c r="W107" i="296"/>
  <c r="V107" i="296"/>
  <c r="U107" i="296"/>
  <c r="T107" i="296"/>
  <c r="S107" i="296"/>
  <c r="R107" i="296"/>
  <c r="Q107" i="296"/>
  <c r="O107" i="296"/>
  <c r="N107" i="296"/>
  <c r="M107" i="296"/>
  <c r="L107" i="296"/>
  <c r="K107" i="296"/>
  <c r="J107" i="296"/>
  <c r="I107" i="296"/>
  <c r="G107" i="296"/>
  <c r="F107" i="296"/>
  <c r="E107" i="296"/>
  <c r="D107" i="296"/>
  <c r="C107" i="296"/>
  <c r="B107" i="296"/>
  <c r="A107" i="296"/>
  <c r="AU106" i="296"/>
  <c r="AT106" i="296"/>
  <c r="AS106" i="296"/>
  <c r="AR106" i="296"/>
  <c r="AQ106" i="296"/>
  <c r="AP106" i="296"/>
  <c r="AO106" i="296"/>
  <c r="AM106" i="296"/>
  <c r="AL106" i="296"/>
  <c r="AK106" i="296"/>
  <c r="AJ106" i="296"/>
  <c r="AI106" i="296"/>
  <c r="AH106" i="296"/>
  <c r="AG106" i="296"/>
  <c r="AE106" i="296"/>
  <c r="AD106" i="296"/>
  <c r="AC106" i="296"/>
  <c r="AB106" i="296"/>
  <c r="AA106" i="296"/>
  <c r="Z106" i="296"/>
  <c r="Y106" i="296"/>
  <c r="W106" i="296"/>
  <c r="V106" i="296"/>
  <c r="U106" i="296"/>
  <c r="T106" i="296"/>
  <c r="S106" i="296"/>
  <c r="R106" i="296"/>
  <c r="Q106" i="296"/>
  <c r="O106" i="296"/>
  <c r="N106" i="296"/>
  <c r="M106" i="296"/>
  <c r="L106" i="296"/>
  <c r="K106" i="296"/>
  <c r="J106" i="296"/>
  <c r="I106" i="296"/>
  <c r="G106" i="296"/>
  <c r="F106" i="296"/>
  <c r="E106" i="296"/>
  <c r="D106" i="296"/>
  <c r="C106" i="296"/>
  <c r="B106" i="296"/>
  <c r="A106" i="296"/>
  <c r="AU105" i="296"/>
  <c r="AT105" i="296"/>
  <c r="AS105" i="296"/>
  <c r="AR105" i="296"/>
  <c r="AQ105" i="296"/>
  <c r="AP105" i="296"/>
  <c r="AO105" i="296"/>
  <c r="AM105" i="296"/>
  <c r="AL105" i="296"/>
  <c r="AK105" i="296"/>
  <c r="AJ105" i="296"/>
  <c r="AI105" i="296"/>
  <c r="AH105" i="296"/>
  <c r="AG105" i="296"/>
  <c r="AE105" i="296"/>
  <c r="AD105" i="296"/>
  <c r="AC105" i="296"/>
  <c r="AB105" i="296"/>
  <c r="AA105" i="296"/>
  <c r="Z105" i="296"/>
  <c r="Y105" i="296"/>
  <c r="W105" i="296"/>
  <c r="V105" i="296"/>
  <c r="U105" i="296"/>
  <c r="T105" i="296"/>
  <c r="S105" i="296"/>
  <c r="R105" i="296"/>
  <c r="Q105" i="296"/>
  <c r="O105" i="296"/>
  <c r="N105" i="296"/>
  <c r="M105" i="296"/>
  <c r="L105" i="296"/>
  <c r="K105" i="296"/>
  <c r="J105" i="296"/>
  <c r="I105" i="296"/>
  <c r="G105" i="296"/>
  <c r="F105" i="296"/>
  <c r="E105" i="296"/>
  <c r="D105" i="296"/>
  <c r="C105" i="296"/>
  <c r="B105" i="296"/>
  <c r="A105" i="296"/>
  <c r="AU104" i="296"/>
  <c r="AT104" i="296"/>
  <c r="AS104" i="296"/>
  <c r="AR104" i="296"/>
  <c r="AQ104" i="296"/>
  <c r="AP104" i="296"/>
  <c r="AO104" i="296"/>
  <c r="AM104" i="296"/>
  <c r="AL104" i="296"/>
  <c r="AK104" i="296"/>
  <c r="AJ104" i="296"/>
  <c r="AI104" i="296"/>
  <c r="AH104" i="296"/>
  <c r="AG104" i="296"/>
  <c r="AE104" i="296"/>
  <c r="AD104" i="296"/>
  <c r="AC104" i="296"/>
  <c r="AB104" i="296"/>
  <c r="AA104" i="296"/>
  <c r="Z104" i="296"/>
  <c r="Y104" i="296"/>
  <c r="W104" i="296"/>
  <c r="V104" i="296"/>
  <c r="U104" i="296"/>
  <c r="T104" i="296"/>
  <c r="S104" i="296"/>
  <c r="R104" i="296"/>
  <c r="Q104" i="296"/>
  <c r="O104" i="296"/>
  <c r="N104" i="296"/>
  <c r="M104" i="296"/>
  <c r="L104" i="296"/>
  <c r="K104" i="296"/>
  <c r="J104" i="296"/>
  <c r="I104" i="296"/>
  <c r="G104" i="296"/>
  <c r="F104" i="296"/>
  <c r="E104" i="296"/>
  <c r="D104" i="296"/>
  <c r="C104" i="296"/>
  <c r="B104" i="296"/>
  <c r="A104" i="296"/>
  <c r="AU103" i="296"/>
  <c r="AT103" i="296"/>
  <c r="AS103" i="296"/>
  <c r="AR103" i="296"/>
  <c r="AQ103" i="296"/>
  <c r="AP103" i="296"/>
  <c r="AO103" i="296"/>
  <c r="AM103" i="296"/>
  <c r="AL103" i="296"/>
  <c r="AK103" i="296"/>
  <c r="AJ103" i="296"/>
  <c r="AI103" i="296"/>
  <c r="AH103" i="296"/>
  <c r="AG103" i="296"/>
  <c r="AE103" i="296"/>
  <c r="AD103" i="296"/>
  <c r="AC103" i="296"/>
  <c r="AB103" i="296"/>
  <c r="AA103" i="296"/>
  <c r="Z103" i="296"/>
  <c r="Y103" i="296"/>
  <c r="W103" i="296"/>
  <c r="V103" i="296"/>
  <c r="U103" i="296"/>
  <c r="T103" i="296"/>
  <c r="S103" i="296"/>
  <c r="R103" i="296"/>
  <c r="Q103" i="296"/>
  <c r="O103" i="296"/>
  <c r="N103" i="296"/>
  <c r="M103" i="296"/>
  <c r="L103" i="296"/>
  <c r="K103" i="296"/>
  <c r="J103" i="296"/>
  <c r="I103" i="296"/>
  <c r="G103" i="296"/>
  <c r="F103" i="296"/>
  <c r="E103" i="296"/>
  <c r="D103" i="296"/>
  <c r="C103" i="296"/>
  <c r="B103" i="296"/>
  <c r="A103" i="296"/>
  <c r="AU102" i="296"/>
  <c r="AT102" i="296"/>
  <c r="AS102" i="296"/>
  <c r="AR102" i="296"/>
  <c r="AQ102" i="296"/>
  <c r="AP102" i="296"/>
  <c r="AO102" i="296"/>
  <c r="AM102" i="296"/>
  <c r="AL102" i="296"/>
  <c r="AK102" i="296"/>
  <c r="AJ102" i="296"/>
  <c r="AI102" i="296"/>
  <c r="AH102" i="296"/>
  <c r="AG102" i="296"/>
  <c r="AE102" i="296"/>
  <c r="AD102" i="296"/>
  <c r="AC102" i="296"/>
  <c r="AB102" i="296"/>
  <c r="AA102" i="296"/>
  <c r="Z102" i="296"/>
  <c r="Y102" i="296"/>
  <c r="W102" i="296"/>
  <c r="V102" i="296"/>
  <c r="U102" i="296"/>
  <c r="T102" i="296"/>
  <c r="S102" i="296"/>
  <c r="R102" i="296"/>
  <c r="Q102" i="296"/>
  <c r="O102" i="296"/>
  <c r="N102" i="296"/>
  <c r="M102" i="296"/>
  <c r="L102" i="296"/>
  <c r="K102" i="296"/>
  <c r="J102" i="296"/>
  <c r="I102" i="296"/>
  <c r="G102" i="296"/>
  <c r="F102" i="296"/>
  <c r="E102" i="296"/>
  <c r="D102" i="296"/>
  <c r="C102" i="296"/>
  <c r="B102" i="296"/>
  <c r="A102" i="296"/>
  <c r="AU101" i="296"/>
  <c r="AT101" i="296"/>
  <c r="AS101" i="296"/>
  <c r="AR101" i="296"/>
  <c r="AQ101" i="296"/>
  <c r="AP101" i="296"/>
  <c r="AO101" i="296"/>
  <c r="AM101" i="296"/>
  <c r="AL101" i="296"/>
  <c r="AK101" i="296"/>
  <c r="AJ101" i="296"/>
  <c r="AI101" i="296"/>
  <c r="AH101" i="296"/>
  <c r="AG101" i="296"/>
  <c r="AE101" i="296"/>
  <c r="AD101" i="296"/>
  <c r="AC101" i="296"/>
  <c r="AB101" i="296"/>
  <c r="AA101" i="296"/>
  <c r="Z101" i="296"/>
  <c r="Y101" i="296"/>
  <c r="W101" i="296"/>
  <c r="V101" i="296"/>
  <c r="U101" i="296"/>
  <c r="T101" i="296"/>
  <c r="S101" i="296"/>
  <c r="R101" i="296"/>
  <c r="Q101" i="296"/>
  <c r="O101" i="296"/>
  <c r="N101" i="296"/>
  <c r="M101" i="296"/>
  <c r="L101" i="296"/>
  <c r="K101" i="296"/>
  <c r="J101" i="296"/>
  <c r="I101" i="296"/>
  <c r="G101" i="296"/>
  <c r="F101" i="296"/>
  <c r="E101" i="296"/>
  <c r="D101" i="296"/>
  <c r="C101" i="296"/>
  <c r="B101" i="296"/>
  <c r="A101" i="296"/>
  <c r="G96" i="296"/>
  <c r="F96" i="296"/>
  <c r="E96" i="296"/>
  <c r="D96" i="296"/>
  <c r="C96" i="296"/>
  <c r="J96" i="296" s="1"/>
  <c r="B96" i="296"/>
  <c r="H96" i="296" s="1"/>
  <c r="G95" i="296"/>
  <c r="F95" i="296"/>
  <c r="E95" i="296"/>
  <c r="D95" i="296"/>
  <c r="C95" i="296"/>
  <c r="J95" i="296" s="1"/>
  <c r="B95" i="296"/>
  <c r="H95" i="296" s="1"/>
  <c r="J94" i="296"/>
  <c r="H94" i="296"/>
  <c r="G94" i="296"/>
  <c r="F94" i="296"/>
  <c r="E94" i="296"/>
  <c r="D94" i="296"/>
  <c r="C94" i="296"/>
  <c r="B94" i="296"/>
  <c r="G93" i="296"/>
  <c r="F93" i="296"/>
  <c r="E93" i="296"/>
  <c r="D93" i="296"/>
  <c r="C93" i="296"/>
  <c r="J93" i="296" s="1"/>
  <c r="B93" i="296"/>
  <c r="H93" i="296" s="1"/>
  <c r="G92" i="296"/>
  <c r="F92" i="296"/>
  <c r="E92" i="296"/>
  <c r="D92" i="296"/>
  <c r="C92" i="296"/>
  <c r="J92" i="296" s="1"/>
  <c r="B92" i="296"/>
  <c r="H92" i="296" s="1"/>
  <c r="J91" i="296"/>
  <c r="H91" i="296"/>
  <c r="G91" i="296"/>
  <c r="F91" i="296"/>
  <c r="E91" i="296"/>
  <c r="D91" i="296"/>
  <c r="C91" i="296"/>
  <c r="B91" i="296"/>
  <c r="G90" i="296"/>
  <c r="G97" i="296" s="1"/>
  <c r="F90" i="296"/>
  <c r="F97" i="296" s="1"/>
  <c r="E90" i="296"/>
  <c r="E97" i="296" s="1"/>
  <c r="D90" i="296"/>
  <c r="D97" i="296" s="1"/>
  <c r="C90" i="296"/>
  <c r="C97" i="296" s="1"/>
  <c r="B90" i="296"/>
  <c r="B97" i="296" s="1"/>
  <c r="S76" i="296"/>
  <c r="P76" i="296"/>
  <c r="M76" i="296"/>
  <c r="S75" i="296"/>
  <c r="P75" i="296"/>
  <c r="M75" i="296"/>
  <c r="S74" i="296"/>
  <c r="P74" i="296"/>
  <c r="M74" i="296"/>
  <c r="S73" i="296"/>
  <c r="P73" i="296"/>
  <c r="M73" i="296"/>
  <c r="S72" i="296"/>
  <c r="P72" i="296"/>
  <c r="P77" i="296" s="1"/>
  <c r="M72" i="296"/>
  <c r="U71" i="296"/>
  <c r="S71" i="296"/>
  <c r="S77" i="296" s="1"/>
  <c r="R71" i="296"/>
  <c r="P71" i="296"/>
  <c r="M71" i="296"/>
  <c r="M77" i="296" s="1"/>
  <c r="V66" i="296"/>
  <c r="S66" i="296"/>
  <c r="P66" i="296"/>
  <c r="M66" i="296"/>
  <c r="V76" i="296" s="1"/>
  <c r="V65" i="296"/>
  <c r="S65" i="296"/>
  <c r="P65" i="296"/>
  <c r="M65" i="296"/>
  <c r="V75" i="296" s="1"/>
  <c r="V64" i="296"/>
  <c r="S64" i="296"/>
  <c r="S67" i="296" s="1"/>
  <c r="P64" i="296"/>
  <c r="M64" i="296"/>
  <c r="V74" i="296" s="1"/>
  <c r="V63" i="296"/>
  <c r="S63" i="296"/>
  <c r="P63" i="296"/>
  <c r="M63" i="296"/>
  <c r="V73" i="296" s="1"/>
  <c r="V62" i="296"/>
  <c r="S62" i="296"/>
  <c r="P62" i="296"/>
  <c r="P67" i="296" s="1"/>
  <c r="M62" i="296"/>
  <c r="V72" i="296" s="1"/>
  <c r="V61" i="296"/>
  <c r="V67" i="296" s="1"/>
  <c r="S61" i="296"/>
  <c r="P61" i="296"/>
  <c r="M61" i="296"/>
  <c r="M67" i="296" s="1"/>
  <c r="A3" i="296"/>
  <c r="L61" i="296" s="1"/>
  <c r="B273" i="295"/>
  <c r="A273" i="295"/>
  <c r="B272" i="295"/>
  <c r="A272" i="295"/>
  <c r="B271" i="295"/>
  <c r="A271" i="295"/>
  <c r="B270" i="295"/>
  <c r="A270" i="295"/>
  <c r="B269" i="295"/>
  <c r="A269" i="295"/>
  <c r="B268" i="295"/>
  <c r="A268" i="295"/>
  <c r="B267" i="295"/>
  <c r="A267" i="295"/>
  <c r="B266" i="295"/>
  <c r="A266" i="295"/>
  <c r="B265" i="295"/>
  <c r="A265" i="295"/>
  <c r="B264" i="295"/>
  <c r="A264" i="295"/>
  <c r="B263" i="295"/>
  <c r="A263" i="295"/>
  <c r="B262" i="295"/>
  <c r="A262" i="295"/>
  <c r="B261" i="295"/>
  <c r="A261" i="295"/>
  <c r="B260" i="295"/>
  <c r="A260" i="295"/>
  <c r="B259" i="295"/>
  <c r="A259" i="295"/>
  <c r="B258" i="295"/>
  <c r="A258" i="295"/>
  <c r="B257" i="295"/>
  <c r="A257" i="295"/>
  <c r="B256" i="295"/>
  <c r="A256" i="295"/>
  <c r="B255" i="295"/>
  <c r="A255" i="295"/>
  <c r="B254" i="295"/>
  <c r="A254" i="295"/>
  <c r="B253" i="295"/>
  <c r="A253" i="295"/>
  <c r="B252" i="295"/>
  <c r="A252" i="295"/>
  <c r="B251" i="295"/>
  <c r="A251" i="295"/>
  <c r="B250" i="295"/>
  <c r="A250" i="295"/>
  <c r="B249" i="295"/>
  <c r="A249" i="295"/>
  <c r="B248" i="295"/>
  <c r="A248" i="295"/>
  <c r="B247" i="295"/>
  <c r="A247" i="295"/>
  <c r="B246" i="295"/>
  <c r="A246" i="295"/>
  <c r="B245" i="295"/>
  <c r="A245" i="295"/>
  <c r="B244" i="295"/>
  <c r="A244" i="295"/>
  <c r="B243" i="295"/>
  <c r="A243" i="295"/>
  <c r="B242" i="295"/>
  <c r="A242" i="295"/>
  <c r="B241" i="295"/>
  <c r="A241" i="295"/>
  <c r="B240" i="295"/>
  <c r="A240" i="295"/>
  <c r="B239" i="295"/>
  <c r="A239" i="295"/>
  <c r="B238" i="295"/>
  <c r="A238" i="295"/>
  <c r="B237" i="295"/>
  <c r="A237" i="295"/>
  <c r="B236" i="295"/>
  <c r="A236" i="295"/>
  <c r="B235" i="295"/>
  <c r="A235" i="295"/>
  <c r="B234" i="295"/>
  <c r="A234" i="295"/>
  <c r="B233" i="295"/>
  <c r="A233" i="295"/>
  <c r="B232" i="295"/>
  <c r="A232" i="295"/>
  <c r="B231" i="295"/>
  <c r="A231" i="295"/>
  <c r="B230" i="295"/>
  <c r="A230" i="295"/>
  <c r="B229" i="295"/>
  <c r="A229" i="295"/>
  <c r="B228" i="295"/>
  <c r="A228" i="295"/>
  <c r="B227" i="295"/>
  <c r="A227" i="295"/>
  <c r="B226" i="295"/>
  <c r="A226" i="295"/>
  <c r="B225" i="295"/>
  <c r="A225" i="295"/>
  <c r="B224" i="295"/>
  <c r="A224" i="295"/>
  <c r="B223" i="295"/>
  <c r="A223" i="295"/>
  <c r="B222" i="295"/>
  <c r="A222" i="295"/>
  <c r="B221" i="295"/>
  <c r="A221" i="295"/>
  <c r="B220" i="295"/>
  <c r="A220" i="295"/>
  <c r="B219" i="295"/>
  <c r="A219" i="295"/>
  <c r="B218" i="295"/>
  <c r="A218" i="295"/>
  <c r="B217" i="295"/>
  <c r="A217" i="295"/>
  <c r="B216" i="295"/>
  <c r="A216" i="295"/>
  <c r="B215" i="295"/>
  <c r="A215" i="295"/>
  <c r="B214" i="295"/>
  <c r="A214" i="295"/>
  <c r="B213" i="295"/>
  <c r="A213" i="295"/>
  <c r="B212" i="295"/>
  <c r="A212" i="295"/>
  <c r="B211" i="295"/>
  <c r="A211" i="295"/>
  <c r="B210" i="295"/>
  <c r="A210" i="295"/>
  <c r="B209" i="295"/>
  <c r="A209" i="295"/>
  <c r="B208" i="295"/>
  <c r="A208" i="295"/>
  <c r="B207" i="295"/>
  <c r="A207" i="295"/>
  <c r="B206" i="295"/>
  <c r="A206" i="295"/>
  <c r="B205" i="295"/>
  <c r="A205" i="295"/>
  <c r="B204" i="295"/>
  <c r="A204" i="295"/>
  <c r="B203" i="295"/>
  <c r="A203" i="295"/>
  <c r="B202" i="295"/>
  <c r="A202" i="295"/>
  <c r="B201" i="295"/>
  <c r="A201" i="295"/>
  <c r="B200" i="295"/>
  <c r="A200" i="295"/>
  <c r="B199" i="295"/>
  <c r="A199" i="295"/>
  <c r="B198" i="295"/>
  <c r="A198" i="295"/>
  <c r="B197" i="295"/>
  <c r="A197" i="295"/>
  <c r="B196" i="295"/>
  <c r="A196" i="295"/>
  <c r="B195" i="295"/>
  <c r="A195" i="295"/>
  <c r="B194" i="295"/>
  <c r="A194" i="295"/>
  <c r="B193" i="295"/>
  <c r="A193" i="295"/>
  <c r="B192" i="295"/>
  <c r="A192" i="295"/>
  <c r="B191" i="295"/>
  <c r="A191" i="295"/>
  <c r="B190" i="295"/>
  <c r="A190" i="295"/>
  <c r="B189" i="295"/>
  <c r="A189" i="295"/>
  <c r="B188" i="295"/>
  <c r="A188" i="295"/>
  <c r="B187" i="295"/>
  <c r="A187" i="295"/>
  <c r="B186" i="295"/>
  <c r="A186" i="295"/>
  <c r="B185" i="295"/>
  <c r="A185" i="295"/>
  <c r="B184" i="295"/>
  <c r="A184" i="295"/>
  <c r="B183" i="295"/>
  <c r="A183" i="295"/>
  <c r="B182" i="295"/>
  <c r="A182" i="295"/>
  <c r="B181" i="295"/>
  <c r="A181" i="295"/>
  <c r="B180" i="295"/>
  <c r="A180" i="295"/>
  <c r="B179" i="295"/>
  <c r="A179" i="295"/>
  <c r="B178" i="295"/>
  <c r="A178" i="295"/>
  <c r="B177" i="295"/>
  <c r="A177" i="295"/>
  <c r="B176" i="295"/>
  <c r="A176" i="295"/>
  <c r="B175" i="295"/>
  <c r="A175" i="295"/>
  <c r="B174" i="295"/>
  <c r="A174" i="295"/>
  <c r="B173" i="295"/>
  <c r="A173" i="295"/>
  <c r="B172" i="295"/>
  <c r="A172" i="295"/>
  <c r="B171" i="295"/>
  <c r="A171" i="295"/>
  <c r="B170" i="295"/>
  <c r="A170" i="295"/>
  <c r="B169" i="295"/>
  <c r="A169" i="295"/>
  <c r="B168" i="295"/>
  <c r="A168" i="295"/>
  <c r="B167" i="295"/>
  <c r="A167" i="295"/>
  <c r="B166" i="295"/>
  <c r="A166" i="295"/>
  <c r="B165" i="295"/>
  <c r="A165" i="295"/>
  <c r="B164" i="295"/>
  <c r="A164" i="295"/>
  <c r="B163" i="295"/>
  <c r="A163" i="295"/>
  <c r="B162" i="295"/>
  <c r="A162" i="295"/>
  <c r="B161" i="295"/>
  <c r="A161" i="295"/>
  <c r="B160" i="295"/>
  <c r="A160" i="295"/>
  <c r="B159" i="295"/>
  <c r="A159" i="295"/>
  <c r="B158" i="295"/>
  <c r="A158" i="295"/>
  <c r="B157" i="295"/>
  <c r="A157" i="295"/>
  <c r="B156" i="295"/>
  <c r="A156" i="295"/>
  <c r="B155" i="295"/>
  <c r="A155" i="295"/>
  <c r="B154" i="295"/>
  <c r="A154" i="295"/>
  <c r="B153" i="295"/>
  <c r="A153" i="295"/>
  <c r="B152" i="295"/>
  <c r="A152" i="295"/>
  <c r="B151" i="295"/>
  <c r="A151" i="295"/>
  <c r="B150" i="295"/>
  <c r="A150" i="295"/>
  <c r="B149" i="295"/>
  <c r="A149" i="295"/>
  <c r="B148" i="295"/>
  <c r="A148" i="295"/>
  <c r="B147" i="295"/>
  <c r="A147" i="295"/>
  <c r="B146" i="295"/>
  <c r="A146" i="295"/>
  <c r="B145" i="295"/>
  <c r="A145" i="295"/>
  <c r="B144" i="295"/>
  <c r="A144" i="295"/>
  <c r="B143" i="295"/>
  <c r="A143" i="295"/>
  <c r="B142" i="295"/>
  <c r="A142" i="295"/>
  <c r="B141" i="295"/>
  <c r="A141" i="295"/>
  <c r="B140" i="295"/>
  <c r="A140" i="295"/>
  <c r="B139" i="295"/>
  <c r="A139" i="295"/>
  <c r="B138" i="295"/>
  <c r="A138" i="295"/>
  <c r="B137" i="295"/>
  <c r="A137" i="295"/>
  <c r="B136" i="295"/>
  <c r="A136" i="295"/>
  <c r="B135" i="295"/>
  <c r="A135" i="295"/>
  <c r="B134" i="295"/>
  <c r="A134" i="295"/>
  <c r="B133" i="295"/>
  <c r="A133" i="295"/>
  <c r="B132" i="295"/>
  <c r="A132" i="295"/>
  <c r="B131" i="295"/>
  <c r="A131" i="295"/>
  <c r="B130" i="295"/>
  <c r="A130" i="295"/>
  <c r="B129" i="295"/>
  <c r="A129" i="295"/>
  <c r="B128" i="295"/>
  <c r="A128" i="295"/>
  <c r="B127" i="295"/>
  <c r="A127" i="295"/>
  <c r="AU123" i="295"/>
  <c r="AT123" i="295"/>
  <c r="AS123" i="295"/>
  <c r="AR123" i="295"/>
  <c r="AQ123" i="295"/>
  <c r="AP123" i="295"/>
  <c r="AO123" i="295"/>
  <c r="AM123" i="295"/>
  <c r="AL123" i="295"/>
  <c r="AK123" i="295"/>
  <c r="AJ123" i="295"/>
  <c r="AI123" i="295"/>
  <c r="AH123" i="295"/>
  <c r="AG123" i="295"/>
  <c r="AE123" i="295"/>
  <c r="AD123" i="295"/>
  <c r="AC123" i="295"/>
  <c r="AB123" i="295"/>
  <c r="AA123" i="295"/>
  <c r="Z123" i="295"/>
  <c r="Y123" i="295"/>
  <c r="W123" i="295"/>
  <c r="V123" i="295"/>
  <c r="U123" i="295"/>
  <c r="T123" i="295"/>
  <c r="S123" i="295"/>
  <c r="R123" i="295"/>
  <c r="Q123" i="295"/>
  <c r="O123" i="295"/>
  <c r="N123" i="295"/>
  <c r="M123" i="295"/>
  <c r="L123" i="295"/>
  <c r="K123" i="295"/>
  <c r="J123" i="295"/>
  <c r="I123" i="295"/>
  <c r="AU122" i="295"/>
  <c r="AT122" i="295"/>
  <c r="AS122" i="295"/>
  <c r="AR122" i="295"/>
  <c r="AQ122" i="295"/>
  <c r="AP122" i="295"/>
  <c r="AO122" i="295"/>
  <c r="AM122" i="295"/>
  <c r="AL122" i="295"/>
  <c r="AK122" i="295"/>
  <c r="AJ122" i="295"/>
  <c r="AI122" i="295"/>
  <c r="AH122" i="295"/>
  <c r="AG122" i="295"/>
  <c r="AE122" i="295"/>
  <c r="AD122" i="295"/>
  <c r="AC122" i="295"/>
  <c r="AB122" i="295"/>
  <c r="AA122" i="295"/>
  <c r="Z122" i="295"/>
  <c r="Y122" i="295"/>
  <c r="W122" i="295"/>
  <c r="V122" i="295"/>
  <c r="U122" i="295"/>
  <c r="T122" i="295"/>
  <c r="S122" i="295"/>
  <c r="R122" i="295"/>
  <c r="Q122" i="295"/>
  <c r="O122" i="295"/>
  <c r="N122" i="295"/>
  <c r="M122" i="295"/>
  <c r="L122" i="295"/>
  <c r="K122" i="295"/>
  <c r="J122" i="295"/>
  <c r="I122" i="295"/>
  <c r="AU121" i="295"/>
  <c r="AT121" i="295"/>
  <c r="AS121" i="295"/>
  <c r="AR121" i="295"/>
  <c r="AQ121" i="295"/>
  <c r="AP121" i="295"/>
  <c r="AO121" i="295"/>
  <c r="AM121" i="295"/>
  <c r="AL121" i="295"/>
  <c r="AK121" i="295"/>
  <c r="AJ121" i="295"/>
  <c r="AI121" i="295"/>
  <c r="AH121" i="295"/>
  <c r="AG121" i="295"/>
  <c r="AE121" i="295"/>
  <c r="AD121" i="295"/>
  <c r="AC121" i="295"/>
  <c r="AB121" i="295"/>
  <c r="AA121" i="295"/>
  <c r="Z121" i="295"/>
  <c r="Y121" i="295"/>
  <c r="W121" i="295"/>
  <c r="V121" i="295"/>
  <c r="U121" i="295"/>
  <c r="T121" i="295"/>
  <c r="S121" i="295"/>
  <c r="R121" i="295"/>
  <c r="Q121" i="295"/>
  <c r="O121" i="295"/>
  <c r="N121" i="295"/>
  <c r="M121" i="295"/>
  <c r="L121" i="295"/>
  <c r="K121" i="295"/>
  <c r="J121" i="295"/>
  <c r="I121" i="295"/>
  <c r="G121" i="295"/>
  <c r="F121" i="295"/>
  <c r="E121" i="295"/>
  <c r="D121" i="295"/>
  <c r="C121" i="295"/>
  <c r="B121" i="295"/>
  <c r="A121" i="295"/>
  <c r="AU120" i="295"/>
  <c r="AT120" i="295"/>
  <c r="AS120" i="295"/>
  <c r="AR120" i="295"/>
  <c r="AQ120" i="295"/>
  <c r="AP120" i="295"/>
  <c r="AO120" i="295"/>
  <c r="AM120" i="295"/>
  <c r="AL120" i="295"/>
  <c r="AK120" i="295"/>
  <c r="AJ120" i="295"/>
  <c r="AI120" i="295"/>
  <c r="AH120" i="295"/>
  <c r="AG120" i="295"/>
  <c r="AE120" i="295"/>
  <c r="AD120" i="295"/>
  <c r="AC120" i="295"/>
  <c r="AB120" i="295"/>
  <c r="AA120" i="295"/>
  <c r="Z120" i="295"/>
  <c r="Y120" i="295"/>
  <c r="W120" i="295"/>
  <c r="V120" i="295"/>
  <c r="U120" i="295"/>
  <c r="T120" i="295"/>
  <c r="S120" i="295"/>
  <c r="R120" i="295"/>
  <c r="Q120" i="295"/>
  <c r="O120" i="295"/>
  <c r="N120" i="295"/>
  <c r="M120" i="295"/>
  <c r="L120" i="295"/>
  <c r="K120" i="295"/>
  <c r="J120" i="295"/>
  <c r="I120" i="295"/>
  <c r="G120" i="295"/>
  <c r="F120" i="295"/>
  <c r="E120" i="295"/>
  <c r="D120" i="295"/>
  <c r="C120" i="295"/>
  <c r="B120" i="295"/>
  <c r="A120" i="295"/>
  <c r="AU119" i="295"/>
  <c r="AT119" i="295"/>
  <c r="AS119" i="295"/>
  <c r="AR119" i="295"/>
  <c r="AQ119" i="295"/>
  <c r="AP119" i="295"/>
  <c r="AO119" i="295"/>
  <c r="AM119" i="295"/>
  <c r="AL119" i="295"/>
  <c r="AK119" i="295"/>
  <c r="AJ119" i="295"/>
  <c r="AI119" i="295"/>
  <c r="AH119" i="295"/>
  <c r="AG119" i="295"/>
  <c r="AE119" i="295"/>
  <c r="AD119" i="295"/>
  <c r="AC119" i="295"/>
  <c r="AB119" i="295"/>
  <c r="AA119" i="295"/>
  <c r="Z119" i="295"/>
  <c r="Y119" i="295"/>
  <c r="W119" i="295"/>
  <c r="V119" i="295"/>
  <c r="U119" i="295"/>
  <c r="T119" i="295"/>
  <c r="S119" i="295"/>
  <c r="R119" i="295"/>
  <c r="Q119" i="295"/>
  <c r="O119" i="295"/>
  <c r="N119" i="295"/>
  <c r="M119" i="295"/>
  <c r="L119" i="295"/>
  <c r="J119" i="295"/>
  <c r="I119" i="295"/>
  <c r="G119" i="295"/>
  <c r="F119" i="295"/>
  <c r="E119" i="295"/>
  <c r="D119" i="295"/>
  <c r="C119" i="295"/>
  <c r="B119" i="295"/>
  <c r="A119" i="295"/>
  <c r="AU118" i="295"/>
  <c r="AT118" i="295"/>
  <c r="AS118" i="295"/>
  <c r="AR118" i="295"/>
  <c r="AQ118" i="295"/>
  <c r="AP118" i="295"/>
  <c r="AO118" i="295"/>
  <c r="AM118" i="295"/>
  <c r="AL118" i="295"/>
  <c r="AK118" i="295"/>
  <c r="AJ118" i="295"/>
  <c r="AI118" i="295"/>
  <c r="AH118" i="295"/>
  <c r="AG118" i="295"/>
  <c r="AE118" i="295"/>
  <c r="AD118" i="295"/>
  <c r="AC118" i="295"/>
  <c r="AB118" i="295"/>
  <c r="AA118" i="295"/>
  <c r="Z118" i="295"/>
  <c r="Y118" i="295"/>
  <c r="W118" i="295"/>
  <c r="V118" i="295"/>
  <c r="U118" i="295"/>
  <c r="T118" i="295"/>
  <c r="S118" i="295"/>
  <c r="R118" i="295"/>
  <c r="Q118" i="295"/>
  <c r="O118" i="295"/>
  <c r="N118" i="295"/>
  <c r="M118" i="295"/>
  <c r="L118" i="295"/>
  <c r="J118" i="295"/>
  <c r="I118" i="295"/>
  <c r="G118" i="295"/>
  <c r="F118" i="295"/>
  <c r="E118" i="295"/>
  <c r="D118" i="295"/>
  <c r="C118" i="295"/>
  <c r="B118" i="295"/>
  <c r="A118" i="295"/>
  <c r="AU117" i="295"/>
  <c r="AT117" i="295"/>
  <c r="AS117" i="295"/>
  <c r="AR117" i="295"/>
  <c r="AQ117" i="295"/>
  <c r="AP117" i="295"/>
  <c r="AO117" i="295"/>
  <c r="AM117" i="295"/>
  <c r="AL117" i="295"/>
  <c r="AK117" i="295"/>
  <c r="AJ117" i="295"/>
  <c r="AI117" i="295"/>
  <c r="AH117" i="295"/>
  <c r="AG117" i="295"/>
  <c r="AE117" i="295"/>
  <c r="AD117" i="295"/>
  <c r="AC117" i="295"/>
  <c r="AB117" i="295"/>
  <c r="AA117" i="295"/>
  <c r="Z117" i="295"/>
  <c r="Y117" i="295"/>
  <c r="W117" i="295"/>
  <c r="V117" i="295"/>
  <c r="U117" i="295"/>
  <c r="T117" i="295"/>
  <c r="S117" i="295"/>
  <c r="R117" i="295"/>
  <c r="Q117" i="295"/>
  <c r="O117" i="295"/>
  <c r="N117" i="295"/>
  <c r="M117" i="295"/>
  <c r="L117" i="295"/>
  <c r="K117" i="295"/>
  <c r="J117" i="295"/>
  <c r="I117" i="295"/>
  <c r="G117" i="295"/>
  <c r="F117" i="295"/>
  <c r="E117" i="295"/>
  <c r="D117" i="295"/>
  <c r="C117" i="295"/>
  <c r="B117" i="295"/>
  <c r="A117" i="295"/>
  <c r="AU116" i="295"/>
  <c r="AT116" i="295"/>
  <c r="AS116" i="295"/>
  <c r="AR116" i="295"/>
  <c r="AQ116" i="295"/>
  <c r="AP116" i="295"/>
  <c r="AO116" i="295"/>
  <c r="AM116" i="295"/>
  <c r="AL116" i="295"/>
  <c r="AK116" i="295"/>
  <c r="AJ116" i="295"/>
  <c r="AI116" i="295"/>
  <c r="AH116" i="295"/>
  <c r="AG116" i="295"/>
  <c r="AE116" i="295"/>
  <c r="AD116" i="295"/>
  <c r="AC116" i="295"/>
  <c r="AB116" i="295"/>
  <c r="AA116" i="295"/>
  <c r="Z116" i="295"/>
  <c r="Y116" i="295"/>
  <c r="W116" i="295"/>
  <c r="V116" i="295"/>
  <c r="U116" i="295"/>
  <c r="T116" i="295"/>
  <c r="S116" i="295"/>
  <c r="R116" i="295"/>
  <c r="Q116" i="295"/>
  <c r="O116" i="295"/>
  <c r="N116" i="295"/>
  <c r="M116" i="295"/>
  <c r="L116" i="295"/>
  <c r="K116" i="295"/>
  <c r="J116" i="295"/>
  <c r="I116" i="295"/>
  <c r="G116" i="295"/>
  <c r="F116" i="295"/>
  <c r="E116" i="295"/>
  <c r="D116" i="295"/>
  <c r="C116" i="295"/>
  <c r="B116" i="295"/>
  <c r="A116" i="295"/>
  <c r="AU115" i="295"/>
  <c r="AT115" i="295"/>
  <c r="AS115" i="295"/>
  <c r="AR115" i="295"/>
  <c r="AQ115" i="295"/>
  <c r="AP115" i="295"/>
  <c r="AO115" i="295"/>
  <c r="AM115" i="295"/>
  <c r="AL115" i="295"/>
  <c r="AK115" i="295"/>
  <c r="AJ115" i="295"/>
  <c r="AI115" i="295"/>
  <c r="AH115" i="295"/>
  <c r="AG115" i="295"/>
  <c r="AE115" i="295"/>
  <c r="AD115" i="295"/>
  <c r="AC115" i="295"/>
  <c r="AB115" i="295"/>
  <c r="AA115" i="295"/>
  <c r="Z115" i="295"/>
  <c r="Y115" i="295"/>
  <c r="W115" i="295"/>
  <c r="V115" i="295"/>
  <c r="U115" i="295"/>
  <c r="T115" i="295"/>
  <c r="S115" i="295"/>
  <c r="R115" i="295"/>
  <c r="Q115" i="295"/>
  <c r="O115" i="295"/>
  <c r="N115" i="295"/>
  <c r="M115" i="295"/>
  <c r="L115" i="295"/>
  <c r="K115" i="295"/>
  <c r="J115" i="295"/>
  <c r="I115" i="295"/>
  <c r="G115" i="295"/>
  <c r="F115" i="295"/>
  <c r="E115" i="295"/>
  <c r="D115" i="295"/>
  <c r="C115" i="295"/>
  <c r="B115" i="295"/>
  <c r="A115" i="295"/>
  <c r="AU114" i="295"/>
  <c r="AT114" i="295"/>
  <c r="AS114" i="295"/>
  <c r="AR114" i="295"/>
  <c r="AQ114" i="295"/>
  <c r="AP114" i="295"/>
  <c r="AO114" i="295"/>
  <c r="AM114" i="295"/>
  <c r="AL114" i="295"/>
  <c r="AK114" i="295"/>
  <c r="AJ114" i="295"/>
  <c r="AI114" i="295"/>
  <c r="AH114" i="295"/>
  <c r="AG114" i="295"/>
  <c r="AE114" i="295"/>
  <c r="AD114" i="295"/>
  <c r="AC114" i="295"/>
  <c r="AB114" i="295"/>
  <c r="AA114" i="295"/>
  <c r="Z114" i="295"/>
  <c r="Y114" i="295"/>
  <c r="W114" i="295"/>
  <c r="V114" i="295"/>
  <c r="U114" i="295"/>
  <c r="T114" i="295"/>
  <c r="S114" i="295"/>
  <c r="R114" i="295"/>
  <c r="Q114" i="295"/>
  <c r="O114" i="295"/>
  <c r="N114" i="295"/>
  <c r="M114" i="295"/>
  <c r="L114" i="295"/>
  <c r="K114" i="295"/>
  <c r="J114" i="295"/>
  <c r="I114" i="295"/>
  <c r="G114" i="295"/>
  <c r="F114" i="295"/>
  <c r="E114" i="295"/>
  <c r="D114" i="295"/>
  <c r="C114" i="295"/>
  <c r="B114" i="295"/>
  <c r="A114" i="295"/>
  <c r="AU113" i="295"/>
  <c r="AT113" i="295"/>
  <c r="AS113" i="295"/>
  <c r="AR113" i="295"/>
  <c r="AQ113" i="295"/>
  <c r="AP113" i="295"/>
  <c r="AO113" i="295"/>
  <c r="AM113" i="295"/>
  <c r="AL113" i="295"/>
  <c r="AK113" i="295"/>
  <c r="AJ113" i="295"/>
  <c r="AI113" i="295"/>
  <c r="AH113" i="295"/>
  <c r="AG113" i="295"/>
  <c r="AE113" i="295"/>
  <c r="AD113" i="295"/>
  <c r="AC113" i="295"/>
  <c r="AB113" i="295"/>
  <c r="AA113" i="295"/>
  <c r="Z113" i="295"/>
  <c r="Y113" i="295"/>
  <c r="W113" i="295"/>
  <c r="V113" i="295"/>
  <c r="U113" i="295"/>
  <c r="T113" i="295"/>
  <c r="S113" i="295"/>
  <c r="R113" i="295"/>
  <c r="Q113" i="295"/>
  <c r="O113" i="295"/>
  <c r="N113" i="295"/>
  <c r="M113" i="295"/>
  <c r="L113" i="295"/>
  <c r="K113" i="295"/>
  <c r="J113" i="295"/>
  <c r="I113" i="295"/>
  <c r="G113" i="295"/>
  <c r="F113" i="295"/>
  <c r="E113" i="295"/>
  <c r="D113" i="295"/>
  <c r="C113" i="295"/>
  <c r="B113" i="295"/>
  <c r="A113" i="295"/>
  <c r="AU112" i="295"/>
  <c r="AT112" i="295"/>
  <c r="AS112" i="295"/>
  <c r="AR112" i="295"/>
  <c r="AQ112" i="295"/>
  <c r="AP112" i="295"/>
  <c r="AO112" i="295"/>
  <c r="AM112" i="295"/>
  <c r="AL112" i="295"/>
  <c r="AK112" i="295"/>
  <c r="AJ112" i="295"/>
  <c r="AI112" i="295"/>
  <c r="AH112" i="295"/>
  <c r="AG112" i="295"/>
  <c r="AE112" i="295"/>
  <c r="AD112" i="295"/>
  <c r="AC112" i="295"/>
  <c r="AB112" i="295"/>
  <c r="AA112" i="295"/>
  <c r="Z112" i="295"/>
  <c r="Y112" i="295"/>
  <c r="W112" i="295"/>
  <c r="V112" i="295"/>
  <c r="U112" i="295"/>
  <c r="T112" i="295"/>
  <c r="S112" i="295"/>
  <c r="R112" i="295"/>
  <c r="Q112" i="295"/>
  <c r="O112" i="295"/>
  <c r="N112" i="295"/>
  <c r="M112" i="295"/>
  <c r="L112" i="295"/>
  <c r="K112" i="295"/>
  <c r="J112" i="295"/>
  <c r="I112" i="295"/>
  <c r="G112" i="295"/>
  <c r="F112" i="295"/>
  <c r="E112" i="295"/>
  <c r="D112" i="295"/>
  <c r="C112" i="295"/>
  <c r="B112" i="295"/>
  <c r="A112" i="295"/>
  <c r="AU111" i="295"/>
  <c r="AT111" i="295"/>
  <c r="AS111" i="295"/>
  <c r="AR111" i="295"/>
  <c r="AQ111" i="295"/>
  <c r="AP111" i="295"/>
  <c r="AO111" i="295"/>
  <c r="AM111" i="295"/>
  <c r="AL111" i="295"/>
  <c r="AK111" i="295"/>
  <c r="AJ111" i="295"/>
  <c r="AI111" i="295"/>
  <c r="AH111" i="295"/>
  <c r="AG111" i="295"/>
  <c r="AE111" i="295"/>
  <c r="AD111" i="295"/>
  <c r="AC111" i="295"/>
  <c r="AB111" i="295"/>
  <c r="AA111" i="295"/>
  <c r="Z111" i="295"/>
  <c r="Y111" i="295"/>
  <c r="W111" i="295"/>
  <c r="V111" i="295"/>
  <c r="U111" i="295"/>
  <c r="T111" i="295"/>
  <c r="S111" i="295"/>
  <c r="R111" i="295"/>
  <c r="Q111" i="295"/>
  <c r="O111" i="295"/>
  <c r="N111" i="295"/>
  <c r="M111" i="295"/>
  <c r="L111" i="295"/>
  <c r="K111" i="295"/>
  <c r="J111" i="295"/>
  <c r="I111" i="295"/>
  <c r="G111" i="295"/>
  <c r="F111" i="295"/>
  <c r="E111" i="295"/>
  <c r="D111" i="295"/>
  <c r="C111" i="295"/>
  <c r="B111" i="295"/>
  <c r="A111" i="295"/>
  <c r="AU110" i="295"/>
  <c r="AT110" i="295"/>
  <c r="AS110" i="295"/>
  <c r="AR110" i="295"/>
  <c r="AQ110" i="295"/>
  <c r="AP110" i="295"/>
  <c r="AO110" i="295"/>
  <c r="AM110" i="295"/>
  <c r="AL110" i="295"/>
  <c r="AK110" i="295"/>
  <c r="AJ110" i="295"/>
  <c r="AI110" i="295"/>
  <c r="AH110" i="295"/>
  <c r="AG110" i="295"/>
  <c r="AE110" i="295"/>
  <c r="AD110" i="295"/>
  <c r="AC110" i="295"/>
  <c r="AB110" i="295"/>
  <c r="AA110" i="295"/>
  <c r="Z110" i="295"/>
  <c r="Y110" i="295"/>
  <c r="W110" i="295"/>
  <c r="V110" i="295"/>
  <c r="U110" i="295"/>
  <c r="T110" i="295"/>
  <c r="S110" i="295"/>
  <c r="R110" i="295"/>
  <c r="Q110" i="295"/>
  <c r="O110" i="295"/>
  <c r="N110" i="295"/>
  <c r="M110" i="295"/>
  <c r="L110" i="295"/>
  <c r="K110" i="295"/>
  <c r="J110" i="295"/>
  <c r="I110" i="295"/>
  <c r="G110" i="295"/>
  <c r="F110" i="295"/>
  <c r="E110" i="295"/>
  <c r="D110" i="295"/>
  <c r="C110" i="295"/>
  <c r="B110" i="295"/>
  <c r="A110" i="295"/>
  <c r="AU109" i="295"/>
  <c r="AT109" i="295"/>
  <c r="AS109" i="295"/>
  <c r="AR109" i="295"/>
  <c r="AQ109" i="295"/>
  <c r="AP109" i="295"/>
  <c r="AO109" i="295"/>
  <c r="AM109" i="295"/>
  <c r="AL109" i="295"/>
  <c r="AK109" i="295"/>
  <c r="AJ109" i="295"/>
  <c r="AI109" i="295"/>
  <c r="AH109" i="295"/>
  <c r="AG109" i="295"/>
  <c r="AE109" i="295"/>
  <c r="AD109" i="295"/>
  <c r="AC109" i="295"/>
  <c r="AB109" i="295"/>
  <c r="AA109" i="295"/>
  <c r="Z109" i="295"/>
  <c r="Y109" i="295"/>
  <c r="W109" i="295"/>
  <c r="V109" i="295"/>
  <c r="U109" i="295"/>
  <c r="T109" i="295"/>
  <c r="S109" i="295"/>
  <c r="R109" i="295"/>
  <c r="Q109" i="295"/>
  <c r="O109" i="295"/>
  <c r="N109" i="295"/>
  <c r="M109" i="295"/>
  <c r="L109" i="295"/>
  <c r="K109" i="295"/>
  <c r="J109" i="295"/>
  <c r="I109" i="295"/>
  <c r="G109" i="295"/>
  <c r="F109" i="295"/>
  <c r="E109" i="295"/>
  <c r="D109" i="295"/>
  <c r="C109" i="295"/>
  <c r="B109" i="295"/>
  <c r="A109" i="295"/>
  <c r="AU108" i="295"/>
  <c r="AT108" i="295"/>
  <c r="AS108" i="295"/>
  <c r="AR108" i="295"/>
  <c r="AQ108" i="295"/>
  <c r="AP108" i="295"/>
  <c r="AO108" i="295"/>
  <c r="AM108" i="295"/>
  <c r="AL108" i="295"/>
  <c r="AK108" i="295"/>
  <c r="AJ108" i="295"/>
  <c r="AI108" i="295"/>
  <c r="AH108" i="295"/>
  <c r="AG108" i="295"/>
  <c r="AE108" i="295"/>
  <c r="AD108" i="295"/>
  <c r="AC108" i="295"/>
  <c r="AB108" i="295"/>
  <c r="AA108" i="295"/>
  <c r="Z108" i="295"/>
  <c r="Y108" i="295"/>
  <c r="W108" i="295"/>
  <c r="V108" i="295"/>
  <c r="U108" i="295"/>
  <c r="T108" i="295"/>
  <c r="S108" i="295"/>
  <c r="R108" i="295"/>
  <c r="Q108" i="295"/>
  <c r="O108" i="295"/>
  <c r="N108" i="295"/>
  <c r="M108" i="295"/>
  <c r="L108" i="295"/>
  <c r="K108" i="295"/>
  <c r="J108" i="295"/>
  <c r="I108" i="295"/>
  <c r="G108" i="295"/>
  <c r="F108" i="295"/>
  <c r="E108" i="295"/>
  <c r="D108" i="295"/>
  <c r="C108" i="295"/>
  <c r="B108" i="295"/>
  <c r="A108" i="295"/>
  <c r="AU107" i="295"/>
  <c r="AT107" i="295"/>
  <c r="AS107" i="295"/>
  <c r="AR107" i="295"/>
  <c r="AQ107" i="295"/>
  <c r="AP107" i="295"/>
  <c r="AO107" i="295"/>
  <c r="AM107" i="295"/>
  <c r="AL107" i="295"/>
  <c r="AK107" i="295"/>
  <c r="AJ107" i="295"/>
  <c r="AI107" i="295"/>
  <c r="AH107" i="295"/>
  <c r="AG107" i="295"/>
  <c r="AE107" i="295"/>
  <c r="AD107" i="295"/>
  <c r="AC107" i="295"/>
  <c r="AB107" i="295"/>
  <c r="AA107" i="295"/>
  <c r="Z107" i="295"/>
  <c r="Y107" i="295"/>
  <c r="W107" i="295"/>
  <c r="V107" i="295"/>
  <c r="U107" i="295"/>
  <c r="T107" i="295"/>
  <c r="S107" i="295"/>
  <c r="R107" i="295"/>
  <c r="Q107" i="295"/>
  <c r="O107" i="295"/>
  <c r="N107" i="295"/>
  <c r="M107" i="295"/>
  <c r="L107" i="295"/>
  <c r="K107" i="295"/>
  <c r="J107" i="295"/>
  <c r="I107" i="295"/>
  <c r="G107" i="295"/>
  <c r="F107" i="295"/>
  <c r="E107" i="295"/>
  <c r="D107" i="295"/>
  <c r="C107" i="295"/>
  <c r="B107" i="295"/>
  <c r="A107" i="295"/>
  <c r="AU106" i="295"/>
  <c r="AT106" i="295"/>
  <c r="AS106" i="295"/>
  <c r="AR106" i="295"/>
  <c r="AQ106" i="295"/>
  <c r="AP106" i="295"/>
  <c r="AO106" i="295"/>
  <c r="AM106" i="295"/>
  <c r="AL106" i="295"/>
  <c r="AK106" i="295"/>
  <c r="AJ106" i="295"/>
  <c r="AI106" i="295"/>
  <c r="AH106" i="295"/>
  <c r="AG106" i="295"/>
  <c r="AE106" i="295"/>
  <c r="AD106" i="295"/>
  <c r="AC106" i="295"/>
  <c r="AB106" i="295"/>
  <c r="AA106" i="295"/>
  <c r="Z106" i="295"/>
  <c r="Y106" i="295"/>
  <c r="W106" i="295"/>
  <c r="V106" i="295"/>
  <c r="U106" i="295"/>
  <c r="T106" i="295"/>
  <c r="S106" i="295"/>
  <c r="R106" i="295"/>
  <c r="Q106" i="295"/>
  <c r="O106" i="295"/>
  <c r="N106" i="295"/>
  <c r="M106" i="295"/>
  <c r="L106" i="295"/>
  <c r="K106" i="295"/>
  <c r="J106" i="295"/>
  <c r="I106" i="295"/>
  <c r="G106" i="295"/>
  <c r="F106" i="295"/>
  <c r="E106" i="295"/>
  <c r="D106" i="295"/>
  <c r="C106" i="295"/>
  <c r="B106" i="295"/>
  <c r="A106" i="295"/>
  <c r="AU105" i="295"/>
  <c r="AT105" i="295"/>
  <c r="AS105" i="295"/>
  <c r="AR105" i="295"/>
  <c r="AQ105" i="295"/>
  <c r="AP105" i="295"/>
  <c r="AO105" i="295"/>
  <c r="AM105" i="295"/>
  <c r="AL105" i="295"/>
  <c r="AK105" i="295"/>
  <c r="AJ105" i="295"/>
  <c r="AI105" i="295"/>
  <c r="AH105" i="295"/>
  <c r="AG105" i="295"/>
  <c r="AE105" i="295"/>
  <c r="AD105" i="295"/>
  <c r="AC105" i="295"/>
  <c r="AB105" i="295"/>
  <c r="AA105" i="295"/>
  <c r="Z105" i="295"/>
  <c r="Y105" i="295"/>
  <c r="W105" i="295"/>
  <c r="V105" i="295"/>
  <c r="U105" i="295"/>
  <c r="T105" i="295"/>
  <c r="S105" i="295"/>
  <c r="R105" i="295"/>
  <c r="Q105" i="295"/>
  <c r="O105" i="295"/>
  <c r="N105" i="295"/>
  <c r="M105" i="295"/>
  <c r="L105" i="295"/>
  <c r="K105" i="295"/>
  <c r="J105" i="295"/>
  <c r="I105" i="295"/>
  <c r="G105" i="295"/>
  <c r="F105" i="295"/>
  <c r="E105" i="295"/>
  <c r="D105" i="295"/>
  <c r="C105" i="295"/>
  <c r="B105" i="295"/>
  <c r="A105" i="295"/>
  <c r="AU104" i="295"/>
  <c r="AT104" i="295"/>
  <c r="AS104" i="295"/>
  <c r="AR104" i="295"/>
  <c r="AQ104" i="295"/>
  <c r="AP104" i="295"/>
  <c r="AO104" i="295"/>
  <c r="AM104" i="295"/>
  <c r="AL104" i="295"/>
  <c r="AK104" i="295"/>
  <c r="AJ104" i="295"/>
  <c r="AI104" i="295"/>
  <c r="AH104" i="295"/>
  <c r="AG104" i="295"/>
  <c r="AE104" i="295"/>
  <c r="AD104" i="295"/>
  <c r="AC104" i="295"/>
  <c r="AB104" i="295"/>
  <c r="AA104" i="295"/>
  <c r="Z104" i="295"/>
  <c r="Y104" i="295"/>
  <c r="W104" i="295"/>
  <c r="V104" i="295"/>
  <c r="U104" i="295"/>
  <c r="T104" i="295"/>
  <c r="S104" i="295"/>
  <c r="R104" i="295"/>
  <c r="Q104" i="295"/>
  <c r="O104" i="295"/>
  <c r="N104" i="295"/>
  <c r="M104" i="295"/>
  <c r="L104" i="295"/>
  <c r="K104" i="295"/>
  <c r="J104" i="295"/>
  <c r="I104" i="295"/>
  <c r="G104" i="295"/>
  <c r="F104" i="295"/>
  <c r="E104" i="295"/>
  <c r="D104" i="295"/>
  <c r="C104" i="295"/>
  <c r="B104" i="295"/>
  <c r="A104" i="295"/>
  <c r="AU103" i="295"/>
  <c r="AT103" i="295"/>
  <c r="AS103" i="295"/>
  <c r="AR103" i="295"/>
  <c r="AQ103" i="295"/>
  <c r="AP103" i="295"/>
  <c r="AO103" i="295"/>
  <c r="AM103" i="295"/>
  <c r="AL103" i="295"/>
  <c r="AK103" i="295"/>
  <c r="AJ103" i="295"/>
  <c r="AI103" i="295"/>
  <c r="AH103" i="295"/>
  <c r="AG103" i="295"/>
  <c r="AE103" i="295"/>
  <c r="AD103" i="295"/>
  <c r="AC103" i="295"/>
  <c r="AB103" i="295"/>
  <c r="AA103" i="295"/>
  <c r="Z103" i="295"/>
  <c r="Y103" i="295"/>
  <c r="W103" i="295"/>
  <c r="V103" i="295"/>
  <c r="U103" i="295"/>
  <c r="T103" i="295"/>
  <c r="S103" i="295"/>
  <c r="R103" i="295"/>
  <c r="Q103" i="295"/>
  <c r="O103" i="295"/>
  <c r="N103" i="295"/>
  <c r="M103" i="295"/>
  <c r="L103" i="295"/>
  <c r="K103" i="295"/>
  <c r="J103" i="295"/>
  <c r="I103" i="295"/>
  <c r="G103" i="295"/>
  <c r="F103" i="295"/>
  <c r="E103" i="295"/>
  <c r="D103" i="295"/>
  <c r="C103" i="295"/>
  <c r="B103" i="295"/>
  <c r="A103" i="295"/>
  <c r="AU102" i="295"/>
  <c r="AT102" i="295"/>
  <c r="AS102" i="295"/>
  <c r="AR102" i="295"/>
  <c r="AQ102" i="295"/>
  <c r="AP102" i="295"/>
  <c r="AO102" i="295"/>
  <c r="AM102" i="295"/>
  <c r="AL102" i="295"/>
  <c r="AK102" i="295"/>
  <c r="AJ102" i="295"/>
  <c r="AI102" i="295"/>
  <c r="AH102" i="295"/>
  <c r="AG102" i="295"/>
  <c r="AE102" i="295"/>
  <c r="AD102" i="295"/>
  <c r="AC102" i="295"/>
  <c r="AB102" i="295"/>
  <c r="AA102" i="295"/>
  <c r="Z102" i="295"/>
  <c r="Y102" i="295"/>
  <c r="W102" i="295"/>
  <c r="V102" i="295"/>
  <c r="U102" i="295"/>
  <c r="T102" i="295"/>
  <c r="S102" i="295"/>
  <c r="R102" i="295"/>
  <c r="Q102" i="295"/>
  <c r="O102" i="295"/>
  <c r="N102" i="295"/>
  <c r="M102" i="295"/>
  <c r="L102" i="295"/>
  <c r="K102" i="295"/>
  <c r="J102" i="295"/>
  <c r="I102" i="295"/>
  <c r="G102" i="295"/>
  <c r="F102" i="295"/>
  <c r="E102" i="295"/>
  <c r="D102" i="295"/>
  <c r="C102" i="295"/>
  <c r="B102" i="295"/>
  <c r="A102" i="295"/>
  <c r="AU101" i="295"/>
  <c r="AT101" i="295"/>
  <c r="AS101" i="295"/>
  <c r="AR101" i="295"/>
  <c r="AQ101" i="295"/>
  <c r="AP101" i="295"/>
  <c r="AO101" i="295"/>
  <c r="AM101" i="295"/>
  <c r="AL101" i="295"/>
  <c r="AK101" i="295"/>
  <c r="AJ101" i="295"/>
  <c r="AI101" i="295"/>
  <c r="AH101" i="295"/>
  <c r="AG101" i="295"/>
  <c r="AE101" i="295"/>
  <c r="AD101" i="295"/>
  <c r="AC101" i="295"/>
  <c r="AB101" i="295"/>
  <c r="AA101" i="295"/>
  <c r="Z101" i="295"/>
  <c r="Y101" i="295"/>
  <c r="W101" i="295"/>
  <c r="V101" i="295"/>
  <c r="U101" i="295"/>
  <c r="T101" i="295"/>
  <c r="S101" i="295"/>
  <c r="R101" i="295"/>
  <c r="Q101" i="295"/>
  <c r="O101" i="295"/>
  <c r="N101" i="295"/>
  <c r="M101" i="295"/>
  <c r="L101" i="295"/>
  <c r="K101" i="295"/>
  <c r="J101" i="295"/>
  <c r="I101" i="295"/>
  <c r="G101" i="295"/>
  <c r="F101" i="295"/>
  <c r="E101" i="295"/>
  <c r="D101" i="295"/>
  <c r="C101" i="295"/>
  <c r="B101" i="295"/>
  <c r="A101" i="295"/>
  <c r="G96" i="295"/>
  <c r="F96" i="295"/>
  <c r="E96" i="295"/>
  <c r="D96" i="295"/>
  <c r="H96" i="295" s="1"/>
  <c r="C96" i="295"/>
  <c r="J96" i="295" s="1"/>
  <c r="B96" i="295"/>
  <c r="G95" i="295"/>
  <c r="F95" i="295"/>
  <c r="E95" i="295"/>
  <c r="D95" i="295"/>
  <c r="C95" i="295"/>
  <c r="J95" i="295" s="1"/>
  <c r="B95" i="295"/>
  <c r="H95" i="295" s="1"/>
  <c r="J94" i="295"/>
  <c r="H94" i="295"/>
  <c r="G94" i="295"/>
  <c r="F94" i="295"/>
  <c r="E94" i="295"/>
  <c r="D94" i="295"/>
  <c r="C94" i="295"/>
  <c r="B94" i="295"/>
  <c r="G93" i="295"/>
  <c r="F93" i="295"/>
  <c r="E93" i="295"/>
  <c r="D93" i="295"/>
  <c r="H93" i="295" s="1"/>
  <c r="C93" i="295"/>
  <c r="J93" i="295" s="1"/>
  <c r="B93" i="295"/>
  <c r="G92" i="295"/>
  <c r="F92" i="295"/>
  <c r="E92" i="295"/>
  <c r="D92" i="295"/>
  <c r="C92" i="295"/>
  <c r="J92" i="295" s="1"/>
  <c r="B92" i="295"/>
  <c r="H92" i="295" s="1"/>
  <c r="J91" i="295"/>
  <c r="H91" i="295"/>
  <c r="G91" i="295"/>
  <c r="F91" i="295"/>
  <c r="E91" i="295"/>
  <c r="D91" i="295"/>
  <c r="C91" i="295"/>
  <c r="B91" i="295"/>
  <c r="G90" i="295"/>
  <c r="G97" i="295" s="1"/>
  <c r="F90" i="295"/>
  <c r="F97" i="295" s="1"/>
  <c r="E90" i="295"/>
  <c r="E97" i="295" s="1"/>
  <c r="D90" i="295"/>
  <c r="D97" i="295" s="1"/>
  <c r="C90" i="295"/>
  <c r="C97" i="295" s="1"/>
  <c r="B90" i="295"/>
  <c r="B97" i="295" s="1"/>
  <c r="S76" i="295"/>
  <c r="P76" i="295"/>
  <c r="M76" i="295"/>
  <c r="S75" i="295"/>
  <c r="V75" i="295" s="1"/>
  <c r="P75" i="295"/>
  <c r="M75" i="295"/>
  <c r="S74" i="295"/>
  <c r="P74" i="295"/>
  <c r="M74" i="295"/>
  <c r="S73" i="295"/>
  <c r="P73" i="295"/>
  <c r="M73" i="295"/>
  <c r="S72" i="295"/>
  <c r="S77" i="295" s="1"/>
  <c r="P72" i="295"/>
  <c r="P77" i="295" s="1"/>
  <c r="M72" i="295"/>
  <c r="U71" i="295"/>
  <c r="S71" i="295"/>
  <c r="R71" i="295"/>
  <c r="P71" i="295"/>
  <c r="M71" i="295"/>
  <c r="M77" i="295" s="1"/>
  <c r="V66" i="295"/>
  <c r="S66" i="295"/>
  <c r="P66" i="295"/>
  <c r="M66" i="295"/>
  <c r="V76" i="295" s="1"/>
  <c r="V65" i="295"/>
  <c r="S65" i="295"/>
  <c r="P65" i="295"/>
  <c r="M65" i="295"/>
  <c r="V64" i="295"/>
  <c r="S64" i="295"/>
  <c r="S67" i="295" s="1"/>
  <c r="P64" i="295"/>
  <c r="M64" i="295"/>
  <c r="V74" i="295" s="1"/>
  <c r="V63" i="295"/>
  <c r="S63" i="295"/>
  <c r="P63" i="295"/>
  <c r="M63" i="295"/>
  <c r="V73" i="295" s="1"/>
  <c r="V62" i="295"/>
  <c r="S62" i="295"/>
  <c r="P62" i="295"/>
  <c r="P67" i="295" s="1"/>
  <c r="M62" i="295"/>
  <c r="M67" i="295" s="1"/>
  <c r="V61" i="295"/>
  <c r="V67" i="295" s="1"/>
  <c r="S61" i="295"/>
  <c r="P61" i="295"/>
  <c r="V71" i="295" s="1"/>
  <c r="M61" i="295"/>
  <c r="A3" i="295"/>
  <c r="L61" i="295" s="1"/>
  <c r="B273" i="294"/>
  <c r="A273" i="294"/>
  <c r="B272" i="294"/>
  <c r="A272" i="294"/>
  <c r="B271" i="294"/>
  <c r="A271" i="294"/>
  <c r="B270" i="294"/>
  <c r="A270" i="294"/>
  <c r="B269" i="294"/>
  <c r="A269" i="294"/>
  <c r="B268" i="294"/>
  <c r="A268" i="294"/>
  <c r="B267" i="294"/>
  <c r="A267" i="294"/>
  <c r="B266" i="294"/>
  <c r="A266" i="294"/>
  <c r="B265" i="294"/>
  <c r="A265" i="294"/>
  <c r="B264" i="294"/>
  <c r="A264" i="294"/>
  <c r="B263" i="294"/>
  <c r="A263" i="294"/>
  <c r="B262" i="294"/>
  <c r="A262" i="294"/>
  <c r="B261" i="294"/>
  <c r="A261" i="294"/>
  <c r="B260" i="294"/>
  <c r="A260" i="294"/>
  <c r="B259" i="294"/>
  <c r="A259" i="294"/>
  <c r="B258" i="294"/>
  <c r="A258" i="294"/>
  <c r="B257" i="294"/>
  <c r="A257" i="294"/>
  <c r="B256" i="294"/>
  <c r="A256" i="294"/>
  <c r="B255" i="294"/>
  <c r="A255" i="294"/>
  <c r="B254" i="294"/>
  <c r="A254" i="294"/>
  <c r="B253" i="294"/>
  <c r="A253" i="294"/>
  <c r="B252" i="294"/>
  <c r="A252" i="294"/>
  <c r="B251" i="294"/>
  <c r="A251" i="294"/>
  <c r="B250" i="294"/>
  <c r="A250" i="294"/>
  <c r="B249" i="294"/>
  <c r="A249" i="294"/>
  <c r="B248" i="294"/>
  <c r="A248" i="294"/>
  <c r="B247" i="294"/>
  <c r="A247" i="294"/>
  <c r="B246" i="294"/>
  <c r="A246" i="294"/>
  <c r="B245" i="294"/>
  <c r="A245" i="294"/>
  <c r="B244" i="294"/>
  <c r="A244" i="294"/>
  <c r="B243" i="294"/>
  <c r="A243" i="294"/>
  <c r="B242" i="294"/>
  <c r="A242" i="294"/>
  <c r="B241" i="294"/>
  <c r="A241" i="294"/>
  <c r="B240" i="294"/>
  <c r="A240" i="294"/>
  <c r="B239" i="294"/>
  <c r="A239" i="294"/>
  <c r="B238" i="294"/>
  <c r="A238" i="294"/>
  <c r="B237" i="294"/>
  <c r="A237" i="294"/>
  <c r="B236" i="294"/>
  <c r="A236" i="294"/>
  <c r="B235" i="294"/>
  <c r="A235" i="294"/>
  <c r="B234" i="294"/>
  <c r="A234" i="294"/>
  <c r="B233" i="294"/>
  <c r="A233" i="294"/>
  <c r="B232" i="294"/>
  <c r="A232" i="294"/>
  <c r="B231" i="294"/>
  <c r="A231" i="294"/>
  <c r="B230" i="294"/>
  <c r="A230" i="294"/>
  <c r="B229" i="294"/>
  <c r="A229" i="294"/>
  <c r="B228" i="294"/>
  <c r="A228" i="294"/>
  <c r="B227" i="294"/>
  <c r="A227" i="294"/>
  <c r="B226" i="294"/>
  <c r="A226" i="294"/>
  <c r="B225" i="294"/>
  <c r="A225" i="294"/>
  <c r="B224" i="294"/>
  <c r="A224" i="294"/>
  <c r="B223" i="294"/>
  <c r="A223" i="294"/>
  <c r="B222" i="294"/>
  <c r="A222" i="294"/>
  <c r="B221" i="294"/>
  <c r="A221" i="294"/>
  <c r="B220" i="294"/>
  <c r="A220" i="294"/>
  <c r="B219" i="294"/>
  <c r="A219" i="294"/>
  <c r="B218" i="294"/>
  <c r="A218" i="294"/>
  <c r="B217" i="294"/>
  <c r="A217" i="294"/>
  <c r="B216" i="294"/>
  <c r="A216" i="294"/>
  <c r="B215" i="294"/>
  <c r="A215" i="294"/>
  <c r="B214" i="294"/>
  <c r="A214" i="294"/>
  <c r="B213" i="294"/>
  <c r="A213" i="294"/>
  <c r="B212" i="294"/>
  <c r="A212" i="294"/>
  <c r="B211" i="294"/>
  <c r="A211" i="294"/>
  <c r="B210" i="294"/>
  <c r="A210" i="294"/>
  <c r="B209" i="294"/>
  <c r="A209" i="294"/>
  <c r="B208" i="294"/>
  <c r="A208" i="294"/>
  <c r="B207" i="294"/>
  <c r="A207" i="294"/>
  <c r="B206" i="294"/>
  <c r="A206" i="294"/>
  <c r="B205" i="294"/>
  <c r="A205" i="294"/>
  <c r="B204" i="294"/>
  <c r="A204" i="294"/>
  <c r="B203" i="294"/>
  <c r="A203" i="294"/>
  <c r="B202" i="294"/>
  <c r="A202" i="294"/>
  <c r="B201" i="294"/>
  <c r="A201" i="294"/>
  <c r="B200" i="294"/>
  <c r="A200" i="294"/>
  <c r="B199" i="294"/>
  <c r="A199" i="294"/>
  <c r="B198" i="294"/>
  <c r="A198" i="294"/>
  <c r="B197" i="294"/>
  <c r="A197" i="294"/>
  <c r="B196" i="294"/>
  <c r="A196" i="294"/>
  <c r="B195" i="294"/>
  <c r="A195" i="294"/>
  <c r="B194" i="294"/>
  <c r="A194" i="294"/>
  <c r="B193" i="294"/>
  <c r="A193" i="294"/>
  <c r="B192" i="294"/>
  <c r="A192" i="294"/>
  <c r="B191" i="294"/>
  <c r="A191" i="294"/>
  <c r="B190" i="294"/>
  <c r="A190" i="294"/>
  <c r="B189" i="294"/>
  <c r="A189" i="294"/>
  <c r="B188" i="294"/>
  <c r="A188" i="294"/>
  <c r="B187" i="294"/>
  <c r="A187" i="294"/>
  <c r="B186" i="294"/>
  <c r="A186" i="294"/>
  <c r="B185" i="294"/>
  <c r="A185" i="294"/>
  <c r="B184" i="294"/>
  <c r="A184" i="294"/>
  <c r="B183" i="294"/>
  <c r="A183" i="294"/>
  <c r="B182" i="294"/>
  <c r="A182" i="294"/>
  <c r="B181" i="294"/>
  <c r="A181" i="294"/>
  <c r="B180" i="294"/>
  <c r="A180" i="294"/>
  <c r="B179" i="294"/>
  <c r="A179" i="294"/>
  <c r="B178" i="294"/>
  <c r="A178" i="294"/>
  <c r="B177" i="294"/>
  <c r="A177" i="294"/>
  <c r="B176" i="294"/>
  <c r="A176" i="294"/>
  <c r="B175" i="294"/>
  <c r="A175" i="294"/>
  <c r="B174" i="294"/>
  <c r="A174" i="294"/>
  <c r="B173" i="294"/>
  <c r="A173" i="294"/>
  <c r="B172" i="294"/>
  <c r="A172" i="294"/>
  <c r="B171" i="294"/>
  <c r="A171" i="294"/>
  <c r="B170" i="294"/>
  <c r="A170" i="294"/>
  <c r="B169" i="294"/>
  <c r="A169" i="294"/>
  <c r="B168" i="294"/>
  <c r="A168" i="294"/>
  <c r="B167" i="294"/>
  <c r="A167" i="294"/>
  <c r="B166" i="294"/>
  <c r="A166" i="294"/>
  <c r="B165" i="294"/>
  <c r="A165" i="294"/>
  <c r="B164" i="294"/>
  <c r="A164" i="294"/>
  <c r="B163" i="294"/>
  <c r="A163" i="294"/>
  <c r="B162" i="294"/>
  <c r="A162" i="294"/>
  <c r="B161" i="294"/>
  <c r="A161" i="294"/>
  <c r="B160" i="294"/>
  <c r="A160" i="294"/>
  <c r="B159" i="294"/>
  <c r="A159" i="294"/>
  <c r="B158" i="294"/>
  <c r="A158" i="294"/>
  <c r="B157" i="294"/>
  <c r="A157" i="294"/>
  <c r="B156" i="294"/>
  <c r="A156" i="294"/>
  <c r="B155" i="294"/>
  <c r="A155" i="294"/>
  <c r="B154" i="294"/>
  <c r="A154" i="294"/>
  <c r="B153" i="294"/>
  <c r="A153" i="294"/>
  <c r="B152" i="294"/>
  <c r="A152" i="294"/>
  <c r="B151" i="294"/>
  <c r="A151" i="294"/>
  <c r="B150" i="294"/>
  <c r="A150" i="294"/>
  <c r="B149" i="294"/>
  <c r="A149" i="294"/>
  <c r="B148" i="294"/>
  <c r="A148" i="294"/>
  <c r="B147" i="294"/>
  <c r="A147" i="294"/>
  <c r="B146" i="294"/>
  <c r="A146" i="294"/>
  <c r="B145" i="294"/>
  <c r="A145" i="294"/>
  <c r="B144" i="294"/>
  <c r="A144" i="294"/>
  <c r="B143" i="294"/>
  <c r="A143" i="294"/>
  <c r="B142" i="294"/>
  <c r="A142" i="294"/>
  <c r="B141" i="294"/>
  <c r="A141" i="294"/>
  <c r="B140" i="294"/>
  <c r="A140" i="294"/>
  <c r="B139" i="294"/>
  <c r="A139" i="294"/>
  <c r="B138" i="294"/>
  <c r="A138" i="294"/>
  <c r="B137" i="294"/>
  <c r="A137" i="294"/>
  <c r="B136" i="294"/>
  <c r="A136" i="294"/>
  <c r="B135" i="294"/>
  <c r="A135" i="294"/>
  <c r="B134" i="294"/>
  <c r="A134" i="294"/>
  <c r="B133" i="294"/>
  <c r="A133" i="294"/>
  <c r="B132" i="294"/>
  <c r="A132" i="294"/>
  <c r="B131" i="294"/>
  <c r="A131" i="294"/>
  <c r="B130" i="294"/>
  <c r="A130" i="294"/>
  <c r="B129" i="294"/>
  <c r="A129" i="294"/>
  <c r="B128" i="294"/>
  <c r="A128" i="294"/>
  <c r="B127" i="294"/>
  <c r="A127" i="294"/>
  <c r="AU123" i="294"/>
  <c r="AT123" i="294"/>
  <c r="AS123" i="294"/>
  <c r="AR123" i="294"/>
  <c r="AQ123" i="294"/>
  <c r="AP123" i="294"/>
  <c r="AO123" i="294"/>
  <c r="AM123" i="294"/>
  <c r="AL123" i="294"/>
  <c r="AK123" i="294"/>
  <c r="AJ123" i="294"/>
  <c r="AI123" i="294"/>
  <c r="AH123" i="294"/>
  <c r="AG123" i="294"/>
  <c r="AE123" i="294"/>
  <c r="AD123" i="294"/>
  <c r="AC123" i="294"/>
  <c r="AB123" i="294"/>
  <c r="AA123" i="294"/>
  <c r="Z123" i="294"/>
  <c r="Y123" i="294"/>
  <c r="W123" i="294"/>
  <c r="V123" i="294"/>
  <c r="U123" i="294"/>
  <c r="T123" i="294"/>
  <c r="S123" i="294"/>
  <c r="R123" i="294"/>
  <c r="Q123" i="294"/>
  <c r="O123" i="294"/>
  <c r="N123" i="294"/>
  <c r="M123" i="294"/>
  <c r="L123" i="294"/>
  <c r="K123" i="294"/>
  <c r="J123" i="294"/>
  <c r="I123" i="294"/>
  <c r="AU122" i="294"/>
  <c r="AT122" i="294"/>
  <c r="AS122" i="294"/>
  <c r="AR122" i="294"/>
  <c r="AQ122" i="294"/>
  <c r="AP122" i="294"/>
  <c r="AO122" i="294"/>
  <c r="AM122" i="294"/>
  <c r="AL122" i="294"/>
  <c r="AK122" i="294"/>
  <c r="AJ122" i="294"/>
  <c r="AI122" i="294"/>
  <c r="AH122" i="294"/>
  <c r="AG122" i="294"/>
  <c r="AE122" i="294"/>
  <c r="AD122" i="294"/>
  <c r="AC122" i="294"/>
  <c r="AB122" i="294"/>
  <c r="AA122" i="294"/>
  <c r="Z122" i="294"/>
  <c r="Y122" i="294"/>
  <c r="W122" i="294"/>
  <c r="V122" i="294"/>
  <c r="U122" i="294"/>
  <c r="T122" i="294"/>
  <c r="S122" i="294"/>
  <c r="R122" i="294"/>
  <c r="Q122" i="294"/>
  <c r="O122" i="294"/>
  <c r="N122" i="294"/>
  <c r="M122" i="294"/>
  <c r="L122" i="294"/>
  <c r="K122" i="294"/>
  <c r="J122" i="294"/>
  <c r="I122" i="294"/>
  <c r="AU121" i="294"/>
  <c r="AT121" i="294"/>
  <c r="AS121" i="294"/>
  <c r="AR121" i="294"/>
  <c r="AQ121" i="294"/>
  <c r="AP121" i="294"/>
  <c r="AO121" i="294"/>
  <c r="AM121" i="294"/>
  <c r="AL121" i="294"/>
  <c r="AK121" i="294"/>
  <c r="AJ121" i="294"/>
  <c r="AI121" i="294"/>
  <c r="AH121" i="294"/>
  <c r="AG121" i="294"/>
  <c r="AE121" i="294"/>
  <c r="AD121" i="294"/>
  <c r="AC121" i="294"/>
  <c r="AB121" i="294"/>
  <c r="AA121" i="294"/>
  <c r="Z121" i="294"/>
  <c r="Y121" i="294"/>
  <c r="W121" i="294"/>
  <c r="V121" i="294"/>
  <c r="U121" i="294"/>
  <c r="T121" i="294"/>
  <c r="S121" i="294"/>
  <c r="R121" i="294"/>
  <c r="Q121" i="294"/>
  <c r="O121" i="294"/>
  <c r="N121" i="294"/>
  <c r="M121" i="294"/>
  <c r="L121" i="294"/>
  <c r="K121" i="294"/>
  <c r="J121" i="294"/>
  <c r="I121" i="294"/>
  <c r="G121" i="294"/>
  <c r="F121" i="294"/>
  <c r="E121" i="294"/>
  <c r="D121" i="294"/>
  <c r="C121" i="294"/>
  <c r="B121" i="294"/>
  <c r="A121" i="294"/>
  <c r="AU120" i="294"/>
  <c r="AT120" i="294"/>
  <c r="AS120" i="294"/>
  <c r="AR120" i="294"/>
  <c r="AQ120" i="294"/>
  <c r="AP120" i="294"/>
  <c r="AO120" i="294"/>
  <c r="AM120" i="294"/>
  <c r="AL120" i="294"/>
  <c r="AK120" i="294"/>
  <c r="AJ120" i="294"/>
  <c r="AI120" i="294"/>
  <c r="AH120" i="294"/>
  <c r="AG120" i="294"/>
  <c r="AE120" i="294"/>
  <c r="AD120" i="294"/>
  <c r="AC120" i="294"/>
  <c r="AB120" i="294"/>
  <c r="AA120" i="294"/>
  <c r="Z120" i="294"/>
  <c r="Y120" i="294"/>
  <c r="W120" i="294"/>
  <c r="V120" i="294"/>
  <c r="U120" i="294"/>
  <c r="T120" i="294"/>
  <c r="S120" i="294"/>
  <c r="R120" i="294"/>
  <c r="Q120" i="294"/>
  <c r="O120" i="294"/>
  <c r="N120" i="294"/>
  <c r="M120" i="294"/>
  <c r="L120" i="294"/>
  <c r="K120" i="294"/>
  <c r="J120" i="294"/>
  <c r="I120" i="294"/>
  <c r="G120" i="294"/>
  <c r="F120" i="294"/>
  <c r="E120" i="294"/>
  <c r="D120" i="294"/>
  <c r="C120" i="294"/>
  <c r="B120" i="294"/>
  <c r="A120" i="294"/>
  <c r="AU119" i="294"/>
  <c r="AT119" i="294"/>
  <c r="AS119" i="294"/>
  <c r="AR119" i="294"/>
  <c r="AQ119" i="294"/>
  <c r="AP119" i="294"/>
  <c r="AO119" i="294"/>
  <c r="AM119" i="294"/>
  <c r="AL119" i="294"/>
  <c r="AK119" i="294"/>
  <c r="AJ119" i="294"/>
  <c r="AI119" i="294"/>
  <c r="AH119" i="294"/>
  <c r="AG119" i="294"/>
  <c r="AE119" i="294"/>
  <c r="AD119" i="294"/>
  <c r="AC119" i="294"/>
  <c r="AB119" i="294"/>
  <c r="AA119" i="294"/>
  <c r="Z119" i="294"/>
  <c r="Y119" i="294"/>
  <c r="W119" i="294"/>
  <c r="V119" i="294"/>
  <c r="U119" i="294"/>
  <c r="T119" i="294"/>
  <c r="S119" i="294"/>
  <c r="R119" i="294"/>
  <c r="Q119" i="294"/>
  <c r="O119" i="294"/>
  <c r="N119" i="294"/>
  <c r="M119" i="294"/>
  <c r="L119" i="294"/>
  <c r="J119" i="294"/>
  <c r="I119" i="294"/>
  <c r="G119" i="294"/>
  <c r="F119" i="294"/>
  <c r="E119" i="294"/>
  <c r="D119" i="294"/>
  <c r="C119" i="294"/>
  <c r="B119" i="294"/>
  <c r="A119" i="294"/>
  <c r="AU118" i="294"/>
  <c r="AT118" i="294"/>
  <c r="AS118" i="294"/>
  <c r="AR118" i="294"/>
  <c r="AQ118" i="294"/>
  <c r="AP118" i="294"/>
  <c r="AO118" i="294"/>
  <c r="AM118" i="294"/>
  <c r="AL118" i="294"/>
  <c r="AK118" i="294"/>
  <c r="AJ118" i="294"/>
  <c r="AI118" i="294"/>
  <c r="AH118" i="294"/>
  <c r="AG118" i="294"/>
  <c r="AE118" i="294"/>
  <c r="AD118" i="294"/>
  <c r="AC118" i="294"/>
  <c r="AB118" i="294"/>
  <c r="AA118" i="294"/>
  <c r="Z118" i="294"/>
  <c r="Y118" i="294"/>
  <c r="W118" i="294"/>
  <c r="V118" i="294"/>
  <c r="U118" i="294"/>
  <c r="T118" i="294"/>
  <c r="S118" i="294"/>
  <c r="R118" i="294"/>
  <c r="Q118" i="294"/>
  <c r="O118" i="294"/>
  <c r="N118" i="294"/>
  <c r="M118" i="294"/>
  <c r="L118" i="294"/>
  <c r="J118" i="294"/>
  <c r="I118" i="294"/>
  <c r="G118" i="294"/>
  <c r="F118" i="294"/>
  <c r="E118" i="294"/>
  <c r="D118" i="294"/>
  <c r="C118" i="294"/>
  <c r="B118" i="294"/>
  <c r="A118" i="294"/>
  <c r="AU117" i="294"/>
  <c r="AT117" i="294"/>
  <c r="AS117" i="294"/>
  <c r="AR117" i="294"/>
  <c r="AQ117" i="294"/>
  <c r="AP117" i="294"/>
  <c r="AO117" i="294"/>
  <c r="AM117" i="294"/>
  <c r="AL117" i="294"/>
  <c r="AK117" i="294"/>
  <c r="AJ117" i="294"/>
  <c r="AI117" i="294"/>
  <c r="AH117" i="294"/>
  <c r="AG117" i="294"/>
  <c r="AE117" i="294"/>
  <c r="AD117" i="294"/>
  <c r="AC117" i="294"/>
  <c r="AB117" i="294"/>
  <c r="AA117" i="294"/>
  <c r="Z117" i="294"/>
  <c r="Y117" i="294"/>
  <c r="W117" i="294"/>
  <c r="V117" i="294"/>
  <c r="U117" i="294"/>
  <c r="T117" i="294"/>
  <c r="S117" i="294"/>
  <c r="R117" i="294"/>
  <c r="Q117" i="294"/>
  <c r="O117" i="294"/>
  <c r="N117" i="294"/>
  <c r="M117" i="294"/>
  <c r="L117" i="294"/>
  <c r="K117" i="294"/>
  <c r="J117" i="294"/>
  <c r="I117" i="294"/>
  <c r="G117" i="294"/>
  <c r="F117" i="294"/>
  <c r="E117" i="294"/>
  <c r="D117" i="294"/>
  <c r="C117" i="294"/>
  <c r="B117" i="294"/>
  <c r="A117" i="294"/>
  <c r="AU116" i="294"/>
  <c r="AT116" i="294"/>
  <c r="AS116" i="294"/>
  <c r="AR116" i="294"/>
  <c r="AQ116" i="294"/>
  <c r="AP116" i="294"/>
  <c r="AO116" i="294"/>
  <c r="AM116" i="294"/>
  <c r="AL116" i="294"/>
  <c r="AK116" i="294"/>
  <c r="AJ116" i="294"/>
  <c r="AI116" i="294"/>
  <c r="AH116" i="294"/>
  <c r="AG116" i="294"/>
  <c r="AE116" i="294"/>
  <c r="AD116" i="294"/>
  <c r="AC116" i="294"/>
  <c r="AB116" i="294"/>
  <c r="AA116" i="294"/>
  <c r="Z116" i="294"/>
  <c r="Y116" i="294"/>
  <c r="W116" i="294"/>
  <c r="V116" i="294"/>
  <c r="U116" i="294"/>
  <c r="T116" i="294"/>
  <c r="S116" i="294"/>
  <c r="R116" i="294"/>
  <c r="Q116" i="294"/>
  <c r="O116" i="294"/>
  <c r="N116" i="294"/>
  <c r="M116" i="294"/>
  <c r="L116" i="294"/>
  <c r="K116" i="294"/>
  <c r="J116" i="294"/>
  <c r="I116" i="294"/>
  <c r="G116" i="294"/>
  <c r="F116" i="294"/>
  <c r="E116" i="294"/>
  <c r="D116" i="294"/>
  <c r="C116" i="294"/>
  <c r="B116" i="294"/>
  <c r="A116" i="294"/>
  <c r="AU115" i="294"/>
  <c r="AT115" i="294"/>
  <c r="AS115" i="294"/>
  <c r="AR115" i="294"/>
  <c r="AQ115" i="294"/>
  <c r="AP115" i="294"/>
  <c r="AO115" i="294"/>
  <c r="AM115" i="294"/>
  <c r="AL115" i="294"/>
  <c r="AK115" i="294"/>
  <c r="AJ115" i="294"/>
  <c r="AI115" i="294"/>
  <c r="AH115" i="294"/>
  <c r="AG115" i="294"/>
  <c r="AE115" i="294"/>
  <c r="AD115" i="294"/>
  <c r="AC115" i="294"/>
  <c r="AB115" i="294"/>
  <c r="AA115" i="294"/>
  <c r="Z115" i="294"/>
  <c r="Y115" i="294"/>
  <c r="W115" i="294"/>
  <c r="V115" i="294"/>
  <c r="U115" i="294"/>
  <c r="T115" i="294"/>
  <c r="S115" i="294"/>
  <c r="R115" i="294"/>
  <c r="Q115" i="294"/>
  <c r="O115" i="294"/>
  <c r="N115" i="294"/>
  <c r="M115" i="294"/>
  <c r="L115" i="294"/>
  <c r="K115" i="294"/>
  <c r="J115" i="294"/>
  <c r="I115" i="294"/>
  <c r="G115" i="294"/>
  <c r="F115" i="294"/>
  <c r="E115" i="294"/>
  <c r="D115" i="294"/>
  <c r="C115" i="294"/>
  <c r="B115" i="294"/>
  <c r="A115" i="294"/>
  <c r="AU114" i="294"/>
  <c r="AT114" i="294"/>
  <c r="AS114" i="294"/>
  <c r="AR114" i="294"/>
  <c r="AQ114" i="294"/>
  <c r="AP114" i="294"/>
  <c r="AO114" i="294"/>
  <c r="AM114" i="294"/>
  <c r="AL114" i="294"/>
  <c r="AK114" i="294"/>
  <c r="AJ114" i="294"/>
  <c r="AI114" i="294"/>
  <c r="AH114" i="294"/>
  <c r="AG114" i="294"/>
  <c r="AE114" i="294"/>
  <c r="AD114" i="294"/>
  <c r="AC114" i="294"/>
  <c r="AB114" i="294"/>
  <c r="AA114" i="294"/>
  <c r="Z114" i="294"/>
  <c r="Y114" i="294"/>
  <c r="W114" i="294"/>
  <c r="V114" i="294"/>
  <c r="U114" i="294"/>
  <c r="T114" i="294"/>
  <c r="S114" i="294"/>
  <c r="R114" i="294"/>
  <c r="Q114" i="294"/>
  <c r="O114" i="294"/>
  <c r="N114" i="294"/>
  <c r="M114" i="294"/>
  <c r="L114" i="294"/>
  <c r="K114" i="294"/>
  <c r="J114" i="294"/>
  <c r="I114" i="294"/>
  <c r="G114" i="294"/>
  <c r="F114" i="294"/>
  <c r="E114" i="294"/>
  <c r="D114" i="294"/>
  <c r="C114" i="294"/>
  <c r="B114" i="294"/>
  <c r="A114" i="294"/>
  <c r="AU113" i="294"/>
  <c r="AT113" i="294"/>
  <c r="AS113" i="294"/>
  <c r="AR113" i="294"/>
  <c r="AQ113" i="294"/>
  <c r="AP113" i="294"/>
  <c r="AO113" i="294"/>
  <c r="AM113" i="294"/>
  <c r="AL113" i="294"/>
  <c r="AK113" i="294"/>
  <c r="AJ113" i="294"/>
  <c r="AI113" i="294"/>
  <c r="AH113" i="294"/>
  <c r="AG113" i="294"/>
  <c r="AE113" i="294"/>
  <c r="AD113" i="294"/>
  <c r="AC113" i="294"/>
  <c r="AB113" i="294"/>
  <c r="AA113" i="294"/>
  <c r="Z113" i="294"/>
  <c r="Y113" i="294"/>
  <c r="W113" i="294"/>
  <c r="V113" i="294"/>
  <c r="U113" i="294"/>
  <c r="T113" i="294"/>
  <c r="S113" i="294"/>
  <c r="R113" i="294"/>
  <c r="Q113" i="294"/>
  <c r="O113" i="294"/>
  <c r="N113" i="294"/>
  <c r="M113" i="294"/>
  <c r="L113" i="294"/>
  <c r="K113" i="294"/>
  <c r="J113" i="294"/>
  <c r="I113" i="294"/>
  <c r="G113" i="294"/>
  <c r="F113" i="294"/>
  <c r="E113" i="294"/>
  <c r="D113" i="294"/>
  <c r="C113" i="294"/>
  <c r="B113" i="294"/>
  <c r="A113" i="294"/>
  <c r="AU112" i="294"/>
  <c r="AT112" i="294"/>
  <c r="AS112" i="294"/>
  <c r="AR112" i="294"/>
  <c r="AQ112" i="294"/>
  <c r="AP112" i="294"/>
  <c r="AO112" i="294"/>
  <c r="AM112" i="294"/>
  <c r="AL112" i="294"/>
  <c r="AK112" i="294"/>
  <c r="AJ112" i="294"/>
  <c r="AI112" i="294"/>
  <c r="AH112" i="294"/>
  <c r="AG112" i="294"/>
  <c r="AE112" i="294"/>
  <c r="AD112" i="294"/>
  <c r="AC112" i="294"/>
  <c r="AB112" i="294"/>
  <c r="AA112" i="294"/>
  <c r="Z112" i="294"/>
  <c r="Y112" i="294"/>
  <c r="W112" i="294"/>
  <c r="V112" i="294"/>
  <c r="U112" i="294"/>
  <c r="T112" i="294"/>
  <c r="S112" i="294"/>
  <c r="R112" i="294"/>
  <c r="Q112" i="294"/>
  <c r="O112" i="294"/>
  <c r="N112" i="294"/>
  <c r="M112" i="294"/>
  <c r="L112" i="294"/>
  <c r="K112" i="294"/>
  <c r="J112" i="294"/>
  <c r="I112" i="294"/>
  <c r="G112" i="294"/>
  <c r="F112" i="294"/>
  <c r="E112" i="294"/>
  <c r="D112" i="294"/>
  <c r="C112" i="294"/>
  <c r="B112" i="294"/>
  <c r="A112" i="294"/>
  <c r="AU111" i="294"/>
  <c r="AT111" i="294"/>
  <c r="AS111" i="294"/>
  <c r="AR111" i="294"/>
  <c r="AQ111" i="294"/>
  <c r="AP111" i="294"/>
  <c r="AO111" i="294"/>
  <c r="AM111" i="294"/>
  <c r="AL111" i="294"/>
  <c r="AK111" i="294"/>
  <c r="AJ111" i="294"/>
  <c r="AI111" i="294"/>
  <c r="AH111" i="294"/>
  <c r="AG111" i="294"/>
  <c r="AE111" i="294"/>
  <c r="AD111" i="294"/>
  <c r="AC111" i="294"/>
  <c r="AB111" i="294"/>
  <c r="AA111" i="294"/>
  <c r="Z111" i="294"/>
  <c r="Y111" i="294"/>
  <c r="W111" i="294"/>
  <c r="V111" i="294"/>
  <c r="U111" i="294"/>
  <c r="T111" i="294"/>
  <c r="S111" i="294"/>
  <c r="R111" i="294"/>
  <c r="Q111" i="294"/>
  <c r="O111" i="294"/>
  <c r="N111" i="294"/>
  <c r="M111" i="294"/>
  <c r="L111" i="294"/>
  <c r="K111" i="294"/>
  <c r="J111" i="294"/>
  <c r="I111" i="294"/>
  <c r="G111" i="294"/>
  <c r="F111" i="294"/>
  <c r="E111" i="294"/>
  <c r="D111" i="294"/>
  <c r="C111" i="294"/>
  <c r="B111" i="294"/>
  <c r="A111" i="294"/>
  <c r="AU110" i="294"/>
  <c r="AT110" i="294"/>
  <c r="AS110" i="294"/>
  <c r="AR110" i="294"/>
  <c r="AQ110" i="294"/>
  <c r="AP110" i="294"/>
  <c r="AO110" i="294"/>
  <c r="AM110" i="294"/>
  <c r="AL110" i="294"/>
  <c r="AK110" i="294"/>
  <c r="AJ110" i="294"/>
  <c r="AI110" i="294"/>
  <c r="AH110" i="294"/>
  <c r="AG110" i="294"/>
  <c r="AE110" i="294"/>
  <c r="AD110" i="294"/>
  <c r="AC110" i="294"/>
  <c r="AB110" i="294"/>
  <c r="AA110" i="294"/>
  <c r="Z110" i="294"/>
  <c r="Y110" i="294"/>
  <c r="W110" i="294"/>
  <c r="V110" i="294"/>
  <c r="U110" i="294"/>
  <c r="T110" i="294"/>
  <c r="S110" i="294"/>
  <c r="R110" i="294"/>
  <c r="Q110" i="294"/>
  <c r="O110" i="294"/>
  <c r="N110" i="294"/>
  <c r="M110" i="294"/>
  <c r="L110" i="294"/>
  <c r="K110" i="294"/>
  <c r="J110" i="294"/>
  <c r="I110" i="294"/>
  <c r="G110" i="294"/>
  <c r="F110" i="294"/>
  <c r="E110" i="294"/>
  <c r="D110" i="294"/>
  <c r="C110" i="294"/>
  <c r="B110" i="294"/>
  <c r="A110" i="294"/>
  <c r="AU109" i="294"/>
  <c r="AT109" i="294"/>
  <c r="AS109" i="294"/>
  <c r="AR109" i="294"/>
  <c r="AQ109" i="294"/>
  <c r="AP109" i="294"/>
  <c r="AO109" i="294"/>
  <c r="AM109" i="294"/>
  <c r="AL109" i="294"/>
  <c r="AK109" i="294"/>
  <c r="AJ109" i="294"/>
  <c r="AI109" i="294"/>
  <c r="AH109" i="294"/>
  <c r="AG109" i="294"/>
  <c r="AE109" i="294"/>
  <c r="AD109" i="294"/>
  <c r="AC109" i="294"/>
  <c r="AB109" i="294"/>
  <c r="AA109" i="294"/>
  <c r="Z109" i="294"/>
  <c r="Y109" i="294"/>
  <c r="W109" i="294"/>
  <c r="V109" i="294"/>
  <c r="U109" i="294"/>
  <c r="T109" i="294"/>
  <c r="S109" i="294"/>
  <c r="R109" i="294"/>
  <c r="Q109" i="294"/>
  <c r="O109" i="294"/>
  <c r="N109" i="294"/>
  <c r="M109" i="294"/>
  <c r="L109" i="294"/>
  <c r="K109" i="294"/>
  <c r="J109" i="294"/>
  <c r="I109" i="294"/>
  <c r="G109" i="294"/>
  <c r="F109" i="294"/>
  <c r="E109" i="294"/>
  <c r="D109" i="294"/>
  <c r="C109" i="294"/>
  <c r="B109" i="294"/>
  <c r="A109" i="294"/>
  <c r="AU108" i="294"/>
  <c r="AT108" i="294"/>
  <c r="AS108" i="294"/>
  <c r="AR108" i="294"/>
  <c r="AQ108" i="294"/>
  <c r="AP108" i="294"/>
  <c r="AO108" i="294"/>
  <c r="AM108" i="294"/>
  <c r="AL108" i="294"/>
  <c r="AK108" i="294"/>
  <c r="AJ108" i="294"/>
  <c r="AI108" i="294"/>
  <c r="AH108" i="294"/>
  <c r="AG108" i="294"/>
  <c r="AE108" i="294"/>
  <c r="AD108" i="294"/>
  <c r="AC108" i="294"/>
  <c r="AB108" i="294"/>
  <c r="AA108" i="294"/>
  <c r="Z108" i="294"/>
  <c r="Y108" i="294"/>
  <c r="W108" i="294"/>
  <c r="V108" i="294"/>
  <c r="U108" i="294"/>
  <c r="T108" i="294"/>
  <c r="S108" i="294"/>
  <c r="R108" i="294"/>
  <c r="Q108" i="294"/>
  <c r="O108" i="294"/>
  <c r="N108" i="294"/>
  <c r="M108" i="294"/>
  <c r="L108" i="294"/>
  <c r="K108" i="294"/>
  <c r="J108" i="294"/>
  <c r="I108" i="294"/>
  <c r="G108" i="294"/>
  <c r="F108" i="294"/>
  <c r="E108" i="294"/>
  <c r="D108" i="294"/>
  <c r="C108" i="294"/>
  <c r="B108" i="294"/>
  <c r="A108" i="294"/>
  <c r="AU107" i="294"/>
  <c r="AT107" i="294"/>
  <c r="AS107" i="294"/>
  <c r="AR107" i="294"/>
  <c r="AQ107" i="294"/>
  <c r="AP107" i="294"/>
  <c r="AO107" i="294"/>
  <c r="AM107" i="294"/>
  <c r="AL107" i="294"/>
  <c r="AK107" i="294"/>
  <c r="AJ107" i="294"/>
  <c r="AI107" i="294"/>
  <c r="AH107" i="294"/>
  <c r="AG107" i="294"/>
  <c r="AE107" i="294"/>
  <c r="AD107" i="294"/>
  <c r="AC107" i="294"/>
  <c r="AB107" i="294"/>
  <c r="AA107" i="294"/>
  <c r="Z107" i="294"/>
  <c r="Y107" i="294"/>
  <c r="W107" i="294"/>
  <c r="V107" i="294"/>
  <c r="U107" i="294"/>
  <c r="T107" i="294"/>
  <c r="S107" i="294"/>
  <c r="R107" i="294"/>
  <c r="Q107" i="294"/>
  <c r="O107" i="294"/>
  <c r="N107" i="294"/>
  <c r="M107" i="294"/>
  <c r="L107" i="294"/>
  <c r="K107" i="294"/>
  <c r="J107" i="294"/>
  <c r="I107" i="294"/>
  <c r="G107" i="294"/>
  <c r="F107" i="294"/>
  <c r="E107" i="294"/>
  <c r="D107" i="294"/>
  <c r="C107" i="294"/>
  <c r="B107" i="294"/>
  <c r="A107" i="294"/>
  <c r="AU106" i="294"/>
  <c r="AT106" i="294"/>
  <c r="AS106" i="294"/>
  <c r="AR106" i="294"/>
  <c r="AQ106" i="294"/>
  <c r="AP106" i="294"/>
  <c r="AO106" i="294"/>
  <c r="AM106" i="294"/>
  <c r="AL106" i="294"/>
  <c r="AK106" i="294"/>
  <c r="AJ106" i="294"/>
  <c r="AI106" i="294"/>
  <c r="AH106" i="294"/>
  <c r="AG106" i="294"/>
  <c r="AE106" i="294"/>
  <c r="AD106" i="294"/>
  <c r="AC106" i="294"/>
  <c r="AB106" i="294"/>
  <c r="AA106" i="294"/>
  <c r="Z106" i="294"/>
  <c r="Y106" i="294"/>
  <c r="W106" i="294"/>
  <c r="V106" i="294"/>
  <c r="U106" i="294"/>
  <c r="T106" i="294"/>
  <c r="S106" i="294"/>
  <c r="R106" i="294"/>
  <c r="Q106" i="294"/>
  <c r="O106" i="294"/>
  <c r="N106" i="294"/>
  <c r="M106" i="294"/>
  <c r="L106" i="294"/>
  <c r="K106" i="294"/>
  <c r="J106" i="294"/>
  <c r="I106" i="294"/>
  <c r="G106" i="294"/>
  <c r="F106" i="294"/>
  <c r="E106" i="294"/>
  <c r="D106" i="294"/>
  <c r="C106" i="294"/>
  <c r="B106" i="294"/>
  <c r="A106" i="294"/>
  <c r="AU105" i="294"/>
  <c r="AT105" i="294"/>
  <c r="AS105" i="294"/>
  <c r="AR105" i="294"/>
  <c r="AQ105" i="294"/>
  <c r="AP105" i="294"/>
  <c r="AO105" i="294"/>
  <c r="AM105" i="294"/>
  <c r="AL105" i="294"/>
  <c r="AK105" i="294"/>
  <c r="AJ105" i="294"/>
  <c r="AI105" i="294"/>
  <c r="AH105" i="294"/>
  <c r="AG105" i="294"/>
  <c r="AE105" i="294"/>
  <c r="AD105" i="294"/>
  <c r="AC105" i="294"/>
  <c r="AB105" i="294"/>
  <c r="AA105" i="294"/>
  <c r="Z105" i="294"/>
  <c r="Y105" i="294"/>
  <c r="W105" i="294"/>
  <c r="V105" i="294"/>
  <c r="U105" i="294"/>
  <c r="T105" i="294"/>
  <c r="S105" i="294"/>
  <c r="R105" i="294"/>
  <c r="Q105" i="294"/>
  <c r="O105" i="294"/>
  <c r="N105" i="294"/>
  <c r="M105" i="294"/>
  <c r="L105" i="294"/>
  <c r="K105" i="294"/>
  <c r="J105" i="294"/>
  <c r="I105" i="294"/>
  <c r="G105" i="294"/>
  <c r="F105" i="294"/>
  <c r="E105" i="294"/>
  <c r="D105" i="294"/>
  <c r="C105" i="294"/>
  <c r="B105" i="294"/>
  <c r="A105" i="294"/>
  <c r="AU104" i="294"/>
  <c r="AT104" i="294"/>
  <c r="AS104" i="294"/>
  <c r="AR104" i="294"/>
  <c r="AQ104" i="294"/>
  <c r="AP104" i="294"/>
  <c r="AO104" i="294"/>
  <c r="AM104" i="294"/>
  <c r="AL104" i="294"/>
  <c r="AK104" i="294"/>
  <c r="AJ104" i="294"/>
  <c r="AI104" i="294"/>
  <c r="AH104" i="294"/>
  <c r="AG104" i="294"/>
  <c r="AE104" i="294"/>
  <c r="AD104" i="294"/>
  <c r="AC104" i="294"/>
  <c r="AB104" i="294"/>
  <c r="AA104" i="294"/>
  <c r="Z104" i="294"/>
  <c r="Y104" i="294"/>
  <c r="W104" i="294"/>
  <c r="V104" i="294"/>
  <c r="U104" i="294"/>
  <c r="T104" i="294"/>
  <c r="S104" i="294"/>
  <c r="R104" i="294"/>
  <c r="Q104" i="294"/>
  <c r="O104" i="294"/>
  <c r="N104" i="294"/>
  <c r="M104" i="294"/>
  <c r="L104" i="294"/>
  <c r="K104" i="294"/>
  <c r="J104" i="294"/>
  <c r="I104" i="294"/>
  <c r="G104" i="294"/>
  <c r="F104" i="294"/>
  <c r="E104" i="294"/>
  <c r="D104" i="294"/>
  <c r="C104" i="294"/>
  <c r="B104" i="294"/>
  <c r="A104" i="294"/>
  <c r="AU103" i="294"/>
  <c r="AT103" i="294"/>
  <c r="AS103" i="294"/>
  <c r="AR103" i="294"/>
  <c r="AQ103" i="294"/>
  <c r="AP103" i="294"/>
  <c r="AO103" i="294"/>
  <c r="AM103" i="294"/>
  <c r="AL103" i="294"/>
  <c r="AK103" i="294"/>
  <c r="AJ103" i="294"/>
  <c r="AI103" i="294"/>
  <c r="AH103" i="294"/>
  <c r="AG103" i="294"/>
  <c r="AE103" i="294"/>
  <c r="AD103" i="294"/>
  <c r="AC103" i="294"/>
  <c r="AB103" i="294"/>
  <c r="AA103" i="294"/>
  <c r="Z103" i="294"/>
  <c r="Y103" i="294"/>
  <c r="W103" i="294"/>
  <c r="V103" i="294"/>
  <c r="U103" i="294"/>
  <c r="T103" i="294"/>
  <c r="S103" i="294"/>
  <c r="R103" i="294"/>
  <c r="Q103" i="294"/>
  <c r="O103" i="294"/>
  <c r="N103" i="294"/>
  <c r="M103" i="294"/>
  <c r="L103" i="294"/>
  <c r="K103" i="294"/>
  <c r="J103" i="294"/>
  <c r="I103" i="294"/>
  <c r="G103" i="294"/>
  <c r="F103" i="294"/>
  <c r="E103" i="294"/>
  <c r="D103" i="294"/>
  <c r="C103" i="294"/>
  <c r="B103" i="294"/>
  <c r="A103" i="294"/>
  <c r="AU102" i="294"/>
  <c r="AT102" i="294"/>
  <c r="AS102" i="294"/>
  <c r="AR102" i="294"/>
  <c r="AQ102" i="294"/>
  <c r="AP102" i="294"/>
  <c r="AO102" i="294"/>
  <c r="AM102" i="294"/>
  <c r="AL102" i="294"/>
  <c r="AK102" i="294"/>
  <c r="AJ102" i="294"/>
  <c r="AI102" i="294"/>
  <c r="AH102" i="294"/>
  <c r="AG102" i="294"/>
  <c r="AE102" i="294"/>
  <c r="AD102" i="294"/>
  <c r="AC102" i="294"/>
  <c r="AB102" i="294"/>
  <c r="AA102" i="294"/>
  <c r="Z102" i="294"/>
  <c r="Y102" i="294"/>
  <c r="W102" i="294"/>
  <c r="V102" i="294"/>
  <c r="U102" i="294"/>
  <c r="T102" i="294"/>
  <c r="S102" i="294"/>
  <c r="R102" i="294"/>
  <c r="Q102" i="294"/>
  <c r="O102" i="294"/>
  <c r="N102" i="294"/>
  <c r="M102" i="294"/>
  <c r="L102" i="294"/>
  <c r="K102" i="294"/>
  <c r="J102" i="294"/>
  <c r="I102" i="294"/>
  <c r="G102" i="294"/>
  <c r="F102" i="294"/>
  <c r="E102" i="294"/>
  <c r="D102" i="294"/>
  <c r="C102" i="294"/>
  <c r="B102" i="294"/>
  <c r="A102" i="294"/>
  <c r="AU101" i="294"/>
  <c r="AT101" i="294"/>
  <c r="AS101" i="294"/>
  <c r="AR101" i="294"/>
  <c r="AQ101" i="294"/>
  <c r="AP101" i="294"/>
  <c r="AO101" i="294"/>
  <c r="AM101" i="294"/>
  <c r="AL101" i="294"/>
  <c r="AK101" i="294"/>
  <c r="AJ101" i="294"/>
  <c r="AI101" i="294"/>
  <c r="AH101" i="294"/>
  <c r="AG101" i="294"/>
  <c r="AE101" i="294"/>
  <c r="AD101" i="294"/>
  <c r="AC101" i="294"/>
  <c r="AB101" i="294"/>
  <c r="AA101" i="294"/>
  <c r="Z101" i="294"/>
  <c r="Y101" i="294"/>
  <c r="W101" i="294"/>
  <c r="V101" i="294"/>
  <c r="U101" i="294"/>
  <c r="T101" i="294"/>
  <c r="S101" i="294"/>
  <c r="R101" i="294"/>
  <c r="Q101" i="294"/>
  <c r="O101" i="294"/>
  <c r="N101" i="294"/>
  <c r="M101" i="294"/>
  <c r="L101" i="294"/>
  <c r="K101" i="294"/>
  <c r="J101" i="294"/>
  <c r="I101" i="294"/>
  <c r="G101" i="294"/>
  <c r="F101" i="294"/>
  <c r="E101" i="294"/>
  <c r="D101" i="294"/>
  <c r="C101" i="294"/>
  <c r="B101" i="294"/>
  <c r="A101" i="294"/>
  <c r="G96" i="294"/>
  <c r="F96" i="294"/>
  <c r="E96" i="294"/>
  <c r="D96" i="294"/>
  <c r="C96" i="294"/>
  <c r="J96" i="294" s="1"/>
  <c r="B96" i="294"/>
  <c r="H96" i="294" s="1"/>
  <c r="H95" i="294"/>
  <c r="G95" i="294"/>
  <c r="F95" i="294"/>
  <c r="E95" i="294"/>
  <c r="D95" i="294"/>
  <c r="C95" i="294"/>
  <c r="J95" i="294" s="1"/>
  <c r="B95" i="294"/>
  <c r="H94" i="294"/>
  <c r="G94" i="294"/>
  <c r="F94" i="294"/>
  <c r="E94" i="294"/>
  <c r="D94" i="294"/>
  <c r="C94" i="294"/>
  <c r="J94" i="294" s="1"/>
  <c r="B94" i="294"/>
  <c r="G93" i="294"/>
  <c r="F93" i="294"/>
  <c r="E93" i="294"/>
  <c r="D93" i="294"/>
  <c r="C93" i="294"/>
  <c r="J93" i="294" s="1"/>
  <c r="B93" i="294"/>
  <c r="H93" i="294" s="1"/>
  <c r="H92" i="294"/>
  <c r="G92" i="294"/>
  <c r="F92" i="294"/>
  <c r="E92" i="294"/>
  <c r="D92" i="294"/>
  <c r="C92" i="294"/>
  <c r="J92" i="294" s="1"/>
  <c r="B92" i="294"/>
  <c r="H91" i="294"/>
  <c r="G91" i="294"/>
  <c r="F91" i="294"/>
  <c r="F97" i="294" s="1"/>
  <c r="E91" i="294"/>
  <c r="E97" i="294" s="1"/>
  <c r="D91" i="294"/>
  <c r="C91" i="294"/>
  <c r="J91" i="294" s="1"/>
  <c r="B91" i="294"/>
  <c r="G90" i="294"/>
  <c r="G97" i="294" s="1"/>
  <c r="F90" i="294"/>
  <c r="E90" i="294"/>
  <c r="D90" i="294"/>
  <c r="D97" i="294" s="1"/>
  <c r="C90" i="294"/>
  <c r="C97" i="294" s="1"/>
  <c r="B90" i="294"/>
  <c r="B97" i="294" s="1"/>
  <c r="S76" i="294"/>
  <c r="P76" i="294"/>
  <c r="M76" i="294"/>
  <c r="S75" i="294"/>
  <c r="P75" i="294"/>
  <c r="M75" i="294"/>
  <c r="S74" i="294"/>
  <c r="P74" i="294"/>
  <c r="M74" i="294"/>
  <c r="S73" i="294"/>
  <c r="P73" i="294"/>
  <c r="M73" i="294"/>
  <c r="S72" i="294"/>
  <c r="S77" i="294" s="1"/>
  <c r="P72" i="294"/>
  <c r="P77" i="294" s="1"/>
  <c r="M72" i="294"/>
  <c r="U71" i="294"/>
  <c r="S71" i="294"/>
  <c r="R71" i="294"/>
  <c r="P71" i="294"/>
  <c r="M71" i="294"/>
  <c r="M77" i="294" s="1"/>
  <c r="V66" i="294"/>
  <c r="S66" i="294"/>
  <c r="P66" i="294"/>
  <c r="V76" i="294" s="1"/>
  <c r="M66" i="294"/>
  <c r="V65" i="294"/>
  <c r="S65" i="294"/>
  <c r="P65" i="294"/>
  <c r="M65" i="294"/>
  <c r="V75" i="294" s="1"/>
  <c r="V64" i="294"/>
  <c r="S64" i="294"/>
  <c r="S67" i="294" s="1"/>
  <c r="P64" i="294"/>
  <c r="P67" i="294" s="1"/>
  <c r="M64" i="294"/>
  <c r="M67" i="294" s="1"/>
  <c r="V63" i="294"/>
  <c r="S63" i="294"/>
  <c r="P63" i="294"/>
  <c r="V73" i="294" s="1"/>
  <c r="M63" i="294"/>
  <c r="V62" i="294"/>
  <c r="S62" i="294"/>
  <c r="P62" i="294"/>
  <c r="M62" i="294"/>
  <c r="V72" i="294" s="1"/>
  <c r="V61" i="294"/>
  <c r="V67" i="294" s="1"/>
  <c r="S61" i="294"/>
  <c r="P61" i="294"/>
  <c r="M61" i="294"/>
  <c r="V71" i="294" s="1"/>
  <c r="A3" i="294"/>
  <c r="L61" i="294" s="1"/>
  <c r="B273" i="293"/>
  <c r="A273" i="293"/>
  <c r="B272" i="293"/>
  <c r="A272" i="293"/>
  <c r="B271" i="293"/>
  <c r="A271" i="293"/>
  <c r="B270" i="293"/>
  <c r="A270" i="293"/>
  <c r="B269" i="293"/>
  <c r="A269" i="293"/>
  <c r="B268" i="293"/>
  <c r="A268" i="293"/>
  <c r="B267" i="293"/>
  <c r="A267" i="293"/>
  <c r="B266" i="293"/>
  <c r="A266" i="293"/>
  <c r="B265" i="293"/>
  <c r="A265" i="293"/>
  <c r="B264" i="293"/>
  <c r="A264" i="293"/>
  <c r="B263" i="293"/>
  <c r="A263" i="293"/>
  <c r="B262" i="293"/>
  <c r="A262" i="293"/>
  <c r="B261" i="293"/>
  <c r="A261" i="293"/>
  <c r="B260" i="293"/>
  <c r="A260" i="293"/>
  <c r="B259" i="293"/>
  <c r="A259" i="293"/>
  <c r="B258" i="293"/>
  <c r="A258" i="293"/>
  <c r="B257" i="293"/>
  <c r="A257" i="293"/>
  <c r="B256" i="293"/>
  <c r="A256" i="293"/>
  <c r="B255" i="293"/>
  <c r="A255" i="293"/>
  <c r="B254" i="293"/>
  <c r="A254" i="293"/>
  <c r="B253" i="293"/>
  <c r="A253" i="293"/>
  <c r="B252" i="293"/>
  <c r="A252" i="293"/>
  <c r="B251" i="293"/>
  <c r="A251" i="293"/>
  <c r="B250" i="293"/>
  <c r="A250" i="293"/>
  <c r="B249" i="293"/>
  <c r="A249" i="293"/>
  <c r="B248" i="293"/>
  <c r="A248" i="293"/>
  <c r="B247" i="293"/>
  <c r="A247" i="293"/>
  <c r="B246" i="293"/>
  <c r="A246" i="293"/>
  <c r="B245" i="293"/>
  <c r="A245" i="293"/>
  <c r="B244" i="293"/>
  <c r="A244" i="293"/>
  <c r="B243" i="293"/>
  <c r="A243" i="293"/>
  <c r="B242" i="293"/>
  <c r="A242" i="293"/>
  <c r="B241" i="293"/>
  <c r="A241" i="293"/>
  <c r="B240" i="293"/>
  <c r="A240" i="293"/>
  <c r="B239" i="293"/>
  <c r="A239" i="293"/>
  <c r="B238" i="293"/>
  <c r="A238" i="293"/>
  <c r="B237" i="293"/>
  <c r="A237" i="293"/>
  <c r="B236" i="293"/>
  <c r="A236" i="293"/>
  <c r="B235" i="293"/>
  <c r="A235" i="293"/>
  <c r="B234" i="293"/>
  <c r="A234" i="293"/>
  <c r="B233" i="293"/>
  <c r="A233" i="293"/>
  <c r="B232" i="293"/>
  <c r="A232" i="293"/>
  <c r="B231" i="293"/>
  <c r="A231" i="293"/>
  <c r="B230" i="293"/>
  <c r="A230" i="293"/>
  <c r="B229" i="293"/>
  <c r="A229" i="293"/>
  <c r="B228" i="293"/>
  <c r="A228" i="293"/>
  <c r="B227" i="293"/>
  <c r="A227" i="293"/>
  <c r="B226" i="293"/>
  <c r="A226" i="293"/>
  <c r="B225" i="293"/>
  <c r="A225" i="293"/>
  <c r="B224" i="293"/>
  <c r="A224" i="293"/>
  <c r="B223" i="293"/>
  <c r="A223" i="293"/>
  <c r="B222" i="293"/>
  <c r="A222" i="293"/>
  <c r="B221" i="293"/>
  <c r="A221" i="293"/>
  <c r="B220" i="293"/>
  <c r="A220" i="293"/>
  <c r="B219" i="293"/>
  <c r="A219" i="293"/>
  <c r="B218" i="293"/>
  <c r="A218" i="293"/>
  <c r="B217" i="293"/>
  <c r="A217" i="293"/>
  <c r="B216" i="293"/>
  <c r="A216" i="293"/>
  <c r="B215" i="293"/>
  <c r="A215" i="293"/>
  <c r="B214" i="293"/>
  <c r="A214" i="293"/>
  <c r="B213" i="293"/>
  <c r="A213" i="293"/>
  <c r="B212" i="293"/>
  <c r="A212" i="293"/>
  <c r="B211" i="293"/>
  <c r="A211" i="293"/>
  <c r="B210" i="293"/>
  <c r="A210" i="293"/>
  <c r="B209" i="293"/>
  <c r="A209" i="293"/>
  <c r="B208" i="293"/>
  <c r="A208" i="293"/>
  <c r="B207" i="293"/>
  <c r="A207" i="293"/>
  <c r="B206" i="293"/>
  <c r="A206" i="293"/>
  <c r="B205" i="293"/>
  <c r="A205" i="293"/>
  <c r="B204" i="293"/>
  <c r="A204" i="293"/>
  <c r="B203" i="293"/>
  <c r="A203" i="293"/>
  <c r="B202" i="293"/>
  <c r="A202" i="293"/>
  <c r="B201" i="293"/>
  <c r="A201" i="293"/>
  <c r="B200" i="293"/>
  <c r="A200" i="293"/>
  <c r="B199" i="293"/>
  <c r="A199" i="293"/>
  <c r="B198" i="293"/>
  <c r="A198" i="293"/>
  <c r="B197" i="293"/>
  <c r="A197" i="293"/>
  <c r="B196" i="293"/>
  <c r="A196" i="293"/>
  <c r="B195" i="293"/>
  <c r="A195" i="293"/>
  <c r="B194" i="293"/>
  <c r="A194" i="293"/>
  <c r="B193" i="293"/>
  <c r="A193" i="293"/>
  <c r="B192" i="293"/>
  <c r="A192" i="293"/>
  <c r="B191" i="293"/>
  <c r="A191" i="293"/>
  <c r="B190" i="293"/>
  <c r="A190" i="293"/>
  <c r="B189" i="293"/>
  <c r="A189" i="293"/>
  <c r="B188" i="293"/>
  <c r="A188" i="293"/>
  <c r="B187" i="293"/>
  <c r="A187" i="293"/>
  <c r="B186" i="293"/>
  <c r="A186" i="293"/>
  <c r="B185" i="293"/>
  <c r="A185" i="293"/>
  <c r="B184" i="293"/>
  <c r="A184" i="293"/>
  <c r="B183" i="293"/>
  <c r="A183" i="293"/>
  <c r="B182" i="293"/>
  <c r="A182" i="293"/>
  <c r="B181" i="293"/>
  <c r="A181" i="293"/>
  <c r="B180" i="293"/>
  <c r="A180" i="293"/>
  <c r="B179" i="293"/>
  <c r="A179" i="293"/>
  <c r="B178" i="293"/>
  <c r="A178" i="293"/>
  <c r="B177" i="293"/>
  <c r="A177" i="293"/>
  <c r="B176" i="293"/>
  <c r="A176" i="293"/>
  <c r="B175" i="293"/>
  <c r="A175" i="293"/>
  <c r="B174" i="293"/>
  <c r="A174" i="293"/>
  <c r="B173" i="293"/>
  <c r="A173" i="293"/>
  <c r="B172" i="293"/>
  <c r="A172" i="293"/>
  <c r="B171" i="293"/>
  <c r="A171" i="293"/>
  <c r="B170" i="293"/>
  <c r="A170" i="293"/>
  <c r="B169" i="293"/>
  <c r="A169" i="293"/>
  <c r="B168" i="293"/>
  <c r="A168" i="293"/>
  <c r="B167" i="293"/>
  <c r="A167" i="293"/>
  <c r="B166" i="293"/>
  <c r="A166" i="293"/>
  <c r="B165" i="293"/>
  <c r="A165" i="293"/>
  <c r="B164" i="293"/>
  <c r="A164" i="293"/>
  <c r="B163" i="293"/>
  <c r="A163" i="293"/>
  <c r="B162" i="293"/>
  <c r="A162" i="293"/>
  <c r="B161" i="293"/>
  <c r="A161" i="293"/>
  <c r="B160" i="293"/>
  <c r="A160" i="293"/>
  <c r="B159" i="293"/>
  <c r="A159" i="293"/>
  <c r="B158" i="293"/>
  <c r="A158" i="293"/>
  <c r="B157" i="293"/>
  <c r="A157" i="293"/>
  <c r="B156" i="293"/>
  <c r="A156" i="293"/>
  <c r="B155" i="293"/>
  <c r="A155" i="293"/>
  <c r="B154" i="293"/>
  <c r="A154" i="293"/>
  <c r="B153" i="293"/>
  <c r="A153" i="293"/>
  <c r="B152" i="293"/>
  <c r="A152" i="293"/>
  <c r="B151" i="293"/>
  <c r="A151" i="293"/>
  <c r="B150" i="293"/>
  <c r="A150" i="293"/>
  <c r="B149" i="293"/>
  <c r="A149" i="293"/>
  <c r="B148" i="293"/>
  <c r="A148" i="293"/>
  <c r="B147" i="293"/>
  <c r="A147" i="293"/>
  <c r="B146" i="293"/>
  <c r="A146" i="293"/>
  <c r="B145" i="293"/>
  <c r="A145" i="293"/>
  <c r="B144" i="293"/>
  <c r="A144" i="293"/>
  <c r="B143" i="293"/>
  <c r="A143" i="293"/>
  <c r="B142" i="293"/>
  <c r="A142" i="293"/>
  <c r="B141" i="293"/>
  <c r="A141" i="293"/>
  <c r="B140" i="293"/>
  <c r="A140" i="293"/>
  <c r="B139" i="293"/>
  <c r="A139" i="293"/>
  <c r="B138" i="293"/>
  <c r="A138" i="293"/>
  <c r="B137" i="293"/>
  <c r="A137" i="293"/>
  <c r="B136" i="293"/>
  <c r="A136" i="293"/>
  <c r="B135" i="293"/>
  <c r="A135" i="293"/>
  <c r="B134" i="293"/>
  <c r="A134" i="293"/>
  <c r="B133" i="293"/>
  <c r="A133" i="293"/>
  <c r="B132" i="293"/>
  <c r="A132" i="293"/>
  <c r="B131" i="293"/>
  <c r="A131" i="293"/>
  <c r="B130" i="293"/>
  <c r="A130" i="293"/>
  <c r="B129" i="293"/>
  <c r="A129" i="293"/>
  <c r="B128" i="293"/>
  <c r="A128" i="293"/>
  <c r="B127" i="293"/>
  <c r="A127" i="293"/>
  <c r="AU123" i="293"/>
  <c r="AT123" i="293"/>
  <c r="AS123" i="293"/>
  <c r="AR123" i="293"/>
  <c r="AQ123" i="293"/>
  <c r="AP123" i="293"/>
  <c r="AO123" i="293"/>
  <c r="AM123" i="293"/>
  <c r="AL123" i="293"/>
  <c r="AK123" i="293"/>
  <c r="AJ123" i="293"/>
  <c r="AI123" i="293"/>
  <c r="AH123" i="293"/>
  <c r="AG123" i="293"/>
  <c r="AE123" i="293"/>
  <c r="AD123" i="293"/>
  <c r="AC123" i="293"/>
  <c r="AB123" i="293"/>
  <c r="AA123" i="293"/>
  <c r="Z123" i="293"/>
  <c r="Y123" i="293"/>
  <c r="W123" i="293"/>
  <c r="V123" i="293"/>
  <c r="U123" i="293"/>
  <c r="T123" i="293"/>
  <c r="S123" i="293"/>
  <c r="R123" i="293"/>
  <c r="Q123" i="293"/>
  <c r="O123" i="293"/>
  <c r="N123" i="293"/>
  <c r="M123" i="293"/>
  <c r="L123" i="293"/>
  <c r="K123" i="293"/>
  <c r="J123" i="293"/>
  <c r="I123" i="293"/>
  <c r="AU122" i="293"/>
  <c r="AT122" i="293"/>
  <c r="AS122" i="293"/>
  <c r="AR122" i="293"/>
  <c r="AQ122" i="293"/>
  <c r="AP122" i="293"/>
  <c r="AO122" i="293"/>
  <c r="AM122" i="293"/>
  <c r="AL122" i="293"/>
  <c r="AK122" i="293"/>
  <c r="AJ122" i="293"/>
  <c r="AI122" i="293"/>
  <c r="AH122" i="293"/>
  <c r="AG122" i="293"/>
  <c r="AE122" i="293"/>
  <c r="AD122" i="293"/>
  <c r="AC122" i="293"/>
  <c r="AB122" i="293"/>
  <c r="AA122" i="293"/>
  <c r="Z122" i="293"/>
  <c r="Y122" i="293"/>
  <c r="W122" i="293"/>
  <c r="V122" i="293"/>
  <c r="U122" i="293"/>
  <c r="T122" i="293"/>
  <c r="S122" i="293"/>
  <c r="R122" i="293"/>
  <c r="Q122" i="293"/>
  <c r="O122" i="293"/>
  <c r="N122" i="293"/>
  <c r="M122" i="293"/>
  <c r="L122" i="293"/>
  <c r="K122" i="293"/>
  <c r="J122" i="293"/>
  <c r="I122" i="293"/>
  <c r="AU121" i="293"/>
  <c r="AT121" i="293"/>
  <c r="AS121" i="293"/>
  <c r="AR121" i="293"/>
  <c r="AQ121" i="293"/>
  <c r="AP121" i="293"/>
  <c r="AO121" i="293"/>
  <c r="AM121" i="293"/>
  <c r="AL121" i="293"/>
  <c r="AK121" i="293"/>
  <c r="AJ121" i="293"/>
  <c r="AI121" i="293"/>
  <c r="AH121" i="293"/>
  <c r="AG121" i="293"/>
  <c r="AE121" i="293"/>
  <c r="AD121" i="293"/>
  <c r="AC121" i="293"/>
  <c r="AB121" i="293"/>
  <c r="AA121" i="293"/>
  <c r="Z121" i="293"/>
  <c r="Y121" i="293"/>
  <c r="W121" i="293"/>
  <c r="V121" i="293"/>
  <c r="U121" i="293"/>
  <c r="T121" i="293"/>
  <c r="S121" i="293"/>
  <c r="R121" i="293"/>
  <c r="Q121" i="293"/>
  <c r="O121" i="293"/>
  <c r="N121" i="293"/>
  <c r="M121" i="293"/>
  <c r="L121" i="293"/>
  <c r="K121" i="293"/>
  <c r="J121" i="293"/>
  <c r="I121" i="293"/>
  <c r="G121" i="293"/>
  <c r="F121" i="293"/>
  <c r="E121" i="293"/>
  <c r="D121" i="293"/>
  <c r="C121" i="293"/>
  <c r="B121" i="293"/>
  <c r="A121" i="293"/>
  <c r="AU120" i="293"/>
  <c r="AT120" i="293"/>
  <c r="AS120" i="293"/>
  <c r="AR120" i="293"/>
  <c r="AQ120" i="293"/>
  <c r="AP120" i="293"/>
  <c r="AO120" i="293"/>
  <c r="AM120" i="293"/>
  <c r="AL120" i="293"/>
  <c r="AK120" i="293"/>
  <c r="AJ120" i="293"/>
  <c r="AI120" i="293"/>
  <c r="AH120" i="293"/>
  <c r="AG120" i="293"/>
  <c r="AE120" i="293"/>
  <c r="AD120" i="293"/>
  <c r="AC120" i="293"/>
  <c r="AB120" i="293"/>
  <c r="AA120" i="293"/>
  <c r="Z120" i="293"/>
  <c r="Y120" i="293"/>
  <c r="W120" i="293"/>
  <c r="V120" i="293"/>
  <c r="U120" i="293"/>
  <c r="T120" i="293"/>
  <c r="S120" i="293"/>
  <c r="R120" i="293"/>
  <c r="Q120" i="293"/>
  <c r="O120" i="293"/>
  <c r="N120" i="293"/>
  <c r="M120" i="293"/>
  <c r="L120" i="293"/>
  <c r="K120" i="293"/>
  <c r="J120" i="293"/>
  <c r="I120" i="293"/>
  <c r="G120" i="293"/>
  <c r="F120" i="293"/>
  <c r="E120" i="293"/>
  <c r="D120" i="293"/>
  <c r="C120" i="293"/>
  <c r="B120" i="293"/>
  <c r="A120" i="293"/>
  <c r="AU119" i="293"/>
  <c r="AT119" i="293"/>
  <c r="AS119" i="293"/>
  <c r="AR119" i="293"/>
  <c r="AQ119" i="293"/>
  <c r="AP119" i="293"/>
  <c r="AO119" i="293"/>
  <c r="AM119" i="293"/>
  <c r="AL119" i="293"/>
  <c r="AK119" i="293"/>
  <c r="AJ119" i="293"/>
  <c r="AI119" i="293"/>
  <c r="AH119" i="293"/>
  <c r="AG119" i="293"/>
  <c r="AE119" i="293"/>
  <c r="AD119" i="293"/>
  <c r="AC119" i="293"/>
  <c r="AB119" i="293"/>
  <c r="AA119" i="293"/>
  <c r="Z119" i="293"/>
  <c r="Y119" i="293"/>
  <c r="W119" i="293"/>
  <c r="V119" i="293"/>
  <c r="U119" i="293"/>
  <c r="T119" i="293"/>
  <c r="S119" i="293"/>
  <c r="R119" i="293"/>
  <c r="Q119" i="293"/>
  <c r="O119" i="293"/>
  <c r="N119" i="293"/>
  <c r="M119" i="293"/>
  <c r="L119" i="293"/>
  <c r="J119" i="293"/>
  <c r="I119" i="293"/>
  <c r="G119" i="293"/>
  <c r="F119" i="293"/>
  <c r="E119" i="293"/>
  <c r="D119" i="293"/>
  <c r="C119" i="293"/>
  <c r="B119" i="293"/>
  <c r="A119" i="293"/>
  <c r="AU118" i="293"/>
  <c r="AT118" i="293"/>
  <c r="AS118" i="293"/>
  <c r="AR118" i="293"/>
  <c r="AQ118" i="293"/>
  <c r="AP118" i="293"/>
  <c r="AO118" i="293"/>
  <c r="AM118" i="293"/>
  <c r="AL118" i="293"/>
  <c r="AK118" i="293"/>
  <c r="AJ118" i="293"/>
  <c r="AI118" i="293"/>
  <c r="AH118" i="293"/>
  <c r="AG118" i="293"/>
  <c r="AE118" i="293"/>
  <c r="AD118" i="293"/>
  <c r="AC118" i="293"/>
  <c r="AB118" i="293"/>
  <c r="AA118" i="293"/>
  <c r="Z118" i="293"/>
  <c r="Y118" i="293"/>
  <c r="W118" i="293"/>
  <c r="V118" i="293"/>
  <c r="U118" i="293"/>
  <c r="T118" i="293"/>
  <c r="S118" i="293"/>
  <c r="R118" i="293"/>
  <c r="Q118" i="293"/>
  <c r="O118" i="293"/>
  <c r="N118" i="293"/>
  <c r="M118" i="293"/>
  <c r="L118" i="293"/>
  <c r="J118" i="293"/>
  <c r="I118" i="293"/>
  <c r="G118" i="293"/>
  <c r="F118" i="293"/>
  <c r="E118" i="293"/>
  <c r="D118" i="293"/>
  <c r="C118" i="293"/>
  <c r="B118" i="293"/>
  <c r="A118" i="293"/>
  <c r="AU117" i="293"/>
  <c r="AT117" i="293"/>
  <c r="AS117" i="293"/>
  <c r="AR117" i="293"/>
  <c r="AQ117" i="293"/>
  <c r="AP117" i="293"/>
  <c r="AO117" i="293"/>
  <c r="AM117" i="293"/>
  <c r="AL117" i="293"/>
  <c r="AK117" i="293"/>
  <c r="AJ117" i="293"/>
  <c r="AI117" i="293"/>
  <c r="AH117" i="293"/>
  <c r="AG117" i="293"/>
  <c r="AE117" i="293"/>
  <c r="AD117" i="293"/>
  <c r="AC117" i="293"/>
  <c r="AB117" i="293"/>
  <c r="AA117" i="293"/>
  <c r="Z117" i="293"/>
  <c r="Y117" i="293"/>
  <c r="W117" i="293"/>
  <c r="V117" i="293"/>
  <c r="U117" i="293"/>
  <c r="T117" i="293"/>
  <c r="S117" i="293"/>
  <c r="R117" i="293"/>
  <c r="Q117" i="293"/>
  <c r="O117" i="293"/>
  <c r="N117" i="293"/>
  <c r="M117" i="293"/>
  <c r="L117" i="293"/>
  <c r="K117" i="293"/>
  <c r="J117" i="293"/>
  <c r="I117" i="293"/>
  <c r="G117" i="293"/>
  <c r="F117" i="293"/>
  <c r="E117" i="293"/>
  <c r="D117" i="293"/>
  <c r="C117" i="293"/>
  <c r="B117" i="293"/>
  <c r="A117" i="293"/>
  <c r="AU116" i="293"/>
  <c r="AT116" i="293"/>
  <c r="AS116" i="293"/>
  <c r="AR116" i="293"/>
  <c r="AQ116" i="293"/>
  <c r="AP116" i="293"/>
  <c r="AO116" i="293"/>
  <c r="AM116" i="293"/>
  <c r="AL116" i="293"/>
  <c r="AK116" i="293"/>
  <c r="AJ116" i="293"/>
  <c r="AI116" i="293"/>
  <c r="AH116" i="293"/>
  <c r="AG116" i="293"/>
  <c r="AE116" i="293"/>
  <c r="AD116" i="293"/>
  <c r="AC116" i="293"/>
  <c r="AB116" i="293"/>
  <c r="AA116" i="293"/>
  <c r="Z116" i="293"/>
  <c r="Y116" i="293"/>
  <c r="W116" i="293"/>
  <c r="V116" i="293"/>
  <c r="U116" i="293"/>
  <c r="T116" i="293"/>
  <c r="S116" i="293"/>
  <c r="R116" i="293"/>
  <c r="Q116" i="293"/>
  <c r="O116" i="293"/>
  <c r="N116" i="293"/>
  <c r="M116" i="293"/>
  <c r="L116" i="293"/>
  <c r="K116" i="293"/>
  <c r="J116" i="293"/>
  <c r="I116" i="293"/>
  <c r="G116" i="293"/>
  <c r="F116" i="293"/>
  <c r="E116" i="293"/>
  <c r="D116" i="293"/>
  <c r="C116" i="293"/>
  <c r="B116" i="293"/>
  <c r="A116" i="293"/>
  <c r="AU115" i="293"/>
  <c r="AT115" i="293"/>
  <c r="AS115" i="293"/>
  <c r="AR115" i="293"/>
  <c r="AQ115" i="293"/>
  <c r="AP115" i="293"/>
  <c r="AO115" i="293"/>
  <c r="AM115" i="293"/>
  <c r="AL115" i="293"/>
  <c r="AK115" i="293"/>
  <c r="AJ115" i="293"/>
  <c r="AI115" i="293"/>
  <c r="AH115" i="293"/>
  <c r="AG115" i="293"/>
  <c r="AE115" i="293"/>
  <c r="AD115" i="293"/>
  <c r="AC115" i="293"/>
  <c r="AB115" i="293"/>
  <c r="AA115" i="293"/>
  <c r="Z115" i="293"/>
  <c r="Y115" i="293"/>
  <c r="W115" i="293"/>
  <c r="V115" i="293"/>
  <c r="U115" i="293"/>
  <c r="T115" i="293"/>
  <c r="S115" i="293"/>
  <c r="R115" i="293"/>
  <c r="Q115" i="293"/>
  <c r="O115" i="293"/>
  <c r="N115" i="293"/>
  <c r="M115" i="293"/>
  <c r="L115" i="293"/>
  <c r="K115" i="293"/>
  <c r="J115" i="293"/>
  <c r="I115" i="293"/>
  <c r="G115" i="293"/>
  <c r="F115" i="293"/>
  <c r="E115" i="293"/>
  <c r="D115" i="293"/>
  <c r="C115" i="293"/>
  <c r="B115" i="293"/>
  <c r="A115" i="293"/>
  <c r="AU114" i="293"/>
  <c r="AT114" i="293"/>
  <c r="AS114" i="293"/>
  <c r="AR114" i="293"/>
  <c r="AQ114" i="293"/>
  <c r="AP114" i="293"/>
  <c r="AO114" i="293"/>
  <c r="AM114" i="293"/>
  <c r="AL114" i="293"/>
  <c r="AK114" i="293"/>
  <c r="AJ114" i="293"/>
  <c r="AI114" i="293"/>
  <c r="AH114" i="293"/>
  <c r="AG114" i="293"/>
  <c r="AE114" i="293"/>
  <c r="AD114" i="293"/>
  <c r="AC114" i="293"/>
  <c r="AB114" i="293"/>
  <c r="AA114" i="293"/>
  <c r="Z114" i="293"/>
  <c r="Y114" i="293"/>
  <c r="W114" i="293"/>
  <c r="V114" i="293"/>
  <c r="U114" i="293"/>
  <c r="T114" i="293"/>
  <c r="S114" i="293"/>
  <c r="R114" i="293"/>
  <c r="Q114" i="293"/>
  <c r="O114" i="293"/>
  <c r="N114" i="293"/>
  <c r="M114" i="293"/>
  <c r="L114" i="293"/>
  <c r="K114" i="293"/>
  <c r="J114" i="293"/>
  <c r="I114" i="293"/>
  <c r="G114" i="293"/>
  <c r="F114" i="293"/>
  <c r="E114" i="293"/>
  <c r="D114" i="293"/>
  <c r="C114" i="293"/>
  <c r="B114" i="293"/>
  <c r="A114" i="293"/>
  <c r="AU113" i="293"/>
  <c r="AT113" i="293"/>
  <c r="AS113" i="293"/>
  <c r="AR113" i="293"/>
  <c r="AQ113" i="293"/>
  <c r="AP113" i="293"/>
  <c r="AO113" i="293"/>
  <c r="AM113" i="293"/>
  <c r="AL113" i="293"/>
  <c r="AK113" i="293"/>
  <c r="AJ113" i="293"/>
  <c r="AI113" i="293"/>
  <c r="AH113" i="293"/>
  <c r="AG113" i="293"/>
  <c r="AE113" i="293"/>
  <c r="AD113" i="293"/>
  <c r="AC113" i="293"/>
  <c r="AB113" i="293"/>
  <c r="AA113" i="293"/>
  <c r="Z113" i="293"/>
  <c r="Y113" i="293"/>
  <c r="W113" i="293"/>
  <c r="V113" i="293"/>
  <c r="U113" i="293"/>
  <c r="T113" i="293"/>
  <c r="S113" i="293"/>
  <c r="R113" i="293"/>
  <c r="Q113" i="293"/>
  <c r="O113" i="293"/>
  <c r="N113" i="293"/>
  <c r="M113" i="293"/>
  <c r="L113" i="293"/>
  <c r="K113" i="293"/>
  <c r="J113" i="293"/>
  <c r="I113" i="293"/>
  <c r="G113" i="293"/>
  <c r="F113" i="293"/>
  <c r="E113" i="293"/>
  <c r="D113" i="293"/>
  <c r="C113" i="293"/>
  <c r="B113" i="293"/>
  <c r="A113" i="293"/>
  <c r="AU112" i="293"/>
  <c r="AT112" i="293"/>
  <c r="AS112" i="293"/>
  <c r="AR112" i="293"/>
  <c r="AQ112" i="293"/>
  <c r="AP112" i="293"/>
  <c r="AO112" i="293"/>
  <c r="AM112" i="293"/>
  <c r="AL112" i="293"/>
  <c r="AK112" i="293"/>
  <c r="AJ112" i="293"/>
  <c r="AI112" i="293"/>
  <c r="AH112" i="293"/>
  <c r="AG112" i="293"/>
  <c r="AE112" i="293"/>
  <c r="AD112" i="293"/>
  <c r="AC112" i="293"/>
  <c r="AB112" i="293"/>
  <c r="AA112" i="293"/>
  <c r="Z112" i="293"/>
  <c r="Y112" i="293"/>
  <c r="W112" i="293"/>
  <c r="V112" i="293"/>
  <c r="U112" i="293"/>
  <c r="T112" i="293"/>
  <c r="S112" i="293"/>
  <c r="R112" i="293"/>
  <c r="Q112" i="293"/>
  <c r="O112" i="293"/>
  <c r="N112" i="293"/>
  <c r="M112" i="293"/>
  <c r="L112" i="293"/>
  <c r="K112" i="293"/>
  <c r="J112" i="293"/>
  <c r="I112" i="293"/>
  <c r="G112" i="293"/>
  <c r="F112" i="293"/>
  <c r="E112" i="293"/>
  <c r="D112" i="293"/>
  <c r="C112" i="293"/>
  <c r="B112" i="293"/>
  <c r="A112" i="293"/>
  <c r="AU111" i="293"/>
  <c r="AT111" i="293"/>
  <c r="AS111" i="293"/>
  <c r="AR111" i="293"/>
  <c r="AQ111" i="293"/>
  <c r="AP111" i="293"/>
  <c r="AO111" i="293"/>
  <c r="AM111" i="293"/>
  <c r="AL111" i="293"/>
  <c r="AK111" i="293"/>
  <c r="AJ111" i="293"/>
  <c r="AI111" i="293"/>
  <c r="AH111" i="293"/>
  <c r="AG111" i="293"/>
  <c r="AE111" i="293"/>
  <c r="AD111" i="293"/>
  <c r="AC111" i="293"/>
  <c r="AB111" i="293"/>
  <c r="AA111" i="293"/>
  <c r="Z111" i="293"/>
  <c r="Y111" i="293"/>
  <c r="W111" i="293"/>
  <c r="V111" i="293"/>
  <c r="U111" i="293"/>
  <c r="T111" i="293"/>
  <c r="S111" i="293"/>
  <c r="R111" i="293"/>
  <c r="Q111" i="293"/>
  <c r="O111" i="293"/>
  <c r="N111" i="293"/>
  <c r="M111" i="293"/>
  <c r="L111" i="293"/>
  <c r="K111" i="293"/>
  <c r="J111" i="293"/>
  <c r="I111" i="293"/>
  <c r="G111" i="293"/>
  <c r="F111" i="293"/>
  <c r="E111" i="293"/>
  <c r="D111" i="293"/>
  <c r="C111" i="293"/>
  <c r="B111" i="293"/>
  <c r="A111" i="293"/>
  <c r="AU110" i="293"/>
  <c r="AT110" i="293"/>
  <c r="AS110" i="293"/>
  <c r="AR110" i="293"/>
  <c r="AQ110" i="293"/>
  <c r="AP110" i="293"/>
  <c r="AO110" i="293"/>
  <c r="AM110" i="293"/>
  <c r="AL110" i="293"/>
  <c r="AK110" i="293"/>
  <c r="AJ110" i="293"/>
  <c r="AI110" i="293"/>
  <c r="AH110" i="293"/>
  <c r="AG110" i="293"/>
  <c r="AE110" i="293"/>
  <c r="AD110" i="293"/>
  <c r="AC110" i="293"/>
  <c r="AB110" i="293"/>
  <c r="AA110" i="293"/>
  <c r="Z110" i="293"/>
  <c r="Y110" i="293"/>
  <c r="W110" i="293"/>
  <c r="V110" i="293"/>
  <c r="U110" i="293"/>
  <c r="T110" i="293"/>
  <c r="S110" i="293"/>
  <c r="R110" i="293"/>
  <c r="Q110" i="293"/>
  <c r="O110" i="293"/>
  <c r="N110" i="293"/>
  <c r="M110" i="293"/>
  <c r="L110" i="293"/>
  <c r="K110" i="293"/>
  <c r="J110" i="293"/>
  <c r="I110" i="293"/>
  <c r="G110" i="293"/>
  <c r="F110" i="293"/>
  <c r="E110" i="293"/>
  <c r="D110" i="293"/>
  <c r="C110" i="293"/>
  <c r="B110" i="293"/>
  <c r="A110" i="293"/>
  <c r="AU109" i="293"/>
  <c r="AT109" i="293"/>
  <c r="AS109" i="293"/>
  <c r="AR109" i="293"/>
  <c r="AQ109" i="293"/>
  <c r="AP109" i="293"/>
  <c r="AO109" i="293"/>
  <c r="AM109" i="293"/>
  <c r="AL109" i="293"/>
  <c r="AK109" i="293"/>
  <c r="AJ109" i="293"/>
  <c r="AI109" i="293"/>
  <c r="AH109" i="293"/>
  <c r="AG109" i="293"/>
  <c r="AE109" i="293"/>
  <c r="AD109" i="293"/>
  <c r="AC109" i="293"/>
  <c r="AB109" i="293"/>
  <c r="AA109" i="293"/>
  <c r="Z109" i="293"/>
  <c r="Y109" i="293"/>
  <c r="W109" i="293"/>
  <c r="V109" i="293"/>
  <c r="U109" i="293"/>
  <c r="T109" i="293"/>
  <c r="S109" i="293"/>
  <c r="R109" i="293"/>
  <c r="Q109" i="293"/>
  <c r="O109" i="293"/>
  <c r="N109" i="293"/>
  <c r="M109" i="293"/>
  <c r="L109" i="293"/>
  <c r="K109" i="293"/>
  <c r="J109" i="293"/>
  <c r="I109" i="293"/>
  <c r="G109" i="293"/>
  <c r="F109" i="293"/>
  <c r="E109" i="293"/>
  <c r="D109" i="293"/>
  <c r="C109" i="293"/>
  <c r="B109" i="293"/>
  <c r="A109" i="293"/>
  <c r="AU108" i="293"/>
  <c r="AT108" i="293"/>
  <c r="AS108" i="293"/>
  <c r="AR108" i="293"/>
  <c r="AQ108" i="293"/>
  <c r="AP108" i="293"/>
  <c r="AO108" i="293"/>
  <c r="AM108" i="293"/>
  <c r="AL108" i="293"/>
  <c r="AK108" i="293"/>
  <c r="AJ108" i="293"/>
  <c r="AI108" i="293"/>
  <c r="AH108" i="293"/>
  <c r="AG108" i="293"/>
  <c r="AE108" i="293"/>
  <c r="AD108" i="293"/>
  <c r="AC108" i="293"/>
  <c r="AB108" i="293"/>
  <c r="AA108" i="293"/>
  <c r="Z108" i="293"/>
  <c r="Y108" i="293"/>
  <c r="W108" i="293"/>
  <c r="V108" i="293"/>
  <c r="U108" i="293"/>
  <c r="T108" i="293"/>
  <c r="S108" i="293"/>
  <c r="R108" i="293"/>
  <c r="Q108" i="293"/>
  <c r="O108" i="293"/>
  <c r="N108" i="293"/>
  <c r="M108" i="293"/>
  <c r="L108" i="293"/>
  <c r="K108" i="293"/>
  <c r="J108" i="293"/>
  <c r="I108" i="293"/>
  <c r="G108" i="293"/>
  <c r="F108" i="293"/>
  <c r="E108" i="293"/>
  <c r="D108" i="293"/>
  <c r="C108" i="293"/>
  <c r="B108" i="293"/>
  <c r="A108" i="293"/>
  <c r="AU107" i="293"/>
  <c r="AT107" i="293"/>
  <c r="AS107" i="293"/>
  <c r="AR107" i="293"/>
  <c r="AQ107" i="293"/>
  <c r="AP107" i="293"/>
  <c r="AO107" i="293"/>
  <c r="AM107" i="293"/>
  <c r="AL107" i="293"/>
  <c r="AK107" i="293"/>
  <c r="AJ107" i="293"/>
  <c r="AI107" i="293"/>
  <c r="AH107" i="293"/>
  <c r="AG107" i="293"/>
  <c r="AE107" i="293"/>
  <c r="AD107" i="293"/>
  <c r="AC107" i="293"/>
  <c r="AB107" i="293"/>
  <c r="AA107" i="293"/>
  <c r="Z107" i="293"/>
  <c r="Y107" i="293"/>
  <c r="W107" i="293"/>
  <c r="V107" i="293"/>
  <c r="U107" i="293"/>
  <c r="T107" i="293"/>
  <c r="S107" i="293"/>
  <c r="R107" i="293"/>
  <c r="Q107" i="293"/>
  <c r="O107" i="293"/>
  <c r="N107" i="293"/>
  <c r="M107" i="293"/>
  <c r="L107" i="293"/>
  <c r="K107" i="293"/>
  <c r="J107" i="293"/>
  <c r="I107" i="293"/>
  <c r="G107" i="293"/>
  <c r="F107" i="293"/>
  <c r="E107" i="293"/>
  <c r="D107" i="293"/>
  <c r="C107" i="293"/>
  <c r="B107" i="293"/>
  <c r="A107" i="293"/>
  <c r="AU106" i="293"/>
  <c r="AT106" i="293"/>
  <c r="AS106" i="293"/>
  <c r="AR106" i="293"/>
  <c r="AQ106" i="293"/>
  <c r="AP106" i="293"/>
  <c r="AO106" i="293"/>
  <c r="AM106" i="293"/>
  <c r="AL106" i="293"/>
  <c r="AK106" i="293"/>
  <c r="AJ106" i="293"/>
  <c r="AI106" i="293"/>
  <c r="AH106" i="293"/>
  <c r="AG106" i="293"/>
  <c r="AE106" i="293"/>
  <c r="AD106" i="293"/>
  <c r="AC106" i="293"/>
  <c r="AB106" i="293"/>
  <c r="AA106" i="293"/>
  <c r="Z106" i="293"/>
  <c r="Y106" i="293"/>
  <c r="W106" i="293"/>
  <c r="V106" i="293"/>
  <c r="U106" i="293"/>
  <c r="T106" i="293"/>
  <c r="S106" i="293"/>
  <c r="R106" i="293"/>
  <c r="Q106" i="293"/>
  <c r="O106" i="293"/>
  <c r="N106" i="293"/>
  <c r="M106" i="293"/>
  <c r="L106" i="293"/>
  <c r="K106" i="293"/>
  <c r="J106" i="293"/>
  <c r="I106" i="293"/>
  <c r="G106" i="293"/>
  <c r="F106" i="293"/>
  <c r="E106" i="293"/>
  <c r="D106" i="293"/>
  <c r="C106" i="293"/>
  <c r="B106" i="293"/>
  <c r="A106" i="293"/>
  <c r="AU105" i="293"/>
  <c r="AT105" i="293"/>
  <c r="AS105" i="293"/>
  <c r="AR105" i="293"/>
  <c r="AQ105" i="293"/>
  <c r="AP105" i="293"/>
  <c r="AO105" i="293"/>
  <c r="AM105" i="293"/>
  <c r="AL105" i="293"/>
  <c r="AK105" i="293"/>
  <c r="AJ105" i="293"/>
  <c r="AI105" i="293"/>
  <c r="AH105" i="293"/>
  <c r="AG105" i="293"/>
  <c r="AE105" i="293"/>
  <c r="AD105" i="293"/>
  <c r="AC105" i="293"/>
  <c r="AB105" i="293"/>
  <c r="AA105" i="293"/>
  <c r="Z105" i="293"/>
  <c r="Y105" i="293"/>
  <c r="W105" i="293"/>
  <c r="V105" i="293"/>
  <c r="U105" i="293"/>
  <c r="T105" i="293"/>
  <c r="S105" i="293"/>
  <c r="R105" i="293"/>
  <c r="Q105" i="293"/>
  <c r="O105" i="293"/>
  <c r="N105" i="293"/>
  <c r="M105" i="293"/>
  <c r="L105" i="293"/>
  <c r="K105" i="293"/>
  <c r="J105" i="293"/>
  <c r="I105" i="293"/>
  <c r="G105" i="293"/>
  <c r="F105" i="293"/>
  <c r="E105" i="293"/>
  <c r="D105" i="293"/>
  <c r="C105" i="293"/>
  <c r="B105" i="293"/>
  <c r="A105" i="293"/>
  <c r="AU104" i="293"/>
  <c r="AT104" i="293"/>
  <c r="AS104" i="293"/>
  <c r="AR104" i="293"/>
  <c r="AQ104" i="293"/>
  <c r="AP104" i="293"/>
  <c r="AO104" i="293"/>
  <c r="AM104" i="293"/>
  <c r="AL104" i="293"/>
  <c r="AK104" i="293"/>
  <c r="AJ104" i="293"/>
  <c r="AI104" i="293"/>
  <c r="AH104" i="293"/>
  <c r="AG104" i="293"/>
  <c r="AE104" i="293"/>
  <c r="AD104" i="293"/>
  <c r="AC104" i="293"/>
  <c r="AB104" i="293"/>
  <c r="AA104" i="293"/>
  <c r="Z104" i="293"/>
  <c r="Y104" i="293"/>
  <c r="W104" i="293"/>
  <c r="V104" i="293"/>
  <c r="U104" i="293"/>
  <c r="T104" i="293"/>
  <c r="S104" i="293"/>
  <c r="R104" i="293"/>
  <c r="Q104" i="293"/>
  <c r="O104" i="293"/>
  <c r="N104" i="293"/>
  <c r="M104" i="293"/>
  <c r="L104" i="293"/>
  <c r="K104" i="293"/>
  <c r="J104" i="293"/>
  <c r="I104" i="293"/>
  <c r="G104" i="293"/>
  <c r="F104" i="293"/>
  <c r="E104" i="293"/>
  <c r="D104" i="293"/>
  <c r="C104" i="293"/>
  <c r="B104" i="293"/>
  <c r="A104" i="293"/>
  <c r="AU103" i="293"/>
  <c r="AT103" i="293"/>
  <c r="AS103" i="293"/>
  <c r="AR103" i="293"/>
  <c r="AQ103" i="293"/>
  <c r="AP103" i="293"/>
  <c r="AO103" i="293"/>
  <c r="AM103" i="293"/>
  <c r="AL103" i="293"/>
  <c r="AK103" i="293"/>
  <c r="AJ103" i="293"/>
  <c r="AI103" i="293"/>
  <c r="AH103" i="293"/>
  <c r="AG103" i="293"/>
  <c r="AE103" i="293"/>
  <c r="AD103" i="293"/>
  <c r="AC103" i="293"/>
  <c r="AB103" i="293"/>
  <c r="AA103" i="293"/>
  <c r="Z103" i="293"/>
  <c r="Y103" i="293"/>
  <c r="W103" i="293"/>
  <c r="V103" i="293"/>
  <c r="U103" i="293"/>
  <c r="T103" i="293"/>
  <c r="S103" i="293"/>
  <c r="R103" i="293"/>
  <c r="Q103" i="293"/>
  <c r="O103" i="293"/>
  <c r="N103" i="293"/>
  <c r="M103" i="293"/>
  <c r="L103" i="293"/>
  <c r="K103" i="293"/>
  <c r="J103" i="293"/>
  <c r="I103" i="293"/>
  <c r="G103" i="293"/>
  <c r="F103" i="293"/>
  <c r="E103" i="293"/>
  <c r="D103" i="293"/>
  <c r="C103" i="293"/>
  <c r="B103" i="293"/>
  <c r="A103" i="293"/>
  <c r="AU102" i="293"/>
  <c r="AT102" i="293"/>
  <c r="AS102" i="293"/>
  <c r="AR102" i="293"/>
  <c r="AQ102" i="293"/>
  <c r="AP102" i="293"/>
  <c r="AO102" i="293"/>
  <c r="AM102" i="293"/>
  <c r="AL102" i="293"/>
  <c r="AK102" i="293"/>
  <c r="AJ102" i="293"/>
  <c r="AI102" i="293"/>
  <c r="AH102" i="293"/>
  <c r="AG102" i="293"/>
  <c r="AE102" i="293"/>
  <c r="AD102" i="293"/>
  <c r="AC102" i="293"/>
  <c r="AB102" i="293"/>
  <c r="AA102" i="293"/>
  <c r="Z102" i="293"/>
  <c r="Y102" i="293"/>
  <c r="W102" i="293"/>
  <c r="V102" i="293"/>
  <c r="U102" i="293"/>
  <c r="T102" i="293"/>
  <c r="S102" i="293"/>
  <c r="R102" i="293"/>
  <c r="Q102" i="293"/>
  <c r="O102" i="293"/>
  <c r="N102" i="293"/>
  <c r="M102" i="293"/>
  <c r="L102" i="293"/>
  <c r="K102" i="293"/>
  <c r="J102" i="293"/>
  <c r="I102" i="293"/>
  <c r="G102" i="293"/>
  <c r="F102" i="293"/>
  <c r="E102" i="293"/>
  <c r="D102" i="293"/>
  <c r="C102" i="293"/>
  <c r="B102" i="293"/>
  <c r="A102" i="293"/>
  <c r="AU101" i="293"/>
  <c r="AT101" i="293"/>
  <c r="AS101" i="293"/>
  <c r="AR101" i="293"/>
  <c r="AQ101" i="293"/>
  <c r="AP101" i="293"/>
  <c r="AO101" i="293"/>
  <c r="AM101" i="293"/>
  <c r="AL101" i="293"/>
  <c r="AK101" i="293"/>
  <c r="AJ101" i="293"/>
  <c r="AI101" i="293"/>
  <c r="AH101" i="293"/>
  <c r="AG101" i="293"/>
  <c r="AE101" i="293"/>
  <c r="AD101" i="293"/>
  <c r="AC101" i="293"/>
  <c r="AB101" i="293"/>
  <c r="AA101" i="293"/>
  <c r="Z101" i="293"/>
  <c r="Y101" i="293"/>
  <c r="W101" i="293"/>
  <c r="V101" i="293"/>
  <c r="U101" i="293"/>
  <c r="T101" i="293"/>
  <c r="S101" i="293"/>
  <c r="R101" i="293"/>
  <c r="Q101" i="293"/>
  <c r="O101" i="293"/>
  <c r="N101" i="293"/>
  <c r="M101" i="293"/>
  <c r="L101" i="293"/>
  <c r="K101" i="293"/>
  <c r="J101" i="293"/>
  <c r="I101" i="293"/>
  <c r="G101" i="293"/>
  <c r="F101" i="293"/>
  <c r="E101" i="293"/>
  <c r="D101" i="293"/>
  <c r="C101" i="293"/>
  <c r="B101" i="293"/>
  <c r="A101" i="293"/>
  <c r="G96" i="293"/>
  <c r="F96" i="293"/>
  <c r="E96" i="293"/>
  <c r="D96" i="293"/>
  <c r="H96" i="293" s="1"/>
  <c r="C96" i="293"/>
  <c r="J96" i="293" s="1"/>
  <c r="B96" i="293"/>
  <c r="G95" i="293"/>
  <c r="F95" i="293"/>
  <c r="E95" i="293"/>
  <c r="D95" i="293"/>
  <c r="C95" i="293"/>
  <c r="J95" i="293" s="1"/>
  <c r="B95" i="293"/>
  <c r="H95" i="293" s="1"/>
  <c r="J94" i="293"/>
  <c r="H94" i="293"/>
  <c r="G94" i="293"/>
  <c r="F94" i="293"/>
  <c r="E94" i="293"/>
  <c r="D94" i="293"/>
  <c r="C94" i="293"/>
  <c r="B94" i="293"/>
  <c r="G93" i="293"/>
  <c r="F93" i="293"/>
  <c r="E93" i="293"/>
  <c r="D93" i="293"/>
  <c r="H93" i="293" s="1"/>
  <c r="C93" i="293"/>
  <c r="J93" i="293" s="1"/>
  <c r="B93" i="293"/>
  <c r="G92" i="293"/>
  <c r="F92" i="293"/>
  <c r="E92" i="293"/>
  <c r="D92" i="293"/>
  <c r="C92" i="293"/>
  <c r="J92" i="293" s="1"/>
  <c r="B92" i="293"/>
  <c r="H92" i="293" s="1"/>
  <c r="J91" i="293"/>
  <c r="H91" i="293"/>
  <c r="G91" i="293"/>
  <c r="F91" i="293"/>
  <c r="E91" i="293"/>
  <c r="D91" i="293"/>
  <c r="C91" i="293"/>
  <c r="B91" i="293"/>
  <c r="G90" i="293"/>
  <c r="G97" i="293" s="1"/>
  <c r="F90" i="293"/>
  <c r="F97" i="293" s="1"/>
  <c r="E90" i="293"/>
  <c r="E97" i="293" s="1"/>
  <c r="D90" i="293"/>
  <c r="D97" i="293" s="1"/>
  <c r="C90" i="293"/>
  <c r="C97" i="293" s="1"/>
  <c r="B90" i="293"/>
  <c r="B97" i="293" s="1"/>
  <c r="S76" i="293"/>
  <c r="P76" i="293"/>
  <c r="M76" i="293"/>
  <c r="S75" i="293"/>
  <c r="V75" i="293" s="1"/>
  <c r="P75" i="293"/>
  <c r="M75" i="293"/>
  <c r="S74" i="293"/>
  <c r="P74" i="293"/>
  <c r="M74" i="293"/>
  <c r="S73" i="293"/>
  <c r="P73" i="293"/>
  <c r="M73" i="293"/>
  <c r="S72" i="293"/>
  <c r="S77" i="293" s="1"/>
  <c r="P72" i="293"/>
  <c r="P77" i="293" s="1"/>
  <c r="M72" i="293"/>
  <c r="U71" i="293"/>
  <c r="S71" i="293"/>
  <c r="R71" i="293"/>
  <c r="P71" i="293"/>
  <c r="M71" i="293"/>
  <c r="M77" i="293" s="1"/>
  <c r="V66" i="293"/>
  <c r="S66" i="293"/>
  <c r="P66" i="293"/>
  <c r="M66" i="293"/>
  <c r="V76" i="293" s="1"/>
  <c r="V65" i="293"/>
  <c r="S65" i="293"/>
  <c r="P65" i="293"/>
  <c r="M65" i="293"/>
  <c r="V64" i="293"/>
  <c r="S64" i="293"/>
  <c r="S67" i="293" s="1"/>
  <c r="P64" i="293"/>
  <c r="M64" i="293"/>
  <c r="V74" i="293" s="1"/>
  <c r="V63" i="293"/>
  <c r="S63" i="293"/>
  <c r="P63" i="293"/>
  <c r="M63" i="293"/>
  <c r="V73" i="293" s="1"/>
  <c r="V62" i="293"/>
  <c r="S62" i="293"/>
  <c r="P62" i="293"/>
  <c r="M62" i="293"/>
  <c r="M67" i="293" s="1"/>
  <c r="V61" i="293"/>
  <c r="V67" i="293" s="1"/>
  <c r="S61" i="293"/>
  <c r="P61" i="293"/>
  <c r="P67" i="293" s="1"/>
  <c r="M61" i="293"/>
  <c r="A3" i="293"/>
  <c r="L61" i="293" s="1"/>
  <c r="B273" i="292"/>
  <c r="A273" i="292"/>
  <c r="B272" i="292"/>
  <c r="A272" i="292"/>
  <c r="B271" i="292"/>
  <c r="A271" i="292"/>
  <c r="B270" i="292"/>
  <c r="A270" i="292"/>
  <c r="B269" i="292"/>
  <c r="A269" i="292"/>
  <c r="B268" i="292"/>
  <c r="A268" i="292"/>
  <c r="B267" i="292"/>
  <c r="A267" i="292"/>
  <c r="B266" i="292"/>
  <c r="A266" i="292"/>
  <c r="B265" i="292"/>
  <c r="A265" i="292"/>
  <c r="B264" i="292"/>
  <c r="A264" i="292"/>
  <c r="B263" i="292"/>
  <c r="A263" i="292"/>
  <c r="B262" i="292"/>
  <c r="A262" i="292"/>
  <c r="B261" i="292"/>
  <c r="A261" i="292"/>
  <c r="B260" i="292"/>
  <c r="A260" i="292"/>
  <c r="B259" i="292"/>
  <c r="A259" i="292"/>
  <c r="B258" i="292"/>
  <c r="A258" i="292"/>
  <c r="B257" i="292"/>
  <c r="A257" i="292"/>
  <c r="B256" i="292"/>
  <c r="A256" i="292"/>
  <c r="B255" i="292"/>
  <c r="A255" i="292"/>
  <c r="B254" i="292"/>
  <c r="A254" i="292"/>
  <c r="B253" i="292"/>
  <c r="A253" i="292"/>
  <c r="B252" i="292"/>
  <c r="A252" i="292"/>
  <c r="B251" i="292"/>
  <c r="A251" i="292"/>
  <c r="B250" i="292"/>
  <c r="A250" i="292"/>
  <c r="B249" i="292"/>
  <c r="A249" i="292"/>
  <c r="B248" i="292"/>
  <c r="A248" i="292"/>
  <c r="B247" i="292"/>
  <c r="A247" i="292"/>
  <c r="B246" i="292"/>
  <c r="A246" i="292"/>
  <c r="B245" i="292"/>
  <c r="A245" i="292"/>
  <c r="B244" i="292"/>
  <c r="A244" i="292"/>
  <c r="B243" i="292"/>
  <c r="A243" i="292"/>
  <c r="B242" i="292"/>
  <c r="A242" i="292"/>
  <c r="B241" i="292"/>
  <c r="A241" i="292"/>
  <c r="B240" i="292"/>
  <c r="A240" i="292"/>
  <c r="B239" i="292"/>
  <c r="A239" i="292"/>
  <c r="B238" i="292"/>
  <c r="A238" i="292"/>
  <c r="B237" i="292"/>
  <c r="A237" i="292"/>
  <c r="B236" i="292"/>
  <c r="A236" i="292"/>
  <c r="B235" i="292"/>
  <c r="A235" i="292"/>
  <c r="B234" i="292"/>
  <c r="A234" i="292"/>
  <c r="B233" i="292"/>
  <c r="A233" i="292"/>
  <c r="B232" i="292"/>
  <c r="A232" i="292"/>
  <c r="B231" i="292"/>
  <c r="A231" i="292"/>
  <c r="B230" i="292"/>
  <c r="A230" i="292"/>
  <c r="B229" i="292"/>
  <c r="A229" i="292"/>
  <c r="B228" i="292"/>
  <c r="A228" i="292"/>
  <c r="B227" i="292"/>
  <c r="A227" i="292"/>
  <c r="B226" i="292"/>
  <c r="A226" i="292"/>
  <c r="B225" i="292"/>
  <c r="A225" i="292"/>
  <c r="B224" i="292"/>
  <c r="A224" i="292"/>
  <c r="B223" i="292"/>
  <c r="A223" i="292"/>
  <c r="B222" i="292"/>
  <c r="A222" i="292"/>
  <c r="B221" i="292"/>
  <c r="A221" i="292"/>
  <c r="B220" i="292"/>
  <c r="A220" i="292"/>
  <c r="B219" i="292"/>
  <c r="A219" i="292"/>
  <c r="B218" i="292"/>
  <c r="A218" i="292"/>
  <c r="B217" i="292"/>
  <c r="A217" i="292"/>
  <c r="B216" i="292"/>
  <c r="A216" i="292"/>
  <c r="B215" i="292"/>
  <c r="A215" i="292"/>
  <c r="B214" i="292"/>
  <c r="A214" i="292"/>
  <c r="B213" i="292"/>
  <c r="A213" i="292"/>
  <c r="B212" i="292"/>
  <c r="A212" i="292"/>
  <c r="B211" i="292"/>
  <c r="A211" i="292"/>
  <c r="B210" i="292"/>
  <c r="A210" i="292"/>
  <c r="B209" i="292"/>
  <c r="A209" i="292"/>
  <c r="B208" i="292"/>
  <c r="A208" i="292"/>
  <c r="B207" i="292"/>
  <c r="A207" i="292"/>
  <c r="B206" i="292"/>
  <c r="A206" i="292"/>
  <c r="B205" i="292"/>
  <c r="A205" i="292"/>
  <c r="B204" i="292"/>
  <c r="A204" i="292"/>
  <c r="B203" i="292"/>
  <c r="A203" i="292"/>
  <c r="B202" i="292"/>
  <c r="A202" i="292"/>
  <c r="B201" i="292"/>
  <c r="A201" i="292"/>
  <c r="B200" i="292"/>
  <c r="A200" i="292"/>
  <c r="B199" i="292"/>
  <c r="A199" i="292"/>
  <c r="B198" i="292"/>
  <c r="A198" i="292"/>
  <c r="B197" i="292"/>
  <c r="A197" i="292"/>
  <c r="B196" i="292"/>
  <c r="A196" i="292"/>
  <c r="B195" i="292"/>
  <c r="A195" i="292"/>
  <c r="B194" i="292"/>
  <c r="A194" i="292"/>
  <c r="B193" i="292"/>
  <c r="A193" i="292"/>
  <c r="B192" i="292"/>
  <c r="A192" i="292"/>
  <c r="B191" i="292"/>
  <c r="A191" i="292"/>
  <c r="B190" i="292"/>
  <c r="A190" i="292"/>
  <c r="B189" i="292"/>
  <c r="A189" i="292"/>
  <c r="B188" i="292"/>
  <c r="A188" i="292"/>
  <c r="B187" i="292"/>
  <c r="A187" i="292"/>
  <c r="B186" i="292"/>
  <c r="A186" i="292"/>
  <c r="B185" i="292"/>
  <c r="A185" i="292"/>
  <c r="B184" i="292"/>
  <c r="A184" i="292"/>
  <c r="B183" i="292"/>
  <c r="A183" i="292"/>
  <c r="B182" i="292"/>
  <c r="A182" i="292"/>
  <c r="B181" i="292"/>
  <c r="A181" i="292"/>
  <c r="B180" i="292"/>
  <c r="A180" i="292"/>
  <c r="B179" i="292"/>
  <c r="A179" i="292"/>
  <c r="B178" i="292"/>
  <c r="A178" i="292"/>
  <c r="B177" i="292"/>
  <c r="A177" i="292"/>
  <c r="B176" i="292"/>
  <c r="A176" i="292"/>
  <c r="B175" i="292"/>
  <c r="A175" i="292"/>
  <c r="B174" i="292"/>
  <c r="A174" i="292"/>
  <c r="B173" i="292"/>
  <c r="A173" i="292"/>
  <c r="B172" i="292"/>
  <c r="A172" i="292"/>
  <c r="B171" i="292"/>
  <c r="A171" i="292"/>
  <c r="B170" i="292"/>
  <c r="A170" i="292"/>
  <c r="B169" i="292"/>
  <c r="A169" i="292"/>
  <c r="B168" i="292"/>
  <c r="A168" i="292"/>
  <c r="B167" i="292"/>
  <c r="A167" i="292"/>
  <c r="B166" i="292"/>
  <c r="A166" i="292"/>
  <c r="B165" i="292"/>
  <c r="A165" i="292"/>
  <c r="B164" i="292"/>
  <c r="A164" i="292"/>
  <c r="B163" i="292"/>
  <c r="A163" i="292"/>
  <c r="B162" i="292"/>
  <c r="A162" i="292"/>
  <c r="B161" i="292"/>
  <c r="A161" i="292"/>
  <c r="B160" i="292"/>
  <c r="A160" i="292"/>
  <c r="B159" i="292"/>
  <c r="A159" i="292"/>
  <c r="B158" i="292"/>
  <c r="A158" i="292"/>
  <c r="B157" i="292"/>
  <c r="A157" i="292"/>
  <c r="B156" i="292"/>
  <c r="A156" i="292"/>
  <c r="B155" i="292"/>
  <c r="A155" i="292"/>
  <c r="B154" i="292"/>
  <c r="A154" i="292"/>
  <c r="B153" i="292"/>
  <c r="A153" i="292"/>
  <c r="B152" i="292"/>
  <c r="A152" i="292"/>
  <c r="B151" i="292"/>
  <c r="A151" i="292"/>
  <c r="B150" i="292"/>
  <c r="A150" i="292"/>
  <c r="B149" i="292"/>
  <c r="A149" i="292"/>
  <c r="B148" i="292"/>
  <c r="A148" i="292"/>
  <c r="B147" i="292"/>
  <c r="A147" i="292"/>
  <c r="B146" i="292"/>
  <c r="A146" i="292"/>
  <c r="B145" i="292"/>
  <c r="A145" i="292"/>
  <c r="B144" i="292"/>
  <c r="A144" i="292"/>
  <c r="B143" i="292"/>
  <c r="A143" i="292"/>
  <c r="B142" i="292"/>
  <c r="A142" i="292"/>
  <c r="B141" i="292"/>
  <c r="A141" i="292"/>
  <c r="B140" i="292"/>
  <c r="A140" i="292"/>
  <c r="B139" i="292"/>
  <c r="A139" i="292"/>
  <c r="B138" i="292"/>
  <c r="A138" i="292"/>
  <c r="B137" i="292"/>
  <c r="A137" i="292"/>
  <c r="B136" i="292"/>
  <c r="A136" i="292"/>
  <c r="B135" i="292"/>
  <c r="A135" i="292"/>
  <c r="B134" i="292"/>
  <c r="A134" i="292"/>
  <c r="B133" i="292"/>
  <c r="A133" i="292"/>
  <c r="B132" i="292"/>
  <c r="A132" i="292"/>
  <c r="B131" i="292"/>
  <c r="A131" i="292"/>
  <c r="B130" i="292"/>
  <c r="A130" i="292"/>
  <c r="B129" i="292"/>
  <c r="A129" i="292"/>
  <c r="B128" i="292"/>
  <c r="A128" i="292"/>
  <c r="B127" i="292"/>
  <c r="A127" i="292"/>
  <c r="AU123" i="292"/>
  <c r="AT123" i="292"/>
  <c r="AS123" i="292"/>
  <c r="AR123" i="292"/>
  <c r="AQ123" i="292"/>
  <c r="AP123" i="292"/>
  <c r="AO123" i="292"/>
  <c r="AM123" i="292"/>
  <c r="AL123" i="292"/>
  <c r="AK123" i="292"/>
  <c r="AJ123" i="292"/>
  <c r="AI123" i="292"/>
  <c r="AH123" i="292"/>
  <c r="AG123" i="292"/>
  <c r="AE123" i="292"/>
  <c r="AD123" i="292"/>
  <c r="AC123" i="292"/>
  <c r="AB123" i="292"/>
  <c r="AA123" i="292"/>
  <c r="Z123" i="292"/>
  <c r="Y123" i="292"/>
  <c r="W123" i="292"/>
  <c r="V123" i="292"/>
  <c r="U123" i="292"/>
  <c r="T123" i="292"/>
  <c r="S123" i="292"/>
  <c r="R123" i="292"/>
  <c r="Q123" i="292"/>
  <c r="O123" i="292"/>
  <c r="N123" i="292"/>
  <c r="M123" i="292"/>
  <c r="L123" i="292"/>
  <c r="K123" i="292"/>
  <c r="J123" i="292"/>
  <c r="I123" i="292"/>
  <c r="AU122" i="292"/>
  <c r="AT122" i="292"/>
  <c r="AS122" i="292"/>
  <c r="AR122" i="292"/>
  <c r="AQ122" i="292"/>
  <c r="AP122" i="292"/>
  <c r="AO122" i="292"/>
  <c r="AM122" i="292"/>
  <c r="AL122" i="292"/>
  <c r="AK122" i="292"/>
  <c r="AJ122" i="292"/>
  <c r="AI122" i="292"/>
  <c r="AH122" i="292"/>
  <c r="AG122" i="292"/>
  <c r="AE122" i="292"/>
  <c r="AD122" i="292"/>
  <c r="AC122" i="292"/>
  <c r="AB122" i="292"/>
  <c r="AA122" i="292"/>
  <c r="Z122" i="292"/>
  <c r="Y122" i="292"/>
  <c r="W122" i="292"/>
  <c r="V122" i="292"/>
  <c r="U122" i="292"/>
  <c r="T122" i="292"/>
  <c r="S122" i="292"/>
  <c r="R122" i="292"/>
  <c r="Q122" i="292"/>
  <c r="O122" i="292"/>
  <c r="N122" i="292"/>
  <c r="M122" i="292"/>
  <c r="L122" i="292"/>
  <c r="K122" i="292"/>
  <c r="J122" i="292"/>
  <c r="I122" i="292"/>
  <c r="AU121" i="292"/>
  <c r="AT121" i="292"/>
  <c r="AS121" i="292"/>
  <c r="AR121" i="292"/>
  <c r="AQ121" i="292"/>
  <c r="AP121" i="292"/>
  <c r="AO121" i="292"/>
  <c r="AM121" i="292"/>
  <c r="AL121" i="292"/>
  <c r="AK121" i="292"/>
  <c r="AJ121" i="292"/>
  <c r="AI121" i="292"/>
  <c r="AH121" i="292"/>
  <c r="AG121" i="292"/>
  <c r="AE121" i="292"/>
  <c r="AD121" i="292"/>
  <c r="AC121" i="292"/>
  <c r="AB121" i="292"/>
  <c r="AA121" i="292"/>
  <c r="Z121" i="292"/>
  <c r="Y121" i="292"/>
  <c r="W121" i="292"/>
  <c r="V121" i="292"/>
  <c r="U121" i="292"/>
  <c r="T121" i="292"/>
  <c r="S121" i="292"/>
  <c r="R121" i="292"/>
  <c r="Q121" i="292"/>
  <c r="O121" i="292"/>
  <c r="N121" i="292"/>
  <c r="M121" i="292"/>
  <c r="L121" i="292"/>
  <c r="K121" i="292"/>
  <c r="J121" i="292"/>
  <c r="I121" i="292"/>
  <c r="G121" i="292"/>
  <c r="F121" i="292"/>
  <c r="E121" i="292"/>
  <c r="D121" i="292"/>
  <c r="C121" i="292"/>
  <c r="B121" i="292"/>
  <c r="A121" i="292"/>
  <c r="AU120" i="292"/>
  <c r="AT120" i="292"/>
  <c r="AS120" i="292"/>
  <c r="AR120" i="292"/>
  <c r="AQ120" i="292"/>
  <c r="AP120" i="292"/>
  <c r="AO120" i="292"/>
  <c r="AM120" i="292"/>
  <c r="AL120" i="292"/>
  <c r="AK120" i="292"/>
  <c r="AJ120" i="292"/>
  <c r="AI120" i="292"/>
  <c r="AH120" i="292"/>
  <c r="AG120" i="292"/>
  <c r="AE120" i="292"/>
  <c r="AD120" i="292"/>
  <c r="AC120" i="292"/>
  <c r="AB120" i="292"/>
  <c r="AA120" i="292"/>
  <c r="Z120" i="292"/>
  <c r="Y120" i="292"/>
  <c r="W120" i="292"/>
  <c r="V120" i="292"/>
  <c r="U120" i="292"/>
  <c r="T120" i="292"/>
  <c r="S120" i="292"/>
  <c r="R120" i="292"/>
  <c r="Q120" i="292"/>
  <c r="O120" i="292"/>
  <c r="N120" i="292"/>
  <c r="M120" i="292"/>
  <c r="L120" i="292"/>
  <c r="K120" i="292"/>
  <c r="J120" i="292"/>
  <c r="I120" i="292"/>
  <c r="G120" i="292"/>
  <c r="F120" i="292"/>
  <c r="E120" i="292"/>
  <c r="D120" i="292"/>
  <c r="C120" i="292"/>
  <c r="B120" i="292"/>
  <c r="A120" i="292"/>
  <c r="AU119" i="292"/>
  <c r="AT119" i="292"/>
  <c r="AS119" i="292"/>
  <c r="AR119" i="292"/>
  <c r="AQ119" i="292"/>
  <c r="AP119" i="292"/>
  <c r="AO119" i="292"/>
  <c r="AM119" i="292"/>
  <c r="AL119" i="292"/>
  <c r="AK119" i="292"/>
  <c r="AJ119" i="292"/>
  <c r="AI119" i="292"/>
  <c r="AH119" i="292"/>
  <c r="AG119" i="292"/>
  <c r="AE119" i="292"/>
  <c r="AD119" i="292"/>
  <c r="AC119" i="292"/>
  <c r="AB119" i="292"/>
  <c r="AA119" i="292"/>
  <c r="Z119" i="292"/>
  <c r="Y119" i="292"/>
  <c r="W119" i="292"/>
  <c r="V119" i="292"/>
  <c r="U119" i="292"/>
  <c r="T119" i="292"/>
  <c r="S119" i="292"/>
  <c r="R119" i="292"/>
  <c r="Q119" i="292"/>
  <c r="O119" i="292"/>
  <c r="N119" i="292"/>
  <c r="M119" i="292"/>
  <c r="L119" i="292"/>
  <c r="J119" i="292"/>
  <c r="I119" i="292"/>
  <c r="G119" i="292"/>
  <c r="F119" i="292"/>
  <c r="E119" i="292"/>
  <c r="D119" i="292"/>
  <c r="C119" i="292"/>
  <c r="B119" i="292"/>
  <c r="A119" i="292"/>
  <c r="AU118" i="292"/>
  <c r="AT118" i="292"/>
  <c r="AS118" i="292"/>
  <c r="AR118" i="292"/>
  <c r="AQ118" i="292"/>
  <c r="AP118" i="292"/>
  <c r="AO118" i="292"/>
  <c r="AM118" i="292"/>
  <c r="AL118" i="292"/>
  <c r="AK118" i="292"/>
  <c r="AJ118" i="292"/>
  <c r="AI118" i="292"/>
  <c r="AH118" i="292"/>
  <c r="AG118" i="292"/>
  <c r="AE118" i="292"/>
  <c r="AD118" i="292"/>
  <c r="AC118" i="292"/>
  <c r="AB118" i="292"/>
  <c r="AA118" i="292"/>
  <c r="Z118" i="292"/>
  <c r="Y118" i="292"/>
  <c r="W118" i="292"/>
  <c r="V118" i="292"/>
  <c r="U118" i="292"/>
  <c r="T118" i="292"/>
  <c r="S118" i="292"/>
  <c r="R118" i="292"/>
  <c r="Q118" i="292"/>
  <c r="O118" i="292"/>
  <c r="N118" i="292"/>
  <c r="M118" i="292"/>
  <c r="L118" i="292"/>
  <c r="J118" i="292"/>
  <c r="I118" i="292"/>
  <c r="G118" i="292"/>
  <c r="F118" i="292"/>
  <c r="E118" i="292"/>
  <c r="D118" i="292"/>
  <c r="C118" i="292"/>
  <c r="B118" i="292"/>
  <c r="A118" i="292"/>
  <c r="AU117" i="292"/>
  <c r="AT117" i="292"/>
  <c r="AS117" i="292"/>
  <c r="AR117" i="292"/>
  <c r="AQ117" i="292"/>
  <c r="AP117" i="292"/>
  <c r="AO117" i="292"/>
  <c r="AM117" i="292"/>
  <c r="AL117" i="292"/>
  <c r="AK117" i="292"/>
  <c r="AJ117" i="292"/>
  <c r="AI117" i="292"/>
  <c r="AH117" i="292"/>
  <c r="AG117" i="292"/>
  <c r="AE117" i="292"/>
  <c r="AD117" i="292"/>
  <c r="AC117" i="292"/>
  <c r="AB117" i="292"/>
  <c r="AA117" i="292"/>
  <c r="Z117" i="292"/>
  <c r="Y117" i="292"/>
  <c r="W117" i="292"/>
  <c r="V117" i="292"/>
  <c r="U117" i="292"/>
  <c r="T117" i="292"/>
  <c r="S117" i="292"/>
  <c r="R117" i="292"/>
  <c r="Q117" i="292"/>
  <c r="O117" i="292"/>
  <c r="N117" i="292"/>
  <c r="M117" i="292"/>
  <c r="L117" i="292"/>
  <c r="K117" i="292"/>
  <c r="J117" i="292"/>
  <c r="I117" i="292"/>
  <c r="G117" i="292"/>
  <c r="F117" i="292"/>
  <c r="E117" i="292"/>
  <c r="D117" i="292"/>
  <c r="C117" i="292"/>
  <c r="B117" i="292"/>
  <c r="A117" i="292"/>
  <c r="AU116" i="292"/>
  <c r="AT116" i="292"/>
  <c r="AS116" i="292"/>
  <c r="AR116" i="292"/>
  <c r="AQ116" i="292"/>
  <c r="AP116" i="292"/>
  <c r="AO116" i="292"/>
  <c r="AM116" i="292"/>
  <c r="AL116" i="292"/>
  <c r="AK116" i="292"/>
  <c r="AJ116" i="292"/>
  <c r="AI116" i="292"/>
  <c r="AH116" i="292"/>
  <c r="AG116" i="292"/>
  <c r="AE116" i="292"/>
  <c r="AD116" i="292"/>
  <c r="AC116" i="292"/>
  <c r="AB116" i="292"/>
  <c r="AA116" i="292"/>
  <c r="Z116" i="292"/>
  <c r="Y116" i="292"/>
  <c r="W116" i="292"/>
  <c r="V116" i="292"/>
  <c r="U116" i="292"/>
  <c r="T116" i="292"/>
  <c r="S116" i="292"/>
  <c r="R116" i="292"/>
  <c r="Q116" i="292"/>
  <c r="O116" i="292"/>
  <c r="N116" i="292"/>
  <c r="M116" i="292"/>
  <c r="L116" i="292"/>
  <c r="K116" i="292"/>
  <c r="J116" i="292"/>
  <c r="I116" i="292"/>
  <c r="G116" i="292"/>
  <c r="F116" i="292"/>
  <c r="E116" i="292"/>
  <c r="D116" i="292"/>
  <c r="C116" i="292"/>
  <c r="B116" i="292"/>
  <c r="A116" i="292"/>
  <c r="AU115" i="292"/>
  <c r="AT115" i="292"/>
  <c r="AS115" i="292"/>
  <c r="AR115" i="292"/>
  <c r="AQ115" i="292"/>
  <c r="AP115" i="292"/>
  <c r="AO115" i="292"/>
  <c r="AM115" i="292"/>
  <c r="AL115" i="292"/>
  <c r="AK115" i="292"/>
  <c r="AJ115" i="292"/>
  <c r="AI115" i="292"/>
  <c r="AH115" i="292"/>
  <c r="AG115" i="292"/>
  <c r="AE115" i="292"/>
  <c r="AD115" i="292"/>
  <c r="AC115" i="292"/>
  <c r="AB115" i="292"/>
  <c r="AA115" i="292"/>
  <c r="Z115" i="292"/>
  <c r="Y115" i="292"/>
  <c r="W115" i="292"/>
  <c r="V115" i="292"/>
  <c r="U115" i="292"/>
  <c r="T115" i="292"/>
  <c r="S115" i="292"/>
  <c r="R115" i="292"/>
  <c r="Q115" i="292"/>
  <c r="O115" i="292"/>
  <c r="N115" i="292"/>
  <c r="M115" i="292"/>
  <c r="L115" i="292"/>
  <c r="K115" i="292"/>
  <c r="J115" i="292"/>
  <c r="I115" i="292"/>
  <c r="G115" i="292"/>
  <c r="F115" i="292"/>
  <c r="E115" i="292"/>
  <c r="D115" i="292"/>
  <c r="C115" i="292"/>
  <c r="B115" i="292"/>
  <c r="A115" i="292"/>
  <c r="AU114" i="292"/>
  <c r="AT114" i="292"/>
  <c r="AS114" i="292"/>
  <c r="AR114" i="292"/>
  <c r="AQ114" i="292"/>
  <c r="AP114" i="292"/>
  <c r="AO114" i="292"/>
  <c r="AM114" i="292"/>
  <c r="AL114" i="292"/>
  <c r="AK114" i="292"/>
  <c r="AJ114" i="292"/>
  <c r="AI114" i="292"/>
  <c r="AH114" i="292"/>
  <c r="AG114" i="292"/>
  <c r="AE114" i="292"/>
  <c r="AD114" i="292"/>
  <c r="AC114" i="292"/>
  <c r="AB114" i="292"/>
  <c r="AA114" i="292"/>
  <c r="Z114" i="292"/>
  <c r="Y114" i="292"/>
  <c r="W114" i="292"/>
  <c r="V114" i="292"/>
  <c r="U114" i="292"/>
  <c r="T114" i="292"/>
  <c r="S114" i="292"/>
  <c r="R114" i="292"/>
  <c r="Q114" i="292"/>
  <c r="O114" i="292"/>
  <c r="N114" i="292"/>
  <c r="M114" i="292"/>
  <c r="L114" i="292"/>
  <c r="K114" i="292"/>
  <c r="J114" i="292"/>
  <c r="I114" i="292"/>
  <c r="G114" i="292"/>
  <c r="F114" i="292"/>
  <c r="E114" i="292"/>
  <c r="D114" i="292"/>
  <c r="C114" i="292"/>
  <c r="B114" i="292"/>
  <c r="A114" i="292"/>
  <c r="AU113" i="292"/>
  <c r="AT113" i="292"/>
  <c r="AS113" i="292"/>
  <c r="AR113" i="292"/>
  <c r="AQ113" i="292"/>
  <c r="AP113" i="292"/>
  <c r="AO113" i="292"/>
  <c r="AM113" i="292"/>
  <c r="AL113" i="292"/>
  <c r="AK113" i="292"/>
  <c r="AJ113" i="292"/>
  <c r="AI113" i="292"/>
  <c r="AH113" i="292"/>
  <c r="AG113" i="292"/>
  <c r="AE113" i="292"/>
  <c r="AD113" i="292"/>
  <c r="AC113" i="292"/>
  <c r="AB113" i="292"/>
  <c r="AA113" i="292"/>
  <c r="Z113" i="292"/>
  <c r="Y113" i="292"/>
  <c r="W113" i="292"/>
  <c r="V113" i="292"/>
  <c r="U113" i="292"/>
  <c r="T113" i="292"/>
  <c r="S113" i="292"/>
  <c r="R113" i="292"/>
  <c r="Q113" i="292"/>
  <c r="O113" i="292"/>
  <c r="N113" i="292"/>
  <c r="M113" i="292"/>
  <c r="L113" i="292"/>
  <c r="K113" i="292"/>
  <c r="J113" i="292"/>
  <c r="I113" i="292"/>
  <c r="G113" i="292"/>
  <c r="F113" i="292"/>
  <c r="E113" i="292"/>
  <c r="D113" i="292"/>
  <c r="C113" i="292"/>
  <c r="B113" i="292"/>
  <c r="A113" i="292"/>
  <c r="AU112" i="292"/>
  <c r="AT112" i="292"/>
  <c r="AS112" i="292"/>
  <c r="AR112" i="292"/>
  <c r="AQ112" i="292"/>
  <c r="AP112" i="292"/>
  <c r="AO112" i="292"/>
  <c r="AM112" i="292"/>
  <c r="AL112" i="292"/>
  <c r="AK112" i="292"/>
  <c r="AJ112" i="292"/>
  <c r="AI112" i="292"/>
  <c r="AH112" i="292"/>
  <c r="AG112" i="292"/>
  <c r="AE112" i="292"/>
  <c r="AD112" i="292"/>
  <c r="AC112" i="292"/>
  <c r="AB112" i="292"/>
  <c r="AA112" i="292"/>
  <c r="Z112" i="292"/>
  <c r="Y112" i="292"/>
  <c r="W112" i="292"/>
  <c r="V112" i="292"/>
  <c r="U112" i="292"/>
  <c r="T112" i="292"/>
  <c r="S112" i="292"/>
  <c r="R112" i="292"/>
  <c r="Q112" i="292"/>
  <c r="O112" i="292"/>
  <c r="N112" i="292"/>
  <c r="M112" i="292"/>
  <c r="L112" i="292"/>
  <c r="K112" i="292"/>
  <c r="J112" i="292"/>
  <c r="I112" i="292"/>
  <c r="G112" i="292"/>
  <c r="F112" i="292"/>
  <c r="E112" i="292"/>
  <c r="D112" i="292"/>
  <c r="C112" i="292"/>
  <c r="B112" i="292"/>
  <c r="A112" i="292"/>
  <c r="AU111" i="292"/>
  <c r="AT111" i="292"/>
  <c r="AS111" i="292"/>
  <c r="AR111" i="292"/>
  <c r="AQ111" i="292"/>
  <c r="AP111" i="292"/>
  <c r="AO111" i="292"/>
  <c r="AM111" i="292"/>
  <c r="AL111" i="292"/>
  <c r="AK111" i="292"/>
  <c r="AJ111" i="292"/>
  <c r="AI111" i="292"/>
  <c r="AH111" i="292"/>
  <c r="AG111" i="292"/>
  <c r="AE111" i="292"/>
  <c r="AD111" i="292"/>
  <c r="AC111" i="292"/>
  <c r="AB111" i="292"/>
  <c r="AA111" i="292"/>
  <c r="Z111" i="292"/>
  <c r="Y111" i="292"/>
  <c r="W111" i="292"/>
  <c r="V111" i="292"/>
  <c r="U111" i="292"/>
  <c r="T111" i="292"/>
  <c r="S111" i="292"/>
  <c r="R111" i="292"/>
  <c r="Q111" i="292"/>
  <c r="O111" i="292"/>
  <c r="N111" i="292"/>
  <c r="M111" i="292"/>
  <c r="L111" i="292"/>
  <c r="K111" i="292"/>
  <c r="J111" i="292"/>
  <c r="I111" i="292"/>
  <c r="G111" i="292"/>
  <c r="F111" i="292"/>
  <c r="E111" i="292"/>
  <c r="D111" i="292"/>
  <c r="C111" i="292"/>
  <c r="B111" i="292"/>
  <c r="A111" i="292"/>
  <c r="AU110" i="292"/>
  <c r="AT110" i="292"/>
  <c r="AS110" i="292"/>
  <c r="AR110" i="292"/>
  <c r="AQ110" i="292"/>
  <c r="AP110" i="292"/>
  <c r="AO110" i="292"/>
  <c r="AM110" i="292"/>
  <c r="AL110" i="292"/>
  <c r="AK110" i="292"/>
  <c r="AJ110" i="292"/>
  <c r="AI110" i="292"/>
  <c r="AH110" i="292"/>
  <c r="AG110" i="292"/>
  <c r="AE110" i="292"/>
  <c r="AD110" i="292"/>
  <c r="AC110" i="292"/>
  <c r="AB110" i="292"/>
  <c r="AA110" i="292"/>
  <c r="Z110" i="292"/>
  <c r="Y110" i="292"/>
  <c r="W110" i="292"/>
  <c r="V110" i="292"/>
  <c r="U110" i="292"/>
  <c r="T110" i="292"/>
  <c r="S110" i="292"/>
  <c r="R110" i="292"/>
  <c r="Q110" i="292"/>
  <c r="O110" i="292"/>
  <c r="N110" i="292"/>
  <c r="M110" i="292"/>
  <c r="L110" i="292"/>
  <c r="K110" i="292"/>
  <c r="J110" i="292"/>
  <c r="I110" i="292"/>
  <c r="G110" i="292"/>
  <c r="F110" i="292"/>
  <c r="E110" i="292"/>
  <c r="D110" i="292"/>
  <c r="C110" i="292"/>
  <c r="B110" i="292"/>
  <c r="A110" i="292"/>
  <c r="AU109" i="292"/>
  <c r="AT109" i="292"/>
  <c r="AS109" i="292"/>
  <c r="AR109" i="292"/>
  <c r="AQ109" i="292"/>
  <c r="AP109" i="292"/>
  <c r="AO109" i="292"/>
  <c r="AM109" i="292"/>
  <c r="AL109" i="292"/>
  <c r="AK109" i="292"/>
  <c r="AJ109" i="292"/>
  <c r="AI109" i="292"/>
  <c r="AH109" i="292"/>
  <c r="AG109" i="292"/>
  <c r="AE109" i="292"/>
  <c r="AD109" i="292"/>
  <c r="AC109" i="292"/>
  <c r="AB109" i="292"/>
  <c r="AA109" i="292"/>
  <c r="Z109" i="292"/>
  <c r="Y109" i="292"/>
  <c r="W109" i="292"/>
  <c r="V109" i="292"/>
  <c r="U109" i="292"/>
  <c r="T109" i="292"/>
  <c r="S109" i="292"/>
  <c r="R109" i="292"/>
  <c r="Q109" i="292"/>
  <c r="O109" i="292"/>
  <c r="N109" i="292"/>
  <c r="M109" i="292"/>
  <c r="L109" i="292"/>
  <c r="K109" i="292"/>
  <c r="J109" i="292"/>
  <c r="I109" i="292"/>
  <c r="G109" i="292"/>
  <c r="F109" i="292"/>
  <c r="E109" i="292"/>
  <c r="D109" i="292"/>
  <c r="C109" i="292"/>
  <c r="B109" i="292"/>
  <c r="A109" i="292"/>
  <c r="AU108" i="292"/>
  <c r="AT108" i="292"/>
  <c r="AS108" i="292"/>
  <c r="AR108" i="292"/>
  <c r="AQ108" i="292"/>
  <c r="AP108" i="292"/>
  <c r="AO108" i="292"/>
  <c r="AM108" i="292"/>
  <c r="AL108" i="292"/>
  <c r="AK108" i="292"/>
  <c r="AJ108" i="292"/>
  <c r="AI108" i="292"/>
  <c r="AH108" i="292"/>
  <c r="AG108" i="292"/>
  <c r="AE108" i="292"/>
  <c r="AD108" i="292"/>
  <c r="AC108" i="292"/>
  <c r="AB108" i="292"/>
  <c r="AA108" i="292"/>
  <c r="Z108" i="292"/>
  <c r="Y108" i="292"/>
  <c r="W108" i="292"/>
  <c r="V108" i="292"/>
  <c r="U108" i="292"/>
  <c r="T108" i="292"/>
  <c r="S108" i="292"/>
  <c r="R108" i="292"/>
  <c r="Q108" i="292"/>
  <c r="O108" i="292"/>
  <c r="N108" i="292"/>
  <c r="M108" i="292"/>
  <c r="L108" i="292"/>
  <c r="K108" i="292"/>
  <c r="J108" i="292"/>
  <c r="I108" i="292"/>
  <c r="G108" i="292"/>
  <c r="F108" i="292"/>
  <c r="E108" i="292"/>
  <c r="D108" i="292"/>
  <c r="C108" i="292"/>
  <c r="B108" i="292"/>
  <c r="A108" i="292"/>
  <c r="AU107" i="292"/>
  <c r="AT107" i="292"/>
  <c r="AS107" i="292"/>
  <c r="AR107" i="292"/>
  <c r="AQ107" i="292"/>
  <c r="AP107" i="292"/>
  <c r="AO107" i="292"/>
  <c r="AM107" i="292"/>
  <c r="AL107" i="292"/>
  <c r="AK107" i="292"/>
  <c r="AJ107" i="292"/>
  <c r="AI107" i="292"/>
  <c r="AH107" i="292"/>
  <c r="AG107" i="292"/>
  <c r="AE107" i="292"/>
  <c r="AD107" i="292"/>
  <c r="AC107" i="292"/>
  <c r="AB107" i="292"/>
  <c r="AA107" i="292"/>
  <c r="Z107" i="292"/>
  <c r="Y107" i="292"/>
  <c r="W107" i="292"/>
  <c r="V107" i="292"/>
  <c r="U107" i="292"/>
  <c r="T107" i="292"/>
  <c r="S107" i="292"/>
  <c r="R107" i="292"/>
  <c r="Q107" i="292"/>
  <c r="O107" i="292"/>
  <c r="N107" i="292"/>
  <c r="M107" i="292"/>
  <c r="L107" i="292"/>
  <c r="K107" i="292"/>
  <c r="J107" i="292"/>
  <c r="I107" i="292"/>
  <c r="G107" i="292"/>
  <c r="F107" i="292"/>
  <c r="E107" i="292"/>
  <c r="D107" i="292"/>
  <c r="C107" i="292"/>
  <c r="B107" i="292"/>
  <c r="A107" i="292"/>
  <c r="AU106" i="292"/>
  <c r="AT106" i="292"/>
  <c r="AS106" i="292"/>
  <c r="AR106" i="292"/>
  <c r="AQ106" i="292"/>
  <c r="AP106" i="292"/>
  <c r="AO106" i="292"/>
  <c r="AM106" i="292"/>
  <c r="AL106" i="292"/>
  <c r="AK106" i="292"/>
  <c r="AJ106" i="292"/>
  <c r="AI106" i="292"/>
  <c r="AH106" i="292"/>
  <c r="AG106" i="292"/>
  <c r="AE106" i="292"/>
  <c r="AD106" i="292"/>
  <c r="AC106" i="292"/>
  <c r="AB106" i="292"/>
  <c r="AA106" i="292"/>
  <c r="Z106" i="292"/>
  <c r="Y106" i="292"/>
  <c r="W106" i="292"/>
  <c r="V106" i="292"/>
  <c r="U106" i="292"/>
  <c r="T106" i="292"/>
  <c r="S106" i="292"/>
  <c r="R106" i="292"/>
  <c r="Q106" i="292"/>
  <c r="O106" i="292"/>
  <c r="N106" i="292"/>
  <c r="M106" i="292"/>
  <c r="L106" i="292"/>
  <c r="K106" i="292"/>
  <c r="J106" i="292"/>
  <c r="I106" i="292"/>
  <c r="G106" i="292"/>
  <c r="F106" i="292"/>
  <c r="E106" i="292"/>
  <c r="D106" i="292"/>
  <c r="C106" i="292"/>
  <c r="B106" i="292"/>
  <c r="A106" i="292"/>
  <c r="AU105" i="292"/>
  <c r="AT105" i="292"/>
  <c r="AS105" i="292"/>
  <c r="AR105" i="292"/>
  <c r="AQ105" i="292"/>
  <c r="AP105" i="292"/>
  <c r="AO105" i="292"/>
  <c r="AM105" i="292"/>
  <c r="AL105" i="292"/>
  <c r="AK105" i="292"/>
  <c r="AJ105" i="292"/>
  <c r="AI105" i="292"/>
  <c r="AH105" i="292"/>
  <c r="AG105" i="292"/>
  <c r="AE105" i="292"/>
  <c r="AD105" i="292"/>
  <c r="AC105" i="292"/>
  <c r="AB105" i="292"/>
  <c r="AA105" i="292"/>
  <c r="Z105" i="292"/>
  <c r="Y105" i="292"/>
  <c r="W105" i="292"/>
  <c r="V105" i="292"/>
  <c r="U105" i="292"/>
  <c r="T105" i="292"/>
  <c r="S105" i="292"/>
  <c r="R105" i="292"/>
  <c r="Q105" i="292"/>
  <c r="O105" i="292"/>
  <c r="N105" i="292"/>
  <c r="M105" i="292"/>
  <c r="L105" i="292"/>
  <c r="K105" i="292"/>
  <c r="J105" i="292"/>
  <c r="I105" i="292"/>
  <c r="G105" i="292"/>
  <c r="F105" i="292"/>
  <c r="E105" i="292"/>
  <c r="D105" i="292"/>
  <c r="C105" i="292"/>
  <c r="B105" i="292"/>
  <c r="A105" i="292"/>
  <c r="AU104" i="292"/>
  <c r="AT104" i="292"/>
  <c r="AS104" i="292"/>
  <c r="AR104" i="292"/>
  <c r="AQ104" i="292"/>
  <c r="AP104" i="292"/>
  <c r="AO104" i="292"/>
  <c r="AM104" i="292"/>
  <c r="AL104" i="292"/>
  <c r="AK104" i="292"/>
  <c r="AJ104" i="292"/>
  <c r="AI104" i="292"/>
  <c r="AH104" i="292"/>
  <c r="AG104" i="292"/>
  <c r="AE104" i="292"/>
  <c r="AD104" i="292"/>
  <c r="AC104" i="292"/>
  <c r="AB104" i="292"/>
  <c r="AA104" i="292"/>
  <c r="Z104" i="292"/>
  <c r="Y104" i="292"/>
  <c r="W104" i="292"/>
  <c r="V104" i="292"/>
  <c r="U104" i="292"/>
  <c r="T104" i="292"/>
  <c r="S104" i="292"/>
  <c r="R104" i="292"/>
  <c r="Q104" i="292"/>
  <c r="O104" i="292"/>
  <c r="N104" i="292"/>
  <c r="M104" i="292"/>
  <c r="L104" i="292"/>
  <c r="K104" i="292"/>
  <c r="J104" i="292"/>
  <c r="I104" i="292"/>
  <c r="G104" i="292"/>
  <c r="F104" i="292"/>
  <c r="E104" i="292"/>
  <c r="D104" i="292"/>
  <c r="C104" i="292"/>
  <c r="B104" i="292"/>
  <c r="A104" i="292"/>
  <c r="AU103" i="292"/>
  <c r="AT103" i="292"/>
  <c r="AS103" i="292"/>
  <c r="AR103" i="292"/>
  <c r="AQ103" i="292"/>
  <c r="AP103" i="292"/>
  <c r="AO103" i="292"/>
  <c r="AM103" i="292"/>
  <c r="AL103" i="292"/>
  <c r="AK103" i="292"/>
  <c r="AJ103" i="292"/>
  <c r="AI103" i="292"/>
  <c r="AH103" i="292"/>
  <c r="AG103" i="292"/>
  <c r="AE103" i="292"/>
  <c r="AD103" i="292"/>
  <c r="AC103" i="292"/>
  <c r="AB103" i="292"/>
  <c r="AA103" i="292"/>
  <c r="Z103" i="292"/>
  <c r="Y103" i="292"/>
  <c r="W103" i="292"/>
  <c r="V103" i="292"/>
  <c r="U103" i="292"/>
  <c r="T103" i="292"/>
  <c r="S103" i="292"/>
  <c r="R103" i="292"/>
  <c r="Q103" i="292"/>
  <c r="O103" i="292"/>
  <c r="N103" i="292"/>
  <c r="M103" i="292"/>
  <c r="L103" i="292"/>
  <c r="K103" i="292"/>
  <c r="J103" i="292"/>
  <c r="I103" i="292"/>
  <c r="G103" i="292"/>
  <c r="F103" i="292"/>
  <c r="E103" i="292"/>
  <c r="D103" i="292"/>
  <c r="C103" i="292"/>
  <c r="B103" i="292"/>
  <c r="A103" i="292"/>
  <c r="AU102" i="292"/>
  <c r="AT102" i="292"/>
  <c r="AS102" i="292"/>
  <c r="AR102" i="292"/>
  <c r="AQ102" i="292"/>
  <c r="AP102" i="292"/>
  <c r="AO102" i="292"/>
  <c r="AM102" i="292"/>
  <c r="AL102" i="292"/>
  <c r="AK102" i="292"/>
  <c r="AJ102" i="292"/>
  <c r="AI102" i="292"/>
  <c r="AH102" i="292"/>
  <c r="AG102" i="292"/>
  <c r="AE102" i="292"/>
  <c r="AD102" i="292"/>
  <c r="AC102" i="292"/>
  <c r="AB102" i="292"/>
  <c r="AA102" i="292"/>
  <c r="Z102" i="292"/>
  <c r="Y102" i="292"/>
  <c r="W102" i="292"/>
  <c r="V102" i="292"/>
  <c r="U102" i="292"/>
  <c r="T102" i="292"/>
  <c r="S102" i="292"/>
  <c r="R102" i="292"/>
  <c r="Q102" i="292"/>
  <c r="O102" i="292"/>
  <c r="N102" i="292"/>
  <c r="M102" i="292"/>
  <c r="L102" i="292"/>
  <c r="K102" i="292"/>
  <c r="J102" i="292"/>
  <c r="I102" i="292"/>
  <c r="G102" i="292"/>
  <c r="F102" i="292"/>
  <c r="E102" i="292"/>
  <c r="D102" i="292"/>
  <c r="C102" i="292"/>
  <c r="B102" i="292"/>
  <c r="A102" i="292"/>
  <c r="AU101" i="292"/>
  <c r="AT101" i="292"/>
  <c r="AS101" i="292"/>
  <c r="AR101" i="292"/>
  <c r="AQ101" i="292"/>
  <c r="AP101" i="292"/>
  <c r="AO101" i="292"/>
  <c r="AM101" i="292"/>
  <c r="AL101" i="292"/>
  <c r="AK101" i="292"/>
  <c r="AJ101" i="292"/>
  <c r="AI101" i="292"/>
  <c r="AH101" i="292"/>
  <c r="AG101" i="292"/>
  <c r="AE101" i="292"/>
  <c r="AD101" i="292"/>
  <c r="AC101" i="292"/>
  <c r="AB101" i="292"/>
  <c r="AA101" i="292"/>
  <c r="Z101" i="292"/>
  <c r="Y101" i="292"/>
  <c r="W101" i="292"/>
  <c r="V101" i="292"/>
  <c r="U101" i="292"/>
  <c r="T101" i="292"/>
  <c r="S101" i="292"/>
  <c r="R101" i="292"/>
  <c r="Q101" i="292"/>
  <c r="O101" i="292"/>
  <c r="N101" i="292"/>
  <c r="M101" i="292"/>
  <c r="L101" i="292"/>
  <c r="K101" i="292"/>
  <c r="J101" i="292"/>
  <c r="I101" i="292"/>
  <c r="G101" i="292"/>
  <c r="F101" i="292"/>
  <c r="E101" i="292"/>
  <c r="D101" i="292"/>
  <c r="C101" i="292"/>
  <c r="B101" i="292"/>
  <c r="A101" i="292"/>
  <c r="G96" i="292"/>
  <c r="F96" i="292"/>
  <c r="E96" i="292"/>
  <c r="D96" i="292"/>
  <c r="J96" i="292" s="1"/>
  <c r="C96" i="292"/>
  <c r="B96" i="292"/>
  <c r="G95" i="292"/>
  <c r="F95" i="292"/>
  <c r="E95" i="292"/>
  <c r="D95" i="292"/>
  <c r="C95" i="292"/>
  <c r="J95" i="292" s="1"/>
  <c r="B95" i="292"/>
  <c r="H95" i="292" s="1"/>
  <c r="J94" i="292"/>
  <c r="H94" i="292"/>
  <c r="G94" i="292"/>
  <c r="F94" i="292"/>
  <c r="E94" i="292"/>
  <c r="D94" i="292"/>
  <c r="C94" i="292"/>
  <c r="B94" i="292"/>
  <c r="G93" i="292"/>
  <c r="F93" i="292"/>
  <c r="E93" i="292"/>
  <c r="D93" i="292"/>
  <c r="J93" i="292" s="1"/>
  <c r="C93" i="292"/>
  <c r="B93" i="292"/>
  <c r="G92" i="292"/>
  <c r="F92" i="292"/>
  <c r="E92" i="292"/>
  <c r="D92" i="292"/>
  <c r="C92" i="292"/>
  <c r="J92" i="292" s="1"/>
  <c r="B92" i="292"/>
  <c r="H92" i="292" s="1"/>
  <c r="J91" i="292"/>
  <c r="H91" i="292"/>
  <c r="G91" i="292"/>
  <c r="F91" i="292"/>
  <c r="E91" i="292"/>
  <c r="D91" i="292"/>
  <c r="C91" i="292"/>
  <c r="C97" i="292" s="1"/>
  <c r="B91" i="292"/>
  <c r="B97" i="292" s="1"/>
  <c r="G90" i="292"/>
  <c r="G97" i="292" s="1"/>
  <c r="F90" i="292"/>
  <c r="F97" i="292" s="1"/>
  <c r="E90" i="292"/>
  <c r="E97" i="292" s="1"/>
  <c r="D90" i="292"/>
  <c r="D97" i="292" s="1"/>
  <c r="C90" i="292"/>
  <c r="B90" i="292"/>
  <c r="S76" i="292"/>
  <c r="P76" i="292"/>
  <c r="M76" i="292"/>
  <c r="S75" i="292"/>
  <c r="V75" i="292" s="1"/>
  <c r="P75" i="292"/>
  <c r="M75" i="292"/>
  <c r="S74" i="292"/>
  <c r="P74" i="292"/>
  <c r="M74" i="292"/>
  <c r="S73" i="292"/>
  <c r="P73" i="292"/>
  <c r="P77" i="292" s="1"/>
  <c r="M73" i="292"/>
  <c r="S72" i="292"/>
  <c r="V72" i="292" s="1"/>
  <c r="P72" i="292"/>
  <c r="M72" i="292"/>
  <c r="U71" i="292"/>
  <c r="S71" i="292"/>
  <c r="S77" i="292" s="1"/>
  <c r="R71" i="292"/>
  <c r="P71" i="292"/>
  <c r="M71" i="292"/>
  <c r="M77" i="292" s="1"/>
  <c r="V66" i="292"/>
  <c r="S66" i="292"/>
  <c r="P66" i="292"/>
  <c r="M66" i="292"/>
  <c r="V76" i="292" s="1"/>
  <c r="V65" i="292"/>
  <c r="S65" i="292"/>
  <c r="P65" i="292"/>
  <c r="M65" i="292"/>
  <c r="V64" i="292"/>
  <c r="S64" i="292"/>
  <c r="S67" i="292" s="1"/>
  <c r="P64" i="292"/>
  <c r="M64" i="292"/>
  <c r="V74" i="292" s="1"/>
  <c r="V63" i="292"/>
  <c r="S63" i="292"/>
  <c r="P63" i="292"/>
  <c r="M63" i="292"/>
  <c r="V73" i="292" s="1"/>
  <c r="V62" i="292"/>
  <c r="S62" i="292"/>
  <c r="P62" i="292"/>
  <c r="P67" i="292" s="1"/>
  <c r="M62" i="292"/>
  <c r="V61" i="292"/>
  <c r="V67" i="292" s="1"/>
  <c r="S61" i="292"/>
  <c r="P61" i="292"/>
  <c r="M61" i="292"/>
  <c r="M67" i="292" s="1"/>
  <c r="L61" i="292"/>
  <c r="J3" i="292"/>
  <c r="K119" i="292" s="1"/>
  <c r="A3" i="292"/>
  <c r="B273" i="291"/>
  <c r="A273" i="291"/>
  <c r="B272" i="291"/>
  <c r="A272" i="291"/>
  <c r="B271" i="291"/>
  <c r="A271" i="291"/>
  <c r="B270" i="291"/>
  <c r="A270" i="291"/>
  <c r="B269" i="291"/>
  <c r="A269" i="291"/>
  <c r="B268" i="291"/>
  <c r="A268" i="291"/>
  <c r="B267" i="291"/>
  <c r="A267" i="291"/>
  <c r="B266" i="291"/>
  <c r="A266" i="291"/>
  <c r="B265" i="291"/>
  <c r="A265" i="291"/>
  <c r="B264" i="291"/>
  <c r="A264" i="291"/>
  <c r="B263" i="291"/>
  <c r="A263" i="291"/>
  <c r="B262" i="291"/>
  <c r="A262" i="291"/>
  <c r="B261" i="291"/>
  <c r="A261" i="291"/>
  <c r="B260" i="291"/>
  <c r="A260" i="291"/>
  <c r="B259" i="291"/>
  <c r="A259" i="291"/>
  <c r="B258" i="291"/>
  <c r="A258" i="291"/>
  <c r="B257" i="291"/>
  <c r="A257" i="291"/>
  <c r="B256" i="291"/>
  <c r="A256" i="291"/>
  <c r="B255" i="291"/>
  <c r="A255" i="291"/>
  <c r="B254" i="291"/>
  <c r="A254" i="291"/>
  <c r="B253" i="291"/>
  <c r="A253" i="291"/>
  <c r="B252" i="291"/>
  <c r="A252" i="291"/>
  <c r="B251" i="291"/>
  <c r="A251" i="291"/>
  <c r="B250" i="291"/>
  <c r="A250" i="291"/>
  <c r="B249" i="291"/>
  <c r="A249" i="291"/>
  <c r="B248" i="291"/>
  <c r="A248" i="291"/>
  <c r="B247" i="291"/>
  <c r="A247" i="291"/>
  <c r="B246" i="291"/>
  <c r="A246" i="291"/>
  <c r="B245" i="291"/>
  <c r="A245" i="291"/>
  <c r="B244" i="291"/>
  <c r="A244" i="291"/>
  <c r="B243" i="291"/>
  <c r="A243" i="291"/>
  <c r="B242" i="291"/>
  <c r="A242" i="291"/>
  <c r="B241" i="291"/>
  <c r="A241" i="291"/>
  <c r="B240" i="291"/>
  <c r="A240" i="291"/>
  <c r="B239" i="291"/>
  <c r="A239" i="291"/>
  <c r="B238" i="291"/>
  <c r="A238" i="291"/>
  <c r="B237" i="291"/>
  <c r="A237" i="291"/>
  <c r="B236" i="291"/>
  <c r="A236" i="291"/>
  <c r="B235" i="291"/>
  <c r="A235" i="291"/>
  <c r="B234" i="291"/>
  <c r="A234" i="291"/>
  <c r="B233" i="291"/>
  <c r="A233" i="291"/>
  <c r="B232" i="291"/>
  <c r="A232" i="291"/>
  <c r="B231" i="291"/>
  <c r="A231" i="291"/>
  <c r="B230" i="291"/>
  <c r="A230" i="291"/>
  <c r="B229" i="291"/>
  <c r="A229" i="291"/>
  <c r="B228" i="291"/>
  <c r="A228" i="291"/>
  <c r="B227" i="291"/>
  <c r="A227" i="291"/>
  <c r="B226" i="291"/>
  <c r="A226" i="291"/>
  <c r="B225" i="291"/>
  <c r="A225" i="291"/>
  <c r="B224" i="291"/>
  <c r="A224" i="291"/>
  <c r="B223" i="291"/>
  <c r="A223" i="291"/>
  <c r="B222" i="291"/>
  <c r="A222" i="291"/>
  <c r="B221" i="291"/>
  <c r="A221" i="291"/>
  <c r="B220" i="291"/>
  <c r="A220" i="291"/>
  <c r="B219" i="291"/>
  <c r="A219" i="291"/>
  <c r="B218" i="291"/>
  <c r="A218" i="291"/>
  <c r="B217" i="291"/>
  <c r="A217" i="291"/>
  <c r="B216" i="291"/>
  <c r="A216" i="291"/>
  <c r="B215" i="291"/>
  <c r="A215" i="291"/>
  <c r="B214" i="291"/>
  <c r="A214" i="291"/>
  <c r="B213" i="291"/>
  <c r="A213" i="291"/>
  <c r="B212" i="291"/>
  <c r="A212" i="291"/>
  <c r="B211" i="291"/>
  <c r="A211" i="291"/>
  <c r="B210" i="291"/>
  <c r="A210" i="291"/>
  <c r="B209" i="291"/>
  <c r="A209" i="291"/>
  <c r="B208" i="291"/>
  <c r="A208" i="291"/>
  <c r="B207" i="291"/>
  <c r="A207" i="291"/>
  <c r="B206" i="291"/>
  <c r="A206" i="291"/>
  <c r="B205" i="291"/>
  <c r="A205" i="291"/>
  <c r="B204" i="291"/>
  <c r="A204" i="291"/>
  <c r="B203" i="291"/>
  <c r="A203" i="291"/>
  <c r="B202" i="291"/>
  <c r="A202" i="291"/>
  <c r="B201" i="291"/>
  <c r="A201" i="291"/>
  <c r="B200" i="291"/>
  <c r="A200" i="291"/>
  <c r="B199" i="291"/>
  <c r="A199" i="291"/>
  <c r="B198" i="291"/>
  <c r="A198" i="291"/>
  <c r="B197" i="291"/>
  <c r="A197" i="291"/>
  <c r="B196" i="291"/>
  <c r="A196" i="291"/>
  <c r="B195" i="291"/>
  <c r="A195" i="291"/>
  <c r="B194" i="291"/>
  <c r="A194" i="291"/>
  <c r="B193" i="291"/>
  <c r="A193" i="291"/>
  <c r="B192" i="291"/>
  <c r="A192" i="291"/>
  <c r="B191" i="291"/>
  <c r="A191" i="291"/>
  <c r="B190" i="291"/>
  <c r="A190" i="291"/>
  <c r="B189" i="291"/>
  <c r="A189" i="291"/>
  <c r="B188" i="291"/>
  <c r="A188" i="291"/>
  <c r="B187" i="291"/>
  <c r="A187" i="291"/>
  <c r="B186" i="291"/>
  <c r="A186" i="291"/>
  <c r="B185" i="291"/>
  <c r="A185" i="291"/>
  <c r="B184" i="291"/>
  <c r="A184" i="291"/>
  <c r="B183" i="291"/>
  <c r="A183" i="291"/>
  <c r="B182" i="291"/>
  <c r="A182" i="291"/>
  <c r="B181" i="291"/>
  <c r="A181" i="291"/>
  <c r="B180" i="291"/>
  <c r="A180" i="291"/>
  <c r="B179" i="291"/>
  <c r="A179" i="291"/>
  <c r="B178" i="291"/>
  <c r="A178" i="291"/>
  <c r="B177" i="291"/>
  <c r="A177" i="291"/>
  <c r="B176" i="291"/>
  <c r="A176" i="291"/>
  <c r="B175" i="291"/>
  <c r="A175" i="291"/>
  <c r="B174" i="291"/>
  <c r="A174" i="291"/>
  <c r="B173" i="291"/>
  <c r="A173" i="291"/>
  <c r="B172" i="291"/>
  <c r="A172" i="291"/>
  <c r="B171" i="291"/>
  <c r="A171" i="291"/>
  <c r="B170" i="291"/>
  <c r="A170" i="291"/>
  <c r="B169" i="291"/>
  <c r="A169" i="291"/>
  <c r="B168" i="291"/>
  <c r="A168" i="291"/>
  <c r="B167" i="291"/>
  <c r="A167" i="291"/>
  <c r="B166" i="291"/>
  <c r="A166" i="291"/>
  <c r="B165" i="291"/>
  <c r="A165" i="291"/>
  <c r="B164" i="291"/>
  <c r="A164" i="291"/>
  <c r="B163" i="291"/>
  <c r="A163" i="291"/>
  <c r="B162" i="291"/>
  <c r="A162" i="291"/>
  <c r="B161" i="291"/>
  <c r="A161" i="291"/>
  <c r="B160" i="291"/>
  <c r="A160" i="291"/>
  <c r="B159" i="291"/>
  <c r="A159" i="291"/>
  <c r="B158" i="291"/>
  <c r="A158" i="291"/>
  <c r="B157" i="291"/>
  <c r="A157" i="291"/>
  <c r="B156" i="291"/>
  <c r="A156" i="291"/>
  <c r="B155" i="291"/>
  <c r="A155" i="291"/>
  <c r="B154" i="291"/>
  <c r="A154" i="291"/>
  <c r="B153" i="291"/>
  <c r="A153" i="291"/>
  <c r="B152" i="291"/>
  <c r="A152" i="291"/>
  <c r="B151" i="291"/>
  <c r="A151" i="291"/>
  <c r="B150" i="291"/>
  <c r="A150" i="291"/>
  <c r="B149" i="291"/>
  <c r="A149" i="291"/>
  <c r="B148" i="291"/>
  <c r="A148" i="291"/>
  <c r="B147" i="291"/>
  <c r="A147" i="291"/>
  <c r="B146" i="291"/>
  <c r="A146" i="291"/>
  <c r="B145" i="291"/>
  <c r="A145" i="291"/>
  <c r="B144" i="291"/>
  <c r="A144" i="291"/>
  <c r="B143" i="291"/>
  <c r="A143" i="291"/>
  <c r="B142" i="291"/>
  <c r="A142" i="291"/>
  <c r="B141" i="291"/>
  <c r="A141" i="291"/>
  <c r="B140" i="291"/>
  <c r="A140" i="291"/>
  <c r="B139" i="291"/>
  <c r="A139" i="291"/>
  <c r="B138" i="291"/>
  <c r="A138" i="291"/>
  <c r="B137" i="291"/>
  <c r="A137" i="291"/>
  <c r="B136" i="291"/>
  <c r="A136" i="291"/>
  <c r="B135" i="291"/>
  <c r="A135" i="291"/>
  <c r="B134" i="291"/>
  <c r="A134" i="291"/>
  <c r="B133" i="291"/>
  <c r="A133" i="291"/>
  <c r="B132" i="291"/>
  <c r="A132" i="291"/>
  <c r="B131" i="291"/>
  <c r="A131" i="291"/>
  <c r="B130" i="291"/>
  <c r="A130" i="291"/>
  <c r="B129" i="291"/>
  <c r="A129" i="291"/>
  <c r="B128" i="291"/>
  <c r="A128" i="291"/>
  <c r="B127" i="291"/>
  <c r="A127" i="291"/>
  <c r="AU123" i="291"/>
  <c r="AT123" i="291"/>
  <c r="AS123" i="291"/>
  <c r="AR123" i="291"/>
  <c r="AQ123" i="291"/>
  <c r="AP123" i="291"/>
  <c r="AO123" i="291"/>
  <c r="AM123" i="291"/>
  <c r="AL123" i="291"/>
  <c r="AK123" i="291"/>
  <c r="AJ123" i="291"/>
  <c r="AI123" i="291"/>
  <c r="AH123" i="291"/>
  <c r="AG123" i="291"/>
  <c r="AE123" i="291"/>
  <c r="AD123" i="291"/>
  <c r="AC123" i="291"/>
  <c r="AB123" i="291"/>
  <c r="AA123" i="291"/>
  <c r="Z123" i="291"/>
  <c r="Y123" i="291"/>
  <c r="W123" i="291"/>
  <c r="V123" i="291"/>
  <c r="U123" i="291"/>
  <c r="T123" i="291"/>
  <c r="S123" i="291"/>
  <c r="R123" i="291"/>
  <c r="Q123" i="291"/>
  <c r="O123" i="291"/>
  <c r="N123" i="291"/>
  <c r="M123" i="291"/>
  <c r="L123" i="291"/>
  <c r="K123" i="291"/>
  <c r="J123" i="291"/>
  <c r="I123" i="291"/>
  <c r="AU122" i="291"/>
  <c r="AT122" i="291"/>
  <c r="AS122" i="291"/>
  <c r="AR122" i="291"/>
  <c r="AQ122" i="291"/>
  <c r="AP122" i="291"/>
  <c r="AO122" i="291"/>
  <c r="AM122" i="291"/>
  <c r="AL122" i="291"/>
  <c r="AK122" i="291"/>
  <c r="AJ122" i="291"/>
  <c r="AI122" i="291"/>
  <c r="AH122" i="291"/>
  <c r="AG122" i="291"/>
  <c r="AE122" i="291"/>
  <c r="AD122" i="291"/>
  <c r="AC122" i="291"/>
  <c r="AB122" i="291"/>
  <c r="AA122" i="291"/>
  <c r="Z122" i="291"/>
  <c r="Y122" i="291"/>
  <c r="W122" i="291"/>
  <c r="V122" i="291"/>
  <c r="U122" i="291"/>
  <c r="T122" i="291"/>
  <c r="S122" i="291"/>
  <c r="R122" i="291"/>
  <c r="Q122" i="291"/>
  <c r="O122" i="291"/>
  <c r="N122" i="291"/>
  <c r="M122" i="291"/>
  <c r="L122" i="291"/>
  <c r="K122" i="291"/>
  <c r="J122" i="291"/>
  <c r="I122" i="291"/>
  <c r="AU121" i="291"/>
  <c r="AT121" i="291"/>
  <c r="AS121" i="291"/>
  <c r="AR121" i="291"/>
  <c r="AQ121" i="291"/>
  <c r="AP121" i="291"/>
  <c r="AO121" i="291"/>
  <c r="AM121" i="291"/>
  <c r="AL121" i="291"/>
  <c r="AK121" i="291"/>
  <c r="AJ121" i="291"/>
  <c r="AI121" i="291"/>
  <c r="AH121" i="291"/>
  <c r="AG121" i="291"/>
  <c r="AE121" i="291"/>
  <c r="AD121" i="291"/>
  <c r="AC121" i="291"/>
  <c r="AB121" i="291"/>
  <c r="AA121" i="291"/>
  <c r="Z121" i="291"/>
  <c r="Y121" i="291"/>
  <c r="W121" i="291"/>
  <c r="V121" i="291"/>
  <c r="U121" i="291"/>
  <c r="T121" i="291"/>
  <c r="S121" i="291"/>
  <c r="R121" i="291"/>
  <c r="Q121" i="291"/>
  <c r="O121" i="291"/>
  <c r="N121" i="291"/>
  <c r="M121" i="291"/>
  <c r="L121" i="291"/>
  <c r="K121" i="291"/>
  <c r="J121" i="291"/>
  <c r="I121" i="291"/>
  <c r="G121" i="291"/>
  <c r="F121" i="291"/>
  <c r="E121" i="291"/>
  <c r="D121" i="291"/>
  <c r="C121" i="291"/>
  <c r="B121" i="291"/>
  <c r="A121" i="291"/>
  <c r="AU120" i="291"/>
  <c r="AT120" i="291"/>
  <c r="AS120" i="291"/>
  <c r="AR120" i="291"/>
  <c r="AQ120" i="291"/>
  <c r="AP120" i="291"/>
  <c r="AO120" i="291"/>
  <c r="AM120" i="291"/>
  <c r="AL120" i="291"/>
  <c r="AK120" i="291"/>
  <c r="AJ120" i="291"/>
  <c r="AI120" i="291"/>
  <c r="AH120" i="291"/>
  <c r="AG120" i="291"/>
  <c r="AE120" i="291"/>
  <c r="AD120" i="291"/>
  <c r="AC120" i="291"/>
  <c r="AB120" i="291"/>
  <c r="AA120" i="291"/>
  <c r="Z120" i="291"/>
  <c r="Y120" i="291"/>
  <c r="W120" i="291"/>
  <c r="V120" i="291"/>
  <c r="U120" i="291"/>
  <c r="T120" i="291"/>
  <c r="S120" i="291"/>
  <c r="R120" i="291"/>
  <c r="Q120" i="291"/>
  <c r="O120" i="291"/>
  <c r="N120" i="291"/>
  <c r="M120" i="291"/>
  <c r="L120" i="291"/>
  <c r="K120" i="291"/>
  <c r="J120" i="291"/>
  <c r="I120" i="291"/>
  <c r="G120" i="291"/>
  <c r="F120" i="291"/>
  <c r="E120" i="291"/>
  <c r="D120" i="291"/>
  <c r="C120" i="291"/>
  <c r="B120" i="291"/>
  <c r="A120" i="291"/>
  <c r="AU119" i="291"/>
  <c r="AT119" i="291"/>
  <c r="AS119" i="291"/>
  <c r="AR119" i="291"/>
  <c r="AQ119" i="291"/>
  <c r="AP119" i="291"/>
  <c r="AO119" i="291"/>
  <c r="AM119" i="291"/>
  <c r="AL119" i="291"/>
  <c r="AK119" i="291"/>
  <c r="AJ119" i="291"/>
  <c r="AI119" i="291"/>
  <c r="AH119" i="291"/>
  <c r="AG119" i="291"/>
  <c r="AE119" i="291"/>
  <c r="AD119" i="291"/>
  <c r="AC119" i="291"/>
  <c r="AB119" i="291"/>
  <c r="AA119" i="291"/>
  <c r="Z119" i="291"/>
  <c r="Y119" i="291"/>
  <c r="W119" i="291"/>
  <c r="V119" i="291"/>
  <c r="U119" i="291"/>
  <c r="T119" i="291"/>
  <c r="S119" i="291"/>
  <c r="R119" i="291"/>
  <c r="Q119" i="291"/>
  <c r="O119" i="291"/>
  <c r="N119" i="291"/>
  <c r="M119" i="291"/>
  <c r="L119" i="291"/>
  <c r="J119" i="291"/>
  <c r="I119" i="291"/>
  <c r="G119" i="291"/>
  <c r="F119" i="291"/>
  <c r="E119" i="291"/>
  <c r="D119" i="291"/>
  <c r="C119" i="291"/>
  <c r="B119" i="291"/>
  <c r="A119" i="291"/>
  <c r="AU118" i="291"/>
  <c r="AT118" i="291"/>
  <c r="AS118" i="291"/>
  <c r="AR118" i="291"/>
  <c r="AQ118" i="291"/>
  <c r="AP118" i="291"/>
  <c r="AO118" i="291"/>
  <c r="AM118" i="291"/>
  <c r="AL118" i="291"/>
  <c r="AK118" i="291"/>
  <c r="AJ118" i="291"/>
  <c r="AI118" i="291"/>
  <c r="AH118" i="291"/>
  <c r="AG118" i="291"/>
  <c r="AE118" i="291"/>
  <c r="AD118" i="291"/>
  <c r="AC118" i="291"/>
  <c r="AB118" i="291"/>
  <c r="AA118" i="291"/>
  <c r="Z118" i="291"/>
  <c r="Y118" i="291"/>
  <c r="W118" i="291"/>
  <c r="V118" i="291"/>
  <c r="U118" i="291"/>
  <c r="T118" i="291"/>
  <c r="S118" i="291"/>
  <c r="R118" i="291"/>
  <c r="Q118" i="291"/>
  <c r="O118" i="291"/>
  <c r="N118" i="291"/>
  <c r="M118" i="291"/>
  <c r="L118" i="291"/>
  <c r="J118" i="291"/>
  <c r="I118" i="291"/>
  <c r="G118" i="291"/>
  <c r="F118" i="291"/>
  <c r="E118" i="291"/>
  <c r="D118" i="291"/>
  <c r="C118" i="291"/>
  <c r="B118" i="291"/>
  <c r="A118" i="291"/>
  <c r="AU117" i="291"/>
  <c r="AT117" i="291"/>
  <c r="AS117" i="291"/>
  <c r="AR117" i="291"/>
  <c r="AQ117" i="291"/>
  <c r="AP117" i="291"/>
  <c r="AO117" i="291"/>
  <c r="AM117" i="291"/>
  <c r="AL117" i="291"/>
  <c r="AK117" i="291"/>
  <c r="AJ117" i="291"/>
  <c r="AI117" i="291"/>
  <c r="AH117" i="291"/>
  <c r="AG117" i="291"/>
  <c r="AE117" i="291"/>
  <c r="AD117" i="291"/>
  <c r="AC117" i="291"/>
  <c r="AB117" i="291"/>
  <c r="AA117" i="291"/>
  <c r="Z117" i="291"/>
  <c r="Y117" i="291"/>
  <c r="W117" i="291"/>
  <c r="V117" i="291"/>
  <c r="U117" i="291"/>
  <c r="T117" i="291"/>
  <c r="S117" i="291"/>
  <c r="R117" i="291"/>
  <c r="Q117" i="291"/>
  <c r="O117" i="291"/>
  <c r="N117" i="291"/>
  <c r="M117" i="291"/>
  <c r="L117" i="291"/>
  <c r="K117" i="291"/>
  <c r="J117" i="291"/>
  <c r="I117" i="291"/>
  <c r="G117" i="291"/>
  <c r="F117" i="291"/>
  <c r="E117" i="291"/>
  <c r="D117" i="291"/>
  <c r="C117" i="291"/>
  <c r="B117" i="291"/>
  <c r="A117" i="291"/>
  <c r="AU116" i="291"/>
  <c r="AT116" i="291"/>
  <c r="AS116" i="291"/>
  <c r="AR116" i="291"/>
  <c r="AQ116" i="291"/>
  <c r="AP116" i="291"/>
  <c r="AO116" i="291"/>
  <c r="AM116" i="291"/>
  <c r="AL116" i="291"/>
  <c r="AK116" i="291"/>
  <c r="AJ116" i="291"/>
  <c r="AI116" i="291"/>
  <c r="AH116" i="291"/>
  <c r="AG116" i="291"/>
  <c r="AE116" i="291"/>
  <c r="AD116" i="291"/>
  <c r="AC116" i="291"/>
  <c r="AB116" i="291"/>
  <c r="AA116" i="291"/>
  <c r="Z116" i="291"/>
  <c r="Y116" i="291"/>
  <c r="W116" i="291"/>
  <c r="V116" i="291"/>
  <c r="U116" i="291"/>
  <c r="T116" i="291"/>
  <c r="S116" i="291"/>
  <c r="R116" i="291"/>
  <c r="Q116" i="291"/>
  <c r="O116" i="291"/>
  <c r="N116" i="291"/>
  <c r="M116" i="291"/>
  <c r="L116" i="291"/>
  <c r="K116" i="291"/>
  <c r="J116" i="291"/>
  <c r="I116" i="291"/>
  <c r="G116" i="291"/>
  <c r="F116" i="291"/>
  <c r="E116" i="291"/>
  <c r="D116" i="291"/>
  <c r="C116" i="291"/>
  <c r="B116" i="291"/>
  <c r="A116" i="291"/>
  <c r="AU115" i="291"/>
  <c r="AT115" i="291"/>
  <c r="AS115" i="291"/>
  <c r="AR115" i="291"/>
  <c r="AQ115" i="291"/>
  <c r="AP115" i="291"/>
  <c r="AO115" i="291"/>
  <c r="AM115" i="291"/>
  <c r="AL115" i="291"/>
  <c r="AK115" i="291"/>
  <c r="AJ115" i="291"/>
  <c r="AI115" i="291"/>
  <c r="AH115" i="291"/>
  <c r="AG115" i="291"/>
  <c r="AE115" i="291"/>
  <c r="AD115" i="291"/>
  <c r="AC115" i="291"/>
  <c r="AB115" i="291"/>
  <c r="AA115" i="291"/>
  <c r="Z115" i="291"/>
  <c r="Y115" i="291"/>
  <c r="W115" i="291"/>
  <c r="V115" i="291"/>
  <c r="U115" i="291"/>
  <c r="T115" i="291"/>
  <c r="S115" i="291"/>
  <c r="R115" i="291"/>
  <c r="Q115" i="291"/>
  <c r="O115" i="291"/>
  <c r="N115" i="291"/>
  <c r="M115" i="291"/>
  <c r="L115" i="291"/>
  <c r="K115" i="291"/>
  <c r="J115" i="291"/>
  <c r="I115" i="291"/>
  <c r="G115" i="291"/>
  <c r="F115" i="291"/>
  <c r="E115" i="291"/>
  <c r="D115" i="291"/>
  <c r="C115" i="291"/>
  <c r="B115" i="291"/>
  <c r="A115" i="291"/>
  <c r="AU114" i="291"/>
  <c r="AT114" i="291"/>
  <c r="AS114" i="291"/>
  <c r="AR114" i="291"/>
  <c r="AQ114" i="291"/>
  <c r="AP114" i="291"/>
  <c r="AO114" i="291"/>
  <c r="AM114" i="291"/>
  <c r="AL114" i="291"/>
  <c r="AK114" i="291"/>
  <c r="AJ114" i="291"/>
  <c r="AI114" i="291"/>
  <c r="AH114" i="291"/>
  <c r="AG114" i="291"/>
  <c r="AE114" i="291"/>
  <c r="AD114" i="291"/>
  <c r="AC114" i="291"/>
  <c r="AB114" i="291"/>
  <c r="AA114" i="291"/>
  <c r="Z114" i="291"/>
  <c r="Y114" i="291"/>
  <c r="W114" i="291"/>
  <c r="V114" i="291"/>
  <c r="U114" i="291"/>
  <c r="T114" i="291"/>
  <c r="S114" i="291"/>
  <c r="R114" i="291"/>
  <c r="Q114" i="291"/>
  <c r="O114" i="291"/>
  <c r="N114" i="291"/>
  <c r="M114" i="291"/>
  <c r="L114" i="291"/>
  <c r="K114" i="291"/>
  <c r="J114" i="291"/>
  <c r="I114" i="291"/>
  <c r="G114" i="291"/>
  <c r="F114" i="291"/>
  <c r="E114" i="291"/>
  <c r="D114" i="291"/>
  <c r="C114" i="291"/>
  <c r="B114" i="291"/>
  <c r="A114" i="291"/>
  <c r="AU113" i="291"/>
  <c r="AT113" i="291"/>
  <c r="AS113" i="291"/>
  <c r="AR113" i="291"/>
  <c r="AQ113" i="291"/>
  <c r="AP113" i="291"/>
  <c r="AO113" i="291"/>
  <c r="AM113" i="291"/>
  <c r="AL113" i="291"/>
  <c r="AK113" i="291"/>
  <c r="AJ113" i="291"/>
  <c r="AI113" i="291"/>
  <c r="AH113" i="291"/>
  <c r="AG113" i="291"/>
  <c r="AE113" i="291"/>
  <c r="AD113" i="291"/>
  <c r="AC113" i="291"/>
  <c r="AB113" i="291"/>
  <c r="AA113" i="291"/>
  <c r="Z113" i="291"/>
  <c r="Y113" i="291"/>
  <c r="W113" i="291"/>
  <c r="V113" i="291"/>
  <c r="U113" i="291"/>
  <c r="T113" i="291"/>
  <c r="S113" i="291"/>
  <c r="R113" i="291"/>
  <c r="Q113" i="291"/>
  <c r="O113" i="291"/>
  <c r="N113" i="291"/>
  <c r="M113" i="291"/>
  <c r="L113" i="291"/>
  <c r="K113" i="291"/>
  <c r="J113" i="291"/>
  <c r="I113" i="291"/>
  <c r="G113" i="291"/>
  <c r="F113" i="291"/>
  <c r="E113" i="291"/>
  <c r="D113" i="291"/>
  <c r="C113" i="291"/>
  <c r="B113" i="291"/>
  <c r="A113" i="291"/>
  <c r="AU112" i="291"/>
  <c r="AT112" i="291"/>
  <c r="AS112" i="291"/>
  <c r="AR112" i="291"/>
  <c r="AQ112" i="291"/>
  <c r="AP112" i="291"/>
  <c r="AO112" i="291"/>
  <c r="AM112" i="291"/>
  <c r="AL112" i="291"/>
  <c r="AK112" i="291"/>
  <c r="AJ112" i="291"/>
  <c r="AI112" i="291"/>
  <c r="AH112" i="291"/>
  <c r="AG112" i="291"/>
  <c r="AE112" i="291"/>
  <c r="AD112" i="291"/>
  <c r="AC112" i="291"/>
  <c r="AB112" i="291"/>
  <c r="AA112" i="291"/>
  <c r="Z112" i="291"/>
  <c r="Y112" i="291"/>
  <c r="W112" i="291"/>
  <c r="V112" i="291"/>
  <c r="U112" i="291"/>
  <c r="T112" i="291"/>
  <c r="S112" i="291"/>
  <c r="R112" i="291"/>
  <c r="Q112" i="291"/>
  <c r="O112" i="291"/>
  <c r="N112" i="291"/>
  <c r="M112" i="291"/>
  <c r="L112" i="291"/>
  <c r="K112" i="291"/>
  <c r="J112" i="291"/>
  <c r="I112" i="291"/>
  <c r="G112" i="291"/>
  <c r="F112" i="291"/>
  <c r="E112" i="291"/>
  <c r="D112" i="291"/>
  <c r="C112" i="291"/>
  <c r="B112" i="291"/>
  <c r="A112" i="291"/>
  <c r="AU111" i="291"/>
  <c r="AT111" i="291"/>
  <c r="AS111" i="291"/>
  <c r="AR111" i="291"/>
  <c r="AQ111" i="291"/>
  <c r="AP111" i="291"/>
  <c r="AO111" i="291"/>
  <c r="AM111" i="291"/>
  <c r="AL111" i="291"/>
  <c r="AK111" i="291"/>
  <c r="AJ111" i="291"/>
  <c r="AI111" i="291"/>
  <c r="AH111" i="291"/>
  <c r="AG111" i="291"/>
  <c r="AE111" i="291"/>
  <c r="AD111" i="291"/>
  <c r="AC111" i="291"/>
  <c r="AB111" i="291"/>
  <c r="AA111" i="291"/>
  <c r="Z111" i="291"/>
  <c r="Y111" i="291"/>
  <c r="W111" i="291"/>
  <c r="V111" i="291"/>
  <c r="U111" i="291"/>
  <c r="T111" i="291"/>
  <c r="S111" i="291"/>
  <c r="R111" i="291"/>
  <c r="Q111" i="291"/>
  <c r="O111" i="291"/>
  <c r="N111" i="291"/>
  <c r="M111" i="291"/>
  <c r="L111" i="291"/>
  <c r="K111" i="291"/>
  <c r="J111" i="291"/>
  <c r="I111" i="291"/>
  <c r="G111" i="291"/>
  <c r="F111" i="291"/>
  <c r="E111" i="291"/>
  <c r="D111" i="291"/>
  <c r="C111" i="291"/>
  <c r="B111" i="291"/>
  <c r="A111" i="291"/>
  <c r="AU110" i="291"/>
  <c r="AT110" i="291"/>
  <c r="AS110" i="291"/>
  <c r="AR110" i="291"/>
  <c r="AQ110" i="291"/>
  <c r="AP110" i="291"/>
  <c r="AO110" i="291"/>
  <c r="AM110" i="291"/>
  <c r="AL110" i="291"/>
  <c r="AK110" i="291"/>
  <c r="AJ110" i="291"/>
  <c r="AI110" i="291"/>
  <c r="AH110" i="291"/>
  <c r="AG110" i="291"/>
  <c r="AE110" i="291"/>
  <c r="AD110" i="291"/>
  <c r="AC110" i="291"/>
  <c r="AB110" i="291"/>
  <c r="AA110" i="291"/>
  <c r="Z110" i="291"/>
  <c r="Y110" i="291"/>
  <c r="W110" i="291"/>
  <c r="V110" i="291"/>
  <c r="U110" i="291"/>
  <c r="T110" i="291"/>
  <c r="S110" i="291"/>
  <c r="R110" i="291"/>
  <c r="Q110" i="291"/>
  <c r="O110" i="291"/>
  <c r="N110" i="291"/>
  <c r="M110" i="291"/>
  <c r="L110" i="291"/>
  <c r="K110" i="291"/>
  <c r="J110" i="291"/>
  <c r="I110" i="291"/>
  <c r="G110" i="291"/>
  <c r="F110" i="291"/>
  <c r="E110" i="291"/>
  <c r="D110" i="291"/>
  <c r="C110" i="291"/>
  <c r="B110" i="291"/>
  <c r="A110" i="291"/>
  <c r="AU109" i="291"/>
  <c r="AT109" i="291"/>
  <c r="AS109" i="291"/>
  <c r="AR109" i="291"/>
  <c r="AQ109" i="291"/>
  <c r="AP109" i="291"/>
  <c r="AO109" i="291"/>
  <c r="AM109" i="291"/>
  <c r="AL109" i="291"/>
  <c r="AK109" i="291"/>
  <c r="AJ109" i="291"/>
  <c r="AI109" i="291"/>
  <c r="AH109" i="291"/>
  <c r="AG109" i="291"/>
  <c r="AE109" i="291"/>
  <c r="AD109" i="291"/>
  <c r="AC109" i="291"/>
  <c r="AB109" i="291"/>
  <c r="AA109" i="291"/>
  <c r="Z109" i="291"/>
  <c r="Y109" i="291"/>
  <c r="W109" i="291"/>
  <c r="V109" i="291"/>
  <c r="U109" i="291"/>
  <c r="T109" i="291"/>
  <c r="S109" i="291"/>
  <c r="R109" i="291"/>
  <c r="Q109" i="291"/>
  <c r="O109" i="291"/>
  <c r="N109" i="291"/>
  <c r="M109" i="291"/>
  <c r="L109" i="291"/>
  <c r="K109" i="291"/>
  <c r="J109" i="291"/>
  <c r="I109" i="291"/>
  <c r="G109" i="291"/>
  <c r="F109" i="291"/>
  <c r="E109" i="291"/>
  <c r="D109" i="291"/>
  <c r="C109" i="291"/>
  <c r="B109" i="291"/>
  <c r="A109" i="291"/>
  <c r="AU108" i="291"/>
  <c r="AT108" i="291"/>
  <c r="AS108" i="291"/>
  <c r="AR108" i="291"/>
  <c r="AQ108" i="291"/>
  <c r="AP108" i="291"/>
  <c r="AO108" i="291"/>
  <c r="AM108" i="291"/>
  <c r="AL108" i="291"/>
  <c r="AK108" i="291"/>
  <c r="AJ108" i="291"/>
  <c r="AI108" i="291"/>
  <c r="AH108" i="291"/>
  <c r="AG108" i="291"/>
  <c r="AE108" i="291"/>
  <c r="AD108" i="291"/>
  <c r="AC108" i="291"/>
  <c r="AB108" i="291"/>
  <c r="AA108" i="291"/>
  <c r="Z108" i="291"/>
  <c r="Y108" i="291"/>
  <c r="W108" i="291"/>
  <c r="V108" i="291"/>
  <c r="U108" i="291"/>
  <c r="T108" i="291"/>
  <c r="S108" i="291"/>
  <c r="R108" i="291"/>
  <c r="Q108" i="291"/>
  <c r="O108" i="291"/>
  <c r="N108" i="291"/>
  <c r="M108" i="291"/>
  <c r="L108" i="291"/>
  <c r="K108" i="291"/>
  <c r="J108" i="291"/>
  <c r="I108" i="291"/>
  <c r="G108" i="291"/>
  <c r="F108" i="291"/>
  <c r="E108" i="291"/>
  <c r="D108" i="291"/>
  <c r="C108" i="291"/>
  <c r="B108" i="291"/>
  <c r="A108" i="291"/>
  <c r="AU107" i="291"/>
  <c r="AT107" i="291"/>
  <c r="AS107" i="291"/>
  <c r="AR107" i="291"/>
  <c r="AQ107" i="291"/>
  <c r="AP107" i="291"/>
  <c r="AO107" i="291"/>
  <c r="AM107" i="291"/>
  <c r="AL107" i="291"/>
  <c r="AK107" i="291"/>
  <c r="AJ107" i="291"/>
  <c r="AI107" i="291"/>
  <c r="AH107" i="291"/>
  <c r="AG107" i="291"/>
  <c r="AE107" i="291"/>
  <c r="AD107" i="291"/>
  <c r="AC107" i="291"/>
  <c r="AB107" i="291"/>
  <c r="AA107" i="291"/>
  <c r="Z107" i="291"/>
  <c r="Y107" i="291"/>
  <c r="W107" i="291"/>
  <c r="V107" i="291"/>
  <c r="U107" i="291"/>
  <c r="T107" i="291"/>
  <c r="S107" i="291"/>
  <c r="R107" i="291"/>
  <c r="Q107" i="291"/>
  <c r="O107" i="291"/>
  <c r="N107" i="291"/>
  <c r="M107" i="291"/>
  <c r="L107" i="291"/>
  <c r="K107" i="291"/>
  <c r="J107" i="291"/>
  <c r="I107" i="291"/>
  <c r="G107" i="291"/>
  <c r="F107" i="291"/>
  <c r="E107" i="291"/>
  <c r="D107" i="291"/>
  <c r="C107" i="291"/>
  <c r="B107" i="291"/>
  <c r="A107" i="291"/>
  <c r="AU106" i="291"/>
  <c r="AT106" i="291"/>
  <c r="AS106" i="291"/>
  <c r="AR106" i="291"/>
  <c r="AQ106" i="291"/>
  <c r="AP106" i="291"/>
  <c r="AO106" i="291"/>
  <c r="AM106" i="291"/>
  <c r="AL106" i="291"/>
  <c r="AK106" i="291"/>
  <c r="AJ106" i="291"/>
  <c r="AI106" i="291"/>
  <c r="AH106" i="291"/>
  <c r="AG106" i="291"/>
  <c r="AE106" i="291"/>
  <c r="AD106" i="291"/>
  <c r="AC106" i="291"/>
  <c r="AB106" i="291"/>
  <c r="AA106" i="291"/>
  <c r="Z106" i="291"/>
  <c r="Y106" i="291"/>
  <c r="W106" i="291"/>
  <c r="V106" i="291"/>
  <c r="U106" i="291"/>
  <c r="T106" i="291"/>
  <c r="S106" i="291"/>
  <c r="R106" i="291"/>
  <c r="Q106" i="291"/>
  <c r="O106" i="291"/>
  <c r="N106" i="291"/>
  <c r="M106" i="291"/>
  <c r="L106" i="291"/>
  <c r="K106" i="291"/>
  <c r="J106" i="291"/>
  <c r="I106" i="291"/>
  <c r="G106" i="291"/>
  <c r="F106" i="291"/>
  <c r="E106" i="291"/>
  <c r="D106" i="291"/>
  <c r="C106" i="291"/>
  <c r="B106" i="291"/>
  <c r="A106" i="291"/>
  <c r="AU105" i="291"/>
  <c r="AT105" i="291"/>
  <c r="AS105" i="291"/>
  <c r="AR105" i="291"/>
  <c r="AQ105" i="291"/>
  <c r="AP105" i="291"/>
  <c r="AO105" i="291"/>
  <c r="AM105" i="291"/>
  <c r="AL105" i="291"/>
  <c r="AK105" i="291"/>
  <c r="AJ105" i="291"/>
  <c r="AI105" i="291"/>
  <c r="AH105" i="291"/>
  <c r="AG105" i="291"/>
  <c r="AE105" i="291"/>
  <c r="AD105" i="291"/>
  <c r="AC105" i="291"/>
  <c r="AB105" i="291"/>
  <c r="AA105" i="291"/>
  <c r="Z105" i="291"/>
  <c r="Y105" i="291"/>
  <c r="W105" i="291"/>
  <c r="V105" i="291"/>
  <c r="U105" i="291"/>
  <c r="T105" i="291"/>
  <c r="S105" i="291"/>
  <c r="R105" i="291"/>
  <c r="Q105" i="291"/>
  <c r="O105" i="291"/>
  <c r="N105" i="291"/>
  <c r="M105" i="291"/>
  <c r="L105" i="291"/>
  <c r="K105" i="291"/>
  <c r="J105" i="291"/>
  <c r="I105" i="291"/>
  <c r="G105" i="291"/>
  <c r="F105" i="291"/>
  <c r="E105" i="291"/>
  <c r="D105" i="291"/>
  <c r="C105" i="291"/>
  <c r="B105" i="291"/>
  <c r="A105" i="291"/>
  <c r="AU104" i="291"/>
  <c r="AT104" i="291"/>
  <c r="AS104" i="291"/>
  <c r="AR104" i="291"/>
  <c r="AQ104" i="291"/>
  <c r="AP104" i="291"/>
  <c r="AO104" i="291"/>
  <c r="AM104" i="291"/>
  <c r="AL104" i="291"/>
  <c r="AK104" i="291"/>
  <c r="AJ104" i="291"/>
  <c r="AI104" i="291"/>
  <c r="AH104" i="291"/>
  <c r="AG104" i="291"/>
  <c r="AE104" i="291"/>
  <c r="AD104" i="291"/>
  <c r="AC104" i="291"/>
  <c r="AB104" i="291"/>
  <c r="AA104" i="291"/>
  <c r="Z104" i="291"/>
  <c r="Y104" i="291"/>
  <c r="W104" i="291"/>
  <c r="V104" i="291"/>
  <c r="U104" i="291"/>
  <c r="T104" i="291"/>
  <c r="S104" i="291"/>
  <c r="R104" i="291"/>
  <c r="Q104" i="291"/>
  <c r="O104" i="291"/>
  <c r="N104" i="291"/>
  <c r="M104" i="291"/>
  <c r="L104" i="291"/>
  <c r="K104" i="291"/>
  <c r="J104" i="291"/>
  <c r="I104" i="291"/>
  <c r="G104" i="291"/>
  <c r="F104" i="291"/>
  <c r="E104" i="291"/>
  <c r="D104" i="291"/>
  <c r="C104" i="291"/>
  <c r="B104" i="291"/>
  <c r="A104" i="291"/>
  <c r="AU103" i="291"/>
  <c r="AT103" i="291"/>
  <c r="AS103" i="291"/>
  <c r="AR103" i="291"/>
  <c r="AQ103" i="291"/>
  <c r="AP103" i="291"/>
  <c r="AO103" i="291"/>
  <c r="AM103" i="291"/>
  <c r="AL103" i="291"/>
  <c r="AK103" i="291"/>
  <c r="AJ103" i="291"/>
  <c r="AI103" i="291"/>
  <c r="AH103" i="291"/>
  <c r="AG103" i="291"/>
  <c r="AE103" i="291"/>
  <c r="AD103" i="291"/>
  <c r="AC103" i="291"/>
  <c r="AB103" i="291"/>
  <c r="AA103" i="291"/>
  <c r="Z103" i="291"/>
  <c r="Y103" i="291"/>
  <c r="W103" i="291"/>
  <c r="V103" i="291"/>
  <c r="U103" i="291"/>
  <c r="T103" i="291"/>
  <c r="S103" i="291"/>
  <c r="R103" i="291"/>
  <c r="Q103" i="291"/>
  <c r="O103" i="291"/>
  <c r="N103" i="291"/>
  <c r="M103" i="291"/>
  <c r="L103" i="291"/>
  <c r="K103" i="291"/>
  <c r="J103" i="291"/>
  <c r="I103" i="291"/>
  <c r="G103" i="291"/>
  <c r="F103" i="291"/>
  <c r="E103" i="291"/>
  <c r="D103" i="291"/>
  <c r="C103" i="291"/>
  <c r="B103" i="291"/>
  <c r="A103" i="291"/>
  <c r="AU102" i="291"/>
  <c r="AT102" i="291"/>
  <c r="AS102" i="291"/>
  <c r="AR102" i="291"/>
  <c r="AQ102" i="291"/>
  <c r="AP102" i="291"/>
  <c r="AO102" i="291"/>
  <c r="AM102" i="291"/>
  <c r="AL102" i="291"/>
  <c r="AK102" i="291"/>
  <c r="AJ102" i="291"/>
  <c r="AI102" i="291"/>
  <c r="AH102" i="291"/>
  <c r="AG102" i="291"/>
  <c r="AE102" i="291"/>
  <c r="AD102" i="291"/>
  <c r="AC102" i="291"/>
  <c r="AB102" i="291"/>
  <c r="AA102" i="291"/>
  <c r="Z102" i="291"/>
  <c r="Y102" i="291"/>
  <c r="W102" i="291"/>
  <c r="V102" i="291"/>
  <c r="U102" i="291"/>
  <c r="T102" i="291"/>
  <c r="S102" i="291"/>
  <c r="R102" i="291"/>
  <c r="Q102" i="291"/>
  <c r="O102" i="291"/>
  <c r="N102" i="291"/>
  <c r="M102" i="291"/>
  <c r="L102" i="291"/>
  <c r="K102" i="291"/>
  <c r="J102" i="291"/>
  <c r="I102" i="291"/>
  <c r="G102" i="291"/>
  <c r="F102" i="291"/>
  <c r="E102" i="291"/>
  <c r="D102" i="291"/>
  <c r="C102" i="291"/>
  <c r="B102" i="291"/>
  <c r="A102" i="291"/>
  <c r="AU101" i="291"/>
  <c r="AT101" i="291"/>
  <c r="AS101" i="291"/>
  <c r="AR101" i="291"/>
  <c r="AQ101" i="291"/>
  <c r="AP101" i="291"/>
  <c r="AO101" i="291"/>
  <c r="AM101" i="291"/>
  <c r="AL101" i="291"/>
  <c r="AK101" i="291"/>
  <c r="AJ101" i="291"/>
  <c r="AI101" i="291"/>
  <c r="AH101" i="291"/>
  <c r="AG101" i="291"/>
  <c r="AE101" i="291"/>
  <c r="AD101" i="291"/>
  <c r="AC101" i="291"/>
  <c r="AB101" i="291"/>
  <c r="AA101" i="291"/>
  <c r="Z101" i="291"/>
  <c r="Y101" i="291"/>
  <c r="W101" i="291"/>
  <c r="V101" i="291"/>
  <c r="U101" i="291"/>
  <c r="T101" i="291"/>
  <c r="S101" i="291"/>
  <c r="R101" i="291"/>
  <c r="Q101" i="291"/>
  <c r="O101" i="291"/>
  <c r="N101" i="291"/>
  <c r="M101" i="291"/>
  <c r="L101" i="291"/>
  <c r="K101" i="291"/>
  <c r="J101" i="291"/>
  <c r="I101" i="291"/>
  <c r="G101" i="291"/>
  <c r="F101" i="291"/>
  <c r="E101" i="291"/>
  <c r="D101" i="291"/>
  <c r="C101" i="291"/>
  <c r="B101" i="291"/>
  <c r="A101" i="291"/>
  <c r="G96" i="291"/>
  <c r="F96" i="291"/>
  <c r="E96" i="291"/>
  <c r="D96" i="291"/>
  <c r="C96" i="291"/>
  <c r="J96" i="291" s="1"/>
  <c r="B96" i="291"/>
  <c r="H96" i="291" s="1"/>
  <c r="G95" i="291"/>
  <c r="F95" i="291"/>
  <c r="J95" i="291" s="1"/>
  <c r="E95" i="291"/>
  <c r="D95" i="291"/>
  <c r="C95" i="291"/>
  <c r="B95" i="291"/>
  <c r="H95" i="291" s="1"/>
  <c r="H94" i="291"/>
  <c r="G94" i="291"/>
  <c r="F94" i="291"/>
  <c r="E94" i="291"/>
  <c r="D94" i="291"/>
  <c r="J94" i="291" s="1"/>
  <c r="C94" i="291"/>
  <c r="B94" i="291"/>
  <c r="G93" i="291"/>
  <c r="F93" i="291"/>
  <c r="E93" i="291"/>
  <c r="D93" i="291"/>
  <c r="C93" i="291"/>
  <c r="J93" i="291" s="1"/>
  <c r="B93" i="291"/>
  <c r="H93" i="291" s="1"/>
  <c r="G92" i="291"/>
  <c r="F92" i="291"/>
  <c r="J92" i="291" s="1"/>
  <c r="E92" i="291"/>
  <c r="D92" i="291"/>
  <c r="C92" i="291"/>
  <c r="B92" i="291"/>
  <c r="H91" i="291"/>
  <c r="G91" i="291"/>
  <c r="G97" i="291" s="1"/>
  <c r="F91" i="291"/>
  <c r="E91" i="291"/>
  <c r="D91" i="291"/>
  <c r="J91" i="291" s="1"/>
  <c r="C91" i="291"/>
  <c r="B91" i="291"/>
  <c r="G90" i="291"/>
  <c r="F90" i="291"/>
  <c r="F97" i="291" s="1"/>
  <c r="E90" i="291"/>
  <c r="E97" i="291" s="1"/>
  <c r="D90" i="291"/>
  <c r="D97" i="291" s="1"/>
  <c r="C90" i="291"/>
  <c r="C97" i="291" s="1"/>
  <c r="B90" i="291"/>
  <c r="B97" i="291" s="1"/>
  <c r="S76" i="291"/>
  <c r="P76" i="291"/>
  <c r="M76" i="291"/>
  <c r="S75" i="291"/>
  <c r="P75" i="291"/>
  <c r="M75" i="291"/>
  <c r="S74" i="291"/>
  <c r="P74" i="291"/>
  <c r="M74" i="291"/>
  <c r="S73" i="291"/>
  <c r="P73" i="291"/>
  <c r="M73" i="291"/>
  <c r="S72" i="291"/>
  <c r="S77" i="291" s="1"/>
  <c r="P72" i="291"/>
  <c r="P77" i="291" s="1"/>
  <c r="M72" i="291"/>
  <c r="M77" i="291" s="1"/>
  <c r="U71" i="291"/>
  <c r="S71" i="291"/>
  <c r="R71" i="291"/>
  <c r="P71" i="291"/>
  <c r="M71" i="291"/>
  <c r="V66" i="291"/>
  <c r="S66" i="291"/>
  <c r="P66" i="291"/>
  <c r="M66" i="291"/>
  <c r="V76" i="291" s="1"/>
  <c r="V65" i="291"/>
  <c r="S65" i="291"/>
  <c r="P65" i="291"/>
  <c r="M65" i="291"/>
  <c r="V75" i="291" s="1"/>
  <c r="V64" i="291"/>
  <c r="S64" i="291"/>
  <c r="S67" i="291" s="1"/>
  <c r="P64" i="291"/>
  <c r="M64" i="291"/>
  <c r="V74" i="291" s="1"/>
  <c r="V63" i="291"/>
  <c r="S63" i="291"/>
  <c r="P63" i="291"/>
  <c r="M63" i="291"/>
  <c r="M67" i="291" s="1"/>
  <c r="V62" i="291"/>
  <c r="S62" i="291"/>
  <c r="P62" i="291"/>
  <c r="M62" i="291"/>
  <c r="V72" i="291" s="1"/>
  <c r="V61" i="291"/>
  <c r="V67" i="291" s="1"/>
  <c r="S61" i="291"/>
  <c r="P61" i="291"/>
  <c r="P67" i="291" s="1"/>
  <c r="M61" i="291"/>
  <c r="A3" i="291"/>
  <c r="L61" i="291" s="1"/>
  <c r="B273" i="290"/>
  <c r="A273" i="290"/>
  <c r="B272" i="290"/>
  <c r="A272" i="290"/>
  <c r="B271" i="290"/>
  <c r="A271" i="290"/>
  <c r="B270" i="290"/>
  <c r="A270" i="290"/>
  <c r="B269" i="290"/>
  <c r="A269" i="290"/>
  <c r="B268" i="290"/>
  <c r="A268" i="290"/>
  <c r="B267" i="290"/>
  <c r="A267" i="290"/>
  <c r="B266" i="290"/>
  <c r="A266" i="290"/>
  <c r="B265" i="290"/>
  <c r="A265" i="290"/>
  <c r="B264" i="290"/>
  <c r="A264" i="290"/>
  <c r="B263" i="290"/>
  <c r="A263" i="290"/>
  <c r="B262" i="290"/>
  <c r="A262" i="290"/>
  <c r="B261" i="290"/>
  <c r="A261" i="290"/>
  <c r="B260" i="290"/>
  <c r="A260" i="290"/>
  <c r="B259" i="290"/>
  <c r="A259" i="290"/>
  <c r="B258" i="290"/>
  <c r="A258" i="290"/>
  <c r="B257" i="290"/>
  <c r="A257" i="290"/>
  <c r="B256" i="290"/>
  <c r="A256" i="290"/>
  <c r="B255" i="290"/>
  <c r="A255" i="290"/>
  <c r="B254" i="290"/>
  <c r="A254" i="290"/>
  <c r="B253" i="290"/>
  <c r="A253" i="290"/>
  <c r="B252" i="290"/>
  <c r="A252" i="290"/>
  <c r="B251" i="290"/>
  <c r="A251" i="290"/>
  <c r="B250" i="290"/>
  <c r="A250" i="290"/>
  <c r="B249" i="290"/>
  <c r="A249" i="290"/>
  <c r="B248" i="290"/>
  <c r="A248" i="290"/>
  <c r="B247" i="290"/>
  <c r="A247" i="290"/>
  <c r="B246" i="290"/>
  <c r="A246" i="290"/>
  <c r="B245" i="290"/>
  <c r="A245" i="290"/>
  <c r="B244" i="290"/>
  <c r="A244" i="290"/>
  <c r="B243" i="290"/>
  <c r="A243" i="290"/>
  <c r="B242" i="290"/>
  <c r="A242" i="290"/>
  <c r="B241" i="290"/>
  <c r="A241" i="290"/>
  <c r="B240" i="290"/>
  <c r="A240" i="290"/>
  <c r="B239" i="290"/>
  <c r="A239" i="290"/>
  <c r="B238" i="290"/>
  <c r="A238" i="290"/>
  <c r="B237" i="290"/>
  <c r="A237" i="290"/>
  <c r="B236" i="290"/>
  <c r="A236" i="290"/>
  <c r="B235" i="290"/>
  <c r="A235" i="290"/>
  <c r="B234" i="290"/>
  <c r="A234" i="290"/>
  <c r="B233" i="290"/>
  <c r="A233" i="290"/>
  <c r="B232" i="290"/>
  <c r="A232" i="290"/>
  <c r="B231" i="290"/>
  <c r="A231" i="290"/>
  <c r="B230" i="290"/>
  <c r="A230" i="290"/>
  <c r="B229" i="290"/>
  <c r="A229" i="290"/>
  <c r="B228" i="290"/>
  <c r="A228" i="290"/>
  <c r="B227" i="290"/>
  <c r="A227" i="290"/>
  <c r="B226" i="290"/>
  <c r="A226" i="290"/>
  <c r="B225" i="290"/>
  <c r="A225" i="290"/>
  <c r="B224" i="290"/>
  <c r="A224" i="290"/>
  <c r="B223" i="290"/>
  <c r="A223" i="290"/>
  <c r="B222" i="290"/>
  <c r="A222" i="290"/>
  <c r="B221" i="290"/>
  <c r="A221" i="290"/>
  <c r="B220" i="290"/>
  <c r="A220" i="290"/>
  <c r="B219" i="290"/>
  <c r="A219" i="290"/>
  <c r="B218" i="290"/>
  <c r="A218" i="290"/>
  <c r="B217" i="290"/>
  <c r="A217" i="290"/>
  <c r="B216" i="290"/>
  <c r="A216" i="290"/>
  <c r="B215" i="290"/>
  <c r="A215" i="290"/>
  <c r="B214" i="290"/>
  <c r="A214" i="290"/>
  <c r="B213" i="290"/>
  <c r="A213" i="290"/>
  <c r="B212" i="290"/>
  <c r="A212" i="290"/>
  <c r="B211" i="290"/>
  <c r="A211" i="290"/>
  <c r="B210" i="290"/>
  <c r="A210" i="290"/>
  <c r="B209" i="290"/>
  <c r="A209" i="290"/>
  <c r="B208" i="290"/>
  <c r="A208" i="290"/>
  <c r="B207" i="290"/>
  <c r="A207" i="290"/>
  <c r="B206" i="290"/>
  <c r="A206" i="290"/>
  <c r="B205" i="290"/>
  <c r="A205" i="290"/>
  <c r="B204" i="290"/>
  <c r="A204" i="290"/>
  <c r="B203" i="290"/>
  <c r="A203" i="290"/>
  <c r="B202" i="290"/>
  <c r="A202" i="290"/>
  <c r="B201" i="290"/>
  <c r="A201" i="290"/>
  <c r="B200" i="290"/>
  <c r="A200" i="290"/>
  <c r="B199" i="290"/>
  <c r="A199" i="290"/>
  <c r="B198" i="290"/>
  <c r="A198" i="290"/>
  <c r="B197" i="290"/>
  <c r="A197" i="290"/>
  <c r="B196" i="290"/>
  <c r="A196" i="290"/>
  <c r="B195" i="290"/>
  <c r="A195" i="290"/>
  <c r="B194" i="290"/>
  <c r="A194" i="290"/>
  <c r="B193" i="290"/>
  <c r="A193" i="290"/>
  <c r="B192" i="290"/>
  <c r="A192" i="290"/>
  <c r="B191" i="290"/>
  <c r="A191" i="290"/>
  <c r="B190" i="290"/>
  <c r="A190" i="290"/>
  <c r="B189" i="290"/>
  <c r="A189" i="290"/>
  <c r="B188" i="290"/>
  <c r="A188" i="290"/>
  <c r="B187" i="290"/>
  <c r="A187" i="290"/>
  <c r="B186" i="290"/>
  <c r="A186" i="290"/>
  <c r="B185" i="290"/>
  <c r="A185" i="290"/>
  <c r="B184" i="290"/>
  <c r="A184" i="290"/>
  <c r="B183" i="290"/>
  <c r="A183" i="290"/>
  <c r="B182" i="290"/>
  <c r="A182" i="290"/>
  <c r="B181" i="290"/>
  <c r="A181" i="290"/>
  <c r="B180" i="290"/>
  <c r="A180" i="290"/>
  <c r="B179" i="290"/>
  <c r="A179" i="290"/>
  <c r="B178" i="290"/>
  <c r="A178" i="290"/>
  <c r="B177" i="290"/>
  <c r="A177" i="290"/>
  <c r="B176" i="290"/>
  <c r="A176" i="290"/>
  <c r="B175" i="290"/>
  <c r="A175" i="290"/>
  <c r="B174" i="290"/>
  <c r="A174" i="290"/>
  <c r="B173" i="290"/>
  <c r="A173" i="290"/>
  <c r="B172" i="290"/>
  <c r="A172" i="290"/>
  <c r="B171" i="290"/>
  <c r="A171" i="290"/>
  <c r="B170" i="290"/>
  <c r="A170" i="290"/>
  <c r="B169" i="290"/>
  <c r="A169" i="290"/>
  <c r="B168" i="290"/>
  <c r="A168" i="290"/>
  <c r="B167" i="290"/>
  <c r="A167" i="290"/>
  <c r="B166" i="290"/>
  <c r="A166" i="290"/>
  <c r="B165" i="290"/>
  <c r="A165" i="290"/>
  <c r="B164" i="290"/>
  <c r="A164" i="290"/>
  <c r="B163" i="290"/>
  <c r="A163" i="290"/>
  <c r="B162" i="290"/>
  <c r="A162" i="290"/>
  <c r="B161" i="290"/>
  <c r="A161" i="290"/>
  <c r="B160" i="290"/>
  <c r="A160" i="290"/>
  <c r="B159" i="290"/>
  <c r="A159" i="290"/>
  <c r="B158" i="290"/>
  <c r="A158" i="290"/>
  <c r="B157" i="290"/>
  <c r="A157" i="290"/>
  <c r="B156" i="290"/>
  <c r="A156" i="290"/>
  <c r="B155" i="290"/>
  <c r="A155" i="290"/>
  <c r="B154" i="290"/>
  <c r="A154" i="290"/>
  <c r="B153" i="290"/>
  <c r="A153" i="290"/>
  <c r="B152" i="290"/>
  <c r="A152" i="290"/>
  <c r="B151" i="290"/>
  <c r="A151" i="290"/>
  <c r="B150" i="290"/>
  <c r="A150" i="290"/>
  <c r="B149" i="290"/>
  <c r="A149" i="290"/>
  <c r="B148" i="290"/>
  <c r="A148" i="290"/>
  <c r="B147" i="290"/>
  <c r="A147" i="290"/>
  <c r="B146" i="290"/>
  <c r="A146" i="290"/>
  <c r="B145" i="290"/>
  <c r="A145" i="290"/>
  <c r="B144" i="290"/>
  <c r="A144" i="290"/>
  <c r="B143" i="290"/>
  <c r="A143" i="290"/>
  <c r="B142" i="290"/>
  <c r="A142" i="290"/>
  <c r="B141" i="290"/>
  <c r="A141" i="290"/>
  <c r="B140" i="290"/>
  <c r="A140" i="290"/>
  <c r="B139" i="290"/>
  <c r="A139" i="290"/>
  <c r="B138" i="290"/>
  <c r="A138" i="290"/>
  <c r="B137" i="290"/>
  <c r="A137" i="290"/>
  <c r="B136" i="290"/>
  <c r="A136" i="290"/>
  <c r="B135" i="290"/>
  <c r="A135" i="290"/>
  <c r="B134" i="290"/>
  <c r="A134" i="290"/>
  <c r="B133" i="290"/>
  <c r="A133" i="290"/>
  <c r="B132" i="290"/>
  <c r="A132" i="290"/>
  <c r="B131" i="290"/>
  <c r="A131" i="290"/>
  <c r="B130" i="290"/>
  <c r="A130" i="290"/>
  <c r="B129" i="290"/>
  <c r="A129" i="290"/>
  <c r="B128" i="290"/>
  <c r="A128" i="290"/>
  <c r="B127" i="290"/>
  <c r="A127" i="290"/>
  <c r="AU123" i="290"/>
  <c r="AT123" i="290"/>
  <c r="AS123" i="290"/>
  <c r="AR123" i="290"/>
  <c r="AQ123" i="290"/>
  <c r="AP123" i="290"/>
  <c r="AO123" i="290"/>
  <c r="AM123" i="290"/>
  <c r="AL123" i="290"/>
  <c r="AK123" i="290"/>
  <c r="AJ123" i="290"/>
  <c r="AI123" i="290"/>
  <c r="AH123" i="290"/>
  <c r="AG123" i="290"/>
  <c r="AE123" i="290"/>
  <c r="AD123" i="290"/>
  <c r="AC123" i="290"/>
  <c r="AB123" i="290"/>
  <c r="AA123" i="290"/>
  <c r="Z123" i="290"/>
  <c r="Y123" i="290"/>
  <c r="W123" i="290"/>
  <c r="V123" i="290"/>
  <c r="U123" i="290"/>
  <c r="T123" i="290"/>
  <c r="S123" i="290"/>
  <c r="R123" i="290"/>
  <c r="Q123" i="290"/>
  <c r="O123" i="290"/>
  <c r="N123" i="290"/>
  <c r="M123" i="290"/>
  <c r="L123" i="290"/>
  <c r="K123" i="290"/>
  <c r="J123" i="290"/>
  <c r="I123" i="290"/>
  <c r="AU122" i="290"/>
  <c r="AT122" i="290"/>
  <c r="AS122" i="290"/>
  <c r="AR122" i="290"/>
  <c r="AQ122" i="290"/>
  <c r="AP122" i="290"/>
  <c r="AO122" i="290"/>
  <c r="AM122" i="290"/>
  <c r="AL122" i="290"/>
  <c r="AK122" i="290"/>
  <c r="AJ122" i="290"/>
  <c r="AI122" i="290"/>
  <c r="AH122" i="290"/>
  <c r="AG122" i="290"/>
  <c r="AE122" i="290"/>
  <c r="AD122" i="290"/>
  <c r="AC122" i="290"/>
  <c r="AB122" i="290"/>
  <c r="AA122" i="290"/>
  <c r="Z122" i="290"/>
  <c r="Y122" i="290"/>
  <c r="W122" i="290"/>
  <c r="V122" i="290"/>
  <c r="U122" i="290"/>
  <c r="T122" i="290"/>
  <c r="S122" i="290"/>
  <c r="R122" i="290"/>
  <c r="Q122" i="290"/>
  <c r="O122" i="290"/>
  <c r="N122" i="290"/>
  <c r="M122" i="290"/>
  <c r="L122" i="290"/>
  <c r="K122" i="290"/>
  <c r="J122" i="290"/>
  <c r="I122" i="290"/>
  <c r="AU121" i="290"/>
  <c r="AT121" i="290"/>
  <c r="AS121" i="290"/>
  <c r="AR121" i="290"/>
  <c r="AQ121" i="290"/>
  <c r="AP121" i="290"/>
  <c r="AO121" i="290"/>
  <c r="AM121" i="290"/>
  <c r="AL121" i="290"/>
  <c r="AK121" i="290"/>
  <c r="AJ121" i="290"/>
  <c r="AI121" i="290"/>
  <c r="AH121" i="290"/>
  <c r="AG121" i="290"/>
  <c r="AE121" i="290"/>
  <c r="AD121" i="290"/>
  <c r="AC121" i="290"/>
  <c r="AB121" i="290"/>
  <c r="AA121" i="290"/>
  <c r="Z121" i="290"/>
  <c r="Y121" i="290"/>
  <c r="W121" i="290"/>
  <c r="V121" i="290"/>
  <c r="U121" i="290"/>
  <c r="T121" i="290"/>
  <c r="S121" i="290"/>
  <c r="R121" i="290"/>
  <c r="Q121" i="290"/>
  <c r="O121" i="290"/>
  <c r="N121" i="290"/>
  <c r="M121" i="290"/>
  <c r="L121" i="290"/>
  <c r="K121" i="290"/>
  <c r="J121" i="290"/>
  <c r="I121" i="290"/>
  <c r="G121" i="290"/>
  <c r="F121" i="290"/>
  <c r="E121" i="290"/>
  <c r="D121" i="290"/>
  <c r="C121" i="290"/>
  <c r="B121" i="290"/>
  <c r="A121" i="290"/>
  <c r="AU120" i="290"/>
  <c r="AT120" i="290"/>
  <c r="AS120" i="290"/>
  <c r="AR120" i="290"/>
  <c r="AQ120" i="290"/>
  <c r="AP120" i="290"/>
  <c r="AO120" i="290"/>
  <c r="AM120" i="290"/>
  <c r="AL120" i="290"/>
  <c r="AK120" i="290"/>
  <c r="AJ120" i="290"/>
  <c r="AI120" i="290"/>
  <c r="AH120" i="290"/>
  <c r="AG120" i="290"/>
  <c r="AE120" i="290"/>
  <c r="AD120" i="290"/>
  <c r="AC120" i="290"/>
  <c r="AB120" i="290"/>
  <c r="AA120" i="290"/>
  <c r="Z120" i="290"/>
  <c r="Y120" i="290"/>
  <c r="W120" i="290"/>
  <c r="V120" i="290"/>
  <c r="U120" i="290"/>
  <c r="T120" i="290"/>
  <c r="S120" i="290"/>
  <c r="R120" i="290"/>
  <c r="Q120" i="290"/>
  <c r="O120" i="290"/>
  <c r="N120" i="290"/>
  <c r="M120" i="290"/>
  <c r="L120" i="290"/>
  <c r="K120" i="290"/>
  <c r="J120" i="290"/>
  <c r="I120" i="290"/>
  <c r="G120" i="290"/>
  <c r="F120" i="290"/>
  <c r="E120" i="290"/>
  <c r="D120" i="290"/>
  <c r="C120" i="290"/>
  <c r="B120" i="290"/>
  <c r="A120" i="290"/>
  <c r="AU119" i="290"/>
  <c r="AT119" i="290"/>
  <c r="AS119" i="290"/>
  <c r="AR119" i="290"/>
  <c r="AQ119" i="290"/>
  <c r="AP119" i="290"/>
  <c r="AO119" i="290"/>
  <c r="AM119" i="290"/>
  <c r="AL119" i="290"/>
  <c r="AK119" i="290"/>
  <c r="AJ119" i="290"/>
  <c r="AI119" i="290"/>
  <c r="AH119" i="290"/>
  <c r="AG119" i="290"/>
  <c r="AE119" i="290"/>
  <c r="AD119" i="290"/>
  <c r="AC119" i="290"/>
  <c r="AB119" i="290"/>
  <c r="AA119" i="290"/>
  <c r="Z119" i="290"/>
  <c r="Y119" i="290"/>
  <c r="W119" i="290"/>
  <c r="V119" i="290"/>
  <c r="U119" i="290"/>
  <c r="T119" i="290"/>
  <c r="S119" i="290"/>
  <c r="R119" i="290"/>
  <c r="Q119" i="290"/>
  <c r="O119" i="290"/>
  <c r="N119" i="290"/>
  <c r="M119" i="290"/>
  <c r="L119" i="290"/>
  <c r="J119" i="290"/>
  <c r="I119" i="290"/>
  <c r="G119" i="290"/>
  <c r="F119" i="290"/>
  <c r="E119" i="290"/>
  <c r="D119" i="290"/>
  <c r="C119" i="290"/>
  <c r="B119" i="290"/>
  <c r="A119" i="290"/>
  <c r="AU118" i="290"/>
  <c r="AT118" i="290"/>
  <c r="AS118" i="290"/>
  <c r="AR118" i="290"/>
  <c r="AQ118" i="290"/>
  <c r="AP118" i="290"/>
  <c r="AO118" i="290"/>
  <c r="AM118" i="290"/>
  <c r="AL118" i="290"/>
  <c r="AK118" i="290"/>
  <c r="AJ118" i="290"/>
  <c r="AI118" i="290"/>
  <c r="AH118" i="290"/>
  <c r="AG118" i="290"/>
  <c r="AE118" i="290"/>
  <c r="AD118" i="290"/>
  <c r="AC118" i="290"/>
  <c r="AB118" i="290"/>
  <c r="AA118" i="290"/>
  <c r="Z118" i="290"/>
  <c r="Y118" i="290"/>
  <c r="W118" i="290"/>
  <c r="V118" i="290"/>
  <c r="U118" i="290"/>
  <c r="T118" i="290"/>
  <c r="S118" i="290"/>
  <c r="R118" i="290"/>
  <c r="Q118" i="290"/>
  <c r="O118" i="290"/>
  <c r="N118" i="290"/>
  <c r="M118" i="290"/>
  <c r="L118" i="290"/>
  <c r="J118" i="290"/>
  <c r="I118" i="290"/>
  <c r="G118" i="290"/>
  <c r="F118" i="290"/>
  <c r="E118" i="290"/>
  <c r="D118" i="290"/>
  <c r="C118" i="290"/>
  <c r="B118" i="290"/>
  <c r="A118" i="290"/>
  <c r="AU117" i="290"/>
  <c r="AT117" i="290"/>
  <c r="AS117" i="290"/>
  <c r="AR117" i="290"/>
  <c r="AQ117" i="290"/>
  <c r="AP117" i="290"/>
  <c r="AO117" i="290"/>
  <c r="AM117" i="290"/>
  <c r="AL117" i="290"/>
  <c r="AK117" i="290"/>
  <c r="AJ117" i="290"/>
  <c r="AI117" i="290"/>
  <c r="AH117" i="290"/>
  <c r="AG117" i="290"/>
  <c r="AE117" i="290"/>
  <c r="AD117" i="290"/>
  <c r="AC117" i="290"/>
  <c r="AB117" i="290"/>
  <c r="AA117" i="290"/>
  <c r="Z117" i="290"/>
  <c r="Y117" i="290"/>
  <c r="W117" i="290"/>
  <c r="V117" i="290"/>
  <c r="U117" i="290"/>
  <c r="T117" i="290"/>
  <c r="S117" i="290"/>
  <c r="R117" i="290"/>
  <c r="Q117" i="290"/>
  <c r="O117" i="290"/>
  <c r="N117" i="290"/>
  <c r="M117" i="290"/>
  <c r="L117" i="290"/>
  <c r="K117" i="290"/>
  <c r="J117" i="290"/>
  <c r="I117" i="290"/>
  <c r="G117" i="290"/>
  <c r="F117" i="290"/>
  <c r="E117" i="290"/>
  <c r="D117" i="290"/>
  <c r="C117" i="290"/>
  <c r="B117" i="290"/>
  <c r="A117" i="290"/>
  <c r="AU116" i="290"/>
  <c r="AT116" i="290"/>
  <c r="AS116" i="290"/>
  <c r="AR116" i="290"/>
  <c r="AQ116" i="290"/>
  <c r="AP116" i="290"/>
  <c r="AO116" i="290"/>
  <c r="AM116" i="290"/>
  <c r="AL116" i="290"/>
  <c r="AK116" i="290"/>
  <c r="AJ116" i="290"/>
  <c r="AI116" i="290"/>
  <c r="AH116" i="290"/>
  <c r="AG116" i="290"/>
  <c r="AE116" i="290"/>
  <c r="AD116" i="290"/>
  <c r="AC116" i="290"/>
  <c r="AB116" i="290"/>
  <c r="AA116" i="290"/>
  <c r="Z116" i="290"/>
  <c r="Y116" i="290"/>
  <c r="W116" i="290"/>
  <c r="V116" i="290"/>
  <c r="U116" i="290"/>
  <c r="T116" i="290"/>
  <c r="S116" i="290"/>
  <c r="R116" i="290"/>
  <c r="Q116" i="290"/>
  <c r="O116" i="290"/>
  <c r="N116" i="290"/>
  <c r="M116" i="290"/>
  <c r="L116" i="290"/>
  <c r="K116" i="290"/>
  <c r="J116" i="290"/>
  <c r="I116" i="290"/>
  <c r="G116" i="290"/>
  <c r="F116" i="290"/>
  <c r="E116" i="290"/>
  <c r="D116" i="290"/>
  <c r="C116" i="290"/>
  <c r="B116" i="290"/>
  <c r="A116" i="290"/>
  <c r="AU115" i="290"/>
  <c r="AT115" i="290"/>
  <c r="AS115" i="290"/>
  <c r="AR115" i="290"/>
  <c r="AQ115" i="290"/>
  <c r="AP115" i="290"/>
  <c r="AO115" i="290"/>
  <c r="AM115" i="290"/>
  <c r="AL115" i="290"/>
  <c r="AK115" i="290"/>
  <c r="AJ115" i="290"/>
  <c r="AI115" i="290"/>
  <c r="AH115" i="290"/>
  <c r="AG115" i="290"/>
  <c r="AE115" i="290"/>
  <c r="AD115" i="290"/>
  <c r="AC115" i="290"/>
  <c r="AB115" i="290"/>
  <c r="AA115" i="290"/>
  <c r="Z115" i="290"/>
  <c r="Y115" i="290"/>
  <c r="W115" i="290"/>
  <c r="V115" i="290"/>
  <c r="U115" i="290"/>
  <c r="T115" i="290"/>
  <c r="S115" i="290"/>
  <c r="R115" i="290"/>
  <c r="Q115" i="290"/>
  <c r="O115" i="290"/>
  <c r="N115" i="290"/>
  <c r="M115" i="290"/>
  <c r="L115" i="290"/>
  <c r="K115" i="290"/>
  <c r="J115" i="290"/>
  <c r="I115" i="290"/>
  <c r="G115" i="290"/>
  <c r="F115" i="290"/>
  <c r="E115" i="290"/>
  <c r="D115" i="290"/>
  <c r="C115" i="290"/>
  <c r="B115" i="290"/>
  <c r="A115" i="290"/>
  <c r="AU114" i="290"/>
  <c r="AT114" i="290"/>
  <c r="AS114" i="290"/>
  <c r="AR114" i="290"/>
  <c r="AQ114" i="290"/>
  <c r="AP114" i="290"/>
  <c r="AO114" i="290"/>
  <c r="AM114" i="290"/>
  <c r="AL114" i="290"/>
  <c r="AK114" i="290"/>
  <c r="AJ114" i="290"/>
  <c r="AI114" i="290"/>
  <c r="AH114" i="290"/>
  <c r="AG114" i="290"/>
  <c r="AE114" i="290"/>
  <c r="AD114" i="290"/>
  <c r="AC114" i="290"/>
  <c r="AB114" i="290"/>
  <c r="AA114" i="290"/>
  <c r="Z114" i="290"/>
  <c r="Y114" i="290"/>
  <c r="W114" i="290"/>
  <c r="V114" i="290"/>
  <c r="U114" i="290"/>
  <c r="T114" i="290"/>
  <c r="S114" i="290"/>
  <c r="R114" i="290"/>
  <c r="Q114" i="290"/>
  <c r="O114" i="290"/>
  <c r="N114" i="290"/>
  <c r="M114" i="290"/>
  <c r="L114" i="290"/>
  <c r="K114" i="290"/>
  <c r="J114" i="290"/>
  <c r="I114" i="290"/>
  <c r="G114" i="290"/>
  <c r="F114" i="290"/>
  <c r="E114" i="290"/>
  <c r="D114" i="290"/>
  <c r="C114" i="290"/>
  <c r="B114" i="290"/>
  <c r="A114" i="290"/>
  <c r="AU113" i="290"/>
  <c r="AT113" i="290"/>
  <c r="AS113" i="290"/>
  <c r="AR113" i="290"/>
  <c r="AQ113" i="290"/>
  <c r="AP113" i="290"/>
  <c r="AO113" i="290"/>
  <c r="AM113" i="290"/>
  <c r="AL113" i="290"/>
  <c r="AK113" i="290"/>
  <c r="AJ113" i="290"/>
  <c r="AI113" i="290"/>
  <c r="AH113" i="290"/>
  <c r="AG113" i="290"/>
  <c r="AE113" i="290"/>
  <c r="AD113" i="290"/>
  <c r="AC113" i="290"/>
  <c r="AB113" i="290"/>
  <c r="AA113" i="290"/>
  <c r="Z113" i="290"/>
  <c r="Y113" i="290"/>
  <c r="W113" i="290"/>
  <c r="V113" i="290"/>
  <c r="U113" i="290"/>
  <c r="T113" i="290"/>
  <c r="S113" i="290"/>
  <c r="R113" i="290"/>
  <c r="Q113" i="290"/>
  <c r="O113" i="290"/>
  <c r="N113" i="290"/>
  <c r="M113" i="290"/>
  <c r="L113" i="290"/>
  <c r="K113" i="290"/>
  <c r="J113" i="290"/>
  <c r="I113" i="290"/>
  <c r="G113" i="290"/>
  <c r="F113" i="290"/>
  <c r="E113" i="290"/>
  <c r="D113" i="290"/>
  <c r="C113" i="290"/>
  <c r="B113" i="290"/>
  <c r="A113" i="290"/>
  <c r="AU112" i="290"/>
  <c r="AT112" i="290"/>
  <c r="AS112" i="290"/>
  <c r="AR112" i="290"/>
  <c r="AQ112" i="290"/>
  <c r="AP112" i="290"/>
  <c r="AO112" i="290"/>
  <c r="AM112" i="290"/>
  <c r="AL112" i="290"/>
  <c r="AK112" i="290"/>
  <c r="AJ112" i="290"/>
  <c r="AI112" i="290"/>
  <c r="AH112" i="290"/>
  <c r="AG112" i="290"/>
  <c r="AE112" i="290"/>
  <c r="AD112" i="290"/>
  <c r="AC112" i="290"/>
  <c r="AB112" i="290"/>
  <c r="AA112" i="290"/>
  <c r="Z112" i="290"/>
  <c r="Y112" i="290"/>
  <c r="W112" i="290"/>
  <c r="V112" i="290"/>
  <c r="U112" i="290"/>
  <c r="T112" i="290"/>
  <c r="S112" i="290"/>
  <c r="R112" i="290"/>
  <c r="Q112" i="290"/>
  <c r="O112" i="290"/>
  <c r="N112" i="290"/>
  <c r="M112" i="290"/>
  <c r="L112" i="290"/>
  <c r="K112" i="290"/>
  <c r="J112" i="290"/>
  <c r="I112" i="290"/>
  <c r="G112" i="290"/>
  <c r="F112" i="290"/>
  <c r="E112" i="290"/>
  <c r="D112" i="290"/>
  <c r="C112" i="290"/>
  <c r="B112" i="290"/>
  <c r="A112" i="290"/>
  <c r="AU111" i="290"/>
  <c r="AT111" i="290"/>
  <c r="AS111" i="290"/>
  <c r="AR111" i="290"/>
  <c r="AQ111" i="290"/>
  <c r="AP111" i="290"/>
  <c r="AO111" i="290"/>
  <c r="AM111" i="290"/>
  <c r="AL111" i="290"/>
  <c r="AK111" i="290"/>
  <c r="AJ111" i="290"/>
  <c r="AI111" i="290"/>
  <c r="AH111" i="290"/>
  <c r="AG111" i="290"/>
  <c r="AE111" i="290"/>
  <c r="AD111" i="290"/>
  <c r="AC111" i="290"/>
  <c r="AB111" i="290"/>
  <c r="AA111" i="290"/>
  <c r="Z111" i="290"/>
  <c r="Y111" i="290"/>
  <c r="W111" i="290"/>
  <c r="V111" i="290"/>
  <c r="U111" i="290"/>
  <c r="T111" i="290"/>
  <c r="S111" i="290"/>
  <c r="R111" i="290"/>
  <c r="Q111" i="290"/>
  <c r="O111" i="290"/>
  <c r="N111" i="290"/>
  <c r="M111" i="290"/>
  <c r="L111" i="290"/>
  <c r="K111" i="290"/>
  <c r="J111" i="290"/>
  <c r="I111" i="290"/>
  <c r="G111" i="290"/>
  <c r="F111" i="290"/>
  <c r="E111" i="290"/>
  <c r="D111" i="290"/>
  <c r="C111" i="290"/>
  <c r="B111" i="290"/>
  <c r="A111" i="290"/>
  <c r="AU110" i="290"/>
  <c r="AT110" i="290"/>
  <c r="AS110" i="290"/>
  <c r="AR110" i="290"/>
  <c r="AQ110" i="290"/>
  <c r="AP110" i="290"/>
  <c r="AO110" i="290"/>
  <c r="AM110" i="290"/>
  <c r="AL110" i="290"/>
  <c r="AK110" i="290"/>
  <c r="AJ110" i="290"/>
  <c r="AI110" i="290"/>
  <c r="AH110" i="290"/>
  <c r="AG110" i="290"/>
  <c r="AE110" i="290"/>
  <c r="AD110" i="290"/>
  <c r="AC110" i="290"/>
  <c r="AB110" i="290"/>
  <c r="AA110" i="290"/>
  <c r="Z110" i="290"/>
  <c r="Y110" i="290"/>
  <c r="W110" i="290"/>
  <c r="V110" i="290"/>
  <c r="U110" i="290"/>
  <c r="T110" i="290"/>
  <c r="S110" i="290"/>
  <c r="R110" i="290"/>
  <c r="Q110" i="290"/>
  <c r="O110" i="290"/>
  <c r="N110" i="290"/>
  <c r="M110" i="290"/>
  <c r="L110" i="290"/>
  <c r="K110" i="290"/>
  <c r="J110" i="290"/>
  <c r="I110" i="290"/>
  <c r="G110" i="290"/>
  <c r="F110" i="290"/>
  <c r="E110" i="290"/>
  <c r="D110" i="290"/>
  <c r="C110" i="290"/>
  <c r="B110" i="290"/>
  <c r="A110" i="290"/>
  <c r="AU109" i="290"/>
  <c r="AT109" i="290"/>
  <c r="AS109" i="290"/>
  <c r="AR109" i="290"/>
  <c r="AQ109" i="290"/>
  <c r="AP109" i="290"/>
  <c r="AO109" i="290"/>
  <c r="AM109" i="290"/>
  <c r="AL109" i="290"/>
  <c r="AK109" i="290"/>
  <c r="AJ109" i="290"/>
  <c r="AI109" i="290"/>
  <c r="AH109" i="290"/>
  <c r="AG109" i="290"/>
  <c r="AE109" i="290"/>
  <c r="AD109" i="290"/>
  <c r="AC109" i="290"/>
  <c r="AB109" i="290"/>
  <c r="AA109" i="290"/>
  <c r="Z109" i="290"/>
  <c r="Y109" i="290"/>
  <c r="W109" i="290"/>
  <c r="V109" i="290"/>
  <c r="U109" i="290"/>
  <c r="T109" i="290"/>
  <c r="S109" i="290"/>
  <c r="R109" i="290"/>
  <c r="Q109" i="290"/>
  <c r="O109" i="290"/>
  <c r="N109" i="290"/>
  <c r="M109" i="290"/>
  <c r="L109" i="290"/>
  <c r="K109" i="290"/>
  <c r="J109" i="290"/>
  <c r="I109" i="290"/>
  <c r="G109" i="290"/>
  <c r="F109" i="290"/>
  <c r="E109" i="290"/>
  <c r="D109" i="290"/>
  <c r="C109" i="290"/>
  <c r="B109" i="290"/>
  <c r="A109" i="290"/>
  <c r="AU108" i="290"/>
  <c r="AT108" i="290"/>
  <c r="AS108" i="290"/>
  <c r="AR108" i="290"/>
  <c r="AQ108" i="290"/>
  <c r="AP108" i="290"/>
  <c r="AO108" i="290"/>
  <c r="AM108" i="290"/>
  <c r="AL108" i="290"/>
  <c r="AK108" i="290"/>
  <c r="AJ108" i="290"/>
  <c r="AI108" i="290"/>
  <c r="AH108" i="290"/>
  <c r="AG108" i="290"/>
  <c r="AE108" i="290"/>
  <c r="AD108" i="290"/>
  <c r="AC108" i="290"/>
  <c r="AB108" i="290"/>
  <c r="AA108" i="290"/>
  <c r="Z108" i="290"/>
  <c r="Y108" i="290"/>
  <c r="W108" i="290"/>
  <c r="V108" i="290"/>
  <c r="U108" i="290"/>
  <c r="T108" i="290"/>
  <c r="S108" i="290"/>
  <c r="R108" i="290"/>
  <c r="Q108" i="290"/>
  <c r="O108" i="290"/>
  <c r="N108" i="290"/>
  <c r="M108" i="290"/>
  <c r="L108" i="290"/>
  <c r="K108" i="290"/>
  <c r="J108" i="290"/>
  <c r="I108" i="290"/>
  <c r="G108" i="290"/>
  <c r="F108" i="290"/>
  <c r="E108" i="290"/>
  <c r="D108" i="290"/>
  <c r="C108" i="290"/>
  <c r="B108" i="290"/>
  <c r="A108" i="290"/>
  <c r="AU107" i="290"/>
  <c r="AT107" i="290"/>
  <c r="AS107" i="290"/>
  <c r="AR107" i="290"/>
  <c r="AQ107" i="290"/>
  <c r="AP107" i="290"/>
  <c r="AO107" i="290"/>
  <c r="AM107" i="290"/>
  <c r="AL107" i="290"/>
  <c r="AK107" i="290"/>
  <c r="AJ107" i="290"/>
  <c r="AI107" i="290"/>
  <c r="AH107" i="290"/>
  <c r="AG107" i="290"/>
  <c r="AE107" i="290"/>
  <c r="AD107" i="290"/>
  <c r="AC107" i="290"/>
  <c r="AB107" i="290"/>
  <c r="AA107" i="290"/>
  <c r="Z107" i="290"/>
  <c r="Y107" i="290"/>
  <c r="W107" i="290"/>
  <c r="V107" i="290"/>
  <c r="U107" i="290"/>
  <c r="T107" i="290"/>
  <c r="S107" i="290"/>
  <c r="R107" i="290"/>
  <c r="Q107" i="290"/>
  <c r="O107" i="290"/>
  <c r="N107" i="290"/>
  <c r="M107" i="290"/>
  <c r="L107" i="290"/>
  <c r="K107" i="290"/>
  <c r="J107" i="290"/>
  <c r="I107" i="290"/>
  <c r="G107" i="290"/>
  <c r="F107" i="290"/>
  <c r="E107" i="290"/>
  <c r="D107" i="290"/>
  <c r="C107" i="290"/>
  <c r="B107" i="290"/>
  <c r="A107" i="290"/>
  <c r="AU106" i="290"/>
  <c r="AT106" i="290"/>
  <c r="AS106" i="290"/>
  <c r="AR106" i="290"/>
  <c r="AQ106" i="290"/>
  <c r="AP106" i="290"/>
  <c r="AO106" i="290"/>
  <c r="AM106" i="290"/>
  <c r="AL106" i="290"/>
  <c r="AK106" i="290"/>
  <c r="AJ106" i="290"/>
  <c r="AI106" i="290"/>
  <c r="AH106" i="290"/>
  <c r="AG106" i="290"/>
  <c r="AE106" i="290"/>
  <c r="AD106" i="290"/>
  <c r="AC106" i="290"/>
  <c r="AB106" i="290"/>
  <c r="AA106" i="290"/>
  <c r="Z106" i="290"/>
  <c r="Y106" i="290"/>
  <c r="W106" i="290"/>
  <c r="V106" i="290"/>
  <c r="U106" i="290"/>
  <c r="T106" i="290"/>
  <c r="S106" i="290"/>
  <c r="R106" i="290"/>
  <c r="Q106" i="290"/>
  <c r="O106" i="290"/>
  <c r="N106" i="290"/>
  <c r="M106" i="290"/>
  <c r="L106" i="290"/>
  <c r="K106" i="290"/>
  <c r="J106" i="290"/>
  <c r="I106" i="290"/>
  <c r="G106" i="290"/>
  <c r="F106" i="290"/>
  <c r="E106" i="290"/>
  <c r="D106" i="290"/>
  <c r="C106" i="290"/>
  <c r="B106" i="290"/>
  <c r="A106" i="290"/>
  <c r="AU105" i="290"/>
  <c r="AT105" i="290"/>
  <c r="AS105" i="290"/>
  <c r="AR105" i="290"/>
  <c r="AQ105" i="290"/>
  <c r="AP105" i="290"/>
  <c r="AO105" i="290"/>
  <c r="AM105" i="290"/>
  <c r="AL105" i="290"/>
  <c r="AK105" i="290"/>
  <c r="AJ105" i="290"/>
  <c r="AI105" i="290"/>
  <c r="AH105" i="290"/>
  <c r="AG105" i="290"/>
  <c r="AE105" i="290"/>
  <c r="AD105" i="290"/>
  <c r="AC105" i="290"/>
  <c r="AB105" i="290"/>
  <c r="AA105" i="290"/>
  <c r="Z105" i="290"/>
  <c r="Y105" i="290"/>
  <c r="W105" i="290"/>
  <c r="V105" i="290"/>
  <c r="U105" i="290"/>
  <c r="T105" i="290"/>
  <c r="S105" i="290"/>
  <c r="R105" i="290"/>
  <c r="Q105" i="290"/>
  <c r="O105" i="290"/>
  <c r="N105" i="290"/>
  <c r="M105" i="290"/>
  <c r="L105" i="290"/>
  <c r="K105" i="290"/>
  <c r="J105" i="290"/>
  <c r="I105" i="290"/>
  <c r="G105" i="290"/>
  <c r="F105" i="290"/>
  <c r="E105" i="290"/>
  <c r="D105" i="290"/>
  <c r="C105" i="290"/>
  <c r="B105" i="290"/>
  <c r="A105" i="290"/>
  <c r="AU104" i="290"/>
  <c r="AT104" i="290"/>
  <c r="AS104" i="290"/>
  <c r="AR104" i="290"/>
  <c r="AQ104" i="290"/>
  <c r="AP104" i="290"/>
  <c r="AO104" i="290"/>
  <c r="AM104" i="290"/>
  <c r="AL104" i="290"/>
  <c r="AK104" i="290"/>
  <c r="AJ104" i="290"/>
  <c r="AI104" i="290"/>
  <c r="AH104" i="290"/>
  <c r="AG104" i="290"/>
  <c r="AE104" i="290"/>
  <c r="AD104" i="290"/>
  <c r="AC104" i="290"/>
  <c r="AB104" i="290"/>
  <c r="AA104" i="290"/>
  <c r="Z104" i="290"/>
  <c r="Y104" i="290"/>
  <c r="W104" i="290"/>
  <c r="V104" i="290"/>
  <c r="U104" i="290"/>
  <c r="T104" i="290"/>
  <c r="S104" i="290"/>
  <c r="R104" i="290"/>
  <c r="Q104" i="290"/>
  <c r="O104" i="290"/>
  <c r="N104" i="290"/>
  <c r="M104" i="290"/>
  <c r="L104" i="290"/>
  <c r="K104" i="290"/>
  <c r="J104" i="290"/>
  <c r="I104" i="290"/>
  <c r="G104" i="290"/>
  <c r="F104" i="290"/>
  <c r="E104" i="290"/>
  <c r="D104" i="290"/>
  <c r="C104" i="290"/>
  <c r="B104" i="290"/>
  <c r="A104" i="290"/>
  <c r="AU103" i="290"/>
  <c r="AT103" i="290"/>
  <c r="AS103" i="290"/>
  <c r="AR103" i="290"/>
  <c r="AQ103" i="290"/>
  <c r="AP103" i="290"/>
  <c r="AO103" i="290"/>
  <c r="AM103" i="290"/>
  <c r="AL103" i="290"/>
  <c r="AK103" i="290"/>
  <c r="AJ103" i="290"/>
  <c r="AI103" i="290"/>
  <c r="AH103" i="290"/>
  <c r="AG103" i="290"/>
  <c r="AE103" i="290"/>
  <c r="AD103" i="290"/>
  <c r="AC103" i="290"/>
  <c r="AB103" i="290"/>
  <c r="AA103" i="290"/>
  <c r="Z103" i="290"/>
  <c r="Y103" i="290"/>
  <c r="W103" i="290"/>
  <c r="V103" i="290"/>
  <c r="U103" i="290"/>
  <c r="T103" i="290"/>
  <c r="S103" i="290"/>
  <c r="R103" i="290"/>
  <c r="Q103" i="290"/>
  <c r="O103" i="290"/>
  <c r="N103" i="290"/>
  <c r="M103" i="290"/>
  <c r="L103" i="290"/>
  <c r="K103" i="290"/>
  <c r="J103" i="290"/>
  <c r="I103" i="290"/>
  <c r="G103" i="290"/>
  <c r="F103" i="290"/>
  <c r="E103" i="290"/>
  <c r="D103" i="290"/>
  <c r="C103" i="290"/>
  <c r="B103" i="290"/>
  <c r="A103" i="290"/>
  <c r="AU102" i="290"/>
  <c r="AT102" i="290"/>
  <c r="AS102" i="290"/>
  <c r="AR102" i="290"/>
  <c r="AQ102" i="290"/>
  <c r="AP102" i="290"/>
  <c r="AO102" i="290"/>
  <c r="AM102" i="290"/>
  <c r="AL102" i="290"/>
  <c r="AK102" i="290"/>
  <c r="AJ102" i="290"/>
  <c r="AI102" i="290"/>
  <c r="AH102" i="290"/>
  <c r="AG102" i="290"/>
  <c r="AE102" i="290"/>
  <c r="AD102" i="290"/>
  <c r="AC102" i="290"/>
  <c r="AB102" i="290"/>
  <c r="AA102" i="290"/>
  <c r="Z102" i="290"/>
  <c r="Y102" i="290"/>
  <c r="W102" i="290"/>
  <c r="V102" i="290"/>
  <c r="U102" i="290"/>
  <c r="T102" i="290"/>
  <c r="S102" i="290"/>
  <c r="R102" i="290"/>
  <c r="Q102" i="290"/>
  <c r="O102" i="290"/>
  <c r="N102" i="290"/>
  <c r="M102" i="290"/>
  <c r="L102" i="290"/>
  <c r="K102" i="290"/>
  <c r="J102" i="290"/>
  <c r="I102" i="290"/>
  <c r="G102" i="290"/>
  <c r="F102" i="290"/>
  <c r="E102" i="290"/>
  <c r="D102" i="290"/>
  <c r="C102" i="290"/>
  <c r="B102" i="290"/>
  <c r="A102" i="290"/>
  <c r="AU101" i="290"/>
  <c r="AT101" i="290"/>
  <c r="AS101" i="290"/>
  <c r="AR101" i="290"/>
  <c r="AQ101" i="290"/>
  <c r="AP101" i="290"/>
  <c r="AO101" i="290"/>
  <c r="AM101" i="290"/>
  <c r="AL101" i="290"/>
  <c r="AK101" i="290"/>
  <c r="AJ101" i="290"/>
  <c r="AI101" i="290"/>
  <c r="AH101" i="290"/>
  <c r="AG101" i="290"/>
  <c r="AE101" i="290"/>
  <c r="AD101" i="290"/>
  <c r="AC101" i="290"/>
  <c r="AB101" i="290"/>
  <c r="AA101" i="290"/>
  <c r="Z101" i="290"/>
  <c r="Y101" i="290"/>
  <c r="W101" i="290"/>
  <c r="V101" i="290"/>
  <c r="U101" i="290"/>
  <c r="T101" i="290"/>
  <c r="S101" i="290"/>
  <c r="R101" i="290"/>
  <c r="Q101" i="290"/>
  <c r="O101" i="290"/>
  <c r="N101" i="290"/>
  <c r="M101" i="290"/>
  <c r="L101" i="290"/>
  <c r="K101" i="290"/>
  <c r="J101" i="290"/>
  <c r="I101" i="290"/>
  <c r="G101" i="290"/>
  <c r="F101" i="290"/>
  <c r="E101" i="290"/>
  <c r="D101" i="290"/>
  <c r="C101" i="290"/>
  <c r="B101" i="290"/>
  <c r="A101" i="290"/>
  <c r="G96" i="290"/>
  <c r="F96" i="290"/>
  <c r="E96" i="290"/>
  <c r="D96" i="290"/>
  <c r="C96" i="290"/>
  <c r="J96" i="290" s="1"/>
  <c r="B96" i="290"/>
  <c r="H96" i="290" s="1"/>
  <c r="G95" i="290"/>
  <c r="F95" i="290"/>
  <c r="E95" i="290"/>
  <c r="J95" i="290" s="1"/>
  <c r="D95" i="290"/>
  <c r="C95" i="290"/>
  <c r="B95" i="290"/>
  <c r="G94" i="290"/>
  <c r="F94" i="290"/>
  <c r="H94" i="290" s="1"/>
  <c r="E94" i="290"/>
  <c r="D94" i="290"/>
  <c r="C94" i="290"/>
  <c r="B94" i="290"/>
  <c r="G93" i="290"/>
  <c r="F93" i="290"/>
  <c r="E93" i="290"/>
  <c r="D93" i="290"/>
  <c r="C93" i="290"/>
  <c r="B93" i="290"/>
  <c r="H93" i="290" s="1"/>
  <c r="G92" i="290"/>
  <c r="F92" i="290"/>
  <c r="E92" i="290"/>
  <c r="D92" i="290"/>
  <c r="C92" i="290"/>
  <c r="B92" i="290"/>
  <c r="G91" i="290"/>
  <c r="F91" i="290"/>
  <c r="E91" i="290"/>
  <c r="D91" i="290"/>
  <c r="C91" i="290"/>
  <c r="B91" i="290"/>
  <c r="G90" i="290"/>
  <c r="F90" i="290"/>
  <c r="E90" i="290"/>
  <c r="D90" i="290"/>
  <c r="C90" i="290"/>
  <c r="B90" i="290"/>
  <c r="S76" i="290"/>
  <c r="P76" i="290"/>
  <c r="M76" i="290"/>
  <c r="S75" i="290"/>
  <c r="P75" i="290"/>
  <c r="M75" i="290"/>
  <c r="S74" i="290"/>
  <c r="P74" i="290"/>
  <c r="M74" i="290"/>
  <c r="S73" i="290"/>
  <c r="P73" i="290"/>
  <c r="M73" i="290"/>
  <c r="S72" i="290"/>
  <c r="P72" i="290"/>
  <c r="M72" i="290"/>
  <c r="U71" i="290"/>
  <c r="S71" i="290"/>
  <c r="S77" i="290" s="1"/>
  <c r="R71" i="290"/>
  <c r="P71" i="290"/>
  <c r="P77" i="290" s="1"/>
  <c r="M71" i="290"/>
  <c r="V66" i="290"/>
  <c r="S66" i="290"/>
  <c r="P66" i="290"/>
  <c r="M66" i="290"/>
  <c r="V65" i="290"/>
  <c r="S65" i="290"/>
  <c r="P65" i="290"/>
  <c r="M65" i="290"/>
  <c r="V64" i="290"/>
  <c r="S64" i="290"/>
  <c r="P64" i="290"/>
  <c r="M64" i="290"/>
  <c r="V63" i="290"/>
  <c r="S63" i="290"/>
  <c r="P63" i="290"/>
  <c r="M63" i="290"/>
  <c r="V62" i="290"/>
  <c r="S62" i="290"/>
  <c r="P62" i="290"/>
  <c r="M62" i="290"/>
  <c r="V61" i="290"/>
  <c r="S61" i="290"/>
  <c r="P61" i="290"/>
  <c r="M61" i="290"/>
  <c r="A3" i="290"/>
  <c r="J3" i="290" s="1"/>
  <c r="K119" i="290" s="1"/>
  <c r="B273" i="289"/>
  <c r="A273" i="289"/>
  <c r="B272" i="289"/>
  <c r="A272" i="289"/>
  <c r="B271" i="289"/>
  <c r="A271" i="289"/>
  <c r="B270" i="289"/>
  <c r="A270" i="289"/>
  <c r="B269" i="289"/>
  <c r="A269" i="289"/>
  <c r="B268" i="289"/>
  <c r="A268" i="289"/>
  <c r="B267" i="289"/>
  <c r="A267" i="289"/>
  <c r="B266" i="289"/>
  <c r="A266" i="289"/>
  <c r="B265" i="289"/>
  <c r="A265" i="289"/>
  <c r="B264" i="289"/>
  <c r="A264" i="289"/>
  <c r="B263" i="289"/>
  <c r="A263" i="289"/>
  <c r="B262" i="289"/>
  <c r="A262" i="289"/>
  <c r="B261" i="289"/>
  <c r="A261" i="289"/>
  <c r="B260" i="289"/>
  <c r="A260" i="289"/>
  <c r="B259" i="289"/>
  <c r="A259" i="289"/>
  <c r="B258" i="289"/>
  <c r="A258" i="289"/>
  <c r="B257" i="289"/>
  <c r="A257" i="289"/>
  <c r="B256" i="289"/>
  <c r="A256" i="289"/>
  <c r="B255" i="289"/>
  <c r="A255" i="289"/>
  <c r="B254" i="289"/>
  <c r="A254" i="289"/>
  <c r="B253" i="289"/>
  <c r="A253" i="289"/>
  <c r="B252" i="289"/>
  <c r="A252" i="289"/>
  <c r="B251" i="289"/>
  <c r="A251" i="289"/>
  <c r="B250" i="289"/>
  <c r="A250" i="289"/>
  <c r="B249" i="289"/>
  <c r="A249" i="289"/>
  <c r="B248" i="289"/>
  <c r="A248" i="289"/>
  <c r="B247" i="289"/>
  <c r="A247" i="289"/>
  <c r="B246" i="289"/>
  <c r="A246" i="289"/>
  <c r="B245" i="289"/>
  <c r="A245" i="289"/>
  <c r="B244" i="289"/>
  <c r="A244" i="289"/>
  <c r="B243" i="289"/>
  <c r="A243" i="289"/>
  <c r="B242" i="289"/>
  <c r="A242" i="289"/>
  <c r="B241" i="289"/>
  <c r="A241" i="289"/>
  <c r="B240" i="289"/>
  <c r="A240" i="289"/>
  <c r="B239" i="289"/>
  <c r="A239" i="289"/>
  <c r="B238" i="289"/>
  <c r="A238" i="289"/>
  <c r="B237" i="289"/>
  <c r="A237" i="289"/>
  <c r="B236" i="289"/>
  <c r="A236" i="289"/>
  <c r="B235" i="289"/>
  <c r="A235" i="289"/>
  <c r="B234" i="289"/>
  <c r="A234" i="289"/>
  <c r="B233" i="289"/>
  <c r="A233" i="289"/>
  <c r="B232" i="289"/>
  <c r="A232" i="289"/>
  <c r="B231" i="289"/>
  <c r="A231" i="289"/>
  <c r="B230" i="289"/>
  <c r="A230" i="289"/>
  <c r="B229" i="289"/>
  <c r="A229" i="289"/>
  <c r="B228" i="289"/>
  <c r="A228" i="289"/>
  <c r="B227" i="289"/>
  <c r="A227" i="289"/>
  <c r="B226" i="289"/>
  <c r="A226" i="289"/>
  <c r="B225" i="289"/>
  <c r="A225" i="289"/>
  <c r="B224" i="289"/>
  <c r="A224" i="289"/>
  <c r="B223" i="289"/>
  <c r="A223" i="289"/>
  <c r="B222" i="289"/>
  <c r="A222" i="289"/>
  <c r="B221" i="289"/>
  <c r="A221" i="289"/>
  <c r="B220" i="289"/>
  <c r="A220" i="289"/>
  <c r="B219" i="289"/>
  <c r="A219" i="289"/>
  <c r="B218" i="289"/>
  <c r="A218" i="289"/>
  <c r="B217" i="289"/>
  <c r="A217" i="289"/>
  <c r="B216" i="289"/>
  <c r="A216" i="289"/>
  <c r="B215" i="289"/>
  <c r="A215" i="289"/>
  <c r="B214" i="289"/>
  <c r="A214" i="289"/>
  <c r="B213" i="289"/>
  <c r="A213" i="289"/>
  <c r="B212" i="289"/>
  <c r="A212" i="289"/>
  <c r="B211" i="289"/>
  <c r="A211" i="289"/>
  <c r="B210" i="289"/>
  <c r="A210" i="289"/>
  <c r="B209" i="289"/>
  <c r="A209" i="289"/>
  <c r="B208" i="289"/>
  <c r="A208" i="289"/>
  <c r="B207" i="289"/>
  <c r="A207" i="289"/>
  <c r="B206" i="289"/>
  <c r="A206" i="289"/>
  <c r="B205" i="289"/>
  <c r="A205" i="289"/>
  <c r="B204" i="289"/>
  <c r="A204" i="289"/>
  <c r="B203" i="289"/>
  <c r="A203" i="289"/>
  <c r="B202" i="289"/>
  <c r="A202" i="289"/>
  <c r="B201" i="289"/>
  <c r="A201" i="289"/>
  <c r="B200" i="289"/>
  <c r="A200" i="289"/>
  <c r="B199" i="289"/>
  <c r="A199" i="289"/>
  <c r="B198" i="289"/>
  <c r="A198" i="289"/>
  <c r="B197" i="289"/>
  <c r="A197" i="289"/>
  <c r="B196" i="289"/>
  <c r="A196" i="289"/>
  <c r="B195" i="289"/>
  <c r="A195" i="289"/>
  <c r="B194" i="289"/>
  <c r="A194" i="289"/>
  <c r="B193" i="289"/>
  <c r="A193" i="289"/>
  <c r="B192" i="289"/>
  <c r="A192" i="289"/>
  <c r="B191" i="289"/>
  <c r="A191" i="289"/>
  <c r="B190" i="289"/>
  <c r="A190" i="289"/>
  <c r="B189" i="289"/>
  <c r="A189" i="289"/>
  <c r="B188" i="289"/>
  <c r="A188" i="289"/>
  <c r="B187" i="289"/>
  <c r="A187" i="289"/>
  <c r="B186" i="289"/>
  <c r="A186" i="289"/>
  <c r="B185" i="289"/>
  <c r="A185" i="289"/>
  <c r="B184" i="289"/>
  <c r="A184" i="289"/>
  <c r="B183" i="289"/>
  <c r="A183" i="289"/>
  <c r="B182" i="289"/>
  <c r="A182" i="289"/>
  <c r="B181" i="289"/>
  <c r="A181" i="289"/>
  <c r="B180" i="289"/>
  <c r="A180" i="289"/>
  <c r="B179" i="289"/>
  <c r="A179" i="289"/>
  <c r="B178" i="289"/>
  <c r="A178" i="289"/>
  <c r="B177" i="289"/>
  <c r="A177" i="289"/>
  <c r="B176" i="289"/>
  <c r="A176" i="289"/>
  <c r="B175" i="289"/>
  <c r="A175" i="289"/>
  <c r="B174" i="289"/>
  <c r="A174" i="289"/>
  <c r="B173" i="289"/>
  <c r="A173" i="289"/>
  <c r="B172" i="289"/>
  <c r="A172" i="289"/>
  <c r="B171" i="289"/>
  <c r="A171" i="289"/>
  <c r="B170" i="289"/>
  <c r="A170" i="289"/>
  <c r="B169" i="289"/>
  <c r="A169" i="289"/>
  <c r="B168" i="289"/>
  <c r="A168" i="289"/>
  <c r="B167" i="289"/>
  <c r="A167" i="289"/>
  <c r="B166" i="289"/>
  <c r="A166" i="289"/>
  <c r="B165" i="289"/>
  <c r="A165" i="289"/>
  <c r="B164" i="289"/>
  <c r="A164" i="289"/>
  <c r="B163" i="289"/>
  <c r="A163" i="289"/>
  <c r="B162" i="289"/>
  <c r="A162" i="289"/>
  <c r="B161" i="289"/>
  <c r="A161" i="289"/>
  <c r="B160" i="289"/>
  <c r="A160" i="289"/>
  <c r="B159" i="289"/>
  <c r="A159" i="289"/>
  <c r="B158" i="289"/>
  <c r="A158" i="289"/>
  <c r="B157" i="289"/>
  <c r="A157" i="289"/>
  <c r="B156" i="289"/>
  <c r="A156" i="289"/>
  <c r="B155" i="289"/>
  <c r="A155" i="289"/>
  <c r="B154" i="289"/>
  <c r="A154" i="289"/>
  <c r="B153" i="289"/>
  <c r="A153" i="289"/>
  <c r="B152" i="289"/>
  <c r="A152" i="289"/>
  <c r="B151" i="289"/>
  <c r="A151" i="289"/>
  <c r="B150" i="289"/>
  <c r="A150" i="289"/>
  <c r="B149" i="289"/>
  <c r="A149" i="289"/>
  <c r="B148" i="289"/>
  <c r="A148" i="289"/>
  <c r="B147" i="289"/>
  <c r="A147" i="289"/>
  <c r="B146" i="289"/>
  <c r="A146" i="289"/>
  <c r="B145" i="289"/>
  <c r="A145" i="289"/>
  <c r="B144" i="289"/>
  <c r="A144" i="289"/>
  <c r="B143" i="289"/>
  <c r="A143" i="289"/>
  <c r="B142" i="289"/>
  <c r="A142" i="289"/>
  <c r="B141" i="289"/>
  <c r="A141" i="289"/>
  <c r="B140" i="289"/>
  <c r="A140" i="289"/>
  <c r="B139" i="289"/>
  <c r="A139" i="289"/>
  <c r="B138" i="289"/>
  <c r="A138" i="289"/>
  <c r="B137" i="289"/>
  <c r="A137" i="289"/>
  <c r="B136" i="289"/>
  <c r="A136" i="289"/>
  <c r="B135" i="289"/>
  <c r="A135" i="289"/>
  <c r="B134" i="289"/>
  <c r="A134" i="289"/>
  <c r="B133" i="289"/>
  <c r="A133" i="289"/>
  <c r="B132" i="289"/>
  <c r="A132" i="289"/>
  <c r="B131" i="289"/>
  <c r="A131" i="289"/>
  <c r="B130" i="289"/>
  <c r="A130" i="289"/>
  <c r="B129" i="289"/>
  <c r="A129" i="289"/>
  <c r="B128" i="289"/>
  <c r="A128" i="289"/>
  <c r="B127" i="289"/>
  <c r="A127" i="289"/>
  <c r="AU123" i="289"/>
  <c r="AT123" i="289"/>
  <c r="AS123" i="289"/>
  <c r="AR123" i="289"/>
  <c r="AQ123" i="289"/>
  <c r="AP123" i="289"/>
  <c r="AO123" i="289"/>
  <c r="AM123" i="289"/>
  <c r="AL123" i="289"/>
  <c r="AK123" i="289"/>
  <c r="AJ123" i="289"/>
  <c r="AI123" i="289"/>
  <c r="AH123" i="289"/>
  <c r="AG123" i="289"/>
  <c r="AE123" i="289"/>
  <c r="AD123" i="289"/>
  <c r="AC123" i="289"/>
  <c r="AB123" i="289"/>
  <c r="AA123" i="289"/>
  <c r="Z123" i="289"/>
  <c r="Y123" i="289"/>
  <c r="W123" i="289"/>
  <c r="V123" i="289"/>
  <c r="U123" i="289"/>
  <c r="T123" i="289"/>
  <c r="S123" i="289"/>
  <c r="R123" i="289"/>
  <c r="Q123" i="289"/>
  <c r="O123" i="289"/>
  <c r="N123" i="289"/>
  <c r="M123" i="289"/>
  <c r="L123" i="289"/>
  <c r="K123" i="289"/>
  <c r="J123" i="289"/>
  <c r="I123" i="289"/>
  <c r="AU122" i="289"/>
  <c r="AT122" i="289"/>
  <c r="AS122" i="289"/>
  <c r="AR122" i="289"/>
  <c r="AQ122" i="289"/>
  <c r="AP122" i="289"/>
  <c r="AO122" i="289"/>
  <c r="AM122" i="289"/>
  <c r="AL122" i="289"/>
  <c r="AK122" i="289"/>
  <c r="AJ122" i="289"/>
  <c r="AI122" i="289"/>
  <c r="AH122" i="289"/>
  <c r="AG122" i="289"/>
  <c r="AE122" i="289"/>
  <c r="AD122" i="289"/>
  <c r="AC122" i="289"/>
  <c r="AB122" i="289"/>
  <c r="AA122" i="289"/>
  <c r="Z122" i="289"/>
  <c r="Y122" i="289"/>
  <c r="W122" i="289"/>
  <c r="V122" i="289"/>
  <c r="U122" i="289"/>
  <c r="T122" i="289"/>
  <c r="S122" i="289"/>
  <c r="R122" i="289"/>
  <c r="Q122" i="289"/>
  <c r="O122" i="289"/>
  <c r="N122" i="289"/>
  <c r="M122" i="289"/>
  <c r="L122" i="289"/>
  <c r="K122" i="289"/>
  <c r="J122" i="289"/>
  <c r="I122" i="289"/>
  <c r="AU121" i="289"/>
  <c r="AT121" i="289"/>
  <c r="AS121" i="289"/>
  <c r="AR121" i="289"/>
  <c r="AQ121" i="289"/>
  <c r="AP121" i="289"/>
  <c r="AO121" i="289"/>
  <c r="AM121" i="289"/>
  <c r="AL121" i="289"/>
  <c r="AK121" i="289"/>
  <c r="AJ121" i="289"/>
  <c r="AI121" i="289"/>
  <c r="AH121" i="289"/>
  <c r="AG121" i="289"/>
  <c r="AE121" i="289"/>
  <c r="AD121" i="289"/>
  <c r="AC121" i="289"/>
  <c r="AB121" i="289"/>
  <c r="AA121" i="289"/>
  <c r="Z121" i="289"/>
  <c r="Y121" i="289"/>
  <c r="W121" i="289"/>
  <c r="V121" i="289"/>
  <c r="U121" i="289"/>
  <c r="T121" i="289"/>
  <c r="S121" i="289"/>
  <c r="R121" i="289"/>
  <c r="Q121" i="289"/>
  <c r="O121" i="289"/>
  <c r="N121" i="289"/>
  <c r="M121" i="289"/>
  <c r="L121" i="289"/>
  <c r="K121" i="289"/>
  <c r="J121" i="289"/>
  <c r="I121" i="289"/>
  <c r="G121" i="289"/>
  <c r="F121" i="289"/>
  <c r="E121" i="289"/>
  <c r="D121" i="289"/>
  <c r="C121" i="289"/>
  <c r="B121" i="289"/>
  <c r="A121" i="289"/>
  <c r="AU120" i="289"/>
  <c r="AT120" i="289"/>
  <c r="AS120" i="289"/>
  <c r="AR120" i="289"/>
  <c r="AQ120" i="289"/>
  <c r="AP120" i="289"/>
  <c r="AO120" i="289"/>
  <c r="AM120" i="289"/>
  <c r="AL120" i="289"/>
  <c r="AK120" i="289"/>
  <c r="AJ120" i="289"/>
  <c r="AI120" i="289"/>
  <c r="AH120" i="289"/>
  <c r="AG120" i="289"/>
  <c r="AE120" i="289"/>
  <c r="AD120" i="289"/>
  <c r="AC120" i="289"/>
  <c r="AB120" i="289"/>
  <c r="AA120" i="289"/>
  <c r="Z120" i="289"/>
  <c r="Y120" i="289"/>
  <c r="W120" i="289"/>
  <c r="V120" i="289"/>
  <c r="U120" i="289"/>
  <c r="T120" i="289"/>
  <c r="S120" i="289"/>
  <c r="R120" i="289"/>
  <c r="Q120" i="289"/>
  <c r="O120" i="289"/>
  <c r="N120" i="289"/>
  <c r="M120" i="289"/>
  <c r="L120" i="289"/>
  <c r="K120" i="289"/>
  <c r="J120" i="289"/>
  <c r="I120" i="289"/>
  <c r="G120" i="289"/>
  <c r="F120" i="289"/>
  <c r="E120" i="289"/>
  <c r="D120" i="289"/>
  <c r="C120" i="289"/>
  <c r="B120" i="289"/>
  <c r="A120" i="289"/>
  <c r="AU119" i="289"/>
  <c r="AT119" i="289"/>
  <c r="AS119" i="289"/>
  <c r="AR119" i="289"/>
  <c r="AQ119" i="289"/>
  <c r="AP119" i="289"/>
  <c r="AO119" i="289"/>
  <c r="AM119" i="289"/>
  <c r="AL119" i="289"/>
  <c r="AK119" i="289"/>
  <c r="AJ119" i="289"/>
  <c r="AI119" i="289"/>
  <c r="AH119" i="289"/>
  <c r="AG119" i="289"/>
  <c r="AE119" i="289"/>
  <c r="AD119" i="289"/>
  <c r="AC119" i="289"/>
  <c r="AB119" i="289"/>
  <c r="AA119" i="289"/>
  <c r="Z119" i="289"/>
  <c r="Y119" i="289"/>
  <c r="W119" i="289"/>
  <c r="V119" i="289"/>
  <c r="U119" i="289"/>
  <c r="T119" i="289"/>
  <c r="S119" i="289"/>
  <c r="R119" i="289"/>
  <c r="Q119" i="289"/>
  <c r="O119" i="289"/>
  <c r="N119" i="289"/>
  <c r="M119" i="289"/>
  <c r="L119" i="289"/>
  <c r="J119" i="289"/>
  <c r="I119" i="289"/>
  <c r="G119" i="289"/>
  <c r="F119" i="289"/>
  <c r="E119" i="289"/>
  <c r="D119" i="289"/>
  <c r="C119" i="289"/>
  <c r="B119" i="289"/>
  <c r="A119" i="289"/>
  <c r="AU118" i="289"/>
  <c r="AT118" i="289"/>
  <c r="AS118" i="289"/>
  <c r="AR118" i="289"/>
  <c r="AQ118" i="289"/>
  <c r="AP118" i="289"/>
  <c r="AO118" i="289"/>
  <c r="AM118" i="289"/>
  <c r="AL118" i="289"/>
  <c r="AK118" i="289"/>
  <c r="AJ118" i="289"/>
  <c r="AI118" i="289"/>
  <c r="AH118" i="289"/>
  <c r="AG118" i="289"/>
  <c r="AE118" i="289"/>
  <c r="AD118" i="289"/>
  <c r="AC118" i="289"/>
  <c r="AB118" i="289"/>
  <c r="AA118" i="289"/>
  <c r="Z118" i="289"/>
  <c r="Y118" i="289"/>
  <c r="W118" i="289"/>
  <c r="V118" i="289"/>
  <c r="U118" i="289"/>
  <c r="T118" i="289"/>
  <c r="S118" i="289"/>
  <c r="R118" i="289"/>
  <c r="Q118" i="289"/>
  <c r="O118" i="289"/>
  <c r="N118" i="289"/>
  <c r="M118" i="289"/>
  <c r="L118" i="289"/>
  <c r="J118" i="289"/>
  <c r="I118" i="289"/>
  <c r="G118" i="289"/>
  <c r="F118" i="289"/>
  <c r="E118" i="289"/>
  <c r="D118" i="289"/>
  <c r="C118" i="289"/>
  <c r="B118" i="289"/>
  <c r="A118" i="289"/>
  <c r="AU117" i="289"/>
  <c r="AT117" i="289"/>
  <c r="AS117" i="289"/>
  <c r="AR117" i="289"/>
  <c r="AQ117" i="289"/>
  <c r="AP117" i="289"/>
  <c r="AO117" i="289"/>
  <c r="AM117" i="289"/>
  <c r="AL117" i="289"/>
  <c r="AK117" i="289"/>
  <c r="AJ117" i="289"/>
  <c r="AI117" i="289"/>
  <c r="AH117" i="289"/>
  <c r="AG117" i="289"/>
  <c r="AE117" i="289"/>
  <c r="AD117" i="289"/>
  <c r="AC117" i="289"/>
  <c r="AB117" i="289"/>
  <c r="AA117" i="289"/>
  <c r="Z117" i="289"/>
  <c r="Y117" i="289"/>
  <c r="W117" i="289"/>
  <c r="V117" i="289"/>
  <c r="U117" i="289"/>
  <c r="T117" i="289"/>
  <c r="S117" i="289"/>
  <c r="R117" i="289"/>
  <c r="Q117" i="289"/>
  <c r="O117" i="289"/>
  <c r="N117" i="289"/>
  <c r="M117" i="289"/>
  <c r="L117" i="289"/>
  <c r="K117" i="289"/>
  <c r="J117" i="289"/>
  <c r="I117" i="289"/>
  <c r="G117" i="289"/>
  <c r="F117" i="289"/>
  <c r="E117" i="289"/>
  <c r="D117" i="289"/>
  <c r="C117" i="289"/>
  <c r="B117" i="289"/>
  <c r="A117" i="289"/>
  <c r="AU116" i="289"/>
  <c r="AT116" i="289"/>
  <c r="AS116" i="289"/>
  <c r="AR116" i="289"/>
  <c r="AQ116" i="289"/>
  <c r="AP116" i="289"/>
  <c r="AO116" i="289"/>
  <c r="AM116" i="289"/>
  <c r="AL116" i="289"/>
  <c r="AK116" i="289"/>
  <c r="AJ116" i="289"/>
  <c r="AI116" i="289"/>
  <c r="AH116" i="289"/>
  <c r="AG116" i="289"/>
  <c r="AE116" i="289"/>
  <c r="AD116" i="289"/>
  <c r="AC116" i="289"/>
  <c r="AB116" i="289"/>
  <c r="AA116" i="289"/>
  <c r="Z116" i="289"/>
  <c r="Y116" i="289"/>
  <c r="W116" i="289"/>
  <c r="V116" i="289"/>
  <c r="U116" i="289"/>
  <c r="T116" i="289"/>
  <c r="S116" i="289"/>
  <c r="R116" i="289"/>
  <c r="Q116" i="289"/>
  <c r="O116" i="289"/>
  <c r="N116" i="289"/>
  <c r="M116" i="289"/>
  <c r="L116" i="289"/>
  <c r="K116" i="289"/>
  <c r="J116" i="289"/>
  <c r="I116" i="289"/>
  <c r="G116" i="289"/>
  <c r="F116" i="289"/>
  <c r="E116" i="289"/>
  <c r="D116" i="289"/>
  <c r="C116" i="289"/>
  <c r="B116" i="289"/>
  <c r="A116" i="289"/>
  <c r="AU115" i="289"/>
  <c r="AT115" i="289"/>
  <c r="AS115" i="289"/>
  <c r="AR115" i="289"/>
  <c r="AQ115" i="289"/>
  <c r="AP115" i="289"/>
  <c r="AO115" i="289"/>
  <c r="AM115" i="289"/>
  <c r="AL115" i="289"/>
  <c r="AK115" i="289"/>
  <c r="AJ115" i="289"/>
  <c r="AI115" i="289"/>
  <c r="AH115" i="289"/>
  <c r="AG115" i="289"/>
  <c r="AE115" i="289"/>
  <c r="AD115" i="289"/>
  <c r="AC115" i="289"/>
  <c r="AB115" i="289"/>
  <c r="AA115" i="289"/>
  <c r="Z115" i="289"/>
  <c r="Y115" i="289"/>
  <c r="W115" i="289"/>
  <c r="V115" i="289"/>
  <c r="U115" i="289"/>
  <c r="T115" i="289"/>
  <c r="S115" i="289"/>
  <c r="R115" i="289"/>
  <c r="Q115" i="289"/>
  <c r="O115" i="289"/>
  <c r="N115" i="289"/>
  <c r="M115" i="289"/>
  <c r="L115" i="289"/>
  <c r="K115" i="289"/>
  <c r="J115" i="289"/>
  <c r="I115" i="289"/>
  <c r="G115" i="289"/>
  <c r="F115" i="289"/>
  <c r="E115" i="289"/>
  <c r="D115" i="289"/>
  <c r="C115" i="289"/>
  <c r="B115" i="289"/>
  <c r="A115" i="289"/>
  <c r="AU114" i="289"/>
  <c r="AT114" i="289"/>
  <c r="AS114" i="289"/>
  <c r="AR114" i="289"/>
  <c r="AQ114" i="289"/>
  <c r="AP114" i="289"/>
  <c r="AO114" i="289"/>
  <c r="AM114" i="289"/>
  <c r="AL114" i="289"/>
  <c r="AK114" i="289"/>
  <c r="AJ114" i="289"/>
  <c r="AI114" i="289"/>
  <c r="AH114" i="289"/>
  <c r="AG114" i="289"/>
  <c r="AE114" i="289"/>
  <c r="AD114" i="289"/>
  <c r="AC114" i="289"/>
  <c r="AB114" i="289"/>
  <c r="AA114" i="289"/>
  <c r="Z114" i="289"/>
  <c r="Y114" i="289"/>
  <c r="W114" i="289"/>
  <c r="V114" i="289"/>
  <c r="U114" i="289"/>
  <c r="T114" i="289"/>
  <c r="S114" i="289"/>
  <c r="R114" i="289"/>
  <c r="Q114" i="289"/>
  <c r="O114" i="289"/>
  <c r="N114" i="289"/>
  <c r="M114" i="289"/>
  <c r="L114" i="289"/>
  <c r="K114" i="289"/>
  <c r="J114" i="289"/>
  <c r="I114" i="289"/>
  <c r="G114" i="289"/>
  <c r="F114" i="289"/>
  <c r="E114" i="289"/>
  <c r="D114" i="289"/>
  <c r="C114" i="289"/>
  <c r="B114" i="289"/>
  <c r="A114" i="289"/>
  <c r="AU113" i="289"/>
  <c r="AT113" i="289"/>
  <c r="AS113" i="289"/>
  <c r="AR113" i="289"/>
  <c r="AQ113" i="289"/>
  <c r="AP113" i="289"/>
  <c r="AO113" i="289"/>
  <c r="AM113" i="289"/>
  <c r="AL113" i="289"/>
  <c r="AK113" i="289"/>
  <c r="AJ113" i="289"/>
  <c r="AI113" i="289"/>
  <c r="AH113" i="289"/>
  <c r="AG113" i="289"/>
  <c r="AE113" i="289"/>
  <c r="AD113" i="289"/>
  <c r="AC113" i="289"/>
  <c r="AB113" i="289"/>
  <c r="AA113" i="289"/>
  <c r="Z113" i="289"/>
  <c r="Y113" i="289"/>
  <c r="W113" i="289"/>
  <c r="V113" i="289"/>
  <c r="U113" i="289"/>
  <c r="T113" i="289"/>
  <c r="S113" i="289"/>
  <c r="R113" i="289"/>
  <c r="Q113" i="289"/>
  <c r="O113" i="289"/>
  <c r="N113" i="289"/>
  <c r="M113" i="289"/>
  <c r="L113" i="289"/>
  <c r="K113" i="289"/>
  <c r="J113" i="289"/>
  <c r="I113" i="289"/>
  <c r="G113" i="289"/>
  <c r="F113" i="289"/>
  <c r="E113" i="289"/>
  <c r="D113" i="289"/>
  <c r="C113" i="289"/>
  <c r="B113" i="289"/>
  <c r="A113" i="289"/>
  <c r="AU112" i="289"/>
  <c r="AT112" i="289"/>
  <c r="AS112" i="289"/>
  <c r="AR112" i="289"/>
  <c r="AQ112" i="289"/>
  <c r="AP112" i="289"/>
  <c r="AO112" i="289"/>
  <c r="AM112" i="289"/>
  <c r="AL112" i="289"/>
  <c r="AK112" i="289"/>
  <c r="AJ112" i="289"/>
  <c r="AI112" i="289"/>
  <c r="AH112" i="289"/>
  <c r="AG112" i="289"/>
  <c r="AE112" i="289"/>
  <c r="AD112" i="289"/>
  <c r="AC112" i="289"/>
  <c r="AB112" i="289"/>
  <c r="AA112" i="289"/>
  <c r="Z112" i="289"/>
  <c r="Y112" i="289"/>
  <c r="W112" i="289"/>
  <c r="V112" i="289"/>
  <c r="U112" i="289"/>
  <c r="T112" i="289"/>
  <c r="S112" i="289"/>
  <c r="R112" i="289"/>
  <c r="Q112" i="289"/>
  <c r="O112" i="289"/>
  <c r="N112" i="289"/>
  <c r="M112" i="289"/>
  <c r="L112" i="289"/>
  <c r="K112" i="289"/>
  <c r="J112" i="289"/>
  <c r="I112" i="289"/>
  <c r="G112" i="289"/>
  <c r="F112" i="289"/>
  <c r="E112" i="289"/>
  <c r="D112" i="289"/>
  <c r="C112" i="289"/>
  <c r="B112" i="289"/>
  <c r="A112" i="289"/>
  <c r="AU111" i="289"/>
  <c r="AT111" i="289"/>
  <c r="AS111" i="289"/>
  <c r="AR111" i="289"/>
  <c r="AQ111" i="289"/>
  <c r="AP111" i="289"/>
  <c r="AO111" i="289"/>
  <c r="AM111" i="289"/>
  <c r="AL111" i="289"/>
  <c r="AK111" i="289"/>
  <c r="AJ111" i="289"/>
  <c r="AI111" i="289"/>
  <c r="AH111" i="289"/>
  <c r="AG111" i="289"/>
  <c r="AE111" i="289"/>
  <c r="AD111" i="289"/>
  <c r="AC111" i="289"/>
  <c r="AB111" i="289"/>
  <c r="AA111" i="289"/>
  <c r="Z111" i="289"/>
  <c r="Y111" i="289"/>
  <c r="W111" i="289"/>
  <c r="V111" i="289"/>
  <c r="U111" i="289"/>
  <c r="T111" i="289"/>
  <c r="S111" i="289"/>
  <c r="R111" i="289"/>
  <c r="Q111" i="289"/>
  <c r="O111" i="289"/>
  <c r="N111" i="289"/>
  <c r="M111" i="289"/>
  <c r="L111" i="289"/>
  <c r="K111" i="289"/>
  <c r="J111" i="289"/>
  <c r="I111" i="289"/>
  <c r="G111" i="289"/>
  <c r="F111" i="289"/>
  <c r="E111" i="289"/>
  <c r="D111" i="289"/>
  <c r="C111" i="289"/>
  <c r="B111" i="289"/>
  <c r="A111" i="289"/>
  <c r="AU110" i="289"/>
  <c r="AT110" i="289"/>
  <c r="AS110" i="289"/>
  <c r="AR110" i="289"/>
  <c r="AQ110" i="289"/>
  <c r="AP110" i="289"/>
  <c r="AO110" i="289"/>
  <c r="AM110" i="289"/>
  <c r="AL110" i="289"/>
  <c r="AK110" i="289"/>
  <c r="AJ110" i="289"/>
  <c r="AI110" i="289"/>
  <c r="AH110" i="289"/>
  <c r="AG110" i="289"/>
  <c r="AE110" i="289"/>
  <c r="AD110" i="289"/>
  <c r="AC110" i="289"/>
  <c r="AB110" i="289"/>
  <c r="AA110" i="289"/>
  <c r="Z110" i="289"/>
  <c r="Y110" i="289"/>
  <c r="W110" i="289"/>
  <c r="V110" i="289"/>
  <c r="U110" i="289"/>
  <c r="T110" i="289"/>
  <c r="S110" i="289"/>
  <c r="R110" i="289"/>
  <c r="Q110" i="289"/>
  <c r="O110" i="289"/>
  <c r="N110" i="289"/>
  <c r="M110" i="289"/>
  <c r="L110" i="289"/>
  <c r="K110" i="289"/>
  <c r="J110" i="289"/>
  <c r="I110" i="289"/>
  <c r="G110" i="289"/>
  <c r="F110" i="289"/>
  <c r="E110" i="289"/>
  <c r="D110" i="289"/>
  <c r="C110" i="289"/>
  <c r="B110" i="289"/>
  <c r="A110" i="289"/>
  <c r="AU109" i="289"/>
  <c r="AT109" i="289"/>
  <c r="AS109" i="289"/>
  <c r="AR109" i="289"/>
  <c r="AQ109" i="289"/>
  <c r="AP109" i="289"/>
  <c r="AO109" i="289"/>
  <c r="AM109" i="289"/>
  <c r="AL109" i="289"/>
  <c r="AK109" i="289"/>
  <c r="AJ109" i="289"/>
  <c r="AI109" i="289"/>
  <c r="AH109" i="289"/>
  <c r="AG109" i="289"/>
  <c r="AE109" i="289"/>
  <c r="AD109" i="289"/>
  <c r="AC109" i="289"/>
  <c r="AB109" i="289"/>
  <c r="AA109" i="289"/>
  <c r="Z109" i="289"/>
  <c r="Y109" i="289"/>
  <c r="W109" i="289"/>
  <c r="V109" i="289"/>
  <c r="U109" i="289"/>
  <c r="T109" i="289"/>
  <c r="S109" i="289"/>
  <c r="R109" i="289"/>
  <c r="Q109" i="289"/>
  <c r="O109" i="289"/>
  <c r="N109" i="289"/>
  <c r="M109" i="289"/>
  <c r="L109" i="289"/>
  <c r="K109" i="289"/>
  <c r="J109" i="289"/>
  <c r="I109" i="289"/>
  <c r="G109" i="289"/>
  <c r="F109" i="289"/>
  <c r="E109" i="289"/>
  <c r="D109" i="289"/>
  <c r="C109" i="289"/>
  <c r="B109" i="289"/>
  <c r="A109" i="289"/>
  <c r="AU108" i="289"/>
  <c r="AT108" i="289"/>
  <c r="AS108" i="289"/>
  <c r="AR108" i="289"/>
  <c r="AQ108" i="289"/>
  <c r="AP108" i="289"/>
  <c r="AO108" i="289"/>
  <c r="AM108" i="289"/>
  <c r="AL108" i="289"/>
  <c r="AK108" i="289"/>
  <c r="AJ108" i="289"/>
  <c r="AI108" i="289"/>
  <c r="AH108" i="289"/>
  <c r="AG108" i="289"/>
  <c r="AE108" i="289"/>
  <c r="AD108" i="289"/>
  <c r="AC108" i="289"/>
  <c r="AB108" i="289"/>
  <c r="AA108" i="289"/>
  <c r="Z108" i="289"/>
  <c r="Y108" i="289"/>
  <c r="W108" i="289"/>
  <c r="V108" i="289"/>
  <c r="U108" i="289"/>
  <c r="T108" i="289"/>
  <c r="S108" i="289"/>
  <c r="R108" i="289"/>
  <c r="Q108" i="289"/>
  <c r="O108" i="289"/>
  <c r="N108" i="289"/>
  <c r="M108" i="289"/>
  <c r="L108" i="289"/>
  <c r="K108" i="289"/>
  <c r="J108" i="289"/>
  <c r="I108" i="289"/>
  <c r="G108" i="289"/>
  <c r="F108" i="289"/>
  <c r="E108" i="289"/>
  <c r="D108" i="289"/>
  <c r="C108" i="289"/>
  <c r="B108" i="289"/>
  <c r="A108" i="289"/>
  <c r="AU107" i="289"/>
  <c r="AT107" i="289"/>
  <c r="AS107" i="289"/>
  <c r="AR107" i="289"/>
  <c r="AQ107" i="289"/>
  <c r="AP107" i="289"/>
  <c r="AO107" i="289"/>
  <c r="AM107" i="289"/>
  <c r="AL107" i="289"/>
  <c r="AK107" i="289"/>
  <c r="AJ107" i="289"/>
  <c r="AI107" i="289"/>
  <c r="AH107" i="289"/>
  <c r="AG107" i="289"/>
  <c r="AE107" i="289"/>
  <c r="AD107" i="289"/>
  <c r="AC107" i="289"/>
  <c r="AB107" i="289"/>
  <c r="AA107" i="289"/>
  <c r="Z107" i="289"/>
  <c r="Y107" i="289"/>
  <c r="W107" i="289"/>
  <c r="V107" i="289"/>
  <c r="U107" i="289"/>
  <c r="T107" i="289"/>
  <c r="S107" i="289"/>
  <c r="R107" i="289"/>
  <c r="Q107" i="289"/>
  <c r="O107" i="289"/>
  <c r="N107" i="289"/>
  <c r="M107" i="289"/>
  <c r="L107" i="289"/>
  <c r="K107" i="289"/>
  <c r="J107" i="289"/>
  <c r="I107" i="289"/>
  <c r="G107" i="289"/>
  <c r="F107" i="289"/>
  <c r="E107" i="289"/>
  <c r="D107" i="289"/>
  <c r="C107" i="289"/>
  <c r="B107" i="289"/>
  <c r="A107" i="289"/>
  <c r="AU106" i="289"/>
  <c r="AT106" i="289"/>
  <c r="AS106" i="289"/>
  <c r="AR106" i="289"/>
  <c r="AQ106" i="289"/>
  <c r="AP106" i="289"/>
  <c r="AO106" i="289"/>
  <c r="AM106" i="289"/>
  <c r="AL106" i="289"/>
  <c r="AK106" i="289"/>
  <c r="AJ106" i="289"/>
  <c r="AI106" i="289"/>
  <c r="AH106" i="289"/>
  <c r="AG106" i="289"/>
  <c r="AE106" i="289"/>
  <c r="AD106" i="289"/>
  <c r="AC106" i="289"/>
  <c r="AB106" i="289"/>
  <c r="AA106" i="289"/>
  <c r="Z106" i="289"/>
  <c r="Y106" i="289"/>
  <c r="W106" i="289"/>
  <c r="V106" i="289"/>
  <c r="U106" i="289"/>
  <c r="T106" i="289"/>
  <c r="S106" i="289"/>
  <c r="R106" i="289"/>
  <c r="Q106" i="289"/>
  <c r="O106" i="289"/>
  <c r="N106" i="289"/>
  <c r="M106" i="289"/>
  <c r="L106" i="289"/>
  <c r="K106" i="289"/>
  <c r="J106" i="289"/>
  <c r="I106" i="289"/>
  <c r="G106" i="289"/>
  <c r="F106" i="289"/>
  <c r="E106" i="289"/>
  <c r="D106" i="289"/>
  <c r="C106" i="289"/>
  <c r="B106" i="289"/>
  <c r="A106" i="289"/>
  <c r="AU105" i="289"/>
  <c r="AT105" i="289"/>
  <c r="AS105" i="289"/>
  <c r="AR105" i="289"/>
  <c r="AQ105" i="289"/>
  <c r="AP105" i="289"/>
  <c r="AO105" i="289"/>
  <c r="AM105" i="289"/>
  <c r="AL105" i="289"/>
  <c r="AK105" i="289"/>
  <c r="AJ105" i="289"/>
  <c r="AI105" i="289"/>
  <c r="AH105" i="289"/>
  <c r="AG105" i="289"/>
  <c r="AE105" i="289"/>
  <c r="AD105" i="289"/>
  <c r="AC105" i="289"/>
  <c r="AB105" i="289"/>
  <c r="AA105" i="289"/>
  <c r="Z105" i="289"/>
  <c r="Y105" i="289"/>
  <c r="W105" i="289"/>
  <c r="V105" i="289"/>
  <c r="U105" i="289"/>
  <c r="T105" i="289"/>
  <c r="S105" i="289"/>
  <c r="R105" i="289"/>
  <c r="Q105" i="289"/>
  <c r="O105" i="289"/>
  <c r="N105" i="289"/>
  <c r="M105" i="289"/>
  <c r="L105" i="289"/>
  <c r="K105" i="289"/>
  <c r="J105" i="289"/>
  <c r="I105" i="289"/>
  <c r="G105" i="289"/>
  <c r="F105" i="289"/>
  <c r="E105" i="289"/>
  <c r="D105" i="289"/>
  <c r="C105" i="289"/>
  <c r="B105" i="289"/>
  <c r="A105" i="289"/>
  <c r="AU104" i="289"/>
  <c r="AT104" i="289"/>
  <c r="AS104" i="289"/>
  <c r="AR104" i="289"/>
  <c r="AQ104" i="289"/>
  <c r="AP104" i="289"/>
  <c r="AO104" i="289"/>
  <c r="AM104" i="289"/>
  <c r="AL104" i="289"/>
  <c r="AK104" i="289"/>
  <c r="AJ104" i="289"/>
  <c r="AI104" i="289"/>
  <c r="AH104" i="289"/>
  <c r="AG104" i="289"/>
  <c r="AE104" i="289"/>
  <c r="AD104" i="289"/>
  <c r="AC104" i="289"/>
  <c r="AB104" i="289"/>
  <c r="AA104" i="289"/>
  <c r="Z104" i="289"/>
  <c r="Y104" i="289"/>
  <c r="W104" i="289"/>
  <c r="V104" i="289"/>
  <c r="U104" i="289"/>
  <c r="T104" i="289"/>
  <c r="S104" i="289"/>
  <c r="R104" i="289"/>
  <c r="Q104" i="289"/>
  <c r="O104" i="289"/>
  <c r="N104" i="289"/>
  <c r="M104" i="289"/>
  <c r="L104" i="289"/>
  <c r="K104" i="289"/>
  <c r="J104" i="289"/>
  <c r="I104" i="289"/>
  <c r="G104" i="289"/>
  <c r="F104" i="289"/>
  <c r="E104" i="289"/>
  <c r="D104" i="289"/>
  <c r="C104" i="289"/>
  <c r="B104" i="289"/>
  <c r="A104" i="289"/>
  <c r="AU103" i="289"/>
  <c r="AT103" i="289"/>
  <c r="AS103" i="289"/>
  <c r="AR103" i="289"/>
  <c r="AQ103" i="289"/>
  <c r="AP103" i="289"/>
  <c r="AO103" i="289"/>
  <c r="AM103" i="289"/>
  <c r="AL103" i="289"/>
  <c r="AK103" i="289"/>
  <c r="AJ103" i="289"/>
  <c r="AI103" i="289"/>
  <c r="AH103" i="289"/>
  <c r="AG103" i="289"/>
  <c r="AE103" i="289"/>
  <c r="AD103" i="289"/>
  <c r="AC103" i="289"/>
  <c r="AB103" i="289"/>
  <c r="AA103" i="289"/>
  <c r="Z103" i="289"/>
  <c r="Y103" i="289"/>
  <c r="W103" i="289"/>
  <c r="V103" i="289"/>
  <c r="U103" i="289"/>
  <c r="T103" i="289"/>
  <c r="S103" i="289"/>
  <c r="R103" i="289"/>
  <c r="Q103" i="289"/>
  <c r="O103" i="289"/>
  <c r="N103" i="289"/>
  <c r="M103" i="289"/>
  <c r="L103" i="289"/>
  <c r="K103" i="289"/>
  <c r="J103" i="289"/>
  <c r="I103" i="289"/>
  <c r="G103" i="289"/>
  <c r="F103" i="289"/>
  <c r="E103" i="289"/>
  <c r="D103" i="289"/>
  <c r="C103" i="289"/>
  <c r="B103" i="289"/>
  <c r="A103" i="289"/>
  <c r="AU102" i="289"/>
  <c r="AT102" i="289"/>
  <c r="AS102" i="289"/>
  <c r="AR102" i="289"/>
  <c r="AQ102" i="289"/>
  <c r="AP102" i="289"/>
  <c r="AO102" i="289"/>
  <c r="AM102" i="289"/>
  <c r="AL102" i="289"/>
  <c r="AK102" i="289"/>
  <c r="AJ102" i="289"/>
  <c r="AI102" i="289"/>
  <c r="AH102" i="289"/>
  <c r="AG102" i="289"/>
  <c r="AE102" i="289"/>
  <c r="AD102" i="289"/>
  <c r="AC102" i="289"/>
  <c r="AB102" i="289"/>
  <c r="AA102" i="289"/>
  <c r="Z102" i="289"/>
  <c r="Y102" i="289"/>
  <c r="W102" i="289"/>
  <c r="V102" i="289"/>
  <c r="U102" i="289"/>
  <c r="T102" i="289"/>
  <c r="S102" i="289"/>
  <c r="R102" i="289"/>
  <c r="Q102" i="289"/>
  <c r="O102" i="289"/>
  <c r="N102" i="289"/>
  <c r="M102" i="289"/>
  <c r="L102" i="289"/>
  <c r="K102" i="289"/>
  <c r="J102" i="289"/>
  <c r="I102" i="289"/>
  <c r="G102" i="289"/>
  <c r="F102" i="289"/>
  <c r="E102" i="289"/>
  <c r="D102" i="289"/>
  <c r="C102" i="289"/>
  <c r="B102" i="289"/>
  <c r="A102" i="289"/>
  <c r="AU101" i="289"/>
  <c r="AT101" i="289"/>
  <c r="AS101" i="289"/>
  <c r="AR101" i="289"/>
  <c r="AQ101" i="289"/>
  <c r="AP101" i="289"/>
  <c r="AO101" i="289"/>
  <c r="AM101" i="289"/>
  <c r="AL101" i="289"/>
  <c r="AK101" i="289"/>
  <c r="AJ101" i="289"/>
  <c r="AI101" i="289"/>
  <c r="AH101" i="289"/>
  <c r="AG101" i="289"/>
  <c r="AE101" i="289"/>
  <c r="AD101" i="289"/>
  <c r="AC101" i="289"/>
  <c r="AB101" i="289"/>
  <c r="AA101" i="289"/>
  <c r="Z101" i="289"/>
  <c r="Y101" i="289"/>
  <c r="W101" i="289"/>
  <c r="V101" i="289"/>
  <c r="U101" i="289"/>
  <c r="T101" i="289"/>
  <c r="S101" i="289"/>
  <c r="R101" i="289"/>
  <c r="Q101" i="289"/>
  <c r="O101" i="289"/>
  <c r="N101" i="289"/>
  <c r="M101" i="289"/>
  <c r="L101" i="289"/>
  <c r="K101" i="289"/>
  <c r="J101" i="289"/>
  <c r="I101" i="289"/>
  <c r="G101" i="289"/>
  <c r="F101" i="289"/>
  <c r="E101" i="289"/>
  <c r="D101" i="289"/>
  <c r="C101" i="289"/>
  <c r="B101" i="289"/>
  <c r="A101" i="289"/>
  <c r="G96" i="289"/>
  <c r="F96" i="289"/>
  <c r="E96" i="289"/>
  <c r="D96" i="289"/>
  <c r="C96" i="289"/>
  <c r="B96" i="289"/>
  <c r="G95" i="289"/>
  <c r="F95" i="289"/>
  <c r="E95" i="289"/>
  <c r="D95" i="289"/>
  <c r="C95" i="289"/>
  <c r="B95" i="289"/>
  <c r="G94" i="289"/>
  <c r="F94" i="289"/>
  <c r="E94" i="289"/>
  <c r="D94" i="289"/>
  <c r="C94" i="289"/>
  <c r="B94" i="289"/>
  <c r="G93" i="289"/>
  <c r="F93" i="289"/>
  <c r="E93" i="289"/>
  <c r="D93" i="289"/>
  <c r="C93" i="289"/>
  <c r="B93" i="289"/>
  <c r="G92" i="289"/>
  <c r="F92" i="289"/>
  <c r="E92" i="289"/>
  <c r="D92" i="289"/>
  <c r="C92" i="289"/>
  <c r="B92" i="289"/>
  <c r="G91" i="289"/>
  <c r="F91" i="289"/>
  <c r="E91" i="289"/>
  <c r="D91" i="289"/>
  <c r="C91" i="289"/>
  <c r="B91" i="289"/>
  <c r="G90" i="289"/>
  <c r="F90" i="289"/>
  <c r="E90" i="289"/>
  <c r="D90" i="289"/>
  <c r="C90" i="289"/>
  <c r="B90" i="289"/>
  <c r="S76" i="289"/>
  <c r="P76" i="289"/>
  <c r="M76" i="289"/>
  <c r="S75" i="289"/>
  <c r="P75" i="289"/>
  <c r="M75" i="289"/>
  <c r="S74" i="289"/>
  <c r="P74" i="289"/>
  <c r="M74" i="289"/>
  <c r="S73" i="289"/>
  <c r="P73" i="289"/>
  <c r="M73" i="289"/>
  <c r="S72" i="289"/>
  <c r="P72" i="289"/>
  <c r="M72" i="289"/>
  <c r="U71" i="289"/>
  <c r="S71" i="289"/>
  <c r="R71" i="289"/>
  <c r="P71" i="289"/>
  <c r="M71" i="289"/>
  <c r="V66" i="289"/>
  <c r="S66" i="289"/>
  <c r="P66" i="289"/>
  <c r="M66" i="289"/>
  <c r="V65" i="289"/>
  <c r="S65" i="289"/>
  <c r="P65" i="289"/>
  <c r="M65" i="289"/>
  <c r="V64" i="289"/>
  <c r="S64" i="289"/>
  <c r="P64" i="289"/>
  <c r="M64" i="289"/>
  <c r="V63" i="289"/>
  <c r="S63" i="289"/>
  <c r="P63" i="289"/>
  <c r="M63" i="289"/>
  <c r="V62" i="289"/>
  <c r="S62" i="289"/>
  <c r="P62" i="289"/>
  <c r="M62" i="289"/>
  <c r="V61" i="289"/>
  <c r="S61" i="289"/>
  <c r="P61" i="289"/>
  <c r="M61" i="289"/>
  <c r="A3" i="289"/>
  <c r="L61" i="289" s="1"/>
  <c r="B273" i="288"/>
  <c r="A273" i="288"/>
  <c r="B272" i="288"/>
  <c r="A272" i="288"/>
  <c r="B271" i="288"/>
  <c r="A271" i="288"/>
  <c r="B270" i="288"/>
  <c r="A270" i="288"/>
  <c r="B269" i="288"/>
  <c r="A269" i="288"/>
  <c r="B268" i="288"/>
  <c r="A268" i="288"/>
  <c r="B267" i="288"/>
  <c r="A267" i="288"/>
  <c r="B266" i="288"/>
  <c r="A266" i="288"/>
  <c r="B265" i="288"/>
  <c r="A265" i="288"/>
  <c r="B264" i="288"/>
  <c r="A264" i="288"/>
  <c r="B263" i="288"/>
  <c r="A263" i="288"/>
  <c r="B262" i="288"/>
  <c r="A262" i="288"/>
  <c r="B261" i="288"/>
  <c r="A261" i="288"/>
  <c r="B260" i="288"/>
  <c r="A260" i="288"/>
  <c r="B259" i="288"/>
  <c r="A259" i="288"/>
  <c r="B258" i="288"/>
  <c r="A258" i="288"/>
  <c r="B257" i="288"/>
  <c r="A257" i="288"/>
  <c r="B256" i="288"/>
  <c r="A256" i="288"/>
  <c r="B255" i="288"/>
  <c r="A255" i="288"/>
  <c r="B254" i="288"/>
  <c r="A254" i="288"/>
  <c r="B253" i="288"/>
  <c r="A253" i="288"/>
  <c r="B252" i="288"/>
  <c r="A252" i="288"/>
  <c r="B251" i="288"/>
  <c r="A251" i="288"/>
  <c r="B250" i="288"/>
  <c r="A250" i="288"/>
  <c r="B249" i="288"/>
  <c r="A249" i="288"/>
  <c r="B248" i="288"/>
  <c r="A248" i="288"/>
  <c r="B247" i="288"/>
  <c r="A247" i="288"/>
  <c r="B246" i="288"/>
  <c r="A246" i="288"/>
  <c r="B245" i="288"/>
  <c r="A245" i="288"/>
  <c r="B244" i="288"/>
  <c r="A244" i="288"/>
  <c r="B243" i="288"/>
  <c r="A243" i="288"/>
  <c r="B242" i="288"/>
  <c r="A242" i="288"/>
  <c r="B241" i="288"/>
  <c r="A241" i="288"/>
  <c r="B240" i="288"/>
  <c r="A240" i="288"/>
  <c r="B239" i="288"/>
  <c r="A239" i="288"/>
  <c r="B238" i="288"/>
  <c r="A238" i="288"/>
  <c r="B237" i="288"/>
  <c r="A237" i="288"/>
  <c r="B236" i="288"/>
  <c r="A236" i="288"/>
  <c r="B235" i="288"/>
  <c r="A235" i="288"/>
  <c r="B234" i="288"/>
  <c r="A234" i="288"/>
  <c r="B233" i="288"/>
  <c r="A233" i="288"/>
  <c r="B232" i="288"/>
  <c r="A232" i="288"/>
  <c r="B231" i="288"/>
  <c r="A231" i="288"/>
  <c r="B230" i="288"/>
  <c r="A230" i="288"/>
  <c r="B229" i="288"/>
  <c r="A229" i="288"/>
  <c r="B228" i="288"/>
  <c r="A228" i="288"/>
  <c r="B227" i="288"/>
  <c r="A227" i="288"/>
  <c r="B226" i="288"/>
  <c r="A226" i="288"/>
  <c r="B225" i="288"/>
  <c r="A225" i="288"/>
  <c r="B224" i="288"/>
  <c r="A224" i="288"/>
  <c r="B223" i="288"/>
  <c r="A223" i="288"/>
  <c r="B222" i="288"/>
  <c r="A222" i="288"/>
  <c r="B221" i="288"/>
  <c r="A221" i="288"/>
  <c r="B220" i="288"/>
  <c r="A220" i="288"/>
  <c r="B219" i="288"/>
  <c r="A219" i="288"/>
  <c r="B218" i="288"/>
  <c r="A218" i="288"/>
  <c r="B217" i="288"/>
  <c r="A217" i="288"/>
  <c r="B216" i="288"/>
  <c r="A216" i="288"/>
  <c r="B215" i="288"/>
  <c r="A215" i="288"/>
  <c r="B214" i="288"/>
  <c r="A214" i="288"/>
  <c r="B213" i="288"/>
  <c r="A213" i="288"/>
  <c r="B212" i="288"/>
  <c r="A212" i="288"/>
  <c r="B211" i="288"/>
  <c r="A211" i="288"/>
  <c r="B210" i="288"/>
  <c r="A210" i="288"/>
  <c r="B209" i="288"/>
  <c r="A209" i="288"/>
  <c r="B208" i="288"/>
  <c r="A208" i="288"/>
  <c r="B207" i="288"/>
  <c r="A207" i="288"/>
  <c r="B206" i="288"/>
  <c r="A206" i="288"/>
  <c r="B205" i="288"/>
  <c r="A205" i="288"/>
  <c r="B204" i="288"/>
  <c r="A204" i="288"/>
  <c r="B203" i="288"/>
  <c r="A203" i="288"/>
  <c r="B202" i="288"/>
  <c r="A202" i="288"/>
  <c r="B201" i="288"/>
  <c r="A201" i="288"/>
  <c r="B200" i="288"/>
  <c r="A200" i="288"/>
  <c r="B199" i="288"/>
  <c r="A199" i="288"/>
  <c r="B198" i="288"/>
  <c r="A198" i="288"/>
  <c r="B197" i="288"/>
  <c r="A197" i="288"/>
  <c r="B196" i="288"/>
  <c r="A196" i="288"/>
  <c r="B195" i="288"/>
  <c r="A195" i="288"/>
  <c r="B194" i="288"/>
  <c r="A194" i="288"/>
  <c r="B193" i="288"/>
  <c r="A193" i="288"/>
  <c r="B192" i="288"/>
  <c r="A192" i="288"/>
  <c r="B191" i="288"/>
  <c r="A191" i="288"/>
  <c r="B190" i="288"/>
  <c r="A190" i="288"/>
  <c r="B189" i="288"/>
  <c r="A189" i="288"/>
  <c r="B188" i="288"/>
  <c r="A188" i="288"/>
  <c r="B187" i="288"/>
  <c r="A187" i="288"/>
  <c r="B186" i="288"/>
  <c r="A186" i="288"/>
  <c r="B185" i="288"/>
  <c r="A185" i="288"/>
  <c r="B184" i="288"/>
  <c r="A184" i="288"/>
  <c r="B183" i="288"/>
  <c r="A183" i="288"/>
  <c r="B182" i="288"/>
  <c r="A182" i="288"/>
  <c r="B181" i="288"/>
  <c r="A181" i="288"/>
  <c r="B180" i="288"/>
  <c r="A180" i="288"/>
  <c r="B179" i="288"/>
  <c r="A179" i="288"/>
  <c r="B178" i="288"/>
  <c r="A178" i="288"/>
  <c r="B177" i="288"/>
  <c r="A177" i="288"/>
  <c r="B176" i="288"/>
  <c r="A176" i="288"/>
  <c r="B175" i="288"/>
  <c r="A175" i="288"/>
  <c r="B174" i="288"/>
  <c r="A174" i="288"/>
  <c r="B173" i="288"/>
  <c r="A173" i="288"/>
  <c r="B172" i="288"/>
  <c r="A172" i="288"/>
  <c r="B171" i="288"/>
  <c r="A171" i="288"/>
  <c r="B170" i="288"/>
  <c r="A170" i="288"/>
  <c r="B169" i="288"/>
  <c r="A169" i="288"/>
  <c r="B168" i="288"/>
  <c r="A168" i="288"/>
  <c r="B167" i="288"/>
  <c r="A167" i="288"/>
  <c r="B166" i="288"/>
  <c r="A166" i="288"/>
  <c r="B165" i="288"/>
  <c r="A165" i="288"/>
  <c r="B164" i="288"/>
  <c r="A164" i="288"/>
  <c r="B163" i="288"/>
  <c r="A163" i="288"/>
  <c r="B162" i="288"/>
  <c r="A162" i="288"/>
  <c r="B161" i="288"/>
  <c r="A161" i="288"/>
  <c r="B160" i="288"/>
  <c r="A160" i="288"/>
  <c r="B159" i="288"/>
  <c r="A159" i="288"/>
  <c r="B158" i="288"/>
  <c r="A158" i="288"/>
  <c r="B157" i="288"/>
  <c r="A157" i="288"/>
  <c r="B156" i="288"/>
  <c r="A156" i="288"/>
  <c r="B155" i="288"/>
  <c r="A155" i="288"/>
  <c r="B154" i="288"/>
  <c r="A154" i="288"/>
  <c r="B153" i="288"/>
  <c r="A153" i="288"/>
  <c r="B152" i="288"/>
  <c r="A152" i="288"/>
  <c r="B151" i="288"/>
  <c r="A151" i="288"/>
  <c r="B150" i="288"/>
  <c r="A150" i="288"/>
  <c r="B149" i="288"/>
  <c r="A149" i="288"/>
  <c r="B148" i="288"/>
  <c r="A148" i="288"/>
  <c r="B147" i="288"/>
  <c r="A147" i="288"/>
  <c r="B146" i="288"/>
  <c r="A146" i="288"/>
  <c r="B145" i="288"/>
  <c r="A145" i="288"/>
  <c r="B144" i="288"/>
  <c r="A144" i="288"/>
  <c r="B143" i="288"/>
  <c r="A143" i="288"/>
  <c r="B142" i="288"/>
  <c r="A142" i="288"/>
  <c r="B141" i="288"/>
  <c r="A141" i="288"/>
  <c r="B140" i="288"/>
  <c r="A140" i="288"/>
  <c r="B139" i="288"/>
  <c r="A139" i="288"/>
  <c r="B138" i="288"/>
  <c r="A138" i="288"/>
  <c r="B137" i="288"/>
  <c r="A137" i="288"/>
  <c r="B136" i="288"/>
  <c r="A136" i="288"/>
  <c r="B135" i="288"/>
  <c r="A135" i="288"/>
  <c r="B134" i="288"/>
  <c r="A134" i="288"/>
  <c r="B133" i="288"/>
  <c r="A133" i="288"/>
  <c r="B132" i="288"/>
  <c r="A132" i="288"/>
  <c r="B131" i="288"/>
  <c r="A131" i="288"/>
  <c r="B130" i="288"/>
  <c r="A130" i="288"/>
  <c r="B129" i="288"/>
  <c r="A129" i="288"/>
  <c r="B128" i="288"/>
  <c r="A128" i="288"/>
  <c r="B127" i="288"/>
  <c r="A127" i="288"/>
  <c r="AU123" i="288"/>
  <c r="AT123" i="288"/>
  <c r="AS123" i="288"/>
  <c r="AR123" i="288"/>
  <c r="AQ123" i="288"/>
  <c r="AP123" i="288"/>
  <c r="AO123" i="288"/>
  <c r="AM123" i="288"/>
  <c r="AL123" i="288"/>
  <c r="AK123" i="288"/>
  <c r="AJ123" i="288"/>
  <c r="AI123" i="288"/>
  <c r="AH123" i="288"/>
  <c r="AG123" i="288"/>
  <c r="AE123" i="288"/>
  <c r="AD123" i="288"/>
  <c r="AC123" i="288"/>
  <c r="AB123" i="288"/>
  <c r="AA123" i="288"/>
  <c r="Z123" i="288"/>
  <c r="Y123" i="288"/>
  <c r="W123" i="288"/>
  <c r="V123" i="288"/>
  <c r="U123" i="288"/>
  <c r="T123" i="288"/>
  <c r="S123" i="288"/>
  <c r="R123" i="288"/>
  <c r="Q123" i="288"/>
  <c r="O123" i="288"/>
  <c r="N123" i="288"/>
  <c r="M123" i="288"/>
  <c r="L123" i="288"/>
  <c r="K123" i="288"/>
  <c r="J123" i="288"/>
  <c r="I123" i="288"/>
  <c r="AU122" i="288"/>
  <c r="AT122" i="288"/>
  <c r="AS122" i="288"/>
  <c r="AR122" i="288"/>
  <c r="AQ122" i="288"/>
  <c r="AP122" i="288"/>
  <c r="AO122" i="288"/>
  <c r="AM122" i="288"/>
  <c r="AL122" i="288"/>
  <c r="AK122" i="288"/>
  <c r="AJ122" i="288"/>
  <c r="AI122" i="288"/>
  <c r="AH122" i="288"/>
  <c r="AG122" i="288"/>
  <c r="AE122" i="288"/>
  <c r="AD122" i="288"/>
  <c r="AC122" i="288"/>
  <c r="AB122" i="288"/>
  <c r="AA122" i="288"/>
  <c r="Z122" i="288"/>
  <c r="Y122" i="288"/>
  <c r="W122" i="288"/>
  <c r="V122" i="288"/>
  <c r="U122" i="288"/>
  <c r="T122" i="288"/>
  <c r="S122" i="288"/>
  <c r="R122" i="288"/>
  <c r="Q122" i="288"/>
  <c r="O122" i="288"/>
  <c r="N122" i="288"/>
  <c r="M122" i="288"/>
  <c r="L122" i="288"/>
  <c r="K122" i="288"/>
  <c r="J122" i="288"/>
  <c r="I122" i="288"/>
  <c r="AU121" i="288"/>
  <c r="AT121" i="288"/>
  <c r="AS121" i="288"/>
  <c r="AR121" i="288"/>
  <c r="AQ121" i="288"/>
  <c r="AP121" i="288"/>
  <c r="AO121" i="288"/>
  <c r="AM121" i="288"/>
  <c r="AL121" i="288"/>
  <c r="AK121" i="288"/>
  <c r="AJ121" i="288"/>
  <c r="AI121" i="288"/>
  <c r="AH121" i="288"/>
  <c r="AG121" i="288"/>
  <c r="AE121" i="288"/>
  <c r="AD121" i="288"/>
  <c r="AC121" i="288"/>
  <c r="AB121" i="288"/>
  <c r="AA121" i="288"/>
  <c r="Z121" i="288"/>
  <c r="Y121" i="288"/>
  <c r="W121" i="288"/>
  <c r="V121" i="288"/>
  <c r="U121" i="288"/>
  <c r="T121" i="288"/>
  <c r="S121" i="288"/>
  <c r="R121" i="288"/>
  <c r="Q121" i="288"/>
  <c r="O121" i="288"/>
  <c r="N121" i="288"/>
  <c r="M121" i="288"/>
  <c r="L121" i="288"/>
  <c r="K121" i="288"/>
  <c r="J121" i="288"/>
  <c r="I121" i="288"/>
  <c r="G121" i="288"/>
  <c r="F121" i="288"/>
  <c r="E121" i="288"/>
  <c r="D121" i="288"/>
  <c r="C121" i="288"/>
  <c r="B121" i="288"/>
  <c r="A121" i="288"/>
  <c r="AU120" i="288"/>
  <c r="AT120" i="288"/>
  <c r="AS120" i="288"/>
  <c r="AR120" i="288"/>
  <c r="AQ120" i="288"/>
  <c r="AP120" i="288"/>
  <c r="AO120" i="288"/>
  <c r="AM120" i="288"/>
  <c r="AL120" i="288"/>
  <c r="AK120" i="288"/>
  <c r="AJ120" i="288"/>
  <c r="AI120" i="288"/>
  <c r="AH120" i="288"/>
  <c r="AG120" i="288"/>
  <c r="AE120" i="288"/>
  <c r="AD120" i="288"/>
  <c r="AC120" i="288"/>
  <c r="AB120" i="288"/>
  <c r="AA120" i="288"/>
  <c r="Z120" i="288"/>
  <c r="Y120" i="288"/>
  <c r="W120" i="288"/>
  <c r="V120" i="288"/>
  <c r="U120" i="288"/>
  <c r="T120" i="288"/>
  <c r="S120" i="288"/>
  <c r="R120" i="288"/>
  <c r="Q120" i="288"/>
  <c r="O120" i="288"/>
  <c r="N120" i="288"/>
  <c r="M120" i="288"/>
  <c r="L120" i="288"/>
  <c r="K120" i="288"/>
  <c r="J120" i="288"/>
  <c r="I120" i="288"/>
  <c r="G120" i="288"/>
  <c r="F120" i="288"/>
  <c r="E120" i="288"/>
  <c r="D120" i="288"/>
  <c r="C120" i="288"/>
  <c r="B120" i="288"/>
  <c r="A120" i="288"/>
  <c r="AU119" i="288"/>
  <c r="AT119" i="288"/>
  <c r="AS119" i="288"/>
  <c r="AR119" i="288"/>
  <c r="AQ119" i="288"/>
  <c r="AP119" i="288"/>
  <c r="AO119" i="288"/>
  <c r="AM119" i="288"/>
  <c r="AL119" i="288"/>
  <c r="AK119" i="288"/>
  <c r="AJ119" i="288"/>
  <c r="AI119" i="288"/>
  <c r="AH119" i="288"/>
  <c r="AG119" i="288"/>
  <c r="AE119" i="288"/>
  <c r="AD119" i="288"/>
  <c r="AC119" i="288"/>
  <c r="AB119" i="288"/>
  <c r="AA119" i="288"/>
  <c r="Z119" i="288"/>
  <c r="Y119" i="288"/>
  <c r="W119" i="288"/>
  <c r="V119" i="288"/>
  <c r="U119" i="288"/>
  <c r="T119" i="288"/>
  <c r="S119" i="288"/>
  <c r="R119" i="288"/>
  <c r="Q119" i="288"/>
  <c r="O119" i="288"/>
  <c r="N119" i="288"/>
  <c r="M119" i="288"/>
  <c r="L119" i="288"/>
  <c r="J119" i="288"/>
  <c r="I119" i="288"/>
  <c r="G119" i="288"/>
  <c r="F119" i="288"/>
  <c r="E119" i="288"/>
  <c r="D119" i="288"/>
  <c r="C119" i="288"/>
  <c r="B119" i="288"/>
  <c r="A119" i="288"/>
  <c r="AU118" i="288"/>
  <c r="AT118" i="288"/>
  <c r="AS118" i="288"/>
  <c r="AR118" i="288"/>
  <c r="AQ118" i="288"/>
  <c r="AP118" i="288"/>
  <c r="AO118" i="288"/>
  <c r="AM118" i="288"/>
  <c r="AL118" i="288"/>
  <c r="AK118" i="288"/>
  <c r="AJ118" i="288"/>
  <c r="AI118" i="288"/>
  <c r="AH118" i="288"/>
  <c r="AG118" i="288"/>
  <c r="AE118" i="288"/>
  <c r="AD118" i="288"/>
  <c r="AC118" i="288"/>
  <c r="AB118" i="288"/>
  <c r="AA118" i="288"/>
  <c r="Z118" i="288"/>
  <c r="Y118" i="288"/>
  <c r="W118" i="288"/>
  <c r="V118" i="288"/>
  <c r="U118" i="288"/>
  <c r="T118" i="288"/>
  <c r="S118" i="288"/>
  <c r="R118" i="288"/>
  <c r="Q118" i="288"/>
  <c r="O118" i="288"/>
  <c r="N118" i="288"/>
  <c r="M118" i="288"/>
  <c r="L118" i="288"/>
  <c r="J118" i="288"/>
  <c r="I118" i="288"/>
  <c r="G118" i="288"/>
  <c r="F118" i="288"/>
  <c r="E118" i="288"/>
  <c r="D118" i="288"/>
  <c r="C118" i="288"/>
  <c r="B118" i="288"/>
  <c r="A118" i="288"/>
  <c r="AU117" i="288"/>
  <c r="AT117" i="288"/>
  <c r="AS117" i="288"/>
  <c r="AR117" i="288"/>
  <c r="AQ117" i="288"/>
  <c r="AP117" i="288"/>
  <c r="AO117" i="288"/>
  <c r="AM117" i="288"/>
  <c r="AL117" i="288"/>
  <c r="AK117" i="288"/>
  <c r="AJ117" i="288"/>
  <c r="AI117" i="288"/>
  <c r="AH117" i="288"/>
  <c r="AG117" i="288"/>
  <c r="AE117" i="288"/>
  <c r="AD117" i="288"/>
  <c r="AC117" i="288"/>
  <c r="AB117" i="288"/>
  <c r="AA117" i="288"/>
  <c r="Z117" i="288"/>
  <c r="Y117" i="288"/>
  <c r="W117" i="288"/>
  <c r="V117" i="288"/>
  <c r="U117" i="288"/>
  <c r="T117" i="288"/>
  <c r="S117" i="288"/>
  <c r="R117" i="288"/>
  <c r="Q117" i="288"/>
  <c r="O117" i="288"/>
  <c r="N117" i="288"/>
  <c r="M117" i="288"/>
  <c r="L117" i="288"/>
  <c r="K117" i="288"/>
  <c r="J117" i="288"/>
  <c r="I117" i="288"/>
  <c r="G117" i="288"/>
  <c r="F117" i="288"/>
  <c r="E117" i="288"/>
  <c r="D117" i="288"/>
  <c r="C117" i="288"/>
  <c r="B117" i="288"/>
  <c r="A117" i="288"/>
  <c r="AU116" i="288"/>
  <c r="AT116" i="288"/>
  <c r="AS116" i="288"/>
  <c r="AR116" i="288"/>
  <c r="AQ116" i="288"/>
  <c r="AP116" i="288"/>
  <c r="AO116" i="288"/>
  <c r="AM116" i="288"/>
  <c r="AL116" i="288"/>
  <c r="AK116" i="288"/>
  <c r="AJ116" i="288"/>
  <c r="AI116" i="288"/>
  <c r="AH116" i="288"/>
  <c r="AG116" i="288"/>
  <c r="AE116" i="288"/>
  <c r="AD116" i="288"/>
  <c r="AC116" i="288"/>
  <c r="AB116" i="288"/>
  <c r="AA116" i="288"/>
  <c r="Z116" i="288"/>
  <c r="Y116" i="288"/>
  <c r="W116" i="288"/>
  <c r="V116" i="288"/>
  <c r="U116" i="288"/>
  <c r="T116" i="288"/>
  <c r="S116" i="288"/>
  <c r="R116" i="288"/>
  <c r="Q116" i="288"/>
  <c r="O116" i="288"/>
  <c r="N116" i="288"/>
  <c r="M116" i="288"/>
  <c r="L116" i="288"/>
  <c r="K116" i="288"/>
  <c r="J116" i="288"/>
  <c r="I116" i="288"/>
  <c r="G116" i="288"/>
  <c r="F116" i="288"/>
  <c r="E116" i="288"/>
  <c r="D116" i="288"/>
  <c r="C116" i="288"/>
  <c r="B116" i="288"/>
  <c r="A116" i="288"/>
  <c r="AU115" i="288"/>
  <c r="AT115" i="288"/>
  <c r="AS115" i="288"/>
  <c r="AR115" i="288"/>
  <c r="AQ115" i="288"/>
  <c r="AP115" i="288"/>
  <c r="AO115" i="288"/>
  <c r="AM115" i="288"/>
  <c r="AL115" i="288"/>
  <c r="AK115" i="288"/>
  <c r="AJ115" i="288"/>
  <c r="AI115" i="288"/>
  <c r="AH115" i="288"/>
  <c r="AG115" i="288"/>
  <c r="AE115" i="288"/>
  <c r="AD115" i="288"/>
  <c r="AC115" i="288"/>
  <c r="AB115" i="288"/>
  <c r="AA115" i="288"/>
  <c r="Z115" i="288"/>
  <c r="Y115" i="288"/>
  <c r="W115" i="288"/>
  <c r="V115" i="288"/>
  <c r="U115" i="288"/>
  <c r="T115" i="288"/>
  <c r="S115" i="288"/>
  <c r="R115" i="288"/>
  <c r="Q115" i="288"/>
  <c r="O115" i="288"/>
  <c r="N115" i="288"/>
  <c r="M115" i="288"/>
  <c r="L115" i="288"/>
  <c r="K115" i="288"/>
  <c r="J115" i="288"/>
  <c r="I115" i="288"/>
  <c r="G115" i="288"/>
  <c r="F115" i="288"/>
  <c r="E115" i="288"/>
  <c r="D115" i="288"/>
  <c r="C115" i="288"/>
  <c r="B115" i="288"/>
  <c r="A115" i="288"/>
  <c r="AU114" i="288"/>
  <c r="AT114" i="288"/>
  <c r="AS114" i="288"/>
  <c r="AR114" i="288"/>
  <c r="AQ114" i="288"/>
  <c r="AP114" i="288"/>
  <c r="AO114" i="288"/>
  <c r="AM114" i="288"/>
  <c r="AL114" i="288"/>
  <c r="AK114" i="288"/>
  <c r="AJ114" i="288"/>
  <c r="AI114" i="288"/>
  <c r="AH114" i="288"/>
  <c r="AG114" i="288"/>
  <c r="AE114" i="288"/>
  <c r="AD114" i="288"/>
  <c r="AC114" i="288"/>
  <c r="AB114" i="288"/>
  <c r="AA114" i="288"/>
  <c r="Z114" i="288"/>
  <c r="Y114" i="288"/>
  <c r="W114" i="288"/>
  <c r="V114" i="288"/>
  <c r="U114" i="288"/>
  <c r="T114" i="288"/>
  <c r="S114" i="288"/>
  <c r="R114" i="288"/>
  <c r="Q114" i="288"/>
  <c r="O114" i="288"/>
  <c r="N114" i="288"/>
  <c r="M114" i="288"/>
  <c r="L114" i="288"/>
  <c r="K114" i="288"/>
  <c r="J114" i="288"/>
  <c r="I114" i="288"/>
  <c r="G114" i="288"/>
  <c r="F114" i="288"/>
  <c r="E114" i="288"/>
  <c r="D114" i="288"/>
  <c r="C114" i="288"/>
  <c r="B114" i="288"/>
  <c r="A114" i="288"/>
  <c r="AU113" i="288"/>
  <c r="AT113" i="288"/>
  <c r="AS113" i="288"/>
  <c r="AR113" i="288"/>
  <c r="AQ113" i="288"/>
  <c r="AP113" i="288"/>
  <c r="AO113" i="288"/>
  <c r="AM113" i="288"/>
  <c r="AL113" i="288"/>
  <c r="AK113" i="288"/>
  <c r="AJ113" i="288"/>
  <c r="AI113" i="288"/>
  <c r="AH113" i="288"/>
  <c r="AG113" i="288"/>
  <c r="AE113" i="288"/>
  <c r="AD113" i="288"/>
  <c r="AC113" i="288"/>
  <c r="AB113" i="288"/>
  <c r="AA113" i="288"/>
  <c r="Z113" i="288"/>
  <c r="Y113" i="288"/>
  <c r="W113" i="288"/>
  <c r="V113" i="288"/>
  <c r="U113" i="288"/>
  <c r="T113" i="288"/>
  <c r="S113" i="288"/>
  <c r="R113" i="288"/>
  <c r="Q113" i="288"/>
  <c r="O113" i="288"/>
  <c r="N113" i="288"/>
  <c r="M113" i="288"/>
  <c r="L113" i="288"/>
  <c r="K113" i="288"/>
  <c r="J113" i="288"/>
  <c r="I113" i="288"/>
  <c r="G113" i="288"/>
  <c r="F113" i="288"/>
  <c r="E113" i="288"/>
  <c r="D113" i="288"/>
  <c r="C113" i="288"/>
  <c r="B113" i="288"/>
  <c r="A113" i="288"/>
  <c r="AU112" i="288"/>
  <c r="AT112" i="288"/>
  <c r="AS112" i="288"/>
  <c r="AR112" i="288"/>
  <c r="AQ112" i="288"/>
  <c r="AP112" i="288"/>
  <c r="AO112" i="288"/>
  <c r="AM112" i="288"/>
  <c r="AL112" i="288"/>
  <c r="AK112" i="288"/>
  <c r="AJ112" i="288"/>
  <c r="AI112" i="288"/>
  <c r="AH112" i="288"/>
  <c r="AG112" i="288"/>
  <c r="AE112" i="288"/>
  <c r="AD112" i="288"/>
  <c r="AC112" i="288"/>
  <c r="AB112" i="288"/>
  <c r="AA112" i="288"/>
  <c r="Z112" i="288"/>
  <c r="Y112" i="288"/>
  <c r="W112" i="288"/>
  <c r="V112" i="288"/>
  <c r="U112" i="288"/>
  <c r="T112" i="288"/>
  <c r="S112" i="288"/>
  <c r="R112" i="288"/>
  <c r="Q112" i="288"/>
  <c r="O112" i="288"/>
  <c r="N112" i="288"/>
  <c r="M112" i="288"/>
  <c r="L112" i="288"/>
  <c r="K112" i="288"/>
  <c r="J112" i="288"/>
  <c r="I112" i="288"/>
  <c r="G112" i="288"/>
  <c r="F112" i="288"/>
  <c r="E112" i="288"/>
  <c r="D112" i="288"/>
  <c r="C112" i="288"/>
  <c r="B112" i="288"/>
  <c r="A112" i="288"/>
  <c r="AU111" i="288"/>
  <c r="AT111" i="288"/>
  <c r="AS111" i="288"/>
  <c r="AR111" i="288"/>
  <c r="AQ111" i="288"/>
  <c r="AP111" i="288"/>
  <c r="AO111" i="288"/>
  <c r="AM111" i="288"/>
  <c r="AL111" i="288"/>
  <c r="AK111" i="288"/>
  <c r="AJ111" i="288"/>
  <c r="AI111" i="288"/>
  <c r="AH111" i="288"/>
  <c r="AG111" i="288"/>
  <c r="AE111" i="288"/>
  <c r="AD111" i="288"/>
  <c r="AC111" i="288"/>
  <c r="AB111" i="288"/>
  <c r="AA111" i="288"/>
  <c r="Z111" i="288"/>
  <c r="Y111" i="288"/>
  <c r="W111" i="288"/>
  <c r="V111" i="288"/>
  <c r="U111" i="288"/>
  <c r="T111" i="288"/>
  <c r="S111" i="288"/>
  <c r="R111" i="288"/>
  <c r="Q111" i="288"/>
  <c r="O111" i="288"/>
  <c r="N111" i="288"/>
  <c r="M111" i="288"/>
  <c r="L111" i="288"/>
  <c r="K111" i="288"/>
  <c r="J111" i="288"/>
  <c r="I111" i="288"/>
  <c r="G111" i="288"/>
  <c r="F111" i="288"/>
  <c r="E111" i="288"/>
  <c r="D111" i="288"/>
  <c r="C111" i="288"/>
  <c r="B111" i="288"/>
  <c r="A111" i="288"/>
  <c r="AU110" i="288"/>
  <c r="AT110" i="288"/>
  <c r="AS110" i="288"/>
  <c r="AR110" i="288"/>
  <c r="AQ110" i="288"/>
  <c r="AP110" i="288"/>
  <c r="AO110" i="288"/>
  <c r="AM110" i="288"/>
  <c r="AL110" i="288"/>
  <c r="AK110" i="288"/>
  <c r="AJ110" i="288"/>
  <c r="AI110" i="288"/>
  <c r="AH110" i="288"/>
  <c r="AG110" i="288"/>
  <c r="AE110" i="288"/>
  <c r="AD110" i="288"/>
  <c r="AC110" i="288"/>
  <c r="AB110" i="288"/>
  <c r="AA110" i="288"/>
  <c r="Z110" i="288"/>
  <c r="Y110" i="288"/>
  <c r="W110" i="288"/>
  <c r="V110" i="288"/>
  <c r="U110" i="288"/>
  <c r="T110" i="288"/>
  <c r="S110" i="288"/>
  <c r="R110" i="288"/>
  <c r="Q110" i="288"/>
  <c r="O110" i="288"/>
  <c r="N110" i="288"/>
  <c r="M110" i="288"/>
  <c r="L110" i="288"/>
  <c r="K110" i="288"/>
  <c r="J110" i="288"/>
  <c r="I110" i="288"/>
  <c r="G110" i="288"/>
  <c r="F110" i="288"/>
  <c r="E110" i="288"/>
  <c r="D110" i="288"/>
  <c r="C110" i="288"/>
  <c r="B110" i="288"/>
  <c r="A110" i="288"/>
  <c r="AU109" i="288"/>
  <c r="AT109" i="288"/>
  <c r="AS109" i="288"/>
  <c r="AR109" i="288"/>
  <c r="AQ109" i="288"/>
  <c r="AP109" i="288"/>
  <c r="AO109" i="288"/>
  <c r="AM109" i="288"/>
  <c r="AL109" i="288"/>
  <c r="AK109" i="288"/>
  <c r="AJ109" i="288"/>
  <c r="AI109" i="288"/>
  <c r="AH109" i="288"/>
  <c r="AG109" i="288"/>
  <c r="AE109" i="288"/>
  <c r="AD109" i="288"/>
  <c r="AC109" i="288"/>
  <c r="AB109" i="288"/>
  <c r="AA109" i="288"/>
  <c r="Z109" i="288"/>
  <c r="Y109" i="288"/>
  <c r="W109" i="288"/>
  <c r="V109" i="288"/>
  <c r="U109" i="288"/>
  <c r="T109" i="288"/>
  <c r="S109" i="288"/>
  <c r="R109" i="288"/>
  <c r="Q109" i="288"/>
  <c r="O109" i="288"/>
  <c r="N109" i="288"/>
  <c r="M109" i="288"/>
  <c r="L109" i="288"/>
  <c r="K109" i="288"/>
  <c r="J109" i="288"/>
  <c r="I109" i="288"/>
  <c r="G109" i="288"/>
  <c r="F109" i="288"/>
  <c r="E109" i="288"/>
  <c r="D109" i="288"/>
  <c r="C109" i="288"/>
  <c r="B109" i="288"/>
  <c r="A109" i="288"/>
  <c r="AU108" i="288"/>
  <c r="AT108" i="288"/>
  <c r="AS108" i="288"/>
  <c r="AR108" i="288"/>
  <c r="AQ108" i="288"/>
  <c r="AP108" i="288"/>
  <c r="AO108" i="288"/>
  <c r="AM108" i="288"/>
  <c r="AL108" i="288"/>
  <c r="AK108" i="288"/>
  <c r="AJ108" i="288"/>
  <c r="AI108" i="288"/>
  <c r="AH108" i="288"/>
  <c r="AG108" i="288"/>
  <c r="AE108" i="288"/>
  <c r="AD108" i="288"/>
  <c r="AC108" i="288"/>
  <c r="AB108" i="288"/>
  <c r="AA108" i="288"/>
  <c r="Z108" i="288"/>
  <c r="Y108" i="288"/>
  <c r="W108" i="288"/>
  <c r="V108" i="288"/>
  <c r="U108" i="288"/>
  <c r="T108" i="288"/>
  <c r="S108" i="288"/>
  <c r="R108" i="288"/>
  <c r="Q108" i="288"/>
  <c r="O108" i="288"/>
  <c r="N108" i="288"/>
  <c r="M108" i="288"/>
  <c r="L108" i="288"/>
  <c r="K108" i="288"/>
  <c r="J108" i="288"/>
  <c r="I108" i="288"/>
  <c r="G108" i="288"/>
  <c r="F108" i="288"/>
  <c r="E108" i="288"/>
  <c r="D108" i="288"/>
  <c r="C108" i="288"/>
  <c r="B108" i="288"/>
  <c r="A108" i="288"/>
  <c r="AU107" i="288"/>
  <c r="AT107" i="288"/>
  <c r="AS107" i="288"/>
  <c r="AR107" i="288"/>
  <c r="AQ107" i="288"/>
  <c r="AP107" i="288"/>
  <c r="AO107" i="288"/>
  <c r="AM107" i="288"/>
  <c r="AL107" i="288"/>
  <c r="AK107" i="288"/>
  <c r="AJ107" i="288"/>
  <c r="AI107" i="288"/>
  <c r="AH107" i="288"/>
  <c r="AG107" i="288"/>
  <c r="AE107" i="288"/>
  <c r="AD107" i="288"/>
  <c r="AC107" i="288"/>
  <c r="AB107" i="288"/>
  <c r="AA107" i="288"/>
  <c r="Z107" i="288"/>
  <c r="Y107" i="288"/>
  <c r="W107" i="288"/>
  <c r="V107" i="288"/>
  <c r="U107" i="288"/>
  <c r="T107" i="288"/>
  <c r="S107" i="288"/>
  <c r="R107" i="288"/>
  <c r="Q107" i="288"/>
  <c r="O107" i="288"/>
  <c r="N107" i="288"/>
  <c r="M107" i="288"/>
  <c r="L107" i="288"/>
  <c r="K107" i="288"/>
  <c r="J107" i="288"/>
  <c r="I107" i="288"/>
  <c r="G107" i="288"/>
  <c r="F107" i="288"/>
  <c r="E107" i="288"/>
  <c r="D107" i="288"/>
  <c r="C107" i="288"/>
  <c r="B107" i="288"/>
  <c r="A107" i="288"/>
  <c r="AU106" i="288"/>
  <c r="AT106" i="288"/>
  <c r="AS106" i="288"/>
  <c r="AR106" i="288"/>
  <c r="AQ106" i="288"/>
  <c r="AP106" i="288"/>
  <c r="AO106" i="288"/>
  <c r="AM106" i="288"/>
  <c r="AL106" i="288"/>
  <c r="AK106" i="288"/>
  <c r="AJ106" i="288"/>
  <c r="AI106" i="288"/>
  <c r="AH106" i="288"/>
  <c r="AG106" i="288"/>
  <c r="AE106" i="288"/>
  <c r="AD106" i="288"/>
  <c r="AC106" i="288"/>
  <c r="AB106" i="288"/>
  <c r="AA106" i="288"/>
  <c r="Z106" i="288"/>
  <c r="Y106" i="288"/>
  <c r="W106" i="288"/>
  <c r="V106" i="288"/>
  <c r="U106" i="288"/>
  <c r="T106" i="288"/>
  <c r="S106" i="288"/>
  <c r="R106" i="288"/>
  <c r="Q106" i="288"/>
  <c r="O106" i="288"/>
  <c r="N106" i="288"/>
  <c r="M106" i="288"/>
  <c r="L106" i="288"/>
  <c r="K106" i="288"/>
  <c r="J106" i="288"/>
  <c r="I106" i="288"/>
  <c r="G106" i="288"/>
  <c r="F106" i="288"/>
  <c r="E106" i="288"/>
  <c r="D106" i="288"/>
  <c r="C106" i="288"/>
  <c r="B106" i="288"/>
  <c r="A106" i="288"/>
  <c r="AU105" i="288"/>
  <c r="AT105" i="288"/>
  <c r="AS105" i="288"/>
  <c r="AR105" i="288"/>
  <c r="AQ105" i="288"/>
  <c r="AP105" i="288"/>
  <c r="AO105" i="288"/>
  <c r="AM105" i="288"/>
  <c r="AL105" i="288"/>
  <c r="AK105" i="288"/>
  <c r="AJ105" i="288"/>
  <c r="AI105" i="288"/>
  <c r="AH105" i="288"/>
  <c r="AG105" i="288"/>
  <c r="AE105" i="288"/>
  <c r="AD105" i="288"/>
  <c r="AC105" i="288"/>
  <c r="AB105" i="288"/>
  <c r="AA105" i="288"/>
  <c r="Z105" i="288"/>
  <c r="Y105" i="288"/>
  <c r="W105" i="288"/>
  <c r="V105" i="288"/>
  <c r="U105" i="288"/>
  <c r="T105" i="288"/>
  <c r="S105" i="288"/>
  <c r="R105" i="288"/>
  <c r="Q105" i="288"/>
  <c r="O105" i="288"/>
  <c r="N105" i="288"/>
  <c r="M105" i="288"/>
  <c r="L105" i="288"/>
  <c r="K105" i="288"/>
  <c r="J105" i="288"/>
  <c r="I105" i="288"/>
  <c r="G105" i="288"/>
  <c r="F105" i="288"/>
  <c r="E105" i="288"/>
  <c r="D105" i="288"/>
  <c r="C105" i="288"/>
  <c r="B105" i="288"/>
  <c r="A105" i="288"/>
  <c r="AU104" i="288"/>
  <c r="AT104" i="288"/>
  <c r="AS104" i="288"/>
  <c r="AR104" i="288"/>
  <c r="AQ104" i="288"/>
  <c r="AP104" i="288"/>
  <c r="AO104" i="288"/>
  <c r="AM104" i="288"/>
  <c r="AL104" i="288"/>
  <c r="AK104" i="288"/>
  <c r="AJ104" i="288"/>
  <c r="AI104" i="288"/>
  <c r="AH104" i="288"/>
  <c r="AG104" i="288"/>
  <c r="AE104" i="288"/>
  <c r="AD104" i="288"/>
  <c r="AC104" i="288"/>
  <c r="AB104" i="288"/>
  <c r="AA104" i="288"/>
  <c r="Z104" i="288"/>
  <c r="Y104" i="288"/>
  <c r="W104" i="288"/>
  <c r="V104" i="288"/>
  <c r="U104" i="288"/>
  <c r="T104" i="288"/>
  <c r="S104" i="288"/>
  <c r="R104" i="288"/>
  <c r="Q104" i="288"/>
  <c r="O104" i="288"/>
  <c r="N104" i="288"/>
  <c r="M104" i="288"/>
  <c r="L104" i="288"/>
  <c r="K104" i="288"/>
  <c r="J104" i="288"/>
  <c r="I104" i="288"/>
  <c r="G104" i="288"/>
  <c r="F104" i="288"/>
  <c r="E104" i="288"/>
  <c r="D104" i="288"/>
  <c r="C104" i="288"/>
  <c r="B104" i="288"/>
  <c r="A104" i="288"/>
  <c r="AU103" i="288"/>
  <c r="AT103" i="288"/>
  <c r="AS103" i="288"/>
  <c r="AR103" i="288"/>
  <c r="AQ103" i="288"/>
  <c r="AP103" i="288"/>
  <c r="AO103" i="288"/>
  <c r="AM103" i="288"/>
  <c r="AL103" i="288"/>
  <c r="AK103" i="288"/>
  <c r="AJ103" i="288"/>
  <c r="AI103" i="288"/>
  <c r="AH103" i="288"/>
  <c r="AG103" i="288"/>
  <c r="AE103" i="288"/>
  <c r="AD103" i="288"/>
  <c r="AC103" i="288"/>
  <c r="AB103" i="288"/>
  <c r="AA103" i="288"/>
  <c r="Z103" i="288"/>
  <c r="Y103" i="288"/>
  <c r="W103" i="288"/>
  <c r="V103" i="288"/>
  <c r="U103" i="288"/>
  <c r="T103" i="288"/>
  <c r="S103" i="288"/>
  <c r="R103" i="288"/>
  <c r="Q103" i="288"/>
  <c r="O103" i="288"/>
  <c r="N103" i="288"/>
  <c r="M103" i="288"/>
  <c r="L103" i="288"/>
  <c r="K103" i="288"/>
  <c r="J103" i="288"/>
  <c r="I103" i="288"/>
  <c r="G103" i="288"/>
  <c r="F103" i="288"/>
  <c r="E103" i="288"/>
  <c r="D103" i="288"/>
  <c r="C103" i="288"/>
  <c r="B103" i="288"/>
  <c r="A103" i="288"/>
  <c r="AU102" i="288"/>
  <c r="AT102" i="288"/>
  <c r="AS102" i="288"/>
  <c r="AR102" i="288"/>
  <c r="AQ102" i="288"/>
  <c r="AP102" i="288"/>
  <c r="AO102" i="288"/>
  <c r="AM102" i="288"/>
  <c r="AL102" i="288"/>
  <c r="AK102" i="288"/>
  <c r="AJ102" i="288"/>
  <c r="AI102" i="288"/>
  <c r="AH102" i="288"/>
  <c r="AG102" i="288"/>
  <c r="AE102" i="288"/>
  <c r="AD102" i="288"/>
  <c r="AC102" i="288"/>
  <c r="AB102" i="288"/>
  <c r="AA102" i="288"/>
  <c r="Z102" i="288"/>
  <c r="Y102" i="288"/>
  <c r="W102" i="288"/>
  <c r="V102" i="288"/>
  <c r="U102" i="288"/>
  <c r="T102" i="288"/>
  <c r="S102" i="288"/>
  <c r="R102" i="288"/>
  <c r="Q102" i="288"/>
  <c r="O102" i="288"/>
  <c r="N102" i="288"/>
  <c r="M102" i="288"/>
  <c r="L102" i="288"/>
  <c r="K102" i="288"/>
  <c r="J102" i="288"/>
  <c r="I102" i="288"/>
  <c r="G102" i="288"/>
  <c r="F102" i="288"/>
  <c r="E102" i="288"/>
  <c r="D102" i="288"/>
  <c r="C102" i="288"/>
  <c r="B102" i="288"/>
  <c r="A102" i="288"/>
  <c r="AU101" i="288"/>
  <c r="AT101" i="288"/>
  <c r="AS101" i="288"/>
  <c r="AR101" i="288"/>
  <c r="AQ101" i="288"/>
  <c r="AP101" i="288"/>
  <c r="AO101" i="288"/>
  <c r="AM101" i="288"/>
  <c r="AL101" i="288"/>
  <c r="AK101" i="288"/>
  <c r="AJ101" i="288"/>
  <c r="AI101" i="288"/>
  <c r="AH101" i="288"/>
  <c r="AG101" i="288"/>
  <c r="AE101" i="288"/>
  <c r="AD101" i="288"/>
  <c r="AC101" i="288"/>
  <c r="AB101" i="288"/>
  <c r="AA101" i="288"/>
  <c r="Z101" i="288"/>
  <c r="Y101" i="288"/>
  <c r="W101" i="288"/>
  <c r="V101" i="288"/>
  <c r="U101" i="288"/>
  <c r="T101" i="288"/>
  <c r="S101" i="288"/>
  <c r="R101" i="288"/>
  <c r="Q101" i="288"/>
  <c r="O101" i="288"/>
  <c r="N101" i="288"/>
  <c r="M101" i="288"/>
  <c r="L101" i="288"/>
  <c r="K101" i="288"/>
  <c r="J101" i="288"/>
  <c r="I101" i="288"/>
  <c r="G101" i="288"/>
  <c r="F101" i="288"/>
  <c r="E101" i="288"/>
  <c r="D101" i="288"/>
  <c r="C101" i="288"/>
  <c r="B101" i="288"/>
  <c r="A101" i="288"/>
  <c r="G96" i="288"/>
  <c r="F96" i="288"/>
  <c r="E96" i="288"/>
  <c r="D96" i="288"/>
  <c r="C96" i="288"/>
  <c r="B96" i="288"/>
  <c r="G95" i="288"/>
  <c r="F95" i="288"/>
  <c r="E95" i="288"/>
  <c r="D95" i="288"/>
  <c r="C95" i="288"/>
  <c r="B95" i="288"/>
  <c r="G94" i="288"/>
  <c r="F94" i="288"/>
  <c r="E94" i="288"/>
  <c r="D94" i="288"/>
  <c r="C94" i="288"/>
  <c r="B94" i="288"/>
  <c r="G93" i="288"/>
  <c r="F93" i="288"/>
  <c r="E93" i="288"/>
  <c r="D93" i="288"/>
  <c r="C93" i="288"/>
  <c r="B93" i="288"/>
  <c r="G92" i="288"/>
  <c r="F92" i="288"/>
  <c r="E92" i="288"/>
  <c r="D92" i="288"/>
  <c r="C92" i="288"/>
  <c r="B92" i="288"/>
  <c r="G91" i="288"/>
  <c r="F91" i="288"/>
  <c r="E91" i="288"/>
  <c r="D91" i="288"/>
  <c r="C91" i="288"/>
  <c r="B91" i="288"/>
  <c r="G90" i="288"/>
  <c r="F90" i="288"/>
  <c r="E90" i="288"/>
  <c r="D90" i="288"/>
  <c r="C90" i="288"/>
  <c r="B90" i="288"/>
  <c r="S76" i="288"/>
  <c r="P76" i="288"/>
  <c r="M76" i="288"/>
  <c r="S75" i="288"/>
  <c r="P75" i="288"/>
  <c r="M75" i="288"/>
  <c r="S74" i="288"/>
  <c r="P74" i="288"/>
  <c r="M74" i="288"/>
  <c r="S73" i="288"/>
  <c r="P73" i="288"/>
  <c r="M73" i="288"/>
  <c r="S72" i="288"/>
  <c r="P72" i="288"/>
  <c r="M72" i="288"/>
  <c r="U71" i="288"/>
  <c r="S71" i="288"/>
  <c r="R71" i="288"/>
  <c r="P71" i="288"/>
  <c r="M71" i="288"/>
  <c r="V66" i="288"/>
  <c r="S66" i="288"/>
  <c r="P66" i="288"/>
  <c r="M66" i="288"/>
  <c r="V65" i="288"/>
  <c r="S65" i="288"/>
  <c r="P65" i="288"/>
  <c r="M65" i="288"/>
  <c r="V64" i="288"/>
  <c r="S64" i="288"/>
  <c r="P64" i="288"/>
  <c r="M64" i="288"/>
  <c r="V63" i="288"/>
  <c r="S63" i="288"/>
  <c r="P63" i="288"/>
  <c r="M63" i="288"/>
  <c r="V62" i="288"/>
  <c r="S62" i="288"/>
  <c r="P62" i="288"/>
  <c r="M62" i="288"/>
  <c r="V61" i="288"/>
  <c r="S61" i="288"/>
  <c r="P61" i="288"/>
  <c r="M61" i="288"/>
  <c r="A3" i="288"/>
  <c r="L61" i="288" s="1"/>
  <c r="M67" i="290" l="1"/>
  <c r="H90" i="290"/>
  <c r="J96" i="289"/>
  <c r="S77" i="289"/>
  <c r="J95" i="289"/>
  <c r="H95" i="289"/>
  <c r="P77" i="289"/>
  <c r="M77" i="289"/>
  <c r="H94" i="289"/>
  <c r="J94" i="289"/>
  <c r="J93" i="289"/>
  <c r="V67" i="289"/>
  <c r="V74" i="289"/>
  <c r="H91" i="289"/>
  <c r="J91" i="289"/>
  <c r="J94" i="290"/>
  <c r="M77" i="290"/>
  <c r="V67" i="290"/>
  <c r="J93" i="290"/>
  <c r="B97" i="290"/>
  <c r="F97" i="290"/>
  <c r="G97" i="290"/>
  <c r="V73" i="290"/>
  <c r="V76" i="290"/>
  <c r="J92" i="290"/>
  <c r="J91" i="290"/>
  <c r="V75" i="290"/>
  <c r="V72" i="290"/>
  <c r="H91" i="290"/>
  <c r="D97" i="290"/>
  <c r="E97" i="290"/>
  <c r="C97" i="290"/>
  <c r="P67" i="290"/>
  <c r="V74" i="290"/>
  <c r="D97" i="289"/>
  <c r="E97" i="289"/>
  <c r="F97" i="289"/>
  <c r="P67" i="289"/>
  <c r="H92" i="289"/>
  <c r="J92" i="289"/>
  <c r="G97" i="289"/>
  <c r="S67" i="289"/>
  <c r="V72" i="289"/>
  <c r="M67" i="289"/>
  <c r="V73" i="289"/>
  <c r="B97" i="289"/>
  <c r="C97" i="289"/>
  <c r="V75" i="289"/>
  <c r="V76" i="289"/>
  <c r="J96" i="288"/>
  <c r="S77" i="288"/>
  <c r="H95" i="288"/>
  <c r="J95" i="288"/>
  <c r="P77" i="288"/>
  <c r="H94" i="288"/>
  <c r="J94" i="288"/>
  <c r="H91" i="288"/>
  <c r="J91" i="288"/>
  <c r="P67" i="288"/>
  <c r="V67" i="288"/>
  <c r="H93" i="288"/>
  <c r="M77" i="288"/>
  <c r="C97" i="288"/>
  <c r="D97" i="288"/>
  <c r="E97" i="288"/>
  <c r="F97" i="288"/>
  <c r="G97" i="288"/>
  <c r="H92" i="288"/>
  <c r="J92" i="288"/>
  <c r="B97" i="288"/>
  <c r="V74" i="288"/>
  <c r="V76" i="288"/>
  <c r="L61" i="308"/>
  <c r="S3" i="308"/>
  <c r="V72" i="308"/>
  <c r="V77" i="308" s="1"/>
  <c r="H90" i="308"/>
  <c r="H93" i="308"/>
  <c r="H96" i="308"/>
  <c r="J90" i="308"/>
  <c r="J97" i="308" s="1"/>
  <c r="K118" i="308"/>
  <c r="O61" i="308"/>
  <c r="J3" i="306"/>
  <c r="K119" i="306" s="1"/>
  <c r="J3" i="305"/>
  <c r="K119" i="305" s="1"/>
  <c r="J3" i="302"/>
  <c r="K119" i="302" s="1"/>
  <c r="J3" i="301"/>
  <c r="K119" i="301" s="1"/>
  <c r="O61" i="300"/>
  <c r="J3" i="299"/>
  <c r="K119" i="299" s="1"/>
  <c r="J3" i="298"/>
  <c r="K119" i="298" s="1"/>
  <c r="J3" i="297"/>
  <c r="K119" i="297" s="1"/>
  <c r="J3" i="296"/>
  <c r="K119" i="296" s="1"/>
  <c r="J3" i="295"/>
  <c r="K119" i="295" s="1"/>
  <c r="J3" i="294"/>
  <c r="K119" i="294" s="1"/>
  <c r="J3" i="293"/>
  <c r="K119" i="293" s="1"/>
  <c r="J3" i="291"/>
  <c r="K119" i="291" s="1"/>
  <c r="L61" i="290"/>
  <c r="J3" i="289"/>
  <c r="K119" i="289" s="1"/>
  <c r="J3" i="288"/>
  <c r="K119" i="288" s="1"/>
  <c r="S3" i="307"/>
  <c r="H90" i="307"/>
  <c r="H93" i="307"/>
  <c r="H96" i="307"/>
  <c r="J90" i="307"/>
  <c r="J97" i="307" s="1"/>
  <c r="K118" i="307"/>
  <c r="O61" i="307"/>
  <c r="V71" i="307"/>
  <c r="V77" i="307" s="1"/>
  <c r="S3" i="306"/>
  <c r="H90" i="306"/>
  <c r="H97" i="306" s="1"/>
  <c r="J90" i="306"/>
  <c r="J97" i="306" s="1"/>
  <c r="K118" i="306"/>
  <c r="V72" i="306"/>
  <c r="O61" i="306"/>
  <c r="V71" i="306"/>
  <c r="H97" i="305"/>
  <c r="S67" i="305"/>
  <c r="S3" i="305"/>
  <c r="J91" i="305"/>
  <c r="J90" i="305"/>
  <c r="J97" i="305" s="1"/>
  <c r="K118" i="305"/>
  <c r="O61" i="305"/>
  <c r="V71" i="305"/>
  <c r="V77" i="305" s="1"/>
  <c r="S3" i="304"/>
  <c r="V72" i="304"/>
  <c r="H90" i="304"/>
  <c r="H97" i="304" s="1"/>
  <c r="J90" i="304"/>
  <c r="J97" i="304" s="1"/>
  <c r="K118" i="304"/>
  <c r="O61" i="304"/>
  <c r="V71" i="304"/>
  <c r="J97" i="303"/>
  <c r="S3" i="303"/>
  <c r="J91" i="303"/>
  <c r="H90" i="303"/>
  <c r="H93" i="303"/>
  <c r="H96" i="303"/>
  <c r="K118" i="303"/>
  <c r="O61" i="303"/>
  <c r="H92" i="303"/>
  <c r="H95" i="303"/>
  <c r="V71" i="303"/>
  <c r="V77" i="303" s="1"/>
  <c r="H90" i="302"/>
  <c r="H93" i="302"/>
  <c r="H96" i="302"/>
  <c r="J90" i="302"/>
  <c r="J97" i="302" s="1"/>
  <c r="K118" i="302"/>
  <c r="S3" i="302"/>
  <c r="V72" i="302"/>
  <c r="O61" i="302"/>
  <c r="S67" i="302"/>
  <c r="V71" i="302"/>
  <c r="V77" i="302" s="1"/>
  <c r="H91" i="301"/>
  <c r="S3" i="301"/>
  <c r="J91" i="301"/>
  <c r="H90" i="301"/>
  <c r="H93" i="301"/>
  <c r="H96" i="301"/>
  <c r="J90" i="301"/>
  <c r="K118" i="301"/>
  <c r="O61" i="301"/>
  <c r="V71" i="301"/>
  <c r="V77" i="301" s="1"/>
  <c r="H91" i="300"/>
  <c r="S3" i="300"/>
  <c r="J91" i="300"/>
  <c r="J97" i="300" s="1"/>
  <c r="H90" i="300"/>
  <c r="H97" i="300" s="1"/>
  <c r="K118" i="300"/>
  <c r="V71" i="300"/>
  <c r="V77" i="300" s="1"/>
  <c r="V77" i="299"/>
  <c r="H90" i="299"/>
  <c r="H93" i="299"/>
  <c r="H96" i="299"/>
  <c r="J90" i="299"/>
  <c r="J97" i="299" s="1"/>
  <c r="K118" i="299"/>
  <c r="S3" i="299"/>
  <c r="V72" i="298"/>
  <c r="H90" i="298"/>
  <c r="H97" i="298" s="1"/>
  <c r="J90" i="298"/>
  <c r="J97" i="298" s="1"/>
  <c r="K118" i="298"/>
  <c r="O61" i="298"/>
  <c r="V71" i="298"/>
  <c r="S3" i="297"/>
  <c r="H90" i="297"/>
  <c r="H93" i="297"/>
  <c r="H96" i="297"/>
  <c r="J90" i="297"/>
  <c r="J97" i="297" s="1"/>
  <c r="K118" i="297"/>
  <c r="V71" i="297"/>
  <c r="V77" i="297" s="1"/>
  <c r="S3" i="296"/>
  <c r="H90" i="296"/>
  <c r="H97" i="296" s="1"/>
  <c r="J90" i="296"/>
  <c r="J97" i="296" s="1"/>
  <c r="K118" i="296"/>
  <c r="O61" i="296"/>
  <c r="V71" i="296"/>
  <c r="V77" i="296" s="1"/>
  <c r="H90" i="295"/>
  <c r="H97" i="295" s="1"/>
  <c r="V72" i="295"/>
  <c r="V77" i="295" s="1"/>
  <c r="J90" i="295"/>
  <c r="J97" i="295" s="1"/>
  <c r="K118" i="295"/>
  <c r="S3" i="295"/>
  <c r="O61" i="295"/>
  <c r="S3" i="294"/>
  <c r="H90" i="294"/>
  <c r="H97" i="294" s="1"/>
  <c r="J90" i="294"/>
  <c r="J97" i="294" s="1"/>
  <c r="K118" i="294"/>
  <c r="O61" i="294"/>
  <c r="V74" i="294"/>
  <c r="V77" i="294" s="1"/>
  <c r="H90" i="293"/>
  <c r="H97" i="293" s="1"/>
  <c r="S3" i="293"/>
  <c r="V72" i="293"/>
  <c r="J90" i="293"/>
  <c r="J97" i="293" s="1"/>
  <c r="K118" i="293"/>
  <c r="O61" i="293"/>
  <c r="V71" i="293"/>
  <c r="V77" i="293" s="1"/>
  <c r="H90" i="292"/>
  <c r="H93" i="292"/>
  <c r="H96" i="292"/>
  <c r="J90" i="292"/>
  <c r="J97" i="292" s="1"/>
  <c r="K118" i="292"/>
  <c r="O61" i="292"/>
  <c r="S3" i="292"/>
  <c r="V71" i="292"/>
  <c r="V77" i="292" s="1"/>
  <c r="S3" i="291"/>
  <c r="H90" i="291"/>
  <c r="V73" i="291"/>
  <c r="J90" i="291"/>
  <c r="J97" i="291" s="1"/>
  <c r="K118" i="291"/>
  <c r="O61" i="291"/>
  <c r="H92" i="291"/>
  <c r="V71" i="291"/>
  <c r="V77" i="291" s="1"/>
  <c r="S67" i="290"/>
  <c r="S3" i="290"/>
  <c r="J90" i="290"/>
  <c r="K118" i="290"/>
  <c r="O61" i="290"/>
  <c r="H92" i="290"/>
  <c r="H95" i="290"/>
  <c r="V71" i="290"/>
  <c r="J90" i="289"/>
  <c r="K118" i="289"/>
  <c r="V71" i="289"/>
  <c r="S3" i="289"/>
  <c r="H90" i="289"/>
  <c r="H93" i="289"/>
  <c r="H96" i="289"/>
  <c r="V72" i="288"/>
  <c r="V75" i="288"/>
  <c r="V73" i="288"/>
  <c r="M67" i="288"/>
  <c r="J90" i="288"/>
  <c r="J93" i="288"/>
  <c r="S67" i="288"/>
  <c r="S3" i="288"/>
  <c r="H96" i="288"/>
  <c r="K118" i="288"/>
  <c r="H90" i="288"/>
  <c r="O61" i="288"/>
  <c r="V71" i="288"/>
  <c r="J97" i="289" l="1"/>
  <c r="H97" i="290"/>
  <c r="J97" i="290"/>
  <c r="V77" i="290"/>
  <c r="V77" i="289"/>
  <c r="R61" i="308"/>
  <c r="A32" i="308"/>
  <c r="H97" i="308"/>
  <c r="O61" i="299"/>
  <c r="S3" i="298"/>
  <c r="O61" i="297"/>
  <c r="O61" i="289"/>
  <c r="H97" i="307"/>
  <c r="R61" i="307"/>
  <c r="A32" i="307"/>
  <c r="V77" i="306"/>
  <c r="R61" i="306"/>
  <c r="A32" i="306"/>
  <c r="R61" i="305"/>
  <c r="A32" i="305"/>
  <c r="V77" i="304"/>
  <c r="R61" i="304"/>
  <c r="A32" i="304"/>
  <c r="H97" i="303"/>
  <c r="R61" i="303"/>
  <c r="A32" i="303"/>
  <c r="R61" i="302"/>
  <c r="A32" i="302"/>
  <c r="H97" i="302"/>
  <c r="J97" i="301"/>
  <c r="R61" i="301"/>
  <c r="A32" i="301"/>
  <c r="H97" i="301"/>
  <c r="R61" i="300"/>
  <c r="A32" i="300"/>
  <c r="R61" i="299"/>
  <c r="A32" i="299"/>
  <c r="H97" i="299"/>
  <c r="V77" i="298"/>
  <c r="R61" i="298"/>
  <c r="A32" i="298"/>
  <c r="H97" i="297"/>
  <c r="R61" i="297"/>
  <c r="A32" i="297"/>
  <c r="R61" i="296"/>
  <c r="A32" i="296"/>
  <c r="R61" i="295"/>
  <c r="A32" i="295"/>
  <c r="R61" i="294"/>
  <c r="A32" i="294"/>
  <c r="R61" i="293"/>
  <c r="A32" i="293"/>
  <c r="R61" i="292"/>
  <c r="A32" i="292"/>
  <c r="H97" i="292"/>
  <c r="H97" i="291"/>
  <c r="R61" i="291"/>
  <c r="A32" i="291"/>
  <c r="R61" i="290"/>
  <c r="A32" i="290"/>
  <c r="H97" i="289"/>
  <c r="R61" i="289"/>
  <c r="A32" i="289"/>
  <c r="V77" i="288"/>
  <c r="H97" i="288"/>
  <c r="R61" i="288"/>
  <c r="A32" i="288"/>
  <c r="J97" i="288"/>
  <c r="J32" i="308" l="1"/>
  <c r="U61" i="308"/>
  <c r="J32" i="307"/>
  <c r="U61" i="307"/>
  <c r="U61" i="306"/>
  <c r="J32" i="306"/>
  <c r="J32" i="305"/>
  <c r="U61" i="305"/>
  <c r="J32" i="304"/>
  <c r="U61" i="304"/>
  <c r="J32" i="303"/>
  <c r="U61" i="303"/>
  <c r="U61" i="302"/>
  <c r="J32" i="302"/>
  <c r="J32" i="301"/>
  <c r="U61" i="301"/>
  <c r="J32" i="300"/>
  <c r="U61" i="300"/>
  <c r="U61" i="299"/>
  <c r="J32" i="299"/>
  <c r="U61" i="298"/>
  <c r="J32" i="298"/>
  <c r="J32" i="297"/>
  <c r="U61" i="297"/>
  <c r="U61" i="296"/>
  <c r="J32" i="296"/>
  <c r="J32" i="295"/>
  <c r="U61" i="295"/>
  <c r="J32" i="294"/>
  <c r="U61" i="294"/>
  <c r="U61" i="293"/>
  <c r="J32" i="293"/>
  <c r="J32" i="292"/>
  <c r="U61" i="292"/>
  <c r="U61" i="291"/>
  <c r="J32" i="291"/>
  <c r="J32" i="290"/>
  <c r="U61" i="290"/>
  <c r="J32" i="289"/>
  <c r="U61" i="289"/>
  <c r="J32" i="288"/>
  <c r="U61" i="288"/>
  <c r="S32" i="308" l="1"/>
  <c r="L71" i="308"/>
  <c r="S32" i="307"/>
  <c r="L71" i="307"/>
  <c r="S32" i="306"/>
  <c r="L71" i="306"/>
  <c r="S32" i="305"/>
  <c r="L71" i="305"/>
  <c r="S32" i="304"/>
  <c r="L71" i="304"/>
  <c r="S32" i="303"/>
  <c r="L71" i="303"/>
  <c r="S32" i="302"/>
  <c r="L71" i="302"/>
  <c r="S32" i="301"/>
  <c r="L71" i="301"/>
  <c r="S32" i="300"/>
  <c r="L71" i="300"/>
  <c r="S32" i="299"/>
  <c r="L71" i="299"/>
  <c r="S32" i="298"/>
  <c r="L71" i="298"/>
  <c r="S32" i="297"/>
  <c r="L71" i="297"/>
  <c r="S32" i="296"/>
  <c r="L71" i="296"/>
  <c r="L71" i="295"/>
  <c r="S32" i="295"/>
  <c r="S32" i="294"/>
  <c r="L71" i="294"/>
  <c r="L71" i="293"/>
  <c r="S32" i="293"/>
  <c r="L71" i="292"/>
  <c r="S32" i="292"/>
  <c r="S32" i="291"/>
  <c r="L71" i="291"/>
  <c r="S32" i="290"/>
  <c r="L71" i="290"/>
  <c r="S32" i="289"/>
  <c r="L71" i="289"/>
  <c r="S32" i="288"/>
  <c r="L71" i="288"/>
  <c r="A60" i="308" l="1"/>
  <c r="O71" i="308"/>
  <c r="A60" i="307"/>
  <c r="O71" i="307"/>
  <c r="A60" i="306"/>
  <c r="O71" i="306"/>
  <c r="A60" i="305"/>
  <c r="O71" i="305"/>
  <c r="A60" i="304"/>
  <c r="O71" i="304"/>
  <c r="A60" i="303"/>
  <c r="O71" i="303"/>
  <c r="A60" i="302"/>
  <c r="O71" i="302"/>
  <c r="A60" i="301"/>
  <c r="O71" i="301"/>
  <c r="A60" i="300"/>
  <c r="O71" i="300"/>
  <c r="A60" i="299"/>
  <c r="O71" i="299"/>
  <c r="A60" i="298"/>
  <c r="O71" i="298"/>
  <c r="A60" i="297"/>
  <c r="O71" i="297"/>
  <c r="A60" i="296"/>
  <c r="O71" i="296"/>
  <c r="A60" i="295"/>
  <c r="O71" i="295"/>
  <c r="A60" i="294"/>
  <c r="O71" i="294"/>
  <c r="A60" i="293"/>
  <c r="O71" i="293"/>
  <c r="A60" i="292"/>
  <c r="O71" i="292"/>
  <c r="A60" i="291"/>
  <c r="O71" i="291"/>
  <c r="A60" i="290"/>
  <c r="O71" i="290"/>
  <c r="A60" i="289"/>
  <c r="O71" i="289"/>
  <c r="A60" i="288"/>
  <c r="O71" i="288"/>
  <c r="B273" i="287" l="1"/>
  <c r="A273" i="287"/>
  <c r="B272" i="287"/>
  <c r="A272" i="287"/>
  <c r="B271" i="287"/>
  <c r="A271" i="287"/>
  <c r="B270" i="287"/>
  <c r="A270" i="287"/>
  <c r="B269" i="287"/>
  <c r="A269" i="287"/>
  <c r="B268" i="287"/>
  <c r="A268" i="287"/>
  <c r="B267" i="287"/>
  <c r="A267" i="287"/>
  <c r="B266" i="287"/>
  <c r="A266" i="287"/>
  <c r="B265" i="287"/>
  <c r="A265" i="287"/>
  <c r="B264" i="287"/>
  <c r="A264" i="287"/>
  <c r="B263" i="287"/>
  <c r="A263" i="287"/>
  <c r="B262" i="287"/>
  <c r="A262" i="287"/>
  <c r="B261" i="287"/>
  <c r="A261" i="287"/>
  <c r="B260" i="287"/>
  <c r="A260" i="287"/>
  <c r="B259" i="287"/>
  <c r="A259" i="287"/>
  <c r="B258" i="287"/>
  <c r="A258" i="287"/>
  <c r="B257" i="287"/>
  <c r="A257" i="287"/>
  <c r="B256" i="287"/>
  <c r="A256" i="287"/>
  <c r="B255" i="287"/>
  <c r="A255" i="287"/>
  <c r="B254" i="287"/>
  <c r="A254" i="287"/>
  <c r="B253" i="287"/>
  <c r="A253" i="287"/>
  <c r="B252" i="287"/>
  <c r="A252" i="287"/>
  <c r="B251" i="287"/>
  <c r="A251" i="287"/>
  <c r="B250" i="287"/>
  <c r="A250" i="287"/>
  <c r="B249" i="287"/>
  <c r="A249" i="287"/>
  <c r="B248" i="287"/>
  <c r="A248" i="287"/>
  <c r="B247" i="287"/>
  <c r="A247" i="287"/>
  <c r="B246" i="287"/>
  <c r="A246" i="287"/>
  <c r="B245" i="287"/>
  <c r="A245" i="287"/>
  <c r="B244" i="287"/>
  <c r="A244" i="287"/>
  <c r="B243" i="287"/>
  <c r="A243" i="287"/>
  <c r="B242" i="287"/>
  <c r="A242" i="287"/>
  <c r="B241" i="287"/>
  <c r="A241" i="287"/>
  <c r="B240" i="287"/>
  <c r="A240" i="287"/>
  <c r="B239" i="287"/>
  <c r="A239" i="287"/>
  <c r="B238" i="287"/>
  <c r="A238" i="287"/>
  <c r="B237" i="287"/>
  <c r="A237" i="287"/>
  <c r="B236" i="287"/>
  <c r="A236" i="287"/>
  <c r="B235" i="287"/>
  <c r="A235" i="287"/>
  <c r="B234" i="287"/>
  <c r="A234" i="287"/>
  <c r="B233" i="287"/>
  <c r="A233" i="287"/>
  <c r="B232" i="287"/>
  <c r="A232" i="287"/>
  <c r="B231" i="287"/>
  <c r="A231" i="287"/>
  <c r="B230" i="287"/>
  <c r="A230" i="287"/>
  <c r="B229" i="287"/>
  <c r="A229" i="287"/>
  <c r="B228" i="287"/>
  <c r="A228" i="287"/>
  <c r="B227" i="287"/>
  <c r="A227" i="287"/>
  <c r="B226" i="287"/>
  <c r="A226" i="287"/>
  <c r="B225" i="287"/>
  <c r="A225" i="287"/>
  <c r="B224" i="287"/>
  <c r="A224" i="287"/>
  <c r="B223" i="287"/>
  <c r="A223" i="287"/>
  <c r="B222" i="287"/>
  <c r="A222" i="287"/>
  <c r="B221" i="287"/>
  <c r="A221" i="287"/>
  <c r="B220" i="287"/>
  <c r="A220" i="287"/>
  <c r="B219" i="287"/>
  <c r="A219" i="287"/>
  <c r="B218" i="287"/>
  <c r="A218" i="287"/>
  <c r="B217" i="287"/>
  <c r="A217" i="287"/>
  <c r="B216" i="287"/>
  <c r="A216" i="287"/>
  <c r="B215" i="287"/>
  <c r="A215" i="287"/>
  <c r="B214" i="287"/>
  <c r="A214" i="287"/>
  <c r="B213" i="287"/>
  <c r="A213" i="287"/>
  <c r="B212" i="287"/>
  <c r="A212" i="287"/>
  <c r="B211" i="287"/>
  <c r="A211" i="287"/>
  <c r="B210" i="287"/>
  <c r="A210" i="287"/>
  <c r="B209" i="287"/>
  <c r="A209" i="287"/>
  <c r="B208" i="287"/>
  <c r="A208" i="287"/>
  <c r="B207" i="287"/>
  <c r="A207" i="287"/>
  <c r="B206" i="287"/>
  <c r="A206" i="287"/>
  <c r="B205" i="287"/>
  <c r="A205" i="287"/>
  <c r="B204" i="287"/>
  <c r="A204" i="287"/>
  <c r="B203" i="287"/>
  <c r="A203" i="287"/>
  <c r="B202" i="287"/>
  <c r="A202" i="287"/>
  <c r="B201" i="287"/>
  <c r="A201" i="287"/>
  <c r="B200" i="287"/>
  <c r="A200" i="287"/>
  <c r="B199" i="287"/>
  <c r="A199" i="287"/>
  <c r="B198" i="287"/>
  <c r="A198" i="287"/>
  <c r="B197" i="287"/>
  <c r="A197" i="287"/>
  <c r="B196" i="287"/>
  <c r="A196" i="287"/>
  <c r="B195" i="287"/>
  <c r="A195" i="287"/>
  <c r="B194" i="287"/>
  <c r="A194" i="287"/>
  <c r="B193" i="287"/>
  <c r="A193" i="287"/>
  <c r="B192" i="287"/>
  <c r="A192" i="287"/>
  <c r="B191" i="287"/>
  <c r="A191" i="287"/>
  <c r="B190" i="287"/>
  <c r="A190" i="287"/>
  <c r="B189" i="287"/>
  <c r="A189" i="287"/>
  <c r="B188" i="287"/>
  <c r="A188" i="287"/>
  <c r="B187" i="287"/>
  <c r="A187" i="287"/>
  <c r="B186" i="287"/>
  <c r="A186" i="287"/>
  <c r="B185" i="287"/>
  <c r="A185" i="287"/>
  <c r="B184" i="287"/>
  <c r="A184" i="287"/>
  <c r="B183" i="287"/>
  <c r="A183" i="287"/>
  <c r="B182" i="287"/>
  <c r="A182" i="287"/>
  <c r="B181" i="287"/>
  <c r="A181" i="287"/>
  <c r="B180" i="287"/>
  <c r="A180" i="287"/>
  <c r="B179" i="287"/>
  <c r="A179" i="287"/>
  <c r="B178" i="287"/>
  <c r="A178" i="287"/>
  <c r="B177" i="287"/>
  <c r="A177" i="287"/>
  <c r="B176" i="287"/>
  <c r="A176" i="287"/>
  <c r="B175" i="287"/>
  <c r="A175" i="287"/>
  <c r="B174" i="287"/>
  <c r="A174" i="287"/>
  <c r="B173" i="287"/>
  <c r="A173" i="287"/>
  <c r="B172" i="287"/>
  <c r="A172" i="287"/>
  <c r="B171" i="287"/>
  <c r="A171" i="287"/>
  <c r="B170" i="287"/>
  <c r="A170" i="287"/>
  <c r="B169" i="287"/>
  <c r="A169" i="287"/>
  <c r="B168" i="287"/>
  <c r="A168" i="287"/>
  <c r="B167" i="287"/>
  <c r="A167" i="287"/>
  <c r="B166" i="287"/>
  <c r="A166" i="287"/>
  <c r="B165" i="287"/>
  <c r="A165" i="287"/>
  <c r="B164" i="287"/>
  <c r="A164" i="287"/>
  <c r="B163" i="287"/>
  <c r="A163" i="287"/>
  <c r="B162" i="287"/>
  <c r="A162" i="287"/>
  <c r="B161" i="287"/>
  <c r="A161" i="287"/>
  <c r="B160" i="287"/>
  <c r="A160" i="287"/>
  <c r="B159" i="287"/>
  <c r="A159" i="287"/>
  <c r="B158" i="287"/>
  <c r="A158" i="287"/>
  <c r="B157" i="287"/>
  <c r="A157" i="287"/>
  <c r="B156" i="287"/>
  <c r="A156" i="287"/>
  <c r="B155" i="287"/>
  <c r="A155" i="287"/>
  <c r="B154" i="287"/>
  <c r="A154" i="287"/>
  <c r="B153" i="287"/>
  <c r="A153" i="287"/>
  <c r="B152" i="287"/>
  <c r="A152" i="287"/>
  <c r="B151" i="287"/>
  <c r="A151" i="287"/>
  <c r="B150" i="287"/>
  <c r="A150" i="287"/>
  <c r="B149" i="287"/>
  <c r="A149" i="287"/>
  <c r="B148" i="287"/>
  <c r="A148" i="287"/>
  <c r="B147" i="287"/>
  <c r="A147" i="287"/>
  <c r="B146" i="287"/>
  <c r="A146" i="287"/>
  <c r="B145" i="287"/>
  <c r="A145" i="287"/>
  <c r="B144" i="287"/>
  <c r="A144" i="287"/>
  <c r="B143" i="287"/>
  <c r="A143" i="287"/>
  <c r="B142" i="287"/>
  <c r="A142" i="287"/>
  <c r="B141" i="287"/>
  <c r="A141" i="287"/>
  <c r="B140" i="287"/>
  <c r="A140" i="287"/>
  <c r="B139" i="287"/>
  <c r="A139" i="287"/>
  <c r="B138" i="287"/>
  <c r="A138" i="287"/>
  <c r="B137" i="287"/>
  <c r="A137" i="287"/>
  <c r="B136" i="287"/>
  <c r="A136" i="287"/>
  <c r="B135" i="287"/>
  <c r="A135" i="287"/>
  <c r="B134" i="287"/>
  <c r="A134" i="287"/>
  <c r="B133" i="287"/>
  <c r="A133" i="287"/>
  <c r="B132" i="287"/>
  <c r="A132" i="287"/>
  <c r="B131" i="287"/>
  <c r="A131" i="287"/>
  <c r="B130" i="287"/>
  <c r="A130" i="287"/>
  <c r="B129" i="287"/>
  <c r="A129" i="287"/>
  <c r="B128" i="287"/>
  <c r="A128" i="287"/>
  <c r="B127" i="287"/>
  <c r="A127" i="287"/>
  <c r="AU123" i="287"/>
  <c r="AT123" i="287"/>
  <c r="AS123" i="287"/>
  <c r="AR123" i="287"/>
  <c r="AQ123" i="287"/>
  <c r="AP123" i="287"/>
  <c r="AO123" i="287"/>
  <c r="AM123" i="287"/>
  <c r="AL123" i="287"/>
  <c r="AK123" i="287"/>
  <c r="AJ123" i="287"/>
  <c r="AI123" i="287"/>
  <c r="AH123" i="287"/>
  <c r="AG123" i="287"/>
  <c r="AE123" i="287"/>
  <c r="AD123" i="287"/>
  <c r="AC123" i="287"/>
  <c r="AB123" i="287"/>
  <c r="AA123" i="287"/>
  <c r="Z123" i="287"/>
  <c r="Y123" i="287"/>
  <c r="W123" i="287"/>
  <c r="V123" i="287"/>
  <c r="U123" i="287"/>
  <c r="T123" i="287"/>
  <c r="S123" i="287"/>
  <c r="R123" i="287"/>
  <c r="Q123" i="287"/>
  <c r="O123" i="287"/>
  <c r="N123" i="287"/>
  <c r="M123" i="287"/>
  <c r="L123" i="287"/>
  <c r="K123" i="287"/>
  <c r="J123" i="287"/>
  <c r="I123" i="287"/>
  <c r="AU122" i="287"/>
  <c r="AT122" i="287"/>
  <c r="AS122" i="287"/>
  <c r="AR122" i="287"/>
  <c r="AQ122" i="287"/>
  <c r="AP122" i="287"/>
  <c r="AO122" i="287"/>
  <c r="AM122" i="287"/>
  <c r="AL122" i="287"/>
  <c r="AK122" i="287"/>
  <c r="AJ122" i="287"/>
  <c r="AI122" i="287"/>
  <c r="AH122" i="287"/>
  <c r="AG122" i="287"/>
  <c r="AE122" i="287"/>
  <c r="AD122" i="287"/>
  <c r="AC122" i="287"/>
  <c r="AB122" i="287"/>
  <c r="AA122" i="287"/>
  <c r="Z122" i="287"/>
  <c r="Y122" i="287"/>
  <c r="W122" i="287"/>
  <c r="V122" i="287"/>
  <c r="U122" i="287"/>
  <c r="T122" i="287"/>
  <c r="S122" i="287"/>
  <c r="R122" i="287"/>
  <c r="Q122" i="287"/>
  <c r="O122" i="287"/>
  <c r="N122" i="287"/>
  <c r="M122" i="287"/>
  <c r="L122" i="287"/>
  <c r="K122" i="287"/>
  <c r="J122" i="287"/>
  <c r="I122" i="287"/>
  <c r="AU121" i="287"/>
  <c r="AT121" i="287"/>
  <c r="AS121" i="287"/>
  <c r="AR121" i="287"/>
  <c r="AQ121" i="287"/>
  <c r="AP121" i="287"/>
  <c r="AO121" i="287"/>
  <c r="AM121" i="287"/>
  <c r="AL121" i="287"/>
  <c r="AK121" i="287"/>
  <c r="AJ121" i="287"/>
  <c r="AI121" i="287"/>
  <c r="AH121" i="287"/>
  <c r="AG121" i="287"/>
  <c r="AE121" i="287"/>
  <c r="AD121" i="287"/>
  <c r="AC121" i="287"/>
  <c r="AB121" i="287"/>
  <c r="AA121" i="287"/>
  <c r="Z121" i="287"/>
  <c r="Y121" i="287"/>
  <c r="W121" i="287"/>
  <c r="V121" i="287"/>
  <c r="U121" i="287"/>
  <c r="T121" i="287"/>
  <c r="S121" i="287"/>
  <c r="R121" i="287"/>
  <c r="Q121" i="287"/>
  <c r="O121" i="287"/>
  <c r="N121" i="287"/>
  <c r="M121" i="287"/>
  <c r="L121" i="287"/>
  <c r="K121" i="287"/>
  <c r="J121" i="287"/>
  <c r="I121" i="287"/>
  <c r="G121" i="287"/>
  <c r="F121" i="287"/>
  <c r="E121" i="287"/>
  <c r="D121" i="287"/>
  <c r="C121" i="287"/>
  <c r="B121" i="287"/>
  <c r="A121" i="287"/>
  <c r="AU120" i="287"/>
  <c r="AT120" i="287"/>
  <c r="AS120" i="287"/>
  <c r="AR120" i="287"/>
  <c r="AQ120" i="287"/>
  <c r="AP120" i="287"/>
  <c r="AO120" i="287"/>
  <c r="AM120" i="287"/>
  <c r="AL120" i="287"/>
  <c r="AK120" i="287"/>
  <c r="AJ120" i="287"/>
  <c r="AI120" i="287"/>
  <c r="AH120" i="287"/>
  <c r="AG120" i="287"/>
  <c r="AE120" i="287"/>
  <c r="AD120" i="287"/>
  <c r="AC120" i="287"/>
  <c r="AB120" i="287"/>
  <c r="AA120" i="287"/>
  <c r="Z120" i="287"/>
  <c r="Y120" i="287"/>
  <c r="W120" i="287"/>
  <c r="V120" i="287"/>
  <c r="U120" i="287"/>
  <c r="T120" i="287"/>
  <c r="S120" i="287"/>
  <c r="R120" i="287"/>
  <c r="Q120" i="287"/>
  <c r="O120" i="287"/>
  <c r="N120" i="287"/>
  <c r="M120" i="287"/>
  <c r="L120" i="287"/>
  <c r="K120" i="287"/>
  <c r="J120" i="287"/>
  <c r="I120" i="287"/>
  <c r="G120" i="287"/>
  <c r="F120" i="287"/>
  <c r="E120" i="287"/>
  <c r="D120" i="287"/>
  <c r="C120" i="287"/>
  <c r="B120" i="287"/>
  <c r="A120" i="287"/>
  <c r="AU119" i="287"/>
  <c r="AT119" i="287"/>
  <c r="AS119" i="287"/>
  <c r="AR119" i="287"/>
  <c r="AQ119" i="287"/>
  <c r="AP119" i="287"/>
  <c r="AO119" i="287"/>
  <c r="AM119" i="287"/>
  <c r="AL119" i="287"/>
  <c r="AK119" i="287"/>
  <c r="AJ119" i="287"/>
  <c r="AI119" i="287"/>
  <c r="AH119" i="287"/>
  <c r="AG119" i="287"/>
  <c r="AE119" i="287"/>
  <c r="AD119" i="287"/>
  <c r="AC119" i="287"/>
  <c r="AB119" i="287"/>
  <c r="AA119" i="287"/>
  <c r="Z119" i="287"/>
  <c r="Y119" i="287"/>
  <c r="W119" i="287"/>
  <c r="V119" i="287"/>
  <c r="U119" i="287"/>
  <c r="T119" i="287"/>
  <c r="S119" i="287"/>
  <c r="R119" i="287"/>
  <c r="Q119" i="287"/>
  <c r="O119" i="287"/>
  <c r="N119" i="287"/>
  <c r="M119" i="287"/>
  <c r="L119" i="287"/>
  <c r="K119" i="287"/>
  <c r="J119" i="287"/>
  <c r="I119" i="287"/>
  <c r="G119" i="287"/>
  <c r="F119" i="287"/>
  <c r="E119" i="287"/>
  <c r="D119" i="287"/>
  <c r="C119" i="287"/>
  <c r="B119" i="287"/>
  <c r="A119" i="287"/>
  <c r="AU118" i="287"/>
  <c r="AT118" i="287"/>
  <c r="AS118" i="287"/>
  <c r="AR118" i="287"/>
  <c r="AQ118" i="287"/>
  <c r="AP118" i="287"/>
  <c r="AO118" i="287"/>
  <c r="AM118" i="287"/>
  <c r="AL118" i="287"/>
  <c r="AK118" i="287"/>
  <c r="AJ118" i="287"/>
  <c r="AI118" i="287"/>
  <c r="AH118" i="287"/>
  <c r="AG118" i="287"/>
  <c r="AE118" i="287"/>
  <c r="AD118" i="287"/>
  <c r="AC118" i="287"/>
  <c r="AB118" i="287"/>
  <c r="AA118" i="287"/>
  <c r="Z118" i="287"/>
  <c r="Y118" i="287"/>
  <c r="W118" i="287"/>
  <c r="V118" i="287"/>
  <c r="U118" i="287"/>
  <c r="T118" i="287"/>
  <c r="S118" i="287"/>
  <c r="R118" i="287"/>
  <c r="Q118" i="287"/>
  <c r="O118" i="287"/>
  <c r="N118" i="287"/>
  <c r="M118" i="287"/>
  <c r="L118" i="287"/>
  <c r="K118" i="287"/>
  <c r="J118" i="287"/>
  <c r="I118" i="287"/>
  <c r="G118" i="287"/>
  <c r="F118" i="287"/>
  <c r="E118" i="287"/>
  <c r="D118" i="287"/>
  <c r="C118" i="287"/>
  <c r="B118" i="287"/>
  <c r="A118" i="287"/>
  <c r="AU117" i="287"/>
  <c r="AT117" i="287"/>
  <c r="AS117" i="287"/>
  <c r="AR117" i="287"/>
  <c r="AQ117" i="287"/>
  <c r="AP117" i="287"/>
  <c r="AO117" i="287"/>
  <c r="AM117" i="287"/>
  <c r="AL117" i="287"/>
  <c r="AK117" i="287"/>
  <c r="AJ117" i="287"/>
  <c r="AI117" i="287"/>
  <c r="AH117" i="287"/>
  <c r="AG117" i="287"/>
  <c r="AE117" i="287"/>
  <c r="AD117" i="287"/>
  <c r="AC117" i="287"/>
  <c r="AB117" i="287"/>
  <c r="AA117" i="287"/>
  <c r="Z117" i="287"/>
  <c r="Y117" i="287"/>
  <c r="W117" i="287"/>
  <c r="V117" i="287"/>
  <c r="U117" i="287"/>
  <c r="T117" i="287"/>
  <c r="S117" i="287"/>
  <c r="R117" i="287"/>
  <c r="Q117" i="287"/>
  <c r="O117" i="287"/>
  <c r="N117" i="287"/>
  <c r="M117" i="287"/>
  <c r="L117" i="287"/>
  <c r="K117" i="287"/>
  <c r="J117" i="287"/>
  <c r="I117" i="287"/>
  <c r="G117" i="287"/>
  <c r="F117" i="287"/>
  <c r="E117" i="287"/>
  <c r="D117" i="287"/>
  <c r="C117" i="287"/>
  <c r="B117" i="287"/>
  <c r="A117" i="287"/>
  <c r="AU116" i="287"/>
  <c r="AT116" i="287"/>
  <c r="AS116" i="287"/>
  <c r="AR116" i="287"/>
  <c r="AQ116" i="287"/>
  <c r="AP116" i="287"/>
  <c r="AO116" i="287"/>
  <c r="AM116" i="287"/>
  <c r="AL116" i="287"/>
  <c r="AK116" i="287"/>
  <c r="AJ116" i="287"/>
  <c r="AI116" i="287"/>
  <c r="AH116" i="287"/>
  <c r="AG116" i="287"/>
  <c r="AE116" i="287"/>
  <c r="AD116" i="287"/>
  <c r="AC116" i="287"/>
  <c r="AB116" i="287"/>
  <c r="AA116" i="287"/>
  <c r="Z116" i="287"/>
  <c r="Y116" i="287"/>
  <c r="W116" i="287"/>
  <c r="V116" i="287"/>
  <c r="U116" i="287"/>
  <c r="T116" i="287"/>
  <c r="S116" i="287"/>
  <c r="R116" i="287"/>
  <c r="Q116" i="287"/>
  <c r="O116" i="287"/>
  <c r="N116" i="287"/>
  <c r="M116" i="287"/>
  <c r="L116" i="287"/>
  <c r="K116" i="287"/>
  <c r="J116" i="287"/>
  <c r="I116" i="287"/>
  <c r="G116" i="287"/>
  <c r="F116" i="287"/>
  <c r="E116" i="287"/>
  <c r="D116" i="287"/>
  <c r="C116" i="287"/>
  <c r="B116" i="287"/>
  <c r="A116" i="287"/>
  <c r="AU115" i="287"/>
  <c r="AT115" i="287"/>
  <c r="AS115" i="287"/>
  <c r="AR115" i="287"/>
  <c r="AQ115" i="287"/>
  <c r="AP115" i="287"/>
  <c r="AO115" i="287"/>
  <c r="AM115" i="287"/>
  <c r="AL115" i="287"/>
  <c r="AK115" i="287"/>
  <c r="AJ115" i="287"/>
  <c r="AI115" i="287"/>
  <c r="AH115" i="287"/>
  <c r="AG115" i="287"/>
  <c r="AE115" i="287"/>
  <c r="AD115" i="287"/>
  <c r="AC115" i="287"/>
  <c r="AB115" i="287"/>
  <c r="AA115" i="287"/>
  <c r="Z115" i="287"/>
  <c r="Y115" i="287"/>
  <c r="W115" i="287"/>
  <c r="V115" i="287"/>
  <c r="U115" i="287"/>
  <c r="T115" i="287"/>
  <c r="S115" i="287"/>
  <c r="R115" i="287"/>
  <c r="Q115" i="287"/>
  <c r="O115" i="287"/>
  <c r="N115" i="287"/>
  <c r="M115" i="287"/>
  <c r="L115" i="287"/>
  <c r="K115" i="287"/>
  <c r="J115" i="287"/>
  <c r="I115" i="287"/>
  <c r="G115" i="287"/>
  <c r="F115" i="287"/>
  <c r="E115" i="287"/>
  <c r="D115" i="287"/>
  <c r="C115" i="287"/>
  <c r="B115" i="287"/>
  <c r="A115" i="287"/>
  <c r="AU114" i="287"/>
  <c r="AT114" i="287"/>
  <c r="AS114" i="287"/>
  <c r="AR114" i="287"/>
  <c r="AQ114" i="287"/>
  <c r="AP114" i="287"/>
  <c r="AO114" i="287"/>
  <c r="AM114" i="287"/>
  <c r="AL114" i="287"/>
  <c r="AK114" i="287"/>
  <c r="AJ114" i="287"/>
  <c r="AI114" i="287"/>
  <c r="AH114" i="287"/>
  <c r="AG114" i="287"/>
  <c r="AE114" i="287"/>
  <c r="AD114" i="287"/>
  <c r="AC114" i="287"/>
  <c r="AB114" i="287"/>
  <c r="AA114" i="287"/>
  <c r="Z114" i="287"/>
  <c r="Y114" i="287"/>
  <c r="W114" i="287"/>
  <c r="V114" i="287"/>
  <c r="U114" i="287"/>
  <c r="T114" i="287"/>
  <c r="S114" i="287"/>
  <c r="R114" i="287"/>
  <c r="Q114" i="287"/>
  <c r="O114" i="287"/>
  <c r="N114" i="287"/>
  <c r="M114" i="287"/>
  <c r="L114" i="287"/>
  <c r="K114" i="287"/>
  <c r="J114" i="287"/>
  <c r="I114" i="287"/>
  <c r="G114" i="287"/>
  <c r="F114" i="287"/>
  <c r="E114" i="287"/>
  <c r="D114" i="287"/>
  <c r="C114" i="287"/>
  <c r="B114" i="287"/>
  <c r="A114" i="287"/>
  <c r="AU113" i="287"/>
  <c r="AT113" i="287"/>
  <c r="AS113" i="287"/>
  <c r="AR113" i="287"/>
  <c r="AQ113" i="287"/>
  <c r="AP113" i="287"/>
  <c r="AO113" i="287"/>
  <c r="AM113" i="287"/>
  <c r="AL113" i="287"/>
  <c r="AK113" i="287"/>
  <c r="AJ113" i="287"/>
  <c r="AI113" i="287"/>
  <c r="AH113" i="287"/>
  <c r="AG113" i="287"/>
  <c r="AE113" i="287"/>
  <c r="AD113" i="287"/>
  <c r="AC113" i="287"/>
  <c r="AB113" i="287"/>
  <c r="AA113" i="287"/>
  <c r="Z113" i="287"/>
  <c r="Y113" i="287"/>
  <c r="W113" i="287"/>
  <c r="V113" i="287"/>
  <c r="U113" i="287"/>
  <c r="T113" i="287"/>
  <c r="S113" i="287"/>
  <c r="R113" i="287"/>
  <c r="Q113" i="287"/>
  <c r="O113" i="287"/>
  <c r="N113" i="287"/>
  <c r="M113" i="287"/>
  <c r="L113" i="287"/>
  <c r="K113" i="287"/>
  <c r="J113" i="287"/>
  <c r="I113" i="287"/>
  <c r="G113" i="287"/>
  <c r="F113" i="287"/>
  <c r="E113" i="287"/>
  <c r="D113" i="287"/>
  <c r="C113" i="287"/>
  <c r="B113" i="287"/>
  <c r="A113" i="287"/>
  <c r="AU112" i="287"/>
  <c r="AT112" i="287"/>
  <c r="AS112" i="287"/>
  <c r="AR112" i="287"/>
  <c r="AQ112" i="287"/>
  <c r="AP112" i="287"/>
  <c r="AO112" i="287"/>
  <c r="AM112" i="287"/>
  <c r="AL112" i="287"/>
  <c r="AK112" i="287"/>
  <c r="AJ112" i="287"/>
  <c r="AI112" i="287"/>
  <c r="AH112" i="287"/>
  <c r="AG112" i="287"/>
  <c r="AE112" i="287"/>
  <c r="AD112" i="287"/>
  <c r="AC112" i="287"/>
  <c r="AB112" i="287"/>
  <c r="AA112" i="287"/>
  <c r="Z112" i="287"/>
  <c r="Y112" i="287"/>
  <c r="W112" i="287"/>
  <c r="V112" i="287"/>
  <c r="U112" i="287"/>
  <c r="T112" i="287"/>
  <c r="S112" i="287"/>
  <c r="R112" i="287"/>
  <c r="Q112" i="287"/>
  <c r="O112" i="287"/>
  <c r="N112" i="287"/>
  <c r="M112" i="287"/>
  <c r="L112" i="287"/>
  <c r="K112" i="287"/>
  <c r="J112" i="287"/>
  <c r="I112" i="287"/>
  <c r="G112" i="287"/>
  <c r="F112" i="287"/>
  <c r="E112" i="287"/>
  <c r="D112" i="287"/>
  <c r="C112" i="287"/>
  <c r="B112" i="287"/>
  <c r="A112" i="287"/>
  <c r="AU111" i="287"/>
  <c r="AT111" i="287"/>
  <c r="AS111" i="287"/>
  <c r="AR111" i="287"/>
  <c r="AQ111" i="287"/>
  <c r="AP111" i="287"/>
  <c r="AO111" i="287"/>
  <c r="AM111" i="287"/>
  <c r="AL111" i="287"/>
  <c r="AK111" i="287"/>
  <c r="AJ111" i="287"/>
  <c r="AI111" i="287"/>
  <c r="AH111" i="287"/>
  <c r="AG111" i="287"/>
  <c r="AE111" i="287"/>
  <c r="AD111" i="287"/>
  <c r="AC111" i="287"/>
  <c r="AB111" i="287"/>
  <c r="AA111" i="287"/>
  <c r="Z111" i="287"/>
  <c r="Y111" i="287"/>
  <c r="W111" i="287"/>
  <c r="V111" i="287"/>
  <c r="U111" i="287"/>
  <c r="T111" i="287"/>
  <c r="S111" i="287"/>
  <c r="R111" i="287"/>
  <c r="Q111" i="287"/>
  <c r="O111" i="287"/>
  <c r="N111" i="287"/>
  <c r="M111" i="287"/>
  <c r="L111" i="287"/>
  <c r="K111" i="287"/>
  <c r="J111" i="287"/>
  <c r="I111" i="287"/>
  <c r="G111" i="287"/>
  <c r="F111" i="287"/>
  <c r="E111" i="287"/>
  <c r="D111" i="287"/>
  <c r="C111" i="287"/>
  <c r="B111" i="287"/>
  <c r="A111" i="287"/>
  <c r="AU110" i="287"/>
  <c r="AT110" i="287"/>
  <c r="AS110" i="287"/>
  <c r="AR110" i="287"/>
  <c r="AQ110" i="287"/>
  <c r="AP110" i="287"/>
  <c r="AO110" i="287"/>
  <c r="AM110" i="287"/>
  <c r="AL110" i="287"/>
  <c r="AK110" i="287"/>
  <c r="AJ110" i="287"/>
  <c r="AI110" i="287"/>
  <c r="AH110" i="287"/>
  <c r="AG110" i="287"/>
  <c r="AE110" i="287"/>
  <c r="AD110" i="287"/>
  <c r="AC110" i="287"/>
  <c r="AB110" i="287"/>
  <c r="AA110" i="287"/>
  <c r="Z110" i="287"/>
  <c r="Y110" i="287"/>
  <c r="W110" i="287"/>
  <c r="V110" i="287"/>
  <c r="U110" i="287"/>
  <c r="T110" i="287"/>
  <c r="S110" i="287"/>
  <c r="R110" i="287"/>
  <c r="Q110" i="287"/>
  <c r="O110" i="287"/>
  <c r="N110" i="287"/>
  <c r="M110" i="287"/>
  <c r="L110" i="287"/>
  <c r="K110" i="287"/>
  <c r="J110" i="287"/>
  <c r="I110" i="287"/>
  <c r="G110" i="287"/>
  <c r="F110" i="287"/>
  <c r="E110" i="287"/>
  <c r="D110" i="287"/>
  <c r="C110" i="287"/>
  <c r="B110" i="287"/>
  <c r="A110" i="287"/>
  <c r="AU109" i="287"/>
  <c r="AT109" i="287"/>
  <c r="AS109" i="287"/>
  <c r="AR109" i="287"/>
  <c r="AQ109" i="287"/>
  <c r="AP109" i="287"/>
  <c r="AO109" i="287"/>
  <c r="AM109" i="287"/>
  <c r="AL109" i="287"/>
  <c r="AK109" i="287"/>
  <c r="AJ109" i="287"/>
  <c r="AI109" i="287"/>
  <c r="AH109" i="287"/>
  <c r="AG109" i="287"/>
  <c r="AE109" i="287"/>
  <c r="AD109" i="287"/>
  <c r="AC109" i="287"/>
  <c r="AB109" i="287"/>
  <c r="AA109" i="287"/>
  <c r="Z109" i="287"/>
  <c r="Y109" i="287"/>
  <c r="W109" i="287"/>
  <c r="V109" i="287"/>
  <c r="U109" i="287"/>
  <c r="T109" i="287"/>
  <c r="S109" i="287"/>
  <c r="R109" i="287"/>
  <c r="Q109" i="287"/>
  <c r="O109" i="287"/>
  <c r="N109" i="287"/>
  <c r="M109" i="287"/>
  <c r="L109" i="287"/>
  <c r="K109" i="287"/>
  <c r="J109" i="287"/>
  <c r="I109" i="287"/>
  <c r="G109" i="287"/>
  <c r="F109" i="287"/>
  <c r="E109" i="287"/>
  <c r="D109" i="287"/>
  <c r="C109" i="287"/>
  <c r="B109" i="287"/>
  <c r="A109" i="287"/>
  <c r="AU108" i="287"/>
  <c r="AT108" i="287"/>
  <c r="AS108" i="287"/>
  <c r="AR108" i="287"/>
  <c r="AQ108" i="287"/>
  <c r="AP108" i="287"/>
  <c r="AO108" i="287"/>
  <c r="AM108" i="287"/>
  <c r="AL108" i="287"/>
  <c r="AK108" i="287"/>
  <c r="AJ108" i="287"/>
  <c r="AI108" i="287"/>
  <c r="AH108" i="287"/>
  <c r="AG108" i="287"/>
  <c r="AE108" i="287"/>
  <c r="AD108" i="287"/>
  <c r="AC108" i="287"/>
  <c r="AB108" i="287"/>
  <c r="AA108" i="287"/>
  <c r="Z108" i="287"/>
  <c r="Y108" i="287"/>
  <c r="W108" i="287"/>
  <c r="V108" i="287"/>
  <c r="U108" i="287"/>
  <c r="T108" i="287"/>
  <c r="S108" i="287"/>
  <c r="R108" i="287"/>
  <c r="Q108" i="287"/>
  <c r="O108" i="287"/>
  <c r="N108" i="287"/>
  <c r="M108" i="287"/>
  <c r="L108" i="287"/>
  <c r="K108" i="287"/>
  <c r="J108" i="287"/>
  <c r="I108" i="287"/>
  <c r="G108" i="287"/>
  <c r="F108" i="287"/>
  <c r="E108" i="287"/>
  <c r="D108" i="287"/>
  <c r="C108" i="287"/>
  <c r="B108" i="287"/>
  <c r="A108" i="287"/>
  <c r="AU107" i="287"/>
  <c r="AT107" i="287"/>
  <c r="AS107" i="287"/>
  <c r="AR107" i="287"/>
  <c r="AQ107" i="287"/>
  <c r="AP107" i="287"/>
  <c r="AO107" i="287"/>
  <c r="AM107" i="287"/>
  <c r="AL107" i="287"/>
  <c r="AK107" i="287"/>
  <c r="AJ107" i="287"/>
  <c r="AI107" i="287"/>
  <c r="AH107" i="287"/>
  <c r="AG107" i="287"/>
  <c r="AE107" i="287"/>
  <c r="AD107" i="287"/>
  <c r="AC107" i="287"/>
  <c r="AB107" i="287"/>
  <c r="AA107" i="287"/>
  <c r="Z107" i="287"/>
  <c r="Y107" i="287"/>
  <c r="W107" i="287"/>
  <c r="V107" i="287"/>
  <c r="U107" i="287"/>
  <c r="T107" i="287"/>
  <c r="S107" i="287"/>
  <c r="R107" i="287"/>
  <c r="Q107" i="287"/>
  <c r="O107" i="287"/>
  <c r="N107" i="287"/>
  <c r="M107" i="287"/>
  <c r="L107" i="287"/>
  <c r="K107" i="287"/>
  <c r="J107" i="287"/>
  <c r="I107" i="287"/>
  <c r="G107" i="287"/>
  <c r="F107" i="287"/>
  <c r="E107" i="287"/>
  <c r="D107" i="287"/>
  <c r="C107" i="287"/>
  <c r="B107" i="287"/>
  <c r="A107" i="287"/>
  <c r="AU106" i="287"/>
  <c r="AT106" i="287"/>
  <c r="AS106" i="287"/>
  <c r="AR106" i="287"/>
  <c r="AQ106" i="287"/>
  <c r="AP106" i="287"/>
  <c r="AO106" i="287"/>
  <c r="AM106" i="287"/>
  <c r="AL106" i="287"/>
  <c r="AK106" i="287"/>
  <c r="AJ106" i="287"/>
  <c r="AI106" i="287"/>
  <c r="AH106" i="287"/>
  <c r="AG106" i="287"/>
  <c r="AE106" i="287"/>
  <c r="AD106" i="287"/>
  <c r="AC106" i="287"/>
  <c r="AB106" i="287"/>
  <c r="AA106" i="287"/>
  <c r="Z106" i="287"/>
  <c r="Y106" i="287"/>
  <c r="W106" i="287"/>
  <c r="V106" i="287"/>
  <c r="U106" i="287"/>
  <c r="T106" i="287"/>
  <c r="S106" i="287"/>
  <c r="R106" i="287"/>
  <c r="Q106" i="287"/>
  <c r="O106" i="287"/>
  <c r="N106" i="287"/>
  <c r="M106" i="287"/>
  <c r="L106" i="287"/>
  <c r="K106" i="287"/>
  <c r="J106" i="287"/>
  <c r="I106" i="287"/>
  <c r="G106" i="287"/>
  <c r="F106" i="287"/>
  <c r="E106" i="287"/>
  <c r="D106" i="287"/>
  <c r="C106" i="287"/>
  <c r="B106" i="287"/>
  <c r="A106" i="287"/>
  <c r="AU105" i="287"/>
  <c r="AT105" i="287"/>
  <c r="AS105" i="287"/>
  <c r="AR105" i="287"/>
  <c r="AQ105" i="287"/>
  <c r="AP105" i="287"/>
  <c r="AO105" i="287"/>
  <c r="AM105" i="287"/>
  <c r="AL105" i="287"/>
  <c r="AK105" i="287"/>
  <c r="AJ105" i="287"/>
  <c r="AI105" i="287"/>
  <c r="AH105" i="287"/>
  <c r="AG105" i="287"/>
  <c r="AE105" i="287"/>
  <c r="AD105" i="287"/>
  <c r="AC105" i="287"/>
  <c r="AB105" i="287"/>
  <c r="AA105" i="287"/>
  <c r="Z105" i="287"/>
  <c r="Y105" i="287"/>
  <c r="W105" i="287"/>
  <c r="V105" i="287"/>
  <c r="U105" i="287"/>
  <c r="T105" i="287"/>
  <c r="S105" i="287"/>
  <c r="R105" i="287"/>
  <c r="Q105" i="287"/>
  <c r="O105" i="287"/>
  <c r="N105" i="287"/>
  <c r="M105" i="287"/>
  <c r="L105" i="287"/>
  <c r="K105" i="287"/>
  <c r="J105" i="287"/>
  <c r="I105" i="287"/>
  <c r="G105" i="287"/>
  <c r="F105" i="287"/>
  <c r="E105" i="287"/>
  <c r="D105" i="287"/>
  <c r="C105" i="287"/>
  <c r="B105" i="287"/>
  <c r="A105" i="287"/>
  <c r="AU104" i="287"/>
  <c r="AT104" i="287"/>
  <c r="AS104" i="287"/>
  <c r="AR104" i="287"/>
  <c r="AQ104" i="287"/>
  <c r="AP104" i="287"/>
  <c r="AO104" i="287"/>
  <c r="AM104" i="287"/>
  <c r="AL104" i="287"/>
  <c r="AK104" i="287"/>
  <c r="AJ104" i="287"/>
  <c r="AI104" i="287"/>
  <c r="AH104" i="287"/>
  <c r="AG104" i="287"/>
  <c r="AE104" i="287"/>
  <c r="AD104" i="287"/>
  <c r="AC104" i="287"/>
  <c r="AB104" i="287"/>
  <c r="AA104" i="287"/>
  <c r="Z104" i="287"/>
  <c r="Y104" i="287"/>
  <c r="W104" i="287"/>
  <c r="V104" i="287"/>
  <c r="U104" i="287"/>
  <c r="T104" i="287"/>
  <c r="S104" i="287"/>
  <c r="R104" i="287"/>
  <c r="Q104" i="287"/>
  <c r="O104" i="287"/>
  <c r="N104" i="287"/>
  <c r="M104" i="287"/>
  <c r="L104" i="287"/>
  <c r="K104" i="287"/>
  <c r="J104" i="287"/>
  <c r="I104" i="287"/>
  <c r="G104" i="287"/>
  <c r="F104" i="287"/>
  <c r="E104" i="287"/>
  <c r="D104" i="287"/>
  <c r="C104" i="287"/>
  <c r="B104" i="287"/>
  <c r="A104" i="287"/>
  <c r="AU103" i="287"/>
  <c r="AT103" i="287"/>
  <c r="AS103" i="287"/>
  <c r="AR103" i="287"/>
  <c r="AQ103" i="287"/>
  <c r="AP103" i="287"/>
  <c r="AO103" i="287"/>
  <c r="AM103" i="287"/>
  <c r="AL103" i="287"/>
  <c r="AK103" i="287"/>
  <c r="AJ103" i="287"/>
  <c r="AI103" i="287"/>
  <c r="AH103" i="287"/>
  <c r="AG103" i="287"/>
  <c r="AE103" i="287"/>
  <c r="AD103" i="287"/>
  <c r="AC103" i="287"/>
  <c r="AB103" i="287"/>
  <c r="AA103" i="287"/>
  <c r="Z103" i="287"/>
  <c r="Y103" i="287"/>
  <c r="W103" i="287"/>
  <c r="V103" i="287"/>
  <c r="U103" i="287"/>
  <c r="T103" i="287"/>
  <c r="S103" i="287"/>
  <c r="R103" i="287"/>
  <c r="Q103" i="287"/>
  <c r="O103" i="287"/>
  <c r="N103" i="287"/>
  <c r="M103" i="287"/>
  <c r="L103" i="287"/>
  <c r="K103" i="287"/>
  <c r="J103" i="287"/>
  <c r="I103" i="287"/>
  <c r="G103" i="287"/>
  <c r="F103" i="287"/>
  <c r="E103" i="287"/>
  <c r="D103" i="287"/>
  <c r="C103" i="287"/>
  <c r="B103" i="287"/>
  <c r="A103" i="287"/>
  <c r="AU102" i="287"/>
  <c r="AT102" i="287"/>
  <c r="AS102" i="287"/>
  <c r="AR102" i="287"/>
  <c r="AQ102" i="287"/>
  <c r="AP102" i="287"/>
  <c r="AO102" i="287"/>
  <c r="AM102" i="287"/>
  <c r="AL102" i="287"/>
  <c r="AK102" i="287"/>
  <c r="AJ102" i="287"/>
  <c r="AI102" i="287"/>
  <c r="AH102" i="287"/>
  <c r="AG102" i="287"/>
  <c r="AE102" i="287"/>
  <c r="AD102" i="287"/>
  <c r="AC102" i="287"/>
  <c r="AB102" i="287"/>
  <c r="AA102" i="287"/>
  <c r="Z102" i="287"/>
  <c r="Y102" i="287"/>
  <c r="W102" i="287"/>
  <c r="V102" i="287"/>
  <c r="U102" i="287"/>
  <c r="T102" i="287"/>
  <c r="S102" i="287"/>
  <c r="R102" i="287"/>
  <c r="Q102" i="287"/>
  <c r="O102" i="287"/>
  <c r="N102" i="287"/>
  <c r="M102" i="287"/>
  <c r="L102" i="287"/>
  <c r="K102" i="287"/>
  <c r="J102" i="287"/>
  <c r="I102" i="287"/>
  <c r="G102" i="287"/>
  <c r="F102" i="287"/>
  <c r="E102" i="287"/>
  <c r="D102" i="287"/>
  <c r="C102" i="287"/>
  <c r="B102" i="287"/>
  <c r="A102" i="287"/>
  <c r="AU101" i="287"/>
  <c r="AT101" i="287"/>
  <c r="AS101" i="287"/>
  <c r="AR101" i="287"/>
  <c r="AQ101" i="287"/>
  <c r="AP101" i="287"/>
  <c r="AO101" i="287"/>
  <c r="AM101" i="287"/>
  <c r="AL101" i="287"/>
  <c r="AK101" i="287"/>
  <c r="AJ101" i="287"/>
  <c r="AI101" i="287"/>
  <c r="AH101" i="287"/>
  <c r="AG101" i="287"/>
  <c r="AE101" i="287"/>
  <c r="AD101" i="287"/>
  <c r="AC101" i="287"/>
  <c r="AB101" i="287"/>
  <c r="AA101" i="287"/>
  <c r="Z101" i="287"/>
  <c r="Y101" i="287"/>
  <c r="W101" i="287"/>
  <c r="V101" i="287"/>
  <c r="U101" i="287"/>
  <c r="T101" i="287"/>
  <c r="S101" i="287"/>
  <c r="R101" i="287"/>
  <c r="Q101" i="287"/>
  <c r="O101" i="287"/>
  <c r="N101" i="287"/>
  <c r="M101" i="287"/>
  <c r="L101" i="287"/>
  <c r="K101" i="287"/>
  <c r="J101" i="287"/>
  <c r="I101" i="287"/>
  <c r="G101" i="287"/>
  <c r="F101" i="287"/>
  <c r="E101" i="287"/>
  <c r="D101" i="287"/>
  <c r="C101" i="287"/>
  <c r="B101" i="287"/>
  <c r="A101" i="287"/>
  <c r="G96" i="287"/>
  <c r="F96" i="287"/>
  <c r="E96" i="287"/>
  <c r="D96" i="287"/>
  <c r="C96" i="287"/>
  <c r="B96" i="287"/>
  <c r="G95" i="287"/>
  <c r="F95" i="287"/>
  <c r="E95" i="287"/>
  <c r="D95" i="287"/>
  <c r="C95" i="287"/>
  <c r="B95" i="287"/>
  <c r="G94" i="287"/>
  <c r="F94" i="287"/>
  <c r="E94" i="287"/>
  <c r="D94" i="287"/>
  <c r="C94" i="287"/>
  <c r="B94" i="287"/>
  <c r="G93" i="287"/>
  <c r="F93" i="287"/>
  <c r="E93" i="287"/>
  <c r="D93" i="287"/>
  <c r="C93" i="287"/>
  <c r="B93" i="287"/>
  <c r="G92" i="287"/>
  <c r="F92" i="287"/>
  <c r="E92" i="287"/>
  <c r="D92" i="287"/>
  <c r="C92" i="287"/>
  <c r="B92" i="287"/>
  <c r="G91" i="287"/>
  <c r="F91" i="287"/>
  <c r="E91" i="287"/>
  <c r="D91" i="287"/>
  <c r="C91" i="287"/>
  <c r="B91" i="287"/>
  <c r="G90" i="287"/>
  <c r="F90" i="287"/>
  <c r="E90" i="287"/>
  <c r="D90" i="287"/>
  <c r="C90" i="287"/>
  <c r="B90" i="287"/>
  <c r="S76" i="287"/>
  <c r="P76" i="287"/>
  <c r="M76" i="287"/>
  <c r="S75" i="287"/>
  <c r="P75" i="287"/>
  <c r="M75" i="287"/>
  <c r="S74" i="287"/>
  <c r="P74" i="287"/>
  <c r="M74" i="287"/>
  <c r="S73" i="287"/>
  <c r="P73" i="287"/>
  <c r="M73" i="287"/>
  <c r="S72" i="287"/>
  <c r="P72" i="287"/>
  <c r="M72" i="287"/>
  <c r="U71" i="287"/>
  <c r="S71" i="287"/>
  <c r="R71" i="287"/>
  <c r="P71" i="287"/>
  <c r="M71" i="287"/>
  <c r="V66" i="287"/>
  <c r="S66" i="287"/>
  <c r="P66" i="287"/>
  <c r="M66" i="287"/>
  <c r="V65" i="287"/>
  <c r="S65" i="287"/>
  <c r="P65" i="287"/>
  <c r="M65" i="287"/>
  <c r="V64" i="287"/>
  <c r="S64" i="287"/>
  <c r="P64" i="287"/>
  <c r="M64" i="287"/>
  <c r="V63" i="287"/>
  <c r="S63" i="287"/>
  <c r="P63" i="287"/>
  <c r="M63" i="287"/>
  <c r="V62" i="287"/>
  <c r="S62" i="287"/>
  <c r="P62" i="287"/>
  <c r="M62" i="287"/>
  <c r="V61" i="287"/>
  <c r="S61" i="287"/>
  <c r="P61" i="287"/>
  <c r="M61" i="287"/>
  <c r="A3" i="287"/>
  <c r="J3" i="287" s="1"/>
  <c r="B273" i="286"/>
  <c r="A273" i="286"/>
  <c r="B272" i="286"/>
  <c r="A272" i="286"/>
  <c r="B271" i="286"/>
  <c r="A271" i="286"/>
  <c r="B270" i="286"/>
  <c r="A270" i="286"/>
  <c r="B269" i="286"/>
  <c r="A269" i="286"/>
  <c r="B268" i="286"/>
  <c r="A268" i="286"/>
  <c r="B267" i="286"/>
  <c r="A267" i="286"/>
  <c r="B266" i="286"/>
  <c r="A266" i="286"/>
  <c r="B265" i="286"/>
  <c r="A265" i="286"/>
  <c r="B264" i="286"/>
  <c r="A264" i="286"/>
  <c r="B263" i="286"/>
  <c r="A263" i="286"/>
  <c r="B262" i="286"/>
  <c r="A262" i="286"/>
  <c r="B261" i="286"/>
  <c r="A261" i="286"/>
  <c r="B260" i="286"/>
  <c r="A260" i="286"/>
  <c r="B259" i="286"/>
  <c r="A259" i="286"/>
  <c r="B258" i="286"/>
  <c r="A258" i="286"/>
  <c r="B257" i="286"/>
  <c r="A257" i="286"/>
  <c r="B256" i="286"/>
  <c r="A256" i="286"/>
  <c r="B255" i="286"/>
  <c r="A255" i="286"/>
  <c r="B254" i="286"/>
  <c r="A254" i="286"/>
  <c r="B253" i="286"/>
  <c r="A253" i="286"/>
  <c r="B252" i="286"/>
  <c r="A252" i="286"/>
  <c r="B251" i="286"/>
  <c r="A251" i="286"/>
  <c r="B250" i="286"/>
  <c r="A250" i="286"/>
  <c r="B249" i="286"/>
  <c r="A249" i="286"/>
  <c r="B248" i="286"/>
  <c r="A248" i="286"/>
  <c r="B247" i="286"/>
  <c r="A247" i="286"/>
  <c r="B246" i="286"/>
  <c r="A246" i="286"/>
  <c r="B245" i="286"/>
  <c r="A245" i="286"/>
  <c r="B244" i="286"/>
  <c r="A244" i="286"/>
  <c r="B243" i="286"/>
  <c r="A243" i="286"/>
  <c r="B242" i="286"/>
  <c r="A242" i="286"/>
  <c r="B241" i="286"/>
  <c r="A241" i="286"/>
  <c r="B240" i="286"/>
  <c r="A240" i="286"/>
  <c r="B239" i="286"/>
  <c r="A239" i="286"/>
  <c r="B238" i="286"/>
  <c r="A238" i="286"/>
  <c r="B237" i="286"/>
  <c r="A237" i="286"/>
  <c r="B236" i="286"/>
  <c r="A236" i="286"/>
  <c r="B235" i="286"/>
  <c r="A235" i="286"/>
  <c r="B234" i="286"/>
  <c r="A234" i="286"/>
  <c r="B233" i="286"/>
  <c r="A233" i="286"/>
  <c r="B232" i="286"/>
  <c r="A232" i="286"/>
  <c r="B231" i="286"/>
  <c r="A231" i="286"/>
  <c r="B230" i="286"/>
  <c r="A230" i="286"/>
  <c r="B229" i="286"/>
  <c r="A229" i="286"/>
  <c r="B228" i="286"/>
  <c r="A228" i="286"/>
  <c r="B227" i="286"/>
  <c r="A227" i="286"/>
  <c r="B226" i="286"/>
  <c r="A226" i="286"/>
  <c r="B225" i="286"/>
  <c r="A225" i="286"/>
  <c r="B224" i="286"/>
  <c r="A224" i="286"/>
  <c r="B223" i="286"/>
  <c r="A223" i="286"/>
  <c r="B222" i="286"/>
  <c r="A222" i="286"/>
  <c r="B221" i="286"/>
  <c r="A221" i="286"/>
  <c r="B220" i="286"/>
  <c r="A220" i="286"/>
  <c r="B219" i="286"/>
  <c r="A219" i="286"/>
  <c r="B218" i="286"/>
  <c r="A218" i="286"/>
  <c r="B217" i="286"/>
  <c r="A217" i="286"/>
  <c r="B216" i="286"/>
  <c r="A216" i="286"/>
  <c r="B215" i="286"/>
  <c r="A215" i="286"/>
  <c r="B214" i="286"/>
  <c r="A214" i="286"/>
  <c r="B213" i="286"/>
  <c r="A213" i="286"/>
  <c r="B212" i="286"/>
  <c r="A212" i="286"/>
  <c r="B211" i="286"/>
  <c r="A211" i="286"/>
  <c r="B210" i="286"/>
  <c r="A210" i="286"/>
  <c r="B209" i="286"/>
  <c r="A209" i="286"/>
  <c r="B208" i="286"/>
  <c r="A208" i="286"/>
  <c r="B207" i="286"/>
  <c r="A207" i="286"/>
  <c r="B206" i="286"/>
  <c r="A206" i="286"/>
  <c r="B205" i="286"/>
  <c r="A205" i="286"/>
  <c r="B204" i="286"/>
  <c r="A204" i="286"/>
  <c r="B203" i="286"/>
  <c r="A203" i="286"/>
  <c r="B202" i="286"/>
  <c r="A202" i="286"/>
  <c r="B201" i="286"/>
  <c r="A201" i="286"/>
  <c r="B200" i="286"/>
  <c r="A200" i="286"/>
  <c r="B199" i="286"/>
  <c r="A199" i="286"/>
  <c r="B198" i="286"/>
  <c r="A198" i="286"/>
  <c r="B197" i="286"/>
  <c r="A197" i="286"/>
  <c r="B196" i="286"/>
  <c r="A196" i="286"/>
  <c r="B195" i="286"/>
  <c r="A195" i="286"/>
  <c r="B194" i="286"/>
  <c r="A194" i="286"/>
  <c r="B193" i="286"/>
  <c r="A193" i="286"/>
  <c r="B192" i="286"/>
  <c r="A192" i="286"/>
  <c r="B191" i="286"/>
  <c r="A191" i="286"/>
  <c r="B190" i="286"/>
  <c r="A190" i="286"/>
  <c r="B189" i="286"/>
  <c r="A189" i="286"/>
  <c r="B188" i="286"/>
  <c r="A188" i="286"/>
  <c r="B187" i="286"/>
  <c r="A187" i="286"/>
  <c r="B186" i="286"/>
  <c r="A186" i="286"/>
  <c r="B185" i="286"/>
  <c r="A185" i="286"/>
  <c r="B184" i="286"/>
  <c r="A184" i="286"/>
  <c r="B183" i="286"/>
  <c r="A183" i="286"/>
  <c r="B182" i="286"/>
  <c r="A182" i="286"/>
  <c r="B181" i="286"/>
  <c r="A181" i="286"/>
  <c r="B180" i="286"/>
  <c r="A180" i="286"/>
  <c r="B179" i="286"/>
  <c r="A179" i="286"/>
  <c r="B178" i="286"/>
  <c r="A178" i="286"/>
  <c r="B177" i="286"/>
  <c r="A177" i="286"/>
  <c r="B176" i="286"/>
  <c r="A176" i="286"/>
  <c r="B175" i="286"/>
  <c r="A175" i="286"/>
  <c r="B174" i="286"/>
  <c r="A174" i="286"/>
  <c r="B173" i="286"/>
  <c r="A173" i="286"/>
  <c r="B172" i="286"/>
  <c r="A172" i="286"/>
  <c r="B171" i="286"/>
  <c r="A171" i="286"/>
  <c r="B170" i="286"/>
  <c r="A170" i="286"/>
  <c r="B169" i="286"/>
  <c r="A169" i="286"/>
  <c r="B168" i="286"/>
  <c r="A168" i="286"/>
  <c r="B167" i="286"/>
  <c r="A167" i="286"/>
  <c r="B166" i="286"/>
  <c r="A166" i="286"/>
  <c r="B165" i="286"/>
  <c r="A165" i="286"/>
  <c r="B164" i="286"/>
  <c r="A164" i="286"/>
  <c r="B163" i="286"/>
  <c r="A163" i="286"/>
  <c r="B162" i="286"/>
  <c r="A162" i="286"/>
  <c r="B161" i="286"/>
  <c r="A161" i="286"/>
  <c r="B160" i="286"/>
  <c r="A160" i="286"/>
  <c r="B159" i="286"/>
  <c r="A159" i="286"/>
  <c r="B158" i="286"/>
  <c r="A158" i="286"/>
  <c r="B157" i="286"/>
  <c r="A157" i="286"/>
  <c r="B156" i="286"/>
  <c r="A156" i="286"/>
  <c r="B155" i="286"/>
  <c r="A155" i="286"/>
  <c r="B154" i="286"/>
  <c r="A154" i="286"/>
  <c r="B153" i="286"/>
  <c r="A153" i="286"/>
  <c r="B152" i="286"/>
  <c r="A152" i="286"/>
  <c r="B151" i="286"/>
  <c r="A151" i="286"/>
  <c r="B150" i="286"/>
  <c r="A150" i="286"/>
  <c r="B149" i="286"/>
  <c r="A149" i="286"/>
  <c r="B148" i="286"/>
  <c r="A148" i="286"/>
  <c r="B147" i="286"/>
  <c r="A147" i="286"/>
  <c r="B146" i="286"/>
  <c r="A146" i="286"/>
  <c r="B145" i="286"/>
  <c r="A145" i="286"/>
  <c r="B144" i="286"/>
  <c r="A144" i="286"/>
  <c r="B143" i="286"/>
  <c r="A143" i="286"/>
  <c r="B142" i="286"/>
  <c r="A142" i="286"/>
  <c r="B141" i="286"/>
  <c r="A141" i="286"/>
  <c r="B140" i="286"/>
  <c r="A140" i="286"/>
  <c r="B139" i="286"/>
  <c r="A139" i="286"/>
  <c r="B138" i="286"/>
  <c r="A138" i="286"/>
  <c r="B137" i="286"/>
  <c r="A137" i="286"/>
  <c r="B136" i="286"/>
  <c r="A136" i="286"/>
  <c r="B135" i="286"/>
  <c r="A135" i="286"/>
  <c r="B134" i="286"/>
  <c r="A134" i="286"/>
  <c r="B133" i="286"/>
  <c r="A133" i="286"/>
  <c r="B132" i="286"/>
  <c r="A132" i="286"/>
  <c r="B131" i="286"/>
  <c r="A131" i="286"/>
  <c r="B130" i="286"/>
  <c r="A130" i="286"/>
  <c r="B129" i="286"/>
  <c r="A129" i="286"/>
  <c r="B128" i="286"/>
  <c r="A128" i="286"/>
  <c r="B127" i="286"/>
  <c r="A127" i="286"/>
  <c r="AU123" i="286"/>
  <c r="AT123" i="286"/>
  <c r="AS123" i="286"/>
  <c r="AR123" i="286"/>
  <c r="AQ123" i="286"/>
  <c r="AP123" i="286"/>
  <c r="AO123" i="286"/>
  <c r="AM123" i="286"/>
  <c r="AL123" i="286"/>
  <c r="AK123" i="286"/>
  <c r="AJ123" i="286"/>
  <c r="AI123" i="286"/>
  <c r="AH123" i="286"/>
  <c r="AG123" i="286"/>
  <c r="AE123" i="286"/>
  <c r="AD123" i="286"/>
  <c r="AC123" i="286"/>
  <c r="AB123" i="286"/>
  <c r="AA123" i="286"/>
  <c r="Z123" i="286"/>
  <c r="Y123" i="286"/>
  <c r="W123" i="286"/>
  <c r="V123" i="286"/>
  <c r="U123" i="286"/>
  <c r="T123" i="286"/>
  <c r="S123" i="286"/>
  <c r="R123" i="286"/>
  <c r="Q123" i="286"/>
  <c r="O123" i="286"/>
  <c r="N123" i="286"/>
  <c r="M123" i="286"/>
  <c r="L123" i="286"/>
  <c r="K123" i="286"/>
  <c r="J123" i="286"/>
  <c r="I123" i="286"/>
  <c r="AU122" i="286"/>
  <c r="AT122" i="286"/>
  <c r="AS122" i="286"/>
  <c r="AR122" i="286"/>
  <c r="AQ122" i="286"/>
  <c r="AP122" i="286"/>
  <c r="AO122" i="286"/>
  <c r="AM122" i="286"/>
  <c r="AL122" i="286"/>
  <c r="AK122" i="286"/>
  <c r="AJ122" i="286"/>
  <c r="AI122" i="286"/>
  <c r="AH122" i="286"/>
  <c r="AG122" i="286"/>
  <c r="AE122" i="286"/>
  <c r="AD122" i="286"/>
  <c r="AC122" i="286"/>
  <c r="AB122" i="286"/>
  <c r="AA122" i="286"/>
  <c r="Z122" i="286"/>
  <c r="Y122" i="286"/>
  <c r="W122" i="286"/>
  <c r="V122" i="286"/>
  <c r="U122" i="286"/>
  <c r="T122" i="286"/>
  <c r="S122" i="286"/>
  <c r="R122" i="286"/>
  <c r="Q122" i="286"/>
  <c r="O122" i="286"/>
  <c r="N122" i="286"/>
  <c r="M122" i="286"/>
  <c r="L122" i="286"/>
  <c r="K122" i="286"/>
  <c r="J122" i="286"/>
  <c r="I122" i="286"/>
  <c r="AU121" i="286"/>
  <c r="AT121" i="286"/>
  <c r="AS121" i="286"/>
  <c r="AR121" i="286"/>
  <c r="AQ121" i="286"/>
  <c r="AP121" i="286"/>
  <c r="AO121" i="286"/>
  <c r="AM121" i="286"/>
  <c r="AL121" i="286"/>
  <c r="AK121" i="286"/>
  <c r="AJ121" i="286"/>
  <c r="AI121" i="286"/>
  <c r="AH121" i="286"/>
  <c r="AG121" i="286"/>
  <c r="AE121" i="286"/>
  <c r="AD121" i="286"/>
  <c r="AC121" i="286"/>
  <c r="AB121" i="286"/>
  <c r="AA121" i="286"/>
  <c r="Z121" i="286"/>
  <c r="Y121" i="286"/>
  <c r="W121" i="286"/>
  <c r="V121" i="286"/>
  <c r="U121" i="286"/>
  <c r="T121" i="286"/>
  <c r="S121" i="286"/>
  <c r="R121" i="286"/>
  <c r="Q121" i="286"/>
  <c r="O121" i="286"/>
  <c r="N121" i="286"/>
  <c r="M121" i="286"/>
  <c r="L121" i="286"/>
  <c r="K121" i="286"/>
  <c r="J121" i="286"/>
  <c r="I121" i="286"/>
  <c r="G121" i="286"/>
  <c r="F121" i="286"/>
  <c r="E121" i="286"/>
  <c r="D121" i="286"/>
  <c r="C121" i="286"/>
  <c r="B121" i="286"/>
  <c r="A121" i="286"/>
  <c r="AU120" i="286"/>
  <c r="AT120" i="286"/>
  <c r="AS120" i="286"/>
  <c r="AR120" i="286"/>
  <c r="AQ120" i="286"/>
  <c r="AP120" i="286"/>
  <c r="AO120" i="286"/>
  <c r="AM120" i="286"/>
  <c r="AL120" i="286"/>
  <c r="AK120" i="286"/>
  <c r="AJ120" i="286"/>
  <c r="AI120" i="286"/>
  <c r="AH120" i="286"/>
  <c r="AG120" i="286"/>
  <c r="AE120" i="286"/>
  <c r="AD120" i="286"/>
  <c r="AC120" i="286"/>
  <c r="AB120" i="286"/>
  <c r="AA120" i="286"/>
  <c r="Z120" i="286"/>
  <c r="Y120" i="286"/>
  <c r="W120" i="286"/>
  <c r="V120" i="286"/>
  <c r="U120" i="286"/>
  <c r="T120" i="286"/>
  <c r="S120" i="286"/>
  <c r="R120" i="286"/>
  <c r="Q120" i="286"/>
  <c r="O120" i="286"/>
  <c r="N120" i="286"/>
  <c r="M120" i="286"/>
  <c r="L120" i="286"/>
  <c r="K120" i="286"/>
  <c r="J120" i="286"/>
  <c r="I120" i="286"/>
  <c r="G120" i="286"/>
  <c r="F120" i="286"/>
  <c r="E120" i="286"/>
  <c r="D120" i="286"/>
  <c r="C120" i="286"/>
  <c r="B120" i="286"/>
  <c r="A120" i="286"/>
  <c r="AU119" i="286"/>
  <c r="AT119" i="286"/>
  <c r="AS119" i="286"/>
  <c r="AR119" i="286"/>
  <c r="AQ119" i="286"/>
  <c r="AP119" i="286"/>
  <c r="AO119" i="286"/>
  <c r="AM119" i="286"/>
  <c r="AL119" i="286"/>
  <c r="AK119" i="286"/>
  <c r="AJ119" i="286"/>
  <c r="AI119" i="286"/>
  <c r="AH119" i="286"/>
  <c r="AG119" i="286"/>
  <c r="AE119" i="286"/>
  <c r="AD119" i="286"/>
  <c r="AC119" i="286"/>
  <c r="AB119" i="286"/>
  <c r="AA119" i="286"/>
  <c r="Z119" i="286"/>
  <c r="Y119" i="286"/>
  <c r="W119" i="286"/>
  <c r="V119" i="286"/>
  <c r="U119" i="286"/>
  <c r="T119" i="286"/>
  <c r="S119" i="286"/>
  <c r="R119" i="286"/>
  <c r="Q119" i="286"/>
  <c r="O119" i="286"/>
  <c r="N119" i="286"/>
  <c r="M119" i="286"/>
  <c r="L119" i="286"/>
  <c r="K119" i="286"/>
  <c r="J119" i="286"/>
  <c r="I119" i="286"/>
  <c r="G119" i="286"/>
  <c r="F119" i="286"/>
  <c r="E119" i="286"/>
  <c r="D119" i="286"/>
  <c r="C119" i="286"/>
  <c r="B119" i="286"/>
  <c r="A119" i="286"/>
  <c r="AU118" i="286"/>
  <c r="AT118" i="286"/>
  <c r="AS118" i="286"/>
  <c r="AR118" i="286"/>
  <c r="AQ118" i="286"/>
  <c r="AP118" i="286"/>
  <c r="AO118" i="286"/>
  <c r="AM118" i="286"/>
  <c r="AL118" i="286"/>
  <c r="AK118" i="286"/>
  <c r="AJ118" i="286"/>
  <c r="AI118" i="286"/>
  <c r="AH118" i="286"/>
  <c r="AG118" i="286"/>
  <c r="AE118" i="286"/>
  <c r="AD118" i="286"/>
  <c r="AC118" i="286"/>
  <c r="AB118" i="286"/>
  <c r="AA118" i="286"/>
  <c r="Z118" i="286"/>
  <c r="Y118" i="286"/>
  <c r="W118" i="286"/>
  <c r="V118" i="286"/>
  <c r="U118" i="286"/>
  <c r="T118" i="286"/>
  <c r="S118" i="286"/>
  <c r="R118" i="286"/>
  <c r="Q118" i="286"/>
  <c r="O118" i="286"/>
  <c r="N118" i="286"/>
  <c r="M118" i="286"/>
  <c r="L118" i="286"/>
  <c r="K118" i="286"/>
  <c r="J118" i="286"/>
  <c r="I118" i="286"/>
  <c r="G118" i="286"/>
  <c r="F118" i="286"/>
  <c r="E118" i="286"/>
  <c r="D118" i="286"/>
  <c r="C118" i="286"/>
  <c r="B118" i="286"/>
  <c r="A118" i="286"/>
  <c r="AU117" i="286"/>
  <c r="AT117" i="286"/>
  <c r="AS117" i="286"/>
  <c r="AR117" i="286"/>
  <c r="AQ117" i="286"/>
  <c r="AP117" i="286"/>
  <c r="AO117" i="286"/>
  <c r="AM117" i="286"/>
  <c r="AL117" i="286"/>
  <c r="AK117" i="286"/>
  <c r="AJ117" i="286"/>
  <c r="AI117" i="286"/>
  <c r="AH117" i="286"/>
  <c r="AG117" i="286"/>
  <c r="AE117" i="286"/>
  <c r="AD117" i="286"/>
  <c r="AC117" i="286"/>
  <c r="AB117" i="286"/>
  <c r="AA117" i="286"/>
  <c r="Z117" i="286"/>
  <c r="Y117" i="286"/>
  <c r="W117" i="286"/>
  <c r="V117" i="286"/>
  <c r="U117" i="286"/>
  <c r="T117" i="286"/>
  <c r="S117" i="286"/>
  <c r="R117" i="286"/>
  <c r="Q117" i="286"/>
  <c r="O117" i="286"/>
  <c r="N117" i="286"/>
  <c r="M117" i="286"/>
  <c r="L117" i="286"/>
  <c r="K117" i="286"/>
  <c r="J117" i="286"/>
  <c r="I117" i="286"/>
  <c r="G117" i="286"/>
  <c r="F117" i="286"/>
  <c r="E117" i="286"/>
  <c r="D117" i="286"/>
  <c r="C117" i="286"/>
  <c r="B117" i="286"/>
  <c r="A117" i="286"/>
  <c r="AU116" i="286"/>
  <c r="AT116" i="286"/>
  <c r="AS116" i="286"/>
  <c r="AR116" i="286"/>
  <c r="AQ116" i="286"/>
  <c r="AP116" i="286"/>
  <c r="AO116" i="286"/>
  <c r="AM116" i="286"/>
  <c r="AL116" i="286"/>
  <c r="AK116" i="286"/>
  <c r="AJ116" i="286"/>
  <c r="AI116" i="286"/>
  <c r="AH116" i="286"/>
  <c r="AG116" i="286"/>
  <c r="AE116" i="286"/>
  <c r="AD116" i="286"/>
  <c r="AC116" i="286"/>
  <c r="AB116" i="286"/>
  <c r="AA116" i="286"/>
  <c r="Z116" i="286"/>
  <c r="Y116" i="286"/>
  <c r="W116" i="286"/>
  <c r="V116" i="286"/>
  <c r="U116" i="286"/>
  <c r="T116" i="286"/>
  <c r="S116" i="286"/>
  <c r="R116" i="286"/>
  <c r="Q116" i="286"/>
  <c r="O116" i="286"/>
  <c r="N116" i="286"/>
  <c r="M116" i="286"/>
  <c r="L116" i="286"/>
  <c r="K116" i="286"/>
  <c r="J116" i="286"/>
  <c r="I116" i="286"/>
  <c r="G116" i="286"/>
  <c r="F116" i="286"/>
  <c r="E116" i="286"/>
  <c r="D116" i="286"/>
  <c r="C116" i="286"/>
  <c r="B116" i="286"/>
  <c r="A116" i="286"/>
  <c r="AU115" i="286"/>
  <c r="AT115" i="286"/>
  <c r="AS115" i="286"/>
  <c r="AR115" i="286"/>
  <c r="AQ115" i="286"/>
  <c r="AP115" i="286"/>
  <c r="AO115" i="286"/>
  <c r="AM115" i="286"/>
  <c r="AL115" i="286"/>
  <c r="AK115" i="286"/>
  <c r="AJ115" i="286"/>
  <c r="AI115" i="286"/>
  <c r="AH115" i="286"/>
  <c r="AG115" i="286"/>
  <c r="AE115" i="286"/>
  <c r="AD115" i="286"/>
  <c r="AC115" i="286"/>
  <c r="AB115" i="286"/>
  <c r="AA115" i="286"/>
  <c r="Z115" i="286"/>
  <c r="Y115" i="286"/>
  <c r="W115" i="286"/>
  <c r="V115" i="286"/>
  <c r="U115" i="286"/>
  <c r="T115" i="286"/>
  <c r="S115" i="286"/>
  <c r="R115" i="286"/>
  <c r="Q115" i="286"/>
  <c r="O115" i="286"/>
  <c r="N115" i="286"/>
  <c r="M115" i="286"/>
  <c r="L115" i="286"/>
  <c r="K115" i="286"/>
  <c r="J115" i="286"/>
  <c r="I115" i="286"/>
  <c r="G115" i="286"/>
  <c r="F115" i="286"/>
  <c r="E115" i="286"/>
  <c r="D115" i="286"/>
  <c r="C115" i="286"/>
  <c r="B115" i="286"/>
  <c r="A115" i="286"/>
  <c r="AU114" i="286"/>
  <c r="AT114" i="286"/>
  <c r="AS114" i="286"/>
  <c r="AR114" i="286"/>
  <c r="AQ114" i="286"/>
  <c r="AP114" i="286"/>
  <c r="AO114" i="286"/>
  <c r="AM114" i="286"/>
  <c r="AL114" i="286"/>
  <c r="AK114" i="286"/>
  <c r="AJ114" i="286"/>
  <c r="AI114" i="286"/>
  <c r="AH114" i="286"/>
  <c r="AG114" i="286"/>
  <c r="AE114" i="286"/>
  <c r="AD114" i="286"/>
  <c r="AC114" i="286"/>
  <c r="AB114" i="286"/>
  <c r="AA114" i="286"/>
  <c r="Z114" i="286"/>
  <c r="Y114" i="286"/>
  <c r="W114" i="286"/>
  <c r="V114" i="286"/>
  <c r="U114" i="286"/>
  <c r="T114" i="286"/>
  <c r="S114" i="286"/>
  <c r="R114" i="286"/>
  <c r="Q114" i="286"/>
  <c r="O114" i="286"/>
  <c r="N114" i="286"/>
  <c r="M114" i="286"/>
  <c r="L114" i="286"/>
  <c r="K114" i="286"/>
  <c r="J114" i="286"/>
  <c r="I114" i="286"/>
  <c r="G114" i="286"/>
  <c r="F114" i="286"/>
  <c r="E114" i="286"/>
  <c r="D114" i="286"/>
  <c r="C114" i="286"/>
  <c r="B114" i="286"/>
  <c r="A114" i="286"/>
  <c r="AU113" i="286"/>
  <c r="AT113" i="286"/>
  <c r="AS113" i="286"/>
  <c r="AR113" i="286"/>
  <c r="AQ113" i="286"/>
  <c r="AP113" i="286"/>
  <c r="AO113" i="286"/>
  <c r="AM113" i="286"/>
  <c r="AL113" i="286"/>
  <c r="AK113" i="286"/>
  <c r="AJ113" i="286"/>
  <c r="AI113" i="286"/>
  <c r="AH113" i="286"/>
  <c r="AG113" i="286"/>
  <c r="AE113" i="286"/>
  <c r="AD113" i="286"/>
  <c r="AC113" i="286"/>
  <c r="AB113" i="286"/>
  <c r="AA113" i="286"/>
  <c r="Z113" i="286"/>
  <c r="Y113" i="286"/>
  <c r="W113" i="286"/>
  <c r="V113" i="286"/>
  <c r="U113" i="286"/>
  <c r="T113" i="286"/>
  <c r="S113" i="286"/>
  <c r="R113" i="286"/>
  <c r="Q113" i="286"/>
  <c r="O113" i="286"/>
  <c r="N113" i="286"/>
  <c r="M113" i="286"/>
  <c r="L113" i="286"/>
  <c r="K113" i="286"/>
  <c r="J113" i="286"/>
  <c r="I113" i="286"/>
  <c r="G113" i="286"/>
  <c r="F113" i="286"/>
  <c r="E113" i="286"/>
  <c r="D113" i="286"/>
  <c r="C113" i="286"/>
  <c r="B113" i="286"/>
  <c r="A113" i="286"/>
  <c r="AU112" i="286"/>
  <c r="AT112" i="286"/>
  <c r="AS112" i="286"/>
  <c r="AR112" i="286"/>
  <c r="AQ112" i="286"/>
  <c r="AP112" i="286"/>
  <c r="AO112" i="286"/>
  <c r="AM112" i="286"/>
  <c r="AL112" i="286"/>
  <c r="AK112" i="286"/>
  <c r="AJ112" i="286"/>
  <c r="AI112" i="286"/>
  <c r="AH112" i="286"/>
  <c r="AG112" i="286"/>
  <c r="AE112" i="286"/>
  <c r="AD112" i="286"/>
  <c r="AC112" i="286"/>
  <c r="AB112" i="286"/>
  <c r="AA112" i="286"/>
  <c r="Z112" i="286"/>
  <c r="Y112" i="286"/>
  <c r="W112" i="286"/>
  <c r="V112" i="286"/>
  <c r="U112" i="286"/>
  <c r="T112" i="286"/>
  <c r="S112" i="286"/>
  <c r="R112" i="286"/>
  <c r="Q112" i="286"/>
  <c r="O112" i="286"/>
  <c r="N112" i="286"/>
  <c r="M112" i="286"/>
  <c r="L112" i="286"/>
  <c r="K112" i="286"/>
  <c r="J112" i="286"/>
  <c r="I112" i="286"/>
  <c r="G112" i="286"/>
  <c r="F112" i="286"/>
  <c r="E112" i="286"/>
  <c r="D112" i="286"/>
  <c r="C112" i="286"/>
  <c r="B112" i="286"/>
  <c r="A112" i="286"/>
  <c r="AU111" i="286"/>
  <c r="AT111" i="286"/>
  <c r="AS111" i="286"/>
  <c r="AR111" i="286"/>
  <c r="AQ111" i="286"/>
  <c r="AP111" i="286"/>
  <c r="AO111" i="286"/>
  <c r="AM111" i="286"/>
  <c r="AL111" i="286"/>
  <c r="AK111" i="286"/>
  <c r="AJ111" i="286"/>
  <c r="AI111" i="286"/>
  <c r="AH111" i="286"/>
  <c r="AG111" i="286"/>
  <c r="AE111" i="286"/>
  <c r="AD111" i="286"/>
  <c r="AC111" i="286"/>
  <c r="AB111" i="286"/>
  <c r="AA111" i="286"/>
  <c r="Z111" i="286"/>
  <c r="Y111" i="286"/>
  <c r="W111" i="286"/>
  <c r="V111" i="286"/>
  <c r="U111" i="286"/>
  <c r="T111" i="286"/>
  <c r="S111" i="286"/>
  <c r="R111" i="286"/>
  <c r="Q111" i="286"/>
  <c r="O111" i="286"/>
  <c r="N111" i="286"/>
  <c r="M111" i="286"/>
  <c r="L111" i="286"/>
  <c r="K111" i="286"/>
  <c r="J111" i="286"/>
  <c r="I111" i="286"/>
  <c r="G111" i="286"/>
  <c r="F111" i="286"/>
  <c r="E111" i="286"/>
  <c r="D111" i="286"/>
  <c r="C111" i="286"/>
  <c r="B111" i="286"/>
  <c r="A111" i="286"/>
  <c r="AU110" i="286"/>
  <c r="AT110" i="286"/>
  <c r="AS110" i="286"/>
  <c r="AR110" i="286"/>
  <c r="AQ110" i="286"/>
  <c r="AP110" i="286"/>
  <c r="AO110" i="286"/>
  <c r="AM110" i="286"/>
  <c r="AL110" i="286"/>
  <c r="AK110" i="286"/>
  <c r="AJ110" i="286"/>
  <c r="AI110" i="286"/>
  <c r="AH110" i="286"/>
  <c r="AG110" i="286"/>
  <c r="AE110" i="286"/>
  <c r="AD110" i="286"/>
  <c r="AC110" i="286"/>
  <c r="AB110" i="286"/>
  <c r="AA110" i="286"/>
  <c r="Z110" i="286"/>
  <c r="Y110" i="286"/>
  <c r="W110" i="286"/>
  <c r="V110" i="286"/>
  <c r="U110" i="286"/>
  <c r="T110" i="286"/>
  <c r="S110" i="286"/>
  <c r="R110" i="286"/>
  <c r="Q110" i="286"/>
  <c r="O110" i="286"/>
  <c r="N110" i="286"/>
  <c r="M110" i="286"/>
  <c r="L110" i="286"/>
  <c r="K110" i="286"/>
  <c r="J110" i="286"/>
  <c r="I110" i="286"/>
  <c r="G110" i="286"/>
  <c r="F110" i="286"/>
  <c r="E110" i="286"/>
  <c r="D110" i="286"/>
  <c r="C110" i="286"/>
  <c r="B110" i="286"/>
  <c r="A110" i="286"/>
  <c r="AU109" i="286"/>
  <c r="AT109" i="286"/>
  <c r="AS109" i="286"/>
  <c r="AR109" i="286"/>
  <c r="AQ109" i="286"/>
  <c r="AP109" i="286"/>
  <c r="AO109" i="286"/>
  <c r="AM109" i="286"/>
  <c r="AL109" i="286"/>
  <c r="AK109" i="286"/>
  <c r="AJ109" i="286"/>
  <c r="AI109" i="286"/>
  <c r="AH109" i="286"/>
  <c r="AG109" i="286"/>
  <c r="AE109" i="286"/>
  <c r="AD109" i="286"/>
  <c r="AC109" i="286"/>
  <c r="AB109" i="286"/>
  <c r="AA109" i="286"/>
  <c r="Z109" i="286"/>
  <c r="Y109" i="286"/>
  <c r="W109" i="286"/>
  <c r="V109" i="286"/>
  <c r="U109" i="286"/>
  <c r="T109" i="286"/>
  <c r="S109" i="286"/>
  <c r="R109" i="286"/>
  <c r="Q109" i="286"/>
  <c r="O109" i="286"/>
  <c r="N109" i="286"/>
  <c r="M109" i="286"/>
  <c r="L109" i="286"/>
  <c r="K109" i="286"/>
  <c r="J109" i="286"/>
  <c r="I109" i="286"/>
  <c r="G109" i="286"/>
  <c r="F109" i="286"/>
  <c r="E109" i="286"/>
  <c r="D109" i="286"/>
  <c r="C109" i="286"/>
  <c r="B109" i="286"/>
  <c r="A109" i="286"/>
  <c r="AU108" i="286"/>
  <c r="AT108" i="286"/>
  <c r="AS108" i="286"/>
  <c r="AR108" i="286"/>
  <c r="AQ108" i="286"/>
  <c r="AP108" i="286"/>
  <c r="AO108" i="286"/>
  <c r="AM108" i="286"/>
  <c r="AL108" i="286"/>
  <c r="AK108" i="286"/>
  <c r="AJ108" i="286"/>
  <c r="AI108" i="286"/>
  <c r="AH108" i="286"/>
  <c r="AG108" i="286"/>
  <c r="AE108" i="286"/>
  <c r="AD108" i="286"/>
  <c r="AC108" i="286"/>
  <c r="AB108" i="286"/>
  <c r="AA108" i="286"/>
  <c r="Z108" i="286"/>
  <c r="Y108" i="286"/>
  <c r="W108" i="286"/>
  <c r="V108" i="286"/>
  <c r="U108" i="286"/>
  <c r="T108" i="286"/>
  <c r="S108" i="286"/>
  <c r="R108" i="286"/>
  <c r="Q108" i="286"/>
  <c r="O108" i="286"/>
  <c r="N108" i="286"/>
  <c r="M108" i="286"/>
  <c r="L108" i="286"/>
  <c r="K108" i="286"/>
  <c r="J108" i="286"/>
  <c r="I108" i="286"/>
  <c r="G108" i="286"/>
  <c r="F108" i="286"/>
  <c r="E108" i="286"/>
  <c r="D108" i="286"/>
  <c r="C108" i="286"/>
  <c r="B108" i="286"/>
  <c r="A108" i="286"/>
  <c r="AU107" i="286"/>
  <c r="AT107" i="286"/>
  <c r="AS107" i="286"/>
  <c r="AR107" i="286"/>
  <c r="AQ107" i="286"/>
  <c r="AP107" i="286"/>
  <c r="AO107" i="286"/>
  <c r="AM107" i="286"/>
  <c r="AL107" i="286"/>
  <c r="AK107" i="286"/>
  <c r="AJ107" i="286"/>
  <c r="AI107" i="286"/>
  <c r="AH107" i="286"/>
  <c r="AG107" i="286"/>
  <c r="AE107" i="286"/>
  <c r="AD107" i="286"/>
  <c r="AC107" i="286"/>
  <c r="AB107" i="286"/>
  <c r="AA107" i="286"/>
  <c r="Z107" i="286"/>
  <c r="Y107" i="286"/>
  <c r="W107" i="286"/>
  <c r="V107" i="286"/>
  <c r="U107" i="286"/>
  <c r="T107" i="286"/>
  <c r="S107" i="286"/>
  <c r="R107" i="286"/>
  <c r="Q107" i="286"/>
  <c r="O107" i="286"/>
  <c r="N107" i="286"/>
  <c r="M107" i="286"/>
  <c r="L107" i="286"/>
  <c r="K107" i="286"/>
  <c r="J107" i="286"/>
  <c r="I107" i="286"/>
  <c r="G107" i="286"/>
  <c r="F107" i="286"/>
  <c r="E107" i="286"/>
  <c r="D107" i="286"/>
  <c r="C107" i="286"/>
  <c r="B107" i="286"/>
  <c r="A107" i="286"/>
  <c r="AU106" i="286"/>
  <c r="AT106" i="286"/>
  <c r="AS106" i="286"/>
  <c r="AR106" i="286"/>
  <c r="AQ106" i="286"/>
  <c r="AP106" i="286"/>
  <c r="AO106" i="286"/>
  <c r="AM106" i="286"/>
  <c r="AL106" i="286"/>
  <c r="AK106" i="286"/>
  <c r="AJ106" i="286"/>
  <c r="AI106" i="286"/>
  <c r="AH106" i="286"/>
  <c r="AG106" i="286"/>
  <c r="AE106" i="286"/>
  <c r="AD106" i="286"/>
  <c r="AC106" i="286"/>
  <c r="AB106" i="286"/>
  <c r="AA106" i="286"/>
  <c r="Z106" i="286"/>
  <c r="Y106" i="286"/>
  <c r="W106" i="286"/>
  <c r="V106" i="286"/>
  <c r="U106" i="286"/>
  <c r="T106" i="286"/>
  <c r="S106" i="286"/>
  <c r="R106" i="286"/>
  <c r="Q106" i="286"/>
  <c r="O106" i="286"/>
  <c r="N106" i="286"/>
  <c r="M106" i="286"/>
  <c r="L106" i="286"/>
  <c r="K106" i="286"/>
  <c r="J106" i="286"/>
  <c r="I106" i="286"/>
  <c r="G106" i="286"/>
  <c r="F106" i="286"/>
  <c r="E106" i="286"/>
  <c r="D106" i="286"/>
  <c r="C106" i="286"/>
  <c r="B106" i="286"/>
  <c r="A106" i="286"/>
  <c r="AU105" i="286"/>
  <c r="AT105" i="286"/>
  <c r="AS105" i="286"/>
  <c r="AR105" i="286"/>
  <c r="AQ105" i="286"/>
  <c r="AP105" i="286"/>
  <c r="AO105" i="286"/>
  <c r="AM105" i="286"/>
  <c r="AL105" i="286"/>
  <c r="AK105" i="286"/>
  <c r="AJ105" i="286"/>
  <c r="AI105" i="286"/>
  <c r="AH105" i="286"/>
  <c r="AG105" i="286"/>
  <c r="AE105" i="286"/>
  <c r="AD105" i="286"/>
  <c r="AC105" i="286"/>
  <c r="AB105" i="286"/>
  <c r="AA105" i="286"/>
  <c r="Z105" i="286"/>
  <c r="Y105" i="286"/>
  <c r="W105" i="286"/>
  <c r="V105" i="286"/>
  <c r="U105" i="286"/>
  <c r="T105" i="286"/>
  <c r="S105" i="286"/>
  <c r="R105" i="286"/>
  <c r="Q105" i="286"/>
  <c r="O105" i="286"/>
  <c r="N105" i="286"/>
  <c r="M105" i="286"/>
  <c r="L105" i="286"/>
  <c r="K105" i="286"/>
  <c r="J105" i="286"/>
  <c r="I105" i="286"/>
  <c r="G105" i="286"/>
  <c r="F105" i="286"/>
  <c r="E105" i="286"/>
  <c r="D105" i="286"/>
  <c r="C105" i="286"/>
  <c r="B105" i="286"/>
  <c r="A105" i="286"/>
  <c r="AU104" i="286"/>
  <c r="AT104" i="286"/>
  <c r="AS104" i="286"/>
  <c r="AR104" i="286"/>
  <c r="AQ104" i="286"/>
  <c r="AP104" i="286"/>
  <c r="AO104" i="286"/>
  <c r="AM104" i="286"/>
  <c r="AL104" i="286"/>
  <c r="AK104" i="286"/>
  <c r="AJ104" i="286"/>
  <c r="AI104" i="286"/>
  <c r="AH104" i="286"/>
  <c r="AG104" i="286"/>
  <c r="AE104" i="286"/>
  <c r="AD104" i="286"/>
  <c r="AC104" i="286"/>
  <c r="AB104" i="286"/>
  <c r="AA104" i="286"/>
  <c r="Z104" i="286"/>
  <c r="Y104" i="286"/>
  <c r="W104" i="286"/>
  <c r="V104" i="286"/>
  <c r="U104" i="286"/>
  <c r="T104" i="286"/>
  <c r="S104" i="286"/>
  <c r="R104" i="286"/>
  <c r="Q104" i="286"/>
  <c r="O104" i="286"/>
  <c r="N104" i="286"/>
  <c r="M104" i="286"/>
  <c r="L104" i="286"/>
  <c r="K104" i="286"/>
  <c r="J104" i="286"/>
  <c r="I104" i="286"/>
  <c r="G104" i="286"/>
  <c r="F104" i="286"/>
  <c r="E104" i="286"/>
  <c r="D104" i="286"/>
  <c r="C104" i="286"/>
  <c r="B104" i="286"/>
  <c r="A104" i="286"/>
  <c r="AU103" i="286"/>
  <c r="AT103" i="286"/>
  <c r="AS103" i="286"/>
  <c r="AR103" i="286"/>
  <c r="AQ103" i="286"/>
  <c r="AP103" i="286"/>
  <c r="AO103" i="286"/>
  <c r="AM103" i="286"/>
  <c r="AL103" i="286"/>
  <c r="AK103" i="286"/>
  <c r="AJ103" i="286"/>
  <c r="AI103" i="286"/>
  <c r="AH103" i="286"/>
  <c r="AG103" i="286"/>
  <c r="AE103" i="286"/>
  <c r="AD103" i="286"/>
  <c r="AC103" i="286"/>
  <c r="AB103" i="286"/>
  <c r="AA103" i="286"/>
  <c r="Z103" i="286"/>
  <c r="Y103" i="286"/>
  <c r="W103" i="286"/>
  <c r="V103" i="286"/>
  <c r="U103" i="286"/>
  <c r="T103" i="286"/>
  <c r="S103" i="286"/>
  <c r="R103" i="286"/>
  <c r="Q103" i="286"/>
  <c r="O103" i="286"/>
  <c r="N103" i="286"/>
  <c r="M103" i="286"/>
  <c r="L103" i="286"/>
  <c r="K103" i="286"/>
  <c r="J103" i="286"/>
  <c r="I103" i="286"/>
  <c r="G103" i="286"/>
  <c r="F103" i="286"/>
  <c r="E103" i="286"/>
  <c r="D103" i="286"/>
  <c r="C103" i="286"/>
  <c r="B103" i="286"/>
  <c r="A103" i="286"/>
  <c r="AU102" i="286"/>
  <c r="AT102" i="286"/>
  <c r="AS102" i="286"/>
  <c r="AR102" i="286"/>
  <c r="AQ102" i="286"/>
  <c r="AP102" i="286"/>
  <c r="AO102" i="286"/>
  <c r="AM102" i="286"/>
  <c r="AL102" i="286"/>
  <c r="AK102" i="286"/>
  <c r="AJ102" i="286"/>
  <c r="AI102" i="286"/>
  <c r="AH102" i="286"/>
  <c r="AG102" i="286"/>
  <c r="AE102" i="286"/>
  <c r="AD102" i="286"/>
  <c r="AC102" i="286"/>
  <c r="AB102" i="286"/>
  <c r="AA102" i="286"/>
  <c r="Z102" i="286"/>
  <c r="Y102" i="286"/>
  <c r="W102" i="286"/>
  <c r="V102" i="286"/>
  <c r="U102" i="286"/>
  <c r="T102" i="286"/>
  <c r="S102" i="286"/>
  <c r="R102" i="286"/>
  <c r="Q102" i="286"/>
  <c r="O102" i="286"/>
  <c r="N102" i="286"/>
  <c r="M102" i="286"/>
  <c r="L102" i="286"/>
  <c r="K102" i="286"/>
  <c r="J102" i="286"/>
  <c r="I102" i="286"/>
  <c r="G102" i="286"/>
  <c r="F102" i="286"/>
  <c r="E102" i="286"/>
  <c r="D102" i="286"/>
  <c r="C102" i="286"/>
  <c r="B102" i="286"/>
  <c r="A102" i="286"/>
  <c r="AU101" i="286"/>
  <c r="AT101" i="286"/>
  <c r="AS101" i="286"/>
  <c r="AR101" i="286"/>
  <c r="AQ101" i="286"/>
  <c r="AP101" i="286"/>
  <c r="AO101" i="286"/>
  <c r="AM101" i="286"/>
  <c r="AL101" i="286"/>
  <c r="AK101" i="286"/>
  <c r="AJ101" i="286"/>
  <c r="AI101" i="286"/>
  <c r="AH101" i="286"/>
  <c r="AG101" i="286"/>
  <c r="AE101" i="286"/>
  <c r="AD101" i="286"/>
  <c r="AC101" i="286"/>
  <c r="AB101" i="286"/>
  <c r="AA101" i="286"/>
  <c r="Z101" i="286"/>
  <c r="Y101" i="286"/>
  <c r="W101" i="286"/>
  <c r="V101" i="286"/>
  <c r="U101" i="286"/>
  <c r="T101" i="286"/>
  <c r="S101" i="286"/>
  <c r="R101" i="286"/>
  <c r="Q101" i="286"/>
  <c r="O101" i="286"/>
  <c r="N101" i="286"/>
  <c r="M101" i="286"/>
  <c r="L101" i="286"/>
  <c r="K101" i="286"/>
  <c r="J101" i="286"/>
  <c r="I101" i="286"/>
  <c r="G101" i="286"/>
  <c r="F101" i="286"/>
  <c r="E101" i="286"/>
  <c r="D101" i="286"/>
  <c r="C101" i="286"/>
  <c r="B101" i="286"/>
  <c r="A101" i="286"/>
  <c r="G96" i="286"/>
  <c r="F96" i="286"/>
  <c r="E96" i="286"/>
  <c r="D96" i="286"/>
  <c r="C96" i="286"/>
  <c r="B96" i="286"/>
  <c r="G95" i="286"/>
  <c r="F95" i="286"/>
  <c r="E95" i="286"/>
  <c r="D95" i="286"/>
  <c r="C95" i="286"/>
  <c r="B95" i="286"/>
  <c r="G94" i="286"/>
  <c r="F94" i="286"/>
  <c r="E94" i="286"/>
  <c r="D94" i="286"/>
  <c r="C94" i="286"/>
  <c r="B94" i="286"/>
  <c r="G93" i="286"/>
  <c r="F93" i="286"/>
  <c r="E93" i="286"/>
  <c r="D93" i="286"/>
  <c r="C93" i="286"/>
  <c r="B93" i="286"/>
  <c r="G92" i="286"/>
  <c r="F92" i="286"/>
  <c r="E92" i="286"/>
  <c r="D92" i="286"/>
  <c r="C92" i="286"/>
  <c r="B92" i="286"/>
  <c r="G91" i="286"/>
  <c r="F91" i="286"/>
  <c r="E91" i="286"/>
  <c r="D91" i="286"/>
  <c r="C91" i="286"/>
  <c r="B91" i="286"/>
  <c r="G90" i="286"/>
  <c r="F90" i="286"/>
  <c r="E90" i="286"/>
  <c r="D90" i="286"/>
  <c r="C90" i="286"/>
  <c r="B90" i="286"/>
  <c r="S76" i="286"/>
  <c r="P76" i="286"/>
  <c r="M76" i="286"/>
  <c r="S75" i="286"/>
  <c r="P75" i="286"/>
  <c r="M75" i="286"/>
  <c r="S74" i="286"/>
  <c r="P74" i="286"/>
  <c r="M74" i="286"/>
  <c r="S73" i="286"/>
  <c r="P73" i="286"/>
  <c r="M73" i="286"/>
  <c r="S72" i="286"/>
  <c r="P72" i="286"/>
  <c r="M72" i="286"/>
  <c r="U71" i="286"/>
  <c r="S71" i="286"/>
  <c r="R71" i="286"/>
  <c r="P71" i="286"/>
  <c r="M71" i="286"/>
  <c r="V66" i="286"/>
  <c r="S66" i="286"/>
  <c r="P66" i="286"/>
  <c r="M66" i="286"/>
  <c r="V65" i="286"/>
  <c r="S65" i="286"/>
  <c r="P65" i="286"/>
  <c r="M65" i="286"/>
  <c r="V64" i="286"/>
  <c r="S64" i="286"/>
  <c r="P64" i="286"/>
  <c r="M64" i="286"/>
  <c r="V63" i="286"/>
  <c r="S63" i="286"/>
  <c r="P63" i="286"/>
  <c r="M63" i="286"/>
  <c r="V62" i="286"/>
  <c r="S62" i="286"/>
  <c r="P62" i="286"/>
  <c r="M62" i="286"/>
  <c r="V61" i="286"/>
  <c r="S61" i="286"/>
  <c r="P61" i="286"/>
  <c r="M61" i="286"/>
  <c r="A3" i="286"/>
  <c r="L61" i="286" s="1"/>
  <c r="B274" i="285"/>
  <c r="A274" i="285"/>
  <c r="B273" i="285"/>
  <c r="A273" i="285"/>
  <c r="B272" i="285"/>
  <c r="A272" i="285"/>
  <c r="B271" i="285"/>
  <c r="A271" i="285"/>
  <c r="B270" i="285"/>
  <c r="A270" i="285"/>
  <c r="B269" i="285"/>
  <c r="A269" i="285"/>
  <c r="B268" i="285"/>
  <c r="A268" i="285"/>
  <c r="B267" i="285"/>
  <c r="A267" i="285"/>
  <c r="B266" i="285"/>
  <c r="A266" i="285"/>
  <c r="B265" i="285"/>
  <c r="A265" i="285"/>
  <c r="B264" i="285"/>
  <c r="A264" i="285"/>
  <c r="B263" i="285"/>
  <c r="A263" i="285"/>
  <c r="B262" i="285"/>
  <c r="A262" i="285"/>
  <c r="B261" i="285"/>
  <c r="A261" i="285"/>
  <c r="B260" i="285"/>
  <c r="A260" i="285"/>
  <c r="B259" i="285"/>
  <c r="A259" i="285"/>
  <c r="B258" i="285"/>
  <c r="A258" i="285"/>
  <c r="B257" i="285"/>
  <c r="A257" i="285"/>
  <c r="B256" i="285"/>
  <c r="A256" i="285"/>
  <c r="B255" i="285"/>
  <c r="A255" i="285"/>
  <c r="B254" i="285"/>
  <c r="A254" i="285"/>
  <c r="B253" i="285"/>
  <c r="A253" i="285"/>
  <c r="B252" i="285"/>
  <c r="A252" i="285"/>
  <c r="B251" i="285"/>
  <c r="A251" i="285"/>
  <c r="B250" i="285"/>
  <c r="A250" i="285"/>
  <c r="B249" i="285"/>
  <c r="A249" i="285"/>
  <c r="B248" i="285"/>
  <c r="A248" i="285"/>
  <c r="B247" i="285"/>
  <c r="A247" i="285"/>
  <c r="B246" i="285"/>
  <c r="A246" i="285"/>
  <c r="B245" i="285"/>
  <c r="A245" i="285"/>
  <c r="B244" i="285"/>
  <c r="A244" i="285"/>
  <c r="B243" i="285"/>
  <c r="A243" i="285"/>
  <c r="B242" i="285"/>
  <c r="A242" i="285"/>
  <c r="B241" i="285"/>
  <c r="A241" i="285"/>
  <c r="B240" i="285"/>
  <c r="A240" i="285"/>
  <c r="B239" i="285"/>
  <c r="A239" i="285"/>
  <c r="B238" i="285"/>
  <c r="A238" i="285"/>
  <c r="B237" i="285"/>
  <c r="A237" i="285"/>
  <c r="B236" i="285"/>
  <c r="A236" i="285"/>
  <c r="B235" i="285"/>
  <c r="A235" i="285"/>
  <c r="B234" i="285"/>
  <c r="A234" i="285"/>
  <c r="B233" i="285"/>
  <c r="A233" i="285"/>
  <c r="B232" i="285"/>
  <c r="A232" i="285"/>
  <c r="B231" i="285"/>
  <c r="A231" i="285"/>
  <c r="B230" i="285"/>
  <c r="A230" i="285"/>
  <c r="B229" i="285"/>
  <c r="A229" i="285"/>
  <c r="B228" i="285"/>
  <c r="A228" i="285"/>
  <c r="B227" i="285"/>
  <c r="A227" i="285"/>
  <c r="B226" i="285"/>
  <c r="A226" i="285"/>
  <c r="B225" i="285"/>
  <c r="A225" i="285"/>
  <c r="B224" i="285"/>
  <c r="A224" i="285"/>
  <c r="B223" i="285"/>
  <c r="A223" i="285"/>
  <c r="B222" i="285"/>
  <c r="A222" i="285"/>
  <c r="B221" i="285"/>
  <c r="A221" i="285"/>
  <c r="B220" i="285"/>
  <c r="A220" i="285"/>
  <c r="B219" i="285"/>
  <c r="A219" i="285"/>
  <c r="B218" i="285"/>
  <c r="A218" i="285"/>
  <c r="B217" i="285"/>
  <c r="A217" i="285"/>
  <c r="B216" i="285"/>
  <c r="A216" i="285"/>
  <c r="B215" i="285"/>
  <c r="A215" i="285"/>
  <c r="B214" i="285"/>
  <c r="A214" i="285"/>
  <c r="B213" i="285"/>
  <c r="A213" i="285"/>
  <c r="B212" i="285"/>
  <c r="A212" i="285"/>
  <c r="B211" i="285"/>
  <c r="A211" i="285"/>
  <c r="B210" i="285"/>
  <c r="A210" i="285"/>
  <c r="B209" i="285"/>
  <c r="A209" i="285"/>
  <c r="B208" i="285"/>
  <c r="A208" i="285"/>
  <c r="B207" i="285"/>
  <c r="A207" i="285"/>
  <c r="B206" i="285"/>
  <c r="A206" i="285"/>
  <c r="B205" i="285"/>
  <c r="A205" i="285"/>
  <c r="B204" i="285"/>
  <c r="A204" i="285"/>
  <c r="B203" i="285"/>
  <c r="A203" i="285"/>
  <c r="B202" i="285"/>
  <c r="A202" i="285"/>
  <c r="B201" i="285"/>
  <c r="A201" i="285"/>
  <c r="B200" i="285"/>
  <c r="A200" i="285"/>
  <c r="B199" i="285"/>
  <c r="A199" i="285"/>
  <c r="B198" i="285"/>
  <c r="A198" i="285"/>
  <c r="B197" i="285"/>
  <c r="A197" i="285"/>
  <c r="B196" i="285"/>
  <c r="A196" i="285"/>
  <c r="B195" i="285"/>
  <c r="A195" i="285"/>
  <c r="B194" i="285"/>
  <c r="A194" i="285"/>
  <c r="B193" i="285"/>
  <c r="A193" i="285"/>
  <c r="B192" i="285"/>
  <c r="A192" i="285"/>
  <c r="B191" i="285"/>
  <c r="A191" i="285"/>
  <c r="B190" i="285"/>
  <c r="A190" i="285"/>
  <c r="B189" i="285"/>
  <c r="A189" i="285"/>
  <c r="B188" i="285"/>
  <c r="A188" i="285"/>
  <c r="B187" i="285"/>
  <c r="A187" i="285"/>
  <c r="B186" i="285"/>
  <c r="A186" i="285"/>
  <c r="B185" i="285"/>
  <c r="A185" i="285"/>
  <c r="B184" i="285"/>
  <c r="A184" i="285"/>
  <c r="B183" i="285"/>
  <c r="A183" i="285"/>
  <c r="B182" i="285"/>
  <c r="A182" i="285"/>
  <c r="B181" i="285"/>
  <c r="A181" i="285"/>
  <c r="B180" i="285"/>
  <c r="A180" i="285"/>
  <c r="B179" i="285"/>
  <c r="A179" i="285"/>
  <c r="B178" i="285"/>
  <c r="A178" i="285"/>
  <c r="B177" i="285"/>
  <c r="A177" i="285"/>
  <c r="B176" i="285"/>
  <c r="A176" i="285"/>
  <c r="B175" i="285"/>
  <c r="A175" i="285"/>
  <c r="B174" i="285"/>
  <c r="A174" i="285"/>
  <c r="B173" i="285"/>
  <c r="A173" i="285"/>
  <c r="B172" i="285"/>
  <c r="A172" i="285"/>
  <c r="B171" i="285"/>
  <c r="A171" i="285"/>
  <c r="B170" i="285"/>
  <c r="A170" i="285"/>
  <c r="B169" i="285"/>
  <c r="A169" i="285"/>
  <c r="B168" i="285"/>
  <c r="A168" i="285"/>
  <c r="B167" i="285"/>
  <c r="A167" i="285"/>
  <c r="B166" i="285"/>
  <c r="A166" i="285"/>
  <c r="B165" i="285"/>
  <c r="A165" i="285"/>
  <c r="B164" i="285"/>
  <c r="A164" i="285"/>
  <c r="B163" i="285"/>
  <c r="A163" i="285"/>
  <c r="B162" i="285"/>
  <c r="A162" i="285"/>
  <c r="B161" i="285"/>
  <c r="A161" i="285"/>
  <c r="B160" i="285"/>
  <c r="A160" i="285"/>
  <c r="B159" i="285"/>
  <c r="A159" i="285"/>
  <c r="B158" i="285"/>
  <c r="A158" i="285"/>
  <c r="B157" i="285"/>
  <c r="A157" i="285"/>
  <c r="B156" i="285"/>
  <c r="A156" i="285"/>
  <c r="B155" i="285"/>
  <c r="A155" i="285"/>
  <c r="B154" i="285"/>
  <c r="A154" i="285"/>
  <c r="B153" i="285"/>
  <c r="A153" i="285"/>
  <c r="B152" i="285"/>
  <c r="A152" i="285"/>
  <c r="B151" i="285"/>
  <c r="A151" i="285"/>
  <c r="B150" i="285"/>
  <c r="A150" i="285"/>
  <c r="B149" i="285"/>
  <c r="A149" i="285"/>
  <c r="B148" i="285"/>
  <c r="A148" i="285"/>
  <c r="B147" i="285"/>
  <c r="A147" i="285"/>
  <c r="B146" i="285"/>
  <c r="A146" i="285"/>
  <c r="B145" i="285"/>
  <c r="A145" i="285"/>
  <c r="B144" i="285"/>
  <c r="A144" i="285"/>
  <c r="B143" i="285"/>
  <c r="A143" i="285"/>
  <c r="B142" i="285"/>
  <c r="A142" i="285"/>
  <c r="B141" i="285"/>
  <c r="A141" i="285"/>
  <c r="B140" i="285"/>
  <c r="A140" i="285"/>
  <c r="B139" i="285"/>
  <c r="A139" i="285"/>
  <c r="B138" i="285"/>
  <c r="A138" i="285"/>
  <c r="B137" i="285"/>
  <c r="A137" i="285"/>
  <c r="B136" i="285"/>
  <c r="A136" i="285"/>
  <c r="B135" i="285"/>
  <c r="A135" i="285"/>
  <c r="B134" i="285"/>
  <c r="A134" i="285"/>
  <c r="B133" i="285"/>
  <c r="A133" i="285"/>
  <c r="B132" i="285"/>
  <c r="A132" i="285"/>
  <c r="B131" i="285"/>
  <c r="A131" i="285"/>
  <c r="B130" i="285"/>
  <c r="A130" i="285"/>
  <c r="B129" i="285"/>
  <c r="A129" i="285"/>
  <c r="B128" i="285"/>
  <c r="A128" i="285"/>
  <c r="AU124" i="285"/>
  <c r="AT124" i="285"/>
  <c r="AS124" i="285"/>
  <c r="AR124" i="285"/>
  <c r="AQ124" i="285"/>
  <c r="AP124" i="285"/>
  <c r="AO124" i="285"/>
  <c r="AM124" i="285"/>
  <c r="AL124" i="285"/>
  <c r="AK124" i="285"/>
  <c r="AJ124" i="285"/>
  <c r="AI124" i="285"/>
  <c r="AH124" i="285"/>
  <c r="AG124" i="285"/>
  <c r="AE124" i="285"/>
  <c r="AD124" i="285"/>
  <c r="AC124" i="285"/>
  <c r="AB124" i="285"/>
  <c r="AA124" i="285"/>
  <c r="Z124" i="285"/>
  <c r="Y124" i="285"/>
  <c r="W124" i="285"/>
  <c r="V124" i="285"/>
  <c r="U124" i="285"/>
  <c r="T124" i="285"/>
  <c r="S124" i="285"/>
  <c r="R124" i="285"/>
  <c r="Q124" i="285"/>
  <c r="O124" i="285"/>
  <c r="N124" i="285"/>
  <c r="M124" i="285"/>
  <c r="L124" i="285"/>
  <c r="K124" i="285"/>
  <c r="J124" i="285"/>
  <c r="I124" i="285"/>
  <c r="AU123" i="285"/>
  <c r="AT123" i="285"/>
  <c r="AS123" i="285"/>
  <c r="AR123" i="285"/>
  <c r="AQ123" i="285"/>
  <c r="AP123" i="285"/>
  <c r="AO123" i="285"/>
  <c r="AM123" i="285"/>
  <c r="AL123" i="285"/>
  <c r="AK123" i="285"/>
  <c r="AJ123" i="285"/>
  <c r="AH123" i="285"/>
  <c r="AG123" i="285"/>
  <c r="AE123" i="285"/>
  <c r="AD123" i="285"/>
  <c r="AC123" i="285"/>
  <c r="AB123" i="285"/>
  <c r="AA123" i="285"/>
  <c r="Z123" i="285"/>
  <c r="Y123" i="285"/>
  <c r="W123" i="285"/>
  <c r="V123" i="285"/>
  <c r="U123" i="285"/>
  <c r="T123" i="285"/>
  <c r="S123" i="285"/>
  <c r="R123" i="285"/>
  <c r="Q123" i="285"/>
  <c r="O123" i="285"/>
  <c r="N123" i="285"/>
  <c r="M123" i="285"/>
  <c r="L123" i="285"/>
  <c r="K123" i="285"/>
  <c r="J123" i="285"/>
  <c r="I123" i="285"/>
  <c r="AU122" i="285"/>
  <c r="AT122" i="285"/>
  <c r="AS122" i="285"/>
  <c r="AR122" i="285"/>
  <c r="AP122" i="285"/>
  <c r="AO122" i="285"/>
  <c r="AM122" i="285"/>
  <c r="AL122" i="285"/>
  <c r="AK122" i="285"/>
  <c r="AJ122" i="285"/>
  <c r="AH122" i="285"/>
  <c r="AG122" i="285"/>
  <c r="AE122" i="285"/>
  <c r="AD122" i="285"/>
  <c r="AC122" i="285"/>
  <c r="AB122" i="285"/>
  <c r="Z122" i="285"/>
  <c r="Y122" i="285"/>
  <c r="W122" i="285"/>
  <c r="V122" i="285"/>
  <c r="U122" i="285"/>
  <c r="T122" i="285"/>
  <c r="S122" i="285"/>
  <c r="R122" i="285"/>
  <c r="Q122" i="285"/>
  <c r="O122" i="285"/>
  <c r="N122" i="285"/>
  <c r="M122" i="285"/>
  <c r="L122" i="285"/>
  <c r="J122" i="285"/>
  <c r="I122" i="285"/>
  <c r="G122" i="285"/>
  <c r="F122" i="285"/>
  <c r="E122" i="285"/>
  <c r="D122" i="285"/>
  <c r="C122" i="285"/>
  <c r="B122" i="285"/>
  <c r="A122" i="285"/>
  <c r="AU121" i="285"/>
  <c r="AT121" i="285"/>
  <c r="AS121" i="285"/>
  <c r="AR121" i="285"/>
  <c r="AP121" i="285"/>
  <c r="AO121" i="285"/>
  <c r="AM121" i="285"/>
  <c r="AL121" i="285"/>
  <c r="AK121" i="285"/>
  <c r="AJ121" i="285"/>
  <c r="AI121" i="285"/>
  <c r="AH121" i="285"/>
  <c r="AG121" i="285"/>
  <c r="AE121" i="285"/>
  <c r="AD121" i="285"/>
  <c r="AC121" i="285"/>
  <c r="AB121" i="285"/>
  <c r="Z121" i="285"/>
  <c r="Y121" i="285"/>
  <c r="W121" i="285"/>
  <c r="V121" i="285"/>
  <c r="U121" i="285"/>
  <c r="T121" i="285"/>
  <c r="S121" i="285"/>
  <c r="R121" i="285"/>
  <c r="Q121" i="285"/>
  <c r="O121" i="285"/>
  <c r="N121" i="285"/>
  <c r="M121" i="285"/>
  <c r="L121" i="285"/>
  <c r="J121" i="285"/>
  <c r="I121" i="285"/>
  <c r="G121" i="285"/>
  <c r="F121" i="285"/>
  <c r="E121" i="285"/>
  <c r="D121" i="285"/>
  <c r="C121" i="285"/>
  <c r="B121" i="285"/>
  <c r="A121" i="285"/>
  <c r="AU120" i="285"/>
  <c r="AT120" i="285"/>
  <c r="AS120" i="285"/>
  <c r="AR120" i="285"/>
  <c r="AP120" i="285"/>
  <c r="AO120" i="285"/>
  <c r="AM120" i="285"/>
  <c r="AL120" i="285"/>
  <c r="AK120" i="285"/>
  <c r="AJ120" i="285"/>
  <c r="AH120" i="285"/>
  <c r="AG120" i="285"/>
  <c r="AE120" i="285"/>
  <c r="AD120" i="285"/>
  <c r="AC120" i="285"/>
  <c r="AB120" i="285"/>
  <c r="Z120" i="285"/>
  <c r="Y120" i="285"/>
  <c r="W120" i="285"/>
  <c r="V120" i="285"/>
  <c r="U120" i="285"/>
  <c r="T120" i="285"/>
  <c r="S120" i="285"/>
  <c r="R120" i="285"/>
  <c r="Q120" i="285"/>
  <c r="O120" i="285"/>
  <c r="N120" i="285"/>
  <c r="M120" i="285"/>
  <c r="L120" i="285"/>
  <c r="J120" i="285"/>
  <c r="I120" i="285"/>
  <c r="G120" i="285"/>
  <c r="F120" i="285"/>
  <c r="E120" i="285"/>
  <c r="D120" i="285"/>
  <c r="C120" i="285"/>
  <c r="B120" i="285"/>
  <c r="A120" i="285"/>
  <c r="AU119" i="285"/>
  <c r="AT119" i="285"/>
  <c r="AS119" i="285"/>
  <c r="AR119" i="285"/>
  <c r="AQ119" i="285"/>
  <c r="AP119" i="285"/>
  <c r="AO119" i="285"/>
  <c r="AM119" i="285"/>
  <c r="AL119" i="285"/>
  <c r="AK119" i="285"/>
  <c r="AJ119" i="285"/>
  <c r="AH119" i="285"/>
  <c r="AG119" i="285"/>
  <c r="AE119" i="285"/>
  <c r="AD119" i="285"/>
  <c r="AC119" i="285"/>
  <c r="AB119" i="285"/>
  <c r="Z119" i="285"/>
  <c r="Y119" i="285"/>
  <c r="W119" i="285"/>
  <c r="V119" i="285"/>
  <c r="U119" i="285"/>
  <c r="T119" i="285"/>
  <c r="S119" i="285"/>
  <c r="R119" i="285"/>
  <c r="Q119" i="285"/>
  <c r="O119" i="285"/>
  <c r="N119" i="285"/>
  <c r="M119" i="285"/>
  <c r="L119" i="285"/>
  <c r="J119" i="285"/>
  <c r="I119" i="285"/>
  <c r="G119" i="285"/>
  <c r="F119" i="285"/>
  <c r="E119" i="285"/>
  <c r="D119" i="285"/>
  <c r="C119" i="285"/>
  <c r="B119" i="285"/>
  <c r="A119" i="285"/>
  <c r="AU118" i="285"/>
  <c r="AT118" i="285"/>
  <c r="AS118" i="285"/>
  <c r="AR118" i="285"/>
  <c r="AP118" i="285"/>
  <c r="AO118" i="285"/>
  <c r="AM118" i="285"/>
  <c r="AL118" i="285"/>
  <c r="AK118" i="285"/>
  <c r="AJ118" i="285"/>
  <c r="AI118" i="285"/>
  <c r="AH118" i="285"/>
  <c r="AG118" i="285"/>
  <c r="AE118" i="285"/>
  <c r="AD118" i="285"/>
  <c r="AC118" i="285"/>
  <c r="AB118" i="285"/>
  <c r="AA118" i="285"/>
  <c r="Z118" i="285"/>
  <c r="Y118" i="285"/>
  <c r="W118" i="285"/>
  <c r="V118" i="285"/>
  <c r="U118" i="285"/>
  <c r="T118" i="285"/>
  <c r="S118" i="285"/>
  <c r="R118" i="285"/>
  <c r="Q118" i="285"/>
  <c r="O118" i="285"/>
  <c r="N118" i="285"/>
  <c r="M118" i="285"/>
  <c r="L118" i="285"/>
  <c r="K118" i="285"/>
  <c r="J118" i="285"/>
  <c r="I118" i="285"/>
  <c r="G118" i="285"/>
  <c r="F118" i="285"/>
  <c r="E118" i="285"/>
  <c r="D118" i="285"/>
  <c r="C118" i="285"/>
  <c r="B118" i="285"/>
  <c r="A118" i="285"/>
  <c r="AU117" i="285"/>
  <c r="AT117" i="285"/>
  <c r="AS117" i="285"/>
  <c r="AR117" i="285"/>
  <c r="AP117" i="285"/>
  <c r="AO117" i="285"/>
  <c r="AM117" i="285"/>
  <c r="AL117" i="285"/>
  <c r="AK117" i="285"/>
  <c r="AJ117" i="285"/>
  <c r="AH117" i="285"/>
  <c r="AG117" i="285"/>
  <c r="AE117" i="285"/>
  <c r="AD117" i="285"/>
  <c r="AC117" i="285"/>
  <c r="AB117" i="285"/>
  <c r="AA117" i="285"/>
  <c r="Z117" i="285"/>
  <c r="Y117" i="285"/>
  <c r="W117" i="285"/>
  <c r="V117" i="285"/>
  <c r="U117" i="285"/>
  <c r="T117" i="285"/>
  <c r="S117" i="285"/>
  <c r="R117" i="285"/>
  <c r="Q117" i="285"/>
  <c r="O117" i="285"/>
  <c r="N117" i="285"/>
  <c r="M117" i="285"/>
  <c r="L117" i="285"/>
  <c r="K117" i="285"/>
  <c r="J117" i="285"/>
  <c r="I117" i="285"/>
  <c r="G117" i="285"/>
  <c r="F117" i="285"/>
  <c r="E117" i="285"/>
  <c r="D117" i="285"/>
  <c r="C117" i="285"/>
  <c r="B117" i="285"/>
  <c r="A117" i="285"/>
  <c r="AU116" i="285"/>
  <c r="AT116" i="285"/>
  <c r="AS116" i="285"/>
  <c r="AR116" i="285"/>
  <c r="AP116" i="285"/>
  <c r="AO116" i="285"/>
  <c r="AM116" i="285"/>
  <c r="AL116" i="285"/>
  <c r="AK116" i="285"/>
  <c r="AJ116" i="285"/>
  <c r="AH116" i="285"/>
  <c r="AG116" i="285"/>
  <c r="AE116" i="285"/>
  <c r="AD116" i="285"/>
  <c r="AC116" i="285"/>
  <c r="AB116" i="285"/>
  <c r="Z116" i="285"/>
  <c r="Y116" i="285"/>
  <c r="W116" i="285"/>
  <c r="V116" i="285"/>
  <c r="U116" i="285"/>
  <c r="T116" i="285"/>
  <c r="S116" i="285"/>
  <c r="R116" i="285"/>
  <c r="Q116" i="285"/>
  <c r="O116" i="285"/>
  <c r="N116" i="285"/>
  <c r="M116" i="285"/>
  <c r="L116" i="285"/>
  <c r="J116" i="285"/>
  <c r="I116" i="285"/>
  <c r="G116" i="285"/>
  <c r="F116" i="285"/>
  <c r="E116" i="285"/>
  <c r="D116" i="285"/>
  <c r="C116" i="285"/>
  <c r="B116" i="285"/>
  <c r="A116" i="285"/>
  <c r="AU115" i="285"/>
  <c r="AT115" i="285"/>
  <c r="AS115" i="285"/>
  <c r="AR115" i="285"/>
  <c r="AP115" i="285"/>
  <c r="AO115" i="285"/>
  <c r="AM115" i="285"/>
  <c r="AL115" i="285"/>
  <c r="AK115" i="285"/>
  <c r="AJ115" i="285"/>
  <c r="AH115" i="285"/>
  <c r="AG115" i="285"/>
  <c r="AE115" i="285"/>
  <c r="AD115" i="285"/>
  <c r="AC115" i="285"/>
  <c r="AB115" i="285"/>
  <c r="Z115" i="285"/>
  <c r="Y115" i="285"/>
  <c r="W115" i="285"/>
  <c r="V115" i="285"/>
  <c r="U115" i="285"/>
  <c r="T115" i="285"/>
  <c r="S115" i="285"/>
  <c r="R115" i="285"/>
  <c r="Q115" i="285"/>
  <c r="O115" i="285"/>
  <c r="N115" i="285"/>
  <c r="M115" i="285"/>
  <c r="L115" i="285"/>
  <c r="J115" i="285"/>
  <c r="I115" i="285"/>
  <c r="G115" i="285"/>
  <c r="F115" i="285"/>
  <c r="E115" i="285"/>
  <c r="D115" i="285"/>
  <c r="C115" i="285"/>
  <c r="B115" i="285"/>
  <c r="A115" i="285"/>
  <c r="AU114" i="285"/>
  <c r="AT114" i="285"/>
  <c r="AS114" i="285"/>
  <c r="AR114" i="285"/>
  <c r="AP114" i="285"/>
  <c r="AO114" i="285"/>
  <c r="AM114" i="285"/>
  <c r="AL114" i="285"/>
  <c r="AK114" i="285"/>
  <c r="AJ114" i="285"/>
  <c r="AH114" i="285"/>
  <c r="AG114" i="285"/>
  <c r="AE114" i="285"/>
  <c r="AD114" i="285"/>
  <c r="AC114" i="285"/>
  <c r="AB114" i="285"/>
  <c r="Z114" i="285"/>
  <c r="Y114" i="285"/>
  <c r="W114" i="285"/>
  <c r="V114" i="285"/>
  <c r="U114" i="285"/>
  <c r="T114" i="285"/>
  <c r="S114" i="285"/>
  <c r="R114" i="285"/>
  <c r="Q114" i="285"/>
  <c r="O114" i="285"/>
  <c r="N114" i="285"/>
  <c r="M114" i="285"/>
  <c r="L114" i="285"/>
  <c r="J114" i="285"/>
  <c r="I114" i="285"/>
  <c r="G114" i="285"/>
  <c r="F114" i="285"/>
  <c r="E114" i="285"/>
  <c r="D114" i="285"/>
  <c r="C114" i="285"/>
  <c r="B114" i="285"/>
  <c r="A114" i="285"/>
  <c r="AU113" i="285"/>
  <c r="AT113" i="285"/>
  <c r="AS113" i="285"/>
  <c r="AR113" i="285"/>
  <c r="AP113" i="285"/>
  <c r="AO113" i="285"/>
  <c r="AM113" i="285"/>
  <c r="AL113" i="285"/>
  <c r="AK113" i="285"/>
  <c r="AJ113" i="285"/>
  <c r="AH113" i="285"/>
  <c r="AG113" i="285"/>
  <c r="AE113" i="285"/>
  <c r="AD113" i="285"/>
  <c r="AC113" i="285"/>
  <c r="AB113" i="285"/>
  <c r="Z113" i="285"/>
  <c r="Y113" i="285"/>
  <c r="W113" i="285"/>
  <c r="V113" i="285"/>
  <c r="U113" i="285"/>
  <c r="T113" i="285"/>
  <c r="S113" i="285"/>
  <c r="R113" i="285"/>
  <c r="Q113" i="285"/>
  <c r="O113" i="285"/>
  <c r="N113" i="285"/>
  <c r="M113" i="285"/>
  <c r="L113" i="285"/>
  <c r="J113" i="285"/>
  <c r="I113" i="285"/>
  <c r="G113" i="285"/>
  <c r="F113" i="285"/>
  <c r="E113" i="285"/>
  <c r="D113" i="285"/>
  <c r="C113" i="285"/>
  <c r="B113" i="285"/>
  <c r="A113" i="285"/>
  <c r="AU112" i="285"/>
  <c r="AT112" i="285"/>
  <c r="AS112" i="285"/>
  <c r="AR112" i="285"/>
  <c r="AP112" i="285"/>
  <c r="AO112" i="285"/>
  <c r="AM112" i="285"/>
  <c r="AL112" i="285"/>
  <c r="AK112" i="285"/>
  <c r="AJ112" i="285"/>
  <c r="AH112" i="285"/>
  <c r="AG112" i="285"/>
  <c r="AE112" i="285"/>
  <c r="AD112" i="285"/>
  <c r="AC112" i="285"/>
  <c r="AB112" i="285"/>
  <c r="Z112" i="285"/>
  <c r="Y112" i="285"/>
  <c r="W112" i="285"/>
  <c r="V112" i="285"/>
  <c r="U112" i="285"/>
  <c r="T112" i="285"/>
  <c r="S112" i="285"/>
  <c r="R112" i="285"/>
  <c r="Q112" i="285"/>
  <c r="O112" i="285"/>
  <c r="N112" i="285"/>
  <c r="M112" i="285"/>
  <c r="L112" i="285"/>
  <c r="J112" i="285"/>
  <c r="I112" i="285"/>
  <c r="G112" i="285"/>
  <c r="F112" i="285"/>
  <c r="E112" i="285"/>
  <c r="D112" i="285"/>
  <c r="C112" i="285"/>
  <c r="B112" i="285"/>
  <c r="A112" i="285"/>
  <c r="AU111" i="285"/>
  <c r="AT111" i="285"/>
  <c r="AS111" i="285"/>
  <c r="AR111" i="285"/>
  <c r="AP111" i="285"/>
  <c r="AO111" i="285"/>
  <c r="AM111" i="285"/>
  <c r="AL111" i="285"/>
  <c r="AK111" i="285"/>
  <c r="AJ111" i="285"/>
  <c r="AH111" i="285"/>
  <c r="AG111" i="285"/>
  <c r="AE111" i="285"/>
  <c r="AD111" i="285"/>
  <c r="AC111" i="285"/>
  <c r="AB111" i="285"/>
  <c r="Z111" i="285"/>
  <c r="Y111" i="285"/>
  <c r="W111" i="285"/>
  <c r="V111" i="285"/>
  <c r="U111" i="285"/>
  <c r="T111" i="285"/>
  <c r="S111" i="285"/>
  <c r="R111" i="285"/>
  <c r="Q111" i="285"/>
  <c r="O111" i="285"/>
  <c r="N111" i="285"/>
  <c r="M111" i="285"/>
  <c r="L111" i="285"/>
  <c r="J111" i="285"/>
  <c r="I111" i="285"/>
  <c r="G111" i="285"/>
  <c r="F111" i="285"/>
  <c r="E111" i="285"/>
  <c r="D111" i="285"/>
  <c r="C111" i="285"/>
  <c r="B111" i="285"/>
  <c r="A111" i="285"/>
  <c r="AU110" i="285"/>
  <c r="AT110" i="285"/>
  <c r="AS110" i="285"/>
  <c r="AR110" i="285"/>
  <c r="AP110" i="285"/>
  <c r="AO110" i="285"/>
  <c r="AM110" i="285"/>
  <c r="AL110" i="285"/>
  <c r="AK110" i="285"/>
  <c r="AJ110" i="285"/>
  <c r="AH110" i="285"/>
  <c r="AG110" i="285"/>
  <c r="AE110" i="285"/>
  <c r="AD110" i="285"/>
  <c r="AC110" i="285"/>
  <c r="AB110" i="285"/>
  <c r="Z110" i="285"/>
  <c r="Y110" i="285"/>
  <c r="W110" i="285"/>
  <c r="V110" i="285"/>
  <c r="U110" i="285"/>
  <c r="T110" i="285"/>
  <c r="S110" i="285"/>
  <c r="R110" i="285"/>
  <c r="Q110" i="285"/>
  <c r="O110" i="285"/>
  <c r="N110" i="285"/>
  <c r="M110" i="285"/>
  <c r="L110" i="285"/>
  <c r="J110" i="285"/>
  <c r="I110" i="285"/>
  <c r="G110" i="285"/>
  <c r="F110" i="285"/>
  <c r="E110" i="285"/>
  <c r="D110" i="285"/>
  <c r="C110" i="285"/>
  <c r="B110" i="285"/>
  <c r="A110" i="285"/>
  <c r="AU109" i="285"/>
  <c r="AT109" i="285"/>
  <c r="AS109" i="285"/>
  <c r="AR109" i="285"/>
  <c r="AP109" i="285"/>
  <c r="AO109" i="285"/>
  <c r="AM109" i="285"/>
  <c r="AL109" i="285"/>
  <c r="AK109" i="285"/>
  <c r="AJ109" i="285"/>
  <c r="AH109" i="285"/>
  <c r="AG109" i="285"/>
  <c r="AE109" i="285"/>
  <c r="AD109" i="285"/>
  <c r="AC109" i="285"/>
  <c r="AB109" i="285"/>
  <c r="Z109" i="285"/>
  <c r="Y109" i="285"/>
  <c r="W109" i="285"/>
  <c r="V109" i="285"/>
  <c r="U109" i="285"/>
  <c r="T109" i="285"/>
  <c r="S109" i="285"/>
  <c r="R109" i="285"/>
  <c r="Q109" i="285"/>
  <c r="O109" i="285"/>
  <c r="N109" i="285"/>
  <c r="M109" i="285"/>
  <c r="L109" i="285"/>
  <c r="J109" i="285"/>
  <c r="I109" i="285"/>
  <c r="G109" i="285"/>
  <c r="F109" i="285"/>
  <c r="E109" i="285"/>
  <c r="D109" i="285"/>
  <c r="C109" i="285"/>
  <c r="B109" i="285"/>
  <c r="A109" i="285"/>
  <c r="AU108" i="285"/>
  <c r="AT108" i="285"/>
  <c r="AS108" i="285"/>
  <c r="AR108" i="285"/>
  <c r="AP108" i="285"/>
  <c r="AO108" i="285"/>
  <c r="AM108" i="285"/>
  <c r="AL108" i="285"/>
  <c r="AK108" i="285"/>
  <c r="AJ108" i="285"/>
  <c r="AH108" i="285"/>
  <c r="AG108" i="285"/>
  <c r="AE108" i="285"/>
  <c r="AD108" i="285"/>
  <c r="AC108" i="285"/>
  <c r="AB108" i="285"/>
  <c r="Z108" i="285"/>
  <c r="Y108" i="285"/>
  <c r="W108" i="285"/>
  <c r="V108" i="285"/>
  <c r="U108" i="285"/>
  <c r="T108" i="285"/>
  <c r="S108" i="285"/>
  <c r="R108" i="285"/>
  <c r="Q108" i="285"/>
  <c r="O108" i="285"/>
  <c r="N108" i="285"/>
  <c r="M108" i="285"/>
  <c r="L108" i="285"/>
  <c r="J108" i="285"/>
  <c r="I108" i="285"/>
  <c r="G108" i="285"/>
  <c r="F108" i="285"/>
  <c r="E108" i="285"/>
  <c r="D108" i="285"/>
  <c r="C108" i="285"/>
  <c r="B108" i="285"/>
  <c r="A108" i="285"/>
  <c r="AU107" i="285"/>
  <c r="AT107" i="285"/>
  <c r="AS107" i="285"/>
  <c r="AR107" i="285"/>
  <c r="AP107" i="285"/>
  <c r="AO107" i="285"/>
  <c r="AM107" i="285"/>
  <c r="AL107" i="285"/>
  <c r="AK107" i="285"/>
  <c r="AJ107" i="285"/>
  <c r="AH107" i="285"/>
  <c r="AG107" i="285"/>
  <c r="AE107" i="285"/>
  <c r="AD107" i="285"/>
  <c r="AC107" i="285"/>
  <c r="AB107" i="285"/>
  <c r="Z107" i="285"/>
  <c r="Y107" i="285"/>
  <c r="W107" i="285"/>
  <c r="V107" i="285"/>
  <c r="U107" i="285"/>
  <c r="T107" i="285"/>
  <c r="S107" i="285"/>
  <c r="R107" i="285"/>
  <c r="Q107" i="285"/>
  <c r="O107" i="285"/>
  <c r="N107" i="285"/>
  <c r="M107" i="285"/>
  <c r="L107" i="285"/>
  <c r="J107" i="285"/>
  <c r="I107" i="285"/>
  <c r="G107" i="285"/>
  <c r="F107" i="285"/>
  <c r="E107" i="285"/>
  <c r="D107" i="285"/>
  <c r="C107" i="285"/>
  <c r="B107" i="285"/>
  <c r="A107" i="285"/>
  <c r="AU106" i="285"/>
  <c r="AT106" i="285"/>
  <c r="AS106" i="285"/>
  <c r="AR106" i="285"/>
  <c r="AP106" i="285"/>
  <c r="AO106" i="285"/>
  <c r="AM106" i="285"/>
  <c r="AL106" i="285"/>
  <c r="AK106" i="285"/>
  <c r="AJ106" i="285"/>
  <c r="AH106" i="285"/>
  <c r="AG106" i="285"/>
  <c r="AE106" i="285"/>
  <c r="AD106" i="285"/>
  <c r="AC106" i="285"/>
  <c r="AB106" i="285"/>
  <c r="Z106" i="285"/>
  <c r="Y106" i="285"/>
  <c r="W106" i="285"/>
  <c r="V106" i="285"/>
  <c r="U106" i="285"/>
  <c r="T106" i="285"/>
  <c r="S106" i="285"/>
  <c r="R106" i="285"/>
  <c r="Q106" i="285"/>
  <c r="O106" i="285"/>
  <c r="N106" i="285"/>
  <c r="M106" i="285"/>
  <c r="L106" i="285"/>
  <c r="J106" i="285"/>
  <c r="I106" i="285"/>
  <c r="G106" i="285"/>
  <c r="F106" i="285"/>
  <c r="E106" i="285"/>
  <c r="D106" i="285"/>
  <c r="B106" i="285"/>
  <c r="A106" i="285"/>
  <c r="AU105" i="285"/>
  <c r="AT105" i="285"/>
  <c r="AS105" i="285"/>
  <c r="AR105" i="285"/>
  <c r="AP105" i="285"/>
  <c r="AO105" i="285"/>
  <c r="AM105" i="285"/>
  <c r="AL105" i="285"/>
  <c r="AK105" i="285"/>
  <c r="AJ105" i="285"/>
  <c r="AH105" i="285"/>
  <c r="AG105" i="285"/>
  <c r="AE105" i="285"/>
  <c r="AD105" i="285"/>
  <c r="AC105" i="285"/>
  <c r="AB105" i="285"/>
  <c r="Z105" i="285"/>
  <c r="Y105" i="285"/>
  <c r="W105" i="285"/>
  <c r="V105" i="285"/>
  <c r="U105" i="285"/>
  <c r="T105" i="285"/>
  <c r="S105" i="285"/>
  <c r="R105" i="285"/>
  <c r="Q105" i="285"/>
  <c r="O105" i="285"/>
  <c r="N105" i="285"/>
  <c r="M105" i="285"/>
  <c r="L105" i="285"/>
  <c r="J105" i="285"/>
  <c r="I105" i="285"/>
  <c r="G105" i="285"/>
  <c r="F105" i="285"/>
  <c r="E105" i="285"/>
  <c r="D105" i="285"/>
  <c r="B105" i="285"/>
  <c r="A105" i="285"/>
  <c r="AU104" i="285"/>
  <c r="AT104" i="285"/>
  <c r="AS104" i="285"/>
  <c r="AR104" i="285"/>
  <c r="AP104" i="285"/>
  <c r="AO104" i="285"/>
  <c r="AM104" i="285"/>
  <c r="AL104" i="285"/>
  <c r="AK104" i="285"/>
  <c r="AJ104" i="285"/>
  <c r="AH104" i="285"/>
  <c r="AG104" i="285"/>
  <c r="AE104" i="285"/>
  <c r="AD104" i="285"/>
  <c r="AC104" i="285"/>
  <c r="AB104" i="285"/>
  <c r="Z104" i="285"/>
  <c r="Y104" i="285"/>
  <c r="W104" i="285"/>
  <c r="V104" i="285"/>
  <c r="U104" i="285"/>
  <c r="T104" i="285"/>
  <c r="S104" i="285"/>
  <c r="R104" i="285"/>
  <c r="Q104" i="285"/>
  <c r="O104" i="285"/>
  <c r="N104" i="285"/>
  <c r="M104" i="285"/>
  <c r="L104" i="285"/>
  <c r="J104" i="285"/>
  <c r="I104" i="285"/>
  <c r="G104" i="285"/>
  <c r="F104" i="285"/>
  <c r="E104" i="285"/>
  <c r="D104" i="285"/>
  <c r="B104" i="285"/>
  <c r="A104" i="285"/>
  <c r="AU103" i="285"/>
  <c r="AT103" i="285"/>
  <c r="AS103" i="285"/>
  <c r="AR103" i="285"/>
  <c r="AP103" i="285"/>
  <c r="AO103" i="285"/>
  <c r="AM103" i="285"/>
  <c r="AL103" i="285"/>
  <c r="AK103" i="285"/>
  <c r="AJ103" i="285"/>
  <c r="AH103" i="285"/>
  <c r="AG103" i="285"/>
  <c r="AE103" i="285"/>
  <c r="AD103" i="285"/>
  <c r="AC103" i="285"/>
  <c r="AB103" i="285"/>
  <c r="Z103" i="285"/>
  <c r="Y103" i="285"/>
  <c r="W103" i="285"/>
  <c r="V103" i="285"/>
  <c r="U103" i="285"/>
  <c r="T103" i="285"/>
  <c r="S103" i="285"/>
  <c r="R103" i="285"/>
  <c r="Q103" i="285"/>
  <c r="O103" i="285"/>
  <c r="N103" i="285"/>
  <c r="M103" i="285"/>
  <c r="L103" i="285"/>
  <c r="J103" i="285"/>
  <c r="I103" i="285"/>
  <c r="G103" i="285"/>
  <c r="F103" i="285"/>
  <c r="E103" i="285"/>
  <c r="D103" i="285"/>
  <c r="B103" i="285"/>
  <c r="A103" i="285"/>
  <c r="AU102" i="285"/>
  <c r="AT102" i="285"/>
  <c r="AS102" i="285"/>
  <c r="AR102" i="285"/>
  <c r="AP102" i="285"/>
  <c r="AO102" i="285"/>
  <c r="AM102" i="285"/>
  <c r="AL102" i="285"/>
  <c r="AK102" i="285"/>
  <c r="AJ102" i="285"/>
  <c r="AH102" i="285"/>
  <c r="AG102" i="285"/>
  <c r="AE102" i="285"/>
  <c r="AD102" i="285"/>
  <c r="AC102" i="285"/>
  <c r="AB102" i="285"/>
  <c r="Z102" i="285"/>
  <c r="Y102" i="285"/>
  <c r="W102" i="285"/>
  <c r="V102" i="285"/>
  <c r="U102" i="285"/>
  <c r="T102" i="285"/>
  <c r="S102" i="285"/>
  <c r="R102" i="285"/>
  <c r="Q102" i="285"/>
  <c r="O102" i="285"/>
  <c r="N102" i="285"/>
  <c r="M102" i="285"/>
  <c r="L102" i="285"/>
  <c r="J102" i="285"/>
  <c r="I102" i="285"/>
  <c r="G102" i="285"/>
  <c r="F102" i="285"/>
  <c r="E102" i="285"/>
  <c r="D102" i="285"/>
  <c r="B102" i="285"/>
  <c r="A102" i="285"/>
  <c r="G97" i="285"/>
  <c r="F97" i="285"/>
  <c r="E97" i="285"/>
  <c r="D97" i="285"/>
  <c r="C97" i="285"/>
  <c r="B97" i="285"/>
  <c r="G96" i="285"/>
  <c r="F96" i="285"/>
  <c r="E96" i="285"/>
  <c r="D96" i="285"/>
  <c r="C96" i="285"/>
  <c r="B96" i="285"/>
  <c r="G95" i="285"/>
  <c r="F95" i="285"/>
  <c r="E95" i="285"/>
  <c r="D95" i="285"/>
  <c r="C95" i="285"/>
  <c r="B95" i="285"/>
  <c r="G94" i="285"/>
  <c r="F94" i="285"/>
  <c r="E94" i="285"/>
  <c r="D94" i="285"/>
  <c r="C94" i="285"/>
  <c r="B94" i="285"/>
  <c r="G93" i="285"/>
  <c r="F93" i="285"/>
  <c r="E93" i="285"/>
  <c r="D93" i="285"/>
  <c r="C93" i="285"/>
  <c r="B93" i="285"/>
  <c r="G92" i="285"/>
  <c r="F92" i="285"/>
  <c r="E92" i="285"/>
  <c r="D92" i="285"/>
  <c r="C92" i="285"/>
  <c r="B92" i="285"/>
  <c r="G91" i="285"/>
  <c r="F91" i="285"/>
  <c r="E91" i="285"/>
  <c r="D91" i="285"/>
  <c r="C91" i="285"/>
  <c r="B91" i="285"/>
  <c r="S77" i="285"/>
  <c r="P77" i="285"/>
  <c r="M77" i="285"/>
  <c r="S76" i="285"/>
  <c r="P76" i="285"/>
  <c r="M76" i="285"/>
  <c r="S75" i="285"/>
  <c r="P75" i="285"/>
  <c r="M75" i="285"/>
  <c r="S74" i="285"/>
  <c r="P74" i="285"/>
  <c r="M74" i="285"/>
  <c r="S73" i="285"/>
  <c r="P73" i="285"/>
  <c r="M73" i="285"/>
  <c r="U72" i="285"/>
  <c r="S72" i="285"/>
  <c r="R72" i="285"/>
  <c r="P72" i="285"/>
  <c r="M72" i="285"/>
  <c r="V67" i="285"/>
  <c r="S67" i="285"/>
  <c r="P67" i="285"/>
  <c r="M67" i="285"/>
  <c r="V66" i="285"/>
  <c r="S66" i="285"/>
  <c r="P66" i="285"/>
  <c r="M66" i="285"/>
  <c r="V65" i="285"/>
  <c r="S65" i="285"/>
  <c r="P65" i="285"/>
  <c r="M65" i="285"/>
  <c r="V64" i="285"/>
  <c r="S64" i="285"/>
  <c r="P64" i="285"/>
  <c r="M64" i="285"/>
  <c r="V63" i="285"/>
  <c r="S63" i="285"/>
  <c r="P63" i="285"/>
  <c r="M63" i="285"/>
  <c r="V62" i="285"/>
  <c r="S62" i="285"/>
  <c r="P62" i="285"/>
  <c r="M62" i="285"/>
  <c r="A3" i="285"/>
  <c r="L62" i="285" s="1"/>
  <c r="B273" i="284"/>
  <c r="A273" i="284"/>
  <c r="B272" i="284"/>
  <c r="A272" i="284"/>
  <c r="B271" i="284"/>
  <c r="A271" i="284"/>
  <c r="B270" i="284"/>
  <c r="A270" i="284"/>
  <c r="B269" i="284"/>
  <c r="A269" i="284"/>
  <c r="B268" i="284"/>
  <c r="A268" i="284"/>
  <c r="B267" i="284"/>
  <c r="A267" i="284"/>
  <c r="B266" i="284"/>
  <c r="A266" i="284"/>
  <c r="B265" i="284"/>
  <c r="A265" i="284"/>
  <c r="B264" i="284"/>
  <c r="A264" i="284"/>
  <c r="B263" i="284"/>
  <c r="A263" i="284"/>
  <c r="B262" i="284"/>
  <c r="A262" i="284"/>
  <c r="B261" i="284"/>
  <c r="A261" i="284"/>
  <c r="B260" i="284"/>
  <c r="A260" i="284"/>
  <c r="B259" i="284"/>
  <c r="A259" i="284"/>
  <c r="B258" i="284"/>
  <c r="A258" i="284"/>
  <c r="B257" i="284"/>
  <c r="A257" i="284"/>
  <c r="B256" i="284"/>
  <c r="A256" i="284"/>
  <c r="B255" i="284"/>
  <c r="A255" i="284"/>
  <c r="B254" i="284"/>
  <c r="A254" i="284"/>
  <c r="B253" i="284"/>
  <c r="A253" i="284"/>
  <c r="B252" i="284"/>
  <c r="A252" i="284"/>
  <c r="B251" i="284"/>
  <c r="A251" i="284"/>
  <c r="B250" i="284"/>
  <c r="A250" i="284"/>
  <c r="B249" i="284"/>
  <c r="A249" i="284"/>
  <c r="B248" i="284"/>
  <c r="A248" i="284"/>
  <c r="B247" i="284"/>
  <c r="A247" i="284"/>
  <c r="B246" i="284"/>
  <c r="A246" i="284"/>
  <c r="B245" i="284"/>
  <c r="A245" i="284"/>
  <c r="B244" i="284"/>
  <c r="A244" i="284"/>
  <c r="B243" i="284"/>
  <c r="A243" i="284"/>
  <c r="B242" i="284"/>
  <c r="A242" i="284"/>
  <c r="B241" i="284"/>
  <c r="A241" i="284"/>
  <c r="B240" i="284"/>
  <c r="A240" i="284"/>
  <c r="B239" i="284"/>
  <c r="A239" i="284"/>
  <c r="B238" i="284"/>
  <c r="A238" i="284"/>
  <c r="B237" i="284"/>
  <c r="A237" i="284"/>
  <c r="B236" i="284"/>
  <c r="A236" i="284"/>
  <c r="B235" i="284"/>
  <c r="A235" i="284"/>
  <c r="B234" i="284"/>
  <c r="A234" i="284"/>
  <c r="B233" i="284"/>
  <c r="A233" i="284"/>
  <c r="B232" i="284"/>
  <c r="A232" i="284"/>
  <c r="B231" i="284"/>
  <c r="A231" i="284"/>
  <c r="B230" i="284"/>
  <c r="A230" i="284"/>
  <c r="B229" i="284"/>
  <c r="A229" i="284"/>
  <c r="B228" i="284"/>
  <c r="A228" i="284"/>
  <c r="B227" i="284"/>
  <c r="A227" i="284"/>
  <c r="B226" i="284"/>
  <c r="A226" i="284"/>
  <c r="B225" i="284"/>
  <c r="A225" i="284"/>
  <c r="B224" i="284"/>
  <c r="A224" i="284"/>
  <c r="B223" i="284"/>
  <c r="A223" i="284"/>
  <c r="B222" i="284"/>
  <c r="A222" i="284"/>
  <c r="B221" i="284"/>
  <c r="A221" i="284"/>
  <c r="B220" i="284"/>
  <c r="A220" i="284"/>
  <c r="B219" i="284"/>
  <c r="A219" i="284"/>
  <c r="B218" i="284"/>
  <c r="A218" i="284"/>
  <c r="B217" i="284"/>
  <c r="A217" i="284"/>
  <c r="B216" i="284"/>
  <c r="A216" i="284"/>
  <c r="B215" i="284"/>
  <c r="A215" i="284"/>
  <c r="B214" i="284"/>
  <c r="A214" i="284"/>
  <c r="B213" i="284"/>
  <c r="A213" i="284"/>
  <c r="B212" i="284"/>
  <c r="A212" i="284"/>
  <c r="B211" i="284"/>
  <c r="A211" i="284"/>
  <c r="B210" i="284"/>
  <c r="A210" i="284"/>
  <c r="B209" i="284"/>
  <c r="A209" i="284"/>
  <c r="B208" i="284"/>
  <c r="A208" i="284"/>
  <c r="B207" i="284"/>
  <c r="A207" i="284"/>
  <c r="B206" i="284"/>
  <c r="A206" i="284"/>
  <c r="B205" i="284"/>
  <c r="A205" i="284"/>
  <c r="B204" i="284"/>
  <c r="A204" i="284"/>
  <c r="B203" i="284"/>
  <c r="A203" i="284"/>
  <c r="B202" i="284"/>
  <c r="A202" i="284"/>
  <c r="B201" i="284"/>
  <c r="A201" i="284"/>
  <c r="B200" i="284"/>
  <c r="A200" i="284"/>
  <c r="B199" i="284"/>
  <c r="A199" i="284"/>
  <c r="B198" i="284"/>
  <c r="A198" i="284"/>
  <c r="B197" i="284"/>
  <c r="A197" i="284"/>
  <c r="B196" i="284"/>
  <c r="A196" i="284"/>
  <c r="B195" i="284"/>
  <c r="A195" i="284"/>
  <c r="B194" i="284"/>
  <c r="A194" i="284"/>
  <c r="B193" i="284"/>
  <c r="A193" i="284"/>
  <c r="B192" i="284"/>
  <c r="A192" i="284"/>
  <c r="B191" i="284"/>
  <c r="A191" i="284"/>
  <c r="B190" i="284"/>
  <c r="A190" i="284"/>
  <c r="B189" i="284"/>
  <c r="A189" i="284"/>
  <c r="B188" i="284"/>
  <c r="A188" i="284"/>
  <c r="B187" i="284"/>
  <c r="A187" i="284"/>
  <c r="B186" i="284"/>
  <c r="A186" i="284"/>
  <c r="B185" i="284"/>
  <c r="A185" i="284"/>
  <c r="B184" i="284"/>
  <c r="A184" i="284"/>
  <c r="B183" i="284"/>
  <c r="A183" i="284"/>
  <c r="B182" i="284"/>
  <c r="A182" i="284"/>
  <c r="B181" i="284"/>
  <c r="A181" i="284"/>
  <c r="B180" i="284"/>
  <c r="A180" i="284"/>
  <c r="B179" i="284"/>
  <c r="A179" i="284"/>
  <c r="B178" i="284"/>
  <c r="A178" i="284"/>
  <c r="B177" i="284"/>
  <c r="A177" i="284"/>
  <c r="B176" i="284"/>
  <c r="A176" i="284"/>
  <c r="B175" i="284"/>
  <c r="A175" i="284"/>
  <c r="B174" i="284"/>
  <c r="A174" i="284"/>
  <c r="B173" i="284"/>
  <c r="A173" i="284"/>
  <c r="B172" i="284"/>
  <c r="A172" i="284"/>
  <c r="B171" i="284"/>
  <c r="A171" i="284"/>
  <c r="B170" i="284"/>
  <c r="A170" i="284"/>
  <c r="B169" i="284"/>
  <c r="A169" i="284"/>
  <c r="B168" i="284"/>
  <c r="A168" i="284"/>
  <c r="B167" i="284"/>
  <c r="A167" i="284"/>
  <c r="B166" i="284"/>
  <c r="A166" i="284"/>
  <c r="B165" i="284"/>
  <c r="A165" i="284"/>
  <c r="B164" i="284"/>
  <c r="A164" i="284"/>
  <c r="B163" i="284"/>
  <c r="A163" i="284"/>
  <c r="B162" i="284"/>
  <c r="A162" i="284"/>
  <c r="B161" i="284"/>
  <c r="A161" i="284"/>
  <c r="B160" i="284"/>
  <c r="A160" i="284"/>
  <c r="B159" i="284"/>
  <c r="A159" i="284"/>
  <c r="B158" i="284"/>
  <c r="A158" i="284"/>
  <c r="B157" i="284"/>
  <c r="A157" i="284"/>
  <c r="B156" i="284"/>
  <c r="A156" i="284"/>
  <c r="B155" i="284"/>
  <c r="A155" i="284"/>
  <c r="B154" i="284"/>
  <c r="A154" i="284"/>
  <c r="B153" i="284"/>
  <c r="A153" i="284"/>
  <c r="B152" i="284"/>
  <c r="A152" i="284"/>
  <c r="B151" i="284"/>
  <c r="A151" i="284"/>
  <c r="B150" i="284"/>
  <c r="A150" i="284"/>
  <c r="B149" i="284"/>
  <c r="A149" i="284"/>
  <c r="B148" i="284"/>
  <c r="A148" i="284"/>
  <c r="B147" i="284"/>
  <c r="A147" i="284"/>
  <c r="B146" i="284"/>
  <c r="A146" i="284"/>
  <c r="B145" i="284"/>
  <c r="A145" i="284"/>
  <c r="B144" i="284"/>
  <c r="A144" i="284"/>
  <c r="B143" i="284"/>
  <c r="A143" i="284"/>
  <c r="B142" i="284"/>
  <c r="A142" i="284"/>
  <c r="B141" i="284"/>
  <c r="A141" i="284"/>
  <c r="B140" i="284"/>
  <c r="A140" i="284"/>
  <c r="B139" i="284"/>
  <c r="A139" i="284"/>
  <c r="B138" i="284"/>
  <c r="A138" i="284"/>
  <c r="B137" i="284"/>
  <c r="A137" i="284"/>
  <c r="B136" i="284"/>
  <c r="A136" i="284"/>
  <c r="B135" i="284"/>
  <c r="A135" i="284"/>
  <c r="B134" i="284"/>
  <c r="A134" i="284"/>
  <c r="B133" i="284"/>
  <c r="A133" i="284"/>
  <c r="B132" i="284"/>
  <c r="A132" i="284"/>
  <c r="B131" i="284"/>
  <c r="A131" i="284"/>
  <c r="B130" i="284"/>
  <c r="A130" i="284"/>
  <c r="B129" i="284"/>
  <c r="A129" i="284"/>
  <c r="B128" i="284"/>
  <c r="A128" i="284"/>
  <c r="B127" i="284"/>
  <c r="A127" i="284"/>
  <c r="AU123" i="284"/>
  <c r="AT123" i="284"/>
  <c r="AS123" i="284"/>
  <c r="AR123" i="284"/>
  <c r="AQ123" i="284"/>
  <c r="AP123" i="284"/>
  <c r="AO123" i="284"/>
  <c r="AM123" i="284"/>
  <c r="AL123" i="284"/>
  <c r="AK123" i="284"/>
  <c r="AJ123" i="284"/>
  <c r="AI123" i="284"/>
  <c r="AH123" i="284"/>
  <c r="AG123" i="284"/>
  <c r="AE123" i="284"/>
  <c r="AD123" i="284"/>
  <c r="AC123" i="284"/>
  <c r="AB123" i="284"/>
  <c r="AA123" i="284"/>
  <c r="Z123" i="284"/>
  <c r="Y123" i="284"/>
  <c r="W123" i="284"/>
  <c r="V123" i="284"/>
  <c r="U123" i="284"/>
  <c r="T123" i="284"/>
  <c r="S123" i="284"/>
  <c r="R123" i="284"/>
  <c r="Q123" i="284"/>
  <c r="O123" i="284"/>
  <c r="N123" i="284"/>
  <c r="M123" i="284"/>
  <c r="L123" i="284"/>
  <c r="K123" i="284"/>
  <c r="J123" i="284"/>
  <c r="I123" i="284"/>
  <c r="AU122" i="284"/>
  <c r="AT122" i="284"/>
  <c r="AS122" i="284"/>
  <c r="AR122" i="284"/>
  <c r="AP122" i="284"/>
  <c r="AO122" i="284"/>
  <c r="AM122" i="284"/>
  <c r="AL122" i="284"/>
  <c r="AK122" i="284"/>
  <c r="AJ122" i="284"/>
  <c r="AH122" i="284"/>
  <c r="AG122" i="284"/>
  <c r="AE122" i="284"/>
  <c r="AD122" i="284"/>
  <c r="AC122" i="284"/>
  <c r="AB122" i="284"/>
  <c r="Z122" i="284"/>
  <c r="Y122" i="284"/>
  <c r="W122" i="284"/>
  <c r="V122" i="284"/>
  <c r="U122" i="284"/>
  <c r="T122" i="284"/>
  <c r="S122" i="284"/>
  <c r="R122" i="284"/>
  <c r="Q122" i="284"/>
  <c r="O122" i="284"/>
  <c r="N122" i="284"/>
  <c r="M122" i="284"/>
  <c r="L122" i="284"/>
  <c r="K122" i="284"/>
  <c r="J122" i="284"/>
  <c r="I122" i="284"/>
  <c r="AU121" i="284"/>
  <c r="AT121" i="284"/>
  <c r="AS121" i="284"/>
  <c r="AR121" i="284"/>
  <c r="AP121" i="284"/>
  <c r="AO121" i="284"/>
  <c r="AM121" i="284"/>
  <c r="AL121" i="284"/>
  <c r="AK121" i="284"/>
  <c r="AJ121" i="284"/>
  <c r="AH121" i="284"/>
  <c r="AG121" i="284"/>
  <c r="AE121" i="284"/>
  <c r="AD121" i="284"/>
  <c r="AC121" i="284"/>
  <c r="AB121" i="284"/>
  <c r="Z121" i="284"/>
  <c r="Y121" i="284"/>
  <c r="W121" i="284"/>
  <c r="V121" i="284"/>
  <c r="U121" i="284"/>
  <c r="T121" i="284"/>
  <c r="R121" i="284"/>
  <c r="Q121" i="284"/>
  <c r="O121" i="284"/>
  <c r="N121" i="284"/>
  <c r="M121" i="284"/>
  <c r="L121" i="284"/>
  <c r="J121" i="284"/>
  <c r="I121" i="284"/>
  <c r="G121" i="284"/>
  <c r="F121" i="284"/>
  <c r="E121" i="284"/>
  <c r="D121" i="284"/>
  <c r="C121" i="284"/>
  <c r="B121" i="284"/>
  <c r="A121" i="284"/>
  <c r="AU120" i="284"/>
  <c r="AT120" i="284"/>
  <c r="AS120" i="284"/>
  <c r="AR120" i="284"/>
  <c r="AP120" i="284"/>
  <c r="AO120" i="284"/>
  <c r="AM120" i="284"/>
  <c r="AL120" i="284"/>
  <c r="AK120" i="284"/>
  <c r="AJ120" i="284"/>
  <c r="AI120" i="284"/>
  <c r="AH120" i="284"/>
  <c r="AG120" i="284"/>
  <c r="AE120" i="284"/>
  <c r="AD120" i="284"/>
  <c r="AC120" i="284"/>
  <c r="AB120" i="284"/>
  <c r="AA120" i="284"/>
  <c r="Z120" i="284"/>
  <c r="Y120" i="284"/>
  <c r="W120" i="284"/>
  <c r="V120" i="284"/>
  <c r="U120" i="284"/>
  <c r="T120" i="284"/>
  <c r="R120" i="284"/>
  <c r="Q120" i="284"/>
  <c r="O120" i="284"/>
  <c r="N120" i="284"/>
  <c r="M120" i="284"/>
  <c r="L120" i="284"/>
  <c r="J120" i="284"/>
  <c r="I120" i="284"/>
  <c r="G120" i="284"/>
  <c r="F120" i="284"/>
  <c r="E120" i="284"/>
  <c r="D120" i="284"/>
  <c r="C120" i="284"/>
  <c r="B120" i="284"/>
  <c r="A120" i="284"/>
  <c r="AU119" i="284"/>
  <c r="AT119" i="284"/>
  <c r="AS119" i="284"/>
  <c r="AR119" i="284"/>
  <c r="AQ119" i="284"/>
  <c r="AP119" i="284"/>
  <c r="AO119" i="284"/>
  <c r="AM119" i="284"/>
  <c r="AL119" i="284"/>
  <c r="AK119" i="284"/>
  <c r="AJ119" i="284"/>
  <c r="AI119" i="284"/>
  <c r="AH119" i="284"/>
  <c r="AG119" i="284"/>
  <c r="AE119" i="284"/>
  <c r="AD119" i="284"/>
  <c r="AC119" i="284"/>
  <c r="AB119" i="284"/>
  <c r="AA119" i="284"/>
  <c r="Z119" i="284"/>
  <c r="Y119" i="284"/>
  <c r="W119" i="284"/>
  <c r="V119" i="284"/>
  <c r="U119" i="284"/>
  <c r="T119" i="284"/>
  <c r="R119" i="284"/>
  <c r="Q119" i="284"/>
  <c r="O119" i="284"/>
  <c r="N119" i="284"/>
  <c r="M119" i="284"/>
  <c r="L119" i="284"/>
  <c r="J119" i="284"/>
  <c r="I119" i="284"/>
  <c r="G119" i="284"/>
  <c r="F119" i="284"/>
  <c r="E119" i="284"/>
  <c r="D119" i="284"/>
  <c r="C119" i="284"/>
  <c r="B119" i="284"/>
  <c r="A119" i="284"/>
  <c r="AU118" i="284"/>
  <c r="AT118" i="284"/>
  <c r="AS118" i="284"/>
  <c r="AR118" i="284"/>
  <c r="AQ118" i="284"/>
  <c r="AP118" i="284"/>
  <c r="AO118" i="284"/>
  <c r="AM118" i="284"/>
  <c r="AL118" i="284"/>
  <c r="AK118" i="284"/>
  <c r="AJ118" i="284"/>
  <c r="AI118" i="284"/>
  <c r="AH118" i="284"/>
  <c r="AG118" i="284"/>
  <c r="AE118" i="284"/>
  <c r="AD118" i="284"/>
  <c r="AC118" i="284"/>
  <c r="AB118" i="284"/>
  <c r="AA118" i="284"/>
  <c r="Z118" i="284"/>
  <c r="Y118" i="284"/>
  <c r="W118" i="284"/>
  <c r="V118" i="284"/>
  <c r="U118" i="284"/>
  <c r="T118" i="284"/>
  <c r="R118" i="284"/>
  <c r="Q118" i="284"/>
  <c r="O118" i="284"/>
  <c r="N118" i="284"/>
  <c r="M118" i="284"/>
  <c r="L118" i="284"/>
  <c r="J118" i="284"/>
  <c r="I118" i="284"/>
  <c r="G118" i="284"/>
  <c r="F118" i="284"/>
  <c r="E118" i="284"/>
  <c r="D118" i="284"/>
  <c r="C118" i="284"/>
  <c r="B118" i="284"/>
  <c r="A118" i="284"/>
  <c r="AU117" i="284"/>
  <c r="AT117" i="284"/>
  <c r="AS117" i="284"/>
  <c r="AR117" i="284"/>
  <c r="AP117" i="284"/>
  <c r="AO117" i="284"/>
  <c r="AM117" i="284"/>
  <c r="AL117" i="284"/>
  <c r="AK117" i="284"/>
  <c r="AJ117" i="284"/>
  <c r="AH117" i="284"/>
  <c r="AG117" i="284"/>
  <c r="AE117" i="284"/>
  <c r="AD117" i="284"/>
  <c r="AC117" i="284"/>
  <c r="AB117" i="284"/>
  <c r="AA117" i="284"/>
  <c r="Z117" i="284"/>
  <c r="Y117" i="284"/>
  <c r="W117" i="284"/>
  <c r="V117" i="284"/>
  <c r="U117" i="284"/>
  <c r="T117" i="284"/>
  <c r="S117" i="284"/>
  <c r="R117" i="284"/>
  <c r="Q117" i="284"/>
  <c r="O117" i="284"/>
  <c r="N117" i="284"/>
  <c r="M117" i="284"/>
  <c r="L117" i="284"/>
  <c r="K117" i="284"/>
  <c r="J117" i="284"/>
  <c r="I117" i="284"/>
  <c r="G117" i="284"/>
  <c r="F117" i="284"/>
  <c r="E117" i="284"/>
  <c r="D117" i="284"/>
  <c r="C117" i="284"/>
  <c r="B117" i="284"/>
  <c r="A117" i="284"/>
  <c r="AU116" i="284"/>
  <c r="AT116" i="284"/>
  <c r="AS116" i="284"/>
  <c r="AR116" i="284"/>
  <c r="AP116" i="284"/>
  <c r="AO116" i="284"/>
  <c r="AM116" i="284"/>
  <c r="AL116" i="284"/>
  <c r="AK116" i="284"/>
  <c r="AJ116" i="284"/>
  <c r="AH116" i="284"/>
  <c r="AG116" i="284"/>
  <c r="AE116" i="284"/>
  <c r="AD116" i="284"/>
  <c r="AC116" i="284"/>
  <c r="AB116" i="284"/>
  <c r="AA116" i="284"/>
  <c r="Z116" i="284"/>
  <c r="Y116" i="284"/>
  <c r="W116" i="284"/>
  <c r="V116" i="284"/>
  <c r="U116" i="284"/>
  <c r="T116" i="284"/>
  <c r="S116" i="284"/>
  <c r="R116" i="284"/>
  <c r="Q116" i="284"/>
  <c r="O116" i="284"/>
  <c r="N116" i="284"/>
  <c r="M116" i="284"/>
  <c r="L116" i="284"/>
  <c r="K116" i="284"/>
  <c r="J116" i="284"/>
  <c r="I116" i="284"/>
  <c r="G116" i="284"/>
  <c r="F116" i="284"/>
  <c r="E116" i="284"/>
  <c r="D116" i="284"/>
  <c r="C116" i="284"/>
  <c r="B116" i="284"/>
  <c r="A116" i="284"/>
  <c r="AU115" i="284"/>
  <c r="AT115" i="284"/>
  <c r="AS115" i="284"/>
  <c r="AR115" i="284"/>
  <c r="AP115" i="284"/>
  <c r="AO115" i="284"/>
  <c r="AM115" i="284"/>
  <c r="AL115" i="284"/>
  <c r="AK115" i="284"/>
  <c r="AJ115" i="284"/>
  <c r="AH115" i="284"/>
  <c r="AG115" i="284"/>
  <c r="AE115" i="284"/>
  <c r="AD115" i="284"/>
  <c r="AC115" i="284"/>
  <c r="AB115" i="284"/>
  <c r="Z115" i="284"/>
  <c r="Y115" i="284"/>
  <c r="W115" i="284"/>
  <c r="V115" i="284"/>
  <c r="U115" i="284"/>
  <c r="T115" i="284"/>
  <c r="R115" i="284"/>
  <c r="Q115" i="284"/>
  <c r="O115" i="284"/>
  <c r="N115" i="284"/>
  <c r="M115" i="284"/>
  <c r="L115" i="284"/>
  <c r="J115" i="284"/>
  <c r="I115" i="284"/>
  <c r="G115" i="284"/>
  <c r="F115" i="284"/>
  <c r="E115" i="284"/>
  <c r="D115" i="284"/>
  <c r="C115" i="284"/>
  <c r="B115" i="284"/>
  <c r="A115" i="284"/>
  <c r="AU114" i="284"/>
  <c r="AT114" i="284"/>
  <c r="AS114" i="284"/>
  <c r="AR114" i="284"/>
  <c r="AP114" i="284"/>
  <c r="AO114" i="284"/>
  <c r="AM114" i="284"/>
  <c r="AL114" i="284"/>
  <c r="AK114" i="284"/>
  <c r="AJ114" i="284"/>
  <c r="AH114" i="284"/>
  <c r="AG114" i="284"/>
  <c r="AE114" i="284"/>
  <c r="AD114" i="284"/>
  <c r="AC114" i="284"/>
  <c r="AB114" i="284"/>
  <c r="Z114" i="284"/>
  <c r="Y114" i="284"/>
  <c r="W114" i="284"/>
  <c r="V114" i="284"/>
  <c r="U114" i="284"/>
  <c r="T114" i="284"/>
  <c r="R114" i="284"/>
  <c r="Q114" i="284"/>
  <c r="O114" i="284"/>
  <c r="N114" i="284"/>
  <c r="M114" i="284"/>
  <c r="L114" i="284"/>
  <c r="J114" i="284"/>
  <c r="I114" i="284"/>
  <c r="G114" i="284"/>
  <c r="F114" i="284"/>
  <c r="E114" i="284"/>
  <c r="D114" i="284"/>
  <c r="C114" i="284"/>
  <c r="B114" i="284"/>
  <c r="A114" i="284"/>
  <c r="AU113" i="284"/>
  <c r="AT113" i="284"/>
  <c r="AS113" i="284"/>
  <c r="AR113" i="284"/>
  <c r="AP113" i="284"/>
  <c r="AO113" i="284"/>
  <c r="AM113" i="284"/>
  <c r="AL113" i="284"/>
  <c r="AK113" i="284"/>
  <c r="AJ113" i="284"/>
  <c r="AH113" i="284"/>
  <c r="AG113" i="284"/>
  <c r="AE113" i="284"/>
  <c r="AD113" i="284"/>
  <c r="AC113" i="284"/>
  <c r="AB113" i="284"/>
  <c r="Z113" i="284"/>
  <c r="Y113" i="284"/>
  <c r="W113" i="284"/>
  <c r="V113" i="284"/>
  <c r="U113" i="284"/>
  <c r="T113" i="284"/>
  <c r="R113" i="284"/>
  <c r="Q113" i="284"/>
  <c r="O113" i="284"/>
  <c r="N113" i="284"/>
  <c r="M113" i="284"/>
  <c r="L113" i="284"/>
  <c r="J113" i="284"/>
  <c r="I113" i="284"/>
  <c r="G113" i="284"/>
  <c r="F113" i="284"/>
  <c r="E113" i="284"/>
  <c r="D113" i="284"/>
  <c r="C113" i="284"/>
  <c r="B113" i="284"/>
  <c r="A113" i="284"/>
  <c r="AU112" i="284"/>
  <c r="AT112" i="284"/>
  <c r="AS112" i="284"/>
  <c r="AR112" i="284"/>
  <c r="AP112" i="284"/>
  <c r="AO112" i="284"/>
  <c r="AM112" i="284"/>
  <c r="AL112" i="284"/>
  <c r="AK112" i="284"/>
  <c r="AJ112" i="284"/>
  <c r="AH112" i="284"/>
  <c r="AG112" i="284"/>
  <c r="AE112" i="284"/>
  <c r="AD112" i="284"/>
  <c r="AC112" i="284"/>
  <c r="AB112" i="284"/>
  <c r="Z112" i="284"/>
  <c r="Y112" i="284"/>
  <c r="W112" i="284"/>
  <c r="V112" i="284"/>
  <c r="U112" i="284"/>
  <c r="T112" i="284"/>
  <c r="R112" i="284"/>
  <c r="Q112" i="284"/>
  <c r="O112" i="284"/>
  <c r="N112" i="284"/>
  <c r="M112" i="284"/>
  <c r="L112" i="284"/>
  <c r="J112" i="284"/>
  <c r="I112" i="284"/>
  <c r="G112" i="284"/>
  <c r="F112" i="284"/>
  <c r="E112" i="284"/>
  <c r="D112" i="284"/>
  <c r="C112" i="284"/>
  <c r="B112" i="284"/>
  <c r="A112" i="284"/>
  <c r="AU111" i="284"/>
  <c r="AT111" i="284"/>
  <c r="AS111" i="284"/>
  <c r="AR111" i="284"/>
  <c r="AP111" i="284"/>
  <c r="AO111" i="284"/>
  <c r="AM111" i="284"/>
  <c r="AL111" i="284"/>
  <c r="AK111" i="284"/>
  <c r="AJ111" i="284"/>
  <c r="AH111" i="284"/>
  <c r="AG111" i="284"/>
  <c r="AE111" i="284"/>
  <c r="AD111" i="284"/>
  <c r="AC111" i="284"/>
  <c r="AB111" i="284"/>
  <c r="Z111" i="284"/>
  <c r="Y111" i="284"/>
  <c r="W111" i="284"/>
  <c r="V111" i="284"/>
  <c r="U111" i="284"/>
  <c r="T111" i="284"/>
  <c r="R111" i="284"/>
  <c r="Q111" i="284"/>
  <c r="O111" i="284"/>
  <c r="N111" i="284"/>
  <c r="M111" i="284"/>
  <c r="L111" i="284"/>
  <c r="J111" i="284"/>
  <c r="I111" i="284"/>
  <c r="G111" i="284"/>
  <c r="F111" i="284"/>
  <c r="E111" i="284"/>
  <c r="D111" i="284"/>
  <c r="C111" i="284"/>
  <c r="B111" i="284"/>
  <c r="A111" i="284"/>
  <c r="AU110" i="284"/>
  <c r="AT110" i="284"/>
  <c r="AS110" i="284"/>
  <c r="AR110" i="284"/>
  <c r="AP110" i="284"/>
  <c r="AO110" i="284"/>
  <c r="AM110" i="284"/>
  <c r="AL110" i="284"/>
  <c r="AK110" i="284"/>
  <c r="AJ110" i="284"/>
  <c r="AH110" i="284"/>
  <c r="AG110" i="284"/>
  <c r="AE110" i="284"/>
  <c r="AD110" i="284"/>
  <c r="AC110" i="284"/>
  <c r="AB110" i="284"/>
  <c r="Z110" i="284"/>
  <c r="Y110" i="284"/>
  <c r="W110" i="284"/>
  <c r="V110" i="284"/>
  <c r="U110" i="284"/>
  <c r="T110" i="284"/>
  <c r="R110" i="284"/>
  <c r="Q110" i="284"/>
  <c r="O110" i="284"/>
  <c r="N110" i="284"/>
  <c r="M110" i="284"/>
  <c r="L110" i="284"/>
  <c r="J110" i="284"/>
  <c r="I110" i="284"/>
  <c r="G110" i="284"/>
  <c r="F110" i="284"/>
  <c r="E110" i="284"/>
  <c r="D110" i="284"/>
  <c r="C110" i="284"/>
  <c r="B110" i="284"/>
  <c r="A110" i="284"/>
  <c r="AU109" i="284"/>
  <c r="AT109" i="284"/>
  <c r="AS109" i="284"/>
  <c r="AR109" i="284"/>
  <c r="AP109" i="284"/>
  <c r="AO109" i="284"/>
  <c r="AM109" i="284"/>
  <c r="AL109" i="284"/>
  <c r="AK109" i="284"/>
  <c r="AJ109" i="284"/>
  <c r="AH109" i="284"/>
  <c r="AG109" i="284"/>
  <c r="AE109" i="284"/>
  <c r="AD109" i="284"/>
  <c r="AC109" i="284"/>
  <c r="AB109" i="284"/>
  <c r="Z109" i="284"/>
  <c r="Y109" i="284"/>
  <c r="W109" i="284"/>
  <c r="V109" i="284"/>
  <c r="U109" i="284"/>
  <c r="T109" i="284"/>
  <c r="R109" i="284"/>
  <c r="Q109" i="284"/>
  <c r="O109" i="284"/>
  <c r="N109" i="284"/>
  <c r="M109" i="284"/>
  <c r="L109" i="284"/>
  <c r="J109" i="284"/>
  <c r="I109" i="284"/>
  <c r="G109" i="284"/>
  <c r="F109" i="284"/>
  <c r="E109" i="284"/>
  <c r="D109" i="284"/>
  <c r="C109" i="284"/>
  <c r="B109" i="284"/>
  <c r="A109" i="284"/>
  <c r="AU108" i="284"/>
  <c r="AT108" i="284"/>
  <c r="AS108" i="284"/>
  <c r="AR108" i="284"/>
  <c r="AP108" i="284"/>
  <c r="AO108" i="284"/>
  <c r="AM108" i="284"/>
  <c r="AL108" i="284"/>
  <c r="AK108" i="284"/>
  <c r="AJ108" i="284"/>
  <c r="AH108" i="284"/>
  <c r="AG108" i="284"/>
  <c r="AE108" i="284"/>
  <c r="AD108" i="284"/>
  <c r="AC108" i="284"/>
  <c r="AB108" i="284"/>
  <c r="Z108" i="284"/>
  <c r="Y108" i="284"/>
  <c r="W108" i="284"/>
  <c r="V108" i="284"/>
  <c r="U108" i="284"/>
  <c r="T108" i="284"/>
  <c r="R108" i="284"/>
  <c r="Q108" i="284"/>
  <c r="O108" i="284"/>
  <c r="N108" i="284"/>
  <c r="M108" i="284"/>
  <c r="L108" i="284"/>
  <c r="J108" i="284"/>
  <c r="I108" i="284"/>
  <c r="G108" i="284"/>
  <c r="F108" i="284"/>
  <c r="E108" i="284"/>
  <c r="D108" i="284"/>
  <c r="C108" i="284"/>
  <c r="B108" i="284"/>
  <c r="A108" i="284"/>
  <c r="AU107" i="284"/>
  <c r="AT107" i="284"/>
  <c r="AS107" i="284"/>
  <c r="AR107" i="284"/>
  <c r="AP107" i="284"/>
  <c r="AO107" i="284"/>
  <c r="AM107" i="284"/>
  <c r="AL107" i="284"/>
  <c r="AK107" i="284"/>
  <c r="AJ107" i="284"/>
  <c r="AH107" i="284"/>
  <c r="AG107" i="284"/>
  <c r="AE107" i="284"/>
  <c r="AD107" i="284"/>
  <c r="AC107" i="284"/>
  <c r="AB107" i="284"/>
  <c r="Z107" i="284"/>
  <c r="Y107" i="284"/>
  <c r="W107" i="284"/>
  <c r="V107" i="284"/>
  <c r="U107" i="284"/>
  <c r="T107" i="284"/>
  <c r="R107" i="284"/>
  <c r="Q107" i="284"/>
  <c r="O107" i="284"/>
  <c r="N107" i="284"/>
  <c r="M107" i="284"/>
  <c r="L107" i="284"/>
  <c r="J107" i="284"/>
  <c r="I107" i="284"/>
  <c r="G107" i="284"/>
  <c r="F107" i="284"/>
  <c r="E107" i="284"/>
  <c r="D107" i="284"/>
  <c r="C107" i="284"/>
  <c r="B107" i="284"/>
  <c r="A107" i="284"/>
  <c r="AU106" i="284"/>
  <c r="AT106" i="284"/>
  <c r="AS106" i="284"/>
  <c r="AR106" i="284"/>
  <c r="AP106" i="284"/>
  <c r="AO106" i="284"/>
  <c r="AM106" i="284"/>
  <c r="AL106" i="284"/>
  <c r="AK106" i="284"/>
  <c r="AJ106" i="284"/>
  <c r="AH106" i="284"/>
  <c r="AG106" i="284"/>
  <c r="AE106" i="284"/>
  <c r="AD106" i="284"/>
  <c r="AC106" i="284"/>
  <c r="AB106" i="284"/>
  <c r="Z106" i="284"/>
  <c r="Y106" i="284"/>
  <c r="W106" i="284"/>
  <c r="V106" i="284"/>
  <c r="U106" i="284"/>
  <c r="T106" i="284"/>
  <c r="R106" i="284"/>
  <c r="Q106" i="284"/>
  <c r="O106" i="284"/>
  <c r="N106" i="284"/>
  <c r="M106" i="284"/>
  <c r="L106" i="284"/>
  <c r="J106" i="284"/>
  <c r="I106" i="284"/>
  <c r="G106" i="284"/>
  <c r="F106" i="284"/>
  <c r="E106" i="284"/>
  <c r="D106" i="284"/>
  <c r="C106" i="284"/>
  <c r="B106" i="284"/>
  <c r="A106" i="284"/>
  <c r="AU105" i="284"/>
  <c r="AT105" i="284"/>
  <c r="AS105" i="284"/>
  <c r="AR105" i="284"/>
  <c r="AP105" i="284"/>
  <c r="AO105" i="284"/>
  <c r="AM105" i="284"/>
  <c r="AL105" i="284"/>
  <c r="AK105" i="284"/>
  <c r="AJ105" i="284"/>
  <c r="AH105" i="284"/>
  <c r="AG105" i="284"/>
  <c r="AE105" i="284"/>
  <c r="AD105" i="284"/>
  <c r="AC105" i="284"/>
  <c r="AB105" i="284"/>
  <c r="Z105" i="284"/>
  <c r="Y105" i="284"/>
  <c r="W105" i="284"/>
  <c r="V105" i="284"/>
  <c r="U105" i="284"/>
  <c r="T105" i="284"/>
  <c r="R105" i="284"/>
  <c r="Q105" i="284"/>
  <c r="O105" i="284"/>
  <c r="N105" i="284"/>
  <c r="M105" i="284"/>
  <c r="L105" i="284"/>
  <c r="J105" i="284"/>
  <c r="I105" i="284"/>
  <c r="G105" i="284"/>
  <c r="F105" i="284"/>
  <c r="E105" i="284"/>
  <c r="D105" i="284"/>
  <c r="B105" i="284"/>
  <c r="A105" i="284"/>
  <c r="AU104" i="284"/>
  <c r="AT104" i="284"/>
  <c r="AS104" i="284"/>
  <c r="AR104" i="284"/>
  <c r="AP104" i="284"/>
  <c r="AO104" i="284"/>
  <c r="AM104" i="284"/>
  <c r="AL104" i="284"/>
  <c r="AK104" i="284"/>
  <c r="AJ104" i="284"/>
  <c r="AH104" i="284"/>
  <c r="AG104" i="284"/>
  <c r="AE104" i="284"/>
  <c r="AD104" i="284"/>
  <c r="AC104" i="284"/>
  <c r="AB104" i="284"/>
  <c r="Z104" i="284"/>
  <c r="Y104" i="284"/>
  <c r="W104" i="284"/>
  <c r="V104" i="284"/>
  <c r="U104" i="284"/>
  <c r="T104" i="284"/>
  <c r="R104" i="284"/>
  <c r="Q104" i="284"/>
  <c r="O104" i="284"/>
  <c r="N104" i="284"/>
  <c r="M104" i="284"/>
  <c r="L104" i="284"/>
  <c r="J104" i="284"/>
  <c r="I104" i="284"/>
  <c r="G104" i="284"/>
  <c r="F104" i="284"/>
  <c r="E104" i="284"/>
  <c r="D104" i="284"/>
  <c r="B104" i="284"/>
  <c r="A104" i="284"/>
  <c r="AU103" i="284"/>
  <c r="AT103" i="284"/>
  <c r="AS103" i="284"/>
  <c r="AR103" i="284"/>
  <c r="AP103" i="284"/>
  <c r="AO103" i="284"/>
  <c r="AM103" i="284"/>
  <c r="AL103" i="284"/>
  <c r="AK103" i="284"/>
  <c r="AJ103" i="284"/>
  <c r="AH103" i="284"/>
  <c r="AG103" i="284"/>
  <c r="AE103" i="284"/>
  <c r="AD103" i="284"/>
  <c r="AC103" i="284"/>
  <c r="AB103" i="284"/>
  <c r="Z103" i="284"/>
  <c r="Y103" i="284"/>
  <c r="W103" i="284"/>
  <c r="V103" i="284"/>
  <c r="U103" i="284"/>
  <c r="T103" i="284"/>
  <c r="R103" i="284"/>
  <c r="Q103" i="284"/>
  <c r="O103" i="284"/>
  <c r="N103" i="284"/>
  <c r="M103" i="284"/>
  <c r="L103" i="284"/>
  <c r="J103" i="284"/>
  <c r="I103" i="284"/>
  <c r="G103" i="284"/>
  <c r="F103" i="284"/>
  <c r="E103" i="284"/>
  <c r="D103" i="284"/>
  <c r="B103" i="284"/>
  <c r="A103" i="284"/>
  <c r="AU102" i="284"/>
  <c r="AT102" i="284"/>
  <c r="AS102" i="284"/>
  <c r="AR102" i="284"/>
  <c r="AP102" i="284"/>
  <c r="AO102" i="284"/>
  <c r="AM102" i="284"/>
  <c r="AL102" i="284"/>
  <c r="AK102" i="284"/>
  <c r="AJ102" i="284"/>
  <c r="AH102" i="284"/>
  <c r="AG102" i="284"/>
  <c r="AE102" i="284"/>
  <c r="AD102" i="284"/>
  <c r="AC102" i="284"/>
  <c r="AB102" i="284"/>
  <c r="Z102" i="284"/>
  <c r="Y102" i="284"/>
  <c r="W102" i="284"/>
  <c r="V102" i="284"/>
  <c r="U102" i="284"/>
  <c r="T102" i="284"/>
  <c r="R102" i="284"/>
  <c r="Q102" i="284"/>
  <c r="O102" i="284"/>
  <c r="N102" i="284"/>
  <c r="M102" i="284"/>
  <c r="L102" i="284"/>
  <c r="J102" i="284"/>
  <c r="I102" i="284"/>
  <c r="G102" i="284"/>
  <c r="F102" i="284"/>
  <c r="E102" i="284"/>
  <c r="D102" i="284"/>
  <c r="B102" i="284"/>
  <c r="A102" i="284"/>
  <c r="AU101" i="284"/>
  <c r="AT101" i="284"/>
  <c r="AS101" i="284"/>
  <c r="AR101" i="284"/>
  <c r="AP101" i="284"/>
  <c r="AO101" i="284"/>
  <c r="AM101" i="284"/>
  <c r="AL101" i="284"/>
  <c r="AK101" i="284"/>
  <c r="AJ101" i="284"/>
  <c r="AH101" i="284"/>
  <c r="AG101" i="284"/>
  <c r="AE101" i="284"/>
  <c r="AD101" i="284"/>
  <c r="AC101" i="284"/>
  <c r="AB101" i="284"/>
  <c r="Z101" i="284"/>
  <c r="Y101" i="284"/>
  <c r="W101" i="284"/>
  <c r="V101" i="284"/>
  <c r="U101" i="284"/>
  <c r="T101" i="284"/>
  <c r="R101" i="284"/>
  <c r="Q101" i="284"/>
  <c r="O101" i="284"/>
  <c r="N101" i="284"/>
  <c r="M101" i="284"/>
  <c r="L101" i="284"/>
  <c r="J101" i="284"/>
  <c r="I101" i="284"/>
  <c r="G101" i="284"/>
  <c r="F101" i="284"/>
  <c r="E101" i="284"/>
  <c r="D101" i="284"/>
  <c r="B101" i="284"/>
  <c r="A101" i="284"/>
  <c r="G96" i="284"/>
  <c r="F96" i="284"/>
  <c r="E96" i="284"/>
  <c r="D96" i="284"/>
  <c r="C96" i="284"/>
  <c r="B96" i="284"/>
  <c r="G95" i="284"/>
  <c r="F95" i="284"/>
  <c r="E95" i="284"/>
  <c r="D95" i="284"/>
  <c r="C95" i="284"/>
  <c r="B95" i="284"/>
  <c r="G94" i="284"/>
  <c r="F94" i="284"/>
  <c r="E94" i="284"/>
  <c r="D94" i="284"/>
  <c r="C94" i="284"/>
  <c r="B94" i="284"/>
  <c r="G93" i="284"/>
  <c r="F93" i="284"/>
  <c r="E93" i="284"/>
  <c r="D93" i="284"/>
  <c r="C93" i="284"/>
  <c r="B93" i="284"/>
  <c r="G92" i="284"/>
  <c r="F92" i="284"/>
  <c r="E92" i="284"/>
  <c r="D92" i="284"/>
  <c r="C92" i="284"/>
  <c r="B92" i="284"/>
  <c r="G91" i="284"/>
  <c r="F91" i="284"/>
  <c r="E91" i="284"/>
  <c r="D91" i="284"/>
  <c r="C91" i="284"/>
  <c r="B91" i="284"/>
  <c r="G90" i="284"/>
  <c r="F90" i="284"/>
  <c r="E90" i="284"/>
  <c r="D90" i="284"/>
  <c r="C90" i="284"/>
  <c r="B90" i="284"/>
  <c r="S76" i="284"/>
  <c r="P76" i="284"/>
  <c r="M76" i="284"/>
  <c r="S75" i="284"/>
  <c r="P75" i="284"/>
  <c r="M75" i="284"/>
  <c r="S74" i="284"/>
  <c r="P74" i="284"/>
  <c r="M74" i="284"/>
  <c r="S73" i="284"/>
  <c r="P73" i="284"/>
  <c r="M73" i="284"/>
  <c r="S72" i="284"/>
  <c r="P72" i="284"/>
  <c r="M72" i="284"/>
  <c r="U71" i="284"/>
  <c r="S71" i="284"/>
  <c r="R71" i="284"/>
  <c r="P71" i="284"/>
  <c r="M71" i="284"/>
  <c r="V66" i="284"/>
  <c r="S66" i="284"/>
  <c r="P66" i="284"/>
  <c r="M66" i="284"/>
  <c r="V65" i="284"/>
  <c r="S65" i="284"/>
  <c r="P65" i="284"/>
  <c r="M65" i="284"/>
  <c r="V64" i="284"/>
  <c r="S64" i="284"/>
  <c r="P64" i="284"/>
  <c r="M64" i="284"/>
  <c r="V63" i="284"/>
  <c r="S63" i="284"/>
  <c r="P63" i="284"/>
  <c r="M63" i="284"/>
  <c r="V62" i="284"/>
  <c r="S62" i="284"/>
  <c r="P62" i="284"/>
  <c r="M62" i="284"/>
  <c r="V61" i="284"/>
  <c r="S61" i="284"/>
  <c r="P61" i="284"/>
  <c r="M61" i="284"/>
  <c r="A3" i="284"/>
  <c r="L61" i="284" s="1"/>
  <c r="B276" i="283"/>
  <c r="A276" i="283"/>
  <c r="B275" i="283"/>
  <c r="A275" i="283"/>
  <c r="B274" i="283"/>
  <c r="A274" i="283"/>
  <c r="B273" i="283"/>
  <c r="A273" i="283"/>
  <c r="B272" i="283"/>
  <c r="A272" i="283"/>
  <c r="B271" i="283"/>
  <c r="A271" i="283"/>
  <c r="B270" i="283"/>
  <c r="A270" i="283"/>
  <c r="B269" i="283"/>
  <c r="A269" i="283"/>
  <c r="B268" i="283"/>
  <c r="A268" i="283"/>
  <c r="B267" i="283"/>
  <c r="A267" i="283"/>
  <c r="B266" i="283"/>
  <c r="A266" i="283"/>
  <c r="B265" i="283"/>
  <c r="A265" i="283"/>
  <c r="B264" i="283"/>
  <c r="A264" i="283"/>
  <c r="B263" i="283"/>
  <c r="A263" i="283"/>
  <c r="B262" i="283"/>
  <c r="A262" i="283"/>
  <c r="B261" i="283"/>
  <c r="A261" i="283"/>
  <c r="B260" i="283"/>
  <c r="A260" i="283"/>
  <c r="B259" i="283"/>
  <c r="A259" i="283"/>
  <c r="B258" i="283"/>
  <c r="A258" i="283"/>
  <c r="B257" i="283"/>
  <c r="A257" i="283"/>
  <c r="B256" i="283"/>
  <c r="A256" i="283"/>
  <c r="B255" i="283"/>
  <c r="A255" i="283"/>
  <c r="B254" i="283"/>
  <c r="A254" i="283"/>
  <c r="B253" i="283"/>
  <c r="A253" i="283"/>
  <c r="B252" i="283"/>
  <c r="A252" i="283"/>
  <c r="B251" i="283"/>
  <c r="A251" i="283"/>
  <c r="B250" i="283"/>
  <c r="A250" i="283"/>
  <c r="B249" i="283"/>
  <c r="A249" i="283"/>
  <c r="B248" i="283"/>
  <c r="A248" i="283"/>
  <c r="B247" i="283"/>
  <c r="A247" i="283"/>
  <c r="B246" i="283"/>
  <c r="A246" i="283"/>
  <c r="B245" i="283"/>
  <c r="A245" i="283"/>
  <c r="B244" i="283"/>
  <c r="A244" i="283"/>
  <c r="B243" i="283"/>
  <c r="A243" i="283"/>
  <c r="B242" i="283"/>
  <c r="A242" i="283"/>
  <c r="B241" i="283"/>
  <c r="A241" i="283"/>
  <c r="B240" i="283"/>
  <c r="A240" i="283"/>
  <c r="B239" i="283"/>
  <c r="A239" i="283"/>
  <c r="B238" i="283"/>
  <c r="A238" i="283"/>
  <c r="B237" i="283"/>
  <c r="A237" i="283"/>
  <c r="B236" i="283"/>
  <c r="A236" i="283"/>
  <c r="B235" i="283"/>
  <c r="A235" i="283"/>
  <c r="B234" i="283"/>
  <c r="A234" i="283"/>
  <c r="B233" i="283"/>
  <c r="A233" i="283"/>
  <c r="B232" i="283"/>
  <c r="A232" i="283"/>
  <c r="B231" i="283"/>
  <c r="A231" i="283"/>
  <c r="B230" i="283"/>
  <c r="A230" i="283"/>
  <c r="B229" i="283"/>
  <c r="A229" i="283"/>
  <c r="B228" i="283"/>
  <c r="A228" i="283"/>
  <c r="B227" i="283"/>
  <c r="A227" i="283"/>
  <c r="B226" i="283"/>
  <c r="A226" i="283"/>
  <c r="B225" i="283"/>
  <c r="A225" i="283"/>
  <c r="B224" i="283"/>
  <c r="A224" i="283"/>
  <c r="B223" i="283"/>
  <c r="A223" i="283"/>
  <c r="B222" i="283"/>
  <c r="A222" i="283"/>
  <c r="B221" i="283"/>
  <c r="A221" i="283"/>
  <c r="B220" i="283"/>
  <c r="A220" i="283"/>
  <c r="B219" i="283"/>
  <c r="A219" i="283"/>
  <c r="B218" i="283"/>
  <c r="A218" i="283"/>
  <c r="B217" i="283"/>
  <c r="A217" i="283"/>
  <c r="B216" i="283"/>
  <c r="A216" i="283"/>
  <c r="B215" i="283"/>
  <c r="A215" i="283"/>
  <c r="B214" i="283"/>
  <c r="A214" i="283"/>
  <c r="B213" i="283"/>
  <c r="A213" i="283"/>
  <c r="B212" i="283"/>
  <c r="A212" i="283"/>
  <c r="B211" i="283"/>
  <c r="A211" i="283"/>
  <c r="B210" i="283"/>
  <c r="A210" i="283"/>
  <c r="B209" i="283"/>
  <c r="A209" i="283"/>
  <c r="B208" i="283"/>
  <c r="A208" i="283"/>
  <c r="B207" i="283"/>
  <c r="A207" i="283"/>
  <c r="B206" i="283"/>
  <c r="A206" i="283"/>
  <c r="B205" i="283"/>
  <c r="A205" i="283"/>
  <c r="B204" i="283"/>
  <c r="A204" i="283"/>
  <c r="B203" i="283"/>
  <c r="A203" i="283"/>
  <c r="B202" i="283"/>
  <c r="A202" i="283"/>
  <c r="B201" i="283"/>
  <c r="A201" i="283"/>
  <c r="B200" i="283"/>
  <c r="A200" i="283"/>
  <c r="B199" i="283"/>
  <c r="A199" i="283"/>
  <c r="B198" i="283"/>
  <c r="A198" i="283"/>
  <c r="B197" i="283"/>
  <c r="A197" i="283"/>
  <c r="B196" i="283"/>
  <c r="A196" i="283"/>
  <c r="B195" i="283"/>
  <c r="A195" i="283"/>
  <c r="B194" i="283"/>
  <c r="A194" i="283"/>
  <c r="B193" i="283"/>
  <c r="A193" i="283"/>
  <c r="B192" i="283"/>
  <c r="A192" i="283"/>
  <c r="B191" i="283"/>
  <c r="A191" i="283"/>
  <c r="B190" i="283"/>
  <c r="A190" i="283"/>
  <c r="B189" i="283"/>
  <c r="A189" i="283"/>
  <c r="B188" i="283"/>
  <c r="A188" i="283"/>
  <c r="B187" i="283"/>
  <c r="A187" i="283"/>
  <c r="B186" i="283"/>
  <c r="A186" i="283"/>
  <c r="B185" i="283"/>
  <c r="A185" i="283"/>
  <c r="B184" i="283"/>
  <c r="A184" i="283"/>
  <c r="B183" i="283"/>
  <c r="A183" i="283"/>
  <c r="B182" i="283"/>
  <c r="A182" i="283"/>
  <c r="B181" i="283"/>
  <c r="A181" i="283"/>
  <c r="B180" i="283"/>
  <c r="A180" i="283"/>
  <c r="B179" i="283"/>
  <c r="A179" i="283"/>
  <c r="B178" i="283"/>
  <c r="A178" i="283"/>
  <c r="B177" i="283"/>
  <c r="A177" i="283"/>
  <c r="B176" i="283"/>
  <c r="A176" i="283"/>
  <c r="B175" i="283"/>
  <c r="A175" i="283"/>
  <c r="B174" i="283"/>
  <c r="A174" i="283"/>
  <c r="B173" i="283"/>
  <c r="A173" i="283"/>
  <c r="B172" i="283"/>
  <c r="A172" i="283"/>
  <c r="B171" i="283"/>
  <c r="A171" i="283"/>
  <c r="B170" i="283"/>
  <c r="A170" i="283"/>
  <c r="B169" i="283"/>
  <c r="A169" i="283"/>
  <c r="B168" i="283"/>
  <c r="A168" i="283"/>
  <c r="B167" i="283"/>
  <c r="A167" i="283"/>
  <c r="B166" i="283"/>
  <c r="A166" i="283"/>
  <c r="B165" i="283"/>
  <c r="A165" i="283"/>
  <c r="B164" i="283"/>
  <c r="A164" i="283"/>
  <c r="B163" i="283"/>
  <c r="A163" i="283"/>
  <c r="B162" i="283"/>
  <c r="A162" i="283"/>
  <c r="B161" i="283"/>
  <c r="A161" i="283"/>
  <c r="B160" i="283"/>
  <c r="A160" i="283"/>
  <c r="B159" i="283"/>
  <c r="A159" i="283"/>
  <c r="B158" i="283"/>
  <c r="A158" i="283"/>
  <c r="B157" i="283"/>
  <c r="A157" i="283"/>
  <c r="B156" i="283"/>
  <c r="A156" i="283"/>
  <c r="B155" i="283"/>
  <c r="A155" i="283"/>
  <c r="B154" i="283"/>
  <c r="A154" i="283"/>
  <c r="B153" i="283"/>
  <c r="A153" i="283"/>
  <c r="B152" i="283"/>
  <c r="A152" i="283"/>
  <c r="B151" i="283"/>
  <c r="A151" i="283"/>
  <c r="B150" i="283"/>
  <c r="A150" i="283"/>
  <c r="B149" i="283"/>
  <c r="A149" i="283"/>
  <c r="B148" i="283"/>
  <c r="A148" i="283"/>
  <c r="B147" i="283"/>
  <c r="A147" i="283"/>
  <c r="B146" i="283"/>
  <c r="A146" i="283"/>
  <c r="B145" i="283"/>
  <c r="A145" i="283"/>
  <c r="B144" i="283"/>
  <c r="A144" i="283"/>
  <c r="B143" i="283"/>
  <c r="A143" i="283"/>
  <c r="B142" i="283"/>
  <c r="A142" i="283"/>
  <c r="B141" i="283"/>
  <c r="A141" i="283"/>
  <c r="B140" i="283"/>
  <c r="A140" i="283"/>
  <c r="B139" i="283"/>
  <c r="A139" i="283"/>
  <c r="B138" i="283"/>
  <c r="A138" i="283"/>
  <c r="B137" i="283"/>
  <c r="A137" i="283"/>
  <c r="B136" i="283"/>
  <c r="A136" i="283"/>
  <c r="B135" i="283"/>
  <c r="A135" i="283"/>
  <c r="B134" i="283"/>
  <c r="A134" i="283"/>
  <c r="B133" i="283"/>
  <c r="A133" i="283"/>
  <c r="B132" i="283"/>
  <c r="A132" i="283"/>
  <c r="B131" i="283"/>
  <c r="A131" i="283"/>
  <c r="B130" i="283"/>
  <c r="A130" i="283"/>
  <c r="AU126" i="283"/>
  <c r="AT126" i="283"/>
  <c r="AS126" i="283"/>
  <c r="AR126" i="283"/>
  <c r="AQ126" i="283"/>
  <c r="AP126" i="283"/>
  <c r="AO126" i="283"/>
  <c r="AM126" i="283"/>
  <c r="AL126" i="283"/>
  <c r="AK126" i="283"/>
  <c r="AJ126" i="283"/>
  <c r="AI126" i="283"/>
  <c r="AH126" i="283"/>
  <c r="AG126" i="283"/>
  <c r="AE126" i="283"/>
  <c r="AD126" i="283"/>
  <c r="AC126" i="283"/>
  <c r="AB126" i="283"/>
  <c r="AA126" i="283"/>
  <c r="Z126" i="283"/>
  <c r="Y126" i="283"/>
  <c r="W126" i="283"/>
  <c r="V126" i="283"/>
  <c r="U126" i="283"/>
  <c r="T126" i="283"/>
  <c r="S126" i="283"/>
  <c r="R126" i="283"/>
  <c r="Q126" i="283"/>
  <c r="O126" i="283"/>
  <c r="N126" i="283"/>
  <c r="M126" i="283"/>
  <c r="L126" i="283"/>
  <c r="K126" i="283"/>
  <c r="J126" i="283"/>
  <c r="I126" i="283"/>
  <c r="AU125" i="283"/>
  <c r="AT125" i="283"/>
  <c r="AS125" i="283"/>
  <c r="AR125" i="283"/>
  <c r="AP125" i="283"/>
  <c r="AO125" i="283"/>
  <c r="AM125" i="283"/>
  <c r="AL125" i="283"/>
  <c r="AK125" i="283"/>
  <c r="AJ125" i="283"/>
  <c r="AH125" i="283"/>
  <c r="AG125" i="283"/>
  <c r="AE125" i="283"/>
  <c r="AD125" i="283"/>
  <c r="AC125" i="283"/>
  <c r="AB125" i="283"/>
  <c r="Z125" i="283"/>
  <c r="Y125" i="283"/>
  <c r="W125" i="283"/>
  <c r="V125" i="283"/>
  <c r="U125" i="283"/>
  <c r="T125" i="283"/>
  <c r="R125" i="283"/>
  <c r="Q125" i="283"/>
  <c r="O125" i="283"/>
  <c r="N125" i="283"/>
  <c r="M125" i="283"/>
  <c r="L125" i="283"/>
  <c r="J125" i="283"/>
  <c r="I125" i="283"/>
  <c r="AU124" i="283"/>
  <c r="AT124" i="283"/>
  <c r="AS124" i="283"/>
  <c r="AR124" i="283"/>
  <c r="AP124" i="283"/>
  <c r="AO124" i="283"/>
  <c r="AM124" i="283"/>
  <c r="AL124" i="283"/>
  <c r="AK124" i="283"/>
  <c r="AJ124" i="283"/>
  <c r="AH124" i="283"/>
  <c r="AG124" i="283"/>
  <c r="AE124" i="283"/>
  <c r="AD124" i="283"/>
  <c r="AC124" i="283"/>
  <c r="AB124" i="283"/>
  <c r="Z124" i="283"/>
  <c r="Y124" i="283"/>
  <c r="W124" i="283"/>
  <c r="V124" i="283"/>
  <c r="U124" i="283"/>
  <c r="T124" i="283"/>
  <c r="R124" i="283"/>
  <c r="Q124" i="283"/>
  <c r="O124" i="283"/>
  <c r="N124" i="283"/>
  <c r="M124" i="283"/>
  <c r="L124" i="283"/>
  <c r="J124" i="283"/>
  <c r="I124" i="283"/>
  <c r="G124" i="283"/>
  <c r="F124" i="283"/>
  <c r="E124" i="283"/>
  <c r="D124" i="283"/>
  <c r="C124" i="283"/>
  <c r="B124" i="283"/>
  <c r="A124" i="283"/>
  <c r="AU123" i="283"/>
  <c r="AT123" i="283"/>
  <c r="AS123" i="283"/>
  <c r="AR123" i="283"/>
  <c r="AP123" i="283"/>
  <c r="AO123" i="283"/>
  <c r="AM123" i="283"/>
  <c r="AL123" i="283"/>
  <c r="AK123" i="283"/>
  <c r="AJ123" i="283"/>
  <c r="AH123" i="283"/>
  <c r="AG123" i="283"/>
  <c r="AE123" i="283"/>
  <c r="AD123" i="283"/>
  <c r="AC123" i="283"/>
  <c r="AB123" i="283"/>
  <c r="Z123" i="283"/>
  <c r="Y123" i="283"/>
  <c r="W123" i="283"/>
  <c r="V123" i="283"/>
  <c r="U123" i="283"/>
  <c r="T123" i="283"/>
  <c r="R123" i="283"/>
  <c r="Q123" i="283"/>
  <c r="O123" i="283"/>
  <c r="N123" i="283"/>
  <c r="M123" i="283"/>
  <c r="L123" i="283"/>
  <c r="J123" i="283"/>
  <c r="I123" i="283"/>
  <c r="G123" i="283"/>
  <c r="F123" i="283"/>
  <c r="E123" i="283"/>
  <c r="D123" i="283"/>
  <c r="C123" i="283"/>
  <c r="B123" i="283"/>
  <c r="A123" i="283"/>
  <c r="AU122" i="283"/>
  <c r="AT122" i="283"/>
  <c r="AS122" i="283"/>
  <c r="AR122" i="283"/>
  <c r="AP122" i="283"/>
  <c r="AO122" i="283"/>
  <c r="AM122" i="283"/>
  <c r="AL122" i="283"/>
  <c r="AK122" i="283"/>
  <c r="AJ122" i="283"/>
  <c r="AH122" i="283"/>
  <c r="AG122" i="283"/>
  <c r="AE122" i="283"/>
  <c r="AD122" i="283"/>
  <c r="AC122" i="283"/>
  <c r="AB122" i="283"/>
  <c r="Z122" i="283"/>
  <c r="Y122" i="283"/>
  <c r="W122" i="283"/>
  <c r="V122" i="283"/>
  <c r="U122" i="283"/>
  <c r="T122" i="283"/>
  <c r="R122" i="283"/>
  <c r="Q122" i="283"/>
  <c r="O122" i="283"/>
  <c r="N122" i="283"/>
  <c r="M122" i="283"/>
  <c r="L122" i="283"/>
  <c r="J122" i="283"/>
  <c r="I122" i="283"/>
  <c r="G122" i="283"/>
  <c r="F122" i="283"/>
  <c r="E122" i="283"/>
  <c r="D122" i="283"/>
  <c r="C122" i="283"/>
  <c r="B122" i="283"/>
  <c r="A122" i="283"/>
  <c r="AU121" i="283"/>
  <c r="AT121" i="283"/>
  <c r="AS121" i="283"/>
  <c r="AR121" i="283"/>
  <c r="AP121" i="283"/>
  <c r="AO121" i="283"/>
  <c r="AM121" i="283"/>
  <c r="AL121" i="283"/>
  <c r="AK121" i="283"/>
  <c r="AJ121" i="283"/>
  <c r="AH121" i="283"/>
  <c r="AG121" i="283"/>
  <c r="AE121" i="283"/>
  <c r="AD121" i="283"/>
  <c r="AC121" i="283"/>
  <c r="AB121" i="283"/>
  <c r="Z121" i="283"/>
  <c r="Y121" i="283"/>
  <c r="W121" i="283"/>
  <c r="V121" i="283"/>
  <c r="U121" i="283"/>
  <c r="T121" i="283"/>
  <c r="R121" i="283"/>
  <c r="Q121" i="283"/>
  <c r="O121" i="283"/>
  <c r="N121" i="283"/>
  <c r="M121" i="283"/>
  <c r="L121" i="283"/>
  <c r="J121" i="283"/>
  <c r="I121" i="283"/>
  <c r="G121" i="283"/>
  <c r="F121" i="283"/>
  <c r="E121" i="283"/>
  <c r="D121" i="283"/>
  <c r="C121" i="283"/>
  <c r="B121" i="283"/>
  <c r="A121" i="283"/>
  <c r="AU120" i="283"/>
  <c r="AT120" i="283"/>
  <c r="AS120" i="283"/>
  <c r="AR120" i="283"/>
  <c r="AP120" i="283"/>
  <c r="AO120" i="283"/>
  <c r="AM120" i="283"/>
  <c r="AL120" i="283"/>
  <c r="AK120" i="283"/>
  <c r="AJ120" i="283"/>
  <c r="AH120" i="283"/>
  <c r="AG120" i="283"/>
  <c r="AE120" i="283"/>
  <c r="AD120" i="283"/>
  <c r="AC120" i="283"/>
  <c r="AB120" i="283"/>
  <c r="AA120" i="283"/>
  <c r="Z120" i="283"/>
  <c r="Y120" i="283"/>
  <c r="W120" i="283"/>
  <c r="V120" i="283"/>
  <c r="U120" i="283"/>
  <c r="T120" i="283"/>
  <c r="S120" i="283"/>
  <c r="R120" i="283"/>
  <c r="Q120" i="283"/>
  <c r="O120" i="283"/>
  <c r="N120" i="283"/>
  <c r="M120" i="283"/>
  <c r="L120" i="283"/>
  <c r="K120" i="283"/>
  <c r="J120" i="283"/>
  <c r="I120" i="283"/>
  <c r="G120" i="283"/>
  <c r="F120" i="283"/>
  <c r="E120" i="283"/>
  <c r="D120" i="283"/>
  <c r="C120" i="283"/>
  <c r="B120" i="283"/>
  <c r="A120" i="283"/>
  <c r="AU119" i="283"/>
  <c r="AT119" i="283"/>
  <c r="AS119" i="283"/>
  <c r="AR119" i="283"/>
  <c r="AP119" i="283"/>
  <c r="AO119" i="283"/>
  <c r="AM119" i="283"/>
  <c r="AL119" i="283"/>
  <c r="AK119" i="283"/>
  <c r="AJ119" i="283"/>
  <c r="AH119" i="283"/>
  <c r="AG119" i="283"/>
  <c r="AE119" i="283"/>
  <c r="AD119" i="283"/>
  <c r="AC119" i="283"/>
  <c r="AB119" i="283"/>
  <c r="Z119" i="283"/>
  <c r="Y119" i="283"/>
  <c r="W119" i="283"/>
  <c r="V119" i="283"/>
  <c r="U119" i="283"/>
  <c r="T119" i="283"/>
  <c r="R119" i="283"/>
  <c r="Q119" i="283"/>
  <c r="O119" i="283"/>
  <c r="N119" i="283"/>
  <c r="M119" i="283"/>
  <c r="L119" i="283"/>
  <c r="J119" i="283"/>
  <c r="I119" i="283"/>
  <c r="G119" i="283"/>
  <c r="F119" i="283"/>
  <c r="E119" i="283"/>
  <c r="D119" i="283"/>
  <c r="C119" i="283"/>
  <c r="B119" i="283"/>
  <c r="A119" i="283"/>
  <c r="AU118" i="283"/>
  <c r="AT118" i="283"/>
  <c r="AS118" i="283"/>
  <c r="AR118" i="283"/>
  <c r="AP118" i="283"/>
  <c r="AO118" i="283"/>
  <c r="AM118" i="283"/>
  <c r="AL118" i="283"/>
  <c r="AK118" i="283"/>
  <c r="AJ118" i="283"/>
  <c r="AH118" i="283"/>
  <c r="AG118" i="283"/>
  <c r="AE118" i="283"/>
  <c r="AD118" i="283"/>
  <c r="AC118" i="283"/>
  <c r="AB118" i="283"/>
  <c r="Z118" i="283"/>
  <c r="Y118" i="283"/>
  <c r="W118" i="283"/>
  <c r="V118" i="283"/>
  <c r="U118" i="283"/>
  <c r="T118" i="283"/>
  <c r="R118" i="283"/>
  <c r="Q118" i="283"/>
  <c r="O118" i="283"/>
  <c r="N118" i="283"/>
  <c r="M118" i="283"/>
  <c r="L118" i="283"/>
  <c r="J118" i="283"/>
  <c r="I118" i="283"/>
  <c r="G118" i="283"/>
  <c r="F118" i="283"/>
  <c r="E118" i="283"/>
  <c r="D118" i="283"/>
  <c r="C118" i="283"/>
  <c r="B118" i="283"/>
  <c r="A118" i="283"/>
  <c r="AU117" i="283"/>
  <c r="AT117" i="283"/>
  <c r="AS117" i="283"/>
  <c r="AR117" i="283"/>
  <c r="AP117" i="283"/>
  <c r="AO117" i="283"/>
  <c r="AM117" i="283"/>
  <c r="AL117" i="283"/>
  <c r="AK117" i="283"/>
  <c r="AJ117" i="283"/>
  <c r="AH117" i="283"/>
  <c r="AG117" i="283"/>
  <c r="AE117" i="283"/>
  <c r="AD117" i="283"/>
  <c r="AC117" i="283"/>
  <c r="AB117" i="283"/>
  <c r="Z117" i="283"/>
  <c r="Y117" i="283"/>
  <c r="W117" i="283"/>
  <c r="V117" i="283"/>
  <c r="U117" i="283"/>
  <c r="T117" i="283"/>
  <c r="R117" i="283"/>
  <c r="Q117" i="283"/>
  <c r="O117" i="283"/>
  <c r="N117" i="283"/>
  <c r="M117" i="283"/>
  <c r="L117" i="283"/>
  <c r="J117" i="283"/>
  <c r="I117" i="283"/>
  <c r="G117" i="283"/>
  <c r="F117" i="283"/>
  <c r="E117" i="283"/>
  <c r="D117" i="283"/>
  <c r="C117" i="283"/>
  <c r="B117" i="283"/>
  <c r="A117" i="283"/>
  <c r="AU116" i="283"/>
  <c r="AT116" i="283"/>
  <c r="AS116" i="283"/>
  <c r="AR116" i="283"/>
  <c r="AP116" i="283"/>
  <c r="AO116" i="283"/>
  <c r="AM116" i="283"/>
  <c r="AL116" i="283"/>
  <c r="AK116" i="283"/>
  <c r="AJ116" i="283"/>
  <c r="AH116" i="283"/>
  <c r="AG116" i="283"/>
  <c r="AE116" i="283"/>
  <c r="AD116" i="283"/>
  <c r="AC116" i="283"/>
  <c r="AB116" i="283"/>
  <c r="Z116" i="283"/>
  <c r="Y116" i="283"/>
  <c r="W116" i="283"/>
  <c r="V116" i="283"/>
  <c r="U116" i="283"/>
  <c r="T116" i="283"/>
  <c r="R116" i="283"/>
  <c r="Q116" i="283"/>
  <c r="O116" i="283"/>
  <c r="N116" i="283"/>
  <c r="M116" i="283"/>
  <c r="L116" i="283"/>
  <c r="J116" i="283"/>
  <c r="I116" i="283"/>
  <c r="G116" i="283"/>
  <c r="F116" i="283"/>
  <c r="E116" i="283"/>
  <c r="D116" i="283"/>
  <c r="C116" i="283"/>
  <c r="B116" i="283"/>
  <c r="A116" i="283"/>
  <c r="AU115" i="283"/>
  <c r="AT115" i="283"/>
  <c r="AS115" i="283"/>
  <c r="AR115" i="283"/>
  <c r="AP115" i="283"/>
  <c r="AO115" i="283"/>
  <c r="AM115" i="283"/>
  <c r="AL115" i="283"/>
  <c r="AK115" i="283"/>
  <c r="AJ115" i="283"/>
  <c r="AH115" i="283"/>
  <c r="AG115" i="283"/>
  <c r="AE115" i="283"/>
  <c r="AD115" i="283"/>
  <c r="AC115" i="283"/>
  <c r="AB115" i="283"/>
  <c r="Z115" i="283"/>
  <c r="Y115" i="283"/>
  <c r="W115" i="283"/>
  <c r="V115" i="283"/>
  <c r="U115" i="283"/>
  <c r="T115" i="283"/>
  <c r="R115" i="283"/>
  <c r="Q115" i="283"/>
  <c r="O115" i="283"/>
  <c r="N115" i="283"/>
  <c r="M115" i="283"/>
  <c r="L115" i="283"/>
  <c r="J115" i="283"/>
  <c r="I115" i="283"/>
  <c r="G115" i="283"/>
  <c r="F115" i="283"/>
  <c r="E115" i="283"/>
  <c r="D115" i="283"/>
  <c r="C115" i="283"/>
  <c r="B115" i="283"/>
  <c r="A115" i="283"/>
  <c r="AU114" i="283"/>
  <c r="AT114" i="283"/>
  <c r="AS114" i="283"/>
  <c r="AR114" i="283"/>
  <c r="AP114" i="283"/>
  <c r="AO114" i="283"/>
  <c r="AM114" i="283"/>
  <c r="AL114" i="283"/>
  <c r="AK114" i="283"/>
  <c r="AJ114" i="283"/>
  <c r="AH114" i="283"/>
  <c r="AG114" i="283"/>
  <c r="AE114" i="283"/>
  <c r="AD114" i="283"/>
  <c r="AC114" i="283"/>
  <c r="AB114" i="283"/>
  <c r="Z114" i="283"/>
  <c r="Y114" i="283"/>
  <c r="W114" i="283"/>
  <c r="V114" i="283"/>
  <c r="U114" i="283"/>
  <c r="T114" i="283"/>
  <c r="R114" i="283"/>
  <c r="Q114" i="283"/>
  <c r="O114" i="283"/>
  <c r="N114" i="283"/>
  <c r="M114" i="283"/>
  <c r="L114" i="283"/>
  <c r="J114" i="283"/>
  <c r="I114" i="283"/>
  <c r="G114" i="283"/>
  <c r="F114" i="283"/>
  <c r="E114" i="283"/>
  <c r="D114" i="283"/>
  <c r="C114" i="283"/>
  <c r="B114" i="283"/>
  <c r="A114" i="283"/>
  <c r="AU113" i="283"/>
  <c r="AT113" i="283"/>
  <c r="AS113" i="283"/>
  <c r="AR113" i="283"/>
  <c r="AP113" i="283"/>
  <c r="AO113" i="283"/>
  <c r="AM113" i="283"/>
  <c r="AL113" i="283"/>
  <c r="AK113" i="283"/>
  <c r="AJ113" i="283"/>
  <c r="AH113" i="283"/>
  <c r="AG113" i="283"/>
  <c r="AE113" i="283"/>
  <c r="AD113" i="283"/>
  <c r="AC113" i="283"/>
  <c r="AB113" i="283"/>
  <c r="Z113" i="283"/>
  <c r="Y113" i="283"/>
  <c r="W113" i="283"/>
  <c r="V113" i="283"/>
  <c r="U113" i="283"/>
  <c r="T113" i="283"/>
  <c r="R113" i="283"/>
  <c r="Q113" i="283"/>
  <c r="O113" i="283"/>
  <c r="N113" i="283"/>
  <c r="M113" i="283"/>
  <c r="L113" i="283"/>
  <c r="J113" i="283"/>
  <c r="I113" i="283"/>
  <c r="G113" i="283"/>
  <c r="F113" i="283"/>
  <c r="E113" i="283"/>
  <c r="D113" i="283"/>
  <c r="C113" i="283"/>
  <c r="B113" i="283"/>
  <c r="A113" i="283"/>
  <c r="AU112" i="283"/>
  <c r="AT112" i="283"/>
  <c r="AS112" i="283"/>
  <c r="AR112" i="283"/>
  <c r="AP112" i="283"/>
  <c r="AO112" i="283"/>
  <c r="AM112" i="283"/>
  <c r="AL112" i="283"/>
  <c r="AK112" i="283"/>
  <c r="AJ112" i="283"/>
  <c r="AH112" i="283"/>
  <c r="AG112" i="283"/>
  <c r="AE112" i="283"/>
  <c r="AD112" i="283"/>
  <c r="AC112" i="283"/>
  <c r="AB112" i="283"/>
  <c r="Z112" i="283"/>
  <c r="Y112" i="283"/>
  <c r="W112" i="283"/>
  <c r="V112" i="283"/>
  <c r="U112" i="283"/>
  <c r="T112" i="283"/>
  <c r="R112" i="283"/>
  <c r="Q112" i="283"/>
  <c r="O112" i="283"/>
  <c r="N112" i="283"/>
  <c r="M112" i="283"/>
  <c r="L112" i="283"/>
  <c r="J112" i="283"/>
  <c r="I112" i="283"/>
  <c r="G112" i="283"/>
  <c r="F112" i="283"/>
  <c r="E112" i="283"/>
  <c r="D112" i="283"/>
  <c r="C112" i="283"/>
  <c r="B112" i="283"/>
  <c r="A112" i="283"/>
  <c r="AU111" i="283"/>
  <c r="AT111" i="283"/>
  <c r="AS111" i="283"/>
  <c r="AR111" i="283"/>
  <c r="AP111" i="283"/>
  <c r="AO111" i="283"/>
  <c r="AM111" i="283"/>
  <c r="AL111" i="283"/>
  <c r="AK111" i="283"/>
  <c r="AJ111" i="283"/>
  <c r="AH111" i="283"/>
  <c r="AG111" i="283"/>
  <c r="AE111" i="283"/>
  <c r="AD111" i="283"/>
  <c r="AC111" i="283"/>
  <c r="AB111" i="283"/>
  <c r="Z111" i="283"/>
  <c r="Y111" i="283"/>
  <c r="W111" i="283"/>
  <c r="V111" i="283"/>
  <c r="U111" i="283"/>
  <c r="T111" i="283"/>
  <c r="R111" i="283"/>
  <c r="Q111" i="283"/>
  <c r="O111" i="283"/>
  <c r="N111" i="283"/>
  <c r="M111" i="283"/>
  <c r="L111" i="283"/>
  <c r="J111" i="283"/>
  <c r="I111" i="283"/>
  <c r="G111" i="283"/>
  <c r="F111" i="283"/>
  <c r="E111" i="283"/>
  <c r="D111" i="283"/>
  <c r="C111" i="283"/>
  <c r="B111" i="283"/>
  <c r="A111" i="283"/>
  <c r="AU110" i="283"/>
  <c r="AT110" i="283"/>
  <c r="AS110" i="283"/>
  <c r="AR110" i="283"/>
  <c r="AP110" i="283"/>
  <c r="AO110" i="283"/>
  <c r="AM110" i="283"/>
  <c r="AL110" i="283"/>
  <c r="AK110" i="283"/>
  <c r="AJ110" i="283"/>
  <c r="AH110" i="283"/>
  <c r="AG110" i="283"/>
  <c r="AE110" i="283"/>
  <c r="AD110" i="283"/>
  <c r="AC110" i="283"/>
  <c r="AB110" i="283"/>
  <c r="Z110" i="283"/>
  <c r="Y110" i="283"/>
  <c r="W110" i="283"/>
  <c r="V110" i="283"/>
  <c r="U110" i="283"/>
  <c r="T110" i="283"/>
  <c r="R110" i="283"/>
  <c r="Q110" i="283"/>
  <c r="O110" i="283"/>
  <c r="N110" i="283"/>
  <c r="M110" i="283"/>
  <c r="L110" i="283"/>
  <c r="J110" i="283"/>
  <c r="I110" i="283"/>
  <c r="G110" i="283"/>
  <c r="F110" i="283"/>
  <c r="E110" i="283"/>
  <c r="D110" i="283"/>
  <c r="C110" i="283"/>
  <c r="B110" i="283"/>
  <c r="A110" i="283"/>
  <c r="AU109" i="283"/>
  <c r="AT109" i="283"/>
  <c r="AS109" i="283"/>
  <c r="AR109" i="283"/>
  <c r="AP109" i="283"/>
  <c r="AO109" i="283"/>
  <c r="AM109" i="283"/>
  <c r="AL109" i="283"/>
  <c r="AK109" i="283"/>
  <c r="AJ109" i="283"/>
  <c r="AH109" i="283"/>
  <c r="AG109" i="283"/>
  <c r="AE109" i="283"/>
  <c r="AD109" i="283"/>
  <c r="AC109" i="283"/>
  <c r="AB109" i="283"/>
  <c r="Z109" i="283"/>
  <c r="Y109" i="283"/>
  <c r="W109" i="283"/>
  <c r="V109" i="283"/>
  <c r="U109" i="283"/>
  <c r="T109" i="283"/>
  <c r="R109" i="283"/>
  <c r="Q109" i="283"/>
  <c r="O109" i="283"/>
  <c r="N109" i="283"/>
  <c r="M109" i="283"/>
  <c r="L109" i="283"/>
  <c r="J109" i="283"/>
  <c r="I109" i="283"/>
  <c r="G109" i="283"/>
  <c r="F109" i="283"/>
  <c r="E109" i="283"/>
  <c r="D109" i="283"/>
  <c r="C109" i="283"/>
  <c r="B109" i="283"/>
  <c r="A109" i="283"/>
  <c r="AU108" i="283"/>
  <c r="AT108" i="283"/>
  <c r="AS108" i="283"/>
  <c r="AR108" i="283"/>
  <c r="AP108" i="283"/>
  <c r="AO108" i="283"/>
  <c r="AM108" i="283"/>
  <c r="AL108" i="283"/>
  <c r="AK108" i="283"/>
  <c r="AJ108" i="283"/>
  <c r="AH108" i="283"/>
  <c r="AG108" i="283"/>
  <c r="AE108" i="283"/>
  <c r="AD108" i="283"/>
  <c r="AC108" i="283"/>
  <c r="AB108" i="283"/>
  <c r="Z108" i="283"/>
  <c r="Y108" i="283"/>
  <c r="W108" i="283"/>
  <c r="V108" i="283"/>
  <c r="U108" i="283"/>
  <c r="T108" i="283"/>
  <c r="R108" i="283"/>
  <c r="Q108" i="283"/>
  <c r="O108" i="283"/>
  <c r="N108" i="283"/>
  <c r="M108" i="283"/>
  <c r="L108" i="283"/>
  <c r="J108" i="283"/>
  <c r="I108" i="283"/>
  <c r="G108" i="283"/>
  <c r="F108" i="283"/>
  <c r="E108" i="283"/>
  <c r="D108" i="283"/>
  <c r="B108" i="283"/>
  <c r="A108" i="283"/>
  <c r="AU107" i="283"/>
  <c r="AT107" i="283"/>
  <c r="AS107" i="283"/>
  <c r="AR107" i="283"/>
  <c r="AP107" i="283"/>
  <c r="AO107" i="283"/>
  <c r="AM107" i="283"/>
  <c r="AL107" i="283"/>
  <c r="AK107" i="283"/>
  <c r="AJ107" i="283"/>
  <c r="AH107" i="283"/>
  <c r="AG107" i="283"/>
  <c r="AE107" i="283"/>
  <c r="AD107" i="283"/>
  <c r="AC107" i="283"/>
  <c r="AB107" i="283"/>
  <c r="Z107" i="283"/>
  <c r="Y107" i="283"/>
  <c r="W107" i="283"/>
  <c r="V107" i="283"/>
  <c r="U107" i="283"/>
  <c r="T107" i="283"/>
  <c r="R107" i="283"/>
  <c r="Q107" i="283"/>
  <c r="O107" i="283"/>
  <c r="N107" i="283"/>
  <c r="M107" i="283"/>
  <c r="L107" i="283"/>
  <c r="J107" i="283"/>
  <c r="I107" i="283"/>
  <c r="G107" i="283"/>
  <c r="F107" i="283"/>
  <c r="E107" i="283"/>
  <c r="D107" i="283"/>
  <c r="B107" i="283"/>
  <c r="A107" i="283"/>
  <c r="AU106" i="283"/>
  <c r="AT106" i="283"/>
  <c r="AS106" i="283"/>
  <c r="AR106" i="283"/>
  <c r="AP106" i="283"/>
  <c r="AO106" i="283"/>
  <c r="AM106" i="283"/>
  <c r="AL106" i="283"/>
  <c r="AK106" i="283"/>
  <c r="AJ106" i="283"/>
  <c r="AH106" i="283"/>
  <c r="AG106" i="283"/>
  <c r="AE106" i="283"/>
  <c r="AD106" i="283"/>
  <c r="AC106" i="283"/>
  <c r="AB106" i="283"/>
  <c r="Z106" i="283"/>
  <c r="Y106" i="283"/>
  <c r="W106" i="283"/>
  <c r="V106" i="283"/>
  <c r="U106" i="283"/>
  <c r="T106" i="283"/>
  <c r="R106" i="283"/>
  <c r="Q106" i="283"/>
  <c r="O106" i="283"/>
  <c r="N106" i="283"/>
  <c r="M106" i="283"/>
  <c r="L106" i="283"/>
  <c r="J106" i="283"/>
  <c r="I106" i="283"/>
  <c r="G106" i="283"/>
  <c r="F106" i="283"/>
  <c r="E106" i="283"/>
  <c r="D106" i="283"/>
  <c r="B106" i="283"/>
  <c r="A106" i="283"/>
  <c r="AU105" i="283"/>
  <c r="AT105" i="283"/>
  <c r="AS105" i="283"/>
  <c r="AR105" i="283"/>
  <c r="AP105" i="283"/>
  <c r="AO105" i="283"/>
  <c r="AM105" i="283"/>
  <c r="AL105" i="283"/>
  <c r="AK105" i="283"/>
  <c r="AJ105" i="283"/>
  <c r="AH105" i="283"/>
  <c r="AG105" i="283"/>
  <c r="AE105" i="283"/>
  <c r="AD105" i="283"/>
  <c r="AC105" i="283"/>
  <c r="AB105" i="283"/>
  <c r="Z105" i="283"/>
  <c r="Y105" i="283"/>
  <c r="W105" i="283"/>
  <c r="V105" i="283"/>
  <c r="U105" i="283"/>
  <c r="T105" i="283"/>
  <c r="R105" i="283"/>
  <c r="Q105" i="283"/>
  <c r="O105" i="283"/>
  <c r="N105" i="283"/>
  <c r="M105" i="283"/>
  <c r="L105" i="283"/>
  <c r="J105" i="283"/>
  <c r="I105" i="283"/>
  <c r="G105" i="283"/>
  <c r="F105" i="283"/>
  <c r="E105" i="283"/>
  <c r="D105" i="283"/>
  <c r="B105" i="283"/>
  <c r="A105" i="283"/>
  <c r="AU104" i="283"/>
  <c r="AT104" i="283"/>
  <c r="AS104" i="283"/>
  <c r="AR104" i="283"/>
  <c r="AP104" i="283"/>
  <c r="AO104" i="283"/>
  <c r="AM104" i="283"/>
  <c r="AL104" i="283"/>
  <c r="AK104" i="283"/>
  <c r="AJ104" i="283"/>
  <c r="AH104" i="283"/>
  <c r="AG104" i="283"/>
  <c r="AE104" i="283"/>
  <c r="AD104" i="283"/>
  <c r="AC104" i="283"/>
  <c r="AB104" i="283"/>
  <c r="Z104" i="283"/>
  <c r="Y104" i="283"/>
  <c r="W104" i="283"/>
  <c r="V104" i="283"/>
  <c r="U104" i="283"/>
  <c r="T104" i="283"/>
  <c r="R104" i="283"/>
  <c r="Q104" i="283"/>
  <c r="O104" i="283"/>
  <c r="N104" i="283"/>
  <c r="M104" i="283"/>
  <c r="L104" i="283"/>
  <c r="J104" i="283"/>
  <c r="I104" i="283"/>
  <c r="G104" i="283"/>
  <c r="F104" i="283"/>
  <c r="E104" i="283"/>
  <c r="D104" i="283"/>
  <c r="B104" i="283"/>
  <c r="A104" i="283"/>
  <c r="G99" i="283"/>
  <c r="F99" i="283"/>
  <c r="E99" i="283"/>
  <c r="D99" i="283"/>
  <c r="C99" i="283"/>
  <c r="B99" i="283"/>
  <c r="G98" i="283"/>
  <c r="F98" i="283"/>
  <c r="E98" i="283"/>
  <c r="D98" i="283"/>
  <c r="C98" i="283"/>
  <c r="B98" i="283"/>
  <c r="G97" i="283"/>
  <c r="F97" i="283"/>
  <c r="E97" i="283"/>
  <c r="D97" i="283"/>
  <c r="C97" i="283"/>
  <c r="B97" i="283"/>
  <c r="G96" i="283"/>
  <c r="F96" i="283"/>
  <c r="E96" i="283"/>
  <c r="D96" i="283"/>
  <c r="C96" i="283"/>
  <c r="B96" i="283"/>
  <c r="G95" i="283"/>
  <c r="F95" i="283"/>
  <c r="E95" i="283"/>
  <c r="D95" i="283"/>
  <c r="C95" i="283"/>
  <c r="B95" i="283"/>
  <c r="G94" i="283"/>
  <c r="F94" i="283"/>
  <c r="E94" i="283"/>
  <c r="D94" i="283"/>
  <c r="C94" i="283"/>
  <c r="B94" i="283"/>
  <c r="G93" i="283"/>
  <c r="F93" i="283"/>
  <c r="E93" i="283"/>
  <c r="D93" i="283"/>
  <c r="C93" i="283"/>
  <c r="B93" i="283"/>
  <c r="S79" i="283"/>
  <c r="P79" i="283"/>
  <c r="M79" i="283"/>
  <c r="S78" i="283"/>
  <c r="P78" i="283"/>
  <c r="M78" i="283"/>
  <c r="S77" i="283"/>
  <c r="P77" i="283"/>
  <c r="M77" i="283"/>
  <c r="S76" i="283"/>
  <c r="P76" i="283"/>
  <c r="M76" i="283"/>
  <c r="S75" i="283"/>
  <c r="P75" i="283"/>
  <c r="M75" i="283"/>
  <c r="U74" i="283"/>
  <c r="S74" i="283"/>
  <c r="R74" i="283"/>
  <c r="P74" i="283"/>
  <c r="M74" i="283"/>
  <c r="V69" i="283"/>
  <c r="S69" i="283"/>
  <c r="P69" i="283"/>
  <c r="M69" i="283"/>
  <c r="V68" i="283"/>
  <c r="S68" i="283"/>
  <c r="P68" i="283"/>
  <c r="M68" i="283"/>
  <c r="V67" i="283"/>
  <c r="S67" i="283"/>
  <c r="P67" i="283"/>
  <c r="M67" i="283"/>
  <c r="V66" i="283"/>
  <c r="S66" i="283"/>
  <c r="P66" i="283"/>
  <c r="M66" i="283"/>
  <c r="V65" i="283"/>
  <c r="S65" i="283"/>
  <c r="P65" i="283"/>
  <c r="M65" i="283"/>
  <c r="V64" i="283"/>
  <c r="S64" i="283"/>
  <c r="P64" i="283"/>
  <c r="M64" i="283"/>
  <c r="A3" i="283"/>
  <c r="L64" i="283" s="1"/>
  <c r="B276" i="282"/>
  <c r="A276" i="282"/>
  <c r="B275" i="282"/>
  <c r="A275" i="282"/>
  <c r="B274" i="282"/>
  <c r="A274" i="282"/>
  <c r="B273" i="282"/>
  <c r="A273" i="282"/>
  <c r="B272" i="282"/>
  <c r="A272" i="282"/>
  <c r="B271" i="282"/>
  <c r="A271" i="282"/>
  <c r="B270" i="282"/>
  <c r="A270" i="282"/>
  <c r="B269" i="282"/>
  <c r="A269" i="282"/>
  <c r="B268" i="282"/>
  <c r="A268" i="282"/>
  <c r="B267" i="282"/>
  <c r="A267" i="282"/>
  <c r="B266" i="282"/>
  <c r="A266" i="282"/>
  <c r="B265" i="282"/>
  <c r="A265" i="282"/>
  <c r="B264" i="282"/>
  <c r="A264" i="282"/>
  <c r="B263" i="282"/>
  <c r="A263" i="282"/>
  <c r="B262" i="282"/>
  <c r="A262" i="282"/>
  <c r="B261" i="282"/>
  <c r="A261" i="282"/>
  <c r="B260" i="282"/>
  <c r="A260" i="282"/>
  <c r="B259" i="282"/>
  <c r="A259" i="282"/>
  <c r="B258" i="282"/>
  <c r="A258" i="282"/>
  <c r="B257" i="282"/>
  <c r="A257" i="282"/>
  <c r="B256" i="282"/>
  <c r="A256" i="282"/>
  <c r="B255" i="282"/>
  <c r="A255" i="282"/>
  <c r="B254" i="282"/>
  <c r="A254" i="282"/>
  <c r="B253" i="282"/>
  <c r="A253" i="282"/>
  <c r="B252" i="282"/>
  <c r="A252" i="282"/>
  <c r="B251" i="282"/>
  <c r="A251" i="282"/>
  <c r="B250" i="282"/>
  <c r="A250" i="282"/>
  <c r="B249" i="282"/>
  <c r="A249" i="282"/>
  <c r="B248" i="282"/>
  <c r="A248" i="282"/>
  <c r="B247" i="282"/>
  <c r="A247" i="282"/>
  <c r="B246" i="282"/>
  <c r="A246" i="282"/>
  <c r="B245" i="282"/>
  <c r="A245" i="282"/>
  <c r="B244" i="282"/>
  <c r="A244" i="282"/>
  <c r="B243" i="282"/>
  <c r="A243" i="282"/>
  <c r="B242" i="282"/>
  <c r="A242" i="282"/>
  <c r="B241" i="282"/>
  <c r="A241" i="282"/>
  <c r="B240" i="282"/>
  <c r="A240" i="282"/>
  <c r="B239" i="282"/>
  <c r="A239" i="282"/>
  <c r="B238" i="282"/>
  <c r="A238" i="282"/>
  <c r="B237" i="282"/>
  <c r="A237" i="282"/>
  <c r="B236" i="282"/>
  <c r="A236" i="282"/>
  <c r="B235" i="282"/>
  <c r="A235" i="282"/>
  <c r="B234" i="282"/>
  <c r="A234" i="282"/>
  <c r="B233" i="282"/>
  <c r="A233" i="282"/>
  <c r="B232" i="282"/>
  <c r="A232" i="282"/>
  <c r="B231" i="282"/>
  <c r="A231" i="282"/>
  <c r="B230" i="282"/>
  <c r="A230" i="282"/>
  <c r="B229" i="282"/>
  <c r="A229" i="282"/>
  <c r="B228" i="282"/>
  <c r="A228" i="282"/>
  <c r="B227" i="282"/>
  <c r="A227" i="282"/>
  <c r="B226" i="282"/>
  <c r="A226" i="282"/>
  <c r="B225" i="282"/>
  <c r="A225" i="282"/>
  <c r="B224" i="282"/>
  <c r="A224" i="282"/>
  <c r="B223" i="282"/>
  <c r="A223" i="282"/>
  <c r="B222" i="282"/>
  <c r="A222" i="282"/>
  <c r="B221" i="282"/>
  <c r="A221" i="282"/>
  <c r="B220" i="282"/>
  <c r="A220" i="282"/>
  <c r="B219" i="282"/>
  <c r="A219" i="282"/>
  <c r="B218" i="282"/>
  <c r="A218" i="282"/>
  <c r="B217" i="282"/>
  <c r="A217" i="282"/>
  <c r="B216" i="282"/>
  <c r="A216" i="282"/>
  <c r="B215" i="282"/>
  <c r="A215" i="282"/>
  <c r="B214" i="282"/>
  <c r="A214" i="282"/>
  <c r="B213" i="282"/>
  <c r="A213" i="282"/>
  <c r="B212" i="282"/>
  <c r="A212" i="282"/>
  <c r="B211" i="282"/>
  <c r="A211" i="282"/>
  <c r="B210" i="282"/>
  <c r="A210" i="282"/>
  <c r="B209" i="282"/>
  <c r="A209" i="282"/>
  <c r="B208" i="282"/>
  <c r="A208" i="282"/>
  <c r="B207" i="282"/>
  <c r="A207" i="282"/>
  <c r="B206" i="282"/>
  <c r="A206" i="282"/>
  <c r="B205" i="282"/>
  <c r="A205" i="282"/>
  <c r="B204" i="282"/>
  <c r="A204" i="282"/>
  <c r="B203" i="282"/>
  <c r="A203" i="282"/>
  <c r="B202" i="282"/>
  <c r="A202" i="282"/>
  <c r="B201" i="282"/>
  <c r="A201" i="282"/>
  <c r="B200" i="282"/>
  <c r="A200" i="282"/>
  <c r="B199" i="282"/>
  <c r="A199" i="282"/>
  <c r="B198" i="282"/>
  <c r="A198" i="282"/>
  <c r="B197" i="282"/>
  <c r="A197" i="282"/>
  <c r="B196" i="282"/>
  <c r="A196" i="282"/>
  <c r="B195" i="282"/>
  <c r="A195" i="282"/>
  <c r="B194" i="282"/>
  <c r="A194" i="282"/>
  <c r="B193" i="282"/>
  <c r="A193" i="282"/>
  <c r="B192" i="282"/>
  <c r="A192" i="282"/>
  <c r="B191" i="282"/>
  <c r="A191" i="282"/>
  <c r="B190" i="282"/>
  <c r="A190" i="282"/>
  <c r="B189" i="282"/>
  <c r="A189" i="282"/>
  <c r="B188" i="282"/>
  <c r="A188" i="282"/>
  <c r="B187" i="282"/>
  <c r="A187" i="282"/>
  <c r="B186" i="282"/>
  <c r="A186" i="282"/>
  <c r="B185" i="282"/>
  <c r="A185" i="282"/>
  <c r="B184" i="282"/>
  <c r="A184" i="282"/>
  <c r="B183" i="282"/>
  <c r="A183" i="282"/>
  <c r="B182" i="282"/>
  <c r="A182" i="282"/>
  <c r="B181" i="282"/>
  <c r="A181" i="282"/>
  <c r="B180" i="282"/>
  <c r="A180" i="282"/>
  <c r="B179" i="282"/>
  <c r="A179" i="282"/>
  <c r="B178" i="282"/>
  <c r="A178" i="282"/>
  <c r="B177" i="282"/>
  <c r="A177" i="282"/>
  <c r="B176" i="282"/>
  <c r="A176" i="282"/>
  <c r="B175" i="282"/>
  <c r="A175" i="282"/>
  <c r="B174" i="282"/>
  <c r="A174" i="282"/>
  <c r="B173" i="282"/>
  <c r="A173" i="282"/>
  <c r="B172" i="282"/>
  <c r="A172" i="282"/>
  <c r="B171" i="282"/>
  <c r="A171" i="282"/>
  <c r="B170" i="282"/>
  <c r="A170" i="282"/>
  <c r="B169" i="282"/>
  <c r="A169" i="282"/>
  <c r="B168" i="282"/>
  <c r="A168" i="282"/>
  <c r="B167" i="282"/>
  <c r="A167" i="282"/>
  <c r="B166" i="282"/>
  <c r="A166" i="282"/>
  <c r="B165" i="282"/>
  <c r="A165" i="282"/>
  <c r="B164" i="282"/>
  <c r="A164" i="282"/>
  <c r="B163" i="282"/>
  <c r="A163" i="282"/>
  <c r="B162" i="282"/>
  <c r="A162" i="282"/>
  <c r="B161" i="282"/>
  <c r="A161" i="282"/>
  <c r="B160" i="282"/>
  <c r="A160" i="282"/>
  <c r="B159" i="282"/>
  <c r="A159" i="282"/>
  <c r="B158" i="282"/>
  <c r="A158" i="282"/>
  <c r="B157" i="282"/>
  <c r="A157" i="282"/>
  <c r="B156" i="282"/>
  <c r="A156" i="282"/>
  <c r="B155" i="282"/>
  <c r="A155" i="282"/>
  <c r="B154" i="282"/>
  <c r="A154" i="282"/>
  <c r="B153" i="282"/>
  <c r="A153" i="282"/>
  <c r="B152" i="282"/>
  <c r="A152" i="282"/>
  <c r="B151" i="282"/>
  <c r="A151" i="282"/>
  <c r="B150" i="282"/>
  <c r="A150" i="282"/>
  <c r="B149" i="282"/>
  <c r="A149" i="282"/>
  <c r="B148" i="282"/>
  <c r="A148" i="282"/>
  <c r="B147" i="282"/>
  <c r="A147" i="282"/>
  <c r="B146" i="282"/>
  <c r="A146" i="282"/>
  <c r="B145" i="282"/>
  <c r="A145" i="282"/>
  <c r="B144" i="282"/>
  <c r="A144" i="282"/>
  <c r="B143" i="282"/>
  <c r="A143" i="282"/>
  <c r="B142" i="282"/>
  <c r="A142" i="282"/>
  <c r="B141" i="282"/>
  <c r="A141" i="282"/>
  <c r="B140" i="282"/>
  <c r="A140" i="282"/>
  <c r="B139" i="282"/>
  <c r="A139" i="282"/>
  <c r="B138" i="282"/>
  <c r="A138" i="282"/>
  <c r="B137" i="282"/>
  <c r="A137" i="282"/>
  <c r="B136" i="282"/>
  <c r="A136" i="282"/>
  <c r="B135" i="282"/>
  <c r="A135" i="282"/>
  <c r="B134" i="282"/>
  <c r="A134" i="282"/>
  <c r="B133" i="282"/>
  <c r="A133" i="282"/>
  <c r="B132" i="282"/>
  <c r="A132" i="282"/>
  <c r="B131" i="282"/>
  <c r="A131" i="282"/>
  <c r="B130" i="282"/>
  <c r="A130" i="282"/>
  <c r="AU126" i="282"/>
  <c r="AT126" i="282"/>
  <c r="AS126" i="282"/>
  <c r="AR126" i="282"/>
  <c r="AQ126" i="282"/>
  <c r="AP126" i="282"/>
  <c r="AO126" i="282"/>
  <c r="AM126" i="282"/>
  <c r="AL126" i="282"/>
  <c r="AK126" i="282"/>
  <c r="AJ126" i="282"/>
  <c r="AI126" i="282"/>
  <c r="AH126" i="282"/>
  <c r="AG126" i="282"/>
  <c r="AE126" i="282"/>
  <c r="AD126" i="282"/>
  <c r="AC126" i="282"/>
  <c r="AB126" i="282"/>
  <c r="AA126" i="282"/>
  <c r="Z126" i="282"/>
  <c r="Y126" i="282"/>
  <c r="W126" i="282"/>
  <c r="V126" i="282"/>
  <c r="U126" i="282"/>
  <c r="T126" i="282"/>
  <c r="S126" i="282"/>
  <c r="R126" i="282"/>
  <c r="Q126" i="282"/>
  <c r="O126" i="282"/>
  <c r="N126" i="282"/>
  <c r="M126" i="282"/>
  <c r="L126" i="282"/>
  <c r="K126" i="282"/>
  <c r="J126" i="282"/>
  <c r="I126" i="282"/>
  <c r="AU125" i="282"/>
  <c r="AT125" i="282"/>
  <c r="AS125" i="282"/>
  <c r="AR125" i="282"/>
  <c r="AQ125" i="282"/>
  <c r="AP125" i="282"/>
  <c r="AO125" i="282"/>
  <c r="AM125" i="282"/>
  <c r="AL125" i="282"/>
  <c r="AK125" i="282"/>
  <c r="AJ125" i="282"/>
  <c r="AH125" i="282"/>
  <c r="AG125" i="282"/>
  <c r="AE125" i="282"/>
  <c r="AD125" i="282"/>
  <c r="AC125" i="282"/>
  <c r="AB125" i="282"/>
  <c r="AA125" i="282"/>
  <c r="Z125" i="282"/>
  <c r="Y125" i="282"/>
  <c r="W125" i="282"/>
  <c r="V125" i="282"/>
  <c r="U125" i="282"/>
  <c r="T125" i="282"/>
  <c r="S125" i="282"/>
  <c r="R125" i="282"/>
  <c r="Q125" i="282"/>
  <c r="O125" i="282"/>
  <c r="N125" i="282"/>
  <c r="M125" i="282"/>
  <c r="L125" i="282"/>
  <c r="J125" i="282"/>
  <c r="I125" i="282"/>
  <c r="AU124" i="282"/>
  <c r="AT124" i="282"/>
  <c r="AS124" i="282"/>
  <c r="AR124" i="282"/>
  <c r="AP124" i="282"/>
  <c r="AO124" i="282"/>
  <c r="AM124" i="282"/>
  <c r="AL124" i="282"/>
  <c r="AK124" i="282"/>
  <c r="AJ124" i="282"/>
  <c r="AH124" i="282"/>
  <c r="AG124" i="282"/>
  <c r="AE124" i="282"/>
  <c r="AD124" i="282"/>
  <c r="AC124" i="282"/>
  <c r="AB124" i="282"/>
  <c r="AA124" i="282"/>
  <c r="Z124" i="282"/>
  <c r="Y124" i="282"/>
  <c r="W124" i="282"/>
  <c r="V124" i="282"/>
  <c r="U124" i="282"/>
  <c r="T124" i="282"/>
  <c r="R124" i="282"/>
  <c r="Q124" i="282"/>
  <c r="O124" i="282"/>
  <c r="N124" i="282"/>
  <c r="M124" i="282"/>
  <c r="L124" i="282"/>
  <c r="J124" i="282"/>
  <c r="I124" i="282"/>
  <c r="G124" i="282"/>
  <c r="F124" i="282"/>
  <c r="E124" i="282"/>
  <c r="D124" i="282"/>
  <c r="C124" i="282"/>
  <c r="B124" i="282"/>
  <c r="A124" i="282"/>
  <c r="AU123" i="282"/>
  <c r="AT123" i="282"/>
  <c r="AS123" i="282"/>
  <c r="AR123" i="282"/>
  <c r="AP123" i="282"/>
  <c r="AO123" i="282"/>
  <c r="AM123" i="282"/>
  <c r="AL123" i="282"/>
  <c r="AK123" i="282"/>
  <c r="AJ123" i="282"/>
  <c r="AH123" i="282"/>
  <c r="AG123" i="282"/>
  <c r="AE123" i="282"/>
  <c r="AD123" i="282"/>
  <c r="AC123" i="282"/>
  <c r="AB123" i="282"/>
  <c r="AA123" i="282"/>
  <c r="Z123" i="282"/>
  <c r="Y123" i="282"/>
  <c r="W123" i="282"/>
  <c r="V123" i="282"/>
  <c r="U123" i="282"/>
  <c r="T123" i="282"/>
  <c r="R123" i="282"/>
  <c r="Q123" i="282"/>
  <c r="O123" i="282"/>
  <c r="N123" i="282"/>
  <c r="M123" i="282"/>
  <c r="L123" i="282"/>
  <c r="J123" i="282"/>
  <c r="I123" i="282"/>
  <c r="G123" i="282"/>
  <c r="F123" i="282"/>
  <c r="E123" i="282"/>
  <c r="D123" i="282"/>
  <c r="C123" i="282"/>
  <c r="B123" i="282"/>
  <c r="A123" i="282"/>
  <c r="AU122" i="282"/>
  <c r="AT122" i="282"/>
  <c r="AS122" i="282"/>
  <c r="AR122" i="282"/>
  <c r="AQ122" i="282"/>
  <c r="AP122" i="282"/>
  <c r="AO122" i="282"/>
  <c r="AM122" i="282"/>
  <c r="AL122" i="282"/>
  <c r="AK122" i="282"/>
  <c r="AJ122" i="282"/>
  <c r="AH122" i="282"/>
  <c r="AG122" i="282"/>
  <c r="AE122" i="282"/>
  <c r="AD122" i="282"/>
  <c r="AC122" i="282"/>
  <c r="AB122" i="282"/>
  <c r="AA122" i="282"/>
  <c r="Z122" i="282"/>
  <c r="Y122" i="282"/>
  <c r="W122" i="282"/>
  <c r="V122" i="282"/>
  <c r="U122" i="282"/>
  <c r="T122" i="282"/>
  <c r="R122" i="282"/>
  <c r="Q122" i="282"/>
  <c r="O122" i="282"/>
  <c r="N122" i="282"/>
  <c r="M122" i="282"/>
  <c r="L122" i="282"/>
  <c r="J122" i="282"/>
  <c r="I122" i="282"/>
  <c r="G122" i="282"/>
  <c r="F122" i="282"/>
  <c r="E122" i="282"/>
  <c r="D122" i="282"/>
  <c r="C122" i="282"/>
  <c r="B122" i="282"/>
  <c r="A122" i="282"/>
  <c r="AU121" i="282"/>
  <c r="AT121" i="282"/>
  <c r="AS121" i="282"/>
  <c r="AR121" i="282"/>
  <c r="AQ121" i="282"/>
  <c r="AP121" i="282"/>
  <c r="AO121" i="282"/>
  <c r="AM121" i="282"/>
  <c r="AL121" i="282"/>
  <c r="AK121" i="282"/>
  <c r="AJ121" i="282"/>
  <c r="AI121" i="282"/>
  <c r="AH121" i="282"/>
  <c r="AG121" i="282"/>
  <c r="AE121" i="282"/>
  <c r="AD121" i="282"/>
  <c r="AC121" i="282"/>
  <c r="AB121" i="282"/>
  <c r="AA121" i="282"/>
  <c r="Z121" i="282"/>
  <c r="Y121" i="282"/>
  <c r="W121" i="282"/>
  <c r="V121" i="282"/>
  <c r="U121" i="282"/>
  <c r="T121" i="282"/>
  <c r="S121" i="282"/>
  <c r="R121" i="282"/>
  <c r="Q121" i="282"/>
  <c r="O121" i="282"/>
  <c r="N121" i="282"/>
  <c r="M121" i="282"/>
  <c r="L121" i="282"/>
  <c r="J121" i="282"/>
  <c r="I121" i="282"/>
  <c r="G121" i="282"/>
  <c r="F121" i="282"/>
  <c r="E121" i="282"/>
  <c r="D121" i="282"/>
  <c r="C121" i="282"/>
  <c r="B121" i="282"/>
  <c r="A121" i="282"/>
  <c r="AU120" i="282"/>
  <c r="AT120" i="282"/>
  <c r="AS120" i="282"/>
  <c r="AR120" i="282"/>
  <c r="AQ120" i="282"/>
  <c r="AP120" i="282"/>
  <c r="AO120" i="282"/>
  <c r="AM120" i="282"/>
  <c r="AL120" i="282"/>
  <c r="AK120" i="282"/>
  <c r="AJ120" i="282"/>
  <c r="AH120" i="282"/>
  <c r="AG120" i="282"/>
  <c r="AE120" i="282"/>
  <c r="AD120" i="282"/>
  <c r="AC120" i="282"/>
  <c r="AB120" i="282"/>
  <c r="Z120" i="282"/>
  <c r="Y120" i="282"/>
  <c r="W120" i="282"/>
  <c r="V120" i="282"/>
  <c r="U120" i="282"/>
  <c r="T120" i="282"/>
  <c r="R120" i="282"/>
  <c r="Q120" i="282"/>
  <c r="O120" i="282"/>
  <c r="N120" i="282"/>
  <c r="M120" i="282"/>
  <c r="L120" i="282"/>
  <c r="J120" i="282"/>
  <c r="I120" i="282"/>
  <c r="G120" i="282"/>
  <c r="F120" i="282"/>
  <c r="E120" i="282"/>
  <c r="D120" i="282"/>
  <c r="C120" i="282"/>
  <c r="B120" i="282"/>
  <c r="A120" i="282"/>
  <c r="AU119" i="282"/>
  <c r="AT119" i="282"/>
  <c r="AS119" i="282"/>
  <c r="AR119" i="282"/>
  <c r="AQ119" i="282"/>
  <c r="AP119" i="282"/>
  <c r="AO119" i="282"/>
  <c r="AM119" i="282"/>
  <c r="AL119" i="282"/>
  <c r="AK119" i="282"/>
  <c r="AJ119" i="282"/>
  <c r="AH119" i="282"/>
  <c r="AG119" i="282"/>
  <c r="AE119" i="282"/>
  <c r="AD119" i="282"/>
  <c r="AC119" i="282"/>
  <c r="AB119" i="282"/>
  <c r="Z119" i="282"/>
  <c r="Y119" i="282"/>
  <c r="W119" i="282"/>
  <c r="V119" i="282"/>
  <c r="U119" i="282"/>
  <c r="T119" i="282"/>
  <c r="R119" i="282"/>
  <c r="Q119" i="282"/>
  <c r="O119" i="282"/>
  <c r="N119" i="282"/>
  <c r="M119" i="282"/>
  <c r="L119" i="282"/>
  <c r="J119" i="282"/>
  <c r="I119" i="282"/>
  <c r="G119" i="282"/>
  <c r="F119" i="282"/>
  <c r="E119" i="282"/>
  <c r="D119" i="282"/>
  <c r="C119" i="282"/>
  <c r="B119" i="282"/>
  <c r="A119" i="282"/>
  <c r="AU118" i="282"/>
  <c r="AT118" i="282"/>
  <c r="AS118" i="282"/>
  <c r="AR118" i="282"/>
  <c r="AQ118" i="282"/>
  <c r="AP118" i="282"/>
  <c r="AO118" i="282"/>
  <c r="AM118" i="282"/>
  <c r="AL118" i="282"/>
  <c r="AK118" i="282"/>
  <c r="AJ118" i="282"/>
  <c r="AH118" i="282"/>
  <c r="AG118" i="282"/>
  <c r="AE118" i="282"/>
  <c r="AD118" i="282"/>
  <c r="AC118" i="282"/>
  <c r="AB118" i="282"/>
  <c r="Z118" i="282"/>
  <c r="Y118" i="282"/>
  <c r="W118" i="282"/>
  <c r="V118" i="282"/>
  <c r="U118" i="282"/>
  <c r="T118" i="282"/>
  <c r="R118" i="282"/>
  <c r="Q118" i="282"/>
  <c r="O118" i="282"/>
  <c r="N118" i="282"/>
  <c r="M118" i="282"/>
  <c r="L118" i="282"/>
  <c r="J118" i="282"/>
  <c r="I118" i="282"/>
  <c r="G118" i="282"/>
  <c r="F118" i="282"/>
  <c r="E118" i="282"/>
  <c r="D118" i="282"/>
  <c r="C118" i="282"/>
  <c r="B118" i="282"/>
  <c r="A118" i="282"/>
  <c r="AU117" i="282"/>
  <c r="AT117" i="282"/>
  <c r="AS117" i="282"/>
  <c r="AR117" i="282"/>
  <c r="AQ117" i="282"/>
  <c r="AP117" i="282"/>
  <c r="AO117" i="282"/>
  <c r="AM117" i="282"/>
  <c r="AL117" i="282"/>
  <c r="AK117" i="282"/>
  <c r="AJ117" i="282"/>
  <c r="AH117" i="282"/>
  <c r="AG117" i="282"/>
  <c r="AE117" i="282"/>
  <c r="AD117" i="282"/>
  <c r="AC117" i="282"/>
  <c r="AB117" i="282"/>
  <c r="Z117" i="282"/>
  <c r="Y117" i="282"/>
  <c r="W117" i="282"/>
  <c r="V117" i="282"/>
  <c r="U117" i="282"/>
  <c r="T117" i="282"/>
  <c r="R117" i="282"/>
  <c r="Q117" i="282"/>
  <c r="O117" i="282"/>
  <c r="N117" i="282"/>
  <c r="M117" i="282"/>
  <c r="L117" i="282"/>
  <c r="J117" i="282"/>
  <c r="I117" i="282"/>
  <c r="G117" i="282"/>
  <c r="F117" i="282"/>
  <c r="E117" i="282"/>
  <c r="D117" i="282"/>
  <c r="C117" i="282"/>
  <c r="B117" i="282"/>
  <c r="A117" i="282"/>
  <c r="AU116" i="282"/>
  <c r="AT116" i="282"/>
  <c r="AS116" i="282"/>
  <c r="AR116" i="282"/>
  <c r="AQ116" i="282"/>
  <c r="AP116" i="282"/>
  <c r="AO116" i="282"/>
  <c r="AM116" i="282"/>
  <c r="AL116" i="282"/>
  <c r="AK116" i="282"/>
  <c r="AJ116" i="282"/>
  <c r="AH116" i="282"/>
  <c r="AG116" i="282"/>
  <c r="AE116" i="282"/>
  <c r="AD116" i="282"/>
  <c r="AC116" i="282"/>
  <c r="AB116" i="282"/>
  <c r="Z116" i="282"/>
  <c r="Y116" i="282"/>
  <c r="W116" i="282"/>
  <c r="V116" i="282"/>
  <c r="U116" i="282"/>
  <c r="T116" i="282"/>
  <c r="R116" i="282"/>
  <c r="Q116" i="282"/>
  <c r="O116" i="282"/>
  <c r="N116" i="282"/>
  <c r="M116" i="282"/>
  <c r="L116" i="282"/>
  <c r="J116" i="282"/>
  <c r="I116" i="282"/>
  <c r="G116" i="282"/>
  <c r="F116" i="282"/>
  <c r="E116" i="282"/>
  <c r="D116" i="282"/>
  <c r="C116" i="282"/>
  <c r="B116" i="282"/>
  <c r="A116" i="282"/>
  <c r="AU115" i="282"/>
  <c r="AT115" i="282"/>
  <c r="AS115" i="282"/>
  <c r="AR115" i="282"/>
  <c r="AQ115" i="282"/>
  <c r="AP115" i="282"/>
  <c r="AO115" i="282"/>
  <c r="AM115" i="282"/>
  <c r="AL115" i="282"/>
  <c r="AK115" i="282"/>
  <c r="AJ115" i="282"/>
  <c r="AH115" i="282"/>
  <c r="AG115" i="282"/>
  <c r="AE115" i="282"/>
  <c r="AD115" i="282"/>
  <c r="AC115" i="282"/>
  <c r="AB115" i="282"/>
  <c r="Z115" i="282"/>
  <c r="Y115" i="282"/>
  <c r="W115" i="282"/>
  <c r="V115" i="282"/>
  <c r="U115" i="282"/>
  <c r="T115" i="282"/>
  <c r="R115" i="282"/>
  <c r="Q115" i="282"/>
  <c r="O115" i="282"/>
  <c r="N115" i="282"/>
  <c r="M115" i="282"/>
  <c r="L115" i="282"/>
  <c r="J115" i="282"/>
  <c r="I115" i="282"/>
  <c r="G115" i="282"/>
  <c r="F115" i="282"/>
  <c r="E115" i="282"/>
  <c r="D115" i="282"/>
  <c r="C115" i="282"/>
  <c r="B115" i="282"/>
  <c r="A115" i="282"/>
  <c r="AU114" i="282"/>
  <c r="AT114" i="282"/>
  <c r="AS114" i="282"/>
  <c r="AR114" i="282"/>
  <c r="AQ114" i="282"/>
  <c r="AP114" i="282"/>
  <c r="AO114" i="282"/>
  <c r="AM114" i="282"/>
  <c r="AL114" i="282"/>
  <c r="AK114" i="282"/>
  <c r="AJ114" i="282"/>
  <c r="AH114" i="282"/>
  <c r="AG114" i="282"/>
  <c r="AE114" i="282"/>
  <c r="AD114" i="282"/>
  <c r="AC114" i="282"/>
  <c r="AB114" i="282"/>
  <c r="Z114" i="282"/>
  <c r="Y114" i="282"/>
  <c r="W114" i="282"/>
  <c r="V114" i="282"/>
  <c r="U114" i="282"/>
  <c r="T114" i="282"/>
  <c r="R114" i="282"/>
  <c r="Q114" i="282"/>
  <c r="O114" i="282"/>
  <c r="N114" i="282"/>
  <c r="M114" i="282"/>
  <c r="L114" i="282"/>
  <c r="J114" i="282"/>
  <c r="I114" i="282"/>
  <c r="G114" i="282"/>
  <c r="F114" i="282"/>
  <c r="E114" i="282"/>
  <c r="D114" i="282"/>
  <c r="C114" i="282"/>
  <c r="B114" i="282"/>
  <c r="A114" i="282"/>
  <c r="AU113" i="282"/>
  <c r="AT113" i="282"/>
  <c r="AS113" i="282"/>
  <c r="AR113" i="282"/>
  <c r="AQ113" i="282"/>
  <c r="AP113" i="282"/>
  <c r="AO113" i="282"/>
  <c r="AM113" i="282"/>
  <c r="AL113" i="282"/>
  <c r="AK113" i="282"/>
  <c r="AJ113" i="282"/>
  <c r="AH113" i="282"/>
  <c r="AG113" i="282"/>
  <c r="AE113" i="282"/>
  <c r="AD113" i="282"/>
  <c r="AC113" i="282"/>
  <c r="AB113" i="282"/>
  <c r="Z113" i="282"/>
  <c r="Y113" i="282"/>
  <c r="W113" i="282"/>
  <c r="V113" i="282"/>
  <c r="U113" i="282"/>
  <c r="T113" i="282"/>
  <c r="R113" i="282"/>
  <c r="Q113" i="282"/>
  <c r="O113" i="282"/>
  <c r="N113" i="282"/>
  <c r="M113" i="282"/>
  <c r="L113" i="282"/>
  <c r="J113" i="282"/>
  <c r="I113" i="282"/>
  <c r="G113" i="282"/>
  <c r="F113" i="282"/>
  <c r="E113" i="282"/>
  <c r="D113" i="282"/>
  <c r="C113" i="282"/>
  <c r="B113" i="282"/>
  <c r="A113" i="282"/>
  <c r="AU112" i="282"/>
  <c r="AT112" i="282"/>
  <c r="AS112" i="282"/>
  <c r="AR112" i="282"/>
  <c r="AQ112" i="282"/>
  <c r="AP112" i="282"/>
  <c r="AO112" i="282"/>
  <c r="AM112" i="282"/>
  <c r="AL112" i="282"/>
  <c r="AK112" i="282"/>
  <c r="AJ112" i="282"/>
  <c r="AH112" i="282"/>
  <c r="AG112" i="282"/>
  <c r="AE112" i="282"/>
  <c r="AD112" i="282"/>
  <c r="AC112" i="282"/>
  <c r="AB112" i="282"/>
  <c r="Z112" i="282"/>
  <c r="Y112" i="282"/>
  <c r="W112" i="282"/>
  <c r="V112" i="282"/>
  <c r="U112" i="282"/>
  <c r="T112" i="282"/>
  <c r="R112" i="282"/>
  <c r="Q112" i="282"/>
  <c r="O112" i="282"/>
  <c r="N112" i="282"/>
  <c r="M112" i="282"/>
  <c r="L112" i="282"/>
  <c r="J112" i="282"/>
  <c r="I112" i="282"/>
  <c r="G112" i="282"/>
  <c r="F112" i="282"/>
  <c r="E112" i="282"/>
  <c r="D112" i="282"/>
  <c r="C112" i="282"/>
  <c r="B112" i="282"/>
  <c r="A112" i="282"/>
  <c r="AU111" i="282"/>
  <c r="AT111" i="282"/>
  <c r="AS111" i="282"/>
  <c r="AR111" i="282"/>
  <c r="AQ111" i="282"/>
  <c r="AP111" i="282"/>
  <c r="AO111" i="282"/>
  <c r="AM111" i="282"/>
  <c r="AL111" i="282"/>
  <c r="AK111" i="282"/>
  <c r="AJ111" i="282"/>
  <c r="AH111" i="282"/>
  <c r="AG111" i="282"/>
  <c r="AE111" i="282"/>
  <c r="AD111" i="282"/>
  <c r="AC111" i="282"/>
  <c r="AB111" i="282"/>
  <c r="Z111" i="282"/>
  <c r="Y111" i="282"/>
  <c r="W111" i="282"/>
  <c r="V111" i="282"/>
  <c r="U111" i="282"/>
  <c r="T111" i="282"/>
  <c r="R111" i="282"/>
  <c r="Q111" i="282"/>
  <c r="O111" i="282"/>
  <c r="N111" i="282"/>
  <c r="M111" i="282"/>
  <c r="L111" i="282"/>
  <c r="J111" i="282"/>
  <c r="I111" i="282"/>
  <c r="G111" i="282"/>
  <c r="F111" i="282"/>
  <c r="E111" i="282"/>
  <c r="D111" i="282"/>
  <c r="C111" i="282"/>
  <c r="B111" i="282"/>
  <c r="A111" i="282"/>
  <c r="AU110" i="282"/>
  <c r="AT110" i="282"/>
  <c r="AS110" i="282"/>
  <c r="AR110" i="282"/>
  <c r="AQ110" i="282"/>
  <c r="AP110" i="282"/>
  <c r="AO110" i="282"/>
  <c r="AM110" i="282"/>
  <c r="AL110" i="282"/>
  <c r="AK110" i="282"/>
  <c r="AJ110" i="282"/>
  <c r="AH110" i="282"/>
  <c r="AG110" i="282"/>
  <c r="AE110" i="282"/>
  <c r="AD110" i="282"/>
  <c r="AC110" i="282"/>
  <c r="AB110" i="282"/>
  <c r="Z110" i="282"/>
  <c r="Y110" i="282"/>
  <c r="W110" i="282"/>
  <c r="V110" i="282"/>
  <c r="U110" i="282"/>
  <c r="T110" i="282"/>
  <c r="R110" i="282"/>
  <c r="Q110" i="282"/>
  <c r="O110" i="282"/>
  <c r="N110" i="282"/>
  <c r="M110" i="282"/>
  <c r="L110" i="282"/>
  <c r="J110" i="282"/>
  <c r="I110" i="282"/>
  <c r="G110" i="282"/>
  <c r="F110" i="282"/>
  <c r="E110" i="282"/>
  <c r="D110" i="282"/>
  <c r="C110" i="282"/>
  <c r="B110" i="282"/>
  <c r="A110" i="282"/>
  <c r="AU109" i="282"/>
  <c r="AT109" i="282"/>
  <c r="AS109" i="282"/>
  <c r="AR109" i="282"/>
  <c r="AQ109" i="282"/>
  <c r="AP109" i="282"/>
  <c r="AO109" i="282"/>
  <c r="AM109" i="282"/>
  <c r="AL109" i="282"/>
  <c r="AK109" i="282"/>
  <c r="AJ109" i="282"/>
  <c r="AH109" i="282"/>
  <c r="AG109" i="282"/>
  <c r="AE109" i="282"/>
  <c r="AD109" i="282"/>
  <c r="AC109" i="282"/>
  <c r="AB109" i="282"/>
  <c r="Z109" i="282"/>
  <c r="Y109" i="282"/>
  <c r="W109" i="282"/>
  <c r="V109" i="282"/>
  <c r="U109" i="282"/>
  <c r="T109" i="282"/>
  <c r="R109" i="282"/>
  <c r="Q109" i="282"/>
  <c r="O109" i="282"/>
  <c r="N109" i="282"/>
  <c r="M109" i="282"/>
  <c r="L109" i="282"/>
  <c r="J109" i="282"/>
  <c r="I109" i="282"/>
  <c r="G109" i="282"/>
  <c r="F109" i="282"/>
  <c r="E109" i="282"/>
  <c r="D109" i="282"/>
  <c r="C109" i="282"/>
  <c r="B109" i="282"/>
  <c r="A109" i="282"/>
  <c r="AU108" i="282"/>
  <c r="AT108" i="282"/>
  <c r="AS108" i="282"/>
  <c r="AR108" i="282"/>
  <c r="AQ108" i="282"/>
  <c r="AP108" i="282"/>
  <c r="AO108" i="282"/>
  <c r="AM108" i="282"/>
  <c r="AL108" i="282"/>
  <c r="AK108" i="282"/>
  <c r="AJ108" i="282"/>
  <c r="AH108" i="282"/>
  <c r="AG108" i="282"/>
  <c r="AE108" i="282"/>
  <c r="AD108" i="282"/>
  <c r="AC108" i="282"/>
  <c r="AB108" i="282"/>
  <c r="Z108" i="282"/>
  <c r="Y108" i="282"/>
  <c r="W108" i="282"/>
  <c r="V108" i="282"/>
  <c r="U108" i="282"/>
  <c r="T108" i="282"/>
  <c r="R108" i="282"/>
  <c r="Q108" i="282"/>
  <c r="O108" i="282"/>
  <c r="N108" i="282"/>
  <c r="M108" i="282"/>
  <c r="L108" i="282"/>
  <c r="J108" i="282"/>
  <c r="I108" i="282"/>
  <c r="G108" i="282"/>
  <c r="F108" i="282"/>
  <c r="E108" i="282"/>
  <c r="D108" i="282"/>
  <c r="B108" i="282"/>
  <c r="A108" i="282"/>
  <c r="AU107" i="282"/>
  <c r="AT107" i="282"/>
  <c r="AS107" i="282"/>
  <c r="AR107" i="282"/>
  <c r="AQ107" i="282"/>
  <c r="AP107" i="282"/>
  <c r="AO107" i="282"/>
  <c r="AM107" i="282"/>
  <c r="AL107" i="282"/>
  <c r="AK107" i="282"/>
  <c r="AJ107" i="282"/>
  <c r="AH107" i="282"/>
  <c r="AG107" i="282"/>
  <c r="AE107" i="282"/>
  <c r="AD107" i="282"/>
  <c r="AC107" i="282"/>
  <c r="AB107" i="282"/>
  <c r="Z107" i="282"/>
  <c r="Y107" i="282"/>
  <c r="W107" i="282"/>
  <c r="V107" i="282"/>
  <c r="U107" i="282"/>
  <c r="T107" i="282"/>
  <c r="R107" i="282"/>
  <c r="Q107" i="282"/>
  <c r="O107" i="282"/>
  <c r="N107" i="282"/>
  <c r="M107" i="282"/>
  <c r="L107" i="282"/>
  <c r="J107" i="282"/>
  <c r="I107" i="282"/>
  <c r="G107" i="282"/>
  <c r="F107" i="282"/>
  <c r="E107" i="282"/>
  <c r="D107" i="282"/>
  <c r="B107" i="282"/>
  <c r="A107" i="282"/>
  <c r="AU106" i="282"/>
  <c r="AT106" i="282"/>
  <c r="AS106" i="282"/>
  <c r="AR106" i="282"/>
  <c r="AQ106" i="282"/>
  <c r="AP106" i="282"/>
  <c r="AO106" i="282"/>
  <c r="AM106" i="282"/>
  <c r="AL106" i="282"/>
  <c r="AK106" i="282"/>
  <c r="AJ106" i="282"/>
  <c r="AH106" i="282"/>
  <c r="AG106" i="282"/>
  <c r="AE106" i="282"/>
  <c r="AD106" i="282"/>
  <c r="AC106" i="282"/>
  <c r="AB106" i="282"/>
  <c r="Z106" i="282"/>
  <c r="Y106" i="282"/>
  <c r="W106" i="282"/>
  <c r="V106" i="282"/>
  <c r="U106" i="282"/>
  <c r="T106" i="282"/>
  <c r="R106" i="282"/>
  <c r="Q106" i="282"/>
  <c r="O106" i="282"/>
  <c r="N106" i="282"/>
  <c r="M106" i="282"/>
  <c r="L106" i="282"/>
  <c r="J106" i="282"/>
  <c r="I106" i="282"/>
  <c r="G106" i="282"/>
  <c r="F106" i="282"/>
  <c r="E106" i="282"/>
  <c r="D106" i="282"/>
  <c r="B106" i="282"/>
  <c r="A106" i="282"/>
  <c r="AU105" i="282"/>
  <c r="AT105" i="282"/>
  <c r="AS105" i="282"/>
  <c r="AR105" i="282"/>
  <c r="AQ105" i="282"/>
  <c r="AP105" i="282"/>
  <c r="AO105" i="282"/>
  <c r="AM105" i="282"/>
  <c r="AL105" i="282"/>
  <c r="AK105" i="282"/>
  <c r="AJ105" i="282"/>
  <c r="AH105" i="282"/>
  <c r="AG105" i="282"/>
  <c r="AE105" i="282"/>
  <c r="AD105" i="282"/>
  <c r="AC105" i="282"/>
  <c r="AB105" i="282"/>
  <c r="Z105" i="282"/>
  <c r="Y105" i="282"/>
  <c r="W105" i="282"/>
  <c r="V105" i="282"/>
  <c r="U105" i="282"/>
  <c r="T105" i="282"/>
  <c r="R105" i="282"/>
  <c r="Q105" i="282"/>
  <c r="O105" i="282"/>
  <c r="N105" i="282"/>
  <c r="M105" i="282"/>
  <c r="L105" i="282"/>
  <c r="J105" i="282"/>
  <c r="I105" i="282"/>
  <c r="G105" i="282"/>
  <c r="F105" i="282"/>
  <c r="E105" i="282"/>
  <c r="D105" i="282"/>
  <c r="B105" i="282"/>
  <c r="A105" i="282"/>
  <c r="AU104" i="282"/>
  <c r="AT104" i="282"/>
  <c r="AS104" i="282"/>
  <c r="AR104" i="282"/>
  <c r="AQ104" i="282"/>
  <c r="AP104" i="282"/>
  <c r="AO104" i="282"/>
  <c r="AM104" i="282"/>
  <c r="AL104" i="282"/>
  <c r="AK104" i="282"/>
  <c r="AJ104" i="282"/>
  <c r="AH104" i="282"/>
  <c r="AG104" i="282"/>
  <c r="AE104" i="282"/>
  <c r="AD104" i="282"/>
  <c r="AC104" i="282"/>
  <c r="AB104" i="282"/>
  <c r="Z104" i="282"/>
  <c r="Y104" i="282"/>
  <c r="W104" i="282"/>
  <c r="V104" i="282"/>
  <c r="U104" i="282"/>
  <c r="T104" i="282"/>
  <c r="R104" i="282"/>
  <c r="Q104" i="282"/>
  <c r="O104" i="282"/>
  <c r="N104" i="282"/>
  <c r="M104" i="282"/>
  <c r="L104" i="282"/>
  <c r="J104" i="282"/>
  <c r="I104" i="282"/>
  <c r="G104" i="282"/>
  <c r="F104" i="282"/>
  <c r="E104" i="282"/>
  <c r="D104" i="282"/>
  <c r="B104" i="282"/>
  <c r="A104" i="282"/>
  <c r="G99" i="282"/>
  <c r="F99" i="282"/>
  <c r="E99" i="282"/>
  <c r="D99" i="282"/>
  <c r="C99" i="282"/>
  <c r="B99" i="282"/>
  <c r="G98" i="282"/>
  <c r="F98" i="282"/>
  <c r="E98" i="282"/>
  <c r="D98" i="282"/>
  <c r="C98" i="282"/>
  <c r="B98" i="282"/>
  <c r="G97" i="282"/>
  <c r="F97" i="282"/>
  <c r="E97" i="282"/>
  <c r="D97" i="282"/>
  <c r="C97" i="282"/>
  <c r="B97" i="282"/>
  <c r="G96" i="282"/>
  <c r="F96" i="282"/>
  <c r="E96" i="282"/>
  <c r="D96" i="282"/>
  <c r="C96" i="282"/>
  <c r="B96" i="282"/>
  <c r="G95" i="282"/>
  <c r="F95" i="282"/>
  <c r="E95" i="282"/>
  <c r="D95" i="282"/>
  <c r="C95" i="282"/>
  <c r="B95" i="282"/>
  <c r="G94" i="282"/>
  <c r="F94" i="282"/>
  <c r="E94" i="282"/>
  <c r="D94" i="282"/>
  <c r="C94" i="282"/>
  <c r="B94" i="282"/>
  <c r="G93" i="282"/>
  <c r="F93" i="282"/>
  <c r="E93" i="282"/>
  <c r="D93" i="282"/>
  <c r="C93" i="282"/>
  <c r="B93" i="282"/>
  <c r="S79" i="282"/>
  <c r="P79" i="282"/>
  <c r="M79" i="282"/>
  <c r="S78" i="282"/>
  <c r="P78" i="282"/>
  <c r="M78" i="282"/>
  <c r="S77" i="282"/>
  <c r="P77" i="282"/>
  <c r="M77" i="282"/>
  <c r="S76" i="282"/>
  <c r="P76" i="282"/>
  <c r="M76" i="282"/>
  <c r="S75" i="282"/>
  <c r="P75" i="282"/>
  <c r="M75" i="282"/>
  <c r="U74" i="282"/>
  <c r="S74" i="282"/>
  <c r="R74" i="282"/>
  <c r="P74" i="282"/>
  <c r="M74" i="282"/>
  <c r="V69" i="282"/>
  <c r="S69" i="282"/>
  <c r="P69" i="282"/>
  <c r="M69" i="282"/>
  <c r="V68" i="282"/>
  <c r="S68" i="282"/>
  <c r="P68" i="282"/>
  <c r="M68" i="282"/>
  <c r="V67" i="282"/>
  <c r="S67" i="282"/>
  <c r="P67" i="282"/>
  <c r="M67" i="282"/>
  <c r="V66" i="282"/>
  <c r="S66" i="282"/>
  <c r="P66" i="282"/>
  <c r="M66" i="282"/>
  <c r="V65" i="282"/>
  <c r="S65" i="282"/>
  <c r="P65" i="282"/>
  <c r="M65" i="282"/>
  <c r="V64" i="282"/>
  <c r="S64" i="282"/>
  <c r="P64" i="282"/>
  <c r="M64" i="282"/>
  <c r="A3" i="282"/>
  <c r="L64" i="282" s="1"/>
  <c r="J96" i="287" l="1"/>
  <c r="H96" i="287"/>
  <c r="S77" i="287"/>
  <c r="J95" i="287"/>
  <c r="P77" i="287"/>
  <c r="J94" i="287"/>
  <c r="J93" i="287"/>
  <c r="H93" i="287"/>
  <c r="V67" i="287"/>
  <c r="P67" i="287"/>
  <c r="S67" i="287"/>
  <c r="J92" i="287"/>
  <c r="M77" i="287"/>
  <c r="H94" i="287"/>
  <c r="D97" i="287"/>
  <c r="V74" i="287"/>
  <c r="F97" i="287"/>
  <c r="E97" i="287"/>
  <c r="G97" i="287"/>
  <c r="J91" i="287"/>
  <c r="V72" i="287"/>
  <c r="V75" i="287"/>
  <c r="C103" i="285"/>
  <c r="C105" i="285"/>
  <c r="C102" i="285"/>
  <c r="C104" i="285"/>
  <c r="C106" i="285"/>
  <c r="V76" i="287"/>
  <c r="H90" i="287"/>
  <c r="J90" i="287"/>
  <c r="V73" i="287"/>
  <c r="M67" i="287"/>
  <c r="B97" i="287"/>
  <c r="J96" i="286"/>
  <c r="H94" i="286"/>
  <c r="J94" i="286"/>
  <c r="M77" i="286"/>
  <c r="J93" i="286"/>
  <c r="V67" i="286"/>
  <c r="J92" i="286"/>
  <c r="H92" i="286"/>
  <c r="P77" i="286"/>
  <c r="H95" i="286"/>
  <c r="J95" i="286"/>
  <c r="C97" i="286"/>
  <c r="H91" i="286"/>
  <c r="J91" i="286"/>
  <c r="B97" i="286"/>
  <c r="G97" i="286"/>
  <c r="P67" i="286"/>
  <c r="D97" i="286"/>
  <c r="S68" i="285"/>
  <c r="J93" i="285"/>
  <c r="M67" i="286"/>
  <c r="V74" i="286"/>
  <c r="V75" i="286"/>
  <c r="V72" i="286"/>
  <c r="J97" i="285"/>
  <c r="C102" i="284"/>
  <c r="C103" i="284"/>
  <c r="C104" i="284"/>
  <c r="C101" i="284"/>
  <c r="C105" i="284"/>
  <c r="H97" i="285"/>
  <c r="S78" i="285"/>
  <c r="J94" i="285"/>
  <c r="H96" i="285"/>
  <c r="J96" i="285"/>
  <c r="P78" i="285"/>
  <c r="M78" i="285"/>
  <c r="H95" i="285"/>
  <c r="J95" i="285"/>
  <c r="H94" i="285"/>
  <c r="V68" i="285"/>
  <c r="F98" i="285"/>
  <c r="E98" i="285"/>
  <c r="V77" i="285"/>
  <c r="J91" i="285"/>
  <c r="H91" i="285"/>
  <c r="G98" i="285"/>
  <c r="V74" i="285"/>
  <c r="M68" i="285"/>
  <c r="V72" i="285"/>
  <c r="B98" i="285"/>
  <c r="H96" i="284"/>
  <c r="J96" i="284"/>
  <c r="S77" i="284"/>
  <c r="V73" i="286"/>
  <c r="V76" i="286"/>
  <c r="E97" i="286"/>
  <c r="F97" i="286"/>
  <c r="J92" i="284"/>
  <c r="P77" i="284"/>
  <c r="J94" i="284"/>
  <c r="M77" i="284"/>
  <c r="H94" i="284"/>
  <c r="H93" i="284"/>
  <c r="J93" i="284"/>
  <c r="V67" i="284"/>
  <c r="H92" i="284"/>
  <c r="C107" i="283"/>
  <c r="J3" i="283"/>
  <c r="C105" i="283"/>
  <c r="C104" i="283"/>
  <c r="C108" i="283"/>
  <c r="C106" i="283"/>
  <c r="H95" i="284"/>
  <c r="J95" i="284"/>
  <c r="E97" i="284"/>
  <c r="H91" i="284"/>
  <c r="J90" i="284"/>
  <c r="V75" i="284"/>
  <c r="M67" i="284"/>
  <c r="V74" i="284"/>
  <c r="C97" i="284"/>
  <c r="S80" i="283"/>
  <c r="H99" i="283"/>
  <c r="J99" i="283"/>
  <c r="J98" i="283"/>
  <c r="F97" i="284"/>
  <c r="P67" i="284"/>
  <c r="G97" i="284"/>
  <c r="V72" i="284"/>
  <c r="V73" i="284"/>
  <c r="V76" i="284"/>
  <c r="B97" i="284"/>
  <c r="J91" i="284"/>
  <c r="D97" i="284"/>
  <c r="H97" i="283"/>
  <c r="J97" i="283"/>
  <c r="M80" i="283"/>
  <c r="P80" i="283"/>
  <c r="H96" i="283"/>
  <c r="J96" i="283"/>
  <c r="V70" i="283"/>
  <c r="J94" i="283"/>
  <c r="E100" i="283"/>
  <c r="D100" i="283"/>
  <c r="F100" i="283"/>
  <c r="J95" i="283"/>
  <c r="C106" i="282"/>
  <c r="C108" i="282"/>
  <c r="C105" i="282"/>
  <c r="C107" i="282"/>
  <c r="C104" i="282"/>
  <c r="J3" i="282"/>
  <c r="C98" i="285"/>
  <c r="D98" i="285"/>
  <c r="P68" i="285"/>
  <c r="V73" i="285"/>
  <c r="V76" i="285"/>
  <c r="J92" i="285"/>
  <c r="L61" i="287"/>
  <c r="J3" i="286"/>
  <c r="O61" i="286" s="1"/>
  <c r="O61" i="287"/>
  <c r="S3" i="287"/>
  <c r="C97" i="287"/>
  <c r="H91" i="287"/>
  <c r="H92" i="287"/>
  <c r="H95" i="287"/>
  <c r="V71" i="287"/>
  <c r="H90" i="286"/>
  <c r="S67" i="286"/>
  <c r="H93" i="286"/>
  <c r="H96" i="286"/>
  <c r="J90" i="286"/>
  <c r="S77" i="286"/>
  <c r="V71" i="286"/>
  <c r="J3" i="285"/>
  <c r="H92" i="285"/>
  <c r="H93" i="285"/>
  <c r="V75" i="285"/>
  <c r="H93" i="283"/>
  <c r="J93" i="283"/>
  <c r="V77" i="283"/>
  <c r="B100" i="283"/>
  <c r="C100" i="283"/>
  <c r="M70" i="283"/>
  <c r="S80" i="282"/>
  <c r="H99" i="282"/>
  <c r="J99" i="282"/>
  <c r="J98" i="282"/>
  <c r="P80" i="282"/>
  <c r="H97" i="282"/>
  <c r="M80" i="282"/>
  <c r="J96" i="282"/>
  <c r="V70" i="282"/>
  <c r="H96" i="282"/>
  <c r="J95" i="282"/>
  <c r="J97" i="282"/>
  <c r="S70" i="282"/>
  <c r="H95" i="282"/>
  <c r="H94" i="282"/>
  <c r="J94" i="282"/>
  <c r="V76" i="282"/>
  <c r="V79" i="282"/>
  <c r="B100" i="282"/>
  <c r="D100" i="282"/>
  <c r="E100" i="282"/>
  <c r="P70" i="282"/>
  <c r="V77" i="282"/>
  <c r="G100" i="282"/>
  <c r="C100" i="282"/>
  <c r="F100" i="282"/>
  <c r="J93" i="282"/>
  <c r="V78" i="282"/>
  <c r="V75" i="282"/>
  <c r="M70" i="282"/>
  <c r="P70" i="283"/>
  <c r="G100" i="283"/>
  <c r="V78" i="283"/>
  <c r="V75" i="283"/>
  <c r="V76" i="283"/>
  <c r="V79" i="283"/>
  <c r="H94" i="283"/>
  <c r="J3" i="284"/>
  <c r="H90" i="284"/>
  <c r="S67" i="284"/>
  <c r="V71" i="284"/>
  <c r="S3" i="283"/>
  <c r="S70" i="283"/>
  <c r="H95" i="283"/>
  <c r="H98" i="283"/>
  <c r="V74" i="283"/>
  <c r="H93" i="282"/>
  <c r="H98" i="282"/>
  <c r="V74" i="282"/>
  <c r="J97" i="287" l="1"/>
  <c r="H97" i="287"/>
  <c r="K121" i="285"/>
  <c r="K119" i="285"/>
  <c r="K115" i="285"/>
  <c r="K113" i="285"/>
  <c r="K111" i="285"/>
  <c r="K109" i="285"/>
  <c r="K107" i="285"/>
  <c r="K105" i="285"/>
  <c r="K103" i="285"/>
  <c r="K122" i="285"/>
  <c r="K120" i="285"/>
  <c r="K116" i="285"/>
  <c r="K114" i="285"/>
  <c r="K112" i="285"/>
  <c r="K110" i="285"/>
  <c r="K108" i="285"/>
  <c r="K106" i="285"/>
  <c r="K104" i="285"/>
  <c r="K102" i="285"/>
  <c r="V77" i="287"/>
  <c r="J97" i="286"/>
  <c r="O61" i="284"/>
  <c r="K121" i="284"/>
  <c r="K113" i="284"/>
  <c r="K109" i="284"/>
  <c r="K105" i="284"/>
  <c r="K101" i="284"/>
  <c r="K120" i="284"/>
  <c r="K112" i="284"/>
  <c r="K108" i="284"/>
  <c r="K104" i="284"/>
  <c r="K119" i="284"/>
  <c r="K115" i="284"/>
  <c r="K111" i="284"/>
  <c r="K107" i="284"/>
  <c r="K103" i="284"/>
  <c r="K118" i="284"/>
  <c r="K114" i="284"/>
  <c r="K110" i="284"/>
  <c r="K106" i="284"/>
  <c r="K102" i="284"/>
  <c r="S3" i="284"/>
  <c r="H98" i="285"/>
  <c r="J98" i="285"/>
  <c r="V78" i="285"/>
  <c r="V77" i="286"/>
  <c r="H97" i="286"/>
  <c r="H97" i="284"/>
  <c r="S124" i="283"/>
  <c r="S122" i="283"/>
  <c r="S118" i="283"/>
  <c r="S116" i="283"/>
  <c r="S114" i="283"/>
  <c r="S112" i="283"/>
  <c r="S110" i="283"/>
  <c r="S108" i="283"/>
  <c r="S106" i="283"/>
  <c r="S104" i="283"/>
  <c r="S125" i="283"/>
  <c r="S123" i="283"/>
  <c r="S121" i="283"/>
  <c r="S119" i="283"/>
  <c r="S117" i="283"/>
  <c r="S115" i="283"/>
  <c r="S113" i="283"/>
  <c r="S111" i="283"/>
  <c r="S109" i="283"/>
  <c r="S107" i="283"/>
  <c r="S105" i="283"/>
  <c r="O64" i="283"/>
  <c r="K123" i="283"/>
  <c r="K121" i="283"/>
  <c r="K119" i="283"/>
  <c r="K117" i="283"/>
  <c r="K115" i="283"/>
  <c r="K113" i="283"/>
  <c r="K111" i="283"/>
  <c r="K109" i="283"/>
  <c r="K107" i="283"/>
  <c r="K105" i="283"/>
  <c r="K124" i="283"/>
  <c r="K122" i="283"/>
  <c r="K118" i="283"/>
  <c r="K116" i="283"/>
  <c r="K114" i="283"/>
  <c r="K112" i="283"/>
  <c r="K110" i="283"/>
  <c r="K108" i="283"/>
  <c r="K106" i="283"/>
  <c r="K104" i="283"/>
  <c r="K125" i="283"/>
  <c r="J97" i="284"/>
  <c r="V77" i="284"/>
  <c r="J100" i="283"/>
  <c r="O64" i="282"/>
  <c r="K124" i="282"/>
  <c r="K122" i="282"/>
  <c r="K120" i="282"/>
  <c r="K118" i="282"/>
  <c r="K116" i="282"/>
  <c r="K114" i="282"/>
  <c r="K112" i="282"/>
  <c r="K110" i="282"/>
  <c r="K108" i="282"/>
  <c r="K106" i="282"/>
  <c r="K104" i="282"/>
  <c r="K125" i="282"/>
  <c r="K123" i="282"/>
  <c r="K121" i="282"/>
  <c r="K119" i="282"/>
  <c r="K117" i="282"/>
  <c r="K115" i="282"/>
  <c r="K113" i="282"/>
  <c r="K111" i="282"/>
  <c r="K109" i="282"/>
  <c r="K107" i="282"/>
  <c r="K105" i="282"/>
  <c r="S3" i="282"/>
  <c r="S3" i="286"/>
  <c r="R61" i="287"/>
  <c r="A32" i="287"/>
  <c r="R61" i="286"/>
  <c r="A32" i="286"/>
  <c r="O62" i="285"/>
  <c r="S3" i="285"/>
  <c r="H100" i="283"/>
  <c r="J100" i="282"/>
  <c r="V80" i="282"/>
  <c r="V80" i="283"/>
  <c r="A32" i="284"/>
  <c r="R64" i="283"/>
  <c r="A32" i="283"/>
  <c r="H100" i="282"/>
  <c r="S118" i="284" l="1"/>
  <c r="S114" i="284"/>
  <c r="S110" i="284"/>
  <c r="S106" i="284"/>
  <c r="S102" i="284"/>
  <c r="S121" i="284"/>
  <c r="S113" i="284"/>
  <c r="S109" i="284"/>
  <c r="S105" i="284"/>
  <c r="S101" i="284"/>
  <c r="S120" i="284"/>
  <c r="S112" i="284"/>
  <c r="S108" i="284"/>
  <c r="S104" i="284"/>
  <c r="S119" i="284"/>
  <c r="S115" i="284"/>
  <c r="S111" i="284"/>
  <c r="S107" i="284"/>
  <c r="S103" i="284"/>
  <c r="AA122" i="284"/>
  <c r="AA114" i="284"/>
  <c r="AA110" i="284"/>
  <c r="AA106" i="284"/>
  <c r="AA102" i="284"/>
  <c r="AA121" i="284"/>
  <c r="AA113" i="284"/>
  <c r="AA109" i="284"/>
  <c r="AA105" i="284"/>
  <c r="AA101" i="284"/>
  <c r="AA112" i="284"/>
  <c r="AA108" i="284"/>
  <c r="AA104" i="284"/>
  <c r="AA115" i="284"/>
  <c r="AA111" i="284"/>
  <c r="AA107" i="284"/>
  <c r="AA103" i="284"/>
  <c r="R61" i="284"/>
  <c r="AA123" i="283"/>
  <c r="AA121" i="283"/>
  <c r="AA119" i="283"/>
  <c r="AA117" i="283"/>
  <c r="AA115" i="283"/>
  <c r="AA113" i="283"/>
  <c r="AA111" i="283"/>
  <c r="AA109" i="283"/>
  <c r="AA107" i="283"/>
  <c r="AA105" i="283"/>
  <c r="AA124" i="283"/>
  <c r="AA122" i="283"/>
  <c r="AA118" i="283"/>
  <c r="AA116" i="283"/>
  <c r="AA114" i="283"/>
  <c r="AA112" i="283"/>
  <c r="AA110" i="283"/>
  <c r="AA108" i="283"/>
  <c r="AA106" i="283"/>
  <c r="AA104" i="283"/>
  <c r="AA125" i="283"/>
  <c r="S115" i="282"/>
  <c r="S117" i="282"/>
  <c r="S113" i="282"/>
  <c r="S123" i="282"/>
  <c r="S111" i="282"/>
  <c r="S109" i="282"/>
  <c r="S105" i="282"/>
  <c r="S124" i="282"/>
  <c r="S122" i="282"/>
  <c r="S120" i="282"/>
  <c r="S118" i="282"/>
  <c r="S116" i="282"/>
  <c r="S114" i="282"/>
  <c r="S112" i="282"/>
  <c r="S110" i="282"/>
  <c r="S108" i="282"/>
  <c r="S106" i="282"/>
  <c r="S104" i="282"/>
  <c r="S119" i="282"/>
  <c r="S107" i="282"/>
  <c r="A34" i="282"/>
  <c r="U64" i="282" s="1"/>
  <c r="R64" i="282"/>
  <c r="J32" i="287"/>
  <c r="U61" i="287"/>
  <c r="U61" i="286"/>
  <c r="J32" i="286"/>
  <c r="R62" i="285"/>
  <c r="A32" i="285"/>
  <c r="U61" i="284"/>
  <c r="J32" i="284"/>
  <c r="U64" i="283"/>
  <c r="J32" i="283"/>
  <c r="J34" i="282"/>
  <c r="AA103" i="285" l="1"/>
  <c r="AA121" i="285"/>
  <c r="AA119" i="285"/>
  <c r="AA115" i="285"/>
  <c r="AA113" i="285"/>
  <c r="AA111" i="285"/>
  <c r="AA109" i="285"/>
  <c r="AA107" i="285"/>
  <c r="AA122" i="285"/>
  <c r="AA120" i="285"/>
  <c r="AA116" i="285"/>
  <c r="AA114" i="285"/>
  <c r="AA112" i="285"/>
  <c r="AA110" i="285"/>
  <c r="AA108" i="285"/>
  <c r="AA106" i="285"/>
  <c r="AA104" i="285"/>
  <c r="AA102" i="285"/>
  <c r="AA105" i="285"/>
  <c r="AI115" i="284"/>
  <c r="AI111" i="284"/>
  <c r="AI107" i="284"/>
  <c r="AI103" i="284"/>
  <c r="AI122" i="284"/>
  <c r="AI114" i="284"/>
  <c r="AI110" i="284"/>
  <c r="AI106" i="284"/>
  <c r="AI102" i="284"/>
  <c r="AI121" i="284"/>
  <c r="AI117" i="284"/>
  <c r="AI113" i="284"/>
  <c r="AI109" i="284"/>
  <c r="AI105" i="284"/>
  <c r="AI101" i="284"/>
  <c r="AI116" i="284"/>
  <c r="AI112" i="284"/>
  <c r="AI108" i="284"/>
  <c r="AI104" i="284"/>
  <c r="AI123" i="283"/>
  <c r="AI111" i="283"/>
  <c r="AI124" i="283"/>
  <c r="AI122" i="283"/>
  <c r="AI120" i="283"/>
  <c r="AI118" i="283"/>
  <c r="AI116" i="283"/>
  <c r="AI114" i="283"/>
  <c r="AI112" i="283"/>
  <c r="AI110" i="283"/>
  <c r="AI108" i="283"/>
  <c r="AI106" i="283"/>
  <c r="AI104" i="283"/>
  <c r="AI125" i="283"/>
  <c r="AI113" i="283"/>
  <c r="AI115" i="283"/>
  <c r="AI117" i="283"/>
  <c r="AI121" i="283"/>
  <c r="AI119" i="283"/>
  <c r="AI109" i="283"/>
  <c r="AI107" i="283"/>
  <c r="AI105" i="283"/>
  <c r="AI119" i="282"/>
  <c r="AI111" i="282"/>
  <c r="AI113" i="282"/>
  <c r="AI109" i="282"/>
  <c r="AI105" i="282"/>
  <c r="AI123" i="282"/>
  <c r="AI115" i="282"/>
  <c r="AI107" i="282"/>
  <c r="AI124" i="282"/>
  <c r="AI122" i="282"/>
  <c r="AI120" i="282"/>
  <c r="AI118" i="282"/>
  <c r="AI116" i="282"/>
  <c r="AI114" i="282"/>
  <c r="AI112" i="282"/>
  <c r="AI110" i="282"/>
  <c r="AI108" i="282"/>
  <c r="AI106" i="282"/>
  <c r="AI104" i="282"/>
  <c r="AI125" i="282"/>
  <c r="AI117" i="282"/>
  <c r="AA116" i="282"/>
  <c r="AA120" i="282"/>
  <c r="AA112" i="282"/>
  <c r="AA104" i="282"/>
  <c r="AA114" i="282"/>
  <c r="AA110" i="282"/>
  <c r="AA108" i="282"/>
  <c r="AA119" i="282"/>
  <c r="AA117" i="282"/>
  <c r="AA115" i="282"/>
  <c r="AA113" i="282"/>
  <c r="AA111" i="282"/>
  <c r="AA109" i="282"/>
  <c r="AA107" i="282"/>
  <c r="AA105" i="282"/>
  <c r="AA106" i="282"/>
  <c r="AA118" i="282"/>
  <c r="S32" i="287"/>
  <c r="L71" i="287"/>
  <c r="S32" i="286"/>
  <c r="L71" i="286"/>
  <c r="J32" i="285"/>
  <c r="U62" i="285"/>
  <c r="L71" i="284"/>
  <c r="S32" i="284"/>
  <c r="S32" i="283"/>
  <c r="L74" i="283"/>
  <c r="S34" i="282"/>
  <c r="L74" i="282"/>
  <c r="AI120" i="285" l="1"/>
  <c r="AI114" i="285"/>
  <c r="AI106" i="285"/>
  <c r="AI102" i="285"/>
  <c r="AI119" i="285"/>
  <c r="AI117" i="285"/>
  <c r="AI115" i="285"/>
  <c r="AI113" i="285"/>
  <c r="AI111" i="285"/>
  <c r="AI109" i="285"/>
  <c r="AI107" i="285"/>
  <c r="AI105" i="285"/>
  <c r="AI103" i="285"/>
  <c r="AI122" i="285"/>
  <c r="AI116" i="285"/>
  <c r="AI112" i="285"/>
  <c r="AI110" i="285"/>
  <c r="AI108" i="285"/>
  <c r="AI104" i="285"/>
  <c r="AI123" i="285"/>
  <c r="AQ115" i="284"/>
  <c r="AQ111" i="284"/>
  <c r="AQ107" i="284"/>
  <c r="AQ103" i="284"/>
  <c r="AQ122" i="284"/>
  <c r="AQ114" i="284"/>
  <c r="AQ110" i="284"/>
  <c r="AQ106" i="284"/>
  <c r="AQ102" i="284"/>
  <c r="AQ121" i="284"/>
  <c r="AQ117" i="284"/>
  <c r="AQ113" i="284"/>
  <c r="AQ109" i="284"/>
  <c r="AQ105" i="284"/>
  <c r="AQ101" i="284"/>
  <c r="AQ120" i="284"/>
  <c r="AQ116" i="284"/>
  <c r="AQ112" i="284"/>
  <c r="AQ108" i="284"/>
  <c r="AQ104" i="284"/>
  <c r="AQ123" i="283"/>
  <c r="AQ121" i="283"/>
  <c r="AQ119" i="283"/>
  <c r="AQ117" i="283"/>
  <c r="AQ115" i="283"/>
  <c r="AQ113" i="283"/>
  <c r="AQ111" i="283"/>
  <c r="AQ109" i="283"/>
  <c r="AQ107" i="283"/>
  <c r="AQ105" i="283"/>
  <c r="AQ118" i="283"/>
  <c r="AQ110" i="283"/>
  <c r="AQ116" i="283"/>
  <c r="AQ108" i="283"/>
  <c r="AQ125" i="283"/>
  <c r="AQ124" i="283"/>
  <c r="AQ112" i="283"/>
  <c r="AQ122" i="283"/>
  <c r="AQ114" i="283"/>
  <c r="AQ106" i="283"/>
  <c r="AQ120" i="283"/>
  <c r="AQ104" i="283"/>
  <c r="AQ124" i="282"/>
  <c r="AQ123" i="282"/>
  <c r="O71" i="287"/>
  <c r="A60" i="287"/>
  <c r="A60" i="286"/>
  <c r="O71" i="286"/>
  <c r="S32" i="285"/>
  <c r="L72" i="285"/>
  <c r="A60" i="284"/>
  <c r="O71" i="284"/>
  <c r="A63" i="283"/>
  <c r="O74" i="283"/>
  <c r="A63" i="282"/>
  <c r="O74" i="282"/>
  <c r="AQ122" i="285" l="1"/>
  <c r="AQ120" i="285"/>
  <c r="AQ118" i="285"/>
  <c r="AQ116" i="285"/>
  <c r="AQ114" i="285"/>
  <c r="AQ112" i="285"/>
  <c r="AQ110" i="285"/>
  <c r="AQ108" i="285"/>
  <c r="AQ106" i="285"/>
  <c r="AQ104" i="285"/>
  <c r="AQ102" i="285"/>
  <c r="AQ113" i="285"/>
  <c r="AQ121" i="285"/>
  <c r="AQ117" i="285"/>
  <c r="AQ115" i="285"/>
  <c r="AQ111" i="285"/>
  <c r="AQ109" i="285"/>
  <c r="AQ107" i="285"/>
  <c r="AQ105" i="285"/>
  <c r="AQ103" i="285"/>
  <c r="A61" i="285"/>
  <c r="O72" i="285"/>
  <c r="B273" i="281"/>
  <c r="A273" i="281"/>
  <c r="B272" i="281"/>
  <c r="A272" i="281"/>
  <c r="B271" i="281"/>
  <c r="A271" i="281"/>
  <c r="B270" i="281"/>
  <c r="A270" i="281"/>
  <c r="B269" i="281"/>
  <c r="A269" i="281"/>
  <c r="B268" i="281"/>
  <c r="A268" i="281"/>
  <c r="B267" i="281"/>
  <c r="A267" i="281"/>
  <c r="B266" i="281"/>
  <c r="A266" i="281"/>
  <c r="B265" i="281"/>
  <c r="A265" i="281"/>
  <c r="B264" i="281"/>
  <c r="A264" i="281"/>
  <c r="B263" i="281"/>
  <c r="A263" i="281"/>
  <c r="B262" i="281"/>
  <c r="A262" i="281"/>
  <c r="B261" i="281"/>
  <c r="A261" i="281"/>
  <c r="B260" i="281"/>
  <c r="A260" i="281"/>
  <c r="B259" i="281"/>
  <c r="A259" i="281"/>
  <c r="B258" i="281"/>
  <c r="A258" i="281"/>
  <c r="B257" i="281"/>
  <c r="A257" i="281"/>
  <c r="B256" i="281"/>
  <c r="A256" i="281"/>
  <c r="B255" i="281"/>
  <c r="A255" i="281"/>
  <c r="B254" i="281"/>
  <c r="A254" i="281"/>
  <c r="B253" i="281"/>
  <c r="A253" i="281"/>
  <c r="B252" i="281"/>
  <c r="A252" i="281"/>
  <c r="B251" i="281"/>
  <c r="A251" i="281"/>
  <c r="B250" i="281"/>
  <c r="A250" i="281"/>
  <c r="B249" i="281"/>
  <c r="A249" i="281"/>
  <c r="B248" i="281"/>
  <c r="A248" i="281"/>
  <c r="B247" i="281"/>
  <c r="A247" i="281"/>
  <c r="B246" i="281"/>
  <c r="A246" i="281"/>
  <c r="B245" i="281"/>
  <c r="A245" i="281"/>
  <c r="B244" i="281"/>
  <c r="A244" i="281"/>
  <c r="B243" i="281"/>
  <c r="A243" i="281"/>
  <c r="B242" i="281"/>
  <c r="A242" i="281"/>
  <c r="B241" i="281"/>
  <c r="A241" i="281"/>
  <c r="B240" i="281"/>
  <c r="A240" i="281"/>
  <c r="B239" i="281"/>
  <c r="A239" i="281"/>
  <c r="B238" i="281"/>
  <c r="A238" i="281"/>
  <c r="B237" i="281"/>
  <c r="A237" i="281"/>
  <c r="B236" i="281"/>
  <c r="A236" i="281"/>
  <c r="B235" i="281"/>
  <c r="A235" i="281"/>
  <c r="B234" i="281"/>
  <c r="A234" i="281"/>
  <c r="B233" i="281"/>
  <c r="A233" i="281"/>
  <c r="B232" i="281"/>
  <c r="A232" i="281"/>
  <c r="B231" i="281"/>
  <c r="A231" i="281"/>
  <c r="B230" i="281"/>
  <c r="A230" i="281"/>
  <c r="B229" i="281"/>
  <c r="A229" i="281"/>
  <c r="B228" i="281"/>
  <c r="A228" i="281"/>
  <c r="B227" i="281"/>
  <c r="A227" i="281"/>
  <c r="B226" i="281"/>
  <c r="A226" i="281"/>
  <c r="B225" i="281"/>
  <c r="A225" i="281"/>
  <c r="B224" i="281"/>
  <c r="A224" i="281"/>
  <c r="B223" i="281"/>
  <c r="A223" i="281"/>
  <c r="B222" i="281"/>
  <c r="A222" i="281"/>
  <c r="B221" i="281"/>
  <c r="A221" i="281"/>
  <c r="B220" i="281"/>
  <c r="A220" i="281"/>
  <c r="B219" i="281"/>
  <c r="A219" i="281"/>
  <c r="B218" i="281"/>
  <c r="A218" i="281"/>
  <c r="B217" i="281"/>
  <c r="A217" i="281"/>
  <c r="B216" i="281"/>
  <c r="A216" i="281"/>
  <c r="B215" i="281"/>
  <c r="A215" i="281"/>
  <c r="B214" i="281"/>
  <c r="A214" i="281"/>
  <c r="B213" i="281"/>
  <c r="A213" i="281"/>
  <c r="B212" i="281"/>
  <c r="A212" i="281"/>
  <c r="B211" i="281"/>
  <c r="A211" i="281"/>
  <c r="B210" i="281"/>
  <c r="A210" i="281"/>
  <c r="B209" i="281"/>
  <c r="A209" i="281"/>
  <c r="B208" i="281"/>
  <c r="A208" i="281"/>
  <c r="B207" i="281"/>
  <c r="A207" i="281"/>
  <c r="B206" i="281"/>
  <c r="A206" i="281"/>
  <c r="B205" i="281"/>
  <c r="A205" i="281"/>
  <c r="B204" i="281"/>
  <c r="A204" i="281"/>
  <c r="B203" i="281"/>
  <c r="A203" i="281"/>
  <c r="B202" i="281"/>
  <c r="A202" i="281"/>
  <c r="B201" i="281"/>
  <c r="A201" i="281"/>
  <c r="B200" i="281"/>
  <c r="A200" i="281"/>
  <c r="B199" i="281"/>
  <c r="A199" i="281"/>
  <c r="B198" i="281"/>
  <c r="A198" i="281"/>
  <c r="B197" i="281"/>
  <c r="A197" i="281"/>
  <c r="B196" i="281"/>
  <c r="A196" i="281"/>
  <c r="B195" i="281"/>
  <c r="A195" i="281"/>
  <c r="B194" i="281"/>
  <c r="A194" i="281"/>
  <c r="B193" i="281"/>
  <c r="A193" i="281"/>
  <c r="B192" i="281"/>
  <c r="A192" i="281"/>
  <c r="B191" i="281"/>
  <c r="A191" i="281"/>
  <c r="B190" i="281"/>
  <c r="A190" i="281"/>
  <c r="B189" i="281"/>
  <c r="A189" i="281"/>
  <c r="B188" i="281"/>
  <c r="A188" i="281"/>
  <c r="B187" i="281"/>
  <c r="A187" i="281"/>
  <c r="B186" i="281"/>
  <c r="A186" i="281"/>
  <c r="B185" i="281"/>
  <c r="A185" i="281"/>
  <c r="B184" i="281"/>
  <c r="A184" i="281"/>
  <c r="B183" i="281"/>
  <c r="A183" i="281"/>
  <c r="B182" i="281"/>
  <c r="A182" i="281"/>
  <c r="B181" i="281"/>
  <c r="A181" i="281"/>
  <c r="B180" i="281"/>
  <c r="A180" i="281"/>
  <c r="B179" i="281"/>
  <c r="A179" i="281"/>
  <c r="B178" i="281"/>
  <c r="A178" i="281"/>
  <c r="B177" i="281"/>
  <c r="A177" i="281"/>
  <c r="B176" i="281"/>
  <c r="A176" i="281"/>
  <c r="B175" i="281"/>
  <c r="A175" i="281"/>
  <c r="B174" i="281"/>
  <c r="A174" i="281"/>
  <c r="B173" i="281"/>
  <c r="A173" i="281"/>
  <c r="B172" i="281"/>
  <c r="A172" i="281"/>
  <c r="B171" i="281"/>
  <c r="A171" i="281"/>
  <c r="B170" i="281"/>
  <c r="A170" i="281"/>
  <c r="B169" i="281"/>
  <c r="A169" i="281"/>
  <c r="B168" i="281"/>
  <c r="A168" i="281"/>
  <c r="B167" i="281"/>
  <c r="A167" i="281"/>
  <c r="B166" i="281"/>
  <c r="A166" i="281"/>
  <c r="B165" i="281"/>
  <c r="A165" i="281"/>
  <c r="B164" i="281"/>
  <c r="A164" i="281"/>
  <c r="B163" i="281"/>
  <c r="A163" i="281"/>
  <c r="B162" i="281"/>
  <c r="A162" i="281"/>
  <c r="B161" i="281"/>
  <c r="A161" i="281"/>
  <c r="B160" i="281"/>
  <c r="A160" i="281"/>
  <c r="B159" i="281"/>
  <c r="A159" i="281"/>
  <c r="B158" i="281"/>
  <c r="A158" i="281"/>
  <c r="B157" i="281"/>
  <c r="A157" i="281"/>
  <c r="B156" i="281"/>
  <c r="A156" i="281"/>
  <c r="B155" i="281"/>
  <c r="A155" i="281"/>
  <c r="B154" i="281"/>
  <c r="A154" i="281"/>
  <c r="B153" i="281"/>
  <c r="A153" i="281"/>
  <c r="B152" i="281"/>
  <c r="A152" i="281"/>
  <c r="B151" i="281"/>
  <c r="A151" i="281"/>
  <c r="B150" i="281"/>
  <c r="A150" i="281"/>
  <c r="B149" i="281"/>
  <c r="A149" i="281"/>
  <c r="B148" i="281"/>
  <c r="A148" i="281"/>
  <c r="B147" i="281"/>
  <c r="A147" i="281"/>
  <c r="B146" i="281"/>
  <c r="A146" i="281"/>
  <c r="B145" i="281"/>
  <c r="A145" i="281"/>
  <c r="B144" i="281"/>
  <c r="A144" i="281"/>
  <c r="B143" i="281"/>
  <c r="A143" i="281"/>
  <c r="B142" i="281"/>
  <c r="A142" i="281"/>
  <c r="B141" i="281"/>
  <c r="A141" i="281"/>
  <c r="B140" i="281"/>
  <c r="A140" i="281"/>
  <c r="B139" i="281"/>
  <c r="A139" i="281"/>
  <c r="B138" i="281"/>
  <c r="A138" i="281"/>
  <c r="B137" i="281"/>
  <c r="A137" i="281"/>
  <c r="B136" i="281"/>
  <c r="A136" i="281"/>
  <c r="B135" i="281"/>
  <c r="A135" i="281"/>
  <c r="B134" i="281"/>
  <c r="A134" i="281"/>
  <c r="B133" i="281"/>
  <c r="A133" i="281"/>
  <c r="B132" i="281"/>
  <c r="A132" i="281"/>
  <c r="B131" i="281"/>
  <c r="A131" i="281"/>
  <c r="B130" i="281"/>
  <c r="A130" i="281"/>
  <c r="B129" i="281"/>
  <c r="A129" i="281"/>
  <c r="B128" i="281"/>
  <c r="A128" i="281"/>
  <c r="B127" i="281"/>
  <c r="A127" i="281"/>
  <c r="AU123" i="281"/>
  <c r="AT123" i="281"/>
  <c r="AS123" i="281"/>
  <c r="AR123" i="281"/>
  <c r="AQ123" i="281"/>
  <c r="AP123" i="281"/>
  <c r="AO123" i="281"/>
  <c r="AM123" i="281"/>
  <c r="AL123" i="281"/>
  <c r="AK123" i="281"/>
  <c r="AJ123" i="281"/>
  <c r="AI123" i="281"/>
  <c r="AH123" i="281"/>
  <c r="AG123" i="281"/>
  <c r="AE123" i="281"/>
  <c r="AD123" i="281"/>
  <c r="AC123" i="281"/>
  <c r="AB123" i="281"/>
  <c r="AA123" i="281"/>
  <c r="Z123" i="281"/>
  <c r="Y123" i="281"/>
  <c r="W123" i="281"/>
  <c r="V123" i="281"/>
  <c r="U123" i="281"/>
  <c r="T123" i="281"/>
  <c r="S123" i="281"/>
  <c r="R123" i="281"/>
  <c r="Q123" i="281"/>
  <c r="O123" i="281"/>
  <c r="N123" i="281"/>
  <c r="M123" i="281"/>
  <c r="L123" i="281"/>
  <c r="K123" i="281"/>
  <c r="J123" i="281"/>
  <c r="I123" i="281"/>
  <c r="AU122" i="281"/>
  <c r="AT122" i="281"/>
  <c r="AS122" i="281"/>
  <c r="AR122" i="281"/>
  <c r="AP122" i="281"/>
  <c r="AO122" i="281"/>
  <c r="AM122" i="281"/>
  <c r="AL122" i="281"/>
  <c r="AK122" i="281"/>
  <c r="AJ122" i="281"/>
  <c r="AH122" i="281"/>
  <c r="AG122" i="281"/>
  <c r="AE122" i="281"/>
  <c r="AD122" i="281"/>
  <c r="AC122" i="281"/>
  <c r="AB122" i="281"/>
  <c r="Z122" i="281"/>
  <c r="Y122" i="281"/>
  <c r="W122" i="281"/>
  <c r="V122" i="281"/>
  <c r="U122" i="281"/>
  <c r="T122" i="281"/>
  <c r="S122" i="281"/>
  <c r="R122" i="281"/>
  <c r="Q122" i="281"/>
  <c r="O122" i="281"/>
  <c r="N122" i="281"/>
  <c r="M122" i="281"/>
  <c r="L122" i="281"/>
  <c r="J122" i="281"/>
  <c r="I122" i="281"/>
  <c r="AU121" i="281"/>
  <c r="AT121" i="281"/>
  <c r="AS121" i="281"/>
  <c r="AR121" i="281"/>
  <c r="AP121" i="281"/>
  <c r="AO121" i="281"/>
  <c r="AM121" i="281"/>
  <c r="AL121" i="281"/>
  <c r="AK121" i="281"/>
  <c r="AJ121" i="281"/>
  <c r="AH121" i="281"/>
  <c r="AG121" i="281"/>
  <c r="AE121" i="281"/>
  <c r="AD121" i="281"/>
  <c r="AC121" i="281"/>
  <c r="AB121" i="281"/>
  <c r="Z121" i="281"/>
  <c r="Y121" i="281"/>
  <c r="W121" i="281"/>
  <c r="V121" i="281"/>
  <c r="U121" i="281"/>
  <c r="T121" i="281"/>
  <c r="R121" i="281"/>
  <c r="Q121" i="281"/>
  <c r="O121" i="281"/>
  <c r="N121" i="281"/>
  <c r="M121" i="281"/>
  <c r="L121" i="281"/>
  <c r="J121" i="281"/>
  <c r="I121" i="281"/>
  <c r="G121" i="281"/>
  <c r="F121" i="281"/>
  <c r="E121" i="281"/>
  <c r="D121" i="281"/>
  <c r="C121" i="281"/>
  <c r="B121" i="281"/>
  <c r="A121" i="281"/>
  <c r="AU120" i="281"/>
  <c r="AT120" i="281"/>
  <c r="AS120" i="281"/>
  <c r="AR120" i="281"/>
  <c r="AP120" i="281"/>
  <c r="AO120" i="281"/>
  <c r="AM120" i="281"/>
  <c r="AL120" i="281"/>
  <c r="AK120" i="281"/>
  <c r="AJ120" i="281"/>
  <c r="AH120" i="281"/>
  <c r="AG120" i="281"/>
  <c r="AE120" i="281"/>
  <c r="AD120" i="281"/>
  <c r="AC120" i="281"/>
  <c r="AB120" i="281"/>
  <c r="Z120" i="281"/>
  <c r="Y120" i="281"/>
  <c r="W120" i="281"/>
  <c r="V120" i="281"/>
  <c r="U120" i="281"/>
  <c r="T120" i="281"/>
  <c r="R120" i="281"/>
  <c r="Q120" i="281"/>
  <c r="O120" i="281"/>
  <c r="N120" i="281"/>
  <c r="M120" i="281"/>
  <c r="L120" i="281"/>
  <c r="J120" i="281"/>
  <c r="I120" i="281"/>
  <c r="G120" i="281"/>
  <c r="F120" i="281"/>
  <c r="E120" i="281"/>
  <c r="D120" i="281"/>
  <c r="C120" i="281"/>
  <c r="B120" i="281"/>
  <c r="A120" i="281"/>
  <c r="AU119" i="281"/>
  <c r="AT119" i="281"/>
  <c r="AS119" i="281"/>
  <c r="AR119" i="281"/>
  <c r="AP119" i="281"/>
  <c r="AO119" i="281"/>
  <c r="AM119" i="281"/>
  <c r="AL119" i="281"/>
  <c r="AK119" i="281"/>
  <c r="AJ119" i="281"/>
  <c r="AH119" i="281"/>
  <c r="AG119" i="281"/>
  <c r="AE119" i="281"/>
  <c r="AD119" i="281"/>
  <c r="AC119" i="281"/>
  <c r="AB119" i="281"/>
  <c r="Z119" i="281"/>
  <c r="Y119" i="281"/>
  <c r="W119" i="281"/>
  <c r="V119" i="281"/>
  <c r="U119" i="281"/>
  <c r="T119" i="281"/>
  <c r="R119" i="281"/>
  <c r="Q119" i="281"/>
  <c r="O119" i="281"/>
  <c r="N119" i="281"/>
  <c r="M119" i="281"/>
  <c r="L119" i="281"/>
  <c r="J119" i="281"/>
  <c r="I119" i="281"/>
  <c r="G119" i="281"/>
  <c r="F119" i="281"/>
  <c r="E119" i="281"/>
  <c r="D119" i="281"/>
  <c r="C119" i="281"/>
  <c r="B119" i="281"/>
  <c r="A119" i="281"/>
  <c r="AU118" i="281"/>
  <c r="AT118" i="281"/>
  <c r="AS118" i="281"/>
  <c r="AR118" i="281"/>
  <c r="AP118" i="281"/>
  <c r="AO118" i="281"/>
  <c r="AM118" i="281"/>
  <c r="AL118" i="281"/>
  <c r="AK118" i="281"/>
  <c r="AJ118" i="281"/>
  <c r="AH118" i="281"/>
  <c r="AG118" i="281"/>
  <c r="AE118" i="281"/>
  <c r="AD118" i="281"/>
  <c r="AC118" i="281"/>
  <c r="AB118" i="281"/>
  <c r="Z118" i="281"/>
  <c r="Y118" i="281"/>
  <c r="W118" i="281"/>
  <c r="V118" i="281"/>
  <c r="U118" i="281"/>
  <c r="T118" i="281"/>
  <c r="R118" i="281"/>
  <c r="Q118" i="281"/>
  <c r="O118" i="281"/>
  <c r="N118" i="281"/>
  <c r="M118" i="281"/>
  <c r="L118" i="281"/>
  <c r="J118" i="281"/>
  <c r="I118" i="281"/>
  <c r="G118" i="281"/>
  <c r="F118" i="281"/>
  <c r="E118" i="281"/>
  <c r="D118" i="281"/>
  <c r="C118" i="281"/>
  <c r="B118" i="281"/>
  <c r="A118" i="281"/>
  <c r="AU117" i="281"/>
  <c r="AT117" i="281"/>
  <c r="AS117" i="281"/>
  <c r="AR117" i="281"/>
  <c r="AP117" i="281"/>
  <c r="AO117" i="281"/>
  <c r="AM117" i="281"/>
  <c r="AL117" i="281"/>
  <c r="AK117" i="281"/>
  <c r="AJ117" i="281"/>
  <c r="AH117" i="281"/>
  <c r="AG117" i="281"/>
  <c r="AE117" i="281"/>
  <c r="AD117" i="281"/>
  <c r="AC117" i="281"/>
  <c r="AB117" i="281"/>
  <c r="Z117" i="281"/>
  <c r="Y117" i="281"/>
  <c r="W117" i="281"/>
  <c r="V117" i="281"/>
  <c r="U117" i="281"/>
  <c r="T117" i="281"/>
  <c r="S117" i="281"/>
  <c r="R117" i="281"/>
  <c r="Q117" i="281"/>
  <c r="O117" i="281"/>
  <c r="N117" i="281"/>
  <c r="M117" i="281"/>
  <c r="L117" i="281"/>
  <c r="J117" i="281"/>
  <c r="I117" i="281"/>
  <c r="G117" i="281"/>
  <c r="F117" i="281"/>
  <c r="E117" i="281"/>
  <c r="D117" i="281"/>
  <c r="C117" i="281"/>
  <c r="B117" i="281"/>
  <c r="A117" i="281"/>
  <c r="AU116" i="281"/>
  <c r="AT116" i="281"/>
  <c r="AS116" i="281"/>
  <c r="AR116" i="281"/>
  <c r="AP116" i="281"/>
  <c r="AO116" i="281"/>
  <c r="AM116" i="281"/>
  <c r="AL116" i="281"/>
  <c r="AK116" i="281"/>
  <c r="AJ116" i="281"/>
  <c r="AH116" i="281"/>
  <c r="AG116" i="281"/>
  <c r="AE116" i="281"/>
  <c r="AD116" i="281"/>
  <c r="AC116" i="281"/>
  <c r="AB116" i="281"/>
  <c r="Z116" i="281"/>
  <c r="Y116" i="281"/>
  <c r="W116" i="281"/>
  <c r="V116" i="281"/>
  <c r="U116" i="281"/>
  <c r="T116" i="281"/>
  <c r="R116" i="281"/>
  <c r="Q116" i="281"/>
  <c r="O116" i="281"/>
  <c r="N116" i="281"/>
  <c r="M116" i="281"/>
  <c r="L116" i="281"/>
  <c r="J116" i="281"/>
  <c r="I116" i="281"/>
  <c r="G116" i="281"/>
  <c r="F116" i="281"/>
  <c r="E116" i="281"/>
  <c r="D116" i="281"/>
  <c r="C116" i="281"/>
  <c r="B116" i="281"/>
  <c r="A116" i="281"/>
  <c r="AU115" i="281"/>
  <c r="AT115" i="281"/>
  <c r="AS115" i="281"/>
  <c r="AR115" i="281"/>
  <c r="AP115" i="281"/>
  <c r="AO115" i="281"/>
  <c r="AM115" i="281"/>
  <c r="AL115" i="281"/>
  <c r="AK115" i="281"/>
  <c r="AJ115" i="281"/>
  <c r="AH115" i="281"/>
  <c r="AG115" i="281"/>
  <c r="AE115" i="281"/>
  <c r="AD115" i="281"/>
  <c r="AC115" i="281"/>
  <c r="AB115" i="281"/>
  <c r="Z115" i="281"/>
  <c r="Y115" i="281"/>
  <c r="W115" i="281"/>
  <c r="V115" i="281"/>
  <c r="U115" i="281"/>
  <c r="T115" i="281"/>
  <c r="R115" i="281"/>
  <c r="Q115" i="281"/>
  <c r="O115" i="281"/>
  <c r="N115" i="281"/>
  <c r="M115" i="281"/>
  <c r="L115" i="281"/>
  <c r="J115" i="281"/>
  <c r="I115" i="281"/>
  <c r="G115" i="281"/>
  <c r="F115" i="281"/>
  <c r="E115" i="281"/>
  <c r="D115" i="281"/>
  <c r="C115" i="281"/>
  <c r="B115" i="281"/>
  <c r="A115" i="281"/>
  <c r="AU114" i="281"/>
  <c r="AT114" i="281"/>
  <c r="AS114" i="281"/>
  <c r="AR114" i="281"/>
  <c r="AP114" i="281"/>
  <c r="AO114" i="281"/>
  <c r="AM114" i="281"/>
  <c r="AL114" i="281"/>
  <c r="AK114" i="281"/>
  <c r="AJ114" i="281"/>
  <c r="AH114" i="281"/>
  <c r="AG114" i="281"/>
  <c r="AE114" i="281"/>
  <c r="AD114" i="281"/>
  <c r="AC114" i="281"/>
  <c r="AB114" i="281"/>
  <c r="Z114" i="281"/>
  <c r="Y114" i="281"/>
  <c r="W114" i="281"/>
  <c r="V114" i="281"/>
  <c r="U114" i="281"/>
  <c r="T114" i="281"/>
  <c r="R114" i="281"/>
  <c r="Q114" i="281"/>
  <c r="O114" i="281"/>
  <c r="N114" i="281"/>
  <c r="M114" i="281"/>
  <c r="L114" i="281"/>
  <c r="J114" i="281"/>
  <c r="I114" i="281"/>
  <c r="G114" i="281"/>
  <c r="F114" i="281"/>
  <c r="E114" i="281"/>
  <c r="D114" i="281"/>
  <c r="C114" i="281"/>
  <c r="B114" i="281"/>
  <c r="A114" i="281"/>
  <c r="AU113" i="281"/>
  <c r="AT113" i="281"/>
  <c r="AS113" i="281"/>
  <c r="AR113" i="281"/>
  <c r="AP113" i="281"/>
  <c r="AO113" i="281"/>
  <c r="AM113" i="281"/>
  <c r="AL113" i="281"/>
  <c r="AK113" i="281"/>
  <c r="AJ113" i="281"/>
  <c r="AH113" i="281"/>
  <c r="AG113" i="281"/>
  <c r="AE113" i="281"/>
  <c r="AD113" i="281"/>
  <c r="AC113" i="281"/>
  <c r="AB113" i="281"/>
  <c r="Z113" i="281"/>
  <c r="Y113" i="281"/>
  <c r="W113" i="281"/>
  <c r="V113" i="281"/>
  <c r="U113" i="281"/>
  <c r="T113" i="281"/>
  <c r="R113" i="281"/>
  <c r="Q113" i="281"/>
  <c r="O113" i="281"/>
  <c r="N113" i="281"/>
  <c r="M113" i="281"/>
  <c r="L113" i="281"/>
  <c r="J113" i="281"/>
  <c r="I113" i="281"/>
  <c r="G113" i="281"/>
  <c r="F113" i="281"/>
  <c r="E113" i="281"/>
  <c r="D113" i="281"/>
  <c r="C113" i="281"/>
  <c r="B113" i="281"/>
  <c r="A113" i="281"/>
  <c r="AU112" i="281"/>
  <c r="AT112" i="281"/>
  <c r="AS112" i="281"/>
  <c r="AR112" i="281"/>
  <c r="AP112" i="281"/>
  <c r="AO112" i="281"/>
  <c r="AM112" i="281"/>
  <c r="AL112" i="281"/>
  <c r="AK112" i="281"/>
  <c r="AJ112" i="281"/>
  <c r="AH112" i="281"/>
  <c r="AG112" i="281"/>
  <c r="AE112" i="281"/>
  <c r="AD112" i="281"/>
  <c r="AC112" i="281"/>
  <c r="AB112" i="281"/>
  <c r="Z112" i="281"/>
  <c r="Y112" i="281"/>
  <c r="W112" i="281"/>
  <c r="V112" i="281"/>
  <c r="U112" i="281"/>
  <c r="T112" i="281"/>
  <c r="R112" i="281"/>
  <c r="Q112" i="281"/>
  <c r="O112" i="281"/>
  <c r="N112" i="281"/>
  <c r="M112" i="281"/>
  <c r="L112" i="281"/>
  <c r="J112" i="281"/>
  <c r="I112" i="281"/>
  <c r="G112" i="281"/>
  <c r="F112" i="281"/>
  <c r="E112" i="281"/>
  <c r="D112" i="281"/>
  <c r="C112" i="281"/>
  <c r="B112" i="281"/>
  <c r="A112" i="281"/>
  <c r="AU111" i="281"/>
  <c r="AT111" i="281"/>
  <c r="AS111" i="281"/>
  <c r="AR111" i="281"/>
  <c r="AP111" i="281"/>
  <c r="AO111" i="281"/>
  <c r="AM111" i="281"/>
  <c r="AL111" i="281"/>
  <c r="AK111" i="281"/>
  <c r="AJ111" i="281"/>
  <c r="AH111" i="281"/>
  <c r="AG111" i="281"/>
  <c r="AE111" i="281"/>
  <c r="AD111" i="281"/>
  <c r="AC111" i="281"/>
  <c r="AB111" i="281"/>
  <c r="Z111" i="281"/>
  <c r="Y111" i="281"/>
  <c r="W111" i="281"/>
  <c r="V111" i="281"/>
  <c r="U111" i="281"/>
  <c r="T111" i="281"/>
  <c r="R111" i="281"/>
  <c r="Q111" i="281"/>
  <c r="O111" i="281"/>
  <c r="N111" i="281"/>
  <c r="M111" i="281"/>
  <c r="L111" i="281"/>
  <c r="J111" i="281"/>
  <c r="I111" i="281"/>
  <c r="G111" i="281"/>
  <c r="F111" i="281"/>
  <c r="E111" i="281"/>
  <c r="D111" i="281"/>
  <c r="C111" i="281"/>
  <c r="B111" i="281"/>
  <c r="A111" i="281"/>
  <c r="AU110" i="281"/>
  <c r="AT110" i="281"/>
  <c r="AS110" i="281"/>
  <c r="AR110" i="281"/>
  <c r="AP110" i="281"/>
  <c r="AO110" i="281"/>
  <c r="AM110" i="281"/>
  <c r="AL110" i="281"/>
  <c r="AK110" i="281"/>
  <c r="AJ110" i="281"/>
  <c r="AH110" i="281"/>
  <c r="AG110" i="281"/>
  <c r="AE110" i="281"/>
  <c r="AD110" i="281"/>
  <c r="AC110" i="281"/>
  <c r="AB110" i="281"/>
  <c r="Z110" i="281"/>
  <c r="Y110" i="281"/>
  <c r="W110" i="281"/>
  <c r="V110" i="281"/>
  <c r="U110" i="281"/>
  <c r="T110" i="281"/>
  <c r="R110" i="281"/>
  <c r="Q110" i="281"/>
  <c r="O110" i="281"/>
  <c r="N110" i="281"/>
  <c r="M110" i="281"/>
  <c r="L110" i="281"/>
  <c r="J110" i="281"/>
  <c r="I110" i="281"/>
  <c r="G110" i="281"/>
  <c r="F110" i="281"/>
  <c r="E110" i="281"/>
  <c r="D110" i="281"/>
  <c r="C110" i="281"/>
  <c r="B110" i="281"/>
  <c r="A110" i="281"/>
  <c r="AU109" i="281"/>
  <c r="AT109" i="281"/>
  <c r="AS109" i="281"/>
  <c r="AR109" i="281"/>
  <c r="AP109" i="281"/>
  <c r="AO109" i="281"/>
  <c r="AM109" i="281"/>
  <c r="AL109" i="281"/>
  <c r="AK109" i="281"/>
  <c r="AJ109" i="281"/>
  <c r="AH109" i="281"/>
  <c r="AG109" i="281"/>
  <c r="AE109" i="281"/>
  <c r="AD109" i="281"/>
  <c r="AC109" i="281"/>
  <c r="AB109" i="281"/>
  <c r="Z109" i="281"/>
  <c r="Y109" i="281"/>
  <c r="W109" i="281"/>
  <c r="V109" i="281"/>
  <c r="U109" i="281"/>
  <c r="T109" i="281"/>
  <c r="R109" i="281"/>
  <c r="Q109" i="281"/>
  <c r="O109" i="281"/>
  <c r="N109" i="281"/>
  <c r="M109" i="281"/>
  <c r="L109" i="281"/>
  <c r="J109" i="281"/>
  <c r="I109" i="281"/>
  <c r="G109" i="281"/>
  <c r="F109" i="281"/>
  <c r="E109" i="281"/>
  <c r="D109" i="281"/>
  <c r="C109" i="281"/>
  <c r="B109" i="281"/>
  <c r="A109" i="281"/>
  <c r="AU108" i="281"/>
  <c r="AT108" i="281"/>
  <c r="AS108" i="281"/>
  <c r="AR108" i="281"/>
  <c r="AP108" i="281"/>
  <c r="AO108" i="281"/>
  <c r="AM108" i="281"/>
  <c r="AL108" i="281"/>
  <c r="AK108" i="281"/>
  <c r="AJ108" i="281"/>
  <c r="AH108" i="281"/>
  <c r="AG108" i="281"/>
  <c r="AE108" i="281"/>
  <c r="AD108" i="281"/>
  <c r="AC108" i="281"/>
  <c r="AB108" i="281"/>
  <c r="Z108" i="281"/>
  <c r="Y108" i="281"/>
  <c r="W108" i="281"/>
  <c r="V108" i="281"/>
  <c r="U108" i="281"/>
  <c r="T108" i="281"/>
  <c r="R108" i="281"/>
  <c r="Q108" i="281"/>
  <c r="O108" i="281"/>
  <c r="N108" i="281"/>
  <c r="M108" i="281"/>
  <c r="L108" i="281"/>
  <c r="J108" i="281"/>
  <c r="I108" i="281"/>
  <c r="G108" i="281"/>
  <c r="F108" i="281"/>
  <c r="E108" i="281"/>
  <c r="D108" i="281"/>
  <c r="C108" i="281"/>
  <c r="B108" i="281"/>
  <c r="A108" i="281"/>
  <c r="AU107" i="281"/>
  <c r="AT107" i="281"/>
  <c r="AS107" i="281"/>
  <c r="AR107" i="281"/>
  <c r="AP107" i="281"/>
  <c r="AO107" i="281"/>
  <c r="AM107" i="281"/>
  <c r="AL107" i="281"/>
  <c r="AK107" i="281"/>
  <c r="AJ107" i="281"/>
  <c r="AH107" i="281"/>
  <c r="AG107" i="281"/>
  <c r="AE107" i="281"/>
  <c r="AD107" i="281"/>
  <c r="AC107" i="281"/>
  <c r="AB107" i="281"/>
  <c r="Z107" i="281"/>
  <c r="Y107" i="281"/>
  <c r="W107" i="281"/>
  <c r="V107" i="281"/>
  <c r="U107" i="281"/>
  <c r="T107" i="281"/>
  <c r="R107" i="281"/>
  <c r="Q107" i="281"/>
  <c r="O107" i="281"/>
  <c r="N107" i="281"/>
  <c r="M107" i="281"/>
  <c r="L107" i="281"/>
  <c r="J107" i="281"/>
  <c r="I107" i="281"/>
  <c r="G107" i="281"/>
  <c r="F107" i="281"/>
  <c r="E107" i="281"/>
  <c r="D107" i="281"/>
  <c r="C107" i="281"/>
  <c r="B107" i="281"/>
  <c r="A107" i="281"/>
  <c r="AU106" i="281"/>
  <c r="AT106" i="281"/>
  <c r="AS106" i="281"/>
  <c r="AR106" i="281"/>
  <c r="AP106" i="281"/>
  <c r="AO106" i="281"/>
  <c r="AM106" i="281"/>
  <c r="AL106" i="281"/>
  <c r="AK106" i="281"/>
  <c r="AJ106" i="281"/>
  <c r="AH106" i="281"/>
  <c r="AG106" i="281"/>
  <c r="AE106" i="281"/>
  <c r="AD106" i="281"/>
  <c r="AC106" i="281"/>
  <c r="AB106" i="281"/>
  <c r="Z106" i="281"/>
  <c r="Y106" i="281"/>
  <c r="W106" i="281"/>
  <c r="V106" i="281"/>
  <c r="U106" i="281"/>
  <c r="T106" i="281"/>
  <c r="R106" i="281"/>
  <c r="Q106" i="281"/>
  <c r="O106" i="281"/>
  <c r="N106" i="281"/>
  <c r="M106" i="281"/>
  <c r="L106" i="281"/>
  <c r="J106" i="281"/>
  <c r="I106" i="281"/>
  <c r="G106" i="281"/>
  <c r="F106" i="281"/>
  <c r="E106" i="281"/>
  <c r="D106" i="281"/>
  <c r="C106" i="281"/>
  <c r="B106" i="281"/>
  <c r="A106" i="281"/>
  <c r="AU105" i="281"/>
  <c r="AT105" i="281"/>
  <c r="AS105" i="281"/>
  <c r="AR105" i="281"/>
  <c r="AP105" i="281"/>
  <c r="AO105" i="281"/>
  <c r="AM105" i="281"/>
  <c r="AL105" i="281"/>
  <c r="AK105" i="281"/>
  <c r="AJ105" i="281"/>
  <c r="AH105" i="281"/>
  <c r="AG105" i="281"/>
  <c r="AE105" i="281"/>
  <c r="AD105" i="281"/>
  <c r="AC105" i="281"/>
  <c r="AB105" i="281"/>
  <c r="Z105" i="281"/>
  <c r="Y105" i="281"/>
  <c r="W105" i="281"/>
  <c r="V105" i="281"/>
  <c r="U105" i="281"/>
  <c r="T105" i="281"/>
  <c r="R105" i="281"/>
  <c r="Q105" i="281"/>
  <c r="O105" i="281"/>
  <c r="N105" i="281"/>
  <c r="M105" i="281"/>
  <c r="L105" i="281"/>
  <c r="J105" i="281"/>
  <c r="I105" i="281"/>
  <c r="G105" i="281"/>
  <c r="F105" i="281"/>
  <c r="E105" i="281"/>
  <c r="D105" i="281"/>
  <c r="B105" i="281"/>
  <c r="A105" i="281"/>
  <c r="AU104" i="281"/>
  <c r="AT104" i="281"/>
  <c r="AS104" i="281"/>
  <c r="AR104" i="281"/>
  <c r="AP104" i="281"/>
  <c r="AO104" i="281"/>
  <c r="AM104" i="281"/>
  <c r="AL104" i="281"/>
  <c r="AK104" i="281"/>
  <c r="AJ104" i="281"/>
  <c r="AH104" i="281"/>
  <c r="AG104" i="281"/>
  <c r="AE104" i="281"/>
  <c r="AD104" i="281"/>
  <c r="AC104" i="281"/>
  <c r="AB104" i="281"/>
  <c r="Z104" i="281"/>
  <c r="Y104" i="281"/>
  <c r="W104" i="281"/>
  <c r="V104" i="281"/>
  <c r="U104" i="281"/>
  <c r="T104" i="281"/>
  <c r="R104" i="281"/>
  <c r="Q104" i="281"/>
  <c r="O104" i="281"/>
  <c r="N104" i="281"/>
  <c r="M104" i="281"/>
  <c r="L104" i="281"/>
  <c r="J104" i="281"/>
  <c r="I104" i="281"/>
  <c r="G104" i="281"/>
  <c r="F104" i="281"/>
  <c r="E104" i="281"/>
  <c r="D104" i="281"/>
  <c r="B104" i="281"/>
  <c r="A104" i="281"/>
  <c r="AU103" i="281"/>
  <c r="AT103" i="281"/>
  <c r="AS103" i="281"/>
  <c r="AR103" i="281"/>
  <c r="AP103" i="281"/>
  <c r="AO103" i="281"/>
  <c r="AM103" i="281"/>
  <c r="AL103" i="281"/>
  <c r="AK103" i="281"/>
  <c r="AJ103" i="281"/>
  <c r="AH103" i="281"/>
  <c r="AG103" i="281"/>
  <c r="AE103" i="281"/>
  <c r="AD103" i="281"/>
  <c r="AC103" i="281"/>
  <c r="AB103" i="281"/>
  <c r="Z103" i="281"/>
  <c r="Y103" i="281"/>
  <c r="W103" i="281"/>
  <c r="V103" i="281"/>
  <c r="U103" i="281"/>
  <c r="T103" i="281"/>
  <c r="R103" i="281"/>
  <c r="Q103" i="281"/>
  <c r="O103" i="281"/>
  <c r="N103" i="281"/>
  <c r="M103" i="281"/>
  <c r="L103" i="281"/>
  <c r="J103" i="281"/>
  <c r="I103" i="281"/>
  <c r="G103" i="281"/>
  <c r="F103" i="281"/>
  <c r="E103" i="281"/>
  <c r="D103" i="281"/>
  <c r="B103" i="281"/>
  <c r="A103" i="281"/>
  <c r="AU102" i="281"/>
  <c r="AT102" i="281"/>
  <c r="AS102" i="281"/>
  <c r="AR102" i="281"/>
  <c r="AP102" i="281"/>
  <c r="AO102" i="281"/>
  <c r="AM102" i="281"/>
  <c r="AL102" i="281"/>
  <c r="AK102" i="281"/>
  <c r="AJ102" i="281"/>
  <c r="AH102" i="281"/>
  <c r="AG102" i="281"/>
  <c r="AE102" i="281"/>
  <c r="AD102" i="281"/>
  <c r="AC102" i="281"/>
  <c r="AB102" i="281"/>
  <c r="Z102" i="281"/>
  <c r="Y102" i="281"/>
  <c r="W102" i="281"/>
  <c r="V102" i="281"/>
  <c r="U102" i="281"/>
  <c r="T102" i="281"/>
  <c r="R102" i="281"/>
  <c r="Q102" i="281"/>
  <c r="O102" i="281"/>
  <c r="N102" i="281"/>
  <c r="M102" i="281"/>
  <c r="L102" i="281"/>
  <c r="J102" i="281"/>
  <c r="I102" i="281"/>
  <c r="G102" i="281"/>
  <c r="F102" i="281"/>
  <c r="E102" i="281"/>
  <c r="D102" i="281"/>
  <c r="B102" i="281"/>
  <c r="A102" i="281"/>
  <c r="AU101" i="281"/>
  <c r="AT101" i="281"/>
  <c r="AS101" i="281"/>
  <c r="AR101" i="281"/>
  <c r="AP101" i="281"/>
  <c r="AO101" i="281"/>
  <c r="AM101" i="281"/>
  <c r="AL101" i="281"/>
  <c r="AK101" i="281"/>
  <c r="AJ101" i="281"/>
  <c r="AH101" i="281"/>
  <c r="AG101" i="281"/>
  <c r="AE101" i="281"/>
  <c r="AD101" i="281"/>
  <c r="AC101" i="281"/>
  <c r="AB101" i="281"/>
  <c r="Z101" i="281"/>
  <c r="Y101" i="281"/>
  <c r="W101" i="281"/>
  <c r="V101" i="281"/>
  <c r="U101" i="281"/>
  <c r="T101" i="281"/>
  <c r="R101" i="281"/>
  <c r="Q101" i="281"/>
  <c r="O101" i="281"/>
  <c r="N101" i="281"/>
  <c r="M101" i="281"/>
  <c r="L101" i="281"/>
  <c r="J101" i="281"/>
  <c r="I101" i="281"/>
  <c r="G101" i="281"/>
  <c r="F101" i="281"/>
  <c r="E101" i="281"/>
  <c r="D101" i="281"/>
  <c r="B101" i="281"/>
  <c r="A101" i="281"/>
  <c r="G96" i="281"/>
  <c r="F96" i="281"/>
  <c r="E96" i="281"/>
  <c r="D96" i="281"/>
  <c r="C96" i="281"/>
  <c r="B96" i="281"/>
  <c r="G95" i="281"/>
  <c r="F95" i="281"/>
  <c r="E95" i="281"/>
  <c r="D95" i="281"/>
  <c r="C95" i="281"/>
  <c r="B95" i="281"/>
  <c r="G94" i="281"/>
  <c r="F94" i="281"/>
  <c r="E94" i="281"/>
  <c r="D94" i="281"/>
  <c r="C94" i="281"/>
  <c r="B94" i="281"/>
  <c r="G93" i="281"/>
  <c r="F93" i="281"/>
  <c r="E93" i="281"/>
  <c r="D93" i="281"/>
  <c r="C93" i="281"/>
  <c r="B93" i="281"/>
  <c r="G92" i="281"/>
  <c r="F92" i="281"/>
  <c r="E92" i="281"/>
  <c r="D92" i="281"/>
  <c r="C92" i="281"/>
  <c r="B92" i="281"/>
  <c r="G91" i="281"/>
  <c r="F91" i="281"/>
  <c r="E91" i="281"/>
  <c r="D91" i="281"/>
  <c r="C91" i="281"/>
  <c r="B91" i="281"/>
  <c r="G90" i="281"/>
  <c r="F90" i="281"/>
  <c r="E90" i="281"/>
  <c r="D90" i="281"/>
  <c r="C90" i="281"/>
  <c r="B90" i="281"/>
  <c r="S76" i="281"/>
  <c r="P76" i="281"/>
  <c r="M76" i="281"/>
  <c r="S75" i="281"/>
  <c r="P75" i="281"/>
  <c r="M75" i="281"/>
  <c r="S74" i="281"/>
  <c r="P74" i="281"/>
  <c r="M74" i="281"/>
  <c r="S73" i="281"/>
  <c r="P73" i="281"/>
  <c r="M73" i="281"/>
  <c r="S72" i="281"/>
  <c r="P72" i="281"/>
  <c r="M72" i="281"/>
  <c r="U71" i="281"/>
  <c r="S71" i="281"/>
  <c r="R71" i="281"/>
  <c r="P71" i="281"/>
  <c r="M71" i="281"/>
  <c r="V66" i="281"/>
  <c r="S66" i="281"/>
  <c r="P66" i="281"/>
  <c r="M66" i="281"/>
  <c r="V65" i="281"/>
  <c r="S65" i="281"/>
  <c r="P65" i="281"/>
  <c r="M65" i="281"/>
  <c r="V64" i="281"/>
  <c r="S64" i="281"/>
  <c r="P64" i="281"/>
  <c r="M64" i="281"/>
  <c r="V63" i="281"/>
  <c r="S63" i="281"/>
  <c r="P63" i="281"/>
  <c r="M63" i="281"/>
  <c r="V62" i="281"/>
  <c r="S62" i="281"/>
  <c r="P62" i="281"/>
  <c r="M62" i="281"/>
  <c r="V61" i="281"/>
  <c r="S61" i="281"/>
  <c r="P61" i="281"/>
  <c r="M61" i="281"/>
  <c r="A3" i="281"/>
  <c r="L61" i="281" s="1"/>
  <c r="C104" i="281" l="1"/>
  <c r="C105" i="281"/>
  <c r="C101" i="281"/>
  <c r="C102" i="281"/>
  <c r="C103" i="281"/>
  <c r="S77" i="281"/>
  <c r="H96" i="281"/>
  <c r="J96" i="281"/>
  <c r="H95" i="281"/>
  <c r="H94" i="281"/>
  <c r="J94" i="281"/>
  <c r="M77" i="281"/>
  <c r="H93" i="281"/>
  <c r="J93" i="281"/>
  <c r="V67" i="281"/>
  <c r="H92" i="281"/>
  <c r="S67" i="281"/>
  <c r="J95" i="281"/>
  <c r="P77" i="281"/>
  <c r="J92" i="281"/>
  <c r="H91" i="281"/>
  <c r="B97" i="281"/>
  <c r="C97" i="281"/>
  <c r="D97" i="281"/>
  <c r="E97" i="281"/>
  <c r="F97" i="281"/>
  <c r="P67" i="281"/>
  <c r="J91" i="281"/>
  <c r="G97" i="281"/>
  <c r="V74" i="281"/>
  <c r="V75" i="281"/>
  <c r="V72" i="281"/>
  <c r="V76" i="281"/>
  <c r="M67" i="281"/>
  <c r="H90" i="281"/>
  <c r="J3" i="281"/>
  <c r="V73" i="281"/>
  <c r="J90" i="281"/>
  <c r="V71" i="281"/>
  <c r="K122" i="281" l="1"/>
  <c r="K117" i="281"/>
  <c r="K121" i="281"/>
  <c r="K119" i="281"/>
  <c r="K115" i="281"/>
  <c r="K113" i="281"/>
  <c r="K111" i="281"/>
  <c r="K109" i="281"/>
  <c r="K107" i="281"/>
  <c r="K105" i="281"/>
  <c r="K103" i="281"/>
  <c r="K101" i="281"/>
  <c r="K120" i="281"/>
  <c r="K118" i="281"/>
  <c r="K116" i="281"/>
  <c r="K114" i="281"/>
  <c r="K112" i="281"/>
  <c r="K110" i="281"/>
  <c r="K108" i="281"/>
  <c r="K106" i="281"/>
  <c r="K104" i="281"/>
  <c r="K102" i="281"/>
  <c r="H97" i="281"/>
  <c r="J97" i="281"/>
  <c r="V77" i="281"/>
  <c r="O61" i="281"/>
  <c r="S3" i="281"/>
  <c r="S121" i="281" l="1"/>
  <c r="S120" i="281"/>
  <c r="S119" i="281"/>
  <c r="S115" i="281"/>
  <c r="S113" i="281"/>
  <c r="S109" i="281"/>
  <c r="S105" i="281"/>
  <c r="S103" i="281"/>
  <c r="S101" i="281"/>
  <c r="S118" i="281"/>
  <c r="S116" i="281"/>
  <c r="S114" i="281"/>
  <c r="S112" i="281"/>
  <c r="S110" i="281"/>
  <c r="S108" i="281"/>
  <c r="S106" i="281"/>
  <c r="S104" i="281"/>
  <c r="S102" i="281"/>
  <c r="S111" i="281"/>
  <c r="S107" i="281"/>
  <c r="R61" i="281"/>
  <c r="A32" i="281"/>
  <c r="AA117" i="281" l="1"/>
  <c r="AA119" i="281"/>
  <c r="AA118" i="281"/>
  <c r="AA121" i="281"/>
  <c r="AA122" i="281"/>
  <c r="AA120" i="281"/>
  <c r="AA116" i="281"/>
  <c r="AA114" i="281"/>
  <c r="AA112" i="281"/>
  <c r="AA110" i="281"/>
  <c r="AA108" i="281"/>
  <c r="AA106" i="281"/>
  <c r="AA104" i="281"/>
  <c r="AA102" i="281"/>
  <c r="AA115" i="281"/>
  <c r="AA113" i="281"/>
  <c r="AA111" i="281"/>
  <c r="AA105" i="281"/>
  <c r="AA103" i="281"/>
  <c r="AA101" i="281"/>
  <c r="AA109" i="281"/>
  <c r="AA107" i="281"/>
  <c r="J32" i="281"/>
  <c r="U61" i="281"/>
  <c r="AI115" i="281" l="1"/>
  <c r="AI111" i="281"/>
  <c r="AI107" i="281"/>
  <c r="AI103" i="281"/>
  <c r="AI117" i="281"/>
  <c r="AI110" i="281"/>
  <c r="AI106" i="281"/>
  <c r="AI114" i="281"/>
  <c r="AI102" i="281"/>
  <c r="AI118" i="281"/>
  <c r="AI104" i="281"/>
  <c r="AI113" i="281"/>
  <c r="AI109" i="281"/>
  <c r="AI105" i="281"/>
  <c r="AI119" i="281"/>
  <c r="AI116" i="281"/>
  <c r="AI112" i="281"/>
  <c r="AI108" i="281"/>
  <c r="AI121" i="281"/>
  <c r="AI101" i="281"/>
  <c r="AI122" i="281"/>
  <c r="AI120" i="281"/>
  <c r="S32" i="281"/>
  <c r="L71" i="281"/>
  <c r="AQ119" i="281" l="1"/>
  <c r="AQ114" i="281"/>
  <c r="AQ117" i="281"/>
  <c r="AQ110" i="281"/>
  <c r="AQ106" i="281"/>
  <c r="AQ116" i="281"/>
  <c r="AQ112" i="281"/>
  <c r="AQ108" i="281"/>
  <c r="AQ104" i="281"/>
  <c r="AQ118" i="281"/>
  <c r="AQ115" i="281"/>
  <c r="AQ111" i="281"/>
  <c r="AQ107" i="281"/>
  <c r="AQ103" i="281"/>
  <c r="AQ102" i="281"/>
  <c r="AQ122" i="281"/>
  <c r="AQ113" i="281"/>
  <c r="AQ105" i="281"/>
  <c r="AQ101" i="281"/>
  <c r="AQ109" i="281"/>
  <c r="AQ120" i="281"/>
  <c r="AQ121" i="281"/>
  <c r="A60" i="281"/>
  <c r="O71" i="281"/>
  <c r="A60" i="276" l="1"/>
  <c r="A32" i="280" l="1"/>
  <c r="B276" i="274"/>
  <c r="A276" i="274"/>
  <c r="B275" i="274"/>
  <c r="A275" i="274"/>
  <c r="B274" i="274"/>
  <c r="A274" i="274"/>
  <c r="B273" i="274"/>
  <c r="A273" i="274"/>
  <c r="B272" i="274"/>
  <c r="A272" i="274"/>
  <c r="B271" i="274"/>
  <c r="A271" i="274"/>
  <c r="B270" i="274"/>
  <c r="A270" i="274"/>
  <c r="B269" i="274"/>
  <c r="A269" i="274"/>
  <c r="B268" i="274"/>
  <c r="A268" i="274"/>
  <c r="B267" i="274"/>
  <c r="A267" i="274"/>
  <c r="B266" i="274"/>
  <c r="A266" i="274"/>
  <c r="B265" i="274"/>
  <c r="A265" i="274"/>
  <c r="B264" i="274"/>
  <c r="A264" i="274"/>
  <c r="B263" i="274"/>
  <c r="A263" i="274"/>
  <c r="B262" i="274"/>
  <c r="A262" i="274"/>
  <c r="B261" i="274"/>
  <c r="A261" i="274"/>
  <c r="B260" i="274"/>
  <c r="A260" i="274"/>
  <c r="B259" i="274"/>
  <c r="A259" i="274"/>
  <c r="B258" i="274"/>
  <c r="A258" i="274"/>
  <c r="B257" i="274"/>
  <c r="A257" i="274"/>
  <c r="B256" i="274"/>
  <c r="A256" i="274"/>
  <c r="B255" i="274"/>
  <c r="A255" i="274"/>
  <c r="B254" i="274"/>
  <c r="A254" i="274"/>
  <c r="B253" i="274"/>
  <c r="A253" i="274"/>
  <c r="B252" i="274"/>
  <c r="A252" i="274"/>
  <c r="B251" i="274"/>
  <c r="A251" i="274"/>
  <c r="B250" i="274"/>
  <c r="A250" i="274"/>
  <c r="B249" i="274"/>
  <c r="A249" i="274"/>
  <c r="B248" i="274"/>
  <c r="A248" i="274"/>
  <c r="B247" i="274"/>
  <c r="A247" i="274"/>
  <c r="B246" i="274"/>
  <c r="A246" i="274"/>
  <c r="B245" i="274"/>
  <c r="A245" i="274"/>
  <c r="B244" i="274"/>
  <c r="A244" i="274"/>
  <c r="B243" i="274"/>
  <c r="A243" i="274"/>
  <c r="B242" i="274"/>
  <c r="A242" i="274"/>
  <c r="B241" i="274"/>
  <c r="A241" i="274"/>
  <c r="B240" i="274"/>
  <c r="A240" i="274"/>
  <c r="B239" i="274"/>
  <c r="A239" i="274"/>
  <c r="B238" i="274"/>
  <c r="A238" i="274"/>
  <c r="B237" i="274"/>
  <c r="A237" i="274"/>
  <c r="B236" i="274"/>
  <c r="A236" i="274"/>
  <c r="B235" i="274"/>
  <c r="A235" i="274"/>
  <c r="B234" i="274"/>
  <c r="A234" i="274"/>
  <c r="B233" i="274"/>
  <c r="A233" i="274"/>
  <c r="B232" i="274"/>
  <c r="A232" i="274"/>
  <c r="B231" i="274"/>
  <c r="A231" i="274"/>
  <c r="B230" i="274"/>
  <c r="A230" i="274"/>
  <c r="B229" i="274"/>
  <c r="A229" i="274"/>
  <c r="B228" i="274"/>
  <c r="A228" i="274"/>
  <c r="B227" i="274"/>
  <c r="A227" i="274"/>
  <c r="B226" i="274"/>
  <c r="A226" i="274"/>
  <c r="B225" i="274"/>
  <c r="A225" i="274"/>
  <c r="B224" i="274"/>
  <c r="A224" i="274"/>
  <c r="B223" i="274"/>
  <c r="A223" i="274"/>
  <c r="B222" i="274"/>
  <c r="A222" i="274"/>
  <c r="B221" i="274"/>
  <c r="A221" i="274"/>
  <c r="B220" i="274"/>
  <c r="A220" i="274"/>
  <c r="B219" i="274"/>
  <c r="A219" i="274"/>
  <c r="B218" i="274"/>
  <c r="A218" i="274"/>
  <c r="B217" i="274"/>
  <c r="A217" i="274"/>
  <c r="B216" i="274"/>
  <c r="A216" i="274"/>
  <c r="B215" i="274"/>
  <c r="A215" i="274"/>
  <c r="B214" i="274"/>
  <c r="A214" i="274"/>
  <c r="B213" i="274"/>
  <c r="A213" i="274"/>
  <c r="B212" i="274"/>
  <c r="A212" i="274"/>
  <c r="B211" i="274"/>
  <c r="A211" i="274"/>
  <c r="B210" i="274"/>
  <c r="A210" i="274"/>
  <c r="B209" i="274"/>
  <c r="A209" i="274"/>
  <c r="B208" i="274"/>
  <c r="A208" i="274"/>
  <c r="B207" i="274"/>
  <c r="A207" i="274"/>
  <c r="B206" i="274"/>
  <c r="A206" i="274"/>
  <c r="B205" i="274"/>
  <c r="A205" i="274"/>
  <c r="B204" i="274"/>
  <c r="A204" i="274"/>
  <c r="B203" i="274"/>
  <c r="A203" i="274"/>
  <c r="B202" i="274"/>
  <c r="A202" i="274"/>
  <c r="B201" i="274"/>
  <c r="A201" i="274"/>
  <c r="B200" i="274"/>
  <c r="A200" i="274"/>
  <c r="B199" i="274"/>
  <c r="A199" i="274"/>
  <c r="B198" i="274"/>
  <c r="A198" i="274"/>
  <c r="B197" i="274"/>
  <c r="A197" i="274"/>
  <c r="B196" i="274"/>
  <c r="A196" i="274"/>
  <c r="B195" i="274"/>
  <c r="A195" i="274"/>
  <c r="B194" i="274"/>
  <c r="A194" i="274"/>
  <c r="B193" i="274"/>
  <c r="A193" i="274"/>
  <c r="B192" i="274"/>
  <c r="A192" i="274"/>
  <c r="B191" i="274"/>
  <c r="A191" i="274"/>
  <c r="B190" i="274"/>
  <c r="A190" i="274"/>
  <c r="B189" i="274"/>
  <c r="A189" i="274"/>
  <c r="B188" i="274"/>
  <c r="A188" i="274"/>
  <c r="B187" i="274"/>
  <c r="A187" i="274"/>
  <c r="B186" i="274"/>
  <c r="A186" i="274"/>
  <c r="B185" i="274"/>
  <c r="A185" i="274"/>
  <c r="B184" i="274"/>
  <c r="A184" i="274"/>
  <c r="B183" i="274"/>
  <c r="A183" i="274"/>
  <c r="B182" i="274"/>
  <c r="A182" i="274"/>
  <c r="B181" i="274"/>
  <c r="A181" i="274"/>
  <c r="B180" i="274"/>
  <c r="A180" i="274"/>
  <c r="B179" i="274"/>
  <c r="A179" i="274"/>
  <c r="B178" i="274"/>
  <c r="A178" i="274"/>
  <c r="B177" i="274"/>
  <c r="A177" i="274"/>
  <c r="B176" i="274"/>
  <c r="A176" i="274"/>
  <c r="B175" i="274"/>
  <c r="A175" i="274"/>
  <c r="B174" i="274"/>
  <c r="A174" i="274"/>
  <c r="B173" i="274"/>
  <c r="A173" i="274"/>
  <c r="B172" i="274"/>
  <c r="A172" i="274"/>
  <c r="B171" i="274"/>
  <c r="A171" i="274"/>
  <c r="B170" i="274"/>
  <c r="A170" i="274"/>
  <c r="B169" i="274"/>
  <c r="A169" i="274"/>
  <c r="B168" i="274"/>
  <c r="A168" i="274"/>
  <c r="B167" i="274"/>
  <c r="A167" i="274"/>
  <c r="B166" i="274"/>
  <c r="A166" i="274"/>
  <c r="B165" i="274"/>
  <c r="A165" i="274"/>
  <c r="B164" i="274"/>
  <c r="A164" i="274"/>
  <c r="B163" i="274"/>
  <c r="A163" i="274"/>
  <c r="B162" i="274"/>
  <c r="A162" i="274"/>
  <c r="B161" i="274"/>
  <c r="A161" i="274"/>
  <c r="B160" i="274"/>
  <c r="A160" i="274"/>
  <c r="B159" i="274"/>
  <c r="A159" i="274"/>
  <c r="B158" i="274"/>
  <c r="A158" i="274"/>
  <c r="B157" i="274"/>
  <c r="A157" i="274"/>
  <c r="B156" i="274"/>
  <c r="A156" i="274"/>
  <c r="B155" i="274"/>
  <c r="A155" i="274"/>
  <c r="B154" i="274"/>
  <c r="A154" i="274"/>
  <c r="B153" i="274"/>
  <c r="A153" i="274"/>
  <c r="B152" i="274"/>
  <c r="A152" i="274"/>
  <c r="B151" i="274"/>
  <c r="A151" i="274"/>
  <c r="B150" i="274"/>
  <c r="A150" i="274"/>
  <c r="B149" i="274"/>
  <c r="A149" i="274"/>
  <c r="B148" i="274"/>
  <c r="A148" i="274"/>
  <c r="B147" i="274"/>
  <c r="A147" i="274"/>
  <c r="B146" i="274"/>
  <c r="A146" i="274"/>
  <c r="B145" i="274"/>
  <c r="A145" i="274"/>
  <c r="B144" i="274"/>
  <c r="A144" i="274"/>
  <c r="B143" i="274"/>
  <c r="A143" i="274"/>
  <c r="B142" i="274"/>
  <c r="A142" i="274"/>
  <c r="B141" i="274"/>
  <c r="A141" i="274"/>
  <c r="B140" i="274"/>
  <c r="A140" i="274"/>
  <c r="B139" i="274"/>
  <c r="A139" i="274"/>
  <c r="B138" i="274"/>
  <c r="A138" i="274"/>
  <c r="B137" i="274"/>
  <c r="A137" i="274"/>
  <c r="B136" i="274"/>
  <c r="A136" i="274"/>
  <c r="B135" i="274"/>
  <c r="A135" i="274"/>
  <c r="B134" i="274"/>
  <c r="A134" i="274"/>
  <c r="B133" i="274"/>
  <c r="A133" i="274"/>
  <c r="B132" i="274"/>
  <c r="A132" i="274"/>
  <c r="B131" i="274"/>
  <c r="A131" i="274"/>
  <c r="B130" i="274"/>
  <c r="A130" i="274"/>
  <c r="I126" i="274"/>
  <c r="I125" i="274"/>
  <c r="I124" i="274"/>
  <c r="G124" i="274"/>
  <c r="F124" i="274"/>
  <c r="E124" i="274"/>
  <c r="D124" i="274"/>
  <c r="C124" i="274"/>
  <c r="B124" i="274"/>
  <c r="A124" i="274"/>
  <c r="I123" i="274"/>
  <c r="G123" i="274"/>
  <c r="F123" i="274"/>
  <c r="E123" i="274"/>
  <c r="D123" i="274"/>
  <c r="C123" i="274"/>
  <c r="B123" i="274"/>
  <c r="A123" i="274"/>
  <c r="I122" i="274"/>
  <c r="G122" i="274"/>
  <c r="F122" i="274"/>
  <c r="E122" i="274"/>
  <c r="D122" i="274"/>
  <c r="C122" i="274"/>
  <c r="B122" i="274"/>
  <c r="A122" i="274"/>
  <c r="I121" i="274"/>
  <c r="G121" i="274"/>
  <c r="F121" i="274"/>
  <c r="E121" i="274"/>
  <c r="D121" i="274"/>
  <c r="C121" i="274"/>
  <c r="B121" i="274"/>
  <c r="A121" i="274"/>
  <c r="I120" i="274"/>
  <c r="G120" i="274"/>
  <c r="F120" i="274"/>
  <c r="E120" i="274"/>
  <c r="D120" i="274"/>
  <c r="C120" i="274"/>
  <c r="B120" i="274"/>
  <c r="A120" i="274"/>
  <c r="I119" i="274"/>
  <c r="G119" i="274"/>
  <c r="F119" i="274"/>
  <c r="E119" i="274"/>
  <c r="D119" i="274"/>
  <c r="C119" i="274"/>
  <c r="B119" i="274"/>
  <c r="A119" i="274"/>
  <c r="I118" i="274"/>
  <c r="G118" i="274"/>
  <c r="F118" i="274"/>
  <c r="E118" i="274"/>
  <c r="D118" i="274"/>
  <c r="C118" i="274"/>
  <c r="B118" i="274"/>
  <c r="A118" i="274"/>
  <c r="I117" i="274"/>
  <c r="G117" i="274"/>
  <c r="F117" i="274"/>
  <c r="E117" i="274"/>
  <c r="D117" i="274"/>
  <c r="C117" i="274"/>
  <c r="B117" i="274"/>
  <c r="A117" i="274"/>
  <c r="I116" i="274"/>
  <c r="G116" i="274"/>
  <c r="F116" i="274"/>
  <c r="E116" i="274"/>
  <c r="D116" i="274"/>
  <c r="C116" i="274"/>
  <c r="B116" i="274"/>
  <c r="A116" i="274"/>
  <c r="I115" i="274"/>
  <c r="G115" i="274"/>
  <c r="F115" i="274"/>
  <c r="E115" i="274"/>
  <c r="D115" i="274"/>
  <c r="C115" i="274"/>
  <c r="B115" i="274"/>
  <c r="A115" i="274"/>
  <c r="I114" i="274"/>
  <c r="G114" i="274"/>
  <c r="F114" i="274"/>
  <c r="E114" i="274"/>
  <c r="D114" i="274"/>
  <c r="C114" i="274"/>
  <c r="B114" i="274"/>
  <c r="A114" i="274"/>
  <c r="I113" i="274"/>
  <c r="G113" i="274"/>
  <c r="F113" i="274"/>
  <c r="E113" i="274"/>
  <c r="D113" i="274"/>
  <c r="C113" i="274"/>
  <c r="B113" i="274"/>
  <c r="A113" i="274"/>
  <c r="I112" i="274"/>
  <c r="G112" i="274"/>
  <c r="F112" i="274"/>
  <c r="E112" i="274"/>
  <c r="D112" i="274"/>
  <c r="C112" i="274"/>
  <c r="B112" i="274"/>
  <c r="A112" i="274"/>
  <c r="I111" i="274"/>
  <c r="G111" i="274"/>
  <c r="F111" i="274"/>
  <c r="E111" i="274"/>
  <c r="D111" i="274"/>
  <c r="C111" i="274"/>
  <c r="B111" i="274"/>
  <c r="A111" i="274"/>
  <c r="I110" i="274"/>
  <c r="G110" i="274"/>
  <c r="F110" i="274"/>
  <c r="E110" i="274"/>
  <c r="D110" i="274"/>
  <c r="C110" i="274"/>
  <c r="B110" i="274"/>
  <c r="A110" i="274"/>
  <c r="I109" i="274"/>
  <c r="G109" i="274"/>
  <c r="F109" i="274"/>
  <c r="E109" i="274"/>
  <c r="D109" i="274"/>
  <c r="C109" i="274"/>
  <c r="B109" i="274"/>
  <c r="A109" i="274"/>
  <c r="I108" i="274"/>
  <c r="G108" i="274"/>
  <c r="F108" i="274"/>
  <c r="E108" i="274"/>
  <c r="D108" i="274"/>
  <c r="B108" i="274"/>
  <c r="A108" i="274"/>
  <c r="I107" i="274"/>
  <c r="G107" i="274"/>
  <c r="F107" i="274"/>
  <c r="E107" i="274"/>
  <c r="D107" i="274"/>
  <c r="B107" i="274"/>
  <c r="A107" i="274"/>
  <c r="I106" i="274"/>
  <c r="G106" i="274"/>
  <c r="F106" i="274"/>
  <c r="E106" i="274"/>
  <c r="D106" i="274"/>
  <c r="B106" i="274"/>
  <c r="A106" i="274"/>
  <c r="I105" i="274"/>
  <c r="G105" i="274"/>
  <c r="F105" i="274"/>
  <c r="E105" i="274"/>
  <c r="D105" i="274"/>
  <c r="B105" i="274"/>
  <c r="A105" i="274"/>
  <c r="I104" i="274"/>
  <c r="G104" i="274"/>
  <c r="F104" i="274"/>
  <c r="E104" i="274"/>
  <c r="D104" i="274"/>
  <c r="B104" i="274"/>
  <c r="A104" i="274"/>
  <c r="B100" i="274"/>
  <c r="G99" i="274"/>
  <c r="F99" i="274"/>
  <c r="E99" i="274"/>
  <c r="D99" i="274"/>
  <c r="C99" i="274"/>
  <c r="B99" i="274"/>
  <c r="H99" i="274" s="1"/>
  <c r="H98" i="274"/>
  <c r="G98" i="274"/>
  <c r="F98" i="274"/>
  <c r="E98" i="274"/>
  <c r="D98" i="274"/>
  <c r="C98" i="274"/>
  <c r="B98" i="274"/>
  <c r="G97" i="274"/>
  <c r="F97" i="274"/>
  <c r="E97" i="274"/>
  <c r="D97" i="274"/>
  <c r="C97" i="274"/>
  <c r="B97" i="274"/>
  <c r="H97" i="274" s="1"/>
  <c r="G96" i="274"/>
  <c r="F96" i="274"/>
  <c r="E96" i="274"/>
  <c r="D96" i="274"/>
  <c r="C96" i="274"/>
  <c r="B96" i="274"/>
  <c r="H96" i="274" s="1"/>
  <c r="G95" i="274"/>
  <c r="F95" i="274"/>
  <c r="E95" i="274"/>
  <c r="D95" i="274"/>
  <c r="C95" i="274"/>
  <c r="B95" i="274"/>
  <c r="H95" i="274" s="1"/>
  <c r="G94" i="274"/>
  <c r="F94" i="274"/>
  <c r="E94" i="274"/>
  <c r="D94" i="274"/>
  <c r="C94" i="274"/>
  <c r="B94" i="274"/>
  <c r="H94" i="274" s="1"/>
  <c r="G93" i="274"/>
  <c r="G100" i="274" s="1"/>
  <c r="F93" i="274"/>
  <c r="F100" i="274" s="1"/>
  <c r="E93" i="274"/>
  <c r="E100" i="274" s="1"/>
  <c r="D93" i="274"/>
  <c r="D100" i="274" s="1"/>
  <c r="C93" i="274"/>
  <c r="H93" i="274" s="1"/>
  <c r="H100" i="274" s="1"/>
  <c r="B93" i="274"/>
  <c r="A63" i="274"/>
  <c r="A35" i="274"/>
  <c r="A4" i="274"/>
  <c r="C108" i="274" s="1"/>
  <c r="B273" i="280"/>
  <c r="A273" i="280"/>
  <c r="B272" i="280"/>
  <c r="A272" i="280"/>
  <c r="B271" i="280"/>
  <c r="A271" i="280"/>
  <c r="B270" i="280"/>
  <c r="A270" i="280"/>
  <c r="B269" i="280"/>
  <c r="A269" i="280"/>
  <c r="B268" i="280"/>
  <c r="A268" i="280"/>
  <c r="B267" i="280"/>
  <c r="A267" i="280"/>
  <c r="B266" i="280"/>
  <c r="A266" i="280"/>
  <c r="B265" i="280"/>
  <c r="A265" i="280"/>
  <c r="B264" i="280"/>
  <c r="A264" i="280"/>
  <c r="B263" i="280"/>
  <c r="A263" i="280"/>
  <c r="B262" i="280"/>
  <c r="A262" i="280"/>
  <c r="B261" i="280"/>
  <c r="A261" i="280"/>
  <c r="B260" i="280"/>
  <c r="A260" i="280"/>
  <c r="B259" i="280"/>
  <c r="A259" i="280"/>
  <c r="B258" i="280"/>
  <c r="A258" i="280"/>
  <c r="B257" i="280"/>
  <c r="A257" i="280"/>
  <c r="B256" i="280"/>
  <c r="A256" i="280"/>
  <c r="B255" i="280"/>
  <c r="A255" i="280"/>
  <c r="B254" i="280"/>
  <c r="A254" i="280"/>
  <c r="B253" i="280"/>
  <c r="A253" i="280"/>
  <c r="B252" i="280"/>
  <c r="A252" i="280"/>
  <c r="B251" i="280"/>
  <c r="A251" i="280"/>
  <c r="B250" i="280"/>
  <c r="A250" i="280"/>
  <c r="B249" i="280"/>
  <c r="A249" i="280"/>
  <c r="B248" i="280"/>
  <c r="A248" i="280"/>
  <c r="B247" i="280"/>
  <c r="A247" i="280"/>
  <c r="B246" i="280"/>
  <c r="A246" i="280"/>
  <c r="B245" i="280"/>
  <c r="A245" i="280"/>
  <c r="B244" i="280"/>
  <c r="A244" i="280"/>
  <c r="B243" i="280"/>
  <c r="A243" i="280"/>
  <c r="B242" i="280"/>
  <c r="A242" i="280"/>
  <c r="B241" i="280"/>
  <c r="A241" i="280"/>
  <c r="B240" i="280"/>
  <c r="A240" i="280"/>
  <c r="B239" i="280"/>
  <c r="A239" i="280"/>
  <c r="B238" i="280"/>
  <c r="A238" i="280"/>
  <c r="B237" i="280"/>
  <c r="A237" i="280"/>
  <c r="B236" i="280"/>
  <c r="A236" i="280"/>
  <c r="B235" i="280"/>
  <c r="A235" i="280"/>
  <c r="B234" i="280"/>
  <c r="A234" i="280"/>
  <c r="B233" i="280"/>
  <c r="A233" i="280"/>
  <c r="B232" i="280"/>
  <c r="A232" i="280"/>
  <c r="B231" i="280"/>
  <c r="A231" i="280"/>
  <c r="B230" i="280"/>
  <c r="A230" i="280"/>
  <c r="B229" i="280"/>
  <c r="A229" i="280"/>
  <c r="B228" i="280"/>
  <c r="A228" i="280"/>
  <c r="B227" i="280"/>
  <c r="A227" i="280"/>
  <c r="B226" i="280"/>
  <c r="A226" i="280"/>
  <c r="B225" i="280"/>
  <c r="A225" i="280"/>
  <c r="B224" i="280"/>
  <c r="A224" i="280"/>
  <c r="B223" i="280"/>
  <c r="A223" i="280"/>
  <c r="B222" i="280"/>
  <c r="A222" i="280"/>
  <c r="B221" i="280"/>
  <c r="A221" i="280"/>
  <c r="B220" i="280"/>
  <c r="A220" i="280"/>
  <c r="B219" i="280"/>
  <c r="A219" i="280"/>
  <c r="B218" i="280"/>
  <c r="A218" i="280"/>
  <c r="B217" i="280"/>
  <c r="A217" i="280"/>
  <c r="B216" i="280"/>
  <c r="A216" i="280"/>
  <c r="B215" i="280"/>
  <c r="A215" i="280"/>
  <c r="B214" i="280"/>
  <c r="A214" i="280"/>
  <c r="B213" i="280"/>
  <c r="A213" i="280"/>
  <c r="B212" i="280"/>
  <c r="A212" i="280"/>
  <c r="B211" i="280"/>
  <c r="A211" i="280"/>
  <c r="B210" i="280"/>
  <c r="A210" i="280"/>
  <c r="B209" i="280"/>
  <c r="A209" i="280"/>
  <c r="B208" i="280"/>
  <c r="A208" i="280"/>
  <c r="B207" i="280"/>
  <c r="A207" i="280"/>
  <c r="B206" i="280"/>
  <c r="A206" i="280"/>
  <c r="B205" i="280"/>
  <c r="A205" i="280"/>
  <c r="B204" i="280"/>
  <c r="A204" i="280"/>
  <c r="B203" i="280"/>
  <c r="A203" i="280"/>
  <c r="B202" i="280"/>
  <c r="A202" i="280"/>
  <c r="B201" i="280"/>
  <c r="A201" i="280"/>
  <c r="B200" i="280"/>
  <c r="A200" i="280"/>
  <c r="B199" i="280"/>
  <c r="A199" i="280"/>
  <c r="B198" i="280"/>
  <c r="A198" i="280"/>
  <c r="B197" i="280"/>
  <c r="A197" i="280"/>
  <c r="B196" i="280"/>
  <c r="A196" i="280"/>
  <c r="B195" i="280"/>
  <c r="A195" i="280"/>
  <c r="B194" i="280"/>
  <c r="A194" i="280"/>
  <c r="B193" i="280"/>
  <c r="A193" i="280"/>
  <c r="B192" i="280"/>
  <c r="A192" i="280"/>
  <c r="B191" i="280"/>
  <c r="A191" i="280"/>
  <c r="B190" i="280"/>
  <c r="A190" i="280"/>
  <c r="B189" i="280"/>
  <c r="A189" i="280"/>
  <c r="B188" i="280"/>
  <c r="A188" i="280"/>
  <c r="B187" i="280"/>
  <c r="A187" i="280"/>
  <c r="B186" i="280"/>
  <c r="A186" i="280"/>
  <c r="B185" i="280"/>
  <c r="A185" i="280"/>
  <c r="B184" i="280"/>
  <c r="A184" i="280"/>
  <c r="B183" i="280"/>
  <c r="A183" i="280"/>
  <c r="B182" i="280"/>
  <c r="A182" i="280"/>
  <c r="B181" i="280"/>
  <c r="A181" i="280"/>
  <c r="B180" i="280"/>
  <c r="A180" i="280"/>
  <c r="B179" i="280"/>
  <c r="A179" i="280"/>
  <c r="B178" i="280"/>
  <c r="A178" i="280"/>
  <c r="B177" i="280"/>
  <c r="A177" i="280"/>
  <c r="B176" i="280"/>
  <c r="A176" i="280"/>
  <c r="B175" i="280"/>
  <c r="A175" i="280"/>
  <c r="B174" i="280"/>
  <c r="A174" i="280"/>
  <c r="B173" i="280"/>
  <c r="A173" i="280"/>
  <c r="B172" i="280"/>
  <c r="A172" i="280"/>
  <c r="B171" i="280"/>
  <c r="A171" i="280"/>
  <c r="B170" i="280"/>
  <c r="A170" i="280"/>
  <c r="B169" i="280"/>
  <c r="A169" i="280"/>
  <c r="B168" i="280"/>
  <c r="A168" i="280"/>
  <c r="B167" i="280"/>
  <c r="A167" i="280"/>
  <c r="B166" i="280"/>
  <c r="A166" i="280"/>
  <c r="B165" i="280"/>
  <c r="A165" i="280"/>
  <c r="B164" i="280"/>
  <c r="A164" i="280"/>
  <c r="B163" i="280"/>
  <c r="A163" i="280"/>
  <c r="B162" i="280"/>
  <c r="A162" i="280"/>
  <c r="B161" i="280"/>
  <c r="A161" i="280"/>
  <c r="B160" i="280"/>
  <c r="A160" i="280"/>
  <c r="B159" i="280"/>
  <c r="A159" i="280"/>
  <c r="B158" i="280"/>
  <c r="A158" i="280"/>
  <c r="B157" i="280"/>
  <c r="A157" i="280"/>
  <c r="B156" i="280"/>
  <c r="A156" i="280"/>
  <c r="B155" i="280"/>
  <c r="A155" i="280"/>
  <c r="B154" i="280"/>
  <c r="A154" i="280"/>
  <c r="B153" i="280"/>
  <c r="A153" i="280"/>
  <c r="B152" i="280"/>
  <c r="A152" i="280"/>
  <c r="B151" i="280"/>
  <c r="A151" i="280"/>
  <c r="B150" i="280"/>
  <c r="A150" i="280"/>
  <c r="B149" i="280"/>
  <c r="A149" i="280"/>
  <c r="B148" i="280"/>
  <c r="A148" i="280"/>
  <c r="B147" i="280"/>
  <c r="A147" i="280"/>
  <c r="B146" i="280"/>
  <c r="A146" i="280"/>
  <c r="B145" i="280"/>
  <c r="A145" i="280"/>
  <c r="B144" i="280"/>
  <c r="A144" i="280"/>
  <c r="B143" i="280"/>
  <c r="A143" i="280"/>
  <c r="B142" i="280"/>
  <c r="A142" i="280"/>
  <c r="B141" i="280"/>
  <c r="A141" i="280"/>
  <c r="B140" i="280"/>
  <c r="A140" i="280"/>
  <c r="B139" i="280"/>
  <c r="A139" i="280"/>
  <c r="B138" i="280"/>
  <c r="A138" i="280"/>
  <c r="B137" i="280"/>
  <c r="A137" i="280"/>
  <c r="B136" i="280"/>
  <c r="A136" i="280"/>
  <c r="B135" i="280"/>
  <c r="A135" i="280"/>
  <c r="B134" i="280"/>
  <c r="A134" i="280"/>
  <c r="B133" i="280"/>
  <c r="A133" i="280"/>
  <c r="B132" i="280"/>
  <c r="A132" i="280"/>
  <c r="B131" i="280"/>
  <c r="A131" i="280"/>
  <c r="B130" i="280"/>
  <c r="A130" i="280"/>
  <c r="B129" i="280"/>
  <c r="A129" i="280"/>
  <c r="B128" i="280"/>
  <c r="A128" i="280"/>
  <c r="B127" i="280"/>
  <c r="A127" i="280"/>
  <c r="AU123" i="280"/>
  <c r="AT123" i="280"/>
  <c r="AS123" i="280"/>
  <c r="AR123" i="280"/>
  <c r="AQ123" i="280"/>
  <c r="AP123" i="280"/>
  <c r="AO123" i="280"/>
  <c r="AM123" i="280"/>
  <c r="AL123" i="280"/>
  <c r="AK123" i="280"/>
  <c r="AJ123" i="280"/>
  <c r="AI123" i="280"/>
  <c r="AH123" i="280"/>
  <c r="AG123" i="280"/>
  <c r="AE123" i="280"/>
  <c r="AD123" i="280"/>
  <c r="AC123" i="280"/>
  <c r="AB123" i="280"/>
  <c r="AA123" i="280"/>
  <c r="Z123" i="280"/>
  <c r="Y123" i="280"/>
  <c r="W123" i="280"/>
  <c r="V123" i="280"/>
  <c r="U123" i="280"/>
  <c r="T123" i="280"/>
  <c r="S123" i="280"/>
  <c r="R123" i="280"/>
  <c r="Q123" i="280"/>
  <c r="O123" i="280"/>
  <c r="N123" i="280"/>
  <c r="M123" i="280"/>
  <c r="L123" i="280"/>
  <c r="K123" i="280"/>
  <c r="J123" i="280"/>
  <c r="I123" i="280"/>
  <c r="AU122" i="280"/>
  <c r="AT122" i="280"/>
  <c r="AS122" i="280"/>
  <c r="AR122" i="280"/>
  <c r="AP122" i="280"/>
  <c r="AO122" i="280"/>
  <c r="AM122" i="280"/>
  <c r="AL122" i="280"/>
  <c r="AK122" i="280"/>
  <c r="AJ122" i="280"/>
  <c r="AH122" i="280"/>
  <c r="AG122" i="280"/>
  <c r="AE122" i="280"/>
  <c r="AD122" i="280"/>
  <c r="AC122" i="280"/>
  <c r="AB122" i="280"/>
  <c r="Z122" i="280"/>
  <c r="Y122" i="280"/>
  <c r="W122" i="280"/>
  <c r="V122" i="280"/>
  <c r="U122" i="280"/>
  <c r="T122" i="280"/>
  <c r="R122" i="280"/>
  <c r="Q122" i="280"/>
  <c r="O122" i="280"/>
  <c r="N122" i="280"/>
  <c r="M122" i="280"/>
  <c r="L122" i="280"/>
  <c r="J122" i="280"/>
  <c r="I122" i="280"/>
  <c r="AU121" i="280"/>
  <c r="AT121" i="280"/>
  <c r="AS121" i="280"/>
  <c r="AR121" i="280"/>
  <c r="AP121" i="280"/>
  <c r="AO121" i="280"/>
  <c r="AM121" i="280"/>
  <c r="AL121" i="280"/>
  <c r="AK121" i="280"/>
  <c r="AJ121" i="280"/>
  <c r="AH121" i="280"/>
  <c r="AG121" i="280"/>
  <c r="AE121" i="280"/>
  <c r="AD121" i="280"/>
  <c r="AC121" i="280"/>
  <c r="AB121" i="280"/>
  <c r="Z121" i="280"/>
  <c r="Y121" i="280"/>
  <c r="W121" i="280"/>
  <c r="V121" i="280"/>
  <c r="U121" i="280"/>
  <c r="T121" i="280"/>
  <c r="R121" i="280"/>
  <c r="Q121" i="280"/>
  <c r="O121" i="280"/>
  <c r="N121" i="280"/>
  <c r="M121" i="280"/>
  <c r="L121" i="280"/>
  <c r="J121" i="280"/>
  <c r="I121" i="280"/>
  <c r="G121" i="280"/>
  <c r="F121" i="280"/>
  <c r="E121" i="280"/>
  <c r="D121" i="280"/>
  <c r="C121" i="280"/>
  <c r="B121" i="280"/>
  <c r="A121" i="280"/>
  <c r="AU120" i="280"/>
  <c r="AT120" i="280"/>
  <c r="AS120" i="280"/>
  <c r="AR120" i="280"/>
  <c r="AP120" i="280"/>
  <c r="AO120" i="280"/>
  <c r="AM120" i="280"/>
  <c r="AL120" i="280"/>
  <c r="AK120" i="280"/>
  <c r="AJ120" i="280"/>
  <c r="AH120" i="280"/>
  <c r="AG120" i="280"/>
  <c r="AE120" i="280"/>
  <c r="AD120" i="280"/>
  <c r="AC120" i="280"/>
  <c r="AB120" i="280"/>
  <c r="Z120" i="280"/>
  <c r="Y120" i="280"/>
  <c r="W120" i="280"/>
  <c r="V120" i="280"/>
  <c r="U120" i="280"/>
  <c r="T120" i="280"/>
  <c r="R120" i="280"/>
  <c r="Q120" i="280"/>
  <c r="O120" i="280"/>
  <c r="N120" i="280"/>
  <c r="M120" i="280"/>
  <c r="L120" i="280"/>
  <c r="J120" i="280"/>
  <c r="I120" i="280"/>
  <c r="G120" i="280"/>
  <c r="F120" i="280"/>
  <c r="E120" i="280"/>
  <c r="D120" i="280"/>
  <c r="C120" i="280"/>
  <c r="B120" i="280"/>
  <c r="A120" i="280"/>
  <c r="AU119" i="280"/>
  <c r="AT119" i="280"/>
  <c r="AS119" i="280"/>
  <c r="AR119" i="280"/>
  <c r="AP119" i="280"/>
  <c r="AO119" i="280"/>
  <c r="AM119" i="280"/>
  <c r="AL119" i="280"/>
  <c r="AK119" i="280"/>
  <c r="AJ119" i="280"/>
  <c r="AH119" i="280"/>
  <c r="AG119" i="280"/>
  <c r="AE119" i="280"/>
  <c r="AD119" i="280"/>
  <c r="AC119" i="280"/>
  <c r="AB119" i="280"/>
  <c r="Z119" i="280"/>
  <c r="Y119" i="280"/>
  <c r="W119" i="280"/>
  <c r="V119" i="280"/>
  <c r="U119" i="280"/>
  <c r="T119" i="280"/>
  <c r="R119" i="280"/>
  <c r="Q119" i="280"/>
  <c r="O119" i="280"/>
  <c r="N119" i="280"/>
  <c r="M119" i="280"/>
  <c r="L119" i="280"/>
  <c r="J119" i="280"/>
  <c r="I119" i="280"/>
  <c r="G119" i="280"/>
  <c r="F119" i="280"/>
  <c r="E119" i="280"/>
  <c r="D119" i="280"/>
  <c r="C119" i="280"/>
  <c r="B119" i="280"/>
  <c r="A119" i="280"/>
  <c r="AU118" i="280"/>
  <c r="AT118" i="280"/>
  <c r="AS118" i="280"/>
  <c r="AR118" i="280"/>
  <c r="AP118" i="280"/>
  <c r="AO118" i="280"/>
  <c r="AM118" i="280"/>
  <c r="AL118" i="280"/>
  <c r="AK118" i="280"/>
  <c r="AJ118" i="280"/>
  <c r="AH118" i="280"/>
  <c r="AG118" i="280"/>
  <c r="AE118" i="280"/>
  <c r="AD118" i="280"/>
  <c r="AC118" i="280"/>
  <c r="AB118" i="280"/>
  <c r="Z118" i="280"/>
  <c r="Y118" i="280"/>
  <c r="W118" i="280"/>
  <c r="V118" i="280"/>
  <c r="U118" i="280"/>
  <c r="T118" i="280"/>
  <c r="R118" i="280"/>
  <c r="Q118" i="280"/>
  <c r="O118" i="280"/>
  <c r="N118" i="280"/>
  <c r="M118" i="280"/>
  <c r="L118" i="280"/>
  <c r="J118" i="280"/>
  <c r="I118" i="280"/>
  <c r="G118" i="280"/>
  <c r="F118" i="280"/>
  <c r="E118" i="280"/>
  <c r="D118" i="280"/>
  <c r="C118" i="280"/>
  <c r="B118" i="280"/>
  <c r="A118" i="280"/>
  <c r="AU117" i="280"/>
  <c r="AT117" i="280"/>
  <c r="AS117" i="280"/>
  <c r="AR117" i="280"/>
  <c r="AQ117" i="280"/>
  <c r="AP117" i="280"/>
  <c r="AO117" i="280"/>
  <c r="AM117" i="280"/>
  <c r="AL117" i="280"/>
  <c r="AK117" i="280"/>
  <c r="AJ117" i="280"/>
  <c r="AI117" i="280"/>
  <c r="AH117" i="280"/>
  <c r="AG117" i="280"/>
  <c r="AE117" i="280"/>
  <c r="AD117" i="280"/>
  <c r="AC117" i="280"/>
  <c r="AB117" i="280"/>
  <c r="Z117" i="280"/>
  <c r="Y117" i="280"/>
  <c r="W117" i="280"/>
  <c r="V117" i="280"/>
  <c r="U117" i="280"/>
  <c r="T117" i="280"/>
  <c r="R117" i="280"/>
  <c r="Q117" i="280"/>
  <c r="O117" i="280"/>
  <c r="N117" i="280"/>
  <c r="M117" i="280"/>
  <c r="L117" i="280"/>
  <c r="J117" i="280"/>
  <c r="I117" i="280"/>
  <c r="G117" i="280"/>
  <c r="F117" i="280"/>
  <c r="E117" i="280"/>
  <c r="D117" i="280"/>
  <c r="C117" i="280"/>
  <c r="B117" i="280"/>
  <c r="A117" i="280"/>
  <c r="AU116" i="280"/>
  <c r="AT116" i="280"/>
  <c r="AS116" i="280"/>
  <c r="AR116" i="280"/>
  <c r="AP116" i="280"/>
  <c r="AO116" i="280"/>
  <c r="AM116" i="280"/>
  <c r="AL116" i="280"/>
  <c r="AK116" i="280"/>
  <c r="AJ116" i="280"/>
  <c r="AI116" i="280"/>
  <c r="AH116" i="280"/>
  <c r="AG116" i="280"/>
  <c r="AE116" i="280"/>
  <c r="AD116" i="280"/>
  <c r="AC116" i="280"/>
  <c r="AB116" i="280"/>
  <c r="Z116" i="280"/>
  <c r="Y116" i="280"/>
  <c r="W116" i="280"/>
  <c r="V116" i="280"/>
  <c r="U116" i="280"/>
  <c r="T116" i="280"/>
  <c r="R116" i="280"/>
  <c r="Q116" i="280"/>
  <c r="O116" i="280"/>
  <c r="N116" i="280"/>
  <c r="M116" i="280"/>
  <c r="L116" i="280"/>
  <c r="K116" i="280"/>
  <c r="J116" i="280"/>
  <c r="I116" i="280"/>
  <c r="G116" i="280"/>
  <c r="F116" i="280"/>
  <c r="E116" i="280"/>
  <c r="D116" i="280"/>
  <c r="C116" i="280"/>
  <c r="B116" i="280"/>
  <c r="A116" i="280"/>
  <c r="AU115" i="280"/>
  <c r="AT115" i="280"/>
  <c r="AS115" i="280"/>
  <c r="AR115" i="280"/>
  <c r="AP115" i="280"/>
  <c r="AO115" i="280"/>
  <c r="AM115" i="280"/>
  <c r="AL115" i="280"/>
  <c r="AK115" i="280"/>
  <c r="AJ115" i="280"/>
  <c r="AH115" i="280"/>
  <c r="AG115" i="280"/>
  <c r="AE115" i="280"/>
  <c r="AD115" i="280"/>
  <c r="AC115" i="280"/>
  <c r="AB115" i="280"/>
  <c r="Z115" i="280"/>
  <c r="Y115" i="280"/>
  <c r="W115" i="280"/>
  <c r="V115" i="280"/>
  <c r="U115" i="280"/>
  <c r="T115" i="280"/>
  <c r="R115" i="280"/>
  <c r="Q115" i="280"/>
  <c r="O115" i="280"/>
  <c r="N115" i="280"/>
  <c r="M115" i="280"/>
  <c r="L115" i="280"/>
  <c r="J115" i="280"/>
  <c r="I115" i="280"/>
  <c r="G115" i="280"/>
  <c r="F115" i="280"/>
  <c r="E115" i="280"/>
  <c r="D115" i="280"/>
  <c r="C115" i="280"/>
  <c r="B115" i="280"/>
  <c r="A115" i="280"/>
  <c r="AU114" i="280"/>
  <c r="AT114" i="280"/>
  <c r="AS114" i="280"/>
  <c r="AR114" i="280"/>
  <c r="AP114" i="280"/>
  <c r="AO114" i="280"/>
  <c r="AM114" i="280"/>
  <c r="AL114" i="280"/>
  <c r="AK114" i="280"/>
  <c r="AJ114" i="280"/>
  <c r="AH114" i="280"/>
  <c r="AG114" i="280"/>
  <c r="AE114" i="280"/>
  <c r="AD114" i="280"/>
  <c r="AC114" i="280"/>
  <c r="AB114" i="280"/>
  <c r="Z114" i="280"/>
  <c r="Y114" i="280"/>
  <c r="W114" i="280"/>
  <c r="V114" i="280"/>
  <c r="U114" i="280"/>
  <c r="T114" i="280"/>
  <c r="R114" i="280"/>
  <c r="Q114" i="280"/>
  <c r="O114" i="280"/>
  <c r="N114" i="280"/>
  <c r="M114" i="280"/>
  <c r="L114" i="280"/>
  <c r="J114" i="280"/>
  <c r="I114" i="280"/>
  <c r="G114" i="280"/>
  <c r="F114" i="280"/>
  <c r="E114" i="280"/>
  <c r="D114" i="280"/>
  <c r="C114" i="280"/>
  <c r="B114" i="280"/>
  <c r="A114" i="280"/>
  <c r="AU113" i="280"/>
  <c r="AT113" i="280"/>
  <c r="AS113" i="280"/>
  <c r="AR113" i="280"/>
  <c r="AP113" i="280"/>
  <c r="AO113" i="280"/>
  <c r="AM113" i="280"/>
  <c r="AL113" i="280"/>
  <c r="AK113" i="280"/>
  <c r="AJ113" i="280"/>
  <c r="AH113" i="280"/>
  <c r="AG113" i="280"/>
  <c r="AE113" i="280"/>
  <c r="AD113" i="280"/>
  <c r="AC113" i="280"/>
  <c r="AB113" i="280"/>
  <c r="Z113" i="280"/>
  <c r="Y113" i="280"/>
  <c r="W113" i="280"/>
  <c r="V113" i="280"/>
  <c r="U113" i="280"/>
  <c r="T113" i="280"/>
  <c r="R113" i="280"/>
  <c r="Q113" i="280"/>
  <c r="O113" i="280"/>
  <c r="N113" i="280"/>
  <c r="M113" i="280"/>
  <c r="L113" i="280"/>
  <c r="J113" i="280"/>
  <c r="I113" i="280"/>
  <c r="G113" i="280"/>
  <c r="F113" i="280"/>
  <c r="E113" i="280"/>
  <c r="D113" i="280"/>
  <c r="C113" i="280"/>
  <c r="B113" i="280"/>
  <c r="A113" i="280"/>
  <c r="AU112" i="280"/>
  <c r="AT112" i="280"/>
  <c r="AS112" i="280"/>
  <c r="AR112" i="280"/>
  <c r="AP112" i="280"/>
  <c r="AO112" i="280"/>
  <c r="AM112" i="280"/>
  <c r="AL112" i="280"/>
  <c r="AK112" i="280"/>
  <c r="AJ112" i="280"/>
  <c r="AH112" i="280"/>
  <c r="AG112" i="280"/>
  <c r="AE112" i="280"/>
  <c r="AD112" i="280"/>
  <c r="AC112" i="280"/>
  <c r="AB112" i="280"/>
  <c r="Z112" i="280"/>
  <c r="Y112" i="280"/>
  <c r="W112" i="280"/>
  <c r="V112" i="280"/>
  <c r="U112" i="280"/>
  <c r="T112" i="280"/>
  <c r="R112" i="280"/>
  <c r="Q112" i="280"/>
  <c r="O112" i="280"/>
  <c r="N112" i="280"/>
  <c r="M112" i="280"/>
  <c r="L112" i="280"/>
  <c r="J112" i="280"/>
  <c r="I112" i="280"/>
  <c r="G112" i="280"/>
  <c r="F112" i="280"/>
  <c r="E112" i="280"/>
  <c r="D112" i="280"/>
  <c r="C112" i="280"/>
  <c r="B112" i="280"/>
  <c r="A112" i="280"/>
  <c r="AU111" i="280"/>
  <c r="AT111" i="280"/>
  <c r="AS111" i="280"/>
  <c r="AR111" i="280"/>
  <c r="AP111" i="280"/>
  <c r="AO111" i="280"/>
  <c r="AM111" i="280"/>
  <c r="AL111" i="280"/>
  <c r="AK111" i="280"/>
  <c r="AJ111" i="280"/>
  <c r="AH111" i="280"/>
  <c r="AG111" i="280"/>
  <c r="AE111" i="280"/>
  <c r="AD111" i="280"/>
  <c r="AC111" i="280"/>
  <c r="AB111" i="280"/>
  <c r="Z111" i="280"/>
  <c r="Y111" i="280"/>
  <c r="W111" i="280"/>
  <c r="V111" i="280"/>
  <c r="U111" i="280"/>
  <c r="T111" i="280"/>
  <c r="R111" i="280"/>
  <c r="Q111" i="280"/>
  <c r="O111" i="280"/>
  <c r="N111" i="280"/>
  <c r="M111" i="280"/>
  <c r="L111" i="280"/>
  <c r="J111" i="280"/>
  <c r="I111" i="280"/>
  <c r="G111" i="280"/>
  <c r="F111" i="280"/>
  <c r="E111" i="280"/>
  <c r="D111" i="280"/>
  <c r="C111" i="280"/>
  <c r="B111" i="280"/>
  <c r="A111" i="280"/>
  <c r="AU110" i="280"/>
  <c r="AT110" i="280"/>
  <c r="AS110" i="280"/>
  <c r="AR110" i="280"/>
  <c r="AP110" i="280"/>
  <c r="AO110" i="280"/>
  <c r="AM110" i="280"/>
  <c r="AL110" i="280"/>
  <c r="AK110" i="280"/>
  <c r="AJ110" i="280"/>
  <c r="AH110" i="280"/>
  <c r="AG110" i="280"/>
  <c r="AE110" i="280"/>
  <c r="AD110" i="280"/>
  <c r="AC110" i="280"/>
  <c r="AB110" i="280"/>
  <c r="Z110" i="280"/>
  <c r="Y110" i="280"/>
  <c r="W110" i="280"/>
  <c r="V110" i="280"/>
  <c r="U110" i="280"/>
  <c r="T110" i="280"/>
  <c r="R110" i="280"/>
  <c r="Q110" i="280"/>
  <c r="O110" i="280"/>
  <c r="N110" i="280"/>
  <c r="M110" i="280"/>
  <c r="L110" i="280"/>
  <c r="J110" i="280"/>
  <c r="I110" i="280"/>
  <c r="G110" i="280"/>
  <c r="F110" i="280"/>
  <c r="E110" i="280"/>
  <c r="D110" i="280"/>
  <c r="C110" i="280"/>
  <c r="B110" i="280"/>
  <c r="A110" i="280"/>
  <c r="AU109" i="280"/>
  <c r="AT109" i="280"/>
  <c r="AS109" i="280"/>
  <c r="AR109" i="280"/>
  <c r="AP109" i="280"/>
  <c r="AO109" i="280"/>
  <c r="AM109" i="280"/>
  <c r="AL109" i="280"/>
  <c r="AK109" i="280"/>
  <c r="AJ109" i="280"/>
  <c r="AH109" i="280"/>
  <c r="AG109" i="280"/>
  <c r="AE109" i="280"/>
  <c r="AD109" i="280"/>
  <c r="AC109" i="280"/>
  <c r="AB109" i="280"/>
  <c r="Z109" i="280"/>
  <c r="Y109" i="280"/>
  <c r="W109" i="280"/>
  <c r="V109" i="280"/>
  <c r="U109" i="280"/>
  <c r="T109" i="280"/>
  <c r="R109" i="280"/>
  <c r="Q109" i="280"/>
  <c r="O109" i="280"/>
  <c r="N109" i="280"/>
  <c r="M109" i="280"/>
  <c r="L109" i="280"/>
  <c r="J109" i="280"/>
  <c r="I109" i="280"/>
  <c r="G109" i="280"/>
  <c r="F109" i="280"/>
  <c r="E109" i="280"/>
  <c r="D109" i="280"/>
  <c r="C109" i="280"/>
  <c r="B109" i="280"/>
  <c r="A109" i="280"/>
  <c r="AU108" i="280"/>
  <c r="AT108" i="280"/>
  <c r="AS108" i="280"/>
  <c r="AR108" i="280"/>
  <c r="AP108" i="280"/>
  <c r="AO108" i="280"/>
  <c r="AM108" i="280"/>
  <c r="AL108" i="280"/>
  <c r="AK108" i="280"/>
  <c r="AJ108" i="280"/>
  <c r="AH108" i="280"/>
  <c r="AG108" i="280"/>
  <c r="AE108" i="280"/>
  <c r="AD108" i="280"/>
  <c r="AC108" i="280"/>
  <c r="AB108" i="280"/>
  <c r="Z108" i="280"/>
  <c r="Y108" i="280"/>
  <c r="W108" i="280"/>
  <c r="V108" i="280"/>
  <c r="U108" i="280"/>
  <c r="T108" i="280"/>
  <c r="R108" i="280"/>
  <c r="Q108" i="280"/>
  <c r="O108" i="280"/>
  <c r="N108" i="280"/>
  <c r="M108" i="280"/>
  <c r="L108" i="280"/>
  <c r="J108" i="280"/>
  <c r="I108" i="280"/>
  <c r="G108" i="280"/>
  <c r="F108" i="280"/>
  <c r="E108" i="280"/>
  <c r="D108" i="280"/>
  <c r="C108" i="280"/>
  <c r="B108" i="280"/>
  <c r="A108" i="280"/>
  <c r="AU107" i="280"/>
  <c r="AT107" i="280"/>
  <c r="AS107" i="280"/>
  <c r="AR107" i="280"/>
  <c r="AP107" i="280"/>
  <c r="AO107" i="280"/>
  <c r="AM107" i="280"/>
  <c r="AL107" i="280"/>
  <c r="AK107" i="280"/>
  <c r="AJ107" i="280"/>
  <c r="AH107" i="280"/>
  <c r="AG107" i="280"/>
  <c r="AE107" i="280"/>
  <c r="AD107" i="280"/>
  <c r="AC107" i="280"/>
  <c r="AB107" i="280"/>
  <c r="Z107" i="280"/>
  <c r="Y107" i="280"/>
  <c r="W107" i="280"/>
  <c r="V107" i="280"/>
  <c r="U107" i="280"/>
  <c r="T107" i="280"/>
  <c r="R107" i="280"/>
  <c r="Q107" i="280"/>
  <c r="O107" i="280"/>
  <c r="N107" i="280"/>
  <c r="M107" i="280"/>
  <c r="L107" i="280"/>
  <c r="J107" i="280"/>
  <c r="I107" i="280"/>
  <c r="G107" i="280"/>
  <c r="F107" i="280"/>
  <c r="E107" i="280"/>
  <c r="D107" i="280"/>
  <c r="C107" i="280"/>
  <c r="B107" i="280"/>
  <c r="A107" i="280"/>
  <c r="AU106" i="280"/>
  <c r="AT106" i="280"/>
  <c r="AS106" i="280"/>
  <c r="AR106" i="280"/>
  <c r="AP106" i="280"/>
  <c r="AO106" i="280"/>
  <c r="AM106" i="280"/>
  <c r="AL106" i="280"/>
  <c r="AK106" i="280"/>
  <c r="AJ106" i="280"/>
  <c r="AH106" i="280"/>
  <c r="AG106" i="280"/>
  <c r="AE106" i="280"/>
  <c r="AD106" i="280"/>
  <c r="AC106" i="280"/>
  <c r="AB106" i="280"/>
  <c r="Z106" i="280"/>
  <c r="Y106" i="280"/>
  <c r="W106" i="280"/>
  <c r="V106" i="280"/>
  <c r="U106" i="280"/>
  <c r="T106" i="280"/>
  <c r="R106" i="280"/>
  <c r="Q106" i="280"/>
  <c r="O106" i="280"/>
  <c r="N106" i="280"/>
  <c r="M106" i="280"/>
  <c r="L106" i="280"/>
  <c r="J106" i="280"/>
  <c r="I106" i="280"/>
  <c r="G106" i="280"/>
  <c r="F106" i="280"/>
  <c r="E106" i="280"/>
  <c r="D106" i="280"/>
  <c r="C106" i="280"/>
  <c r="B106" i="280"/>
  <c r="A106" i="280"/>
  <c r="AU105" i="280"/>
  <c r="AT105" i="280"/>
  <c r="AS105" i="280"/>
  <c r="AR105" i="280"/>
  <c r="AP105" i="280"/>
  <c r="AO105" i="280"/>
  <c r="AM105" i="280"/>
  <c r="AL105" i="280"/>
  <c r="AK105" i="280"/>
  <c r="AJ105" i="280"/>
  <c r="AH105" i="280"/>
  <c r="AG105" i="280"/>
  <c r="AE105" i="280"/>
  <c r="AD105" i="280"/>
  <c r="AC105" i="280"/>
  <c r="AB105" i="280"/>
  <c r="Z105" i="280"/>
  <c r="Y105" i="280"/>
  <c r="W105" i="280"/>
  <c r="V105" i="280"/>
  <c r="U105" i="280"/>
  <c r="T105" i="280"/>
  <c r="R105" i="280"/>
  <c r="Q105" i="280"/>
  <c r="O105" i="280"/>
  <c r="N105" i="280"/>
  <c r="M105" i="280"/>
  <c r="L105" i="280"/>
  <c r="J105" i="280"/>
  <c r="I105" i="280"/>
  <c r="G105" i="280"/>
  <c r="F105" i="280"/>
  <c r="E105" i="280"/>
  <c r="D105" i="280"/>
  <c r="B105" i="280"/>
  <c r="A105" i="280"/>
  <c r="AU104" i="280"/>
  <c r="AT104" i="280"/>
  <c r="AS104" i="280"/>
  <c r="AR104" i="280"/>
  <c r="AP104" i="280"/>
  <c r="AO104" i="280"/>
  <c r="AM104" i="280"/>
  <c r="AL104" i="280"/>
  <c r="AK104" i="280"/>
  <c r="AJ104" i="280"/>
  <c r="AH104" i="280"/>
  <c r="AG104" i="280"/>
  <c r="AE104" i="280"/>
  <c r="AD104" i="280"/>
  <c r="AC104" i="280"/>
  <c r="AB104" i="280"/>
  <c r="Z104" i="280"/>
  <c r="Y104" i="280"/>
  <c r="W104" i="280"/>
  <c r="V104" i="280"/>
  <c r="U104" i="280"/>
  <c r="T104" i="280"/>
  <c r="R104" i="280"/>
  <c r="Q104" i="280"/>
  <c r="O104" i="280"/>
  <c r="N104" i="280"/>
  <c r="M104" i="280"/>
  <c r="L104" i="280"/>
  <c r="J104" i="280"/>
  <c r="I104" i="280"/>
  <c r="G104" i="280"/>
  <c r="F104" i="280"/>
  <c r="E104" i="280"/>
  <c r="D104" i="280"/>
  <c r="B104" i="280"/>
  <c r="A104" i="280"/>
  <c r="AU103" i="280"/>
  <c r="AT103" i="280"/>
  <c r="AS103" i="280"/>
  <c r="AR103" i="280"/>
  <c r="AP103" i="280"/>
  <c r="AO103" i="280"/>
  <c r="AM103" i="280"/>
  <c r="AL103" i="280"/>
  <c r="AK103" i="280"/>
  <c r="AJ103" i="280"/>
  <c r="AH103" i="280"/>
  <c r="AG103" i="280"/>
  <c r="AE103" i="280"/>
  <c r="AD103" i="280"/>
  <c r="AC103" i="280"/>
  <c r="AB103" i="280"/>
  <c r="Z103" i="280"/>
  <c r="Y103" i="280"/>
  <c r="W103" i="280"/>
  <c r="V103" i="280"/>
  <c r="U103" i="280"/>
  <c r="T103" i="280"/>
  <c r="R103" i="280"/>
  <c r="Q103" i="280"/>
  <c r="O103" i="280"/>
  <c r="N103" i="280"/>
  <c r="M103" i="280"/>
  <c r="L103" i="280"/>
  <c r="J103" i="280"/>
  <c r="I103" i="280"/>
  <c r="G103" i="280"/>
  <c r="F103" i="280"/>
  <c r="E103" i="280"/>
  <c r="D103" i="280"/>
  <c r="B103" i="280"/>
  <c r="A103" i="280"/>
  <c r="AU102" i="280"/>
  <c r="AT102" i="280"/>
  <c r="AS102" i="280"/>
  <c r="AR102" i="280"/>
  <c r="AP102" i="280"/>
  <c r="AO102" i="280"/>
  <c r="AM102" i="280"/>
  <c r="AL102" i="280"/>
  <c r="AK102" i="280"/>
  <c r="AJ102" i="280"/>
  <c r="AH102" i="280"/>
  <c r="AG102" i="280"/>
  <c r="AE102" i="280"/>
  <c r="AD102" i="280"/>
  <c r="AC102" i="280"/>
  <c r="AB102" i="280"/>
  <c r="Z102" i="280"/>
  <c r="Y102" i="280"/>
  <c r="W102" i="280"/>
  <c r="V102" i="280"/>
  <c r="U102" i="280"/>
  <c r="T102" i="280"/>
  <c r="R102" i="280"/>
  <c r="Q102" i="280"/>
  <c r="O102" i="280"/>
  <c r="N102" i="280"/>
  <c r="M102" i="280"/>
  <c r="L102" i="280"/>
  <c r="J102" i="280"/>
  <c r="I102" i="280"/>
  <c r="G102" i="280"/>
  <c r="F102" i="280"/>
  <c r="E102" i="280"/>
  <c r="D102" i="280"/>
  <c r="B102" i="280"/>
  <c r="A102" i="280"/>
  <c r="AU101" i="280"/>
  <c r="AT101" i="280"/>
  <c r="AS101" i="280"/>
  <c r="AR101" i="280"/>
  <c r="AP101" i="280"/>
  <c r="AO101" i="280"/>
  <c r="AM101" i="280"/>
  <c r="AL101" i="280"/>
  <c r="AK101" i="280"/>
  <c r="AJ101" i="280"/>
  <c r="AH101" i="280"/>
  <c r="AG101" i="280"/>
  <c r="AE101" i="280"/>
  <c r="AD101" i="280"/>
  <c r="AC101" i="280"/>
  <c r="AB101" i="280"/>
  <c r="Z101" i="280"/>
  <c r="Y101" i="280"/>
  <c r="W101" i="280"/>
  <c r="V101" i="280"/>
  <c r="U101" i="280"/>
  <c r="T101" i="280"/>
  <c r="R101" i="280"/>
  <c r="Q101" i="280"/>
  <c r="O101" i="280"/>
  <c r="N101" i="280"/>
  <c r="M101" i="280"/>
  <c r="L101" i="280"/>
  <c r="J101" i="280"/>
  <c r="I101" i="280"/>
  <c r="G101" i="280"/>
  <c r="F101" i="280"/>
  <c r="E101" i="280"/>
  <c r="D101" i="280"/>
  <c r="B101" i="280"/>
  <c r="A101" i="280"/>
  <c r="G96" i="280"/>
  <c r="F96" i="280"/>
  <c r="E96" i="280"/>
  <c r="D96" i="280"/>
  <c r="C96" i="280"/>
  <c r="J96" i="280" s="1"/>
  <c r="B96" i="280"/>
  <c r="H96" i="280" s="1"/>
  <c r="G95" i="280"/>
  <c r="F95" i="280"/>
  <c r="E95" i="280"/>
  <c r="D95" i="280"/>
  <c r="C95" i="280"/>
  <c r="J95" i="280" s="1"/>
  <c r="B95" i="280"/>
  <c r="H95" i="280" s="1"/>
  <c r="G94" i="280"/>
  <c r="F94" i="280"/>
  <c r="E94" i="280"/>
  <c r="D94" i="280"/>
  <c r="C94" i="280"/>
  <c r="J94" i="280" s="1"/>
  <c r="B94" i="280"/>
  <c r="H94" i="280" s="1"/>
  <c r="G93" i="280"/>
  <c r="F93" i="280"/>
  <c r="E93" i="280"/>
  <c r="D93" i="280"/>
  <c r="C93" i="280"/>
  <c r="J93" i="280" s="1"/>
  <c r="B93" i="280"/>
  <c r="G92" i="280"/>
  <c r="F92" i="280"/>
  <c r="J92" i="280" s="1"/>
  <c r="E92" i="280"/>
  <c r="D92" i="280"/>
  <c r="C92" i="280"/>
  <c r="B92" i="280"/>
  <c r="G91" i="280"/>
  <c r="F91" i="280"/>
  <c r="E91" i="280"/>
  <c r="D91" i="280"/>
  <c r="C91" i="280"/>
  <c r="J91" i="280" s="1"/>
  <c r="B91" i="280"/>
  <c r="H91" i="280" s="1"/>
  <c r="G90" i="280"/>
  <c r="F90" i="280"/>
  <c r="E90" i="280"/>
  <c r="D90" i="280"/>
  <c r="C90" i="280"/>
  <c r="B90" i="280"/>
  <c r="S76" i="280"/>
  <c r="P76" i="280"/>
  <c r="M76" i="280"/>
  <c r="S75" i="280"/>
  <c r="P75" i="280"/>
  <c r="M75" i="280"/>
  <c r="S74" i="280"/>
  <c r="P74" i="280"/>
  <c r="M74" i="280"/>
  <c r="S73" i="280"/>
  <c r="P73" i="280"/>
  <c r="M73" i="280"/>
  <c r="S72" i="280"/>
  <c r="P72" i="280"/>
  <c r="M72" i="280"/>
  <c r="U71" i="280"/>
  <c r="S71" i="280"/>
  <c r="R71" i="280"/>
  <c r="P71" i="280"/>
  <c r="M71" i="280"/>
  <c r="V66" i="280"/>
  <c r="S66" i="280"/>
  <c r="P66" i="280"/>
  <c r="M66" i="280"/>
  <c r="V65" i="280"/>
  <c r="S65" i="280"/>
  <c r="P65" i="280"/>
  <c r="M65" i="280"/>
  <c r="V64" i="280"/>
  <c r="S64" i="280"/>
  <c r="P64" i="280"/>
  <c r="M64" i="280"/>
  <c r="V63" i="280"/>
  <c r="S63" i="280"/>
  <c r="P63" i="280"/>
  <c r="M63" i="280"/>
  <c r="V62" i="280"/>
  <c r="S62" i="280"/>
  <c r="P62" i="280"/>
  <c r="M62" i="280"/>
  <c r="V72" i="280" s="1"/>
  <c r="V61" i="280"/>
  <c r="S61" i="280"/>
  <c r="P61" i="280"/>
  <c r="M61" i="280"/>
  <c r="A3" i="280"/>
  <c r="C101" i="280" s="1"/>
  <c r="S77" i="280" l="1"/>
  <c r="E97" i="280"/>
  <c r="P77" i="280"/>
  <c r="M77" i="280"/>
  <c r="V76" i="280"/>
  <c r="H93" i="280"/>
  <c r="C97" i="280"/>
  <c r="S67" i="280"/>
  <c r="D97" i="280"/>
  <c r="V75" i="280"/>
  <c r="H92" i="280"/>
  <c r="M67" i="280"/>
  <c r="V74" i="280"/>
  <c r="F97" i="280"/>
  <c r="G97" i="280"/>
  <c r="B97" i="280"/>
  <c r="P67" i="280"/>
  <c r="H90" i="280"/>
  <c r="H97" i="280" s="1"/>
  <c r="V71" i="280"/>
  <c r="J90" i="280"/>
  <c r="J97" i="280" s="1"/>
  <c r="C104" i="280"/>
  <c r="C103" i="280"/>
  <c r="L61" i="280"/>
  <c r="C100" i="274"/>
  <c r="C104" i="274"/>
  <c r="C105" i="274"/>
  <c r="C106" i="274"/>
  <c r="C107" i="274"/>
  <c r="V73" i="280"/>
  <c r="V67" i="280"/>
  <c r="J3" i="280"/>
  <c r="C105" i="280"/>
  <c r="C102" i="280"/>
  <c r="V77" i="280" l="1"/>
  <c r="K119" i="280"/>
  <c r="K115" i="280"/>
  <c r="K111" i="280"/>
  <c r="K107" i="280"/>
  <c r="K103" i="280"/>
  <c r="K113" i="280"/>
  <c r="K109" i="280"/>
  <c r="K120" i="280"/>
  <c r="K112" i="280"/>
  <c r="K104" i="280"/>
  <c r="K122" i="280"/>
  <c r="S3" i="280"/>
  <c r="K121" i="280"/>
  <c r="K101" i="280"/>
  <c r="K108" i="280"/>
  <c r="K118" i="280"/>
  <c r="K114" i="280"/>
  <c r="K110" i="280"/>
  <c r="K106" i="280"/>
  <c r="K102" i="280"/>
  <c r="O61" i="280"/>
  <c r="K117" i="280"/>
  <c r="K105" i="280"/>
  <c r="S114" i="280" l="1"/>
  <c r="S106" i="280"/>
  <c r="S102" i="280"/>
  <c r="S113" i="280"/>
  <c r="S112" i="280"/>
  <c r="S119" i="280"/>
  <c r="S115" i="280"/>
  <c r="S111" i="280"/>
  <c r="S107" i="280"/>
  <c r="S103" i="280"/>
  <c r="R61" i="280"/>
  <c r="S118" i="280"/>
  <c r="S110" i="280"/>
  <c r="S101" i="280"/>
  <c r="S116" i="280"/>
  <c r="S122" i="280"/>
  <c r="S120" i="280"/>
  <c r="S104" i="280"/>
  <c r="S121" i="280"/>
  <c r="S117" i="280"/>
  <c r="S109" i="280"/>
  <c r="S105" i="280"/>
  <c r="S108" i="280"/>
  <c r="AA120" i="280" l="1"/>
  <c r="AA116" i="280"/>
  <c r="AA112" i="280"/>
  <c r="AA108" i="280"/>
  <c r="AA104" i="280"/>
  <c r="AA118" i="280"/>
  <c r="AA121" i="280"/>
  <c r="AA113" i="280"/>
  <c r="AA122" i="280"/>
  <c r="AA106" i="280"/>
  <c r="AA102" i="280"/>
  <c r="AA109" i="280"/>
  <c r="AA105" i="280"/>
  <c r="AA101" i="280"/>
  <c r="AA119" i="280"/>
  <c r="AA115" i="280"/>
  <c r="AA111" i="280"/>
  <c r="AA107" i="280"/>
  <c r="AA103" i="280"/>
  <c r="AA114" i="280"/>
  <c r="AA110" i="280"/>
  <c r="AA117" i="280"/>
  <c r="U61" i="280"/>
  <c r="AI122" i="280" l="1"/>
  <c r="AI110" i="280"/>
  <c r="AI102" i="280"/>
  <c r="AI121" i="280"/>
  <c r="S32" i="280"/>
  <c r="AI120" i="280"/>
  <c r="AI112" i="280"/>
  <c r="AI108" i="280"/>
  <c r="AI104" i="280"/>
  <c r="AI119" i="280"/>
  <c r="AI115" i="280"/>
  <c r="AI107" i="280"/>
  <c r="L71" i="280"/>
  <c r="AI105" i="280"/>
  <c r="AI111" i="280"/>
  <c r="AI103" i="280"/>
  <c r="AI106" i="280"/>
  <c r="AI113" i="280"/>
  <c r="AI118" i="280"/>
  <c r="AI114" i="280"/>
  <c r="AI109" i="280"/>
  <c r="AI101" i="280"/>
  <c r="AQ116" i="280" l="1"/>
  <c r="AQ118" i="280"/>
  <c r="AQ121" i="280"/>
  <c r="AQ113" i="280"/>
  <c r="AQ109" i="280"/>
  <c r="AQ105" i="280"/>
  <c r="AQ101" i="280"/>
  <c r="AQ103" i="280"/>
  <c r="AQ114" i="280"/>
  <c r="AQ102" i="280"/>
  <c r="O71" i="280"/>
  <c r="AQ111" i="280"/>
  <c r="AQ107" i="280"/>
  <c r="AQ106" i="280"/>
  <c r="AQ120" i="280"/>
  <c r="AQ112" i="280"/>
  <c r="AQ108" i="280"/>
  <c r="AQ104" i="280"/>
  <c r="AQ119" i="280"/>
  <c r="AQ115" i="280"/>
  <c r="AQ122" i="280"/>
  <c r="AQ110" i="280"/>
  <c r="A60" i="280"/>
  <c r="B274" i="279" l="1"/>
  <c r="A274" i="279"/>
  <c r="B273" i="279"/>
  <c r="A273" i="279"/>
  <c r="B272" i="279"/>
  <c r="A272" i="279"/>
  <c r="B271" i="279"/>
  <c r="A271" i="279"/>
  <c r="B270" i="279"/>
  <c r="A270" i="279"/>
  <c r="B269" i="279"/>
  <c r="A269" i="279"/>
  <c r="B268" i="279"/>
  <c r="A268" i="279"/>
  <c r="B267" i="279"/>
  <c r="A267" i="279"/>
  <c r="B266" i="279"/>
  <c r="A266" i="279"/>
  <c r="B265" i="279"/>
  <c r="A265" i="279"/>
  <c r="B264" i="279"/>
  <c r="A264" i="279"/>
  <c r="B263" i="279"/>
  <c r="A263" i="279"/>
  <c r="B262" i="279"/>
  <c r="A262" i="279"/>
  <c r="B261" i="279"/>
  <c r="A261" i="279"/>
  <c r="B260" i="279"/>
  <c r="A260" i="279"/>
  <c r="B259" i="279"/>
  <c r="A259" i="279"/>
  <c r="B258" i="279"/>
  <c r="A258" i="279"/>
  <c r="B257" i="279"/>
  <c r="A257" i="279"/>
  <c r="B256" i="279"/>
  <c r="A256" i="279"/>
  <c r="B255" i="279"/>
  <c r="A255" i="279"/>
  <c r="B254" i="279"/>
  <c r="A254" i="279"/>
  <c r="B253" i="279"/>
  <c r="A253" i="279"/>
  <c r="B252" i="279"/>
  <c r="A252" i="279"/>
  <c r="B251" i="279"/>
  <c r="A251" i="279"/>
  <c r="B250" i="279"/>
  <c r="A250" i="279"/>
  <c r="B249" i="279"/>
  <c r="A249" i="279"/>
  <c r="B248" i="279"/>
  <c r="A248" i="279"/>
  <c r="B247" i="279"/>
  <c r="A247" i="279"/>
  <c r="B246" i="279"/>
  <c r="A246" i="279"/>
  <c r="B245" i="279"/>
  <c r="A245" i="279"/>
  <c r="B244" i="279"/>
  <c r="A244" i="279"/>
  <c r="B243" i="279"/>
  <c r="A243" i="279"/>
  <c r="B242" i="279"/>
  <c r="A242" i="279"/>
  <c r="B241" i="279"/>
  <c r="A241" i="279"/>
  <c r="B240" i="279"/>
  <c r="A240" i="279"/>
  <c r="B239" i="279"/>
  <c r="A239" i="279"/>
  <c r="B238" i="279"/>
  <c r="A238" i="279"/>
  <c r="B237" i="279"/>
  <c r="A237" i="279"/>
  <c r="B236" i="279"/>
  <c r="A236" i="279"/>
  <c r="B235" i="279"/>
  <c r="A235" i="279"/>
  <c r="B234" i="279"/>
  <c r="A234" i="279"/>
  <c r="B233" i="279"/>
  <c r="A233" i="279"/>
  <c r="B232" i="279"/>
  <c r="A232" i="279"/>
  <c r="B231" i="279"/>
  <c r="A231" i="279"/>
  <c r="B230" i="279"/>
  <c r="A230" i="279"/>
  <c r="B229" i="279"/>
  <c r="A229" i="279"/>
  <c r="B228" i="279"/>
  <c r="A228" i="279"/>
  <c r="B227" i="279"/>
  <c r="A227" i="279"/>
  <c r="B226" i="279"/>
  <c r="A226" i="279"/>
  <c r="B225" i="279"/>
  <c r="A225" i="279"/>
  <c r="B224" i="279"/>
  <c r="A224" i="279"/>
  <c r="B223" i="279"/>
  <c r="A223" i="279"/>
  <c r="B222" i="279"/>
  <c r="A222" i="279"/>
  <c r="B221" i="279"/>
  <c r="A221" i="279"/>
  <c r="B220" i="279"/>
  <c r="A220" i="279"/>
  <c r="B219" i="279"/>
  <c r="A219" i="279"/>
  <c r="B218" i="279"/>
  <c r="A218" i="279"/>
  <c r="B217" i="279"/>
  <c r="A217" i="279"/>
  <c r="B216" i="279"/>
  <c r="A216" i="279"/>
  <c r="B215" i="279"/>
  <c r="A215" i="279"/>
  <c r="B214" i="279"/>
  <c r="A214" i="279"/>
  <c r="B213" i="279"/>
  <c r="A213" i="279"/>
  <c r="B212" i="279"/>
  <c r="A212" i="279"/>
  <c r="B211" i="279"/>
  <c r="A211" i="279"/>
  <c r="B210" i="279"/>
  <c r="A210" i="279"/>
  <c r="B209" i="279"/>
  <c r="A209" i="279"/>
  <c r="B208" i="279"/>
  <c r="A208" i="279"/>
  <c r="B207" i="279"/>
  <c r="A207" i="279"/>
  <c r="B206" i="279"/>
  <c r="A206" i="279"/>
  <c r="B205" i="279"/>
  <c r="A205" i="279"/>
  <c r="B204" i="279"/>
  <c r="A204" i="279"/>
  <c r="B203" i="279"/>
  <c r="A203" i="279"/>
  <c r="B202" i="279"/>
  <c r="A202" i="279"/>
  <c r="B201" i="279"/>
  <c r="A201" i="279"/>
  <c r="B200" i="279"/>
  <c r="A200" i="279"/>
  <c r="B199" i="279"/>
  <c r="A199" i="279"/>
  <c r="B198" i="279"/>
  <c r="A198" i="279"/>
  <c r="B197" i="279"/>
  <c r="A197" i="279"/>
  <c r="B196" i="279"/>
  <c r="A196" i="279"/>
  <c r="B195" i="279"/>
  <c r="A195" i="279"/>
  <c r="B194" i="279"/>
  <c r="A194" i="279"/>
  <c r="B193" i="279"/>
  <c r="A193" i="279"/>
  <c r="B192" i="279"/>
  <c r="A192" i="279"/>
  <c r="B191" i="279"/>
  <c r="A191" i="279"/>
  <c r="B190" i="279"/>
  <c r="A190" i="279"/>
  <c r="B189" i="279"/>
  <c r="A189" i="279"/>
  <c r="B188" i="279"/>
  <c r="A188" i="279"/>
  <c r="B187" i="279"/>
  <c r="A187" i="279"/>
  <c r="B186" i="279"/>
  <c r="A186" i="279"/>
  <c r="B185" i="279"/>
  <c r="A185" i="279"/>
  <c r="B184" i="279"/>
  <c r="A184" i="279"/>
  <c r="B183" i="279"/>
  <c r="A183" i="279"/>
  <c r="B182" i="279"/>
  <c r="A182" i="279"/>
  <c r="B181" i="279"/>
  <c r="A181" i="279"/>
  <c r="B180" i="279"/>
  <c r="A180" i="279"/>
  <c r="B179" i="279"/>
  <c r="A179" i="279"/>
  <c r="B178" i="279"/>
  <c r="A178" i="279"/>
  <c r="B177" i="279"/>
  <c r="A177" i="279"/>
  <c r="B176" i="279"/>
  <c r="A176" i="279"/>
  <c r="B175" i="279"/>
  <c r="A175" i="279"/>
  <c r="B174" i="279"/>
  <c r="A174" i="279"/>
  <c r="B173" i="279"/>
  <c r="A173" i="279"/>
  <c r="B172" i="279"/>
  <c r="A172" i="279"/>
  <c r="B171" i="279"/>
  <c r="A171" i="279"/>
  <c r="B170" i="279"/>
  <c r="A170" i="279"/>
  <c r="B169" i="279"/>
  <c r="A169" i="279"/>
  <c r="B168" i="279"/>
  <c r="A168" i="279"/>
  <c r="B167" i="279"/>
  <c r="A167" i="279"/>
  <c r="B166" i="279"/>
  <c r="A166" i="279"/>
  <c r="B165" i="279"/>
  <c r="A165" i="279"/>
  <c r="B164" i="279"/>
  <c r="A164" i="279"/>
  <c r="B163" i="279"/>
  <c r="A163" i="279"/>
  <c r="B162" i="279"/>
  <c r="A162" i="279"/>
  <c r="B161" i="279"/>
  <c r="A161" i="279"/>
  <c r="B160" i="279"/>
  <c r="A160" i="279"/>
  <c r="B159" i="279"/>
  <c r="A159" i="279"/>
  <c r="B158" i="279"/>
  <c r="A158" i="279"/>
  <c r="B157" i="279"/>
  <c r="A157" i="279"/>
  <c r="B156" i="279"/>
  <c r="A156" i="279"/>
  <c r="B155" i="279"/>
  <c r="A155" i="279"/>
  <c r="B154" i="279"/>
  <c r="A154" i="279"/>
  <c r="B153" i="279"/>
  <c r="A153" i="279"/>
  <c r="B152" i="279"/>
  <c r="A152" i="279"/>
  <c r="B151" i="279"/>
  <c r="A151" i="279"/>
  <c r="B150" i="279"/>
  <c r="A150" i="279"/>
  <c r="B149" i="279"/>
  <c r="A149" i="279"/>
  <c r="B148" i="279"/>
  <c r="A148" i="279"/>
  <c r="B147" i="279"/>
  <c r="A147" i="279"/>
  <c r="B146" i="279"/>
  <c r="A146" i="279"/>
  <c r="B145" i="279"/>
  <c r="A145" i="279"/>
  <c r="B144" i="279"/>
  <c r="A144" i="279"/>
  <c r="B143" i="279"/>
  <c r="A143" i="279"/>
  <c r="B142" i="279"/>
  <c r="A142" i="279"/>
  <c r="B141" i="279"/>
  <c r="A141" i="279"/>
  <c r="B140" i="279"/>
  <c r="A140" i="279"/>
  <c r="B139" i="279"/>
  <c r="A139" i="279"/>
  <c r="B138" i="279"/>
  <c r="A138" i="279"/>
  <c r="B137" i="279"/>
  <c r="A137" i="279"/>
  <c r="B136" i="279"/>
  <c r="A136" i="279"/>
  <c r="B135" i="279"/>
  <c r="A135" i="279"/>
  <c r="B134" i="279"/>
  <c r="A134" i="279"/>
  <c r="B133" i="279"/>
  <c r="A133" i="279"/>
  <c r="B132" i="279"/>
  <c r="A132" i="279"/>
  <c r="B131" i="279"/>
  <c r="A131" i="279"/>
  <c r="B130" i="279"/>
  <c r="A130" i="279"/>
  <c r="B129" i="279"/>
  <c r="A129" i="279"/>
  <c r="B128" i="279"/>
  <c r="A128" i="279"/>
  <c r="AU124" i="279"/>
  <c r="AT124" i="279"/>
  <c r="AS124" i="279"/>
  <c r="AR124" i="279"/>
  <c r="AQ124" i="279"/>
  <c r="AP124" i="279"/>
  <c r="AO124" i="279"/>
  <c r="AM124" i="279"/>
  <c r="AL124" i="279"/>
  <c r="AK124" i="279"/>
  <c r="AJ124" i="279"/>
  <c r="AI124" i="279"/>
  <c r="AH124" i="279"/>
  <c r="AG124" i="279"/>
  <c r="AE124" i="279"/>
  <c r="AD124" i="279"/>
  <c r="AC124" i="279"/>
  <c r="AB124" i="279"/>
  <c r="AA124" i="279"/>
  <c r="Z124" i="279"/>
  <c r="Y124" i="279"/>
  <c r="W124" i="279"/>
  <c r="V124" i="279"/>
  <c r="U124" i="279"/>
  <c r="T124" i="279"/>
  <c r="S124" i="279"/>
  <c r="R124" i="279"/>
  <c r="Q124" i="279"/>
  <c r="O124" i="279"/>
  <c r="N124" i="279"/>
  <c r="M124" i="279"/>
  <c r="L124" i="279"/>
  <c r="K124" i="279"/>
  <c r="J124" i="279"/>
  <c r="I124" i="279"/>
  <c r="AU123" i="279"/>
  <c r="AT123" i="279"/>
  <c r="AS123" i="279"/>
  <c r="AR123" i="279"/>
  <c r="AQ123" i="279"/>
  <c r="AP123" i="279"/>
  <c r="AO123" i="279"/>
  <c r="AM123" i="279"/>
  <c r="AL123" i="279"/>
  <c r="AK123" i="279"/>
  <c r="AJ123" i="279"/>
  <c r="AH123" i="279"/>
  <c r="AG123" i="279"/>
  <c r="AE123" i="279"/>
  <c r="AD123" i="279"/>
  <c r="AC123" i="279"/>
  <c r="AB123" i="279"/>
  <c r="AA123" i="279"/>
  <c r="Z123" i="279"/>
  <c r="Y123" i="279"/>
  <c r="W123" i="279"/>
  <c r="V123" i="279"/>
  <c r="U123" i="279"/>
  <c r="T123" i="279"/>
  <c r="S123" i="279"/>
  <c r="R123" i="279"/>
  <c r="Q123" i="279"/>
  <c r="O123" i="279"/>
  <c r="N123" i="279"/>
  <c r="M123" i="279"/>
  <c r="L123" i="279"/>
  <c r="J123" i="279"/>
  <c r="I123" i="279"/>
  <c r="AU122" i="279"/>
  <c r="AT122" i="279"/>
  <c r="AS122" i="279"/>
  <c r="AR122" i="279"/>
  <c r="AQ122" i="279"/>
  <c r="AP122" i="279"/>
  <c r="AO122" i="279"/>
  <c r="AM122" i="279"/>
  <c r="AL122" i="279"/>
  <c r="AK122" i="279"/>
  <c r="AJ122" i="279"/>
  <c r="AH122" i="279"/>
  <c r="AG122" i="279"/>
  <c r="AE122" i="279"/>
  <c r="AD122" i="279"/>
  <c r="AC122" i="279"/>
  <c r="AB122" i="279"/>
  <c r="AA122" i="279"/>
  <c r="Z122" i="279"/>
  <c r="Y122" i="279"/>
  <c r="W122" i="279"/>
  <c r="V122" i="279"/>
  <c r="U122" i="279"/>
  <c r="T122" i="279"/>
  <c r="S122" i="279"/>
  <c r="R122" i="279"/>
  <c r="Q122" i="279"/>
  <c r="O122" i="279"/>
  <c r="N122" i="279"/>
  <c r="M122" i="279"/>
  <c r="L122" i="279"/>
  <c r="J122" i="279"/>
  <c r="I122" i="279"/>
  <c r="G122" i="279"/>
  <c r="F122" i="279"/>
  <c r="E122" i="279"/>
  <c r="D122" i="279"/>
  <c r="C122" i="279"/>
  <c r="B122" i="279"/>
  <c r="A122" i="279"/>
  <c r="AU121" i="279"/>
  <c r="AT121" i="279"/>
  <c r="AS121" i="279"/>
  <c r="AR121" i="279"/>
  <c r="AP121" i="279"/>
  <c r="AO121" i="279"/>
  <c r="AM121" i="279"/>
  <c r="AL121" i="279"/>
  <c r="AK121" i="279"/>
  <c r="AJ121" i="279"/>
  <c r="AH121" i="279"/>
  <c r="AG121" i="279"/>
  <c r="AE121" i="279"/>
  <c r="AD121" i="279"/>
  <c r="AC121" i="279"/>
  <c r="AB121" i="279"/>
  <c r="AA121" i="279"/>
  <c r="Z121" i="279"/>
  <c r="Y121" i="279"/>
  <c r="W121" i="279"/>
  <c r="V121" i="279"/>
  <c r="U121" i="279"/>
  <c r="T121" i="279"/>
  <c r="R121" i="279"/>
  <c r="Q121" i="279"/>
  <c r="O121" i="279"/>
  <c r="N121" i="279"/>
  <c r="M121" i="279"/>
  <c r="L121" i="279"/>
  <c r="J121" i="279"/>
  <c r="I121" i="279"/>
  <c r="G121" i="279"/>
  <c r="F121" i="279"/>
  <c r="E121" i="279"/>
  <c r="D121" i="279"/>
  <c r="C121" i="279"/>
  <c r="B121" i="279"/>
  <c r="A121" i="279"/>
  <c r="AU120" i="279"/>
  <c r="AT120" i="279"/>
  <c r="AS120" i="279"/>
  <c r="AR120" i="279"/>
  <c r="AP120" i="279"/>
  <c r="AO120" i="279"/>
  <c r="AM120" i="279"/>
  <c r="AL120" i="279"/>
  <c r="AK120" i="279"/>
  <c r="AJ120" i="279"/>
  <c r="AH120" i="279"/>
  <c r="AG120" i="279"/>
  <c r="AE120" i="279"/>
  <c r="AD120" i="279"/>
  <c r="AC120" i="279"/>
  <c r="AB120" i="279"/>
  <c r="Z120" i="279"/>
  <c r="Y120" i="279"/>
  <c r="W120" i="279"/>
  <c r="V120" i="279"/>
  <c r="U120" i="279"/>
  <c r="T120" i="279"/>
  <c r="R120" i="279"/>
  <c r="Q120" i="279"/>
  <c r="O120" i="279"/>
  <c r="N120" i="279"/>
  <c r="M120" i="279"/>
  <c r="L120" i="279"/>
  <c r="J120" i="279"/>
  <c r="I120" i="279"/>
  <c r="G120" i="279"/>
  <c r="F120" i="279"/>
  <c r="E120" i="279"/>
  <c r="D120" i="279"/>
  <c r="C120" i="279"/>
  <c r="B120" i="279"/>
  <c r="A120" i="279"/>
  <c r="AU119" i="279"/>
  <c r="AT119" i="279"/>
  <c r="AS119" i="279"/>
  <c r="AR119" i="279"/>
  <c r="AP119" i="279"/>
  <c r="AO119" i="279"/>
  <c r="AM119" i="279"/>
  <c r="AL119" i="279"/>
  <c r="AK119" i="279"/>
  <c r="AJ119" i="279"/>
  <c r="AI119" i="279"/>
  <c r="AH119" i="279"/>
  <c r="AG119" i="279"/>
  <c r="AE119" i="279"/>
  <c r="AD119" i="279"/>
  <c r="AC119" i="279"/>
  <c r="AB119" i="279"/>
  <c r="AA119" i="279"/>
  <c r="Z119" i="279"/>
  <c r="Y119" i="279"/>
  <c r="W119" i="279"/>
  <c r="V119" i="279"/>
  <c r="U119" i="279"/>
  <c r="T119" i="279"/>
  <c r="R119" i="279"/>
  <c r="Q119" i="279"/>
  <c r="O119" i="279"/>
  <c r="N119" i="279"/>
  <c r="M119" i="279"/>
  <c r="L119" i="279"/>
  <c r="J119" i="279"/>
  <c r="I119" i="279"/>
  <c r="G119" i="279"/>
  <c r="F119" i="279"/>
  <c r="E119" i="279"/>
  <c r="D119" i="279"/>
  <c r="C119" i="279"/>
  <c r="B119" i="279"/>
  <c r="A119" i="279"/>
  <c r="AU118" i="279"/>
  <c r="AT118" i="279"/>
  <c r="AS118" i="279"/>
  <c r="AR118" i="279"/>
  <c r="AQ118" i="279"/>
  <c r="AP118" i="279"/>
  <c r="AO118" i="279"/>
  <c r="AM118" i="279"/>
  <c r="AL118" i="279"/>
  <c r="AK118" i="279"/>
  <c r="AJ118" i="279"/>
  <c r="AI118" i="279"/>
  <c r="AH118" i="279"/>
  <c r="AG118" i="279"/>
  <c r="AE118" i="279"/>
  <c r="AD118" i="279"/>
  <c r="AC118" i="279"/>
  <c r="AB118" i="279"/>
  <c r="AA118" i="279"/>
  <c r="Z118" i="279"/>
  <c r="Y118" i="279"/>
  <c r="W118" i="279"/>
  <c r="V118" i="279"/>
  <c r="U118" i="279"/>
  <c r="T118" i="279"/>
  <c r="S118" i="279"/>
  <c r="R118" i="279"/>
  <c r="Q118" i="279"/>
  <c r="O118" i="279"/>
  <c r="N118" i="279"/>
  <c r="M118" i="279"/>
  <c r="L118" i="279"/>
  <c r="K118" i="279"/>
  <c r="J118" i="279"/>
  <c r="I118" i="279"/>
  <c r="G118" i="279"/>
  <c r="F118" i="279"/>
  <c r="E118" i="279"/>
  <c r="D118" i="279"/>
  <c r="C118" i="279"/>
  <c r="B118" i="279"/>
  <c r="A118" i="279"/>
  <c r="AU117" i="279"/>
  <c r="AT117" i="279"/>
  <c r="AS117" i="279"/>
  <c r="AR117" i="279"/>
  <c r="AP117" i="279"/>
  <c r="AO117" i="279"/>
  <c r="AM117" i="279"/>
  <c r="AL117" i="279"/>
  <c r="AK117" i="279"/>
  <c r="AJ117" i="279"/>
  <c r="AH117" i="279"/>
  <c r="AG117" i="279"/>
  <c r="AE117" i="279"/>
  <c r="AD117" i="279"/>
  <c r="AC117" i="279"/>
  <c r="AB117" i="279"/>
  <c r="Z117" i="279"/>
  <c r="Y117" i="279"/>
  <c r="W117" i="279"/>
  <c r="V117" i="279"/>
  <c r="U117" i="279"/>
  <c r="T117" i="279"/>
  <c r="R117" i="279"/>
  <c r="Q117" i="279"/>
  <c r="O117" i="279"/>
  <c r="N117" i="279"/>
  <c r="M117" i="279"/>
  <c r="L117" i="279"/>
  <c r="J117" i="279"/>
  <c r="I117" i="279"/>
  <c r="G117" i="279"/>
  <c r="F117" i="279"/>
  <c r="E117" i="279"/>
  <c r="D117" i="279"/>
  <c r="C117" i="279"/>
  <c r="B117" i="279"/>
  <c r="A117" i="279"/>
  <c r="AU116" i="279"/>
  <c r="AT116" i="279"/>
  <c r="AS116" i="279"/>
  <c r="AR116" i="279"/>
  <c r="AP116" i="279"/>
  <c r="AO116" i="279"/>
  <c r="AM116" i="279"/>
  <c r="AL116" i="279"/>
  <c r="AK116" i="279"/>
  <c r="AJ116" i="279"/>
  <c r="AH116" i="279"/>
  <c r="AG116" i="279"/>
  <c r="AE116" i="279"/>
  <c r="AD116" i="279"/>
  <c r="AC116" i="279"/>
  <c r="AB116" i="279"/>
  <c r="Z116" i="279"/>
  <c r="Y116" i="279"/>
  <c r="W116" i="279"/>
  <c r="V116" i="279"/>
  <c r="U116" i="279"/>
  <c r="T116" i="279"/>
  <c r="R116" i="279"/>
  <c r="Q116" i="279"/>
  <c r="O116" i="279"/>
  <c r="N116" i="279"/>
  <c r="M116" i="279"/>
  <c r="L116" i="279"/>
  <c r="J116" i="279"/>
  <c r="I116" i="279"/>
  <c r="G116" i="279"/>
  <c r="F116" i="279"/>
  <c r="E116" i="279"/>
  <c r="D116" i="279"/>
  <c r="C116" i="279"/>
  <c r="B116" i="279"/>
  <c r="A116" i="279"/>
  <c r="AU115" i="279"/>
  <c r="AT115" i="279"/>
  <c r="AS115" i="279"/>
  <c r="AR115" i="279"/>
  <c r="AP115" i="279"/>
  <c r="AO115" i="279"/>
  <c r="AM115" i="279"/>
  <c r="AL115" i="279"/>
  <c r="AK115" i="279"/>
  <c r="AJ115" i="279"/>
  <c r="AH115" i="279"/>
  <c r="AG115" i="279"/>
  <c r="AE115" i="279"/>
  <c r="AD115" i="279"/>
  <c r="AC115" i="279"/>
  <c r="AB115" i="279"/>
  <c r="Z115" i="279"/>
  <c r="Y115" i="279"/>
  <c r="W115" i="279"/>
  <c r="V115" i="279"/>
  <c r="U115" i="279"/>
  <c r="T115" i="279"/>
  <c r="R115" i="279"/>
  <c r="Q115" i="279"/>
  <c r="O115" i="279"/>
  <c r="N115" i="279"/>
  <c r="M115" i="279"/>
  <c r="L115" i="279"/>
  <c r="J115" i="279"/>
  <c r="I115" i="279"/>
  <c r="G115" i="279"/>
  <c r="F115" i="279"/>
  <c r="E115" i="279"/>
  <c r="D115" i="279"/>
  <c r="C115" i="279"/>
  <c r="B115" i="279"/>
  <c r="A115" i="279"/>
  <c r="AU114" i="279"/>
  <c r="AT114" i="279"/>
  <c r="AS114" i="279"/>
  <c r="AR114" i="279"/>
  <c r="AP114" i="279"/>
  <c r="AO114" i="279"/>
  <c r="AM114" i="279"/>
  <c r="AL114" i="279"/>
  <c r="AK114" i="279"/>
  <c r="AJ114" i="279"/>
  <c r="AH114" i="279"/>
  <c r="AG114" i="279"/>
  <c r="AE114" i="279"/>
  <c r="AD114" i="279"/>
  <c r="AC114" i="279"/>
  <c r="AB114" i="279"/>
  <c r="Z114" i="279"/>
  <c r="Y114" i="279"/>
  <c r="W114" i="279"/>
  <c r="V114" i="279"/>
  <c r="U114" i="279"/>
  <c r="T114" i="279"/>
  <c r="R114" i="279"/>
  <c r="Q114" i="279"/>
  <c r="O114" i="279"/>
  <c r="N114" i="279"/>
  <c r="M114" i="279"/>
  <c r="L114" i="279"/>
  <c r="J114" i="279"/>
  <c r="I114" i="279"/>
  <c r="G114" i="279"/>
  <c r="F114" i="279"/>
  <c r="E114" i="279"/>
  <c r="D114" i="279"/>
  <c r="C114" i="279"/>
  <c r="B114" i="279"/>
  <c r="A114" i="279"/>
  <c r="AU113" i="279"/>
  <c r="AT113" i="279"/>
  <c r="AS113" i="279"/>
  <c r="AR113" i="279"/>
  <c r="AP113" i="279"/>
  <c r="AO113" i="279"/>
  <c r="AM113" i="279"/>
  <c r="AL113" i="279"/>
  <c r="AK113" i="279"/>
  <c r="AJ113" i="279"/>
  <c r="AH113" i="279"/>
  <c r="AG113" i="279"/>
  <c r="AE113" i="279"/>
  <c r="AD113" i="279"/>
  <c r="AC113" i="279"/>
  <c r="AB113" i="279"/>
  <c r="Z113" i="279"/>
  <c r="Y113" i="279"/>
  <c r="W113" i="279"/>
  <c r="V113" i="279"/>
  <c r="U113" i="279"/>
  <c r="T113" i="279"/>
  <c r="R113" i="279"/>
  <c r="Q113" i="279"/>
  <c r="O113" i="279"/>
  <c r="N113" i="279"/>
  <c r="M113" i="279"/>
  <c r="L113" i="279"/>
  <c r="J113" i="279"/>
  <c r="I113" i="279"/>
  <c r="G113" i="279"/>
  <c r="F113" i="279"/>
  <c r="E113" i="279"/>
  <c r="D113" i="279"/>
  <c r="C113" i="279"/>
  <c r="B113" i="279"/>
  <c r="A113" i="279"/>
  <c r="AU112" i="279"/>
  <c r="AT112" i="279"/>
  <c r="AS112" i="279"/>
  <c r="AR112" i="279"/>
  <c r="AP112" i="279"/>
  <c r="AO112" i="279"/>
  <c r="AM112" i="279"/>
  <c r="AL112" i="279"/>
  <c r="AK112" i="279"/>
  <c r="AJ112" i="279"/>
  <c r="AH112" i="279"/>
  <c r="AG112" i="279"/>
  <c r="AE112" i="279"/>
  <c r="AD112" i="279"/>
  <c r="AC112" i="279"/>
  <c r="AB112" i="279"/>
  <c r="Z112" i="279"/>
  <c r="Y112" i="279"/>
  <c r="W112" i="279"/>
  <c r="V112" i="279"/>
  <c r="U112" i="279"/>
  <c r="T112" i="279"/>
  <c r="R112" i="279"/>
  <c r="Q112" i="279"/>
  <c r="O112" i="279"/>
  <c r="N112" i="279"/>
  <c r="M112" i="279"/>
  <c r="L112" i="279"/>
  <c r="J112" i="279"/>
  <c r="I112" i="279"/>
  <c r="G112" i="279"/>
  <c r="F112" i="279"/>
  <c r="E112" i="279"/>
  <c r="D112" i="279"/>
  <c r="C112" i="279"/>
  <c r="B112" i="279"/>
  <c r="A112" i="279"/>
  <c r="AU111" i="279"/>
  <c r="AT111" i="279"/>
  <c r="AS111" i="279"/>
  <c r="AR111" i="279"/>
  <c r="AP111" i="279"/>
  <c r="AO111" i="279"/>
  <c r="AM111" i="279"/>
  <c r="AL111" i="279"/>
  <c r="AK111" i="279"/>
  <c r="AJ111" i="279"/>
  <c r="AH111" i="279"/>
  <c r="AG111" i="279"/>
  <c r="AE111" i="279"/>
  <c r="AD111" i="279"/>
  <c r="AC111" i="279"/>
  <c r="AB111" i="279"/>
  <c r="Z111" i="279"/>
  <c r="Y111" i="279"/>
  <c r="W111" i="279"/>
  <c r="V111" i="279"/>
  <c r="U111" i="279"/>
  <c r="T111" i="279"/>
  <c r="R111" i="279"/>
  <c r="Q111" i="279"/>
  <c r="O111" i="279"/>
  <c r="N111" i="279"/>
  <c r="M111" i="279"/>
  <c r="L111" i="279"/>
  <c r="J111" i="279"/>
  <c r="I111" i="279"/>
  <c r="G111" i="279"/>
  <c r="F111" i="279"/>
  <c r="E111" i="279"/>
  <c r="D111" i="279"/>
  <c r="C111" i="279"/>
  <c r="B111" i="279"/>
  <c r="A111" i="279"/>
  <c r="AU110" i="279"/>
  <c r="AT110" i="279"/>
  <c r="AS110" i="279"/>
  <c r="AR110" i="279"/>
  <c r="AP110" i="279"/>
  <c r="AO110" i="279"/>
  <c r="AM110" i="279"/>
  <c r="AL110" i="279"/>
  <c r="AK110" i="279"/>
  <c r="AJ110" i="279"/>
  <c r="AH110" i="279"/>
  <c r="AG110" i="279"/>
  <c r="AE110" i="279"/>
  <c r="AD110" i="279"/>
  <c r="AC110" i="279"/>
  <c r="AB110" i="279"/>
  <c r="Z110" i="279"/>
  <c r="Y110" i="279"/>
  <c r="W110" i="279"/>
  <c r="V110" i="279"/>
  <c r="U110" i="279"/>
  <c r="T110" i="279"/>
  <c r="R110" i="279"/>
  <c r="Q110" i="279"/>
  <c r="O110" i="279"/>
  <c r="N110" i="279"/>
  <c r="M110" i="279"/>
  <c r="L110" i="279"/>
  <c r="J110" i="279"/>
  <c r="I110" i="279"/>
  <c r="G110" i="279"/>
  <c r="F110" i="279"/>
  <c r="E110" i="279"/>
  <c r="D110" i="279"/>
  <c r="C110" i="279"/>
  <c r="B110" i="279"/>
  <c r="A110" i="279"/>
  <c r="AU109" i="279"/>
  <c r="AT109" i="279"/>
  <c r="AS109" i="279"/>
  <c r="AR109" i="279"/>
  <c r="AP109" i="279"/>
  <c r="AO109" i="279"/>
  <c r="AM109" i="279"/>
  <c r="AL109" i="279"/>
  <c r="AK109" i="279"/>
  <c r="AJ109" i="279"/>
  <c r="AH109" i="279"/>
  <c r="AG109" i="279"/>
  <c r="AE109" i="279"/>
  <c r="AD109" i="279"/>
  <c r="AC109" i="279"/>
  <c r="AB109" i="279"/>
  <c r="Z109" i="279"/>
  <c r="Y109" i="279"/>
  <c r="W109" i="279"/>
  <c r="V109" i="279"/>
  <c r="U109" i="279"/>
  <c r="T109" i="279"/>
  <c r="R109" i="279"/>
  <c r="Q109" i="279"/>
  <c r="O109" i="279"/>
  <c r="N109" i="279"/>
  <c r="M109" i="279"/>
  <c r="L109" i="279"/>
  <c r="J109" i="279"/>
  <c r="I109" i="279"/>
  <c r="G109" i="279"/>
  <c r="F109" i="279"/>
  <c r="E109" i="279"/>
  <c r="D109" i="279"/>
  <c r="C109" i="279"/>
  <c r="B109" i="279"/>
  <c r="A109" i="279"/>
  <c r="AU108" i="279"/>
  <c r="AT108" i="279"/>
  <c r="AS108" i="279"/>
  <c r="AR108" i="279"/>
  <c r="AP108" i="279"/>
  <c r="AO108" i="279"/>
  <c r="AM108" i="279"/>
  <c r="AL108" i="279"/>
  <c r="AK108" i="279"/>
  <c r="AJ108" i="279"/>
  <c r="AH108" i="279"/>
  <c r="AG108" i="279"/>
  <c r="AE108" i="279"/>
  <c r="AD108" i="279"/>
  <c r="AC108" i="279"/>
  <c r="AB108" i="279"/>
  <c r="Z108" i="279"/>
  <c r="Y108" i="279"/>
  <c r="W108" i="279"/>
  <c r="V108" i="279"/>
  <c r="U108" i="279"/>
  <c r="T108" i="279"/>
  <c r="R108" i="279"/>
  <c r="Q108" i="279"/>
  <c r="O108" i="279"/>
  <c r="N108" i="279"/>
  <c r="M108" i="279"/>
  <c r="L108" i="279"/>
  <c r="J108" i="279"/>
  <c r="I108" i="279"/>
  <c r="G108" i="279"/>
  <c r="F108" i="279"/>
  <c r="E108" i="279"/>
  <c r="D108" i="279"/>
  <c r="C108" i="279"/>
  <c r="B108" i="279"/>
  <c r="A108" i="279"/>
  <c r="AU107" i="279"/>
  <c r="AT107" i="279"/>
  <c r="AS107" i="279"/>
  <c r="AR107" i="279"/>
  <c r="AP107" i="279"/>
  <c r="AO107" i="279"/>
  <c r="AM107" i="279"/>
  <c r="AL107" i="279"/>
  <c r="AK107" i="279"/>
  <c r="AJ107" i="279"/>
  <c r="AH107" i="279"/>
  <c r="AG107" i="279"/>
  <c r="AE107" i="279"/>
  <c r="AD107" i="279"/>
  <c r="AC107" i="279"/>
  <c r="AB107" i="279"/>
  <c r="Z107" i="279"/>
  <c r="Y107" i="279"/>
  <c r="W107" i="279"/>
  <c r="V107" i="279"/>
  <c r="U107" i="279"/>
  <c r="T107" i="279"/>
  <c r="R107" i="279"/>
  <c r="Q107" i="279"/>
  <c r="O107" i="279"/>
  <c r="N107" i="279"/>
  <c r="M107" i="279"/>
  <c r="L107" i="279"/>
  <c r="J107" i="279"/>
  <c r="I107" i="279"/>
  <c r="G107" i="279"/>
  <c r="F107" i="279"/>
  <c r="E107" i="279"/>
  <c r="D107" i="279"/>
  <c r="C107" i="279"/>
  <c r="B107" i="279"/>
  <c r="A107" i="279"/>
  <c r="AU106" i="279"/>
  <c r="AT106" i="279"/>
  <c r="AS106" i="279"/>
  <c r="AR106" i="279"/>
  <c r="AP106" i="279"/>
  <c r="AO106" i="279"/>
  <c r="AM106" i="279"/>
  <c r="AL106" i="279"/>
  <c r="AK106" i="279"/>
  <c r="AJ106" i="279"/>
  <c r="AH106" i="279"/>
  <c r="AG106" i="279"/>
  <c r="AE106" i="279"/>
  <c r="AD106" i="279"/>
  <c r="AC106" i="279"/>
  <c r="AB106" i="279"/>
  <c r="Z106" i="279"/>
  <c r="Y106" i="279"/>
  <c r="W106" i="279"/>
  <c r="V106" i="279"/>
  <c r="U106" i="279"/>
  <c r="T106" i="279"/>
  <c r="R106" i="279"/>
  <c r="Q106" i="279"/>
  <c r="O106" i="279"/>
  <c r="N106" i="279"/>
  <c r="M106" i="279"/>
  <c r="L106" i="279"/>
  <c r="J106" i="279"/>
  <c r="I106" i="279"/>
  <c r="G106" i="279"/>
  <c r="F106" i="279"/>
  <c r="E106" i="279"/>
  <c r="D106" i="279"/>
  <c r="B106" i="279"/>
  <c r="A106" i="279"/>
  <c r="AU105" i="279"/>
  <c r="AT105" i="279"/>
  <c r="AS105" i="279"/>
  <c r="AR105" i="279"/>
  <c r="AP105" i="279"/>
  <c r="AO105" i="279"/>
  <c r="AM105" i="279"/>
  <c r="AL105" i="279"/>
  <c r="AK105" i="279"/>
  <c r="AJ105" i="279"/>
  <c r="AH105" i="279"/>
  <c r="AG105" i="279"/>
  <c r="AE105" i="279"/>
  <c r="AD105" i="279"/>
  <c r="AC105" i="279"/>
  <c r="AB105" i="279"/>
  <c r="Z105" i="279"/>
  <c r="Y105" i="279"/>
  <c r="W105" i="279"/>
  <c r="V105" i="279"/>
  <c r="U105" i="279"/>
  <c r="T105" i="279"/>
  <c r="R105" i="279"/>
  <c r="Q105" i="279"/>
  <c r="O105" i="279"/>
  <c r="N105" i="279"/>
  <c r="M105" i="279"/>
  <c r="L105" i="279"/>
  <c r="J105" i="279"/>
  <c r="I105" i="279"/>
  <c r="G105" i="279"/>
  <c r="F105" i="279"/>
  <c r="E105" i="279"/>
  <c r="D105" i="279"/>
  <c r="B105" i="279"/>
  <c r="A105" i="279"/>
  <c r="AU104" i="279"/>
  <c r="AT104" i="279"/>
  <c r="AS104" i="279"/>
  <c r="AR104" i="279"/>
  <c r="AP104" i="279"/>
  <c r="AO104" i="279"/>
  <c r="AM104" i="279"/>
  <c r="AL104" i="279"/>
  <c r="AK104" i="279"/>
  <c r="AJ104" i="279"/>
  <c r="AH104" i="279"/>
  <c r="AG104" i="279"/>
  <c r="AE104" i="279"/>
  <c r="AD104" i="279"/>
  <c r="AC104" i="279"/>
  <c r="AB104" i="279"/>
  <c r="Z104" i="279"/>
  <c r="Y104" i="279"/>
  <c r="W104" i="279"/>
  <c r="V104" i="279"/>
  <c r="U104" i="279"/>
  <c r="T104" i="279"/>
  <c r="R104" i="279"/>
  <c r="Q104" i="279"/>
  <c r="O104" i="279"/>
  <c r="N104" i="279"/>
  <c r="M104" i="279"/>
  <c r="L104" i="279"/>
  <c r="J104" i="279"/>
  <c r="I104" i="279"/>
  <c r="G104" i="279"/>
  <c r="F104" i="279"/>
  <c r="E104" i="279"/>
  <c r="D104" i="279"/>
  <c r="B104" i="279"/>
  <c r="A104" i="279"/>
  <c r="AU103" i="279"/>
  <c r="AT103" i="279"/>
  <c r="AS103" i="279"/>
  <c r="AR103" i="279"/>
  <c r="AP103" i="279"/>
  <c r="AO103" i="279"/>
  <c r="AM103" i="279"/>
  <c r="AL103" i="279"/>
  <c r="AK103" i="279"/>
  <c r="AJ103" i="279"/>
  <c r="AH103" i="279"/>
  <c r="AG103" i="279"/>
  <c r="AE103" i="279"/>
  <c r="AD103" i="279"/>
  <c r="AC103" i="279"/>
  <c r="AB103" i="279"/>
  <c r="Z103" i="279"/>
  <c r="Y103" i="279"/>
  <c r="W103" i="279"/>
  <c r="V103" i="279"/>
  <c r="U103" i="279"/>
  <c r="T103" i="279"/>
  <c r="R103" i="279"/>
  <c r="Q103" i="279"/>
  <c r="O103" i="279"/>
  <c r="N103" i="279"/>
  <c r="M103" i="279"/>
  <c r="L103" i="279"/>
  <c r="J103" i="279"/>
  <c r="I103" i="279"/>
  <c r="G103" i="279"/>
  <c r="F103" i="279"/>
  <c r="E103" i="279"/>
  <c r="D103" i="279"/>
  <c r="B103" i="279"/>
  <c r="A103" i="279"/>
  <c r="AU102" i="279"/>
  <c r="AT102" i="279"/>
  <c r="AS102" i="279"/>
  <c r="AR102" i="279"/>
  <c r="AP102" i="279"/>
  <c r="AO102" i="279"/>
  <c r="AM102" i="279"/>
  <c r="AL102" i="279"/>
  <c r="AK102" i="279"/>
  <c r="AJ102" i="279"/>
  <c r="AH102" i="279"/>
  <c r="AG102" i="279"/>
  <c r="AE102" i="279"/>
  <c r="AD102" i="279"/>
  <c r="AC102" i="279"/>
  <c r="AB102" i="279"/>
  <c r="Z102" i="279"/>
  <c r="Y102" i="279"/>
  <c r="W102" i="279"/>
  <c r="V102" i="279"/>
  <c r="U102" i="279"/>
  <c r="T102" i="279"/>
  <c r="R102" i="279"/>
  <c r="Q102" i="279"/>
  <c r="O102" i="279"/>
  <c r="N102" i="279"/>
  <c r="M102" i="279"/>
  <c r="L102" i="279"/>
  <c r="J102" i="279"/>
  <c r="I102" i="279"/>
  <c r="G102" i="279"/>
  <c r="F102" i="279"/>
  <c r="E102" i="279"/>
  <c r="D102" i="279"/>
  <c r="B102" i="279"/>
  <c r="A102" i="279"/>
  <c r="G97" i="279"/>
  <c r="F97" i="279"/>
  <c r="E97" i="279"/>
  <c r="D97" i="279"/>
  <c r="C97" i="279"/>
  <c r="B97" i="279"/>
  <c r="G96" i="279"/>
  <c r="F96" i="279"/>
  <c r="E96" i="279"/>
  <c r="D96" i="279"/>
  <c r="C96" i="279"/>
  <c r="B96" i="279"/>
  <c r="G95" i="279"/>
  <c r="F95" i="279"/>
  <c r="E95" i="279"/>
  <c r="D95" i="279"/>
  <c r="C95" i="279"/>
  <c r="B95" i="279"/>
  <c r="G94" i="279"/>
  <c r="F94" i="279"/>
  <c r="E94" i="279"/>
  <c r="D94" i="279"/>
  <c r="C94" i="279"/>
  <c r="B94" i="279"/>
  <c r="G93" i="279"/>
  <c r="F93" i="279"/>
  <c r="E93" i="279"/>
  <c r="D93" i="279"/>
  <c r="C93" i="279"/>
  <c r="B93" i="279"/>
  <c r="G92" i="279"/>
  <c r="F92" i="279"/>
  <c r="E92" i="279"/>
  <c r="D92" i="279"/>
  <c r="C92" i="279"/>
  <c r="B92" i="279"/>
  <c r="G91" i="279"/>
  <c r="F91" i="279"/>
  <c r="E91" i="279"/>
  <c r="D91" i="279"/>
  <c r="C91" i="279"/>
  <c r="B91" i="279"/>
  <c r="S77" i="279"/>
  <c r="P77" i="279"/>
  <c r="M77" i="279"/>
  <c r="S76" i="279"/>
  <c r="P76" i="279"/>
  <c r="M76" i="279"/>
  <c r="S75" i="279"/>
  <c r="P75" i="279"/>
  <c r="M75" i="279"/>
  <c r="S74" i="279"/>
  <c r="P74" i="279"/>
  <c r="M74" i="279"/>
  <c r="S73" i="279"/>
  <c r="P73" i="279"/>
  <c r="M73" i="279"/>
  <c r="U72" i="279"/>
  <c r="S72" i="279"/>
  <c r="R72" i="279"/>
  <c r="P72" i="279"/>
  <c r="M72" i="279"/>
  <c r="V67" i="279"/>
  <c r="S67" i="279"/>
  <c r="P67" i="279"/>
  <c r="M67" i="279"/>
  <c r="V66" i="279"/>
  <c r="S66" i="279"/>
  <c r="P66" i="279"/>
  <c r="M66" i="279"/>
  <c r="V65" i="279"/>
  <c r="S65" i="279"/>
  <c r="P65" i="279"/>
  <c r="M65" i="279"/>
  <c r="V64" i="279"/>
  <c r="S64" i="279"/>
  <c r="P64" i="279"/>
  <c r="M64" i="279"/>
  <c r="V63" i="279"/>
  <c r="S63" i="279"/>
  <c r="P63" i="279"/>
  <c r="M63" i="279"/>
  <c r="V62" i="279"/>
  <c r="S62" i="279"/>
  <c r="P62" i="279"/>
  <c r="M62" i="279"/>
  <c r="A3" i="279"/>
  <c r="C105" i="279" s="1"/>
  <c r="B273" i="278"/>
  <c r="A273" i="278"/>
  <c r="B272" i="278"/>
  <c r="A272" i="278"/>
  <c r="B271" i="278"/>
  <c r="A271" i="278"/>
  <c r="B270" i="278"/>
  <c r="A270" i="278"/>
  <c r="B269" i="278"/>
  <c r="A269" i="278"/>
  <c r="B268" i="278"/>
  <c r="A268" i="278"/>
  <c r="B267" i="278"/>
  <c r="A267" i="278"/>
  <c r="B266" i="278"/>
  <c r="A266" i="278"/>
  <c r="B265" i="278"/>
  <c r="A265" i="278"/>
  <c r="B264" i="278"/>
  <c r="A264" i="278"/>
  <c r="B263" i="278"/>
  <c r="A263" i="278"/>
  <c r="B262" i="278"/>
  <c r="A262" i="278"/>
  <c r="B261" i="278"/>
  <c r="A261" i="278"/>
  <c r="B260" i="278"/>
  <c r="A260" i="278"/>
  <c r="B259" i="278"/>
  <c r="A259" i="278"/>
  <c r="B258" i="278"/>
  <c r="A258" i="278"/>
  <c r="B257" i="278"/>
  <c r="A257" i="278"/>
  <c r="B256" i="278"/>
  <c r="A256" i="278"/>
  <c r="B255" i="278"/>
  <c r="A255" i="278"/>
  <c r="B254" i="278"/>
  <c r="A254" i="278"/>
  <c r="B253" i="278"/>
  <c r="A253" i="278"/>
  <c r="B252" i="278"/>
  <c r="A252" i="278"/>
  <c r="B251" i="278"/>
  <c r="A251" i="278"/>
  <c r="B250" i="278"/>
  <c r="A250" i="278"/>
  <c r="B249" i="278"/>
  <c r="A249" i="278"/>
  <c r="B248" i="278"/>
  <c r="A248" i="278"/>
  <c r="B247" i="278"/>
  <c r="A247" i="278"/>
  <c r="B246" i="278"/>
  <c r="A246" i="278"/>
  <c r="B245" i="278"/>
  <c r="A245" i="278"/>
  <c r="B244" i="278"/>
  <c r="A244" i="278"/>
  <c r="B243" i="278"/>
  <c r="A243" i="278"/>
  <c r="B242" i="278"/>
  <c r="A242" i="278"/>
  <c r="B241" i="278"/>
  <c r="A241" i="278"/>
  <c r="B240" i="278"/>
  <c r="A240" i="278"/>
  <c r="B239" i="278"/>
  <c r="A239" i="278"/>
  <c r="B238" i="278"/>
  <c r="A238" i="278"/>
  <c r="B237" i="278"/>
  <c r="A237" i="278"/>
  <c r="B236" i="278"/>
  <c r="A236" i="278"/>
  <c r="B235" i="278"/>
  <c r="A235" i="278"/>
  <c r="B234" i="278"/>
  <c r="A234" i="278"/>
  <c r="B233" i="278"/>
  <c r="A233" i="278"/>
  <c r="B232" i="278"/>
  <c r="A232" i="278"/>
  <c r="B231" i="278"/>
  <c r="A231" i="278"/>
  <c r="B230" i="278"/>
  <c r="A230" i="278"/>
  <c r="B229" i="278"/>
  <c r="A229" i="278"/>
  <c r="B228" i="278"/>
  <c r="A228" i="278"/>
  <c r="B227" i="278"/>
  <c r="A227" i="278"/>
  <c r="B226" i="278"/>
  <c r="A226" i="278"/>
  <c r="B225" i="278"/>
  <c r="A225" i="278"/>
  <c r="B224" i="278"/>
  <c r="A224" i="278"/>
  <c r="B223" i="278"/>
  <c r="A223" i="278"/>
  <c r="B222" i="278"/>
  <c r="A222" i="278"/>
  <c r="B221" i="278"/>
  <c r="A221" i="278"/>
  <c r="B220" i="278"/>
  <c r="A220" i="278"/>
  <c r="B219" i="278"/>
  <c r="A219" i="278"/>
  <c r="B218" i="278"/>
  <c r="A218" i="278"/>
  <c r="B217" i="278"/>
  <c r="A217" i="278"/>
  <c r="B216" i="278"/>
  <c r="A216" i="278"/>
  <c r="B215" i="278"/>
  <c r="A215" i="278"/>
  <c r="B214" i="278"/>
  <c r="A214" i="278"/>
  <c r="B213" i="278"/>
  <c r="A213" i="278"/>
  <c r="B212" i="278"/>
  <c r="A212" i="278"/>
  <c r="B211" i="278"/>
  <c r="A211" i="278"/>
  <c r="B210" i="278"/>
  <c r="A210" i="278"/>
  <c r="B209" i="278"/>
  <c r="A209" i="278"/>
  <c r="B208" i="278"/>
  <c r="A208" i="278"/>
  <c r="B207" i="278"/>
  <c r="A207" i="278"/>
  <c r="B206" i="278"/>
  <c r="A206" i="278"/>
  <c r="B205" i="278"/>
  <c r="A205" i="278"/>
  <c r="B204" i="278"/>
  <c r="A204" i="278"/>
  <c r="B203" i="278"/>
  <c r="A203" i="278"/>
  <c r="B202" i="278"/>
  <c r="A202" i="278"/>
  <c r="B201" i="278"/>
  <c r="A201" i="278"/>
  <c r="B200" i="278"/>
  <c r="A200" i="278"/>
  <c r="B199" i="278"/>
  <c r="A199" i="278"/>
  <c r="B198" i="278"/>
  <c r="A198" i="278"/>
  <c r="B197" i="278"/>
  <c r="A197" i="278"/>
  <c r="B196" i="278"/>
  <c r="A196" i="278"/>
  <c r="B195" i="278"/>
  <c r="A195" i="278"/>
  <c r="B194" i="278"/>
  <c r="A194" i="278"/>
  <c r="B193" i="278"/>
  <c r="A193" i="278"/>
  <c r="B192" i="278"/>
  <c r="A192" i="278"/>
  <c r="B191" i="278"/>
  <c r="A191" i="278"/>
  <c r="B190" i="278"/>
  <c r="A190" i="278"/>
  <c r="B189" i="278"/>
  <c r="A189" i="278"/>
  <c r="B188" i="278"/>
  <c r="A188" i="278"/>
  <c r="B187" i="278"/>
  <c r="A187" i="278"/>
  <c r="B186" i="278"/>
  <c r="A186" i="278"/>
  <c r="B185" i="278"/>
  <c r="A185" i="278"/>
  <c r="B184" i="278"/>
  <c r="A184" i="278"/>
  <c r="B183" i="278"/>
  <c r="A183" i="278"/>
  <c r="B182" i="278"/>
  <c r="A182" i="278"/>
  <c r="B181" i="278"/>
  <c r="A181" i="278"/>
  <c r="B180" i="278"/>
  <c r="A180" i="278"/>
  <c r="B179" i="278"/>
  <c r="A179" i="278"/>
  <c r="B178" i="278"/>
  <c r="A178" i="278"/>
  <c r="B177" i="278"/>
  <c r="A177" i="278"/>
  <c r="B176" i="278"/>
  <c r="A176" i="278"/>
  <c r="B175" i="278"/>
  <c r="A175" i="278"/>
  <c r="B174" i="278"/>
  <c r="A174" i="278"/>
  <c r="B173" i="278"/>
  <c r="A173" i="278"/>
  <c r="B172" i="278"/>
  <c r="A172" i="278"/>
  <c r="B171" i="278"/>
  <c r="A171" i="278"/>
  <c r="B170" i="278"/>
  <c r="A170" i="278"/>
  <c r="B169" i="278"/>
  <c r="A169" i="278"/>
  <c r="B168" i="278"/>
  <c r="A168" i="278"/>
  <c r="B167" i="278"/>
  <c r="A167" i="278"/>
  <c r="B166" i="278"/>
  <c r="A166" i="278"/>
  <c r="B165" i="278"/>
  <c r="A165" i="278"/>
  <c r="B164" i="278"/>
  <c r="A164" i="278"/>
  <c r="B163" i="278"/>
  <c r="A163" i="278"/>
  <c r="B162" i="278"/>
  <c r="A162" i="278"/>
  <c r="B161" i="278"/>
  <c r="A161" i="278"/>
  <c r="B160" i="278"/>
  <c r="A160" i="278"/>
  <c r="B159" i="278"/>
  <c r="A159" i="278"/>
  <c r="B158" i="278"/>
  <c r="A158" i="278"/>
  <c r="B157" i="278"/>
  <c r="A157" i="278"/>
  <c r="B156" i="278"/>
  <c r="A156" i="278"/>
  <c r="B155" i="278"/>
  <c r="A155" i="278"/>
  <c r="B154" i="278"/>
  <c r="A154" i="278"/>
  <c r="B153" i="278"/>
  <c r="A153" i="278"/>
  <c r="B152" i="278"/>
  <c r="A152" i="278"/>
  <c r="B151" i="278"/>
  <c r="A151" i="278"/>
  <c r="B150" i="278"/>
  <c r="A150" i="278"/>
  <c r="B149" i="278"/>
  <c r="A149" i="278"/>
  <c r="B148" i="278"/>
  <c r="A148" i="278"/>
  <c r="B147" i="278"/>
  <c r="A147" i="278"/>
  <c r="B146" i="278"/>
  <c r="A146" i="278"/>
  <c r="B145" i="278"/>
  <c r="A145" i="278"/>
  <c r="B144" i="278"/>
  <c r="A144" i="278"/>
  <c r="B143" i="278"/>
  <c r="A143" i="278"/>
  <c r="B142" i="278"/>
  <c r="A142" i="278"/>
  <c r="B141" i="278"/>
  <c r="A141" i="278"/>
  <c r="B140" i="278"/>
  <c r="A140" i="278"/>
  <c r="B139" i="278"/>
  <c r="A139" i="278"/>
  <c r="B138" i="278"/>
  <c r="A138" i="278"/>
  <c r="B137" i="278"/>
  <c r="A137" i="278"/>
  <c r="B136" i="278"/>
  <c r="A136" i="278"/>
  <c r="B135" i="278"/>
  <c r="A135" i="278"/>
  <c r="B134" i="278"/>
  <c r="A134" i="278"/>
  <c r="B133" i="278"/>
  <c r="A133" i="278"/>
  <c r="B132" i="278"/>
  <c r="A132" i="278"/>
  <c r="B131" i="278"/>
  <c r="A131" i="278"/>
  <c r="B130" i="278"/>
  <c r="A130" i="278"/>
  <c r="B129" i="278"/>
  <c r="A129" i="278"/>
  <c r="B128" i="278"/>
  <c r="A128" i="278"/>
  <c r="B127" i="278"/>
  <c r="A127" i="278"/>
  <c r="AU123" i="278"/>
  <c r="AT123" i="278"/>
  <c r="AS123" i="278"/>
  <c r="AR123" i="278"/>
  <c r="AQ123" i="278"/>
  <c r="AP123" i="278"/>
  <c r="AO123" i="278"/>
  <c r="AM123" i="278"/>
  <c r="AL123" i="278"/>
  <c r="AK123" i="278"/>
  <c r="AJ123" i="278"/>
  <c r="AI123" i="278"/>
  <c r="AH123" i="278"/>
  <c r="AG123" i="278"/>
  <c r="AE123" i="278"/>
  <c r="AD123" i="278"/>
  <c r="AC123" i="278"/>
  <c r="AB123" i="278"/>
  <c r="AA123" i="278"/>
  <c r="Z123" i="278"/>
  <c r="Y123" i="278"/>
  <c r="W123" i="278"/>
  <c r="V123" i="278"/>
  <c r="U123" i="278"/>
  <c r="T123" i="278"/>
  <c r="S123" i="278"/>
  <c r="R123" i="278"/>
  <c r="Q123" i="278"/>
  <c r="O123" i="278"/>
  <c r="N123" i="278"/>
  <c r="M123" i="278"/>
  <c r="L123" i="278"/>
  <c r="K123" i="278"/>
  <c r="J123" i="278"/>
  <c r="I123" i="278"/>
  <c r="AU122" i="278"/>
  <c r="AT122" i="278"/>
  <c r="AS122" i="278"/>
  <c r="AR122" i="278"/>
  <c r="AQ122" i="278"/>
  <c r="AP122" i="278"/>
  <c r="AO122" i="278"/>
  <c r="AM122" i="278"/>
  <c r="AL122" i="278"/>
  <c r="AK122" i="278"/>
  <c r="AJ122" i="278"/>
  <c r="AI122" i="278"/>
  <c r="AH122" i="278"/>
  <c r="AG122" i="278"/>
  <c r="AE122" i="278"/>
  <c r="AD122" i="278"/>
  <c r="AC122" i="278"/>
  <c r="AB122" i="278"/>
  <c r="AA122" i="278"/>
  <c r="Z122" i="278"/>
  <c r="Y122" i="278"/>
  <c r="W122" i="278"/>
  <c r="V122" i="278"/>
  <c r="U122" i="278"/>
  <c r="T122" i="278"/>
  <c r="S122" i="278"/>
  <c r="R122" i="278"/>
  <c r="Q122" i="278"/>
  <c r="O122" i="278"/>
  <c r="N122" i="278"/>
  <c r="M122" i="278"/>
  <c r="L122" i="278"/>
  <c r="K122" i="278"/>
  <c r="J122" i="278"/>
  <c r="I122" i="278"/>
  <c r="AU121" i="278"/>
  <c r="AT121" i="278"/>
  <c r="AS121" i="278"/>
  <c r="AR121" i="278"/>
  <c r="AQ121" i="278"/>
  <c r="AP121" i="278"/>
  <c r="AO121" i="278"/>
  <c r="AM121" i="278"/>
  <c r="AL121" i="278"/>
  <c r="AK121" i="278"/>
  <c r="AJ121" i="278"/>
  <c r="AI121" i="278"/>
  <c r="AH121" i="278"/>
  <c r="AG121" i="278"/>
  <c r="AE121" i="278"/>
  <c r="AD121" i="278"/>
  <c r="AC121" i="278"/>
  <c r="AB121" i="278"/>
  <c r="AA121" i="278"/>
  <c r="Z121" i="278"/>
  <c r="Y121" i="278"/>
  <c r="W121" i="278"/>
  <c r="V121" i="278"/>
  <c r="U121" i="278"/>
  <c r="T121" i="278"/>
  <c r="S121" i="278"/>
  <c r="R121" i="278"/>
  <c r="Q121" i="278"/>
  <c r="O121" i="278"/>
  <c r="N121" i="278"/>
  <c r="M121" i="278"/>
  <c r="L121" i="278"/>
  <c r="K121" i="278"/>
  <c r="J121" i="278"/>
  <c r="I121" i="278"/>
  <c r="G121" i="278"/>
  <c r="F121" i="278"/>
  <c r="E121" i="278"/>
  <c r="D121" i="278"/>
  <c r="C121" i="278"/>
  <c r="B121" i="278"/>
  <c r="A121" i="278"/>
  <c r="AU120" i="278"/>
  <c r="AT120" i="278"/>
  <c r="AS120" i="278"/>
  <c r="AR120" i="278"/>
  <c r="AQ120" i="278"/>
  <c r="AP120" i="278"/>
  <c r="AO120" i="278"/>
  <c r="AM120" i="278"/>
  <c r="AL120" i="278"/>
  <c r="AK120" i="278"/>
  <c r="AJ120" i="278"/>
  <c r="AI120" i="278"/>
  <c r="AH120" i="278"/>
  <c r="AG120" i="278"/>
  <c r="AE120" i="278"/>
  <c r="AD120" i="278"/>
  <c r="AC120" i="278"/>
  <c r="AB120" i="278"/>
  <c r="AA120" i="278"/>
  <c r="Z120" i="278"/>
  <c r="Y120" i="278"/>
  <c r="W120" i="278"/>
  <c r="V120" i="278"/>
  <c r="U120" i="278"/>
  <c r="T120" i="278"/>
  <c r="S120" i="278"/>
  <c r="R120" i="278"/>
  <c r="Q120" i="278"/>
  <c r="O120" i="278"/>
  <c r="N120" i="278"/>
  <c r="M120" i="278"/>
  <c r="L120" i="278"/>
  <c r="K120" i="278"/>
  <c r="J120" i="278"/>
  <c r="I120" i="278"/>
  <c r="G120" i="278"/>
  <c r="F120" i="278"/>
  <c r="E120" i="278"/>
  <c r="D120" i="278"/>
  <c r="C120" i="278"/>
  <c r="B120" i="278"/>
  <c r="A120" i="278"/>
  <c r="AU119" i="278"/>
  <c r="AT119" i="278"/>
  <c r="AS119" i="278"/>
  <c r="AR119" i="278"/>
  <c r="AQ119" i="278"/>
  <c r="AP119" i="278"/>
  <c r="AO119" i="278"/>
  <c r="AM119" i="278"/>
  <c r="AL119" i="278"/>
  <c r="AK119" i="278"/>
  <c r="AJ119" i="278"/>
  <c r="AI119" i="278"/>
  <c r="AH119" i="278"/>
  <c r="AG119" i="278"/>
  <c r="AE119" i="278"/>
  <c r="AD119" i="278"/>
  <c r="AC119" i="278"/>
  <c r="AB119" i="278"/>
  <c r="AA119" i="278"/>
  <c r="Z119" i="278"/>
  <c r="Y119" i="278"/>
  <c r="W119" i="278"/>
  <c r="V119" i="278"/>
  <c r="U119" i="278"/>
  <c r="T119" i="278"/>
  <c r="S119" i="278"/>
  <c r="R119" i="278"/>
  <c r="Q119" i="278"/>
  <c r="O119" i="278"/>
  <c r="N119" i="278"/>
  <c r="M119" i="278"/>
  <c r="L119" i="278"/>
  <c r="K119" i="278"/>
  <c r="J119" i="278"/>
  <c r="I119" i="278"/>
  <c r="G119" i="278"/>
  <c r="F119" i="278"/>
  <c r="E119" i="278"/>
  <c r="D119" i="278"/>
  <c r="C119" i="278"/>
  <c r="B119" i="278"/>
  <c r="A119" i="278"/>
  <c r="AU118" i="278"/>
  <c r="AT118" i="278"/>
  <c r="AS118" i="278"/>
  <c r="AR118" i="278"/>
  <c r="AQ118" i="278"/>
  <c r="AP118" i="278"/>
  <c r="AO118" i="278"/>
  <c r="AM118" i="278"/>
  <c r="AL118" i="278"/>
  <c r="AK118" i="278"/>
  <c r="AJ118" i="278"/>
  <c r="AI118" i="278"/>
  <c r="AH118" i="278"/>
  <c r="AG118" i="278"/>
  <c r="AE118" i="278"/>
  <c r="AD118" i="278"/>
  <c r="AC118" i="278"/>
  <c r="AB118" i="278"/>
  <c r="AA118" i="278"/>
  <c r="Z118" i="278"/>
  <c r="Y118" i="278"/>
  <c r="W118" i="278"/>
  <c r="V118" i="278"/>
  <c r="U118" i="278"/>
  <c r="T118" i="278"/>
  <c r="S118" i="278"/>
  <c r="R118" i="278"/>
  <c r="Q118" i="278"/>
  <c r="O118" i="278"/>
  <c r="N118" i="278"/>
  <c r="M118" i="278"/>
  <c r="L118" i="278"/>
  <c r="K118" i="278"/>
  <c r="J118" i="278"/>
  <c r="I118" i="278"/>
  <c r="G118" i="278"/>
  <c r="F118" i="278"/>
  <c r="E118" i="278"/>
  <c r="D118" i="278"/>
  <c r="C118" i="278"/>
  <c r="B118" i="278"/>
  <c r="A118" i="278"/>
  <c r="AU117" i="278"/>
  <c r="AT117" i="278"/>
  <c r="AS117" i="278"/>
  <c r="AR117" i="278"/>
  <c r="AQ117" i="278"/>
  <c r="AP117" i="278"/>
  <c r="AO117" i="278"/>
  <c r="AM117" i="278"/>
  <c r="AL117" i="278"/>
  <c r="AK117" i="278"/>
  <c r="AJ117" i="278"/>
  <c r="AI117" i="278"/>
  <c r="AH117" i="278"/>
  <c r="AG117" i="278"/>
  <c r="AE117" i="278"/>
  <c r="AD117" i="278"/>
  <c r="AC117" i="278"/>
  <c r="AB117" i="278"/>
  <c r="AA117" i="278"/>
  <c r="Z117" i="278"/>
  <c r="Y117" i="278"/>
  <c r="W117" i="278"/>
  <c r="V117" i="278"/>
  <c r="U117" i="278"/>
  <c r="T117" i="278"/>
  <c r="S117" i="278"/>
  <c r="R117" i="278"/>
  <c r="Q117" i="278"/>
  <c r="O117" i="278"/>
  <c r="N117" i="278"/>
  <c r="M117" i="278"/>
  <c r="L117" i="278"/>
  <c r="K117" i="278"/>
  <c r="J117" i="278"/>
  <c r="I117" i="278"/>
  <c r="G117" i="278"/>
  <c r="F117" i="278"/>
  <c r="E117" i="278"/>
  <c r="D117" i="278"/>
  <c r="C117" i="278"/>
  <c r="B117" i="278"/>
  <c r="A117" i="278"/>
  <c r="AU116" i="278"/>
  <c r="AT116" i="278"/>
  <c r="AS116" i="278"/>
  <c r="AR116" i="278"/>
  <c r="AQ116" i="278"/>
  <c r="AP116" i="278"/>
  <c r="AO116" i="278"/>
  <c r="AM116" i="278"/>
  <c r="AL116" i="278"/>
  <c r="AK116" i="278"/>
  <c r="AJ116" i="278"/>
  <c r="AI116" i="278"/>
  <c r="AH116" i="278"/>
  <c r="AG116" i="278"/>
  <c r="AE116" i="278"/>
  <c r="AD116" i="278"/>
  <c r="AC116" i="278"/>
  <c r="AB116" i="278"/>
  <c r="AA116" i="278"/>
  <c r="Z116" i="278"/>
  <c r="Y116" i="278"/>
  <c r="W116" i="278"/>
  <c r="V116" i="278"/>
  <c r="U116" i="278"/>
  <c r="T116" i="278"/>
  <c r="S116" i="278"/>
  <c r="R116" i="278"/>
  <c r="Q116" i="278"/>
  <c r="O116" i="278"/>
  <c r="N116" i="278"/>
  <c r="M116" i="278"/>
  <c r="L116" i="278"/>
  <c r="K116" i="278"/>
  <c r="J116" i="278"/>
  <c r="I116" i="278"/>
  <c r="G116" i="278"/>
  <c r="F116" i="278"/>
  <c r="E116" i="278"/>
  <c r="D116" i="278"/>
  <c r="C116" i="278"/>
  <c r="B116" i="278"/>
  <c r="A116" i="278"/>
  <c r="AU115" i="278"/>
  <c r="AT115" i="278"/>
  <c r="AS115" i="278"/>
  <c r="AR115" i="278"/>
  <c r="AQ115" i="278"/>
  <c r="AP115" i="278"/>
  <c r="AO115" i="278"/>
  <c r="AM115" i="278"/>
  <c r="AL115" i="278"/>
  <c r="AK115" i="278"/>
  <c r="AJ115" i="278"/>
  <c r="AI115" i="278"/>
  <c r="AH115" i="278"/>
  <c r="AG115" i="278"/>
  <c r="AE115" i="278"/>
  <c r="AD115" i="278"/>
  <c r="AC115" i="278"/>
  <c r="AB115" i="278"/>
  <c r="AA115" i="278"/>
  <c r="Z115" i="278"/>
  <c r="Y115" i="278"/>
  <c r="W115" i="278"/>
  <c r="V115" i="278"/>
  <c r="U115" i="278"/>
  <c r="T115" i="278"/>
  <c r="S115" i="278"/>
  <c r="R115" i="278"/>
  <c r="Q115" i="278"/>
  <c r="O115" i="278"/>
  <c r="N115" i="278"/>
  <c r="M115" i="278"/>
  <c r="L115" i="278"/>
  <c r="K115" i="278"/>
  <c r="J115" i="278"/>
  <c r="I115" i="278"/>
  <c r="G115" i="278"/>
  <c r="F115" i="278"/>
  <c r="E115" i="278"/>
  <c r="D115" i="278"/>
  <c r="C115" i="278"/>
  <c r="B115" i="278"/>
  <c r="A115" i="278"/>
  <c r="AU114" i="278"/>
  <c r="AT114" i="278"/>
  <c r="AS114" i="278"/>
  <c r="AR114" i="278"/>
  <c r="AQ114" i="278"/>
  <c r="AP114" i="278"/>
  <c r="AO114" i="278"/>
  <c r="AM114" i="278"/>
  <c r="AL114" i="278"/>
  <c r="AK114" i="278"/>
  <c r="AJ114" i="278"/>
  <c r="AI114" i="278"/>
  <c r="AH114" i="278"/>
  <c r="AG114" i="278"/>
  <c r="AE114" i="278"/>
  <c r="AD114" i="278"/>
  <c r="AC114" i="278"/>
  <c r="AB114" i="278"/>
  <c r="AA114" i="278"/>
  <c r="Z114" i="278"/>
  <c r="Y114" i="278"/>
  <c r="W114" i="278"/>
  <c r="V114" i="278"/>
  <c r="U114" i="278"/>
  <c r="T114" i="278"/>
  <c r="S114" i="278"/>
  <c r="R114" i="278"/>
  <c r="Q114" i="278"/>
  <c r="O114" i="278"/>
  <c r="N114" i="278"/>
  <c r="M114" i="278"/>
  <c r="L114" i="278"/>
  <c r="K114" i="278"/>
  <c r="J114" i="278"/>
  <c r="I114" i="278"/>
  <c r="G114" i="278"/>
  <c r="F114" i="278"/>
  <c r="E114" i="278"/>
  <c r="D114" i="278"/>
  <c r="C114" i="278"/>
  <c r="B114" i="278"/>
  <c r="A114" i="278"/>
  <c r="AU113" i="278"/>
  <c r="AT113" i="278"/>
  <c r="AS113" i="278"/>
  <c r="AR113" i="278"/>
  <c r="AQ113" i="278"/>
  <c r="AP113" i="278"/>
  <c r="AO113" i="278"/>
  <c r="AM113" i="278"/>
  <c r="AL113" i="278"/>
  <c r="AK113" i="278"/>
  <c r="AJ113" i="278"/>
  <c r="AI113" i="278"/>
  <c r="AH113" i="278"/>
  <c r="AG113" i="278"/>
  <c r="AE113" i="278"/>
  <c r="AD113" i="278"/>
  <c r="AC113" i="278"/>
  <c r="AB113" i="278"/>
  <c r="AA113" i="278"/>
  <c r="Z113" i="278"/>
  <c r="Y113" i="278"/>
  <c r="W113" i="278"/>
  <c r="V113" i="278"/>
  <c r="U113" i="278"/>
  <c r="T113" i="278"/>
  <c r="S113" i="278"/>
  <c r="R113" i="278"/>
  <c r="Q113" i="278"/>
  <c r="O113" i="278"/>
  <c r="N113" i="278"/>
  <c r="M113" i="278"/>
  <c r="L113" i="278"/>
  <c r="K113" i="278"/>
  <c r="J113" i="278"/>
  <c r="I113" i="278"/>
  <c r="G113" i="278"/>
  <c r="F113" i="278"/>
  <c r="E113" i="278"/>
  <c r="D113" i="278"/>
  <c r="C113" i="278"/>
  <c r="B113" i="278"/>
  <c r="A113" i="278"/>
  <c r="AU112" i="278"/>
  <c r="AT112" i="278"/>
  <c r="AS112" i="278"/>
  <c r="AR112" i="278"/>
  <c r="AQ112" i="278"/>
  <c r="AP112" i="278"/>
  <c r="AO112" i="278"/>
  <c r="AM112" i="278"/>
  <c r="AL112" i="278"/>
  <c r="AK112" i="278"/>
  <c r="AJ112" i="278"/>
  <c r="AI112" i="278"/>
  <c r="AH112" i="278"/>
  <c r="AG112" i="278"/>
  <c r="AE112" i="278"/>
  <c r="AD112" i="278"/>
  <c r="AC112" i="278"/>
  <c r="AB112" i="278"/>
  <c r="AA112" i="278"/>
  <c r="Z112" i="278"/>
  <c r="Y112" i="278"/>
  <c r="W112" i="278"/>
  <c r="V112" i="278"/>
  <c r="U112" i="278"/>
  <c r="T112" i="278"/>
  <c r="S112" i="278"/>
  <c r="R112" i="278"/>
  <c r="Q112" i="278"/>
  <c r="O112" i="278"/>
  <c r="N112" i="278"/>
  <c r="M112" i="278"/>
  <c r="L112" i="278"/>
  <c r="K112" i="278"/>
  <c r="J112" i="278"/>
  <c r="I112" i="278"/>
  <c r="G112" i="278"/>
  <c r="F112" i="278"/>
  <c r="E112" i="278"/>
  <c r="D112" i="278"/>
  <c r="C112" i="278"/>
  <c r="B112" i="278"/>
  <c r="A112" i="278"/>
  <c r="AU111" i="278"/>
  <c r="AT111" i="278"/>
  <c r="AS111" i="278"/>
  <c r="AR111" i="278"/>
  <c r="AQ111" i="278"/>
  <c r="AP111" i="278"/>
  <c r="AO111" i="278"/>
  <c r="AM111" i="278"/>
  <c r="AL111" i="278"/>
  <c r="AK111" i="278"/>
  <c r="AJ111" i="278"/>
  <c r="AI111" i="278"/>
  <c r="AH111" i="278"/>
  <c r="AG111" i="278"/>
  <c r="AE111" i="278"/>
  <c r="AD111" i="278"/>
  <c r="AC111" i="278"/>
  <c r="AB111" i="278"/>
  <c r="AA111" i="278"/>
  <c r="Z111" i="278"/>
  <c r="Y111" i="278"/>
  <c r="W111" i="278"/>
  <c r="V111" i="278"/>
  <c r="U111" i="278"/>
  <c r="T111" i="278"/>
  <c r="S111" i="278"/>
  <c r="R111" i="278"/>
  <c r="Q111" i="278"/>
  <c r="O111" i="278"/>
  <c r="N111" i="278"/>
  <c r="M111" i="278"/>
  <c r="L111" i="278"/>
  <c r="K111" i="278"/>
  <c r="J111" i="278"/>
  <c r="I111" i="278"/>
  <c r="G111" i="278"/>
  <c r="F111" i="278"/>
  <c r="E111" i="278"/>
  <c r="D111" i="278"/>
  <c r="C111" i="278"/>
  <c r="B111" i="278"/>
  <c r="A111" i="278"/>
  <c r="AU110" i="278"/>
  <c r="AT110" i="278"/>
  <c r="AS110" i="278"/>
  <c r="AR110" i="278"/>
  <c r="AQ110" i="278"/>
  <c r="AP110" i="278"/>
  <c r="AO110" i="278"/>
  <c r="AM110" i="278"/>
  <c r="AL110" i="278"/>
  <c r="AK110" i="278"/>
  <c r="AJ110" i="278"/>
  <c r="AI110" i="278"/>
  <c r="AH110" i="278"/>
  <c r="AG110" i="278"/>
  <c r="AE110" i="278"/>
  <c r="AD110" i="278"/>
  <c r="AC110" i="278"/>
  <c r="AB110" i="278"/>
  <c r="AA110" i="278"/>
  <c r="Z110" i="278"/>
  <c r="Y110" i="278"/>
  <c r="W110" i="278"/>
  <c r="V110" i="278"/>
  <c r="U110" i="278"/>
  <c r="T110" i="278"/>
  <c r="S110" i="278"/>
  <c r="R110" i="278"/>
  <c r="Q110" i="278"/>
  <c r="O110" i="278"/>
  <c r="N110" i="278"/>
  <c r="M110" i="278"/>
  <c r="L110" i="278"/>
  <c r="K110" i="278"/>
  <c r="J110" i="278"/>
  <c r="I110" i="278"/>
  <c r="G110" i="278"/>
  <c r="F110" i="278"/>
  <c r="E110" i="278"/>
  <c r="D110" i="278"/>
  <c r="C110" i="278"/>
  <c r="B110" i="278"/>
  <c r="A110" i="278"/>
  <c r="AU109" i="278"/>
  <c r="AT109" i="278"/>
  <c r="AS109" i="278"/>
  <c r="AR109" i="278"/>
  <c r="AQ109" i="278"/>
  <c r="AP109" i="278"/>
  <c r="AO109" i="278"/>
  <c r="AM109" i="278"/>
  <c r="AL109" i="278"/>
  <c r="AK109" i="278"/>
  <c r="AJ109" i="278"/>
  <c r="AI109" i="278"/>
  <c r="AH109" i="278"/>
  <c r="AG109" i="278"/>
  <c r="AE109" i="278"/>
  <c r="AD109" i="278"/>
  <c r="AC109" i="278"/>
  <c r="AB109" i="278"/>
  <c r="AA109" i="278"/>
  <c r="Z109" i="278"/>
  <c r="Y109" i="278"/>
  <c r="W109" i="278"/>
  <c r="V109" i="278"/>
  <c r="U109" i="278"/>
  <c r="T109" i="278"/>
  <c r="S109" i="278"/>
  <c r="R109" i="278"/>
  <c r="Q109" i="278"/>
  <c r="O109" i="278"/>
  <c r="N109" i="278"/>
  <c r="M109" i="278"/>
  <c r="L109" i="278"/>
  <c r="K109" i="278"/>
  <c r="J109" i="278"/>
  <c r="I109" i="278"/>
  <c r="G109" i="278"/>
  <c r="F109" i="278"/>
  <c r="E109" i="278"/>
  <c r="D109" i="278"/>
  <c r="C109" i="278"/>
  <c r="B109" i="278"/>
  <c r="A109" i="278"/>
  <c r="AU108" i="278"/>
  <c r="AT108" i="278"/>
  <c r="AS108" i="278"/>
  <c r="AR108" i="278"/>
  <c r="AQ108" i="278"/>
  <c r="AP108" i="278"/>
  <c r="AO108" i="278"/>
  <c r="AM108" i="278"/>
  <c r="AL108" i="278"/>
  <c r="AK108" i="278"/>
  <c r="AJ108" i="278"/>
  <c r="AI108" i="278"/>
  <c r="AH108" i="278"/>
  <c r="AG108" i="278"/>
  <c r="AE108" i="278"/>
  <c r="AD108" i="278"/>
  <c r="AC108" i="278"/>
  <c r="AB108" i="278"/>
  <c r="AA108" i="278"/>
  <c r="Z108" i="278"/>
  <c r="Y108" i="278"/>
  <c r="W108" i="278"/>
  <c r="V108" i="278"/>
  <c r="U108" i="278"/>
  <c r="T108" i="278"/>
  <c r="S108" i="278"/>
  <c r="R108" i="278"/>
  <c r="Q108" i="278"/>
  <c r="O108" i="278"/>
  <c r="N108" i="278"/>
  <c r="M108" i="278"/>
  <c r="L108" i="278"/>
  <c r="K108" i="278"/>
  <c r="J108" i="278"/>
  <c r="I108" i="278"/>
  <c r="G108" i="278"/>
  <c r="F108" i="278"/>
  <c r="E108" i="278"/>
  <c r="D108" i="278"/>
  <c r="C108" i="278"/>
  <c r="B108" i="278"/>
  <c r="A108" i="278"/>
  <c r="AU107" i="278"/>
  <c r="AT107" i="278"/>
  <c r="AS107" i="278"/>
  <c r="AR107" i="278"/>
  <c r="AQ107" i="278"/>
  <c r="AP107" i="278"/>
  <c r="AO107" i="278"/>
  <c r="AM107" i="278"/>
  <c r="AL107" i="278"/>
  <c r="AK107" i="278"/>
  <c r="AJ107" i="278"/>
  <c r="AI107" i="278"/>
  <c r="AH107" i="278"/>
  <c r="AG107" i="278"/>
  <c r="AE107" i="278"/>
  <c r="AD107" i="278"/>
  <c r="AC107" i="278"/>
  <c r="AB107" i="278"/>
  <c r="AA107" i="278"/>
  <c r="Z107" i="278"/>
  <c r="Y107" i="278"/>
  <c r="W107" i="278"/>
  <c r="V107" i="278"/>
  <c r="U107" i="278"/>
  <c r="T107" i="278"/>
  <c r="S107" i="278"/>
  <c r="R107" i="278"/>
  <c r="Q107" i="278"/>
  <c r="O107" i="278"/>
  <c r="N107" i="278"/>
  <c r="M107" i="278"/>
  <c r="L107" i="278"/>
  <c r="K107" i="278"/>
  <c r="J107" i="278"/>
  <c r="I107" i="278"/>
  <c r="G107" i="278"/>
  <c r="F107" i="278"/>
  <c r="E107" i="278"/>
  <c r="D107" i="278"/>
  <c r="C107" i="278"/>
  <c r="B107" i="278"/>
  <c r="A107" i="278"/>
  <c r="AU106" i="278"/>
  <c r="AT106" i="278"/>
  <c r="AS106" i="278"/>
  <c r="AR106" i="278"/>
  <c r="AQ106" i="278"/>
  <c r="AP106" i="278"/>
  <c r="AO106" i="278"/>
  <c r="AM106" i="278"/>
  <c r="AL106" i="278"/>
  <c r="AK106" i="278"/>
  <c r="AJ106" i="278"/>
  <c r="AI106" i="278"/>
  <c r="AH106" i="278"/>
  <c r="AG106" i="278"/>
  <c r="AE106" i="278"/>
  <c r="AD106" i="278"/>
  <c r="AC106" i="278"/>
  <c r="AB106" i="278"/>
  <c r="AA106" i="278"/>
  <c r="Z106" i="278"/>
  <c r="Y106" i="278"/>
  <c r="W106" i="278"/>
  <c r="V106" i="278"/>
  <c r="U106" i="278"/>
  <c r="T106" i="278"/>
  <c r="S106" i="278"/>
  <c r="R106" i="278"/>
  <c r="Q106" i="278"/>
  <c r="O106" i="278"/>
  <c r="N106" i="278"/>
  <c r="M106" i="278"/>
  <c r="L106" i="278"/>
  <c r="K106" i="278"/>
  <c r="J106" i="278"/>
  <c r="I106" i="278"/>
  <c r="G106" i="278"/>
  <c r="F106" i="278"/>
  <c r="E106" i="278"/>
  <c r="D106" i="278"/>
  <c r="C106" i="278"/>
  <c r="B106" i="278"/>
  <c r="A106" i="278"/>
  <c r="AU105" i="278"/>
  <c r="AT105" i="278"/>
  <c r="AS105" i="278"/>
  <c r="AR105" i="278"/>
  <c r="AQ105" i="278"/>
  <c r="AP105" i="278"/>
  <c r="AO105" i="278"/>
  <c r="AM105" i="278"/>
  <c r="AL105" i="278"/>
  <c r="AK105" i="278"/>
  <c r="AJ105" i="278"/>
  <c r="AI105" i="278"/>
  <c r="AH105" i="278"/>
  <c r="AG105" i="278"/>
  <c r="AE105" i="278"/>
  <c r="AD105" i="278"/>
  <c r="AC105" i="278"/>
  <c r="AB105" i="278"/>
  <c r="AA105" i="278"/>
  <c r="Z105" i="278"/>
  <c r="Y105" i="278"/>
  <c r="W105" i="278"/>
  <c r="V105" i="278"/>
  <c r="U105" i="278"/>
  <c r="T105" i="278"/>
  <c r="S105" i="278"/>
  <c r="R105" i="278"/>
  <c r="Q105" i="278"/>
  <c r="O105" i="278"/>
  <c r="N105" i="278"/>
  <c r="M105" i="278"/>
  <c r="L105" i="278"/>
  <c r="K105" i="278"/>
  <c r="J105" i="278"/>
  <c r="I105" i="278"/>
  <c r="G105" i="278"/>
  <c r="F105" i="278"/>
  <c r="E105" i="278"/>
  <c r="D105" i="278"/>
  <c r="C105" i="278"/>
  <c r="B105" i="278"/>
  <c r="A105" i="278"/>
  <c r="AU104" i="278"/>
  <c r="AT104" i="278"/>
  <c r="AS104" i="278"/>
  <c r="AR104" i="278"/>
  <c r="AQ104" i="278"/>
  <c r="AP104" i="278"/>
  <c r="AO104" i="278"/>
  <c r="AM104" i="278"/>
  <c r="AL104" i="278"/>
  <c r="AK104" i="278"/>
  <c r="AJ104" i="278"/>
  <c r="AI104" i="278"/>
  <c r="AH104" i="278"/>
  <c r="AG104" i="278"/>
  <c r="AE104" i="278"/>
  <c r="AD104" i="278"/>
  <c r="AC104" i="278"/>
  <c r="AB104" i="278"/>
  <c r="AA104" i="278"/>
  <c r="Z104" i="278"/>
  <c r="Y104" i="278"/>
  <c r="W104" i="278"/>
  <c r="V104" i="278"/>
  <c r="U104" i="278"/>
  <c r="T104" i="278"/>
  <c r="S104" i="278"/>
  <c r="R104" i="278"/>
  <c r="Q104" i="278"/>
  <c r="O104" i="278"/>
  <c r="N104" i="278"/>
  <c r="M104" i="278"/>
  <c r="L104" i="278"/>
  <c r="K104" i="278"/>
  <c r="J104" i="278"/>
  <c r="I104" i="278"/>
  <c r="G104" i="278"/>
  <c r="F104" i="278"/>
  <c r="E104" i="278"/>
  <c r="D104" i="278"/>
  <c r="C104" i="278"/>
  <c r="B104" i="278"/>
  <c r="A104" i="278"/>
  <c r="AU103" i="278"/>
  <c r="AT103" i="278"/>
  <c r="AS103" i="278"/>
  <c r="AR103" i="278"/>
  <c r="AQ103" i="278"/>
  <c r="AP103" i="278"/>
  <c r="AO103" i="278"/>
  <c r="AM103" i="278"/>
  <c r="AL103" i="278"/>
  <c r="AK103" i="278"/>
  <c r="AJ103" i="278"/>
  <c r="AI103" i="278"/>
  <c r="AH103" i="278"/>
  <c r="AG103" i="278"/>
  <c r="AE103" i="278"/>
  <c r="AD103" i="278"/>
  <c r="AC103" i="278"/>
  <c r="AB103" i="278"/>
  <c r="AA103" i="278"/>
  <c r="Z103" i="278"/>
  <c r="Y103" i="278"/>
  <c r="W103" i="278"/>
  <c r="V103" i="278"/>
  <c r="U103" i="278"/>
  <c r="T103" i="278"/>
  <c r="S103" i="278"/>
  <c r="R103" i="278"/>
  <c r="Q103" i="278"/>
  <c r="O103" i="278"/>
  <c r="N103" i="278"/>
  <c r="M103" i="278"/>
  <c r="L103" i="278"/>
  <c r="K103" i="278"/>
  <c r="J103" i="278"/>
  <c r="I103" i="278"/>
  <c r="G103" i="278"/>
  <c r="F103" i="278"/>
  <c r="E103" i="278"/>
  <c r="D103" i="278"/>
  <c r="C103" i="278"/>
  <c r="B103" i="278"/>
  <c r="A103" i="278"/>
  <c r="AU102" i="278"/>
  <c r="AT102" i="278"/>
  <c r="AS102" i="278"/>
  <c r="AR102" i="278"/>
  <c r="AQ102" i="278"/>
  <c r="AP102" i="278"/>
  <c r="AO102" i="278"/>
  <c r="AM102" i="278"/>
  <c r="AL102" i="278"/>
  <c r="AK102" i="278"/>
  <c r="AJ102" i="278"/>
  <c r="AI102" i="278"/>
  <c r="AH102" i="278"/>
  <c r="AG102" i="278"/>
  <c r="AE102" i="278"/>
  <c r="AD102" i="278"/>
  <c r="AC102" i="278"/>
  <c r="AB102" i="278"/>
  <c r="AA102" i="278"/>
  <c r="Z102" i="278"/>
  <c r="Y102" i="278"/>
  <c r="W102" i="278"/>
  <c r="V102" i="278"/>
  <c r="U102" i="278"/>
  <c r="T102" i="278"/>
  <c r="S102" i="278"/>
  <c r="R102" i="278"/>
  <c r="Q102" i="278"/>
  <c r="O102" i="278"/>
  <c r="N102" i="278"/>
  <c r="M102" i="278"/>
  <c r="L102" i="278"/>
  <c r="K102" i="278"/>
  <c r="J102" i="278"/>
  <c r="I102" i="278"/>
  <c r="G102" i="278"/>
  <c r="F102" i="278"/>
  <c r="E102" i="278"/>
  <c r="D102" i="278"/>
  <c r="C102" i="278"/>
  <c r="B102" i="278"/>
  <c r="A102" i="278"/>
  <c r="AU101" i="278"/>
  <c r="AT101" i="278"/>
  <c r="AS101" i="278"/>
  <c r="AR101" i="278"/>
  <c r="AQ101" i="278"/>
  <c r="AP101" i="278"/>
  <c r="AO101" i="278"/>
  <c r="AM101" i="278"/>
  <c r="AL101" i="278"/>
  <c r="AK101" i="278"/>
  <c r="AJ101" i="278"/>
  <c r="AI101" i="278"/>
  <c r="AH101" i="278"/>
  <c r="AG101" i="278"/>
  <c r="AE101" i="278"/>
  <c r="AD101" i="278"/>
  <c r="AC101" i="278"/>
  <c r="AB101" i="278"/>
  <c r="AA101" i="278"/>
  <c r="Z101" i="278"/>
  <c r="Y101" i="278"/>
  <c r="W101" i="278"/>
  <c r="V101" i="278"/>
  <c r="U101" i="278"/>
  <c r="T101" i="278"/>
  <c r="S101" i="278"/>
  <c r="R101" i="278"/>
  <c r="Q101" i="278"/>
  <c r="O101" i="278"/>
  <c r="N101" i="278"/>
  <c r="M101" i="278"/>
  <c r="L101" i="278"/>
  <c r="K101" i="278"/>
  <c r="J101" i="278"/>
  <c r="I101" i="278"/>
  <c r="G101" i="278"/>
  <c r="F101" i="278"/>
  <c r="E101" i="278"/>
  <c r="D101" i="278"/>
  <c r="C101" i="278"/>
  <c r="B101" i="278"/>
  <c r="A101" i="278"/>
  <c r="G96" i="278"/>
  <c r="F96" i="278"/>
  <c r="E96" i="278"/>
  <c r="D96" i="278"/>
  <c r="C96" i="278"/>
  <c r="B96" i="278"/>
  <c r="G95" i="278"/>
  <c r="F95" i="278"/>
  <c r="E95" i="278"/>
  <c r="D95" i="278"/>
  <c r="C95" i="278"/>
  <c r="B95" i="278"/>
  <c r="G94" i="278"/>
  <c r="F94" i="278"/>
  <c r="E94" i="278"/>
  <c r="D94" i="278"/>
  <c r="C94" i="278"/>
  <c r="B94" i="278"/>
  <c r="G93" i="278"/>
  <c r="F93" i="278"/>
  <c r="E93" i="278"/>
  <c r="D93" i="278"/>
  <c r="C93" i="278"/>
  <c r="B93" i="278"/>
  <c r="G92" i="278"/>
  <c r="F92" i="278"/>
  <c r="E92" i="278"/>
  <c r="D92" i="278"/>
  <c r="C92" i="278"/>
  <c r="B92" i="278"/>
  <c r="G91" i="278"/>
  <c r="F91" i="278"/>
  <c r="E91" i="278"/>
  <c r="D91" i="278"/>
  <c r="C91" i="278"/>
  <c r="B91" i="278"/>
  <c r="G90" i="278"/>
  <c r="F90" i="278"/>
  <c r="E90" i="278"/>
  <c r="D90" i="278"/>
  <c r="C90" i="278"/>
  <c r="B90" i="278"/>
  <c r="S76" i="278"/>
  <c r="P76" i="278"/>
  <c r="M76" i="278"/>
  <c r="S75" i="278"/>
  <c r="P75" i="278"/>
  <c r="M75" i="278"/>
  <c r="S74" i="278"/>
  <c r="P74" i="278"/>
  <c r="M74" i="278"/>
  <c r="S73" i="278"/>
  <c r="P73" i="278"/>
  <c r="M73" i="278"/>
  <c r="S72" i="278"/>
  <c r="P72" i="278"/>
  <c r="M72" i="278"/>
  <c r="U71" i="278"/>
  <c r="S71" i="278"/>
  <c r="R71" i="278"/>
  <c r="P71" i="278"/>
  <c r="M71" i="278"/>
  <c r="V66" i="278"/>
  <c r="S66" i="278"/>
  <c r="P66" i="278"/>
  <c r="M66" i="278"/>
  <c r="V65" i="278"/>
  <c r="S65" i="278"/>
  <c r="P65" i="278"/>
  <c r="M65" i="278"/>
  <c r="V64" i="278"/>
  <c r="S64" i="278"/>
  <c r="P64" i="278"/>
  <c r="M64" i="278"/>
  <c r="V63" i="278"/>
  <c r="S63" i="278"/>
  <c r="P63" i="278"/>
  <c r="M63" i="278"/>
  <c r="V62" i="278"/>
  <c r="S62" i="278"/>
  <c r="P62" i="278"/>
  <c r="M62" i="278"/>
  <c r="V61" i="278"/>
  <c r="S61" i="278"/>
  <c r="P61" i="278"/>
  <c r="M61" i="278"/>
  <c r="A3" i="278"/>
  <c r="B273" i="277"/>
  <c r="A273" i="277"/>
  <c r="B272" i="277"/>
  <c r="A272" i="277"/>
  <c r="B271" i="277"/>
  <c r="A271" i="277"/>
  <c r="B270" i="277"/>
  <c r="A270" i="277"/>
  <c r="B269" i="277"/>
  <c r="A269" i="277"/>
  <c r="B268" i="277"/>
  <c r="A268" i="277"/>
  <c r="B267" i="277"/>
  <c r="A267" i="277"/>
  <c r="B266" i="277"/>
  <c r="A266" i="277"/>
  <c r="B265" i="277"/>
  <c r="A265" i="277"/>
  <c r="B264" i="277"/>
  <c r="A264" i="277"/>
  <c r="B263" i="277"/>
  <c r="A263" i="277"/>
  <c r="B262" i="277"/>
  <c r="A262" i="277"/>
  <c r="B261" i="277"/>
  <c r="A261" i="277"/>
  <c r="B260" i="277"/>
  <c r="A260" i="277"/>
  <c r="B259" i="277"/>
  <c r="A259" i="277"/>
  <c r="B258" i="277"/>
  <c r="A258" i="277"/>
  <c r="B257" i="277"/>
  <c r="A257" i="277"/>
  <c r="B256" i="277"/>
  <c r="A256" i="277"/>
  <c r="B255" i="277"/>
  <c r="A255" i="277"/>
  <c r="B254" i="277"/>
  <c r="A254" i="277"/>
  <c r="B253" i="277"/>
  <c r="A253" i="277"/>
  <c r="B252" i="277"/>
  <c r="A252" i="277"/>
  <c r="B251" i="277"/>
  <c r="A251" i="277"/>
  <c r="B250" i="277"/>
  <c r="A250" i="277"/>
  <c r="B249" i="277"/>
  <c r="A249" i="277"/>
  <c r="B248" i="277"/>
  <c r="A248" i="277"/>
  <c r="B247" i="277"/>
  <c r="A247" i="277"/>
  <c r="B246" i="277"/>
  <c r="A246" i="277"/>
  <c r="B245" i="277"/>
  <c r="A245" i="277"/>
  <c r="B244" i="277"/>
  <c r="A244" i="277"/>
  <c r="B243" i="277"/>
  <c r="A243" i="277"/>
  <c r="B242" i="277"/>
  <c r="A242" i="277"/>
  <c r="B241" i="277"/>
  <c r="A241" i="277"/>
  <c r="B240" i="277"/>
  <c r="A240" i="277"/>
  <c r="B239" i="277"/>
  <c r="A239" i="277"/>
  <c r="B238" i="277"/>
  <c r="A238" i="277"/>
  <c r="B237" i="277"/>
  <c r="A237" i="277"/>
  <c r="B236" i="277"/>
  <c r="A236" i="277"/>
  <c r="B235" i="277"/>
  <c r="A235" i="277"/>
  <c r="B234" i="277"/>
  <c r="A234" i="277"/>
  <c r="B233" i="277"/>
  <c r="A233" i="277"/>
  <c r="B232" i="277"/>
  <c r="A232" i="277"/>
  <c r="B231" i="277"/>
  <c r="A231" i="277"/>
  <c r="B230" i="277"/>
  <c r="A230" i="277"/>
  <c r="B229" i="277"/>
  <c r="A229" i="277"/>
  <c r="B228" i="277"/>
  <c r="A228" i="277"/>
  <c r="B227" i="277"/>
  <c r="A227" i="277"/>
  <c r="B226" i="277"/>
  <c r="A226" i="277"/>
  <c r="B225" i="277"/>
  <c r="A225" i="277"/>
  <c r="B224" i="277"/>
  <c r="A224" i="277"/>
  <c r="B223" i="277"/>
  <c r="A223" i="277"/>
  <c r="B222" i="277"/>
  <c r="A222" i="277"/>
  <c r="B221" i="277"/>
  <c r="A221" i="277"/>
  <c r="B220" i="277"/>
  <c r="A220" i="277"/>
  <c r="B219" i="277"/>
  <c r="A219" i="277"/>
  <c r="B218" i="277"/>
  <c r="A218" i="277"/>
  <c r="B217" i="277"/>
  <c r="A217" i="277"/>
  <c r="B216" i="277"/>
  <c r="A216" i="277"/>
  <c r="B215" i="277"/>
  <c r="A215" i="277"/>
  <c r="B214" i="277"/>
  <c r="A214" i="277"/>
  <c r="B213" i="277"/>
  <c r="A213" i="277"/>
  <c r="B212" i="277"/>
  <c r="A212" i="277"/>
  <c r="B211" i="277"/>
  <c r="A211" i="277"/>
  <c r="B210" i="277"/>
  <c r="A210" i="277"/>
  <c r="B209" i="277"/>
  <c r="A209" i="277"/>
  <c r="B208" i="277"/>
  <c r="A208" i="277"/>
  <c r="B207" i="277"/>
  <c r="A207" i="277"/>
  <c r="B206" i="277"/>
  <c r="A206" i="277"/>
  <c r="B205" i="277"/>
  <c r="A205" i="277"/>
  <c r="B204" i="277"/>
  <c r="A204" i="277"/>
  <c r="B203" i="277"/>
  <c r="A203" i="277"/>
  <c r="B202" i="277"/>
  <c r="A202" i="277"/>
  <c r="B201" i="277"/>
  <c r="A201" i="277"/>
  <c r="B200" i="277"/>
  <c r="A200" i="277"/>
  <c r="B199" i="277"/>
  <c r="A199" i="277"/>
  <c r="B198" i="277"/>
  <c r="A198" i="277"/>
  <c r="B197" i="277"/>
  <c r="A197" i="277"/>
  <c r="B196" i="277"/>
  <c r="A196" i="277"/>
  <c r="B195" i="277"/>
  <c r="A195" i="277"/>
  <c r="B194" i="277"/>
  <c r="A194" i="277"/>
  <c r="B193" i="277"/>
  <c r="A193" i="277"/>
  <c r="B192" i="277"/>
  <c r="A192" i="277"/>
  <c r="B191" i="277"/>
  <c r="A191" i="277"/>
  <c r="B190" i="277"/>
  <c r="A190" i="277"/>
  <c r="B189" i="277"/>
  <c r="A189" i="277"/>
  <c r="B188" i="277"/>
  <c r="A188" i="277"/>
  <c r="B187" i="277"/>
  <c r="A187" i="277"/>
  <c r="B186" i="277"/>
  <c r="A186" i="277"/>
  <c r="B185" i="277"/>
  <c r="A185" i="277"/>
  <c r="B184" i="277"/>
  <c r="A184" i="277"/>
  <c r="B183" i="277"/>
  <c r="A183" i="277"/>
  <c r="B182" i="277"/>
  <c r="A182" i="277"/>
  <c r="B181" i="277"/>
  <c r="A181" i="277"/>
  <c r="B180" i="277"/>
  <c r="A180" i="277"/>
  <c r="B179" i="277"/>
  <c r="A179" i="277"/>
  <c r="B178" i="277"/>
  <c r="A178" i="277"/>
  <c r="B177" i="277"/>
  <c r="A177" i="277"/>
  <c r="B176" i="277"/>
  <c r="A176" i="277"/>
  <c r="B175" i="277"/>
  <c r="A175" i="277"/>
  <c r="B174" i="277"/>
  <c r="A174" i="277"/>
  <c r="B173" i="277"/>
  <c r="A173" i="277"/>
  <c r="B172" i="277"/>
  <c r="A172" i="277"/>
  <c r="B171" i="277"/>
  <c r="A171" i="277"/>
  <c r="B170" i="277"/>
  <c r="A170" i="277"/>
  <c r="B169" i="277"/>
  <c r="A169" i="277"/>
  <c r="B168" i="277"/>
  <c r="A168" i="277"/>
  <c r="B167" i="277"/>
  <c r="A167" i="277"/>
  <c r="B166" i="277"/>
  <c r="A166" i="277"/>
  <c r="B165" i="277"/>
  <c r="A165" i="277"/>
  <c r="B164" i="277"/>
  <c r="A164" i="277"/>
  <c r="B163" i="277"/>
  <c r="A163" i="277"/>
  <c r="B162" i="277"/>
  <c r="A162" i="277"/>
  <c r="B161" i="277"/>
  <c r="A161" i="277"/>
  <c r="B160" i="277"/>
  <c r="A160" i="277"/>
  <c r="B159" i="277"/>
  <c r="A159" i="277"/>
  <c r="B158" i="277"/>
  <c r="A158" i="277"/>
  <c r="B157" i="277"/>
  <c r="A157" i="277"/>
  <c r="B156" i="277"/>
  <c r="A156" i="277"/>
  <c r="B155" i="277"/>
  <c r="A155" i="277"/>
  <c r="B154" i="277"/>
  <c r="A154" i="277"/>
  <c r="B153" i="277"/>
  <c r="A153" i="277"/>
  <c r="B152" i="277"/>
  <c r="A152" i="277"/>
  <c r="B151" i="277"/>
  <c r="A151" i="277"/>
  <c r="B150" i="277"/>
  <c r="A150" i="277"/>
  <c r="B149" i="277"/>
  <c r="A149" i="277"/>
  <c r="B148" i="277"/>
  <c r="A148" i="277"/>
  <c r="B147" i="277"/>
  <c r="A147" i="277"/>
  <c r="B146" i="277"/>
  <c r="A146" i="277"/>
  <c r="B145" i="277"/>
  <c r="A145" i="277"/>
  <c r="B144" i="277"/>
  <c r="A144" i="277"/>
  <c r="B143" i="277"/>
  <c r="A143" i="277"/>
  <c r="B142" i="277"/>
  <c r="A142" i="277"/>
  <c r="B141" i="277"/>
  <c r="A141" i="277"/>
  <c r="B140" i="277"/>
  <c r="A140" i="277"/>
  <c r="B139" i="277"/>
  <c r="A139" i="277"/>
  <c r="B138" i="277"/>
  <c r="A138" i="277"/>
  <c r="B137" i="277"/>
  <c r="A137" i="277"/>
  <c r="B136" i="277"/>
  <c r="A136" i="277"/>
  <c r="B135" i="277"/>
  <c r="A135" i="277"/>
  <c r="B134" i="277"/>
  <c r="A134" i="277"/>
  <c r="B133" i="277"/>
  <c r="A133" i="277"/>
  <c r="B132" i="277"/>
  <c r="A132" i="277"/>
  <c r="B131" i="277"/>
  <c r="A131" i="277"/>
  <c r="B130" i="277"/>
  <c r="A130" i="277"/>
  <c r="B129" i="277"/>
  <c r="A129" i="277"/>
  <c r="B128" i="277"/>
  <c r="A128" i="277"/>
  <c r="B127" i="277"/>
  <c r="A127" i="277"/>
  <c r="AU123" i="277"/>
  <c r="AT123" i="277"/>
  <c r="AS123" i="277"/>
  <c r="AR123" i="277"/>
  <c r="AQ123" i="277"/>
  <c r="AP123" i="277"/>
  <c r="AO123" i="277"/>
  <c r="AM123" i="277"/>
  <c r="AL123" i="277"/>
  <c r="AK123" i="277"/>
  <c r="AJ123" i="277"/>
  <c r="AI123" i="277"/>
  <c r="AH123" i="277"/>
  <c r="AG123" i="277"/>
  <c r="AE123" i="277"/>
  <c r="AD123" i="277"/>
  <c r="AC123" i="277"/>
  <c r="AB123" i="277"/>
  <c r="AA123" i="277"/>
  <c r="Z123" i="277"/>
  <c r="Y123" i="277"/>
  <c r="W123" i="277"/>
  <c r="V123" i="277"/>
  <c r="U123" i="277"/>
  <c r="T123" i="277"/>
  <c r="S123" i="277"/>
  <c r="R123" i="277"/>
  <c r="Q123" i="277"/>
  <c r="O123" i="277"/>
  <c r="N123" i="277"/>
  <c r="M123" i="277"/>
  <c r="L123" i="277"/>
  <c r="K123" i="277"/>
  <c r="J123" i="277"/>
  <c r="I123" i="277"/>
  <c r="AU122" i="277"/>
  <c r="AT122" i="277"/>
  <c r="AS122" i="277"/>
  <c r="AR122" i="277"/>
  <c r="AQ122" i="277"/>
  <c r="AP122" i="277"/>
  <c r="AO122" i="277"/>
  <c r="AM122" i="277"/>
  <c r="AL122" i="277"/>
  <c r="AK122" i="277"/>
  <c r="AJ122" i="277"/>
  <c r="AI122" i="277"/>
  <c r="AH122" i="277"/>
  <c r="AG122" i="277"/>
  <c r="AE122" i="277"/>
  <c r="AD122" i="277"/>
  <c r="AC122" i="277"/>
  <c r="AB122" i="277"/>
  <c r="AA122" i="277"/>
  <c r="Z122" i="277"/>
  <c r="Y122" i="277"/>
  <c r="W122" i="277"/>
  <c r="V122" i="277"/>
  <c r="U122" i="277"/>
  <c r="T122" i="277"/>
  <c r="S122" i="277"/>
  <c r="R122" i="277"/>
  <c r="Q122" i="277"/>
  <c r="O122" i="277"/>
  <c r="N122" i="277"/>
  <c r="M122" i="277"/>
  <c r="L122" i="277"/>
  <c r="K122" i="277"/>
  <c r="J122" i="277"/>
  <c r="I122" i="277"/>
  <c r="AU121" i="277"/>
  <c r="AT121" i="277"/>
  <c r="AS121" i="277"/>
  <c r="AR121" i="277"/>
  <c r="AQ121" i="277"/>
  <c r="AP121" i="277"/>
  <c r="AO121" i="277"/>
  <c r="AM121" i="277"/>
  <c r="AL121" i="277"/>
  <c r="AK121" i="277"/>
  <c r="AJ121" i="277"/>
  <c r="AI121" i="277"/>
  <c r="AH121" i="277"/>
  <c r="AG121" i="277"/>
  <c r="AE121" i="277"/>
  <c r="AD121" i="277"/>
  <c r="AC121" i="277"/>
  <c r="AB121" i="277"/>
  <c r="AA121" i="277"/>
  <c r="Z121" i="277"/>
  <c r="Y121" i="277"/>
  <c r="W121" i="277"/>
  <c r="V121" i="277"/>
  <c r="U121" i="277"/>
  <c r="T121" i="277"/>
  <c r="S121" i="277"/>
  <c r="R121" i="277"/>
  <c r="Q121" i="277"/>
  <c r="O121" i="277"/>
  <c r="N121" i="277"/>
  <c r="M121" i="277"/>
  <c r="L121" i="277"/>
  <c r="K121" i="277"/>
  <c r="J121" i="277"/>
  <c r="I121" i="277"/>
  <c r="G121" i="277"/>
  <c r="F121" i="277"/>
  <c r="E121" i="277"/>
  <c r="D121" i="277"/>
  <c r="C121" i="277"/>
  <c r="B121" i="277"/>
  <c r="A121" i="277"/>
  <c r="AU120" i="277"/>
  <c r="AT120" i="277"/>
  <c r="AS120" i="277"/>
  <c r="AR120" i="277"/>
  <c r="AQ120" i="277"/>
  <c r="AP120" i="277"/>
  <c r="AO120" i="277"/>
  <c r="AM120" i="277"/>
  <c r="AL120" i="277"/>
  <c r="AK120" i="277"/>
  <c r="AJ120" i="277"/>
  <c r="AI120" i="277"/>
  <c r="AH120" i="277"/>
  <c r="AG120" i="277"/>
  <c r="AE120" i="277"/>
  <c r="AD120" i="277"/>
  <c r="AC120" i="277"/>
  <c r="AB120" i="277"/>
  <c r="AA120" i="277"/>
  <c r="Z120" i="277"/>
  <c r="Y120" i="277"/>
  <c r="W120" i="277"/>
  <c r="V120" i="277"/>
  <c r="U120" i="277"/>
  <c r="T120" i="277"/>
  <c r="S120" i="277"/>
  <c r="R120" i="277"/>
  <c r="Q120" i="277"/>
  <c r="O120" i="277"/>
  <c r="N120" i="277"/>
  <c r="M120" i="277"/>
  <c r="L120" i="277"/>
  <c r="K120" i="277"/>
  <c r="J120" i="277"/>
  <c r="I120" i="277"/>
  <c r="G120" i="277"/>
  <c r="F120" i="277"/>
  <c r="E120" i="277"/>
  <c r="D120" i="277"/>
  <c r="C120" i="277"/>
  <c r="B120" i="277"/>
  <c r="A120" i="277"/>
  <c r="AU119" i="277"/>
  <c r="AT119" i="277"/>
  <c r="AS119" i="277"/>
  <c r="AR119" i="277"/>
  <c r="AQ119" i="277"/>
  <c r="AP119" i="277"/>
  <c r="AO119" i="277"/>
  <c r="AM119" i="277"/>
  <c r="AL119" i="277"/>
  <c r="AK119" i="277"/>
  <c r="AJ119" i="277"/>
  <c r="AI119" i="277"/>
  <c r="AH119" i="277"/>
  <c r="AG119" i="277"/>
  <c r="AE119" i="277"/>
  <c r="AD119" i="277"/>
  <c r="AC119" i="277"/>
  <c r="AB119" i="277"/>
  <c r="AA119" i="277"/>
  <c r="Z119" i="277"/>
  <c r="Y119" i="277"/>
  <c r="W119" i="277"/>
  <c r="V119" i="277"/>
  <c r="U119" i="277"/>
  <c r="T119" i="277"/>
  <c r="S119" i="277"/>
  <c r="R119" i="277"/>
  <c r="Q119" i="277"/>
  <c r="O119" i="277"/>
  <c r="N119" i="277"/>
  <c r="M119" i="277"/>
  <c r="L119" i="277"/>
  <c r="K119" i="277"/>
  <c r="J119" i="277"/>
  <c r="I119" i="277"/>
  <c r="G119" i="277"/>
  <c r="F119" i="277"/>
  <c r="E119" i="277"/>
  <c r="D119" i="277"/>
  <c r="C119" i="277"/>
  <c r="B119" i="277"/>
  <c r="A119" i="277"/>
  <c r="AU118" i="277"/>
  <c r="AT118" i="277"/>
  <c r="AS118" i="277"/>
  <c r="AR118" i="277"/>
  <c r="AQ118" i="277"/>
  <c r="AP118" i="277"/>
  <c r="AO118" i="277"/>
  <c r="AM118" i="277"/>
  <c r="AL118" i="277"/>
  <c r="AK118" i="277"/>
  <c r="AJ118" i="277"/>
  <c r="AI118" i="277"/>
  <c r="AH118" i="277"/>
  <c r="AG118" i="277"/>
  <c r="AE118" i="277"/>
  <c r="AD118" i="277"/>
  <c r="AC118" i="277"/>
  <c r="AB118" i="277"/>
  <c r="AA118" i="277"/>
  <c r="Z118" i="277"/>
  <c r="Y118" i="277"/>
  <c r="W118" i="277"/>
  <c r="V118" i="277"/>
  <c r="U118" i="277"/>
  <c r="T118" i="277"/>
  <c r="S118" i="277"/>
  <c r="R118" i="277"/>
  <c r="Q118" i="277"/>
  <c r="O118" i="277"/>
  <c r="N118" i="277"/>
  <c r="M118" i="277"/>
  <c r="L118" i="277"/>
  <c r="K118" i="277"/>
  <c r="J118" i="277"/>
  <c r="I118" i="277"/>
  <c r="G118" i="277"/>
  <c r="F118" i="277"/>
  <c r="E118" i="277"/>
  <c r="D118" i="277"/>
  <c r="C118" i="277"/>
  <c r="B118" i="277"/>
  <c r="A118" i="277"/>
  <c r="AU117" i="277"/>
  <c r="AT117" i="277"/>
  <c r="AS117" i="277"/>
  <c r="AR117" i="277"/>
  <c r="AQ117" i="277"/>
  <c r="AP117" i="277"/>
  <c r="AO117" i="277"/>
  <c r="AM117" i="277"/>
  <c r="AL117" i="277"/>
  <c r="AK117" i="277"/>
  <c r="AJ117" i="277"/>
  <c r="AI117" i="277"/>
  <c r="AH117" i="277"/>
  <c r="AG117" i="277"/>
  <c r="AE117" i="277"/>
  <c r="AD117" i="277"/>
  <c r="AC117" i="277"/>
  <c r="AB117" i="277"/>
  <c r="AA117" i="277"/>
  <c r="Z117" i="277"/>
  <c r="Y117" i="277"/>
  <c r="W117" i="277"/>
  <c r="V117" i="277"/>
  <c r="U117" i="277"/>
  <c r="T117" i="277"/>
  <c r="S117" i="277"/>
  <c r="R117" i="277"/>
  <c r="Q117" i="277"/>
  <c r="O117" i="277"/>
  <c r="N117" i="277"/>
  <c r="M117" i="277"/>
  <c r="L117" i="277"/>
  <c r="K117" i="277"/>
  <c r="J117" i="277"/>
  <c r="I117" i="277"/>
  <c r="G117" i="277"/>
  <c r="F117" i="277"/>
  <c r="E117" i="277"/>
  <c r="D117" i="277"/>
  <c r="C117" i="277"/>
  <c r="B117" i="277"/>
  <c r="A117" i="277"/>
  <c r="AU116" i="277"/>
  <c r="AT116" i="277"/>
  <c r="AS116" i="277"/>
  <c r="AR116" i="277"/>
  <c r="AQ116" i="277"/>
  <c r="AP116" i="277"/>
  <c r="AO116" i="277"/>
  <c r="AM116" i="277"/>
  <c r="AL116" i="277"/>
  <c r="AK116" i="277"/>
  <c r="AJ116" i="277"/>
  <c r="AI116" i="277"/>
  <c r="AH116" i="277"/>
  <c r="AG116" i="277"/>
  <c r="AE116" i="277"/>
  <c r="AD116" i="277"/>
  <c r="AC116" i="277"/>
  <c r="AB116" i="277"/>
  <c r="AA116" i="277"/>
  <c r="Z116" i="277"/>
  <c r="Y116" i="277"/>
  <c r="W116" i="277"/>
  <c r="V116" i="277"/>
  <c r="U116" i="277"/>
  <c r="T116" i="277"/>
  <c r="S116" i="277"/>
  <c r="R116" i="277"/>
  <c r="Q116" i="277"/>
  <c r="O116" i="277"/>
  <c r="N116" i="277"/>
  <c r="M116" i="277"/>
  <c r="L116" i="277"/>
  <c r="K116" i="277"/>
  <c r="J116" i="277"/>
  <c r="I116" i="277"/>
  <c r="G116" i="277"/>
  <c r="F116" i="277"/>
  <c r="E116" i="277"/>
  <c r="D116" i="277"/>
  <c r="C116" i="277"/>
  <c r="B116" i="277"/>
  <c r="A116" i="277"/>
  <c r="AU115" i="277"/>
  <c r="AT115" i="277"/>
  <c r="AS115" i="277"/>
  <c r="AR115" i="277"/>
  <c r="AQ115" i="277"/>
  <c r="AP115" i="277"/>
  <c r="AO115" i="277"/>
  <c r="AM115" i="277"/>
  <c r="AL115" i="277"/>
  <c r="AK115" i="277"/>
  <c r="AJ115" i="277"/>
  <c r="AI115" i="277"/>
  <c r="AH115" i="277"/>
  <c r="AG115" i="277"/>
  <c r="AE115" i="277"/>
  <c r="AD115" i="277"/>
  <c r="AC115" i="277"/>
  <c r="AB115" i="277"/>
  <c r="AA115" i="277"/>
  <c r="Z115" i="277"/>
  <c r="Y115" i="277"/>
  <c r="W115" i="277"/>
  <c r="V115" i="277"/>
  <c r="U115" i="277"/>
  <c r="T115" i="277"/>
  <c r="S115" i="277"/>
  <c r="R115" i="277"/>
  <c r="Q115" i="277"/>
  <c r="O115" i="277"/>
  <c r="N115" i="277"/>
  <c r="M115" i="277"/>
  <c r="L115" i="277"/>
  <c r="K115" i="277"/>
  <c r="J115" i="277"/>
  <c r="I115" i="277"/>
  <c r="G115" i="277"/>
  <c r="F115" i="277"/>
  <c r="E115" i="277"/>
  <c r="D115" i="277"/>
  <c r="C115" i="277"/>
  <c r="B115" i="277"/>
  <c r="A115" i="277"/>
  <c r="AU114" i="277"/>
  <c r="AT114" i="277"/>
  <c r="AS114" i="277"/>
  <c r="AR114" i="277"/>
  <c r="AQ114" i="277"/>
  <c r="AP114" i="277"/>
  <c r="AO114" i="277"/>
  <c r="AM114" i="277"/>
  <c r="AL114" i="277"/>
  <c r="AK114" i="277"/>
  <c r="AJ114" i="277"/>
  <c r="AI114" i="277"/>
  <c r="AH114" i="277"/>
  <c r="AG114" i="277"/>
  <c r="AE114" i="277"/>
  <c r="AD114" i="277"/>
  <c r="AC114" i="277"/>
  <c r="AB114" i="277"/>
  <c r="AA114" i="277"/>
  <c r="Z114" i="277"/>
  <c r="Y114" i="277"/>
  <c r="W114" i="277"/>
  <c r="V114" i="277"/>
  <c r="U114" i="277"/>
  <c r="T114" i="277"/>
  <c r="S114" i="277"/>
  <c r="R114" i="277"/>
  <c r="Q114" i="277"/>
  <c r="O114" i="277"/>
  <c r="N114" i="277"/>
  <c r="M114" i="277"/>
  <c r="L114" i="277"/>
  <c r="K114" i="277"/>
  <c r="J114" i="277"/>
  <c r="I114" i="277"/>
  <c r="G114" i="277"/>
  <c r="F114" i="277"/>
  <c r="E114" i="277"/>
  <c r="D114" i="277"/>
  <c r="C114" i="277"/>
  <c r="B114" i="277"/>
  <c r="A114" i="277"/>
  <c r="AU113" i="277"/>
  <c r="AT113" i="277"/>
  <c r="AS113" i="277"/>
  <c r="AR113" i="277"/>
  <c r="AQ113" i="277"/>
  <c r="AP113" i="277"/>
  <c r="AO113" i="277"/>
  <c r="AM113" i="277"/>
  <c r="AL113" i="277"/>
  <c r="AK113" i="277"/>
  <c r="AJ113" i="277"/>
  <c r="AI113" i="277"/>
  <c r="AH113" i="277"/>
  <c r="AG113" i="277"/>
  <c r="AE113" i="277"/>
  <c r="AD113" i="277"/>
  <c r="AC113" i="277"/>
  <c r="AB113" i="277"/>
  <c r="AA113" i="277"/>
  <c r="Z113" i="277"/>
  <c r="Y113" i="277"/>
  <c r="W113" i="277"/>
  <c r="V113" i="277"/>
  <c r="U113" i="277"/>
  <c r="T113" i="277"/>
  <c r="S113" i="277"/>
  <c r="R113" i="277"/>
  <c r="Q113" i="277"/>
  <c r="O113" i="277"/>
  <c r="N113" i="277"/>
  <c r="M113" i="277"/>
  <c r="L113" i="277"/>
  <c r="K113" i="277"/>
  <c r="J113" i="277"/>
  <c r="I113" i="277"/>
  <c r="G113" i="277"/>
  <c r="F113" i="277"/>
  <c r="E113" i="277"/>
  <c r="D113" i="277"/>
  <c r="C113" i="277"/>
  <c r="B113" i="277"/>
  <c r="A113" i="277"/>
  <c r="AU112" i="277"/>
  <c r="AT112" i="277"/>
  <c r="AS112" i="277"/>
  <c r="AR112" i="277"/>
  <c r="AQ112" i="277"/>
  <c r="AP112" i="277"/>
  <c r="AO112" i="277"/>
  <c r="AM112" i="277"/>
  <c r="AL112" i="277"/>
  <c r="AK112" i="277"/>
  <c r="AJ112" i="277"/>
  <c r="AI112" i="277"/>
  <c r="AH112" i="277"/>
  <c r="AG112" i="277"/>
  <c r="AE112" i="277"/>
  <c r="AD112" i="277"/>
  <c r="AC112" i="277"/>
  <c r="AB112" i="277"/>
  <c r="AA112" i="277"/>
  <c r="Z112" i="277"/>
  <c r="Y112" i="277"/>
  <c r="W112" i="277"/>
  <c r="V112" i="277"/>
  <c r="U112" i="277"/>
  <c r="T112" i="277"/>
  <c r="S112" i="277"/>
  <c r="R112" i="277"/>
  <c r="Q112" i="277"/>
  <c r="O112" i="277"/>
  <c r="N112" i="277"/>
  <c r="M112" i="277"/>
  <c r="L112" i="277"/>
  <c r="K112" i="277"/>
  <c r="J112" i="277"/>
  <c r="I112" i="277"/>
  <c r="G112" i="277"/>
  <c r="F112" i="277"/>
  <c r="E112" i="277"/>
  <c r="D112" i="277"/>
  <c r="C112" i="277"/>
  <c r="B112" i="277"/>
  <c r="A112" i="277"/>
  <c r="AU111" i="277"/>
  <c r="AT111" i="277"/>
  <c r="AS111" i="277"/>
  <c r="AR111" i="277"/>
  <c r="AQ111" i="277"/>
  <c r="AP111" i="277"/>
  <c r="AO111" i="277"/>
  <c r="AM111" i="277"/>
  <c r="AL111" i="277"/>
  <c r="AK111" i="277"/>
  <c r="AJ111" i="277"/>
  <c r="AI111" i="277"/>
  <c r="AH111" i="277"/>
  <c r="AG111" i="277"/>
  <c r="AE111" i="277"/>
  <c r="AD111" i="277"/>
  <c r="AC111" i="277"/>
  <c r="AB111" i="277"/>
  <c r="AA111" i="277"/>
  <c r="Z111" i="277"/>
  <c r="Y111" i="277"/>
  <c r="W111" i="277"/>
  <c r="V111" i="277"/>
  <c r="U111" i="277"/>
  <c r="T111" i="277"/>
  <c r="S111" i="277"/>
  <c r="R111" i="277"/>
  <c r="Q111" i="277"/>
  <c r="O111" i="277"/>
  <c r="N111" i="277"/>
  <c r="M111" i="277"/>
  <c r="L111" i="277"/>
  <c r="K111" i="277"/>
  <c r="J111" i="277"/>
  <c r="I111" i="277"/>
  <c r="G111" i="277"/>
  <c r="F111" i="277"/>
  <c r="E111" i="277"/>
  <c r="D111" i="277"/>
  <c r="C111" i="277"/>
  <c r="B111" i="277"/>
  <c r="A111" i="277"/>
  <c r="AU110" i="277"/>
  <c r="AT110" i="277"/>
  <c r="AS110" i="277"/>
  <c r="AR110" i="277"/>
  <c r="AQ110" i="277"/>
  <c r="AP110" i="277"/>
  <c r="AO110" i="277"/>
  <c r="AM110" i="277"/>
  <c r="AL110" i="277"/>
  <c r="AK110" i="277"/>
  <c r="AJ110" i="277"/>
  <c r="AI110" i="277"/>
  <c r="AH110" i="277"/>
  <c r="AG110" i="277"/>
  <c r="AE110" i="277"/>
  <c r="AD110" i="277"/>
  <c r="AC110" i="277"/>
  <c r="AB110" i="277"/>
  <c r="AA110" i="277"/>
  <c r="Z110" i="277"/>
  <c r="Y110" i="277"/>
  <c r="W110" i="277"/>
  <c r="V110" i="277"/>
  <c r="U110" i="277"/>
  <c r="T110" i="277"/>
  <c r="S110" i="277"/>
  <c r="R110" i="277"/>
  <c r="Q110" i="277"/>
  <c r="O110" i="277"/>
  <c r="N110" i="277"/>
  <c r="M110" i="277"/>
  <c r="L110" i="277"/>
  <c r="K110" i="277"/>
  <c r="J110" i="277"/>
  <c r="I110" i="277"/>
  <c r="G110" i="277"/>
  <c r="F110" i="277"/>
  <c r="E110" i="277"/>
  <c r="D110" i="277"/>
  <c r="C110" i="277"/>
  <c r="B110" i="277"/>
  <c r="A110" i="277"/>
  <c r="AU109" i="277"/>
  <c r="AT109" i="277"/>
  <c r="AS109" i="277"/>
  <c r="AR109" i="277"/>
  <c r="AQ109" i="277"/>
  <c r="AP109" i="277"/>
  <c r="AO109" i="277"/>
  <c r="AM109" i="277"/>
  <c r="AL109" i="277"/>
  <c r="AK109" i="277"/>
  <c r="AJ109" i="277"/>
  <c r="AI109" i="277"/>
  <c r="AH109" i="277"/>
  <c r="AG109" i="277"/>
  <c r="AE109" i="277"/>
  <c r="AD109" i="277"/>
  <c r="AC109" i="277"/>
  <c r="AB109" i="277"/>
  <c r="AA109" i="277"/>
  <c r="Z109" i="277"/>
  <c r="Y109" i="277"/>
  <c r="W109" i="277"/>
  <c r="V109" i="277"/>
  <c r="U109" i="277"/>
  <c r="T109" i="277"/>
  <c r="S109" i="277"/>
  <c r="R109" i="277"/>
  <c r="Q109" i="277"/>
  <c r="O109" i="277"/>
  <c r="N109" i="277"/>
  <c r="M109" i="277"/>
  <c r="L109" i="277"/>
  <c r="K109" i="277"/>
  <c r="J109" i="277"/>
  <c r="I109" i="277"/>
  <c r="G109" i="277"/>
  <c r="F109" i="277"/>
  <c r="E109" i="277"/>
  <c r="D109" i="277"/>
  <c r="C109" i="277"/>
  <c r="B109" i="277"/>
  <c r="A109" i="277"/>
  <c r="AU108" i="277"/>
  <c r="AT108" i="277"/>
  <c r="AS108" i="277"/>
  <c r="AR108" i="277"/>
  <c r="AQ108" i="277"/>
  <c r="AP108" i="277"/>
  <c r="AO108" i="277"/>
  <c r="AM108" i="277"/>
  <c r="AL108" i="277"/>
  <c r="AK108" i="277"/>
  <c r="AJ108" i="277"/>
  <c r="AI108" i="277"/>
  <c r="AH108" i="277"/>
  <c r="AG108" i="277"/>
  <c r="AE108" i="277"/>
  <c r="AD108" i="277"/>
  <c r="AC108" i="277"/>
  <c r="AB108" i="277"/>
  <c r="AA108" i="277"/>
  <c r="Z108" i="277"/>
  <c r="Y108" i="277"/>
  <c r="W108" i="277"/>
  <c r="V108" i="277"/>
  <c r="U108" i="277"/>
  <c r="T108" i="277"/>
  <c r="S108" i="277"/>
  <c r="R108" i="277"/>
  <c r="Q108" i="277"/>
  <c r="O108" i="277"/>
  <c r="N108" i="277"/>
  <c r="M108" i="277"/>
  <c r="L108" i="277"/>
  <c r="K108" i="277"/>
  <c r="J108" i="277"/>
  <c r="I108" i="277"/>
  <c r="G108" i="277"/>
  <c r="F108" i="277"/>
  <c r="E108" i="277"/>
  <c r="D108" i="277"/>
  <c r="C108" i="277"/>
  <c r="B108" i="277"/>
  <c r="A108" i="277"/>
  <c r="AU107" i="277"/>
  <c r="AT107" i="277"/>
  <c r="AS107" i="277"/>
  <c r="AR107" i="277"/>
  <c r="AQ107" i="277"/>
  <c r="AP107" i="277"/>
  <c r="AO107" i="277"/>
  <c r="AM107" i="277"/>
  <c r="AL107" i="277"/>
  <c r="AK107" i="277"/>
  <c r="AJ107" i="277"/>
  <c r="AI107" i="277"/>
  <c r="AH107" i="277"/>
  <c r="AG107" i="277"/>
  <c r="AE107" i="277"/>
  <c r="AD107" i="277"/>
  <c r="AC107" i="277"/>
  <c r="AB107" i="277"/>
  <c r="AA107" i="277"/>
  <c r="Z107" i="277"/>
  <c r="Y107" i="277"/>
  <c r="W107" i="277"/>
  <c r="V107" i="277"/>
  <c r="U107" i="277"/>
  <c r="T107" i="277"/>
  <c r="S107" i="277"/>
  <c r="R107" i="277"/>
  <c r="Q107" i="277"/>
  <c r="O107" i="277"/>
  <c r="N107" i="277"/>
  <c r="M107" i="277"/>
  <c r="L107" i="277"/>
  <c r="K107" i="277"/>
  <c r="J107" i="277"/>
  <c r="I107" i="277"/>
  <c r="G107" i="277"/>
  <c r="F107" i="277"/>
  <c r="E107" i="277"/>
  <c r="D107" i="277"/>
  <c r="C107" i="277"/>
  <c r="B107" i="277"/>
  <c r="A107" i="277"/>
  <c r="AU106" i="277"/>
  <c r="AT106" i="277"/>
  <c r="AS106" i="277"/>
  <c r="AR106" i="277"/>
  <c r="AQ106" i="277"/>
  <c r="AP106" i="277"/>
  <c r="AO106" i="277"/>
  <c r="AM106" i="277"/>
  <c r="AL106" i="277"/>
  <c r="AK106" i="277"/>
  <c r="AJ106" i="277"/>
  <c r="AI106" i="277"/>
  <c r="AH106" i="277"/>
  <c r="AG106" i="277"/>
  <c r="AE106" i="277"/>
  <c r="AD106" i="277"/>
  <c r="AC106" i="277"/>
  <c r="AB106" i="277"/>
  <c r="AA106" i="277"/>
  <c r="Z106" i="277"/>
  <c r="Y106" i="277"/>
  <c r="W106" i="277"/>
  <c r="V106" i="277"/>
  <c r="U106" i="277"/>
  <c r="T106" i="277"/>
  <c r="S106" i="277"/>
  <c r="R106" i="277"/>
  <c r="Q106" i="277"/>
  <c r="O106" i="277"/>
  <c r="N106" i="277"/>
  <c r="M106" i="277"/>
  <c r="L106" i="277"/>
  <c r="K106" i="277"/>
  <c r="J106" i="277"/>
  <c r="I106" i="277"/>
  <c r="G106" i="277"/>
  <c r="F106" i="277"/>
  <c r="E106" i="277"/>
  <c r="D106" i="277"/>
  <c r="C106" i="277"/>
  <c r="B106" i="277"/>
  <c r="A106" i="277"/>
  <c r="AU105" i="277"/>
  <c r="AT105" i="277"/>
  <c r="AS105" i="277"/>
  <c r="AR105" i="277"/>
  <c r="AQ105" i="277"/>
  <c r="AP105" i="277"/>
  <c r="AO105" i="277"/>
  <c r="AM105" i="277"/>
  <c r="AL105" i="277"/>
  <c r="AK105" i="277"/>
  <c r="AJ105" i="277"/>
  <c r="AI105" i="277"/>
  <c r="AH105" i="277"/>
  <c r="AG105" i="277"/>
  <c r="AE105" i="277"/>
  <c r="AD105" i="277"/>
  <c r="AC105" i="277"/>
  <c r="AB105" i="277"/>
  <c r="AA105" i="277"/>
  <c r="Z105" i="277"/>
  <c r="Y105" i="277"/>
  <c r="W105" i="277"/>
  <c r="V105" i="277"/>
  <c r="U105" i="277"/>
  <c r="T105" i="277"/>
  <c r="S105" i="277"/>
  <c r="R105" i="277"/>
  <c r="Q105" i="277"/>
  <c r="O105" i="277"/>
  <c r="N105" i="277"/>
  <c r="M105" i="277"/>
  <c r="L105" i="277"/>
  <c r="K105" i="277"/>
  <c r="J105" i="277"/>
  <c r="I105" i="277"/>
  <c r="G105" i="277"/>
  <c r="F105" i="277"/>
  <c r="E105" i="277"/>
  <c r="D105" i="277"/>
  <c r="C105" i="277"/>
  <c r="B105" i="277"/>
  <c r="A105" i="277"/>
  <c r="AU104" i="277"/>
  <c r="AT104" i="277"/>
  <c r="AS104" i="277"/>
  <c r="AR104" i="277"/>
  <c r="AQ104" i="277"/>
  <c r="AP104" i="277"/>
  <c r="AO104" i="277"/>
  <c r="AM104" i="277"/>
  <c r="AL104" i="277"/>
  <c r="AK104" i="277"/>
  <c r="AJ104" i="277"/>
  <c r="AI104" i="277"/>
  <c r="AH104" i="277"/>
  <c r="AG104" i="277"/>
  <c r="AE104" i="277"/>
  <c r="AD104" i="277"/>
  <c r="AC104" i="277"/>
  <c r="AB104" i="277"/>
  <c r="AA104" i="277"/>
  <c r="Z104" i="277"/>
  <c r="Y104" i="277"/>
  <c r="W104" i="277"/>
  <c r="V104" i="277"/>
  <c r="U104" i="277"/>
  <c r="T104" i="277"/>
  <c r="S104" i="277"/>
  <c r="R104" i="277"/>
  <c r="Q104" i="277"/>
  <c r="O104" i="277"/>
  <c r="N104" i="277"/>
  <c r="M104" i="277"/>
  <c r="L104" i="277"/>
  <c r="K104" i="277"/>
  <c r="J104" i="277"/>
  <c r="I104" i="277"/>
  <c r="G104" i="277"/>
  <c r="F104" i="277"/>
  <c r="E104" i="277"/>
  <c r="D104" i="277"/>
  <c r="C104" i="277"/>
  <c r="B104" i="277"/>
  <c r="A104" i="277"/>
  <c r="AU103" i="277"/>
  <c r="AT103" i="277"/>
  <c r="AS103" i="277"/>
  <c r="AR103" i="277"/>
  <c r="AQ103" i="277"/>
  <c r="AP103" i="277"/>
  <c r="AO103" i="277"/>
  <c r="AM103" i="277"/>
  <c r="AL103" i="277"/>
  <c r="AK103" i="277"/>
  <c r="AJ103" i="277"/>
  <c r="AI103" i="277"/>
  <c r="AH103" i="277"/>
  <c r="AG103" i="277"/>
  <c r="AE103" i="277"/>
  <c r="AD103" i="277"/>
  <c r="AC103" i="277"/>
  <c r="AB103" i="277"/>
  <c r="AA103" i="277"/>
  <c r="Z103" i="277"/>
  <c r="Y103" i="277"/>
  <c r="W103" i="277"/>
  <c r="V103" i="277"/>
  <c r="U103" i="277"/>
  <c r="T103" i="277"/>
  <c r="S103" i="277"/>
  <c r="R103" i="277"/>
  <c r="Q103" i="277"/>
  <c r="O103" i="277"/>
  <c r="N103" i="277"/>
  <c r="M103" i="277"/>
  <c r="L103" i="277"/>
  <c r="K103" i="277"/>
  <c r="J103" i="277"/>
  <c r="I103" i="277"/>
  <c r="G103" i="277"/>
  <c r="F103" i="277"/>
  <c r="E103" i="277"/>
  <c r="D103" i="277"/>
  <c r="C103" i="277"/>
  <c r="B103" i="277"/>
  <c r="A103" i="277"/>
  <c r="AU102" i="277"/>
  <c r="AT102" i="277"/>
  <c r="AS102" i="277"/>
  <c r="AR102" i="277"/>
  <c r="AQ102" i="277"/>
  <c r="AP102" i="277"/>
  <c r="AO102" i="277"/>
  <c r="AM102" i="277"/>
  <c r="AL102" i="277"/>
  <c r="AK102" i="277"/>
  <c r="AJ102" i="277"/>
  <c r="AI102" i="277"/>
  <c r="AH102" i="277"/>
  <c r="AG102" i="277"/>
  <c r="AE102" i="277"/>
  <c r="AD102" i="277"/>
  <c r="AC102" i="277"/>
  <c r="AB102" i="277"/>
  <c r="AA102" i="277"/>
  <c r="Z102" i="277"/>
  <c r="Y102" i="277"/>
  <c r="W102" i="277"/>
  <c r="V102" i="277"/>
  <c r="U102" i="277"/>
  <c r="T102" i="277"/>
  <c r="S102" i="277"/>
  <c r="R102" i="277"/>
  <c r="Q102" i="277"/>
  <c r="O102" i="277"/>
  <c r="N102" i="277"/>
  <c r="M102" i="277"/>
  <c r="L102" i="277"/>
  <c r="K102" i="277"/>
  <c r="J102" i="277"/>
  <c r="I102" i="277"/>
  <c r="G102" i="277"/>
  <c r="F102" i="277"/>
  <c r="E102" i="277"/>
  <c r="D102" i="277"/>
  <c r="C102" i="277"/>
  <c r="B102" i="277"/>
  <c r="A102" i="277"/>
  <c r="AU101" i="277"/>
  <c r="AT101" i="277"/>
  <c r="AS101" i="277"/>
  <c r="AR101" i="277"/>
  <c r="AQ101" i="277"/>
  <c r="AP101" i="277"/>
  <c r="AO101" i="277"/>
  <c r="AM101" i="277"/>
  <c r="AL101" i="277"/>
  <c r="AK101" i="277"/>
  <c r="AJ101" i="277"/>
  <c r="AI101" i="277"/>
  <c r="AH101" i="277"/>
  <c r="AG101" i="277"/>
  <c r="AE101" i="277"/>
  <c r="AD101" i="277"/>
  <c r="AC101" i="277"/>
  <c r="AB101" i="277"/>
  <c r="AA101" i="277"/>
  <c r="Z101" i="277"/>
  <c r="Y101" i="277"/>
  <c r="W101" i="277"/>
  <c r="V101" i="277"/>
  <c r="U101" i="277"/>
  <c r="T101" i="277"/>
  <c r="S101" i="277"/>
  <c r="R101" i="277"/>
  <c r="Q101" i="277"/>
  <c r="O101" i="277"/>
  <c r="N101" i="277"/>
  <c r="M101" i="277"/>
  <c r="L101" i="277"/>
  <c r="K101" i="277"/>
  <c r="J101" i="277"/>
  <c r="I101" i="277"/>
  <c r="G101" i="277"/>
  <c r="F101" i="277"/>
  <c r="E101" i="277"/>
  <c r="D101" i="277"/>
  <c r="C101" i="277"/>
  <c r="B101" i="277"/>
  <c r="A101" i="277"/>
  <c r="G96" i="277"/>
  <c r="F96" i="277"/>
  <c r="E96" i="277"/>
  <c r="D96" i="277"/>
  <c r="C96" i="277"/>
  <c r="B96" i="277"/>
  <c r="G95" i="277"/>
  <c r="F95" i="277"/>
  <c r="E95" i="277"/>
  <c r="D95" i="277"/>
  <c r="C95" i="277"/>
  <c r="B95" i="277"/>
  <c r="G94" i="277"/>
  <c r="F94" i="277"/>
  <c r="E94" i="277"/>
  <c r="D94" i="277"/>
  <c r="C94" i="277"/>
  <c r="B94" i="277"/>
  <c r="G93" i="277"/>
  <c r="F93" i="277"/>
  <c r="E93" i="277"/>
  <c r="D93" i="277"/>
  <c r="C93" i="277"/>
  <c r="B93" i="277"/>
  <c r="G92" i="277"/>
  <c r="F92" i="277"/>
  <c r="E92" i="277"/>
  <c r="D92" i="277"/>
  <c r="C92" i="277"/>
  <c r="B92" i="277"/>
  <c r="G91" i="277"/>
  <c r="F91" i="277"/>
  <c r="E91" i="277"/>
  <c r="D91" i="277"/>
  <c r="C91" i="277"/>
  <c r="B91" i="277"/>
  <c r="G90" i="277"/>
  <c r="F90" i="277"/>
  <c r="E90" i="277"/>
  <c r="D90" i="277"/>
  <c r="C90" i="277"/>
  <c r="B90" i="277"/>
  <c r="S76" i="277"/>
  <c r="P76" i="277"/>
  <c r="M76" i="277"/>
  <c r="S75" i="277"/>
  <c r="P75" i="277"/>
  <c r="M75" i="277"/>
  <c r="S74" i="277"/>
  <c r="P74" i="277"/>
  <c r="M74" i="277"/>
  <c r="S73" i="277"/>
  <c r="P73" i="277"/>
  <c r="M73" i="277"/>
  <c r="S72" i="277"/>
  <c r="P72" i="277"/>
  <c r="M72" i="277"/>
  <c r="U71" i="277"/>
  <c r="S71" i="277"/>
  <c r="R71" i="277"/>
  <c r="P71" i="277"/>
  <c r="M71" i="277"/>
  <c r="V66" i="277"/>
  <c r="S66" i="277"/>
  <c r="P66" i="277"/>
  <c r="M66" i="277"/>
  <c r="V65" i="277"/>
  <c r="S65" i="277"/>
  <c r="P65" i="277"/>
  <c r="M65" i="277"/>
  <c r="V64" i="277"/>
  <c r="S64" i="277"/>
  <c r="P64" i="277"/>
  <c r="M64" i="277"/>
  <c r="V63" i="277"/>
  <c r="S63" i="277"/>
  <c r="P63" i="277"/>
  <c r="M63" i="277"/>
  <c r="V62" i="277"/>
  <c r="S62" i="277"/>
  <c r="P62" i="277"/>
  <c r="M62" i="277"/>
  <c r="V61" i="277"/>
  <c r="S61" i="277"/>
  <c r="P61" i="277"/>
  <c r="M61" i="277"/>
  <c r="A3" i="277"/>
  <c r="V77" i="270"/>
  <c r="S77" i="270"/>
  <c r="P72" i="270"/>
  <c r="P73" i="270"/>
  <c r="P74" i="270"/>
  <c r="P75" i="270"/>
  <c r="P76" i="270"/>
  <c r="M67" i="270"/>
  <c r="P67" i="270"/>
  <c r="S67" i="270"/>
  <c r="V67" i="270"/>
  <c r="C102" i="279" l="1"/>
  <c r="C104" i="279"/>
  <c r="C106" i="279"/>
  <c r="C103" i="279"/>
  <c r="S78" i="279"/>
  <c r="H97" i="279"/>
  <c r="J97" i="279"/>
  <c r="J96" i="279"/>
  <c r="H95" i="279"/>
  <c r="V68" i="279"/>
  <c r="J94" i="279"/>
  <c r="H94" i="279"/>
  <c r="H93" i="279"/>
  <c r="J93" i="279"/>
  <c r="S68" i="279"/>
  <c r="H92" i="279"/>
  <c r="P68" i="279"/>
  <c r="V74" i="279"/>
  <c r="V76" i="279"/>
  <c r="V73" i="279"/>
  <c r="M68" i="279"/>
  <c r="H96" i="278"/>
  <c r="J96" i="278"/>
  <c r="S77" i="278"/>
  <c r="H95" i="278"/>
  <c r="J95" i="278"/>
  <c r="P77" i="278"/>
  <c r="J94" i="278"/>
  <c r="H94" i="278"/>
  <c r="M77" i="278"/>
  <c r="H93" i="278"/>
  <c r="V67" i="278"/>
  <c r="J93" i="278"/>
  <c r="H90" i="278"/>
  <c r="J90" i="278"/>
  <c r="H91" i="278"/>
  <c r="H96" i="279"/>
  <c r="P78" i="279"/>
  <c r="C98" i="279"/>
  <c r="D98" i="279"/>
  <c r="E98" i="279"/>
  <c r="V72" i="279"/>
  <c r="D97" i="278"/>
  <c r="J91" i="278"/>
  <c r="E97" i="278"/>
  <c r="P67" i="278"/>
  <c r="M67" i="278"/>
  <c r="V74" i="278"/>
  <c r="B97" i="278"/>
  <c r="V72" i="278"/>
  <c r="V76" i="278"/>
  <c r="V73" i="278"/>
  <c r="H92" i="278"/>
  <c r="J92" i="278"/>
  <c r="F97" i="278"/>
  <c r="G97" i="278"/>
  <c r="C97" i="278"/>
  <c r="V75" i="278"/>
  <c r="H96" i="277"/>
  <c r="J96" i="277"/>
  <c r="S77" i="277"/>
  <c r="P77" i="277"/>
  <c r="H95" i="277"/>
  <c r="J95" i="277"/>
  <c r="J92" i="277"/>
  <c r="F98" i="279"/>
  <c r="G98" i="279"/>
  <c r="V77" i="279"/>
  <c r="B98" i="279"/>
  <c r="M78" i="279"/>
  <c r="J95" i="279"/>
  <c r="J94" i="277"/>
  <c r="V67" i="277"/>
  <c r="H93" i="277"/>
  <c r="J93" i="277"/>
  <c r="M77" i="277"/>
  <c r="V76" i="277"/>
  <c r="J91" i="277"/>
  <c r="V73" i="277"/>
  <c r="M67" i="277"/>
  <c r="B97" i="277"/>
  <c r="F97" i="277"/>
  <c r="E97" i="277"/>
  <c r="G97" i="277"/>
  <c r="H91" i="277"/>
  <c r="P67" i="277"/>
  <c r="C97" i="277"/>
  <c r="D97" i="277"/>
  <c r="H92" i="277"/>
  <c r="L62" i="279"/>
  <c r="J3" i="279"/>
  <c r="L61" i="278"/>
  <c r="J3" i="278"/>
  <c r="O61" i="278" s="1"/>
  <c r="L61" i="277"/>
  <c r="J3" i="277"/>
  <c r="O61" i="277" s="1"/>
  <c r="J91" i="279"/>
  <c r="J92" i="279"/>
  <c r="H91" i="279"/>
  <c r="V75" i="279"/>
  <c r="S3" i="278"/>
  <c r="S67" i="278"/>
  <c r="V71" i="278"/>
  <c r="V75" i="277"/>
  <c r="V72" i="277"/>
  <c r="V74" i="277"/>
  <c r="S67" i="277"/>
  <c r="H94" i="277"/>
  <c r="S3" i="277"/>
  <c r="H90" i="277"/>
  <c r="J90" i="277"/>
  <c r="V71" i="277"/>
  <c r="B273" i="276"/>
  <c r="A273" i="276"/>
  <c r="B272" i="276"/>
  <c r="A272" i="276"/>
  <c r="B271" i="276"/>
  <c r="A271" i="276"/>
  <c r="B270" i="276"/>
  <c r="A270" i="276"/>
  <c r="B269" i="276"/>
  <c r="A269" i="276"/>
  <c r="B268" i="276"/>
  <c r="A268" i="276"/>
  <c r="B267" i="276"/>
  <c r="A267" i="276"/>
  <c r="B266" i="276"/>
  <c r="A266" i="276"/>
  <c r="B265" i="276"/>
  <c r="A265" i="276"/>
  <c r="B264" i="276"/>
  <c r="A264" i="276"/>
  <c r="B263" i="276"/>
  <c r="A263" i="276"/>
  <c r="B262" i="276"/>
  <c r="A262" i="276"/>
  <c r="B261" i="276"/>
  <c r="A261" i="276"/>
  <c r="B260" i="276"/>
  <c r="A260" i="276"/>
  <c r="B259" i="276"/>
  <c r="A259" i="276"/>
  <c r="B258" i="276"/>
  <c r="A258" i="276"/>
  <c r="B257" i="276"/>
  <c r="A257" i="276"/>
  <c r="B256" i="276"/>
  <c r="A256" i="276"/>
  <c r="B255" i="276"/>
  <c r="A255" i="276"/>
  <c r="B254" i="276"/>
  <c r="A254" i="276"/>
  <c r="B253" i="276"/>
  <c r="A253" i="276"/>
  <c r="B252" i="276"/>
  <c r="A252" i="276"/>
  <c r="B251" i="276"/>
  <c r="A251" i="276"/>
  <c r="B250" i="276"/>
  <c r="A250" i="276"/>
  <c r="B249" i="276"/>
  <c r="A249" i="276"/>
  <c r="B248" i="276"/>
  <c r="A248" i="276"/>
  <c r="B247" i="276"/>
  <c r="A247" i="276"/>
  <c r="B246" i="276"/>
  <c r="A246" i="276"/>
  <c r="B245" i="276"/>
  <c r="A245" i="276"/>
  <c r="B244" i="276"/>
  <c r="A244" i="276"/>
  <c r="B243" i="276"/>
  <c r="A243" i="276"/>
  <c r="B242" i="276"/>
  <c r="A242" i="276"/>
  <c r="B241" i="276"/>
  <c r="A241" i="276"/>
  <c r="B240" i="276"/>
  <c r="A240" i="276"/>
  <c r="B239" i="276"/>
  <c r="A239" i="276"/>
  <c r="B238" i="276"/>
  <c r="A238" i="276"/>
  <c r="B237" i="276"/>
  <c r="A237" i="276"/>
  <c r="B236" i="276"/>
  <c r="A236" i="276"/>
  <c r="B235" i="276"/>
  <c r="A235" i="276"/>
  <c r="B234" i="276"/>
  <c r="A234" i="276"/>
  <c r="B233" i="276"/>
  <c r="A233" i="276"/>
  <c r="B232" i="276"/>
  <c r="A232" i="276"/>
  <c r="B231" i="276"/>
  <c r="A231" i="276"/>
  <c r="B230" i="276"/>
  <c r="A230" i="276"/>
  <c r="B229" i="276"/>
  <c r="A229" i="276"/>
  <c r="B228" i="276"/>
  <c r="A228" i="276"/>
  <c r="B227" i="276"/>
  <c r="A227" i="276"/>
  <c r="B226" i="276"/>
  <c r="A226" i="276"/>
  <c r="B225" i="276"/>
  <c r="A225" i="276"/>
  <c r="B224" i="276"/>
  <c r="A224" i="276"/>
  <c r="B223" i="276"/>
  <c r="A223" i="276"/>
  <c r="B222" i="276"/>
  <c r="A222" i="276"/>
  <c r="B221" i="276"/>
  <c r="A221" i="276"/>
  <c r="B220" i="276"/>
  <c r="A220" i="276"/>
  <c r="B219" i="276"/>
  <c r="A219" i="276"/>
  <c r="B218" i="276"/>
  <c r="A218" i="276"/>
  <c r="B217" i="276"/>
  <c r="A217" i="276"/>
  <c r="B216" i="276"/>
  <c r="A216" i="276"/>
  <c r="B215" i="276"/>
  <c r="A215" i="276"/>
  <c r="B214" i="276"/>
  <c r="A214" i="276"/>
  <c r="B213" i="276"/>
  <c r="A213" i="276"/>
  <c r="B212" i="276"/>
  <c r="A212" i="276"/>
  <c r="B211" i="276"/>
  <c r="A211" i="276"/>
  <c r="B210" i="276"/>
  <c r="A210" i="276"/>
  <c r="B209" i="276"/>
  <c r="A209" i="276"/>
  <c r="B208" i="276"/>
  <c r="A208" i="276"/>
  <c r="B207" i="276"/>
  <c r="A207" i="276"/>
  <c r="B206" i="276"/>
  <c r="A206" i="276"/>
  <c r="B205" i="276"/>
  <c r="A205" i="276"/>
  <c r="B204" i="276"/>
  <c r="A204" i="276"/>
  <c r="B203" i="276"/>
  <c r="A203" i="276"/>
  <c r="B202" i="276"/>
  <c r="A202" i="276"/>
  <c r="B201" i="276"/>
  <c r="A201" i="276"/>
  <c r="B200" i="276"/>
  <c r="A200" i="276"/>
  <c r="B199" i="276"/>
  <c r="A199" i="276"/>
  <c r="B198" i="276"/>
  <c r="A198" i="276"/>
  <c r="B197" i="276"/>
  <c r="A197" i="276"/>
  <c r="B196" i="276"/>
  <c r="A196" i="276"/>
  <c r="B195" i="276"/>
  <c r="A195" i="276"/>
  <c r="B194" i="276"/>
  <c r="A194" i="276"/>
  <c r="B193" i="276"/>
  <c r="A193" i="276"/>
  <c r="B192" i="276"/>
  <c r="A192" i="276"/>
  <c r="B191" i="276"/>
  <c r="A191" i="276"/>
  <c r="B190" i="276"/>
  <c r="A190" i="276"/>
  <c r="B189" i="276"/>
  <c r="A189" i="276"/>
  <c r="B188" i="276"/>
  <c r="A188" i="276"/>
  <c r="B187" i="276"/>
  <c r="A187" i="276"/>
  <c r="B186" i="276"/>
  <c r="A186" i="276"/>
  <c r="B185" i="276"/>
  <c r="A185" i="276"/>
  <c r="B184" i="276"/>
  <c r="A184" i="276"/>
  <c r="B183" i="276"/>
  <c r="A183" i="276"/>
  <c r="B182" i="276"/>
  <c r="A182" i="276"/>
  <c r="B181" i="276"/>
  <c r="A181" i="276"/>
  <c r="B180" i="276"/>
  <c r="A180" i="276"/>
  <c r="B179" i="276"/>
  <c r="A179" i="276"/>
  <c r="B178" i="276"/>
  <c r="A178" i="276"/>
  <c r="B177" i="276"/>
  <c r="A177" i="276"/>
  <c r="B176" i="276"/>
  <c r="A176" i="276"/>
  <c r="B175" i="276"/>
  <c r="A175" i="276"/>
  <c r="B174" i="276"/>
  <c r="A174" i="276"/>
  <c r="B173" i="276"/>
  <c r="A173" i="276"/>
  <c r="B172" i="276"/>
  <c r="A172" i="276"/>
  <c r="B171" i="276"/>
  <c r="A171" i="276"/>
  <c r="B170" i="276"/>
  <c r="A170" i="276"/>
  <c r="B169" i="276"/>
  <c r="A169" i="276"/>
  <c r="B168" i="276"/>
  <c r="A168" i="276"/>
  <c r="B167" i="276"/>
  <c r="A167" i="276"/>
  <c r="B166" i="276"/>
  <c r="A166" i="276"/>
  <c r="B165" i="276"/>
  <c r="A165" i="276"/>
  <c r="B164" i="276"/>
  <c r="A164" i="276"/>
  <c r="B163" i="276"/>
  <c r="A163" i="276"/>
  <c r="B162" i="276"/>
  <c r="A162" i="276"/>
  <c r="B161" i="276"/>
  <c r="A161" i="276"/>
  <c r="B160" i="276"/>
  <c r="A160" i="276"/>
  <c r="B159" i="276"/>
  <c r="A159" i="276"/>
  <c r="B158" i="276"/>
  <c r="A158" i="276"/>
  <c r="B157" i="276"/>
  <c r="A157" i="276"/>
  <c r="B156" i="276"/>
  <c r="A156" i="276"/>
  <c r="B155" i="276"/>
  <c r="A155" i="276"/>
  <c r="B154" i="276"/>
  <c r="A154" i="276"/>
  <c r="B153" i="276"/>
  <c r="A153" i="276"/>
  <c r="B152" i="276"/>
  <c r="A152" i="276"/>
  <c r="B151" i="276"/>
  <c r="A151" i="276"/>
  <c r="B150" i="276"/>
  <c r="A150" i="276"/>
  <c r="B149" i="276"/>
  <c r="A149" i="276"/>
  <c r="B148" i="276"/>
  <c r="A148" i="276"/>
  <c r="B147" i="276"/>
  <c r="A147" i="276"/>
  <c r="B146" i="276"/>
  <c r="A146" i="276"/>
  <c r="B145" i="276"/>
  <c r="A145" i="276"/>
  <c r="B144" i="276"/>
  <c r="A144" i="276"/>
  <c r="B143" i="276"/>
  <c r="A143" i="276"/>
  <c r="B142" i="276"/>
  <c r="A142" i="276"/>
  <c r="B141" i="276"/>
  <c r="A141" i="276"/>
  <c r="B140" i="276"/>
  <c r="A140" i="276"/>
  <c r="B139" i="276"/>
  <c r="A139" i="276"/>
  <c r="B138" i="276"/>
  <c r="A138" i="276"/>
  <c r="B137" i="276"/>
  <c r="A137" i="276"/>
  <c r="B136" i="276"/>
  <c r="A136" i="276"/>
  <c r="B135" i="276"/>
  <c r="A135" i="276"/>
  <c r="B134" i="276"/>
  <c r="A134" i="276"/>
  <c r="B133" i="276"/>
  <c r="A133" i="276"/>
  <c r="B132" i="276"/>
  <c r="A132" i="276"/>
  <c r="B131" i="276"/>
  <c r="A131" i="276"/>
  <c r="B130" i="276"/>
  <c r="A130" i="276"/>
  <c r="B129" i="276"/>
  <c r="A129" i="276"/>
  <c r="B128" i="276"/>
  <c r="A128" i="276"/>
  <c r="B127" i="276"/>
  <c r="A127" i="276"/>
  <c r="AU123" i="276"/>
  <c r="AT123" i="276"/>
  <c r="AS123" i="276"/>
  <c r="AR123" i="276"/>
  <c r="AQ123" i="276"/>
  <c r="AP123" i="276"/>
  <c r="AO123" i="276"/>
  <c r="AM123" i="276"/>
  <c r="AL123" i="276"/>
  <c r="AK123" i="276"/>
  <c r="AJ123" i="276"/>
  <c r="AI123" i="276"/>
  <c r="AH123" i="276"/>
  <c r="AG123" i="276"/>
  <c r="AE123" i="276"/>
  <c r="AD123" i="276"/>
  <c r="AC123" i="276"/>
  <c r="AB123" i="276"/>
  <c r="AA123" i="276"/>
  <c r="Z123" i="276"/>
  <c r="Y123" i="276"/>
  <c r="W123" i="276"/>
  <c r="V123" i="276"/>
  <c r="U123" i="276"/>
  <c r="T123" i="276"/>
  <c r="S123" i="276"/>
  <c r="R123" i="276"/>
  <c r="Q123" i="276"/>
  <c r="O123" i="276"/>
  <c r="N123" i="276"/>
  <c r="M123" i="276"/>
  <c r="L123" i="276"/>
  <c r="K123" i="276"/>
  <c r="J123" i="276"/>
  <c r="I123" i="276"/>
  <c r="AU122" i="276"/>
  <c r="AT122" i="276"/>
  <c r="AS122" i="276"/>
  <c r="AR122" i="276"/>
  <c r="AQ122" i="276"/>
  <c r="AP122" i="276"/>
  <c r="AO122" i="276"/>
  <c r="AM122" i="276"/>
  <c r="AL122" i="276"/>
  <c r="AK122" i="276"/>
  <c r="AJ122" i="276"/>
  <c r="AI122" i="276"/>
  <c r="AH122" i="276"/>
  <c r="AG122" i="276"/>
  <c r="AE122" i="276"/>
  <c r="AD122" i="276"/>
  <c r="AC122" i="276"/>
  <c r="AB122" i="276"/>
  <c r="AA122" i="276"/>
  <c r="Z122" i="276"/>
  <c r="Y122" i="276"/>
  <c r="W122" i="276"/>
  <c r="V122" i="276"/>
  <c r="U122" i="276"/>
  <c r="T122" i="276"/>
  <c r="S122" i="276"/>
  <c r="R122" i="276"/>
  <c r="Q122" i="276"/>
  <c r="O122" i="276"/>
  <c r="N122" i="276"/>
  <c r="M122" i="276"/>
  <c r="L122" i="276"/>
  <c r="K122" i="276"/>
  <c r="J122" i="276"/>
  <c r="I122" i="276"/>
  <c r="AU121" i="276"/>
  <c r="AT121" i="276"/>
  <c r="AS121" i="276"/>
  <c r="AR121" i="276"/>
  <c r="AQ121" i="276"/>
  <c r="AP121" i="276"/>
  <c r="AO121" i="276"/>
  <c r="AM121" i="276"/>
  <c r="AL121" i="276"/>
  <c r="AK121" i="276"/>
  <c r="AJ121" i="276"/>
  <c r="AI121" i="276"/>
  <c r="AH121" i="276"/>
  <c r="AG121" i="276"/>
  <c r="AE121" i="276"/>
  <c r="AD121" i="276"/>
  <c r="AC121" i="276"/>
  <c r="AB121" i="276"/>
  <c r="AA121" i="276"/>
  <c r="Z121" i="276"/>
  <c r="Y121" i="276"/>
  <c r="W121" i="276"/>
  <c r="V121" i="276"/>
  <c r="U121" i="276"/>
  <c r="T121" i="276"/>
  <c r="S121" i="276"/>
  <c r="R121" i="276"/>
  <c r="Q121" i="276"/>
  <c r="O121" i="276"/>
  <c r="N121" i="276"/>
  <c r="M121" i="276"/>
  <c r="L121" i="276"/>
  <c r="K121" i="276"/>
  <c r="J121" i="276"/>
  <c r="I121" i="276"/>
  <c r="G121" i="276"/>
  <c r="F121" i="276"/>
  <c r="E121" i="276"/>
  <c r="D121" i="276"/>
  <c r="C121" i="276"/>
  <c r="B121" i="276"/>
  <c r="A121" i="276"/>
  <c r="AU120" i="276"/>
  <c r="AT120" i="276"/>
  <c r="AS120" i="276"/>
  <c r="AR120" i="276"/>
  <c r="AQ120" i="276"/>
  <c r="AP120" i="276"/>
  <c r="AO120" i="276"/>
  <c r="AM120" i="276"/>
  <c r="AL120" i="276"/>
  <c r="AK120" i="276"/>
  <c r="AJ120" i="276"/>
  <c r="AI120" i="276"/>
  <c r="AH120" i="276"/>
  <c r="AG120" i="276"/>
  <c r="AE120" i="276"/>
  <c r="AD120" i="276"/>
  <c r="AC120" i="276"/>
  <c r="AB120" i="276"/>
  <c r="AA120" i="276"/>
  <c r="Z120" i="276"/>
  <c r="Y120" i="276"/>
  <c r="W120" i="276"/>
  <c r="V120" i="276"/>
  <c r="U120" i="276"/>
  <c r="T120" i="276"/>
  <c r="S120" i="276"/>
  <c r="R120" i="276"/>
  <c r="Q120" i="276"/>
  <c r="O120" i="276"/>
  <c r="N120" i="276"/>
  <c r="M120" i="276"/>
  <c r="L120" i="276"/>
  <c r="K120" i="276"/>
  <c r="J120" i="276"/>
  <c r="I120" i="276"/>
  <c r="G120" i="276"/>
  <c r="F120" i="276"/>
  <c r="E120" i="276"/>
  <c r="D120" i="276"/>
  <c r="C120" i="276"/>
  <c r="B120" i="276"/>
  <c r="A120" i="276"/>
  <c r="AU119" i="276"/>
  <c r="AT119" i="276"/>
  <c r="AS119" i="276"/>
  <c r="AR119" i="276"/>
  <c r="AQ119" i="276"/>
  <c r="AP119" i="276"/>
  <c r="AO119" i="276"/>
  <c r="AM119" i="276"/>
  <c r="AL119" i="276"/>
  <c r="AK119" i="276"/>
  <c r="AJ119" i="276"/>
  <c r="AI119" i="276"/>
  <c r="AH119" i="276"/>
  <c r="AG119" i="276"/>
  <c r="AE119" i="276"/>
  <c r="AD119" i="276"/>
  <c r="AC119" i="276"/>
  <c r="AB119" i="276"/>
  <c r="AA119" i="276"/>
  <c r="Z119" i="276"/>
  <c r="Y119" i="276"/>
  <c r="W119" i="276"/>
  <c r="V119" i="276"/>
  <c r="U119" i="276"/>
  <c r="T119" i="276"/>
  <c r="S119" i="276"/>
  <c r="R119" i="276"/>
  <c r="Q119" i="276"/>
  <c r="O119" i="276"/>
  <c r="N119" i="276"/>
  <c r="M119" i="276"/>
  <c r="L119" i="276"/>
  <c r="K119" i="276"/>
  <c r="J119" i="276"/>
  <c r="I119" i="276"/>
  <c r="G119" i="276"/>
  <c r="F119" i="276"/>
  <c r="E119" i="276"/>
  <c r="D119" i="276"/>
  <c r="C119" i="276"/>
  <c r="B119" i="276"/>
  <c r="A119" i="276"/>
  <c r="AU118" i="276"/>
  <c r="AT118" i="276"/>
  <c r="AS118" i="276"/>
  <c r="AR118" i="276"/>
  <c r="AQ118" i="276"/>
  <c r="AP118" i="276"/>
  <c r="AO118" i="276"/>
  <c r="AM118" i="276"/>
  <c r="AL118" i="276"/>
  <c r="AK118" i="276"/>
  <c r="AJ118" i="276"/>
  <c r="AI118" i="276"/>
  <c r="AH118" i="276"/>
  <c r="AG118" i="276"/>
  <c r="AE118" i="276"/>
  <c r="AD118" i="276"/>
  <c r="AC118" i="276"/>
  <c r="AB118" i="276"/>
  <c r="AA118" i="276"/>
  <c r="Z118" i="276"/>
  <c r="Y118" i="276"/>
  <c r="W118" i="276"/>
  <c r="V118" i="276"/>
  <c r="U118" i="276"/>
  <c r="T118" i="276"/>
  <c r="S118" i="276"/>
  <c r="R118" i="276"/>
  <c r="Q118" i="276"/>
  <c r="O118" i="276"/>
  <c r="N118" i="276"/>
  <c r="M118" i="276"/>
  <c r="L118" i="276"/>
  <c r="K118" i="276"/>
  <c r="J118" i="276"/>
  <c r="I118" i="276"/>
  <c r="G118" i="276"/>
  <c r="F118" i="276"/>
  <c r="E118" i="276"/>
  <c r="D118" i="276"/>
  <c r="C118" i="276"/>
  <c r="B118" i="276"/>
  <c r="A118" i="276"/>
  <c r="AU117" i="276"/>
  <c r="AT117" i="276"/>
  <c r="AS117" i="276"/>
  <c r="AR117" i="276"/>
  <c r="AQ117" i="276"/>
  <c r="AP117" i="276"/>
  <c r="AO117" i="276"/>
  <c r="AM117" i="276"/>
  <c r="AL117" i="276"/>
  <c r="AK117" i="276"/>
  <c r="AJ117" i="276"/>
  <c r="AI117" i="276"/>
  <c r="AH117" i="276"/>
  <c r="AG117" i="276"/>
  <c r="AE117" i="276"/>
  <c r="AD117" i="276"/>
  <c r="AC117" i="276"/>
  <c r="AB117" i="276"/>
  <c r="AA117" i="276"/>
  <c r="Z117" i="276"/>
  <c r="Y117" i="276"/>
  <c r="W117" i="276"/>
  <c r="V117" i="276"/>
  <c r="U117" i="276"/>
  <c r="T117" i="276"/>
  <c r="S117" i="276"/>
  <c r="R117" i="276"/>
  <c r="Q117" i="276"/>
  <c r="O117" i="276"/>
  <c r="N117" i="276"/>
  <c r="M117" i="276"/>
  <c r="L117" i="276"/>
  <c r="K117" i="276"/>
  <c r="J117" i="276"/>
  <c r="I117" i="276"/>
  <c r="G117" i="276"/>
  <c r="F117" i="276"/>
  <c r="E117" i="276"/>
  <c r="D117" i="276"/>
  <c r="C117" i="276"/>
  <c r="B117" i="276"/>
  <c r="A117" i="276"/>
  <c r="AU116" i="276"/>
  <c r="AT116" i="276"/>
  <c r="AS116" i="276"/>
  <c r="AR116" i="276"/>
  <c r="AQ116" i="276"/>
  <c r="AP116" i="276"/>
  <c r="AO116" i="276"/>
  <c r="AM116" i="276"/>
  <c r="AL116" i="276"/>
  <c r="AK116" i="276"/>
  <c r="AJ116" i="276"/>
  <c r="AI116" i="276"/>
  <c r="AH116" i="276"/>
  <c r="AG116" i="276"/>
  <c r="AE116" i="276"/>
  <c r="AD116" i="276"/>
  <c r="AC116" i="276"/>
  <c r="AB116" i="276"/>
  <c r="AA116" i="276"/>
  <c r="Z116" i="276"/>
  <c r="Y116" i="276"/>
  <c r="W116" i="276"/>
  <c r="V116" i="276"/>
  <c r="U116" i="276"/>
  <c r="T116" i="276"/>
  <c r="S116" i="276"/>
  <c r="R116" i="276"/>
  <c r="Q116" i="276"/>
  <c r="O116" i="276"/>
  <c r="N116" i="276"/>
  <c r="M116" i="276"/>
  <c r="L116" i="276"/>
  <c r="K116" i="276"/>
  <c r="J116" i="276"/>
  <c r="I116" i="276"/>
  <c r="G116" i="276"/>
  <c r="F116" i="276"/>
  <c r="E116" i="276"/>
  <c r="D116" i="276"/>
  <c r="C116" i="276"/>
  <c r="B116" i="276"/>
  <c r="A116" i="276"/>
  <c r="AU115" i="276"/>
  <c r="AT115" i="276"/>
  <c r="AS115" i="276"/>
  <c r="AR115" i="276"/>
  <c r="AQ115" i="276"/>
  <c r="AP115" i="276"/>
  <c r="AO115" i="276"/>
  <c r="AM115" i="276"/>
  <c r="AL115" i="276"/>
  <c r="AK115" i="276"/>
  <c r="AJ115" i="276"/>
  <c r="AI115" i="276"/>
  <c r="AH115" i="276"/>
  <c r="AG115" i="276"/>
  <c r="AE115" i="276"/>
  <c r="AD115" i="276"/>
  <c r="AC115" i="276"/>
  <c r="AB115" i="276"/>
  <c r="AA115" i="276"/>
  <c r="Z115" i="276"/>
  <c r="Y115" i="276"/>
  <c r="W115" i="276"/>
  <c r="V115" i="276"/>
  <c r="U115" i="276"/>
  <c r="T115" i="276"/>
  <c r="S115" i="276"/>
  <c r="R115" i="276"/>
  <c r="Q115" i="276"/>
  <c r="O115" i="276"/>
  <c r="N115" i="276"/>
  <c r="M115" i="276"/>
  <c r="L115" i="276"/>
  <c r="K115" i="276"/>
  <c r="J115" i="276"/>
  <c r="I115" i="276"/>
  <c r="G115" i="276"/>
  <c r="F115" i="276"/>
  <c r="E115" i="276"/>
  <c r="D115" i="276"/>
  <c r="C115" i="276"/>
  <c r="B115" i="276"/>
  <c r="A115" i="276"/>
  <c r="AU114" i="276"/>
  <c r="AT114" i="276"/>
  <c r="AS114" i="276"/>
  <c r="AR114" i="276"/>
  <c r="AQ114" i="276"/>
  <c r="AP114" i="276"/>
  <c r="AO114" i="276"/>
  <c r="AM114" i="276"/>
  <c r="AL114" i="276"/>
  <c r="AK114" i="276"/>
  <c r="AJ114" i="276"/>
  <c r="AI114" i="276"/>
  <c r="AH114" i="276"/>
  <c r="AG114" i="276"/>
  <c r="AE114" i="276"/>
  <c r="AD114" i="276"/>
  <c r="AC114" i="276"/>
  <c r="AB114" i="276"/>
  <c r="AA114" i="276"/>
  <c r="Z114" i="276"/>
  <c r="Y114" i="276"/>
  <c r="W114" i="276"/>
  <c r="V114" i="276"/>
  <c r="U114" i="276"/>
  <c r="T114" i="276"/>
  <c r="S114" i="276"/>
  <c r="R114" i="276"/>
  <c r="Q114" i="276"/>
  <c r="O114" i="276"/>
  <c r="N114" i="276"/>
  <c r="M114" i="276"/>
  <c r="L114" i="276"/>
  <c r="K114" i="276"/>
  <c r="J114" i="276"/>
  <c r="I114" i="276"/>
  <c r="G114" i="276"/>
  <c r="F114" i="276"/>
  <c r="E114" i="276"/>
  <c r="D114" i="276"/>
  <c r="C114" i="276"/>
  <c r="B114" i="276"/>
  <c r="A114" i="276"/>
  <c r="AU113" i="276"/>
  <c r="AT113" i="276"/>
  <c r="AS113" i="276"/>
  <c r="AR113" i="276"/>
  <c r="AQ113" i="276"/>
  <c r="AP113" i="276"/>
  <c r="AO113" i="276"/>
  <c r="AM113" i="276"/>
  <c r="AL113" i="276"/>
  <c r="AK113" i="276"/>
  <c r="AJ113" i="276"/>
  <c r="AI113" i="276"/>
  <c r="AH113" i="276"/>
  <c r="AG113" i="276"/>
  <c r="AE113" i="276"/>
  <c r="AD113" i="276"/>
  <c r="AC113" i="276"/>
  <c r="AB113" i="276"/>
  <c r="AA113" i="276"/>
  <c r="Z113" i="276"/>
  <c r="Y113" i="276"/>
  <c r="W113" i="276"/>
  <c r="V113" i="276"/>
  <c r="U113" i="276"/>
  <c r="T113" i="276"/>
  <c r="S113" i="276"/>
  <c r="R113" i="276"/>
  <c r="Q113" i="276"/>
  <c r="O113" i="276"/>
  <c r="N113" i="276"/>
  <c r="M113" i="276"/>
  <c r="L113" i="276"/>
  <c r="K113" i="276"/>
  <c r="J113" i="276"/>
  <c r="I113" i="276"/>
  <c r="G113" i="276"/>
  <c r="F113" i="276"/>
  <c r="E113" i="276"/>
  <c r="D113" i="276"/>
  <c r="C113" i="276"/>
  <c r="B113" i="276"/>
  <c r="A113" i="276"/>
  <c r="AU112" i="276"/>
  <c r="AT112" i="276"/>
  <c r="AS112" i="276"/>
  <c r="AR112" i="276"/>
  <c r="AQ112" i="276"/>
  <c r="AP112" i="276"/>
  <c r="AO112" i="276"/>
  <c r="AM112" i="276"/>
  <c r="AL112" i="276"/>
  <c r="AK112" i="276"/>
  <c r="AJ112" i="276"/>
  <c r="AI112" i="276"/>
  <c r="AH112" i="276"/>
  <c r="AG112" i="276"/>
  <c r="AE112" i="276"/>
  <c r="AD112" i="276"/>
  <c r="AC112" i="276"/>
  <c r="AB112" i="276"/>
  <c r="AA112" i="276"/>
  <c r="Z112" i="276"/>
  <c r="Y112" i="276"/>
  <c r="W112" i="276"/>
  <c r="V112" i="276"/>
  <c r="U112" i="276"/>
  <c r="T112" i="276"/>
  <c r="S112" i="276"/>
  <c r="R112" i="276"/>
  <c r="Q112" i="276"/>
  <c r="O112" i="276"/>
  <c r="N112" i="276"/>
  <c r="M112" i="276"/>
  <c r="L112" i="276"/>
  <c r="K112" i="276"/>
  <c r="J112" i="276"/>
  <c r="I112" i="276"/>
  <c r="G112" i="276"/>
  <c r="F112" i="276"/>
  <c r="E112" i="276"/>
  <c r="D112" i="276"/>
  <c r="C112" i="276"/>
  <c r="B112" i="276"/>
  <c r="A112" i="276"/>
  <c r="AU111" i="276"/>
  <c r="AT111" i="276"/>
  <c r="AS111" i="276"/>
  <c r="AR111" i="276"/>
  <c r="AQ111" i="276"/>
  <c r="AP111" i="276"/>
  <c r="AO111" i="276"/>
  <c r="AM111" i="276"/>
  <c r="AL111" i="276"/>
  <c r="AK111" i="276"/>
  <c r="AJ111" i="276"/>
  <c r="AI111" i="276"/>
  <c r="AH111" i="276"/>
  <c r="AG111" i="276"/>
  <c r="AE111" i="276"/>
  <c r="AD111" i="276"/>
  <c r="AC111" i="276"/>
  <c r="AB111" i="276"/>
  <c r="AA111" i="276"/>
  <c r="Z111" i="276"/>
  <c r="Y111" i="276"/>
  <c r="W111" i="276"/>
  <c r="V111" i="276"/>
  <c r="U111" i="276"/>
  <c r="T111" i="276"/>
  <c r="S111" i="276"/>
  <c r="R111" i="276"/>
  <c r="Q111" i="276"/>
  <c r="O111" i="276"/>
  <c r="N111" i="276"/>
  <c r="M111" i="276"/>
  <c r="L111" i="276"/>
  <c r="K111" i="276"/>
  <c r="J111" i="276"/>
  <c r="I111" i="276"/>
  <c r="G111" i="276"/>
  <c r="F111" i="276"/>
  <c r="E111" i="276"/>
  <c r="D111" i="276"/>
  <c r="C111" i="276"/>
  <c r="B111" i="276"/>
  <c r="A111" i="276"/>
  <c r="AU110" i="276"/>
  <c r="AT110" i="276"/>
  <c r="AS110" i="276"/>
  <c r="AR110" i="276"/>
  <c r="AQ110" i="276"/>
  <c r="AP110" i="276"/>
  <c r="AO110" i="276"/>
  <c r="AM110" i="276"/>
  <c r="AL110" i="276"/>
  <c r="AK110" i="276"/>
  <c r="AJ110" i="276"/>
  <c r="AI110" i="276"/>
  <c r="AH110" i="276"/>
  <c r="AG110" i="276"/>
  <c r="AE110" i="276"/>
  <c r="AD110" i="276"/>
  <c r="AC110" i="276"/>
  <c r="AB110" i="276"/>
  <c r="AA110" i="276"/>
  <c r="Z110" i="276"/>
  <c r="Y110" i="276"/>
  <c r="W110" i="276"/>
  <c r="V110" i="276"/>
  <c r="U110" i="276"/>
  <c r="T110" i="276"/>
  <c r="S110" i="276"/>
  <c r="R110" i="276"/>
  <c r="Q110" i="276"/>
  <c r="O110" i="276"/>
  <c r="N110" i="276"/>
  <c r="M110" i="276"/>
  <c r="L110" i="276"/>
  <c r="K110" i="276"/>
  <c r="J110" i="276"/>
  <c r="I110" i="276"/>
  <c r="G110" i="276"/>
  <c r="F110" i="276"/>
  <c r="E110" i="276"/>
  <c r="D110" i="276"/>
  <c r="C110" i="276"/>
  <c r="B110" i="276"/>
  <c r="A110" i="276"/>
  <c r="AU109" i="276"/>
  <c r="AT109" i="276"/>
  <c r="AS109" i="276"/>
  <c r="AR109" i="276"/>
  <c r="AQ109" i="276"/>
  <c r="AP109" i="276"/>
  <c r="AO109" i="276"/>
  <c r="AM109" i="276"/>
  <c r="AL109" i="276"/>
  <c r="AK109" i="276"/>
  <c r="AJ109" i="276"/>
  <c r="AI109" i="276"/>
  <c r="AH109" i="276"/>
  <c r="AG109" i="276"/>
  <c r="AE109" i="276"/>
  <c r="AD109" i="276"/>
  <c r="AC109" i="276"/>
  <c r="AB109" i="276"/>
  <c r="AA109" i="276"/>
  <c r="Z109" i="276"/>
  <c r="Y109" i="276"/>
  <c r="W109" i="276"/>
  <c r="V109" i="276"/>
  <c r="U109" i="276"/>
  <c r="T109" i="276"/>
  <c r="S109" i="276"/>
  <c r="R109" i="276"/>
  <c r="Q109" i="276"/>
  <c r="O109" i="276"/>
  <c r="N109" i="276"/>
  <c r="M109" i="276"/>
  <c r="L109" i="276"/>
  <c r="K109" i="276"/>
  <c r="J109" i="276"/>
  <c r="I109" i="276"/>
  <c r="G109" i="276"/>
  <c r="F109" i="276"/>
  <c r="E109" i="276"/>
  <c r="D109" i="276"/>
  <c r="C109" i="276"/>
  <c r="B109" i="276"/>
  <c r="A109" i="276"/>
  <c r="AU108" i="276"/>
  <c r="AT108" i="276"/>
  <c r="AS108" i="276"/>
  <c r="AR108" i="276"/>
  <c r="AQ108" i="276"/>
  <c r="AP108" i="276"/>
  <c r="AO108" i="276"/>
  <c r="AM108" i="276"/>
  <c r="AL108" i="276"/>
  <c r="AK108" i="276"/>
  <c r="AJ108" i="276"/>
  <c r="AI108" i="276"/>
  <c r="AH108" i="276"/>
  <c r="AG108" i="276"/>
  <c r="AE108" i="276"/>
  <c r="AD108" i="276"/>
  <c r="AC108" i="276"/>
  <c r="AB108" i="276"/>
  <c r="AA108" i="276"/>
  <c r="Z108" i="276"/>
  <c r="Y108" i="276"/>
  <c r="W108" i="276"/>
  <c r="V108" i="276"/>
  <c r="U108" i="276"/>
  <c r="T108" i="276"/>
  <c r="S108" i="276"/>
  <c r="R108" i="276"/>
  <c r="Q108" i="276"/>
  <c r="O108" i="276"/>
  <c r="N108" i="276"/>
  <c r="M108" i="276"/>
  <c r="L108" i="276"/>
  <c r="K108" i="276"/>
  <c r="J108" i="276"/>
  <c r="I108" i="276"/>
  <c r="G108" i="276"/>
  <c r="F108" i="276"/>
  <c r="E108" i="276"/>
  <c r="D108" i="276"/>
  <c r="C108" i="276"/>
  <c r="B108" i="276"/>
  <c r="A108" i="276"/>
  <c r="AU107" i="276"/>
  <c r="AT107" i="276"/>
  <c r="AS107" i="276"/>
  <c r="AR107" i="276"/>
  <c r="AQ107" i="276"/>
  <c r="AP107" i="276"/>
  <c r="AO107" i="276"/>
  <c r="AM107" i="276"/>
  <c r="AL107" i="276"/>
  <c r="AK107" i="276"/>
  <c r="AJ107" i="276"/>
  <c r="AI107" i="276"/>
  <c r="AH107" i="276"/>
  <c r="AG107" i="276"/>
  <c r="AE107" i="276"/>
  <c r="AD107" i="276"/>
  <c r="AC107" i="276"/>
  <c r="AB107" i="276"/>
  <c r="AA107" i="276"/>
  <c r="Z107" i="276"/>
  <c r="Y107" i="276"/>
  <c r="W107" i="276"/>
  <c r="V107" i="276"/>
  <c r="U107" i="276"/>
  <c r="T107" i="276"/>
  <c r="S107" i="276"/>
  <c r="R107" i="276"/>
  <c r="Q107" i="276"/>
  <c r="O107" i="276"/>
  <c r="N107" i="276"/>
  <c r="M107" i="276"/>
  <c r="L107" i="276"/>
  <c r="K107" i="276"/>
  <c r="J107" i="276"/>
  <c r="I107" i="276"/>
  <c r="G107" i="276"/>
  <c r="F107" i="276"/>
  <c r="E107" i="276"/>
  <c r="D107" i="276"/>
  <c r="C107" i="276"/>
  <c r="B107" i="276"/>
  <c r="A107" i="276"/>
  <c r="AU106" i="276"/>
  <c r="AT106" i="276"/>
  <c r="AS106" i="276"/>
  <c r="AR106" i="276"/>
  <c r="AQ106" i="276"/>
  <c r="AP106" i="276"/>
  <c r="AO106" i="276"/>
  <c r="AM106" i="276"/>
  <c r="AL106" i="276"/>
  <c r="AK106" i="276"/>
  <c r="AJ106" i="276"/>
  <c r="AI106" i="276"/>
  <c r="AH106" i="276"/>
  <c r="AG106" i="276"/>
  <c r="AE106" i="276"/>
  <c r="AD106" i="276"/>
  <c r="AC106" i="276"/>
  <c r="AB106" i="276"/>
  <c r="AA106" i="276"/>
  <c r="Z106" i="276"/>
  <c r="Y106" i="276"/>
  <c r="W106" i="276"/>
  <c r="V106" i="276"/>
  <c r="U106" i="276"/>
  <c r="T106" i="276"/>
  <c r="S106" i="276"/>
  <c r="R106" i="276"/>
  <c r="Q106" i="276"/>
  <c r="O106" i="276"/>
  <c r="N106" i="276"/>
  <c r="M106" i="276"/>
  <c r="L106" i="276"/>
  <c r="K106" i="276"/>
  <c r="J106" i="276"/>
  <c r="I106" i="276"/>
  <c r="G106" i="276"/>
  <c r="F106" i="276"/>
  <c r="E106" i="276"/>
  <c r="D106" i="276"/>
  <c r="C106" i="276"/>
  <c r="B106" i="276"/>
  <c r="A106" i="276"/>
  <c r="AU105" i="276"/>
  <c r="AT105" i="276"/>
  <c r="AS105" i="276"/>
  <c r="AR105" i="276"/>
  <c r="AQ105" i="276"/>
  <c r="AP105" i="276"/>
  <c r="AO105" i="276"/>
  <c r="AM105" i="276"/>
  <c r="AL105" i="276"/>
  <c r="AK105" i="276"/>
  <c r="AJ105" i="276"/>
  <c r="AI105" i="276"/>
  <c r="AH105" i="276"/>
  <c r="AG105" i="276"/>
  <c r="AE105" i="276"/>
  <c r="AD105" i="276"/>
  <c r="AC105" i="276"/>
  <c r="AB105" i="276"/>
  <c r="AA105" i="276"/>
  <c r="Z105" i="276"/>
  <c r="Y105" i="276"/>
  <c r="W105" i="276"/>
  <c r="V105" i="276"/>
  <c r="U105" i="276"/>
  <c r="T105" i="276"/>
  <c r="S105" i="276"/>
  <c r="R105" i="276"/>
  <c r="Q105" i="276"/>
  <c r="O105" i="276"/>
  <c r="N105" i="276"/>
  <c r="M105" i="276"/>
  <c r="L105" i="276"/>
  <c r="K105" i="276"/>
  <c r="J105" i="276"/>
  <c r="I105" i="276"/>
  <c r="G105" i="276"/>
  <c r="F105" i="276"/>
  <c r="E105" i="276"/>
  <c r="D105" i="276"/>
  <c r="C105" i="276"/>
  <c r="B105" i="276"/>
  <c r="A105" i="276"/>
  <c r="AU104" i="276"/>
  <c r="AT104" i="276"/>
  <c r="AS104" i="276"/>
  <c r="AR104" i="276"/>
  <c r="AQ104" i="276"/>
  <c r="AP104" i="276"/>
  <c r="AO104" i="276"/>
  <c r="AM104" i="276"/>
  <c r="AL104" i="276"/>
  <c r="AK104" i="276"/>
  <c r="AJ104" i="276"/>
  <c r="AI104" i="276"/>
  <c r="AH104" i="276"/>
  <c r="AG104" i="276"/>
  <c r="AE104" i="276"/>
  <c r="AD104" i="276"/>
  <c r="AC104" i="276"/>
  <c r="AB104" i="276"/>
  <c r="AA104" i="276"/>
  <c r="Z104" i="276"/>
  <c r="Y104" i="276"/>
  <c r="W104" i="276"/>
  <c r="V104" i="276"/>
  <c r="U104" i="276"/>
  <c r="T104" i="276"/>
  <c r="S104" i="276"/>
  <c r="R104" i="276"/>
  <c r="Q104" i="276"/>
  <c r="O104" i="276"/>
  <c r="N104" i="276"/>
  <c r="M104" i="276"/>
  <c r="L104" i="276"/>
  <c r="K104" i="276"/>
  <c r="J104" i="276"/>
  <c r="I104" i="276"/>
  <c r="G104" i="276"/>
  <c r="F104" i="276"/>
  <c r="E104" i="276"/>
  <c r="D104" i="276"/>
  <c r="C104" i="276"/>
  <c r="B104" i="276"/>
  <c r="A104" i="276"/>
  <c r="AU103" i="276"/>
  <c r="AT103" i="276"/>
  <c r="AS103" i="276"/>
  <c r="AR103" i="276"/>
  <c r="AQ103" i="276"/>
  <c r="AP103" i="276"/>
  <c r="AO103" i="276"/>
  <c r="AM103" i="276"/>
  <c r="AL103" i="276"/>
  <c r="AK103" i="276"/>
  <c r="AJ103" i="276"/>
  <c r="AI103" i="276"/>
  <c r="AH103" i="276"/>
  <c r="AG103" i="276"/>
  <c r="AE103" i="276"/>
  <c r="AD103" i="276"/>
  <c r="AC103" i="276"/>
  <c r="AB103" i="276"/>
  <c r="AA103" i="276"/>
  <c r="Z103" i="276"/>
  <c r="Y103" i="276"/>
  <c r="W103" i="276"/>
  <c r="V103" i="276"/>
  <c r="U103" i="276"/>
  <c r="T103" i="276"/>
  <c r="S103" i="276"/>
  <c r="R103" i="276"/>
  <c r="Q103" i="276"/>
  <c r="O103" i="276"/>
  <c r="N103" i="276"/>
  <c r="M103" i="276"/>
  <c r="L103" i="276"/>
  <c r="K103" i="276"/>
  <c r="J103" i="276"/>
  <c r="I103" i="276"/>
  <c r="G103" i="276"/>
  <c r="F103" i="276"/>
  <c r="E103" i="276"/>
  <c r="D103" i="276"/>
  <c r="C103" i="276"/>
  <c r="B103" i="276"/>
  <c r="A103" i="276"/>
  <c r="AU102" i="276"/>
  <c r="AT102" i="276"/>
  <c r="AS102" i="276"/>
  <c r="AR102" i="276"/>
  <c r="AQ102" i="276"/>
  <c r="AP102" i="276"/>
  <c r="AO102" i="276"/>
  <c r="AM102" i="276"/>
  <c r="AL102" i="276"/>
  <c r="AK102" i="276"/>
  <c r="AJ102" i="276"/>
  <c r="AI102" i="276"/>
  <c r="AH102" i="276"/>
  <c r="AG102" i="276"/>
  <c r="AE102" i="276"/>
  <c r="AD102" i="276"/>
  <c r="AC102" i="276"/>
  <c r="AB102" i="276"/>
  <c r="AA102" i="276"/>
  <c r="Z102" i="276"/>
  <c r="Y102" i="276"/>
  <c r="W102" i="276"/>
  <c r="V102" i="276"/>
  <c r="U102" i="276"/>
  <c r="T102" i="276"/>
  <c r="S102" i="276"/>
  <c r="R102" i="276"/>
  <c r="Q102" i="276"/>
  <c r="O102" i="276"/>
  <c r="N102" i="276"/>
  <c r="M102" i="276"/>
  <c r="L102" i="276"/>
  <c r="K102" i="276"/>
  <c r="J102" i="276"/>
  <c r="I102" i="276"/>
  <c r="G102" i="276"/>
  <c r="F102" i="276"/>
  <c r="E102" i="276"/>
  <c r="D102" i="276"/>
  <c r="C102" i="276"/>
  <c r="B102" i="276"/>
  <c r="A102" i="276"/>
  <c r="AU101" i="276"/>
  <c r="AT101" i="276"/>
  <c r="AS101" i="276"/>
  <c r="AR101" i="276"/>
  <c r="AQ101" i="276"/>
  <c r="AP101" i="276"/>
  <c r="AO101" i="276"/>
  <c r="AM101" i="276"/>
  <c r="AL101" i="276"/>
  <c r="AK101" i="276"/>
  <c r="AJ101" i="276"/>
  <c r="AI101" i="276"/>
  <c r="AH101" i="276"/>
  <c r="AG101" i="276"/>
  <c r="AE101" i="276"/>
  <c r="AD101" i="276"/>
  <c r="AC101" i="276"/>
  <c r="AB101" i="276"/>
  <c r="AA101" i="276"/>
  <c r="Z101" i="276"/>
  <c r="Y101" i="276"/>
  <c r="W101" i="276"/>
  <c r="V101" i="276"/>
  <c r="U101" i="276"/>
  <c r="T101" i="276"/>
  <c r="S101" i="276"/>
  <c r="R101" i="276"/>
  <c r="Q101" i="276"/>
  <c r="O101" i="276"/>
  <c r="N101" i="276"/>
  <c r="M101" i="276"/>
  <c r="L101" i="276"/>
  <c r="K101" i="276"/>
  <c r="J101" i="276"/>
  <c r="I101" i="276"/>
  <c r="G101" i="276"/>
  <c r="F101" i="276"/>
  <c r="E101" i="276"/>
  <c r="D101" i="276"/>
  <c r="C101" i="276"/>
  <c r="B101" i="276"/>
  <c r="A101" i="276"/>
  <c r="G96" i="276"/>
  <c r="F96" i="276"/>
  <c r="E96" i="276"/>
  <c r="D96" i="276"/>
  <c r="C96" i="276"/>
  <c r="B96" i="276"/>
  <c r="G95" i="276"/>
  <c r="F95" i="276"/>
  <c r="E95" i="276"/>
  <c r="D95" i="276"/>
  <c r="C95" i="276"/>
  <c r="B95" i="276"/>
  <c r="G94" i="276"/>
  <c r="F94" i="276"/>
  <c r="E94" i="276"/>
  <c r="D94" i="276"/>
  <c r="C94" i="276"/>
  <c r="B94" i="276"/>
  <c r="G93" i="276"/>
  <c r="F93" i="276"/>
  <c r="E93" i="276"/>
  <c r="D93" i="276"/>
  <c r="C93" i="276"/>
  <c r="B93" i="276"/>
  <c r="G92" i="276"/>
  <c r="F92" i="276"/>
  <c r="E92" i="276"/>
  <c r="D92" i="276"/>
  <c r="C92" i="276"/>
  <c r="B92" i="276"/>
  <c r="G91" i="276"/>
  <c r="F91" i="276"/>
  <c r="E91" i="276"/>
  <c r="D91" i="276"/>
  <c r="C91" i="276"/>
  <c r="B91" i="276"/>
  <c r="G90" i="276"/>
  <c r="F90" i="276"/>
  <c r="E90" i="276"/>
  <c r="D90" i="276"/>
  <c r="C90" i="276"/>
  <c r="B90" i="276"/>
  <c r="S76" i="276"/>
  <c r="P76" i="276"/>
  <c r="M76" i="276"/>
  <c r="S75" i="276"/>
  <c r="P75" i="276"/>
  <c r="M75" i="276"/>
  <c r="S74" i="276"/>
  <c r="P74" i="276"/>
  <c r="M74" i="276"/>
  <c r="S73" i="276"/>
  <c r="P73" i="276"/>
  <c r="M73" i="276"/>
  <c r="S72" i="276"/>
  <c r="P72" i="276"/>
  <c r="M72" i="276"/>
  <c r="U71" i="276"/>
  <c r="S71" i="276"/>
  <c r="R71" i="276"/>
  <c r="P71" i="276"/>
  <c r="M71" i="276"/>
  <c r="V66" i="276"/>
  <c r="S66" i="276"/>
  <c r="P66" i="276"/>
  <c r="M66" i="276"/>
  <c r="V65" i="276"/>
  <c r="S65" i="276"/>
  <c r="P65" i="276"/>
  <c r="M65" i="276"/>
  <c r="V64" i="276"/>
  <c r="S64" i="276"/>
  <c r="P64" i="276"/>
  <c r="M64" i="276"/>
  <c r="V63" i="276"/>
  <c r="S63" i="276"/>
  <c r="P63" i="276"/>
  <c r="M63" i="276"/>
  <c r="V62" i="276"/>
  <c r="S62" i="276"/>
  <c r="P62" i="276"/>
  <c r="M62" i="276"/>
  <c r="V61" i="276"/>
  <c r="S61" i="276"/>
  <c r="P61" i="276"/>
  <c r="M61" i="276"/>
  <c r="J3" i="276"/>
  <c r="O61" i="276" s="1"/>
  <c r="A3" i="276"/>
  <c r="L61" i="276" s="1"/>
  <c r="B273" i="275"/>
  <c r="A273" i="275"/>
  <c r="B272" i="275"/>
  <c r="A272" i="275"/>
  <c r="B271" i="275"/>
  <c r="A271" i="275"/>
  <c r="B270" i="275"/>
  <c r="A270" i="275"/>
  <c r="B269" i="275"/>
  <c r="A269" i="275"/>
  <c r="B268" i="275"/>
  <c r="A268" i="275"/>
  <c r="B267" i="275"/>
  <c r="A267" i="275"/>
  <c r="B266" i="275"/>
  <c r="A266" i="275"/>
  <c r="B265" i="275"/>
  <c r="A265" i="275"/>
  <c r="B264" i="275"/>
  <c r="A264" i="275"/>
  <c r="B263" i="275"/>
  <c r="A263" i="275"/>
  <c r="B262" i="275"/>
  <c r="A262" i="275"/>
  <c r="B261" i="275"/>
  <c r="A261" i="275"/>
  <c r="B260" i="275"/>
  <c r="A260" i="275"/>
  <c r="B259" i="275"/>
  <c r="A259" i="275"/>
  <c r="B258" i="275"/>
  <c r="A258" i="275"/>
  <c r="B257" i="275"/>
  <c r="A257" i="275"/>
  <c r="B256" i="275"/>
  <c r="A256" i="275"/>
  <c r="B255" i="275"/>
  <c r="A255" i="275"/>
  <c r="B254" i="275"/>
  <c r="A254" i="275"/>
  <c r="B253" i="275"/>
  <c r="A253" i="275"/>
  <c r="B252" i="275"/>
  <c r="A252" i="275"/>
  <c r="B251" i="275"/>
  <c r="A251" i="275"/>
  <c r="B250" i="275"/>
  <c r="A250" i="275"/>
  <c r="B249" i="275"/>
  <c r="A249" i="275"/>
  <c r="B248" i="275"/>
  <c r="A248" i="275"/>
  <c r="B247" i="275"/>
  <c r="A247" i="275"/>
  <c r="B246" i="275"/>
  <c r="A246" i="275"/>
  <c r="B245" i="275"/>
  <c r="A245" i="275"/>
  <c r="B244" i="275"/>
  <c r="A244" i="275"/>
  <c r="B243" i="275"/>
  <c r="A243" i="275"/>
  <c r="B242" i="275"/>
  <c r="A242" i="275"/>
  <c r="B241" i="275"/>
  <c r="A241" i="275"/>
  <c r="B240" i="275"/>
  <c r="A240" i="275"/>
  <c r="B239" i="275"/>
  <c r="A239" i="275"/>
  <c r="B238" i="275"/>
  <c r="A238" i="275"/>
  <c r="B237" i="275"/>
  <c r="A237" i="275"/>
  <c r="B236" i="275"/>
  <c r="A236" i="275"/>
  <c r="B235" i="275"/>
  <c r="A235" i="275"/>
  <c r="B234" i="275"/>
  <c r="A234" i="275"/>
  <c r="B233" i="275"/>
  <c r="A233" i="275"/>
  <c r="B232" i="275"/>
  <c r="A232" i="275"/>
  <c r="B231" i="275"/>
  <c r="A231" i="275"/>
  <c r="B230" i="275"/>
  <c r="A230" i="275"/>
  <c r="B229" i="275"/>
  <c r="A229" i="275"/>
  <c r="B228" i="275"/>
  <c r="A228" i="275"/>
  <c r="B227" i="275"/>
  <c r="A227" i="275"/>
  <c r="B226" i="275"/>
  <c r="A226" i="275"/>
  <c r="B225" i="275"/>
  <c r="A225" i="275"/>
  <c r="B224" i="275"/>
  <c r="A224" i="275"/>
  <c r="B223" i="275"/>
  <c r="A223" i="275"/>
  <c r="B222" i="275"/>
  <c r="A222" i="275"/>
  <c r="B221" i="275"/>
  <c r="A221" i="275"/>
  <c r="B220" i="275"/>
  <c r="A220" i="275"/>
  <c r="B219" i="275"/>
  <c r="A219" i="275"/>
  <c r="B218" i="275"/>
  <c r="A218" i="275"/>
  <c r="B217" i="275"/>
  <c r="A217" i="275"/>
  <c r="B216" i="275"/>
  <c r="A216" i="275"/>
  <c r="B215" i="275"/>
  <c r="A215" i="275"/>
  <c r="B214" i="275"/>
  <c r="A214" i="275"/>
  <c r="B213" i="275"/>
  <c r="A213" i="275"/>
  <c r="B212" i="275"/>
  <c r="A212" i="275"/>
  <c r="B211" i="275"/>
  <c r="A211" i="275"/>
  <c r="B210" i="275"/>
  <c r="A210" i="275"/>
  <c r="B209" i="275"/>
  <c r="A209" i="275"/>
  <c r="B208" i="275"/>
  <c r="A208" i="275"/>
  <c r="B207" i="275"/>
  <c r="A207" i="275"/>
  <c r="B206" i="275"/>
  <c r="A206" i="275"/>
  <c r="B205" i="275"/>
  <c r="A205" i="275"/>
  <c r="B204" i="275"/>
  <c r="A204" i="275"/>
  <c r="B203" i="275"/>
  <c r="A203" i="275"/>
  <c r="B202" i="275"/>
  <c r="A202" i="275"/>
  <c r="B201" i="275"/>
  <c r="A201" i="275"/>
  <c r="B200" i="275"/>
  <c r="A200" i="275"/>
  <c r="B199" i="275"/>
  <c r="A199" i="275"/>
  <c r="B198" i="275"/>
  <c r="A198" i="275"/>
  <c r="B197" i="275"/>
  <c r="A197" i="275"/>
  <c r="B196" i="275"/>
  <c r="A196" i="275"/>
  <c r="B195" i="275"/>
  <c r="A195" i="275"/>
  <c r="B194" i="275"/>
  <c r="A194" i="275"/>
  <c r="B193" i="275"/>
  <c r="A193" i="275"/>
  <c r="B192" i="275"/>
  <c r="A192" i="275"/>
  <c r="B191" i="275"/>
  <c r="A191" i="275"/>
  <c r="B190" i="275"/>
  <c r="A190" i="275"/>
  <c r="B189" i="275"/>
  <c r="A189" i="275"/>
  <c r="B188" i="275"/>
  <c r="A188" i="275"/>
  <c r="B187" i="275"/>
  <c r="A187" i="275"/>
  <c r="B186" i="275"/>
  <c r="A186" i="275"/>
  <c r="B185" i="275"/>
  <c r="A185" i="275"/>
  <c r="B184" i="275"/>
  <c r="A184" i="275"/>
  <c r="B183" i="275"/>
  <c r="A183" i="275"/>
  <c r="B182" i="275"/>
  <c r="A182" i="275"/>
  <c r="B181" i="275"/>
  <c r="A181" i="275"/>
  <c r="B180" i="275"/>
  <c r="A180" i="275"/>
  <c r="B179" i="275"/>
  <c r="A179" i="275"/>
  <c r="B178" i="275"/>
  <c r="A178" i="275"/>
  <c r="B177" i="275"/>
  <c r="A177" i="275"/>
  <c r="B176" i="275"/>
  <c r="A176" i="275"/>
  <c r="B175" i="275"/>
  <c r="A175" i="275"/>
  <c r="B174" i="275"/>
  <c r="A174" i="275"/>
  <c r="B173" i="275"/>
  <c r="A173" i="275"/>
  <c r="B172" i="275"/>
  <c r="A172" i="275"/>
  <c r="B171" i="275"/>
  <c r="A171" i="275"/>
  <c r="B170" i="275"/>
  <c r="A170" i="275"/>
  <c r="B169" i="275"/>
  <c r="A169" i="275"/>
  <c r="B168" i="275"/>
  <c r="A168" i="275"/>
  <c r="B167" i="275"/>
  <c r="A167" i="275"/>
  <c r="B166" i="275"/>
  <c r="A166" i="275"/>
  <c r="B165" i="275"/>
  <c r="A165" i="275"/>
  <c r="B164" i="275"/>
  <c r="A164" i="275"/>
  <c r="B163" i="275"/>
  <c r="A163" i="275"/>
  <c r="B162" i="275"/>
  <c r="A162" i="275"/>
  <c r="B161" i="275"/>
  <c r="A161" i="275"/>
  <c r="B160" i="275"/>
  <c r="A160" i="275"/>
  <c r="B159" i="275"/>
  <c r="A159" i="275"/>
  <c r="B158" i="275"/>
  <c r="A158" i="275"/>
  <c r="B157" i="275"/>
  <c r="A157" i="275"/>
  <c r="B156" i="275"/>
  <c r="A156" i="275"/>
  <c r="B155" i="275"/>
  <c r="A155" i="275"/>
  <c r="B154" i="275"/>
  <c r="A154" i="275"/>
  <c r="B153" i="275"/>
  <c r="A153" i="275"/>
  <c r="B152" i="275"/>
  <c r="A152" i="275"/>
  <c r="B151" i="275"/>
  <c r="A151" i="275"/>
  <c r="B150" i="275"/>
  <c r="A150" i="275"/>
  <c r="B149" i="275"/>
  <c r="A149" i="275"/>
  <c r="B148" i="275"/>
  <c r="A148" i="275"/>
  <c r="B147" i="275"/>
  <c r="A147" i="275"/>
  <c r="B146" i="275"/>
  <c r="A146" i="275"/>
  <c r="B145" i="275"/>
  <c r="A145" i="275"/>
  <c r="B144" i="275"/>
  <c r="A144" i="275"/>
  <c r="B143" i="275"/>
  <c r="A143" i="275"/>
  <c r="B142" i="275"/>
  <c r="A142" i="275"/>
  <c r="B141" i="275"/>
  <c r="A141" i="275"/>
  <c r="B140" i="275"/>
  <c r="A140" i="275"/>
  <c r="B139" i="275"/>
  <c r="A139" i="275"/>
  <c r="B138" i="275"/>
  <c r="A138" i="275"/>
  <c r="B137" i="275"/>
  <c r="A137" i="275"/>
  <c r="B136" i="275"/>
  <c r="A136" i="275"/>
  <c r="B135" i="275"/>
  <c r="A135" i="275"/>
  <c r="B134" i="275"/>
  <c r="A134" i="275"/>
  <c r="B133" i="275"/>
  <c r="A133" i="275"/>
  <c r="B132" i="275"/>
  <c r="A132" i="275"/>
  <c r="B131" i="275"/>
  <c r="A131" i="275"/>
  <c r="B130" i="275"/>
  <c r="A130" i="275"/>
  <c r="B129" i="275"/>
  <c r="A129" i="275"/>
  <c r="B128" i="275"/>
  <c r="A128" i="275"/>
  <c r="B127" i="275"/>
  <c r="A127" i="275"/>
  <c r="AU123" i="275"/>
  <c r="AT123" i="275"/>
  <c r="AS123" i="275"/>
  <c r="AR123" i="275"/>
  <c r="AQ123" i="275"/>
  <c r="AP123" i="275"/>
  <c r="AO123" i="275"/>
  <c r="AM123" i="275"/>
  <c r="AL123" i="275"/>
  <c r="AK123" i="275"/>
  <c r="AJ123" i="275"/>
  <c r="AI123" i="275"/>
  <c r="AH123" i="275"/>
  <c r="AG123" i="275"/>
  <c r="AE123" i="275"/>
  <c r="AD123" i="275"/>
  <c r="AC123" i="275"/>
  <c r="AB123" i="275"/>
  <c r="AA123" i="275"/>
  <c r="Z123" i="275"/>
  <c r="Y123" i="275"/>
  <c r="W123" i="275"/>
  <c r="V123" i="275"/>
  <c r="U123" i="275"/>
  <c r="T123" i="275"/>
  <c r="S123" i="275"/>
  <c r="R123" i="275"/>
  <c r="Q123" i="275"/>
  <c r="O123" i="275"/>
  <c r="N123" i="275"/>
  <c r="M123" i="275"/>
  <c r="L123" i="275"/>
  <c r="K123" i="275"/>
  <c r="J123" i="275"/>
  <c r="I123" i="275"/>
  <c r="AU122" i="275"/>
  <c r="AT122" i="275"/>
  <c r="AS122" i="275"/>
  <c r="AR122" i="275"/>
  <c r="AQ122" i="275"/>
  <c r="AP122" i="275"/>
  <c r="AO122" i="275"/>
  <c r="AM122" i="275"/>
  <c r="AL122" i="275"/>
  <c r="AK122" i="275"/>
  <c r="AJ122" i="275"/>
  <c r="AI122" i="275"/>
  <c r="AH122" i="275"/>
  <c r="AG122" i="275"/>
  <c r="AE122" i="275"/>
  <c r="AD122" i="275"/>
  <c r="AC122" i="275"/>
  <c r="AB122" i="275"/>
  <c r="AA122" i="275"/>
  <c r="Z122" i="275"/>
  <c r="Y122" i="275"/>
  <c r="W122" i="275"/>
  <c r="V122" i="275"/>
  <c r="U122" i="275"/>
  <c r="T122" i="275"/>
  <c r="S122" i="275"/>
  <c r="R122" i="275"/>
  <c r="Q122" i="275"/>
  <c r="O122" i="275"/>
  <c r="N122" i="275"/>
  <c r="M122" i="275"/>
  <c r="L122" i="275"/>
  <c r="K122" i="275"/>
  <c r="J122" i="275"/>
  <c r="I122" i="275"/>
  <c r="AU121" i="275"/>
  <c r="AT121" i="275"/>
  <c r="AS121" i="275"/>
  <c r="AR121" i="275"/>
  <c r="AQ121" i="275"/>
  <c r="AP121" i="275"/>
  <c r="AO121" i="275"/>
  <c r="AM121" i="275"/>
  <c r="AL121" i="275"/>
  <c r="AK121" i="275"/>
  <c r="AJ121" i="275"/>
  <c r="AI121" i="275"/>
  <c r="AH121" i="275"/>
  <c r="AG121" i="275"/>
  <c r="AE121" i="275"/>
  <c r="AD121" i="275"/>
  <c r="AC121" i="275"/>
  <c r="AB121" i="275"/>
  <c r="AA121" i="275"/>
  <c r="Z121" i="275"/>
  <c r="Y121" i="275"/>
  <c r="W121" i="275"/>
  <c r="V121" i="275"/>
  <c r="U121" i="275"/>
  <c r="T121" i="275"/>
  <c r="S121" i="275"/>
  <c r="R121" i="275"/>
  <c r="Q121" i="275"/>
  <c r="O121" i="275"/>
  <c r="N121" i="275"/>
  <c r="M121" i="275"/>
  <c r="L121" i="275"/>
  <c r="K121" i="275"/>
  <c r="J121" i="275"/>
  <c r="I121" i="275"/>
  <c r="G121" i="275"/>
  <c r="F121" i="275"/>
  <c r="E121" i="275"/>
  <c r="D121" i="275"/>
  <c r="C121" i="275"/>
  <c r="B121" i="275"/>
  <c r="A121" i="275"/>
  <c r="AU120" i="275"/>
  <c r="AT120" i="275"/>
  <c r="AS120" i="275"/>
  <c r="AR120" i="275"/>
  <c r="AQ120" i="275"/>
  <c r="AP120" i="275"/>
  <c r="AO120" i="275"/>
  <c r="AM120" i="275"/>
  <c r="AL120" i="275"/>
  <c r="AK120" i="275"/>
  <c r="AJ120" i="275"/>
  <c r="AI120" i="275"/>
  <c r="AH120" i="275"/>
  <c r="AG120" i="275"/>
  <c r="AE120" i="275"/>
  <c r="AD120" i="275"/>
  <c r="AC120" i="275"/>
  <c r="AB120" i="275"/>
  <c r="AA120" i="275"/>
  <c r="Z120" i="275"/>
  <c r="Y120" i="275"/>
  <c r="W120" i="275"/>
  <c r="V120" i="275"/>
  <c r="U120" i="275"/>
  <c r="T120" i="275"/>
  <c r="S120" i="275"/>
  <c r="R120" i="275"/>
  <c r="Q120" i="275"/>
  <c r="O120" i="275"/>
  <c r="N120" i="275"/>
  <c r="M120" i="275"/>
  <c r="L120" i="275"/>
  <c r="K120" i="275"/>
  <c r="J120" i="275"/>
  <c r="I120" i="275"/>
  <c r="G120" i="275"/>
  <c r="F120" i="275"/>
  <c r="E120" i="275"/>
  <c r="D120" i="275"/>
  <c r="C120" i="275"/>
  <c r="B120" i="275"/>
  <c r="A120" i="275"/>
  <c r="AU119" i="275"/>
  <c r="AT119" i="275"/>
  <c r="AS119" i="275"/>
  <c r="AR119" i="275"/>
  <c r="AQ119" i="275"/>
  <c r="AP119" i="275"/>
  <c r="AO119" i="275"/>
  <c r="AM119" i="275"/>
  <c r="AL119" i="275"/>
  <c r="AK119" i="275"/>
  <c r="AJ119" i="275"/>
  <c r="AI119" i="275"/>
  <c r="AH119" i="275"/>
  <c r="AG119" i="275"/>
  <c r="AE119" i="275"/>
  <c r="AD119" i="275"/>
  <c r="AC119" i="275"/>
  <c r="AB119" i="275"/>
  <c r="AA119" i="275"/>
  <c r="Z119" i="275"/>
  <c r="Y119" i="275"/>
  <c r="W119" i="275"/>
  <c r="V119" i="275"/>
  <c r="U119" i="275"/>
  <c r="T119" i="275"/>
  <c r="S119" i="275"/>
  <c r="R119" i="275"/>
  <c r="Q119" i="275"/>
  <c r="O119" i="275"/>
  <c r="N119" i="275"/>
  <c r="M119" i="275"/>
  <c r="L119" i="275"/>
  <c r="K119" i="275"/>
  <c r="J119" i="275"/>
  <c r="I119" i="275"/>
  <c r="G119" i="275"/>
  <c r="F119" i="275"/>
  <c r="E119" i="275"/>
  <c r="D119" i="275"/>
  <c r="C119" i="275"/>
  <c r="B119" i="275"/>
  <c r="A119" i="275"/>
  <c r="AU118" i="275"/>
  <c r="AT118" i="275"/>
  <c r="AS118" i="275"/>
  <c r="AR118" i="275"/>
  <c r="AQ118" i="275"/>
  <c r="AP118" i="275"/>
  <c r="AO118" i="275"/>
  <c r="AM118" i="275"/>
  <c r="AL118" i="275"/>
  <c r="AK118" i="275"/>
  <c r="AJ118" i="275"/>
  <c r="AI118" i="275"/>
  <c r="AH118" i="275"/>
  <c r="AG118" i="275"/>
  <c r="AE118" i="275"/>
  <c r="AD118" i="275"/>
  <c r="AC118" i="275"/>
  <c r="AB118" i="275"/>
  <c r="AA118" i="275"/>
  <c r="Z118" i="275"/>
  <c r="Y118" i="275"/>
  <c r="W118" i="275"/>
  <c r="V118" i="275"/>
  <c r="U118" i="275"/>
  <c r="T118" i="275"/>
  <c r="S118" i="275"/>
  <c r="R118" i="275"/>
  <c r="Q118" i="275"/>
  <c r="O118" i="275"/>
  <c r="N118" i="275"/>
  <c r="M118" i="275"/>
  <c r="L118" i="275"/>
  <c r="K118" i="275"/>
  <c r="J118" i="275"/>
  <c r="I118" i="275"/>
  <c r="G118" i="275"/>
  <c r="F118" i="275"/>
  <c r="E118" i="275"/>
  <c r="D118" i="275"/>
  <c r="C118" i="275"/>
  <c r="B118" i="275"/>
  <c r="A118" i="275"/>
  <c r="AU117" i="275"/>
  <c r="AT117" i="275"/>
  <c r="AS117" i="275"/>
  <c r="AR117" i="275"/>
  <c r="AQ117" i="275"/>
  <c r="AP117" i="275"/>
  <c r="AO117" i="275"/>
  <c r="AM117" i="275"/>
  <c r="AL117" i="275"/>
  <c r="AK117" i="275"/>
  <c r="AJ117" i="275"/>
  <c r="AI117" i="275"/>
  <c r="AH117" i="275"/>
  <c r="AG117" i="275"/>
  <c r="AE117" i="275"/>
  <c r="AD117" i="275"/>
  <c r="AC117" i="275"/>
  <c r="AB117" i="275"/>
  <c r="AA117" i="275"/>
  <c r="Z117" i="275"/>
  <c r="Y117" i="275"/>
  <c r="W117" i="275"/>
  <c r="V117" i="275"/>
  <c r="U117" i="275"/>
  <c r="T117" i="275"/>
  <c r="S117" i="275"/>
  <c r="R117" i="275"/>
  <c r="Q117" i="275"/>
  <c r="O117" i="275"/>
  <c r="N117" i="275"/>
  <c r="M117" i="275"/>
  <c r="L117" i="275"/>
  <c r="K117" i="275"/>
  <c r="J117" i="275"/>
  <c r="I117" i="275"/>
  <c r="G117" i="275"/>
  <c r="F117" i="275"/>
  <c r="E117" i="275"/>
  <c r="D117" i="275"/>
  <c r="C117" i="275"/>
  <c r="B117" i="275"/>
  <c r="A117" i="275"/>
  <c r="AU116" i="275"/>
  <c r="AT116" i="275"/>
  <c r="AS116" i="275"/>
  <c r="AR116" i="275"/>
  <c r="AQ116" i="275"/>
  <c r="AP116" i="275"/>
  <c r="AO116" i="275"/>
  <c r="AM116" i="275"/>
  <c r="AL116" i="275"/>
  <c r="AK116" i="275"/>
  <c r="AJ116" i="275"/>
  <c r="AI116" i="275"/>
  <c r="AH116" i="275"/>
  <c r="AG116" i="275"/>
  <c r="AE116" i="275"/>
  <c r="AD116" i="275"/>
  <c r="AC116" i="275"/>
  <c r="AB116" i="275"/>
  <c r="AA116" i="275"/>
  <c r="Z116" i="275"/>
  <c r="Y116" i="275"/>
  <c r="W116" i="275"/>
  <c r="V116" i="275"/>
  <c r="U116" i="275"/>
  <c r="T116" i="275"/>
  <c r="S116" i="275"/>
  <c r="R116" i="275"/>
  <c r="Q116" i="275"/>
  <c r="O116" i="275"/>
  <c r="N116" i="275"/>
  <c r="M116" i="275"/>
  <c r="L116" i="275"/>
  <c r="K116" i="275"/>
  <c r="J116" i="275"/>
  <c r="I116" i="275"/>
  <c r="G116" i="275"/>
  <c r="F116" i="275"/>
  <c r="E116" i="275"/>
  <c r="D116" i="275"/>
  <c r="C116" i="275"/>
  <c r="B116" i="275"/>
  <c r="A116" i="275"/>
  <c r="AU115" i="275"/>
  <c r="AT115" i="275"/>
  <c r="AS115" i="275"/>
  <c r="AR115" i="275"/>
  <c r="AQ115" i="275"/>
  <c r="AP115" i="275"/>
  <c r="AO115" i="275"/>
  <c r="AM115" i="275"/>
  <c r="AL115" i="275"/>
  <c r="AK115" i="275"/>
  <c r="AJ115" i="275"/>
  <c r="AI115" i="275"/>
  <c r="AH115" i="275"/>
  <c r="AG115" i="275"/>
  <c r="AE115" i="275"/>
  <c r="AD115" i="275"/>
  <c r="AC115" i="275"/>
  <c r="AB115" i="275"/>
  <c r="AA115" i="275"/>
  <c r="Z115" i="275"/>
  <c r="Y115" i="275"/>
  <c r="W115" i="275"/>
  <c r="V115" i="275"/>
  <c r="U115" i="275"/>
  <c r="T115" i="275"/>
  <c r="S115" i="275"/>
  <c r="R115" i="275"/>
  <c r="Q115" i="275"/>
  <c r="O115" i="275"/>
  <c r="N115" i="275"/>
  <c r="M115" i="275"/>
  <c r="L115" i="275"/>
  <c r="K115" i="275"/>
  <c r="J115" i="275"/>
  <c r="I115" i="275"/>
  <c r="G115" i="275"/>
  <c r="F115" i="275"/>
  <c r="E115" i="275"/>
  <c r="D115" i="275"/>
  <c r="C115" i="275"/>
  <c r="B115" i="275"/>
  <c r="A115" i="275"/>
  <c r="AU114" i="275"/>
  <c r="AT114" i="275"/>
  <c r="AS114" i="275"/>
  <c r="AR114" i="275"/>
  <c r="AQ114" i="275"/>
  <c r="AP114" i="275"/>
  <c r="AO114" i="275"/>
  <c r="AM114" i="275"/>
  <c r="AL114" i="275"/>
  <c r="AK114" i="275"/>
  <c r="AJ114" i="275"/>
  <c r="AI114" i="275"/>
  <c r="AH114" i="275"/>
  <c r="AG114" i="275"/>
  <c r="AE114" i="275"/>
  <c r="AD114" i="275"/>
  <c r="AC114" i="275"/>
  <c r="AB114" i="275"/>
  <c r="AA114" i="275"/>
  <c r="Z114" i="275"/>
  <c r="Y114" i="275"/>
  <c r="W114" i="275"/>
  <c r="V114" i="275"/>
  <c r="U114" i="275"/>
  <c r="T114" i="275"/>
  <c r="S114" i="275"/>
  <c r="R114" i="275"/>
  <c r="Q114" i="275"/>
  <c r="O114" i="275"/>
  <c r="N114" i="275"/>
  <c r="M114" i="275"/>
  <c r="L114" i="275"/>
  <c r="K114" i="275"/>
  <c r="J114" i="275"/>
  <c r="I114" i="275"/>
  <c r="G114" i="275"/>
  <c r="F114" i="275"/>
  <c r="E114" i="275"/>
  <c r="D114" i="275"/>
  <c r="C114" i="275"/>
  <c r="B114" i="275"/>
  <c r="A114" i="275"/>
  <c r="AU113" i="275"/>
  <c r="AT113" i="275"/>
  <c r="AS113" i="275"/>
  <c r="AR113" i="275"/>
  <c r="AQ113" i="275"/>
  <c r="AP113" i="275"/>
  <c r="AO113" i="275"/>
  <c r="AM113" i="275"/>
  <c r="AL113" i="275"/>
  <c r="AK113" i="275"/>
  <c r="AJ113" i="275"/>
  <c r="AI113" i="275"/>
  <c r="AH113" i="275"/>
  <c r="AG113" i="275"/>
  <c r="AE113" i="275"/>
  <c r="AD113" i="275"/>
  <c r="AC113" i="275"/>
  <c r="AB113" i="275"/>
  <c r="AA113" i="275"/>
  <c r="Z113" i="275"/>
  <c r="Y113" i="275"/>
  <c r="W113" i="275"/>
  <c r="V113" i="275"/>
  <c r="U113" i="275"/>
  <c r="T113" i="275"/>
  <c r="S113" i="275"/>
  <c r="R113" i="275"/>
  <c r="Q113" i="275"/>
  <c r="O113" i="275"/>
  <c r="N113" i="275"/>
  <c r="M113" i="275"/>
  <c r="L113" i="275"/>
  <c r="K113" i="275"/>
  <c r="J113" i="275"/>
  <c r="I113" i="275"/>
  <c r="G113" i="275"/>
  <c r="F113" i="275"/>
  <c r="E113" i="275"/>
  <c r="D113" i="275"/>
  <c r="C113" i="275"/>
  <c r="B113" i="275"/>
  <c r="A113" i="275"/>
  <c r="AU112" i="275"/>
  <c r="AT112" i="275"/>
  <c r="AS112" i="275"/>
  <c r="AR112" i="275"/>
  <c r="AQ112" i="275"/>
  <c r="AP112" i="275"/>
  <c r="AO112" i="275"/>
  <c r="AM112" i="275"/>
  <c r="AL112" i="275"/>
  <c r="AK112" i="275"/>
  <c r="AJ112" i="275"/>
  <c r="AI112" i="275"/>
  <c r="AH112" i="275"/>
  <c r="AG112" i="275"/>
  <c r="AE112" i="275"/>
  <c r="AD112" i="275"/>
  <c r="AC112" i="275"/>
  <c r="AB112" i="275"/>
  <c r="AA112" i="275"/>
  <c r="Z112" i="275"/>
  <c r="Y112" i="275"/>
  <c r="W112" i="275"/>
  <c r="V112" i="275"/>
  <c r="U112" i="275"/>
  <c r="T112" i="275"/>
  <c r="S112" i="275"/>
  <c r="R112" i="275"/>
  <c r="Q112" i="275"/>
  <c r="O112" i="275"/>
  <c r="N112" i="275"/>
  <c r="M112" i="275"/>
  <c r="L112" i="275"/>
  <c r="K112" i="275"/>
  <c r="J112" i="275"/>
  <c r="I112" i="275"/>
  <c r="G112" i="275"/>
  <c r="F112" i="275"/>
  <c r="E112" i="275"/>
  <c r="D112" i="275"/>
  <c r="C112" i="275"/>
  <c r="B112" i="275"/>
  <c r="A112" i="275"/>
  <c r="AU111" i="275"/>
  <c r="AT111" i="275"/>
  <c r="AS111" i="275"/>
  <c r="AR111" i="275"/>
  <c r="AQ111" i="275"/>
  <c r="AP111" i="275"/>
  <c r="AO111" i="275"/>
  <c r="AM111" i="275"/>
  <c r="AL111" i="275"/>
  <c r="AK111" i="275"/>
  <c r="AJ111" i="275"/>
  <c r="AI111" i="275"/>
  <c r="AH111" i="275"/>
  <c r="AG111" i="275"/>
  <c r="AE111" i="275"/>
  <c r="AD111" i="275"/>
  <c r="AC111" i="275"/>
  <c r="AB111" i="275"/>
  <c r="AA111" i="275"/>
  <c r="Z111" i="275"/>
  <c r="Y111" i="275"/>
  <c r="W111" i="275"/>
  <c r="V111" i="275"/>
  <c r="U111" i="275"/>
  <c r="T111" i="275"/>
  <c r="S111" i="275"/>
  <c r="R111" i="275"/>
  <c r="Q111" i="275"/>
  <c r="O111" i="275"/>
  <c r="N111" i="275"/>
  <c r="M111" i="275"/>
  <c r="L111" i="275"/>
  <c r="K111" i="275"/>
  <c r="J111" i="275"/>
  <c r="I111" i="275"/>
  <c r="G111" i="275"/>
  <c r="F111" i="275"/>
  <c r="E111" i="275"/>
  <c r="D111" i="275"/>
  <c r="C111" i="275"/>
  <c r="B111" i="275"/>
  <c r="A111" i="275"/>
  <c r="AU110" i="275"/>
  <c r="AT110" i="275"/>
  <c r="AS110" i="275"/>
  <c r="AR110" i="275"/>
  <c r="AQ110" i="275"/>
  <c r="AP110" i="275"/>
  <c r="AO110" i="275"/>
  <c r="AM110" i="275"/>
  <c r="AL110" i="275"/>
  <c r="AK110" i="275"/>
  <c r="AJ110" i="275"/>
  <c r="AI110" i="275"/>
  <c r="AH110" i="275"/>
  <c r="AG110" i="275"/>
  <c r="AE110" i="275"/>
  <c r="AD110" i="275"/>
  <c r="AC110" i="275"/>
  <c r="AB110" i="275"/>
  <c r="AA110" i="275"/>
  <c r="Z110" i="275"/>
  <c r="Y110" i="275"/>
  <c r="W110" i="275"/>
  <c r="V110" i="275"/>
  <c r="U110" i="275"/>
  <c r="T110" i="275"/>
  <c r="S110" i="275"/>
  <c r="R110" i="275"/>
  <c r="Q110" i="275"/>
  <c r="O110" i="275"/>
  <c r="N110" i="275"/>
  <c r="M110" i="275"/>
  <c r="L110" i="275"/>
  <c r="K110" i="275"/>
  <c r="J110" i="275"/>
  <c r="I110" i="275"/>
  <c r="G110" i="275"/>
  <c r="F110" i="275"/>
  <c r="E110" i="275"/>
  <c r="D110" i="275"/>
  <c r="C110" i="275"/>
  <c r="B110" i="275"/>
  <c r="A110" i="275"/>
  <c r="AU109" i="275"/>
  <c r="AT109" i="275"/>
  <c r="AS109" i="275"/>
  <c r="AR109" i="275"/>
  <c r="AQ109" i="275"/>
  <c r="AP109" i="275"/>
  <c r="AO109" i="275"/>
  <c r="AM109" i="275"/>
  <c r="AL109" i="275"/>
  <c r="AK109" i="275"/>
  <c r="AJ109" i="275"/>
  <c r="AI109" i="275"/>
  <c r="AH109" i="275"/>
  <c r="AG109" i="275"/>
  <c r="AE109" i="275"/>
  <c r="AD109" i="275"/>
  <c r="AC109" i="275"/>
  <c r="AB109" i="275"/>
  <c r="AA109" i="275"/>
  <c r="Z109" i="275"/>
  <c r="Y109" i="275"/>
  <c r="W109" i="275"/>
  <c r="V109" i="275"/>
  <c r="U109" i="275"/>
  <c r="T109" i="275"/>
  <c r="S109" i="275"/>
  <c r="R109" i="275"/>
  <c r="Q109" i="275"/>
  <c r="O109" i="275"/>
  <c r="N109" i="275"/>
  <c r="M109" i="275"/>
  <c r="L109" i="275"/>
  <c r="K109" i="275"/>
  <c r="J109" i="275"/>
  <c r="I109" i="275"/>
  <c r="G109" i="275"/>
  <c r="F109" i="275"/>
  <c r="E109" i="275"/>
  <c r="D109" i="275"/>
  <c r="C109" i="275"/>
  <c r="B109" i="275"/>
  <c r="A109" i="275"/>
  <c r="AU108" i="275"/>
  <c r="AT108" i="275"/>
  <c r="AS108" i="275"/>
  <c r="AR108" i="275"/>
  <c r="AQ108" i="275"/>
  <c r="AP108" i="275"/>
  <c r="AO108" i="275"/>
  <c r="AM108" i="275"/>
  <c r="AL108" i="275"/>
  <c r="AK108" i="275"/>
  <c r="AJ108" i="275"/>
  <c r="AI108" i="275"/>
  <c r="AH108" i="275"/>
  <c r="AG108" i="275"/>
  <c r="AE108" i="275"/>
  <c r="AD108" i="275"/>
  <c r="AC108" i="275"/>
  <c r="AB108" i="275"/>
  <c r="AA108" i="275"/>
  <c r="Z108" i="275"/>
  <c r="Y108" i="275"/>
  <c r="W108" i="275"/>
  <c r="V108" i="275"/>
  <c r="U108" i="275"/>
  <c r="T108" i="275"/>
  <c r="S108" i="275"/>
  <c r="R108" i="275"/>
  <c r="Q108" i="275"/>
  <c r="O108" i="275"/>
  <c r="N108" i="275"/>
  <c r="M108" i="275"/>
  <c r="L108" i="275"/>
  <c r="K108" i="275"/>
  <c r="J108" i="275"/>
  <c r="I108" i="275"/>
  <c r="G108" i="275"/>
  <c r="F108" i="275"/>
  <c r="E108" i="275"/>
  <c r="D108" i="275"/>
  <c r="C108" i="275"/>
  <c r="B108" i="275"/>
  <c r="A108" i="275"/>
  <c r="AU107" i="275"/>
  <c r="AT107" i="275"/>
  <c r="AS107" i="275"/>
  <c r="AR107" i="275"/>
  <c r="AQ107" i="275"/>
  <c r="AP107" i="275"/>
  <c r="AO107" i="275"/>
  <c r="AM107" i="275"/>
  <c r="AL107" i="275"/>
  <c r="AK107" i="275"/>
  <c r="AJ107" i="275"/>
  <c r="AI107" i="275"/>
  <c r="AH107" i="275"/>
  <c r="AG107" i="275"/>
  <c r="AE107" i="275"/>
  <c r="AD107" i="275"/>
  <c r="AC107" i="275"/>
  <c r="AB107" i="275"/>
  <c r="AA107" i="275"/>
  <c r="Z107" i="275"/>
  <c r="Y107" i="275"/>
  <c r="W107" i="275"/>
  <c r="V107" i="275"/>
  <c r="U107" i="275"/>
  <c r="T107" i="275"/>
  <c r="S107" i="275"/>
  <c r="R107" i="275"/>
  <c r="Q107" i="275"/>
  <c r="O107" i="275"/>
  <c r="N107" i="275"/>
  <c r="M107" i="275"/>
  <c r="L107" i="275"/>
  <c r="K107" i="275"/>
  <c r="J107" i="275"/>
  <c r="I107" i="275"/>
  <c r="G107" i="275"/>
  <c r="F107" i="275"/>
  <c r="E107" i="275"/>
  <c r="D107" i="275"/>
  <c r="C107" i="275"/>
  <c r="B107" i="275"/>
  <c r="A107" i="275"/>
  <c r="AU106" i="275"/>
  <c r="AT106" i="275"/>
  <c r="AS106" i="275"/>
  <c r="AR106" i="275"/>
  <c r="AQ106" i="275"/>
  <c r="AP106" i="275"/>
  <c r="AO106" i="275"/>
  <c r="AM106" i="275"/>
  <c r="AL106" i="275"/>
  <c r="AK106" i="275"/>
  <c r="AJ106" i="275"/>
  <c r="AI106" i="275"/>
  <c r="AH106" i="275"/>
  <c r="AG106" i="275"/>
  <c r="AE106" i="275"/>
  <c r="AD106" i="275"/>
  <c r="AC106" i="275"/>
  <c r="AB106" i="275"/>
  <c r="AA106" i="275"/>
  <c r="Z106" i="275"/>
  <c r="Y106" i="275"/>
  <c r="W106" i="275"/>
  <c r="V106" i="275"/>
  <c r="U106" i="275"/>
  <c r="T106" i="275"/>
  <c r="S106" i="275"/>
  <c r="R106" i="275"/>
  <c r="Q106" i="275"/>
  <c r="O106" i="275"/>
  <c r="N106" i="275"/>
  <c r="M106" i="275"/>
  <c r="L106" i="275"/>
  <c r="K106" i="275"/>
  <c r="J106" i="275"/>
  <c r="I106" i="275"/>
  <c r="G106" i="275"/>
  <c r="F106" i="275"/>
  <c r="E106" i="275"/>
  <c r="D106" i="275"/>
  <c r="C106" i="275"/>
  <c r="B106" i="275"/>
  <c r="A106" i="275"/>
  <c r="AU105" i="275"/>
  <c r="AT105" i="275"/>
  <c r="AS105" i="275"/>
  <c r="AR105" i="275"/>
  <c r="AQ105" i="275"/>
  <c r="AP105" i="275"/>
  <c r="AO105" i="275"/>
  <c r="AM105" i="275"/>
  <c r="AL105" i="275"/>
  <c r="AK105" i="275"/>
  <c r="AJ105" i="275"/>
  <c r="AI105" i="275"/>
  <c r="AH105" i="275"/>
  <c r="AG105" i="275"/>
  <c r="AE105" i="275"/>
  <c r="AD105" i="275"/>
  <c r="AC105" i="275"/>
  <c r="AB105" i="275"/>
  <c r="AA105" i="275"/>
  <c r="Z105" i="275"/>
  <c r="Y105" i="275"/>
  <c r="W105" i="275"/>
  <c r="V105" i="275"/>
  <c r="U105" i="275"/>
  <c r="T105" i="275"/>
  <c r="S105" i="275"/>
  <c r="R105" i="275"/>
  <c r="Q105" i="275"/>
  <c r="O105" i="275"/>
  <c r="N105" i="275"/>
  <c r="M105" i="275"/>
  <c r="L105" i="275"/>
  <c r="K105" i="275"/>
  <c r="J105" i="275"/>
  <c r="I105" i="275"/>
  <c r="G105" i="275"/>
  <c r="F105" i="275"/>
  <c r="E105" i="275"/>
  <c r="D105" i="275"/>
  <c r="C105" i="275"/>
  <c r="B105" i="275"/>
  <c r="A105" i="275"/>
  <c r="AU104" i="275"/>
  <c r="AT104" i="275"/>
  <c r="AS104" i="275"/>
  <c r="AR104" i="275"/>
  <c r="AQ104" i="275"/>
  <c r="AP104" i="275"/>
  <c r="AO104" i="275"/>
  <c r="AM104" i="275"/>
  <c r="AL104" i="275"/>
  <c r="AK104" i="275"/>
  <c r="AJ104" i="275"/>
  <c r="AI104" i="275"/>
  <c r="AH104" i="275"/>
  <c r="AG104" i="275"/>
  <c r="AE104" i="275"/>
  <c r="AD104" i="275"/>
  <c r="AC104" i="275"/>
  <c r="AB104" i="275"/>
  <c r="AA104" i="275"/>
  <c r="Z104" i="275"/>
  <c r="Y104" i="275"/>
  <c r="W104" i="275"/>
  <c r="V104" i="275"/>
  <c r="U104" i="275"/>
  <c r="T104" i="275"/>
  <c r="S104" i="275"/>
  <c r="R104" i="275"/>
  <c r="Q104" i="275"/>
  <c r="O104" i="275"/>
  <c r="N104" i="275"/>
  <c r="M104" i="275"/>
  <c r="L104" i="275"/>
  <c r="K104" i="275"/>
  <c r="J104" i="275"/>
  <c r="I104" i="275"/>
  <c r="G104" i="275"/>
  <c r="F104" i="275"/>
  <c r="E104" i="275"/>
  <c r="D104" i="275"/>
  <c r="C104" i="275"/>
  <c r="B104" i="275"/>
  <c r="A104" i="275"/>
  <c r="AU103" i="275"/>
  <c r="AT103" i="275"/>
  <c r="AS103" i="275"/>
  <c r="AR103" i="275"/>
  <c r="AQ103" i="275"/>
  <c r="AP103" i="275"/>
  <c r="AO103" i="275"/>
  <c r="AM103" i="275"/>
  <c r="AL103" i="275"/>
  <c r="AK103" i="275"/>
  <c r="AJ103" i="275"/>
  <c r="AI103" i="275"/>
  <c r="AH103" i="275"/>
  <c r="AG103" i="275"/>
  <c r="AE103" i="275"/>
  <c r="AD103" i="275"/>
  <c r="AC103" i="275"/>
  <c r="AB103" i="275"/>
  <c r="AA103" i="275"/>
  <c r="Z103" i="275"/>
  <c r="Y103" i="275"/>
  <c r="W103" i="275"/>
  <c r="V103" i="275"/>
  <c r="U103" i="275"/>
  <c r="T103" i="275"/>
  <c r="S103" i="275"/>
  <c r="R103" i="275"/>
  <c r="Q103" i="275"/>
  <c r="O103" i="275"/>
  <c r="N103" i="275"/>
  <c r="M103" i="275"/>
  <c r="L103" i="275"/>
  <c r="K103" i="275"/>
  <c r="J103" i="275"/>
  <c r="I103" i="275"/>
  <c r="G103" i="275"/>
  <c r="F103" i="275"/>
  <c r="E103" i="275"/>
  <c r="D103" i="275"/>
  <c r="C103" i="275"/>
  <c r="B103" i="275"/>
  <c r="A103" i="275"/>
  <c r="AU102" i="275"/>
  <c r="AT102" i="275"/>
  <c r="AS102" i="275"/>
  <c r="AR102" i="275"/>
  <c r="AQ102" i="275"/>
  <c r="AP102" i="275"/>
  <c r="AO102" i="275"/>
  <c r="AM102" i="275"/>
  <c r="AL102" i="275"/>
  <c r="AK102" i="275"/>
  <c r="AJ102" i="275"/>
  <c r="AI102" i="275"/>
  <c r="AH102" i="275"/>
  <c r="AG102" i="275"/>
  <c r="AE102" i="275"/>
  <c r="AD102" i="275"/>
  <c r="AC102" i="275"/>
  <c r="AB102" i="275"/>
  <c r="AA102" i="275"/>
  <c r="Z102" i="275"/>
  <c r="Y102" i="275"/>
  <c r="W102" i="275"/>
  <c r="V102" i="275"/>
  <c r="U102" i="275"/>
  <c r="T102" i="275"/>
  <c r="S102" i="275"/>
  <c r="R102" i="275"/>
  <c r="Q102" i="275"/>
  <c r="O102" i="275"/>
  <c r="N102" i="275"/>
  <c r="M102" i="275"/>
  <c r="L102" i="275"/>
  <c r="K102" i="275"/>
  <c r="J102" i="275"/>
  <c r="I102" i="275"/>
  <c r="G102" i="275"/>
  <c r="F102" i="275"/>
  <c r="E102" i="275"/>
  <c r="D102" i="275"/>
  <c r="C102" i="275"/>
  <c r="B102" i="275"/>
  <c r="A102" i="275"/>
  <c r="AU101" i="275"/>
  <c r="AT101" i="275"/>
  <c r="AS101" i="275"/>
  <c r="AR101" i="275"/>
  <c r="AQ101" i="275"/>
  <c r="AP101" i="275"/>
  <c r="AO101" i="275"/>
  <c r="AM101" i="275"/>
  <c r="AL101" i="275"/>
  <c r="AK101" i="275"/>
  <c r="AJ101" i="275"/>
  <c r="AI101" i="275"/>
  <c r="AH101" i="275"/>
  <c r="AG101" i="275"/>
  <c r="AE101" i="275"/>
  <c r="AD101" i="275"/>
  <c r="AC101" i="275"/>
  <c r="AB101" i="275"/>
  <c r="AA101" i="275"/>
  <c r="Z101" i="275"/>
  <c r="Y101" i="275"/>
  <c r="W101" i="275"/>
  <c r="V101" i="275"/>
  <c r="U101" i="275"/>
  <c r="T101" i="275"/>
  <c r="S101" i="275"/>
  <c r="R101" i="275"/>
  <c r="Q101" i="275"/>
  <c r="O101" i="275"/>
  <c r="N101" i="275"/>
  <c r="M101" i="275"/>
  <c r="L101" i="275"/>
  <c r="K101" i="275"/>
  <c r="J101" i="275"/>
  <c r="I101" i="275"/>
  <c r="G101" i="275"/>
  <c r="F101" i="275"/>
  <c r="E101" i="275"/>
  <c r="D101" i="275"/>
  <c r="C101" i="275"/>
  <c r="B101" i="275"/>
  <c r="A101" i="275"/>
  <c r="G96" i="275"/>
  <c r="F96" i="275"/>
  <c r="E96" i="275"/>
  <c r="D96" i="275"/>
  <c r="C96" i="275"/>
  <c r="B96" i="275"/>
  <c r="G95" i="275"/>
  <c r="F95" i="275"/>
  <c r="E95" i="275"/>
  <c r="D95" i="275"/>
  <c r="C95" i="275"/>
  <c r="B95" i="275"/>
  <c r="G94" i="275"/>
  <c r="F94" i="275"/>
  <c r="E94" i="275"/>
  <c r="D94" i="275"/>
  <c r="C94" i="275"/>
  <c r="B94" i="275"/>
  <c r="G93" i="275"/>
  <c r="F93" i="275"/>
  <c r="E93" i="275"/>
  <c r="D93" i="275"/>
  <c r="C93" i="275"/>
  <c r="B93" i="275"/>
  <c r="G92" i="275"/>
  <c r="F92" i="275"/>
  <c r="E92" i="275"/>
  <c r="D92" i="275"/>
  <c r="C92" i="275"/>
  <c r="B92" i="275"/>
  <c r="G91" i="275"/>
  <c r="F91" i="275"/>
  <c r="E91" i="275"/>
  <c r="D91" i="275"/>
  <c r="C91" i="275"/>
  <c r="B91" i="275"/>
  <c r="G90" i="275"/>
  <c r="F90" i="275"/>
  <c r="E90" i="275"/>
  <c r="D90" i="275"/>
  <c r="C90" i="275"/>
  <c r="B90" i="275"/>
  <c r="S76" i="275"/>
  <c r="P76" i="275"/>
  <c r="M76" i="275"/>
  <c r="S75" i="275"/>
  <c r="P75" i="275"/>
  <c r="M75" i="275"/>
  <c r="S74" i="275"/>
  <c r="P74" i="275"/>
  <c r="M74" i="275"/>
  <c r="S73" i="275"/>
  <c r="P73" i="275"/>
  <c r="M73" i="275"/>
  <c r="S72" i="275"/>
  <c r="P72" i="275"/>
  <c r="M72" i="275"/>
  <c r="U71" i="275"/>
  <c r="S71" i="275"/>
  <c r="R71" i="275"/>
  <c r="P71" i="275"/>
  <c r="M71" i="275"/>
  <c r="V66" i="275"/>
  <c r="S66" i="275"/>
  <c r="P66" i="275"/>
  <c r="M66" i="275"/>
  <c r="V65" i="275"/>
  <c r="S65" i="275"/>
  <c r="P65" i="275"/>
  <c r="M65" i="275"/>
  <c r="V64" i="275"/>
  <c r="S64" i="275"/>
  <c r="P64" i="275"/>
  <c r="M64" i="275"/>
  <c r="V63" i="275"/>
  <c r="S63" i="275"/>
  <c r="P63" i="275"/>
  <c r="M63" i="275"/>
  <c r="V62" i="275"/>
  <c r="S62" i="275"/>
  <c r="P62" i="275"/>
  <c r="M62" i="275"/>
  <c r="V61" i="275"/>
  <c r="S61" i="275"/>
  <c r="P61" i="275"/>
  <c r="M61" i="275"/>
  <c r="A3" i="275"/>
  <c r="L61" i="275" s="1"/>
  <c r="AL126" i="274"/>
  <c r="AK126" i="274"/>
  <c r="AJ126" i="274"/>
  <c r="AI126" i="274"/>
  <c r="AH126" i="274"/>
  <c r="AG126" i="274"/>
  <c r="AF126" i="274"/>
  <c r="AD126" i="274"/>
  <c r="AC126" i="274"/>
  <c r="AB126" i="274"/>
  <c r="AA126" i="274"/>
  <c r="Z126" i="274"/>
  <c r="Y126" i="274"/>
  <c r="X126" i="274"/>
  <c r="V126" i="274"/>
  <c r="U126" i="274"/>
  <c r="T126" i="274"/>
  <c r="S126" i="274"/>
  <c r="R126" i="274"/>
  <c r="Q126" i="274"/>
  <c r="P126" i="274"/>
  <c r="N126" i="274"/>
  <c r="M126" i="274"/>
  <c r="L126" i="274"/>
  <c r="K126" i="274"/>
  <c r="J126" i="274"/>
  <c r="AL125" i="274"/>
  <c r="AK125" i="274"/>
  <c r="AJ125" i="274"/>
  <c r="AI125" i="274"/>
  <c r="AG125" i="274"/>
  <c r="AF125" i="274"/>
  <c r="AD125" i="274"/>
  <c r="AC125" i="274"/>
  <c r="AB125" i="274"/>
  <c r="AA125" i="274"/>
  <c r="Y125" i="274"/>
  <c r="X125" i="274"/>
  <c r="V125" i="274"/>
  <c r="U125" i="274"/>
  <c r="T125" i="274"/>
  <c r="S125" i="274"/>
  <c r="Q125" i="274"/>
  <c r="P125" i="274"/>
  <c r="N125" i="274"/>
  <c r="M125" i="274"/>
  <c r="L125" i="274"/>
  <c r="K125" i="274"/>
  <c r="AL124" i="274"/>
  <c r="AK124" i="274"/>
  <c r="AJ124" i="274"/>
  <c r="AI124" i="274"/>
  <c r="AG124" i="274"/>
  <c r="AF124" i="274"/>
  <c r="AD124" i="274"/>
  <c r="AC124" i="274"/>
  <c r="AB124" i="274"/>
  <c r="AA124" i="274"/>
  <c r="Y124" i="274"/>
  <c r="X124" i="274"/>
  <c r="V124" i="274"/>
  <c r="U124" i="274"/>
  <c r="T124" i="274"/>
  <c r="S124" i="274"/>
  <c r="Q124" i="274"/>
  <c r="P124" i="274"/>
  <c r="N124" i="274"/>
  <c r="M124" i="274"/>
  <c r="L124" i="274"/>
  <c r="K124" i="274"/>
  <c r="AL123" i="274"/>
  <c r="AK123" i="274"/>
  <c r="AJ123" i="274"/>
  <c r="AI123" i="274"/>
  <c r="AG123" i="274"/>
  <c r="AF123" i="274"/>
  <c r="AD123" i="274"/>
  <c r="AC123" i="274"/>
  <c r="AB123" i="274"/>
  <c r="AA123" i="274"/>
  <c r="Y123" i="274"/>
  <c r="X123" i="274"/>
  <c r="V123" i="274"/>
  <c r="U123" i="274"/>
  <c r="T123" i="274"/>
  <c r="S123" i="274"/>
  <c r="Q123" i="274"/>
  <c r="P123" i="274"/>
  <c r="N123" i="274"/>
  <c r="M123" i="274"/>
  <c r="L123" i="274"/>
  <c r="K123" i="274"/>
  <c r="AL122" i="274"/>
  <c r="AK122" i="274"/>
  <c r="AJ122" i="274"/>
  <c r="AI122" i="274"/>
  <c r="AG122" i="274"/>
  <c r="AF122" i="274"/>
  <c r="AD122" i="274"/>
  <c r="AC122" i="274"/>
  <c r="AB122" i="274"/>
  <c r="AA122" i="274"/>
  <c r="Y122" i="274"/>
  <c r="X122" i="274"/>
  <c r="V122" i="274"/>
  <c r="U122" i="274"/>
  <c r="T122" i="274"/>
  <c r="S122" i="274"/>
  <c r="Q122" i="274"/>
  <c r="P122" i="274"/>
  <c r="N122" i="274"/>
  <c r="M122" i="274"/>
  <c r="L122" i="274"/>
  <c r="K122" i="274"/>
  <c r="AL121" i="274"/>
  <c r="AK121" i="274"/>
  <c r="AJ121" i="274"/>
  <c r="AI121" i="274"/>
  <c r="AG121" i="274"/>
  <c r="AF121" i="274"/>
  <c r="AD121" i="274"/>
  <c r="AC121" i="274"/>
  <c r="AB121" i="274"/>
  <c r="AA121" i="274"/>
  <c r="Y121" i="274"/>
  <c r="X121" i="274"/>
  <c r="V121" i="274"/>
  <c r="U121" i="274"/>
  <c r="T121" i="274"/>
  <c r="S121" i="274"/>
  <c r="Q121" i="274"/>
  <c r="P121" i="274"/>
  <c r="N121" i="274"/>
  <c r="M121" i="274"/>
  <c r="L121" i="274"/>
  <c r="K121" i="274"/>
  <c r="AL120" i="274"/>
  <c r="AK120" i="274"/>
  <c r="AJ120" i="274"/>
  <c r="AI120" i="274"/>
  <c r="AH120" i="274"/>
  <c r="AG120" i="274"/>
  <c r="AF120" i="274"/>
  <c r="AD120" i="274"/>
  <c r="AC120" i="274"/>
  <c r="AB120" i="274"/>
  <c r="AA120" i="274"/>
  <c r="Z120" i="274"/>
  <c r="Y120" i="274"/>
  <c r="X120" i="274"/>
  <c r="V120" i="274"/>
  <c r="U120" i="274"/>
  <c r="T120" i="274"/>
  <c r="S120" i="274"/>
  <c r="Q120" i="274"/>
  <c r="P120" i="274"/>
  <c r="N120" i="274"/>
  <c r="M120" i="274"/>
  <c r="L120" i="274"/>
  <c r="K120" i="274"/>
  <c r="AL119" i="274"/>
  <c r="AK119" i="274"/>
  <c r="AJ119" i="274"/>
  <c r="AI119" i="274"/>
  <c r="AG119" i="274"/>
  <c r="AF119" i="274"/>
  <c r="AD119" i="274"/>
  <c r="AC119" i="274"/>
  <c r="AB119" i="274"/>
  <c r="AA119" i="274"/>
  <c r="Y119" i="274"/>
  <c r="X119" i="274"/>
  <c r="V119" i="274"/>
  <c r="U119" i="274"/>
  <c r="T119" i="274"/>
  <c r="S119" i="274"/>
  <c r="R119" i="274"/>
  <c r="Q119" i="274"/>
  <c r="P119" i="274"/>
  <c r="N119" i="274"/>
  <c r="M119" i="274"/>
  <c r="L119" i="274"/>
  <c r="K119" i="274"/>
  <c r="AL118" i="274"/>
  <c r="AK118" i="274"/>
  <c r="AJ118" i="274"/>
  <c r="AI118" i="274"/>
  <c r="AG118" i="274"/>
  <c r="AF118" i="274"/>
  <c r="AD118" i="274"/>
  <c r="AC118" i="274"/>
  <c r="AB118" i="274"/>
  <c r="AA118" i="274"/>
  <c r="Y118" i="274"/>
  <c r="X118" i="274"/>
  <c r="V118" i="274"/>
  <c r="U118" i="274"/>
  <c r="T118" i="274"/>
  <c r="S118" i="274"/>
  <c r="Q118" i="274"/>
  <c r="P118" i="274"/>
  <c r="N118" i="274"/>
  <c r="M118" i="274"/>
  <c r="L118" i="274"/>
  <c r="K118" i="274"/>
  <c r="AL117" i="274"/>
  <c r="AK117" i="274"/>
  <c r="AJ117" i="274"/>
  <c r="AI117" i="274"/>
  <c r="AG117" i="274"/>
  <c r="AF117" i="274"/>
  <c r="AD117" i="274"/>
  <c r="AC117" i="274"/>
  <c r="AB117" i="274"/>
  <c r="AA117" i="274"/>
  <c r="Y117" i="274"/>
  <c r="X117" i="274"/>
  <c r="V117" i="274"/>
  <c r="U117" i="274"/>
  <c r="T117" i="274"/>
  <c r="S117" i="274"/>
  <c r="Q117" i="274"/>
  <c r="P117" i="274"/>
  <c r="N117" i="274"/>
  <c r="M117" i="274"/>
  <c r="L117" i="274"/>
  <c r="K117" i="274"/>
  <c r="AL116" i="274"/>
  <c r="AK116" i="274"/>
  <c r="AJ116" i="274"/>
  <c r="AI116" i="274"/>
  <c r="AG116" i="274"/>
  <c r="AF116" i="274"/>
  <c r="AD116" i="274"/>
  <c r="AC116" i="274"/>
  <c r="AB116" i="274"/>
  <c r="AA116" i="274"/>
  <c r="Y116" i="274"/>
  <c r="X116" i="274"/>
  <c r="V116" i="274"/>
  <c r="U116" i="274"/>
  <c r="T116" i="274"/>
  <c r="S116" i="274"/>
  <c r="Q116" i="274"/>
  <c r="P116" i="274"/>
  <c r="N116" i="274"/>
  <c r="M116" i="274"/>
  <c r="L116" i="274"/>
  <c r="K116" i="274"/>
  <c r="AL115" i="274"/>
  <c r="AK115" i="274"/>
  <c r="AJ115" i="274"/>
  <c r="AI115" i="274"/>
  <c r="AG115" i="274"/>
  <c r="AF115" i="274"/>
  <c r="AD115" i="274"/>
  <c r="AC115" i="274"/>
  <c r="AB115" i="274"/>
  <c r="AA115" i="274"/>
  <c r="Y115" i="274"/>
  <c r="X115" i="274"/>
  <c r="V115" i="274"/>
  <c r="U115" i="274"/>
  <c r="T115" i="274"/>
  <c r="S115" i="274"/>
  <c r="Q115" i="274"/>
  <c r="P115" i="274"/>
  <c r="N115" i="274"/>
  <c r="M115" i="274"/>
  <c r="L115" i="274"/>
  <c r="K115" i="274"/>
  <c r="AL114" i="274"/>
  <c r="AK114" i="274"/>
  <c r="AJ114" i="274"/>
  <c r="AI114" i="274"/>
  <c r="AG114" i="274"/>
  <c r="AF114" i="274"/>
  <c r="AD114" i="274"/>
  <c r="AC114" i="274"/>
  <c r="AB114" i="274"/>
  <c r="AA114" i="274"/>
  <c r="Y114" i="274"/>
  <c r="X114" i="274"/>
  <c r="V114" i="274"/>
  <c r="U114" i="274"/>
  <c r="T114" i="274"/>
  <c r="S114" i="274"/>
  <c r="Q114" i="274"/>
  <c r="P114" i="274"/>
  <c r="N114" i="274"/>
  <c r="M114" i="274"/>
  <c r="L114" i="274"/>
  <c r="K114" i="274"/>
  <c r="AL113" i="274"/>
  <c r="AK113" i="274"/>
  <c r="AJ113" i="274"/>
  <c r="AI113" i="274"/>
  <c r="AG113" i="274"/>
  <c r="AF113" i="274"/>
  <c r="AD113" i="274"/>
  <c r="AC113" i="274"/>
  <c r="AB113" i="274"/>
  <c r="AA113" i="274"/>
  <c r="Y113" i="274"/>
  <c r="X113" i="274"/>
  <c r="V113" i="274"/>
  <c r="U113" i="274"/>
  <c r="T113" i="274"/>
  <c r="S113" i="274"/>
  <c r="Q113" i="274"/>
  <c r="P113" i="274"/>
  <c r="N113" i="274"/>
  <c r="M113" i="274"/>
  <c r="L113" i="274"/>
  <c r="K113" i="274"/>
  <c r="AL112" i="274"/>
  <c r="AK112" i="274"/>
  <c r="AJ112" i="274"/>
  <c r="AI112" i="274"/>
  <c r="AG112" i="274"/>
  <c r="AF112" i="274"/>
  <c r="AD112" i="274"/>
  <c r="AC112" i="274"/>
  <c r="AB112" i="274"/>
  <c r="AA112" i="274"/>
  <c r="Y112" i="274"/>
  <c r="X112" i="274"/>
  <c r="V112" i="274"/>
  <c r="U112" i="274"/>
  <c r="T112" i="274"/>
  <c r="S112" i="274"/>
  <c r="Q112" i="274"/>
  <c r="P112" i="274"/>
  <c r="N112" i="274"/>
  <c r="M112" i="274"/>
  <c r="L112" i="274"/>
  <c r="K112" i="274"/>
  <c r="AL111" i="274"/>
  <c r="AK111" i="274"/>
  <c r="AJ111" i="274"/>
  <c r="AI111" i="274"/>
  <c r="AG111" i="274"/>
  <c r="AF111" i="274"/>
  <c r="AD111" i="274"/>
  <c r="AC111" i="274"/>
  <c r="AB111" i="274"/>
  <c r="AA111" i="274"/>
  <c r="Y111" i="274"/>
  <c r="X111" i="274"/>
  <c r="V111" i="274"/>
  <c r="U111" i="274"/>
  <c r="T111" i="274"/>
  <c r="S111" i="274"/>
  <c r="Q111" i="274"/>
  <c r="P111" i="274"/>
  <c r="N111" i="274"/>
  <c r="M111" i="274"/>
  <c r="L111" i="274"/>
  <c r="K111" i="274"/>
  <c r="AL110" i="274"/>
  <c r="AK110" i="274"/>
  <c r="AJ110" i="274"/>
  <c r="AI110" i="274"/>
  <c r="AG110" i="274"/>
  <c r="AF110" i="274"/>
  <c r="AD110" i="274"/>
  <c r="AC110" i="274"/>
  <c r="AB110" i="274"/>
  <c r="AA110" i="274"/>
  <c r="Y110" i="274"/>
  <c r="X110" i="274"/>
  <c r="V110" i="274"/>
  <c r="U110" i="274"/>
  <c r="T110" i="274"/>
  <c r="S110" i="274"/>
  <c r="Q110" i="274"/>
  <c r="P110" i="274"/>
  <c r="N110" i="274"/>
  <c r="M110" i="274"/>
  <c r="L110" i="274"/>
  <c r="K110" i="274"/>
  <c r="AL109" i="274"/>
  <c r="AK109" i="274"/>
  <c r="AJ109" i="274"/>
  <c r="AI109" i="274"/>
  <c r="AG109" i="274"/>
  <c r="AF109" i="274"/>
  <c r="AD109" i="274"/>
  <c r="AC109" i="274"/>
  <c r="AB109" i="274"/>
  <c r="AA109" i="274"/>
  <c r="Y109" i="274"/>
  <c r="X109" i="274"/>
  <c r="V109" i="274"/>
  <c r="U109" i="274"/>
  <c r="T109" i="274"/>
  <c r="S109" i="274"/>
  <c r="Q109" i="274"/>
  <c r="P109" i="274"/>
  <c r="N109" i="274"/>
  <c r="M109" i="274"/>
  <c r="L109" i="274"/>
  <c r="K109" i="274"/>
  <c r="AL108" i="274"/>
  <c r="AK108" i="274"/>
  <c r="AJ108" i="274"/>
  <c r="AI108" i="274"/>
  <c r="AG108" i="274"/>
  <c r="AF108" i="274"/>
  <c r="AD108" i="274"/>
  <c r="AC108" i="274"/>
  <c r="AB108" i="274"/>
  <c r="AA108" i="274"/>
  <c r="Y108" i="274"/>
  <c r="X108" i="274"/>
  <c r="V108" i="274"/>
  <c r="U108" i="274"/>
  <c r="T108" i="274"/>
  <c r="S108" i="274"/>
  <c r="Q108" i="274"/>
  <c r="P108" i="274"/>
  <c r="N108" i="274"/>
  <c r="M108" i="274"/>
  <c r="L108" i="274"/>
  <c r="K108" i="274"/>
  <c r="AL107" i="274"/>
  <c r="AK107" i="274"/>
  <c r="AJ107" i="274"/>
  <c r="AI107" i="274"/>
  <c r="AG107" i="274"/>
  <c r="AF107" i="274"/>
  <c r="AD107" i="274"/>
  <c r="AC107" i="274"/>
  <c r="AB107" i="274"/>
  <c r="AA107" i="274"/>
  <c r="Y107" i="274"/>
  <c r="X107" i="274"/>
  <c r="V107" i="274"/>
  <c r="U107" i="274"/>
  <c r="T107" i="274"/>
  <c r="S107" i="274"/>
  <c r="Q107" i="274"/>
  <c r="P107" i="274"/>
  <c r="N107" i="274"/>
  <c r="M107" i="274"/>
  <c r="L107" i="274"/>
  <c r="K107" i="274"/>
  <c r="AL106" i="274"/>
  <c r="AK106" i="274"/>
  <c r="AJ106" i="274"/>
  <c r="AI106" i="274"/>
  <c r="AG106" i="274"/>
  <c r="AF106" i="274"/>
  <c r="AD106" i="274"/>
  <c r="AC106" i="274"/>
  <c r="AB106" i="274"/>
  <c r="AA106" i="274"/>
  <c r="Y106" i="274"/>
  <c r="X106" i="274"/>
  <c r="V106" i="274"/>
  <c r="U106" i="274"/>
  <c r="T106" i="274"/>
  <c r="S106" i="274"/>
  <c r="Q106" i="274"/>
  <c r="P106" i="274"/>
  <c r="N106" i="274"/>
  <c r="M106" i="274"/>
  <c r="L106" i="274"/>
  <c r="K106" i="274"/>
  <c r="AL105" i="274"/>
  <c r="AK105" i="274"/>
  <c r="AJ105" i="274"/>
  <c r="AI105" i="274"/>
  <c r="AG105" i="274"/>
  <c r="AF105" i="274"/>
  <c r="AD105" i="274"/>
  <c r="AC105" i="274"/>
  <c r="AB105" i="274"/>
  <c r="AA105" i="274"/>
  <c r="Y105" i="274"/>
  <c r="X105" i="274"/>
  <c r="V105" i="274"/>
  <c r="U105" i="274"/>
  <c r="T105" i="274"/>
  <c r="S105" i="274"/>
  <c r="Q105" i="274"/>
  <c r="P105" i="274"/>
  <c r="N105" i="274"/>
  <c r="M105" i="274"/>
  <c r="L105" i="274"/>
  <c r="K105" i="274"/>
  <c r="AL104" i="274"/>
  <c r="AK104" i="274"/>
  <c r="AJ104" i="274"/>
  <c r="AI104" i="274"/>
  <c r="AG104" i="274"/>
  <c r="AF104" i="274"/>
  <c r="AD104" i="274"/>
  <c r="AC104" i="274"/>
  <c r="AB104" i="274"/>
  <c r="AA104" i="274"/>
  <c r="Y104" i="274"/>
  <c r="X104" i="274"/>
  <c r="V104" i="274"/>
  <c r="U104" i="274"/>
  <c r="T104" i="274"/>
  <c r="S104" i="274"/>
  <c r="Q104" i="274"/>
  <c r="P104" i="274"/>
  <c r="N104" i="274"/>
  <c r="M104" i="274"/>
  <c r="L104" i="274"/>
  <c r="K104" i="274"/>
  <c r="J79" i="274"/>
  <c r="J78" i="274"/>
  <c r="J77" i="274"/>
  <c r="J76" i="274"/>
  <c r="J75" i="274"/>
  <c r="L74" i="274"/>
  <c r="J74" i="274"/>
  <c r="M69" i="274"/>
  <c r="J69" i="274"/>
  <c r="M68" i="274"/>
  <c r="J68" i="274"/>
  <c r="M67" i="274"/>
  <c r="J67" i="274"/>
  <c r="M66" i="274"/>
  <c r="J66" i="274"/>
  <c r="M65" i="274"/>
  <c r="J65" i="274"/>
  <c r="M64" i="274"/>
  <c r="J64" i="274"/>
  <c r="B273" i="273"/>
  <c r="A273" i="273"/>
  <c r="B272" i="273"/>
  <c r="A272" i="273"/>
  <c r="B271" i="273"/>
  <c r="A271" i="273"/>
  <c r="B270" i="273"/>
  <c r="A270" i="273"/>
  <c r="B269" i="273"/>
  <c r="A269" i="273"/>
  <c r="B268" i="273"/>
  <c r="A268" i="273"/>
  <c r="B267" i="273"/>
  <c r="A267" i="273"/>
  <c r="B266" i="273"/>
  <c r="A266" i="273"/>
  <c r="B265" i="273"/>
  <c r="A265" i="273"/>
  <c r="B264" i="273"/>
  <c r="A264" i="273"/>
  <c r="B263" i="273"/>
  <c r="A263" i="273"/>
  <c r="B262" i="273"/>
  <c r="A262" i="273"/>
  <c r="B261" i="273"/>
  <c r="A261" i="273"/>
  <c r="B260" i="273"/>
  <c r="A260" i="273"/>
  <c r="B259" i="273"/>
  <c r="A259" i="273"/>
  <c r="B258" i="273"/>
  <c r="A258" i="273"/>
  <c r="B257" i="273"/>
  <c r="A257" i="273"/>
  <c r="B256" i="273"/>
  <c r="A256" i="273"/>
  <c r="B255" i="273"/>
  <c r="A255" i="273"/>
  <c r="B254" i="273"/>
  <c r="A254" i="273"/>
  <c r="B253" i="273"/>
  <c r="A253" i="273"/>
  <c r="B252" i="273"/>
  <c r="A252" i="273"/>
  <c r="B251" i="273"/>
  <c r="A251" i="273"/>
  <c r="B250" i="273"/>
  <c r="A250" i="273"/>
  <c r="B249" i="273"/>
  <c r="A249" i="273"/>
  <c r="B248" i="273"/>
  <c r="A248" i="273"/>
  <c r="B247" i="273"/>
  <c r="A247" i="273"/>
  <c r="B246" i="273"/>
  <c r="A246" i="273"/>
  <c r="B245" i="273"/>
  <c r="A245" i="273"/>
  <c r="B244" i="273"/>
  <c r="A244" i="273"/>
  <c r="B243" i="273"/>
  <c r="A243" i="273"/>
  <c r="B242" i="273"/>
  <c r="A242" i="273"/>
  <c r="B241" i="273"/>
  <c r="A241" i="273"/>
  <c r="B240" i="273"/>
  <c r="A240" i="273"/>
  <c r="B239" i="273"/>
  <c r="A239" i="273"/>
  <c r="B238" i="273"/>
  <c r="A238" i="273"/>
  <c r="B237" i="273"/>
  <c r="A237" i="273"/>
  <c r="B236" i="273"/>
  <c r="A236" i="273"/>
  <c r="B235" i="273"/>
  <c r="A235" i="273"/>
  <c r="B234" i="273"/>
  <c r="A234" i="273"/>
  <c r="B233" i="273"/>
  <c r="A233" i="273"/>
  <c r="B232" i="273"/>
  <c r="A232" i="273"/>
  <c r="B231" i="273"/>
  <c r="A231" i="273"/>
  <c r="B230" i="273"/>
  <c r="A230" i="273"/>
  <c r="B229" i="273"/>
  <c r="A229" i="273"/>
  <c r="B228" i="273"/>
  <c r="A228" i="273"/>
  <c r="B227" i="273"/>
  <c r="A227" i="273"/>
  <c r="B226" i="273"/>
  <c r="A226" i="273"/>
  <c r="B225" i="273"/>
  <c r="A225" i="273"/>
  <c r="B224" i="273"/>
  <c r="A224" i="273"/>
  <c r="B223" i="273"/>
  <c r="A223" i="273"/>
  <c r="B222" i="273"/>
  <c r="A222" i="273"/>
  <c r="B221" i="273"/>
  <c r="A221" i="273"/>
  <c r="B220" i="273"/>
  <c r="A220" i="273"/>
  <c r="B219" i="273"/>
  <c r="A219" i="273"/>
  <c r="B218" i="273"/>
  <c r="A218" i="273"/>
  <c r="B217" i="273"/>
  <c r="A217" i="273"/>
  <c r="B216" i="273"/>
  <c r="A216" i="273"/>
  <c r="B215" i="273"/>
  <c r="A215" i="273"/>
  <c r="B214" i="273"/>
  <c r="A214" i="273"/>
  <c r="B213" i="273"/>
  <c r="A213" i="273"/>
  <c r="B212" i="273"/>
  <c r="A212" i="273"/>
  <c r="B211" i="273"/>
  <c r="A211" i="273"/>
  <c r="B210" i="273"/>
  <c r="A210" i="273"/>
  <c r="B209" i="273"/>
  <c r="A209" i="273"/>
  <c r="B208" i="273"/>
  <c r="A208" i="273"/>
  <c r="B207" i="273"/>
  <c r="A207" i="273"/>
  <c r="B206" i="273"/>
  <c r="A206" i="273"/>
  <c r="B205" i="273"/>
  <c r="A205" i="273"/>
  <c r="B204" i="273"/>
  <c r="A204" i="273"/>
  <c r="B203" i="273"/>
  <c r="A203" i="273"/>
  <c r="B202" i="273"/>
  <c r="A202" i="273"/>
  <c r="B201" i="273"/>
  <c r="A201" i="273"/>
  <c r="B200" i="273"/>
  <c r="A200" i="273"/>
  <c r="B199" i="273"/>
  <c r="A199" i="273"/>
  <c r="B198" i="273"/>
  <c r="A198" i="273"/>
  <c r="B197" i="273"/>
  <c r="A197" i="273"/>
  <c r="B196" i="273"/>
  <c r="A196" i="273"/>
  <c r="B195" i="273"/>
  <c r="A195" i="273"/>
  <c r="B194" i="273"/>
  <c r="A194" i="273"/>
  <c r="B193" i="273"/>
  <c r="A193" i="273"/>
  <c r="B192" i="273"/>
  <c r="A192" i="273"/>
  <c r="B191" i="273"/>
  <c r="A191" i="273"/>
  <c r="B190" i="273"/>
  <c r="A190" i="273"/>
  <c r="B189" i="273"/>
  <c r="A189" i="273"/>
  <c r="B188" i="273"/>
  <c r="A188" i="273"/>
  <c r="B187" i="273"/>
  <c r="A187" i="273"/>
  <c r="B186" i="273"/>
  <c r="A186" i="273"/>
  <c r="B185" i="273"/>
  <c r="A185" i="273"/>
  <c r="B184" i="273"/>
  <c r="A184" i="273"/>
  <c r="B183" i="273"/>
  <c r="A183" i="273"/>
  <c r="B182" i="273"/>
  <c r="A182" i="273"/>
  <c r="B181" i="273"/>
  <c r="A181" i="273"/>
  <c r="B180" i="273"/>
  <c r="A180" i="273"/>
  <c r="B179" i="273"/>
  <c r="A179" i="273"/>
  <c r="B178" i="273"/>
  <c r="A178" i="273"/>
  <c r="B177" i="273"/>
  <c r="A177" i="273"/>
  <c r="B176" i="273"/>
  <c r="A176" i="273"/>
  <c r="B175" i="273"/>
  <c r="A175" i="273"/>
  <c r="B174" i="273"/>
  <c r="A174" i="273"/>
  <c r="B173" i="273"/>
  <c r="A173" i="273"/>
  <c r="B172" i="273"/>
  <c r="A172" i="273"/>
  <c r="B171" i="273"/>
  <c r="A171" i="273"/>
  <c r="B170" i="273"/>
  <c r="A170" i="273"/>
  <c r="B169" i="273"/>
  <c r="A169" i="273"/>
  <c r="B168" i="273"/>
  <c r="A168" i="273"/>
  <c r="B167" i="273"/>
  <c r="A167" i="273"/>
  <c r="B166" i="273"/>
  <c r="A166" i="273"/>
  <c r="B165" i="273"/>
  <c r="A165" i="273"/>
  <c r="B164" i="273"/>
  <c r="A164" i="273"/>
  <c r="B163" i="273"/>
  <c r="A163" i="273"/>
  <c r="B162" i="273"/>
  <c r="A162" i="273"/>
  <c r="B161" i="273"/>
  <c r="A161" i="273"/>
  <c r="B160" i="273"/>
  <c r="A160" i="273"/>
  <c r="B159" i="273"/>
  <c r="A159" i="273"/>
  <c r="B158" i="273"/>
  <c r="A158" i="273"/>
  <c r="B157" i="273"/>
  <c r="A157" i="273"/>
  <c r="B156" i="273"/>
  <c r="A156" i="273"/>
  <c r="B155" i="273"/>
  <c r="A155" i="273"/>
  <c r="B154" i="273"/>
  <c r="A154" i="273"/>
  <c r="B153" i="273"/>
  <c r="A153" i="273"/>
  <c r="B152" i="273"/>
  <c r="A152" i="273"/>
  <c r="B151" i="273"/>
  <c r="A151" i="273"/>
  <c r="B150" i="273"/>
  <c r="A150" i="273"/>
  <c r="B149" i="273"/>
  <c r="A149" i="273"/>
  <c r="B148" i="273"/>
  <c r="A148" i="273"/>
  <c r="B147" i="273"/>
  <c r="A147" i="273"/>
  <c r="B146" i="273"/>
  <c r="A146" i="273"/>
  <c r="B145" i="273"/>
  <c r="A145" i="273"/>
  <c r="B144" i="273"/>
  <c r="A144" i="273"/>
  <c r="B143" i="273"/>
  <c r="A143" i="273"/>
  <c r="B142" i="273"/>
  <c r="A142" i="273"/>
  <c r="B141" i="273"/>
  <c r="A141" i="273"/>
  <c r="B140" i="273"/>
  <c r="A140" i="273"/>
  <c r="B139" i="273"/>
  <c r="A139" i="273"/>
  <c r="B138" i="273"/>
  <c r="A138" i="273"/>
  <c r="B137" i="273"/>
  <c r="A137" i="273"/>
  <c r="B136" i="273"/>
  <c r="A136" i="273"/>
  <c r="B135" i="273"/>
  <c r="A135" i="273"/>
  <c r="B134" i="273"/>
  <c r="A134" i="273"/>
  <c r="B133" i="273"/>
  <c r="A133" i="273"/>
  <c r="B132" i="273"/>
  <c r="A132" i="273"/>
  <c r="B131" i="273"/>
  <c r="A131" i="273"/>
  <c r="B130" i="273"/>
  <c r="A130" i="273"/>
  <c r="B129" i="273"/>
  <c r="A129" i="273"/>
  <c r="B128" i="273"/>
  <c r="A128" i="273"/>
  <c r="B127" i="273"/>
  <c r="A127" i="273"/>
  <c r="AU123" i="273"/>
  <c r="AT123" i="273"/>
  <c r="AS123" i="273"/>
  <c r="AR123" i="273"/>
  <c r="AQ123" i="273"/>
  <c r="AP123" i="273"/>
  <c r="AO123" i="273"/>
  <c r="AM123" i="273"/>
  <c r="AL123" i="273"/>
  <c r="AK123" i="273"/>
  <c r="AJ123" i="273"/>
  <c r="AI123" i="273"/>
  <c r="AH123" i="273"/>
  <c r="AG123" i="273"/>
  <c r="AE123" i="273"/>
  <c r="AD123" i="273"/>
  <c r="AC123" i="273"/>
  <c r="AB123" i="273"/>
  <c r="AA123" i="273"/>
  <c r="Z123" i="273"/>
  <c r="Y123" i="273"/>
  <c r="W123" i="273"/>
  <c r="V123" i="273"/>
  <c r="U123" i="273"/>
  <c r="T123" i="273"/>
  <c r="S123" i="273"/>
  <c r="R123" i="273"/>
  <c r="Q123" i="273"/>
  <c r="O123" i="273"/>
  <c r="N123" i="273"/>
  <c r="M123" i="273"/>
  <c r="L123" i="273"/>
  <c r="K123" i="273"/>
  <c r="J123" i="273"/>
  <c r="I123" i="273"/>
  <c r="AU122" i="273"/>
  <c r="AT122" i="273"/>
  <c r="AS122" i="273"/>
  <c r="AR122" i="273"/>
  <c r="AQ122" i="273"/>
  <c r="AP122" i="273"/>
  <c r="AO122" i="273"/>
  <c r="AM122" i="273"/>
  <c r="AL122" i="273"/>
  <c r="AK122" i="273"/>
  <c r="AJ122" i="273"/>
  <c r="AI122" i="273"/>
  <c r="AH122" i="273"/>
  <c r="AG122" i="273"/>
  <c r="AE122" i="273"/>
  <c r="AD122" i="273"/>
  <c r="AC122" i="273"/>
  <c r="AB122" i="273"/>
  <c r="AA122" i="273"/>
  <c r="Z122" i="273"/>
  <c r="Y122" i="273"/>
  <c r="W122" i="273"/>
  <c r="V122" i="273"/>
  <c r="U122" i="273"/>
  <c r="T122" i="273"/>
  <c r="S122" i="273"/>
  <c r="R122" i="273"/>
  <c r="Q122" i="273"/>
  <c r="O122" i="273"/>
  <c r="N122" i="273"/>
  <c r="M122" i="273"/>
  <c r="L122" i="273"/>
  <c r="K122" i="273"/>
  <c r="J122" i="273"/>
  <c r="I122" i="273"/>
  <c r="AU121" i="273"/>
  <c r="AT121" i="273"/>
  <c r="AS121" i="273"/>
  <c r="AR121" i="273"/>
  <c r="AQ121" i="273"/>
  <c r="AP121" i="273"/>
  <c r="AO121" i="273"/>
  <c r="AM121" i="273"/>
  <c r="AL121" i="273"/>
  <c r="AK121" i="273"/>
  <c r="AJ121" i="273"/>
  <c r="AI121" i="273"/>
  <c r="AH121" i="273"/>
  <c r="AG121" i="273"/>
  <c r="AE121" i="273"/>
  <c r="AD121" i="273"/>
  <c r="AC121" i="273"/>
  <c r="AB121" i="273"/>
  <c r="AA121" i="273"/>
  <c r="Z121" i="273"/>
  <c r="Y121" i="273"/>
  <c r="W121" i="273"/>
  <c r="V121" i="273"/>
  <c r="U121" i="273"/>
  <c r="T121" i="273"/>
  <c r="S121" i="273"/>
  <c r="R121" i="273"/>
  <c r="Q121" i="273"/>
  <c r="O121" i="273"/>
  <c r="N121" i="273"/>
  <c r="M121" i="273"/>
  <c r="L121" i="273"/>
  <c r="K121" i="273"/>
  <c r="J121" i="273"/>
  <c r="I121" i="273"/>
  <c r="G121" i="273"/>
  <c r="F121" i="273"/>
  <c r="E121" i="273"/>
  <c r="D121" i="273"/>
  <c r="C121" i="273"/>
  <c r="B121" i="273"/>
  <c r="A121" i="273"/>
  <c r="AU120" i="273"/>
  <c r="AT120" i="273"/>
  <c r="AS120" i="273"/>
  <c r="AR120" i="273"/>
  <c r="AQ120" i="273"/>
  <c r="AP120" i="273"/>
  <c r="AO120" i="273"/>
  <c r="AM120" i="273"/>
  <c r="AL120" i="273"/>
  <c r="AK120" i="273"/>
  <c r="AJ120" i="273"/>
  <c r="AI120" i="273"/>
  <c r="AH120" i="273"/>
  <c r="AG120" i="273"/>
  <c r="AE120" i="273"/>
  <c r="AD120" i="273"/>
  <c r="AC120" i="273"/>
  <c r="AB120" i="273"/>
  <c r="AA120" i="273"/>
  <c r="Z120" i="273"/>
  <c r="Y120" i="273"/>
  <c r="W120" i="273"/>
  <c r="V120" i="273"/>
  <c r="U120" i="273"/>
  <c r="T120" i="273"/>
  <c r="S120" i="273"/>
  <c r="R120" i="273"/>
  <c r="Q120" i="273"/>
  <c r="O120" i="273"/>
  <c r="N120" i="273"/>
  <c r="M120" i="273"/>
  <c r="L120" i="273"/>
  <c r="K120" i="273"/>
  <c r="J120" i="273"/>
  <c r="I120" i="273"/>
  <c r="G120" i="273"/>
  <c r="F120" i="273"/>
  <c r="E120" i="273"/>
  <c r="D120" i="273"/>
  <c r="C120" i="273"/>
  <c r="B120" i="273"/>
  <c r="A120" i="273"/>
  <c r="AU119" i="273"/>
  <c r="AT119" i="273"/>
  <c r="AS119" i="273"/>
  <c r="AR119" i="273"/>
  <c r="AQ119" i="273"/>
  <c r="AP119" i="273"/>
  <c r="AO119" i="273"/>
  <c r="AM119" i="273"/>
  <c r="AL119" i="273"/>
  <c r="AK119" i="273"/>
  <c r="AJ119" i="273"/>
  <c r="AI119" i="273"/>
  <c r="AH119" i="273"/>
  <c r="AG119" i="273"/>
  <c r="AE119" i="273"/>
  <c r="AD119" i="273"/>
  <c r="AC119" i="273"/>
  <c r="AB119" i="273"/>
  <c r="AA119" i="273"/>
  <c r="Z119" i="273"/>
  <c r="Y119" i="273"/>
  <c r="W119" i="273"/>
  <c r="V119" i="273"/>
  <c r="U119" i="273"/>
  <c r="T119" i="273"/>
  <c r="S119" i="273"/>
  <c r="R119" i="273"/>
  <c r="Q119" i="273"/>
  <c r="O119" i="273"/>
  <c r="N119" i="273"/>
  <c r="M119" i="273"/>
  <c r="L119" i="273"/>
  <c r="K119" i="273"/>
  <c r="J119" i="273"/>
  <c r="I119" i="273"/>
  <c r="G119" i="273"/>
  <c r="F119" i="273"/>
  <c r="E119" i="273"/>
  <c r="D119" i="273"/>
  <c r="C119" i="273"/>
  <c r="B119" i="273"/>
  <c r="A119" i="273"/>
  <c r="AU118" i="273"/>
  <c r="AT118" i="273"/>
  <c r="AS118" i="273"/>
  <c r="AR118" i="273"/>
  <c r="AQ118" i="273"/>
  <c r="AP118" i="273"/>
  <c r="AO118" i="273"/>
  <c r="AM118" i="273"/>
  <c r="AL118" i="273"/>
  <c r="AK118" i="273"/>
  <c r="AJ118" i="273"/>
  <c r="AI118" i="273"/>
  <c r="AH118" i="273"/>
  <c r="AG118" i="273"/>
  <c r="AE118" i="273"/>
  <c r="AD118" i="273"/>
  <c r="AC118" i="273"/>
  <c r="AB118" i="273"/>
  <c r="AA118" i="273"/>
  <c r="Z118" i="273"/>
  <c r="Y118" i="273"/>
  <c r="W118" i="273"/>
  <c r="V118" i="273"/>
  <c r="U118" i="273"/>
  <c r="T118" i="273"/>
  <c r="S118" i="273"/>
  <c r="R118" i="273"/>
  <c r="Q118" i="273"/>
  <c r="O118" i="273"/>
  <c r="N118" i="273"/>
  <c r="M118" i="273"/>
  <c r="L118" i="273"/>
  <c r="K118" i="273"/>
  <c r="J118" i="273"/>
  <c r="I118" i="273"/>
  <c r="G118" i="273"/>
  <c r="F118" i="273"/>
  <c r="E118" i="273"/>
  <c r="D118" i="273"/>
  <c r="C118" i="273"/>
  <c r="B118" i="273"/>
  <c r="A118" i="273"/>
  <c r="AU117" i="273"/>
  <c r="AT117" i="273"/>
  <c r="AS117" i="273"/>
  <c r="AR117" i="273"/>
  <c r="AQ117" i="273"/>
  <c r="AP117" i="273"/>
  <c r="AO117" i="273"/>
  <c r="AM117" i="273"/>
  <c r="AL117" i="273"/>
  <c r="AK117" i="273"/>
  <c r="AJ117" i="273"/>
  <c r="AI117" i="273"/>
  <c r="AH117" i="273"/>
  <c r="AG117" i="273"/>
  <c r="AE117" i="273"/>
  <c r="AD117" i="273"/>
  <c r="AC117" i="273"/>
  <c r="AB117" i="273"/>
  <c r="AA117" i="273"/>
  <c r="Z117" i="273"/>
  <c r="Y117" i="273"/>
  <c r="W117" i="273"/>
  <c r="V117" i="273"/>
  <c r="U117" i="273"/>
  <c r="T117" i="273"/>
  <c r="S117" i="273"/>
  <c r="R117" i="273"/>
  <c r="Q117" i="273"/>
  <c r="O117" i="273"/>
  <c r="N117" i="273"/>
  <c r="M117" i="273"/>
  <c r="L117" i="273"/>
  <c r="K117" i="273"/>
  <c r="J117" i="273"/>
  <c r="I117" i="273"/>
  <c r="G117" i="273"/>
  <c r="F117" i="273"/>
  <c r="E117" i="273"/>
  <c r="D117" i="273"/>
  <c r="C117" i="273"/>
  <c r="B117" i="273"/>
  <c r="A117" i="273"/>
  <c r="AU116" i="273"/>
  <c r="AT116" i="273"/>
  <c r="AS116" i="273"/>
  <c r="AR116" i="273"/>
  <c r="AQ116" i="273"/>
  <c r="AP116" i="273"/>
  <c r="AO116" i="273"/>
  <c r="AM116" i="273"/>
  <c r="AL116" i="273"/>
  <c r="AK116" i="273"/>
  <c r="AJ116" i="273"/>
  <c r="AI116" i="273"/>
  <c r="AH116" i="273"/>
  <c r="AG116" i="273"/>
  <c r="AE116" i="273"/>
  <c r="AD116" i="273"/>
  <c r="AC116" i="273"/>
  <c r="AB116" i="273"/>
  <c r="AA116" i="273"/>
  <c r="Z116" i="273"/>
  <c r="Y116" i="273"/>
  <c r="W116" i="273"/>
  <c r="V116" i="273"/>
  <c r="U116" i="273"/>
  <c r="T116" i="273"/>
  <c r="S116" i="273"/>
  <c r="R116" i="273"/>
  <c r="Q116" i="273"/>
  <c r="O116" i="273"/>
  <c r="N116" i="273"/>
  <c r="M116" i="273"/>
  <c r="L116" i="273"/>
  <c r="K116" i="273"/>
  <c r="J116" i="273"/>
  <c r="I116" i="273"/>
  <c r="G116" i="273"/>
  <c r="F116" i="273"/>
  <c r="E116" i="273"/>
  <c r="D116" i="273"/>
  <c r="C116" i="273"/>
  <c r="B116" i="273"/>
  <c r="A116" i="273"/>
  <c r="AU115" i="273"/>
  <c r="AT115" i="273"/>
  <c r="AS115" i="273"/>
  <c r="AR115" i="273"/>
  <c r="AQ115" i="273"/>
  <c r="AP115" i="273"/>
  <c r="AO115" i="273"/>
  <c r="AM115" i="273"/>
  <c r="AL115" i="273"/>
  <c r="AK115" i="273"/>
  <c r="AJ115" i="273"/>
  <c r="AI115" i="273"/>
  <c r="AH115" i="273"/>
  <c r="AG115" i="273"/>
  <c r="AE115" i="273"/>
  <c r="AD115" i="273"/>
  <c r="AC115" i="273"/>
  <c r="AB115" i="273"/>
  <c r="AA115" i="273"/>
  <c r="Z115" i="273"/>
  <c r="Y115" i="273"/>
  <c r="W115" i="273"/>
  <c r="V115" i="273"/>
  <c r="U115" i="273"/>
  <c r="T115" i="273"/>
  <c r="S115" i="273"/>
  <c r="R115" i="273"/>
  <c r="Q115" i="273"/>
  <c r="O115" i="273"/>
  <c r="N115" i="273"/>
  <c r="M115" i="273"/>
  <c r="L115" i="273"/>
  <c r="K115" i="273"/>
  <c r="J115" i="273"/>
  <c r="I115" i="273"/>
  <c r="G115" i="273"/>
  <c r="F115" i="273"/>
  <c r="E115" i="273"/>
  <c r="D115" i="273"/>
  <c r="C115" i="273"/>
  <c r="B115" i="273"/>
  <c r="A115" i="273"/>
  <c r="AU114" i="273"/>
  <c r="AT114" i="273"/>
  <c r="AS114" i="273"/>
  <c r="AR114" i="273"/>
  <c r="AQ114" i="273"/>
  <c r="AP114" i="273"/>
  <c r="AO114" i="273"/>
  <c r="AM114" i="273"/>
  <c r="AL114" i="273"/>
  <c r="AK114" i="273"/>
  <c r="AJ114" i="273"/>
  <c r="AI114" i="273"/>
  <c r="AH114" i="273"/>
  <c r="AG114" i="273"/>
  <c r="AE114" i="273"/>
  <c r="AD114" i="273"/>
  <c r="AC114" i="273"/>
  <c r="AB114" i="273"/>
  <c r="AA114" i="273"/>
  <c r="Z114" i="273"/>
  <c r="Y114" i="273"/>
  <c r="W114" i="273"/>
  <c r="V114" i="273"/>
  <c r="U114" i="273"/>
  <c r="T114" i="273"/>
  <c r="S114" i="273"/>
  <c r="R114" i="273"/>
  <c r="Q114" i="273"/>
  <c r="O114" i="273"/>
  <c r="N114" i="273"/>
  <c r="M114" i="273"/>
  <c r="L114" i="273"/>
  <c r="K114" i="273"/>
  <c r="J114" i="273"/>
  <c r="I114" i="273"/>
  <c r="G114" i="273"/>
  <c r="F114" i="273"/>
  <c r="E114" i="273"/>
  <c r="D114" i="273"/>
  <c r="C114" i="273"/>
  <c r="B114" i="273"/>
  <c r="A114" i="273"/>
  <c r="AU113" i="273"/>
  <c r="AT113" i="273"/>
  <c r="AS113" i="273"/>
  <c r="AR113" i="273"/>
  <c r="AQ113" i="273"/>
  <c r="AP113" i="273"/>
  <c r="AO113" i="273"/>
  <c r="AM113" i="273"/>
  <c r="AL113" i="273"/>
  <c r="AK113" i="273"/>
  <c r="AJ113" i="273"/>
  <c r="AI113" i="273"/>
  <c r="AH113" i="273"/>
  <c r="AG113" i="273"/>
  <c r="AE113" i="273"/>
  <c r="AD113" i="273"/>
  <c r="AC113" i="273"/>
  <c r="AB113" i="273"/>
  <c r="AA113" i="273"/>
  <c r="Z113" i="273"/>
  <c r="Y113" i="273"/>
  <c r="W113" i="273"/>
  <c r="V113" i="273"/>
  <c r="U113" i="273"/>
  <c r="T113" i="273"/>
  <c r="S113" i="273"/>
  <c r="R113" i="273"/>
  <c r="Q113" i="273"/>
  <c r="O113" i="273"/>
  <c r="N113" i="273"/>
  <c r="M113" i="273"/>
  <c r="L113" i="273"/>
  <c r="K113" i="273"/>
  <c r="J113" i="273"/>
  <c r="I113" i="273"/>
  <c r="G113" i="273"/>
  <c r="F113" i="273"/>
  <c r="E113" i="273"/>
  <c r="D113" i="273"/>
  <c r="C113" i="273"/>
  <c r="B113" i="273"/>
  <c r="A113" i="273"/>
  <c r="AU112" i="273"/>
  <c r="AT112" i="273"/>
  <c r="AS112" i="273"/>
  <c r="AR112" i="273"/>
  <c r="AQ112" i="273"/>
  <c r="AP112" i="273"/>
  <c r="AO112" i="273"/>
  <c r="AM112" i="273"/>
  <c r="AL112" i="273"/>
  <c r="AK112" i="273"/>
  <c r="AJ112" i="273"/>
  <c r="AI112" i="273"/>
  <c r="AH112" i="273"/>
  <c r="AG112" i="273"/>
  <c r="AE112" i="273"/>
  <c r="AD112" i="273"/>
  <c r="AC112" i="273"/>
  <c r="AB112" i="273"/>
  <c r="AA112" i="273"/>
  <c r="Z112" i="273"/>
  <c r="Y112" i="273"/>
  <c r="W112" i="273"/>
  <c r="V112" i="273"/>
  <c r="U112" i="273"/>
  <c r="T112" i="273"/>
  <c r="S112" i="273"/>
  <c r="R112" i="273"/>
  <c r="Q112" i="273"/>
  <c r="O112" i="273"/>
  <c r="N112" i="273"/>
  <c r="M112" i="273"/>
  <c r="L112" i="273"/>
  <c r="K112" i="273"/>
  <c r="J112" i="273"/>
  <c r="I112" i="273"/>
  <c r="G112" i="273"/>
  <c r="F112" i="273"/>
  <c r="E112" i="273"/>
  <c r="D112" i="273"/>
  <c r="C112" i="273"/>
  <c r="B112" i="273"/>
  <c r="A112" i="273"/>
  <c r="AU111" i="273"/>
  <c r="AT111" i="273"/>
  <c r="AS111" i="273"/>
  <c r="AR111" i="273"/>
  <c r="AQ111" i="273"/>
  <c r="AP111" i="273"/>
  <c r="AO111" i="273"/>
  <c r="AM111" i="273"/>
  <c r="AL111" i="273"/>
  <c r="AK111" i="273"/>
  <c r="AJ111" i="273"/>
  <c r="AI111" i="273"/>
  <c r="AH111" i="273"/>
  <c r="AG111" i="273"/>
  <c r="AE111" i="273"/>
  <c r="AD111" i="273"/>
  <c r="AC111" i="273"/>
  <c r="AB111" i="273"/>
  <c r="AA111" i="273"/>
  <c r="Z111" i="273"/>
  <c r="Y111" i="273"/>
  <c r="W111" i="273"/>
  <c r="V111" i="273"/>
  <c r="U111" i="273"/>
  <c r="T111" i="273"/>
  <c r="S111" i="273"/>
  <c r="R111" i="273"/>
  <c r="Q111" i="273"/>
  <c r="O111" i="273"/>
  <c r="N111" i="273"/>
  <c r="M111" i="273"/>
  <c r="L111" i="273"/>
  <c r="K111" i="273"/>
  <c r="J111" i="273"/>
  <c r="I111" i="273"/>
  <c r="G111" i="273"/>
  <c r="F111" i="273"/>
  <c r="E111" i="273"/>
  <c r="D111" i="273"/>
  <c r="C111" i="273"/>
  <c r="B111" i="273"/>
  <c r="A111" i="273"/>
  <c r="AU110" i="273"/>
  <c r="AT110" i="273"/>
  <c r="AS110" i="273"/>
  <c r="AR110" i="273"/>
  <c r="AQ110" i="273"/>
  <c r="AP110" i="273"/>
  <c r="AO110" i="273"/>
  <c r="AM110" i="273"/>
  <c r="AL110" i="273"/>
  <c r="AK110" i="273"/>
  <c r="AJ110" i="273"/>
  <c r="AI110" i="273"/>
  <c r="AH110" i="273"/>
  <c r="AG110" i="273"/>
  <c r="AE110" i="273"/>
  <c r="AD110" i="273"/>
  <c r="AC110" i="273"/>
  <c r="AB110" i="273"/>
  <c r="AA110" i="273"/>
  <c r="Z110" i="273"/>
  <c r="Y110" i="273"/>
  <c r="W110" i="273"/>
  <c r="V110" i="273"/>
  <c r="U110" i="273"/>
  <c r="T110" i="273"/>
  <c r="S110" i="273"/>
  <c r="R110" i="273"/>
  <c r="Q110" i="273"/>
  <c r="O110" i="273"/>
  <c r="N110" i="273"/>
  <c r="M110" i="273"/>
  <c r="L110" i="273"/>
  <c r="K110" i="273"/>
  <c r="J110" i="273"/>
  <c r="I110" i="273"/>
  <c r="G110" i="273"/>
  <c r="F110" i="273"/>
  <c r="E110" i="273"/>
  <c r="D110" i="273"/>
  <c r="C110" i="273"/>
  <c r="B110" i="273"/>
  <c r="A110" i="273"/>
  <c r="AU109" i="273"/>
  <c r="AT109" i="273"/>
  <c r="AS109" i="273"/>
  <c r="AR109" i="273"/>
  <c r="AQ109" i="273"/>
  <c r="AP109" i="273"/>
  <c r="AO109" i="273"/>
  <c r="AM109" i="273"/>
  <c r="AL109" i="273"/>
  <c r="AK109" i="273"/>
  <c r="AJ109" i="273"/>
  <c r="AI109" i="273"/>
  <c r="AH109" i="273"/>
  <c r="AG109" i="273"/>
  <c r="AE109" i="273"/>
  <c r="AD109" i="273"/>
  <c r="AC109" i="273"/>
  <c r="AB109" i="273"/>
  <c r="AA109" i="273"/>
  <c r="Z109" i="273"/>
  <c r="Y109" i="273"/>
  <c r="W109" i="273"/>
  <c r="V109" i="273"/>
  <c r="U109" i="273"/>
  <c r="T109" i="273"/>
  <c r="S109" i="273"/>
  <c r="R109" i="273"/>
  <c r="Q109" i="273"/>
  <c r="O109" i="273"/>
  <c r="N109" i="273"/>
  <c r="M109" i="273"/>
  <c r="L109" i="273"/>
  <c r="K109" i="273"/>
  <c r="J109" i="273"/>
  <c r="I109" i="273"/>
  <c r="G109" i="273"/>
  <c r="F109" i="273"/>
  <c r="E109" i="273"/>
  <c r="D109" i="273"/>
  <c r="C109" i="273"/>
  <c r="B109" i="273"/>
  <c r="A109" i="273"/>
  <c r="AU108" i="273"/>
  <c r="AT108" i="273"/>
  <c r="AS108" i="273"/>
  <c r="AR108" i="273"/>
  <c r="AQ108" i="273"/>
  <c r="AP108" i="273"/>
  <c r="AO108" i="273"/>
  <c r="AM108" i="273"/>
  <c r="AL108" i="273"/>
  <c r="AK108" i="273"/>
  <c r="AJ108" i="273"/>
  <c r="AI108" i="273"/>
  <c r="AH108" i="273"/>
  <c r="AG108" i="273"/>
  <c r="AE108" i="273"/>
  <c r="AD108" i="273"/>
  <c r="AC108" i="273"/>
  <c r="AB108" i="273"/>
  <c r="AA108" i="273"/>
  <c r="Z108" i="273"/>
  <c r="Y108" i="273"/>
  <c r="W108" i="273"/>
  <c r="V108" i="273"/>
  <c r="U108" i="273"/>
  <c r="T108" i="273"/>
  <c r="S108" i="273"/>
  <c r="R108" i="273"/>
  <c r="Q108" i="273"/>
  <c r="O108" i="273"/>
  <c r="N108" i="273"/>
  <c r="M108" i="273"/>
  <c r="L108" i="273"/>
  <c r="K108" i="273"/>
  <c r="J108" i="273"/>
  <c r="I108" i="273"/>
  <c r="G108" i="273"/>
  <c r="F108" i="273"/>
  <c r="E108" i="273"/>
  <c r="D108" i="273"/>
  <c r="C108" i="273"/>
  <c r="B108" i="273"/>
  <c r="A108" i="273"/>
  <c r="AU107" i="273"/>
  <c r="AT107" i="273"/>
  <c r="AS107" i="273"/>
  <c r="AR107" i="273"/>
  <c r="AQ107" i="273"/>
  <c r="AP107" i="273"/>
  <c r="AO107" i="273"/>
  <c r="AM107" i="273"/>
  <c r="AL107" i="273"/>
  <c r="AK107" i="273"/>
  <c r="AJ107" i="273"/>
  <c r="AI107" i="273"/>
  <c r="AH107" i="273"/>
  <c r="AG107" i="273"/>
  <c r="AE107" i="273"/>
  <c r="AD107" i="273"/>
  <c r="AC107" i="273"/>
  <c r="AB107" i="273"/>
  <c r="AA107" i="273"/>
  <c r="Z107" i="273"/>
  <c r="Y107" i="273"/>
  <c r="W107" i="273"/>
  <c r="V107" i="273"/>
  <c r="U107" i="273"/>
  <c r="T107" i="273"/>
  <c r="S107" i="273"/>
  <c r="R107" i="273"/>
  <c r="Q107" i="273"/>
  <c r="O107" i="273"/>
  <c r="N107" i="273"/>
  <c r="M107" i="273"/>
  <c r="L107" i="273"/>
  <c r="K107" i="273"/>
  <c r="J107" i="273"/>
  <c r="I107" i="273"/>
  <c r="G107" i="273"/>
  <c r="F107" i="273"/>
  <c r="E107" i="273"/>
  <c r="D107" i="273"/>
  <c r="C107" i="273"/>
  <c r="B107" i="273"/>
  <c r="A107" i="273"/>
  <c r="AU106" i="273"/>
  <c r="AT106" i="273"/>
  <c r="AS106" i="273"/>
  <c r="AR106" i="273"/>
  <c r="AQ106" i="273"/>
  <c r="AP106" i="273"/>
  <c r="AO106" i="273"/>
  <c r="AM106" i="273"/>
  <c r="AL106" i="273"/>
  <c r="AK106" i="273"/>
  <c r="AJ106" i="273"/>
  <c r="AI106" i="273"/>
  <c r="AH106" i="273"/>
  <c r="AG106" i="273"/>
  <c r="AE106" i="273"/>
  <c r="AD106" i="273"/>
  <c r="AC106" i="273"/>
  <c r="AB106" i="273"/>
  <c r="AA106" i="273"/>
  <c r="Z106" i="273"/>
  <c r="Y106" i="273"/>
  <c r="W106" i="273"/>
  <c r="V106" i="273"/>
  <c r="U106" i="273"/>
  <c r="T106" i="273"/>
  <c r="S106" i="273"/>
  <c r="R106" i="273"/>
  <c r="Q106" i="273"/>
  <c r="O106" i="273"/>
  <c r="N106" i="273"/>
  <c r="M106" i="273"/>
  <c r="L106" i="273"/>
  <c r="K106" i="273"/>
  <c r="J106" i="273"/>
  <c r="I106" i="273"/>
  <c r="G106" i="273"/>
  <c r="F106" i="273"/>
  <c r="E106" i="273"/>
  <c r="D106" i="273"/>
  <c r="C106" i="273"/>
  <c r="B106" i="273"/>
  <c r="A106" i="273"/>
  <c r="AU105" i="273"/>
  <c r="AT105" i="273"/>
  <c r="AS105" i="273"/>
  <c r="AR105" i="273"/>
  <c r="AQ105" i="273"/>
  <c r="AP105" i="273"/>
  <c r="AO105" i="273"/>
  <c r="AM105" i="273"/>
  <c r="AL105" i="273"/>
  <c r="AK105" i="273"/>
  <c r="AJ105" i="273"/>
  <c r="AI105" i="273"/>
  <c r="AH105" i="273"/>
  <c r="AG105" i="273"/>
  <c r="AE105" i="273"/>
  <c r="AD105" i="273"/>
  <c r="AC105" i="273"/>
  <c r="AB105" i="273"/>
  <c r="AA105" i="273"/>
  <c r="Z105" i="273"/>
  <c r="Y105" i="273"/>
  <c r="W105" i="273"/>
  <c r="V105" i="273"/>
  <c r="U105" i="273"/>
  <c r="T105" i="273"/>
  <c r="S105" i="273"/>
  <c r="R105" i="273"/>
  <c r="Q105" i="273"/>
  <c r="O105" i="273"/>
  <c r="N105" i="273"/>
  <c r="M105" i="273"/>
  <c r="L105" i="273"/>
  <c r="K105" i="273"/>
  <c r="J105" i="273"/>
  <c r="I105" i="273"/>
  <c r="G105" i="273"/>
  <c r="F105" i="273"/>
  <c r="E105" i="273"/>
  <c r="D105" i="273"/>
  <c r="C105" i="273"/>
  <c r="B105" i="273"/>
  <c r="A105" i="273"/>
  <c r="AU104" i="273"/>
  <c r="AT104" i="273"/>
  <c r="AS104" i="273"/>
  <c r="AR104" i="273"/>
  <c r="AQ104" i="273"/>
  <c r="AP104" i="273"/>
  <c r="AO104" i="273"/>
  <c r="AM104" i="273"/>
  <c r="AL104" i="273"/>
  <c r="AK104" i="273"/>
  <c r="AJ104" i="273"/>
  <c r="AI104" i="273"/>
  <c r="AH104" i="273"/>
  <c r="AG104" i="273"/>
  <c r="AE104" i="273"/>
  <c r="AD104" i="273"/>
  <c r="AC104" i="273"/>
  <c r="AB104" i="273"/>
  <c r="AA104" i="273"/>
  <c r="Z104" i="273"/>
  <c r="Y104" i="273"/>
  <c r="W104" i="273"/>
  <c r="V104" i="273"/>
  <c r="U104" i="273"/>
  <c r="T104" i="273"/>
  <c r="S104" i="273"/>
  <c r="R104" i="273"/>
  <c r="Q104" i="273"/>
  <c r="O104" i="273"/>
  <c r="N104" i="273"/>
  <c r="M104" i="273"/>
  <c r="L104" i="273"/>
  <c r="K104" i="273"/>
  <c r="J104" i="273"/>
  <c r="I104" i="273"/>
  <c r="G104" i="273"/>
  <c r="F104" i="273"/>
  <c r="E104" i="273"/>
  <c r="D104" i="273"/>
  <c r="C104" i="273"/>
  <c r="B104" i="273"/>
  <c r="A104" i="273"/>
  <c r="AU103" i="273"/>
  <c r="AT103" i="273"/>
  <c r="AS103" i="273"/>
  <c r="AR103" i="273"/>
  <c r="AQ103" i="273"/>
  <c r="AP103" i="273"/>
  <c r="AO103" i="273"/>
  <c r="AM103" i="273"/>
  <c r="AL103" i="273"/>
  <c r="AK103" i="273"/>
  <c r="AJ103" i="273"/>
  <c r="AI103" i="273"/>
  <c r="AH103" i="273"/>
  <c r="AG103" i="273"/>
  <c r="AE103" i="273"/>
  <c r="AD103" i="273"/>
  <c r="AC103" i="273"/>
  <c r="AB103" i="273"/>
  <c r="AA103" i="273"/>
  <c r="Z103" i="273"/>
  <c r="Y103" i="273"/>
  <c r="W103" i="273"/>
  <c r="V103" i="273"/>
  <c r="U103" i="273"/>
  <c r="T103" i="273"/>
  <c r="S103" i="273"/>
  <c r="R103" i="273"/>
  <c r="Q103" i="273"/>
  <c r="O103" i="273"/>
  <c r="N103" i="273"/>
  <c r="M103" i="273"/>
  <c r="L103" i="273"/>
  <c r="K103" i="273"/>
  <c r="J103" i="273"/>
  <c r="I103" i="273"/>
  <c r="G103" i="273"/>
  <c r="F103" i="273"/>
  <c r="E103" i="273"/>
  <c r="D103" i="273"/>
  <c r="C103" i="273"/>
  <c r="B103" i="273"/>
  <c r="A103" i="273"/>
  <c r="AU102" i="273"/>
  <c r="AT102" i="273"/>
  <c r="AS102" i="273"/>
  <c r="AR102" i="273"/>
  <c r="AQ102" i="273"/>
  <c r="AP102" i="273"/>
  <c r="AO102" i="273"/>
  <c r="AM102" i="273"/>
  <c r="AL102" i="273"/>
  <c r="AK102" i="273"/>
  <c r="AJ102" i="273"/>
  <c r="AI102" i="273"/>
  <c r="AH102" i="273"/>
  <c r="AG102" i="273"/>
  <c r="AE102" i="273"/>
  <c r="AD102" i="273"/>
  <c r="AC102" i="273"/>
  <c r="AB102" i="273"/>
  <c r="AA102" i="273"/>
  <c r="Z102" i="273"/>
  <c r="Y102" i="273"/>
  <c r="W102" i="273"/>
  <c r="V102" i="273"/>
  <c r="U102" i="273"/>
  <c r="T102" i="273"/>
  <c r="S102" i="273"/>
  <c r="R102" i="273"/>
  <c r="Q102" i="273"/>
  <c r="O102" i="273"/>
  <c r="N102" i="273"/>
  <c r="M102" i="273"/>
  <c r="L102" i="273"/>
  <c r="K102" i="273"/>
  <c r="J102" i="273"/>
  <c r="I102" i="273"/>
  <c r="G102" i="273"/>
  <c r="F102" i="273"/>
  <c r="E102" i="273"/>
  <c r="D102" i="273"/>
  <c r="C102" i="273"/>
  <c r="B102" i="273"/>
  <c r="A102" i="273"/>
  <c r="AU101" i="273"/>
  <c r="AT101" i="273"/>
  <c r="AS101" i="273"/>
  <c r="AR101" i="273"/>
  <c r="AQ101" i="273"/>
  <c r="AP101" i="273"/>
  <c r="AO101" i="273"/>
  <c r="AM101" i="273"/>
  <c r="AL101" i="273"/>
  <c r="AK101" i="273"/>
  <c r="AJ101" i="273"/>
  <c r="AI101" i="273"/>
  <c r="AH101" i="273"/>
  <c r="AG101" i="273"/>
  <c r="AE101" i="273"/>
  <c r="AD101" i="273"/>
  <c r="AC101" i="273"/>
  <c r="AB101" i="273"/>
  <c r="AA101" i="273"/>
  <c r="Z101" i="273"/>
  <c r="Y101" i="273"/>
  <c r="W101" i="273"/>
  <c r="V101" i="273"/>
  <c r="U101" i="273"/>
  <c r="T101" i="273"/>
  <c r="S101" i="273"/>
  <c r="R101" i="273"/>
  <c r="Q101" i="273"/>
  <c r="O101" i="273"/>
  <c r="N101" i="273"/>
  <c r="M101" i="273"/>
  <c r="L101" i="273"/>
  <c r="K101" i="273"/>
  <c r="J101" i="273"/>
  <c r="I101" i="273"/>
  <c r="G101" i="273"/>
  <c r="F101" i="273"/>
  <c r="E101" i="273"/>
  <c r="D101" i="273"/>
  <c r="C101" i="273"/>
  <c r="B101" i="273"/>
  <c r="A101" i="273"/>
  <c r="G96" i="273"/>
  <c r="F96" i="273"/>
  <c r="E96" i="273"/>
  <c r="D96" i="273"/>
  <c r="C96" i="273"/>
  <c r="B96" i="273"/>
  <c r="G95" i="273"/>
  <c r="F95" i="273"/>
  <c r="E95" i="273"/>
  <c r="D95" i="273"/>
  <c r="C95" i="273"/>
  <c r="B95" i="273"/>
  <c r="G94" i="273"/>
  <c r="F94" i="273"/>
  <c r="E94" i="273"/>
  <c r="D94" i="273"/>
  <c r="C94" i="273"/>
  <c r="B94" i="273"/>
  <c r="G93" i="273"/>
  <c r="F93" i="273"/>
  <c r="E93" i="273"/>
  <c r="D93" i="273"/>
  <c r="C93" i="273"/>
  <c r="B93" i="273"/>
  <c r="G92" i="273"/>
  <c r="F92" i="273"/>
  <c r="E92" i="273"/>
  <c r="D92" i="273"/>
  <c r="C92" i="273"/>
  <c r="B92" i="273"/>
  <c r="G91" i="273"/>
  <c r="F91" i="273"/>
  <c r="E91" i="273"/>
  <c r="D91" i="273"/>
  <c r="C91" i="273"/>
  <c r="B91" i="273"/>
  <c r="G90" i="273"/>
  <c r="F90" i="273"/>
  <c r="E90" i="273"/>
  <c r="D90" i="273"/>
  <c r="C90" i="273"/>
  <c r="B90" i="273"/>
  <c r="S76" i="273"/>
  <c r="P76" i="273"/>
  <c r="M76" i="273"/>
  <c r="S75" i="273"/>
  <c r="P75" i="273"/>
  <c r="M75" i="273"/>
  <c r="S74" i="273"/>
  <c r="P74" i="273"/>
  <c r="M74" i="273"/>
  <c r="S73" i="273"/>
  <c r="P73" i="273"/>
  <c r="M73" i="273"/>
  <c r="S72" i="273"/>
  <c r="P72" i="273"/>
  <c r="M72" i="273"/>
  <c r="U71" i="273"/>
  <c r="S71" i="273"/>
  <c r="R71" i="273"/>
  <c r="P71" i="273"/>
  <c r="M71" i="273"/>
  <c r="V66" i="273"/>
  <c r="S66" i="273"/>
  <c r="P66" i="273"/>
  <c r="M66" i="273"/>
  <c r="V65" i="273"/>
  <c r="S65" i="273"/>
  <c r="P65" i="273"/>
  <c r="M65" i="273"/>
  <c r="V64" i="273"/>
  <c r="S64" i="273"/>
  <c r="P64" i="273"/>
  <c r="M64" i="273"/>
  <c r="V63" i="273"/>
  <c r="S63" i="273"/>
  <c r="P63" i="273"/>
  <c r="M63" i="273"/>
  <c r="V62" i="273"/>
  <c r="S62" i="273"/>
  <c r="P62" i="273"/>
  <c r="M62" i="273"/>
  <c r="V61" i="273"/>
  <c r="S61" i="273"/>
  <c r="P61" i="273"/>
  <c r="M61" i="273"/>
  <c r="A3" i="273"/>
  <c r="L61" i="273" s="1"/>
  <c r="O62" i="279" l="1"/>
  <c r="K122" i="279"/>
  <c r="K120" i="279"/>
  <c r="K116" i="279"/>
  <c r="K114" i="279"/>
  <c r="K112" i="279"/>
  <c r="K110" i="279"/>
  <c r="K108" i="279"/>
  <c r="K106" i="279"/>
  <c r="K104" i="279"/>
  <c r="K102" i="279"/>
  <c r="K123" i="279"/>
  <c r="K121" i="279"/>
  <c r="K119" i="279"/>
  <c r="K117" i="279"/>
  <c r="K115" i="279"/>
  <c r="K113" i="279"/>
  <c r="K111" i="279"/>
  <c r="K109" i="279"/>
  <c r="K107" i="279"/>
  <c r="K105" i="279"/>
  <c r="K103" i="279"/>
  <c r="S3" i="279"/>
  <c r="A33" i="279" s="1"/>
  <c r="H98" i="279"/>
  <c r="J98" i="279"/>
  <c r="V78" i="279"/>
  <c r="J97" i="278"/>
  <c r="H97" i="278"/>
  <c r="V77" i="278"/>
  <c r="J96" i="276"/>
  <c r="J97" i="277"/>
  <c r="S77" i="276"/>
  <c r="H96" i="276"/>
  <c r="P77" i="276"/>
  <c r="J95" i="276"/>
  <c r="J93" i="276"/>
  <c r="V77" i="277"/>
  <c r="V67" i="276"/>
  <c r="H97" i="277"/>
  <c r="H91" i="276"/>
  <c r="J91" i="276"/>
  <c r="E97" i="276"/>
  <c r="P67" i="276"/>
  <c r="V73" i="276"/>
  <c r="J92" i="276"/>
  <c r="H92" i="276"/>
  <c r="S67" i="276"/>
  <c r="G97" i="276"/>
  <c r="J94" i="276"/>
  <c r="V76" i="276"/>
  <c r="B97" i="276"/>
  <c r="H94" i="276"/>
  <c r="F97" i="276"/>
  <c r="C97" i="276"/>
  <c r="M77" i="276"/>
  <c r="D97" i="276"/>
  <c r="R61" i="278"/>
  <c r="A32" i="278"/>
  <c r="R61" i="277"/>
  <c r="A32" i="277"/>
  <c r="M67" i="276"/>
  <c r="V75" i="276"/>
  <c r="H96" i="275"/>
  <c r="J96" i="275"/>
  <c r="S77" i="275"/>
  <c r="J95" i="275"/>
  <c r="P77" i="275"/>
  <c r="H95" i="275"/>
  <c r="J94" i="275"/>
  <c r="V67" i="275"/>
  <c r="J93" i="275"/>
  <c r="H93" i="275"/>
  <c r="G97" i="275"/>
  <c r="H91" i="275"/>
  <c r="H94" i="275"/>
  <c r="M77" i="275"/>
  <c r="J92" i="275"/>
  <c r="S67" i="275"/>
  <c r="V73" i="275"/>
  <c r="M67" i="275"/>
  <c r="C97" i="275"/>
  <c r="F97" i="275"/>
  <c r="V76" i="275"/>
  <c r="J80" i="274"/>
  <c r="M70" i="274"/>
  <c r="B97" i="275"/>
  <c r="V75" i="275"/>
  <c r="J91" i="275"/>
  <c r="D97" i="275"/>
  <c r="P67" i="275"/>
  <c r="E97" i="275"/>
  <c r="M74" i="274"/>
  <c r="M77" i="274"/>
  <c r="M76" i="274"/>
  <c r="M79" i="274"/>
  <c r="J70" i="274"/>
  <c r="M75" i="274"/>
  <c r="M78" i="274"/>
  <c r="J96" i="273"/>
  <c r="H95" i="273"/>
  <c r="J95" i="273"/>
  <c r="H93" i="273"/>
  <c r="J94" i="273"/>
  <c r="P77" i="273"/>
  <c r="M77" i="273"/>
  <c r="V67" i="273"/>
  <c r="J93" i="273"/>
  <c r="J92" i="273"/>
  <c r="J3" i="275"/>
  <c r="O61" i="275" s="1"/>
  <c r="S67" i="273"/>
  <c r="H92" i="273"/>
  <c r="E97" i="273"/>
  <c r="B97" i="273"/>
  <c r="C97" i="273"/>
  <c r="S3" i="276"/>
  <c r="V72" i="276"/>
  <c r="H90" i="276"/>
  <c r="H93" i="276"/>
  <c r="J90" i="276"/>
  <c r="H95" i="276"/>
  <c r="V71" i="276"/>
  <c r="V74" i="276"/>
  <c r="S3" i="275"/>
  <c r="V72" i="275"/>
  <c r="H90" i="275"/>
  <c r="J90" i="275"/>
  <c r="H92" i="275"/>
  <c r="V71" i="275"/>
  <c r="V74" i="275"/>
  <c r="J3" i="273"/>
  <c r="F97" i="273"/>
  <c r="P67" i="273"/>
  <c r="G97" i="273"/>
  <c r="V75" i="273"/>
  <c r="V73" i="273"/>
  <c r="V76" i="273"/>
  <c r="J90" i="273"/>
  <c r="V74" i="273"/>
  <c r="H90" i="273"/>
  <c r="M67" i="273"/>
  <c r="D97" i="273"/>
  <c r="H91" i="273"/>
  <c r="H94" i="273"/>
  <c r="V72" i="273"/>
  <c r="J91" i="273"/>
  <c r="H96" i="273"/>
  <c r="S77" i="273"/>
  <c r="V71" i="273"/>
  <c r="AA117" i="279" l="1"/>
  <c r="AA115" i="279"/>
  <c r="AA113" i="279"/>
  <c r="AA111" i="279"/>
  <c r="AA109" i="279"/>
  <c r="AA120" i="279"/>
  <c r="AA116" i="279"/>
  <c r="AA114" i="279"/>
  <c r="AA112" i="279"/>
  <c r="AA110" i="279"/>
  <c r="AA108" i="279"/>
  <c r="AA106" i="279"/>
  <c r="AA104" i="279"/>
  <c r="AA102" i="279"/>
  <c r="AA107" i="279"/>
  <c r="AA105" i="279"/>
  <c r="AA103" i="279"/>
  <c r="S113" i="279"/>
  <c r="S120" i="279"/>
  <c r="S116" i="279"/>
  <c r="S114" i="279"/>
  <c r="S112" i="279"/>
  <c r="S110" i="279"/>
  <c r="S108" i="279"/>
  <c r="S106" i="279"/>
  <c r="S104" i="279"/>
  <c r="S102" i="279"/>
  <c r="S117" i="279"/>
  <c r="S105" i="279"/>
  <c r="S121" i="279"/>
  <c r="S119" i="279"/>
  <c r="S115" i="279"/>
  <c r="S111" i="279"/>
  <c r="S109" i="279"/>
  <c r="S107" i="279"/>
  <c r="S103" i="279"/>
  <c r="R62" i="279"/>
  <c r="J97" i="276"/>
  <c r="J33" i="279"/>
  <c r="U62" i="279"/>
  <c r="U61" i="278"/>
  <c r="J32" i="278"/>
  <c r="U61" i="277"/>
  <c r="J32" i="277"/>
  <c r="H97" i="275"/>
  <c r="J97" i="275"/>
  <c r="M80" i="274"/>
  <c r="J4" i="274"/>
  <c r="J97" i="273"/>
  <c r="V77" i="276"/>
  <c r="H97" i="276"/>
  <c r="R61" i="276"/>
  <c r="A32" i="276"/>
  <c r="V77" i="275"/>
  <c r="R61" i="275"/>
  <c r="A32" i="275"/>
  <c r="S3" i="273"/>
  <c r="O61" i="273"/>
  <c r="H97" i="273"/>
  <c r="V77" i="273"/>
  <c r="AI122" i="279" l="1"/>
  <c r="AI120" i="279"/>
  <c r="AI116" i="279"/>
  <c r="AI114" i="279"/>
  <c r="AI112" i="279"/>
  <c r="AI110" i="279"/>
  <c r="AI108" i="279"/>
  <c r="AI106" i="279"/>
  <c r="AI104" i="279"/>
  <c r="AI102" i="279"/>
  <c r="AI123" i="279"/>
  <c r="AI117" i="279"/>
  <c r="AI113" i="279"/>
  <c r="AI107" i="279"/>
  <c r="AI121" i="279"/>
  <c r="AI115" i="279"/>
  <c r="AI111" i="279"/>
  <c r="AI109" i="279"/>
  <c r="AI105" i="279"/>
  <c r="AI103" i="279"/>
  <c r="S33" i="279"/>
  <c r="L72" i="279"/>
  <c r="L71" i="278"/>
  <c r="S32" i="278"/>
  <c r="S32" i="277"/>
  <c r="L71" i="277"/>
  <c r="J125" i="274"/>
  <c r="J105" i="274"/>
  <c r="J118" i="274"/>
  <c r="J114" i="274"/>
  <c r="J110" i="274"/>
  <c r="J104" i="274"/>
  <c r="J124" i="274"/>
  <c r="J117" i="274"/>
  <c r="J113" i="274"/>
  <c r="J109" i="274"/>
  <c r="J123" i="274"/>
  <c r="J120" i="274"/>
  <c r="J116" i="274"/>
  <c r="J112" i="274"/>
  <c r="J108" i="274"/>
  <c r="J107" i="274"/>
  <c r="J119" i="274"/>
  <c r="J115" i="274"/>
  <c r="J111" i="274"/>
  <c r="J106" i="274"/>
  <c r="J122" i="274"/>
  <c r="J121" i="274"/>
  <c r="L64" i="274"/>
  <c r="J32" i="276"/>
  <c r="U61" i="276"/>
  <c r="J32" i="275"/>
  <c r="U61" i="275"/>
  <c r="R61" i="273"/>
  <c r="A32" i="273"/>
  <c r="AQ121" i="279" l="1"/>
  <c r="AQ119" i="279"/>
  <c r="AQ117" i="279"/>
  <c r="AQ115" i="279"/>
  <c r="AQ113" i="279"/>
  <c r="AQ111" i="279"/>
  <c r="AQ109" i="279"/>
  <c r="AQ107" i="279"/>
  <c r="AQ105" i="279"/>
  <c r="AQ103" i="279"/>
  <c r="AQ120" i="279"/>
  <c r="AQ116" i="279"/>
  <c r="AQ114" i="279"/>
  <c r="AQ112" i="279"/>
  <c r="AQ110" i="279"/>
  <c r="AQ108" i="279"/>
  <c r="AQ106" i="279"/>
  <c r="AQ104" i="279"/>
  <c r="AQ102" i="279"/>
  <c r="A61" i="279"/>
  <c r="O72" i="279"/>
  <c r="A60" i="278"/>
  <c r="O71" i="278"/>
  <c r="A60" i="277"/>
  <c r="O71" i="277"/>
  <c r="R111" i="274"/>
  <c r="R115" i="274"/>
  <c r="R106" i="274"/>
  <c r="R125" i="274"/>
  <c r="R105" i="274"/>
  <c r="R118" i="274"/>
  <c r="R114" i="274"/>
  <c r="R110" i="274"/>
  <c r="R104" i="274"/>
  <c r="R124" i="274"/>
  <c r="R117" i="274"/>
  <c r="R113" i="274"/>
  <c r="R109" i="274"/>
  <c r="R123" i="274"/>
  <c r="R122" i="274"/>
  <c r="R121" i="274"/>
  <c r="R120" i="274"/>
  <c r="R116" i="274"/>
  <c r="R112" i="274"/>
  <c r="R108" i="274"/>
  <c r="R107" i="274"/>
  <c r="S32" i="276"/>
  <c r="L71" i="276"/>
  <c r="S32" i="275"/>
  <c r="L71" i="275"/>
  <c r="J32" i="273"/>
  <c r="U61" i="273"/>
  <c r="Z124" i="274" l="1"/>
  <c r="Z107" i="274"/>
  <c r="Z119" i="274"/>
  <c r="Z115" i="274"/>
  <c r="Z111" i="274"/>
  <c r="Z106" i="274"/>
  <c r="Z125" i="274"/>
  <c r="Z105" i="274"/>
  <c r="Z118" i="274"/>
  <c r="Z114" i="274"/>
  <c r="Z110" i="274"/>
  <c r="Z104" i="274"/>
  <c r="Z117" i="274"/>
  <c r="Z113" i="274"/>
  <c r="Z109" i="274"/>
  <c r="Z123" i="274"/>
  <c r="Z122" i="274"/>
  <c r="Z121" i="274"/>
  <c r="Z116" i="274"/>
  <c r="Z112" i="274"/>
  <c r="Z108" i="274"/>
  <c r="J35" i="274"/>
  <c r="O71" i="276"/>
  <c r="A60" i="275"/>
  <c r="O71" i="275"/>
  <c r="L71" i="273"/>
  <c r="S32" i="273"/>
  <c r="AH124" i="274" l="1"/>
  <c r="AH122" i="274"/>
  <c r="AH121" i="274"/>
  <c r="AH116" i="274"/>
  <c r="AH112" i="274"/>
  <c r="AH108" i="274"/>
  <c r="AH107" i="274"/>
  <c r="AH119" i="274"/>
  <c r="AH115" i="274"/>
  <c r="AH111" i="274"/>
  <c r="AH106" i="274"/>
  <c r="AH125" i="274"/>
  <c r="AH105" i="274"/>
  <c r="AH118" i="274"/>
  <c r="AH114" i="274"/>
  <c r="AH110" i="274"/>
  <c r="AH104" i="274"/>
  <c r="AH117" i="274"/>
  <c r="AH113" i="274"/>
  <c r="AH109" i="274"/>
  <c r="AH123" i="274"/>
  <c r="A60" i="273"/>
  <c r="O71" i="273"/>
  <c r="M62" i="266" l="1"/>
  <c r="B273" i="272"/>
  <c r="A273" i="272"/>
  <c r="B272" i="272"/>
  <c r="A272" i="272"/>
  <c r="B271" i="272"/>
  <c r="A271" i="272"/>
  <c r="B270" i="272"/>
  <c r="A270" i="272"/>
  <c r="B269" i="272"/>
  <c r="A269" i="272"/>
  <c r="B268" i="272"/>
  <c r="A268" i="272"/>
  <c r="B267" i="272"/>
  <c r="A267" i="272"/>
  <c r="B266" i="272"/>
  <c r="A266" i="272"/>
  <c r="B265" i="272"/>
  <c r="A265" i="272"/>
  <c r="B264" i="272"/>
  <c r="A264" i="272"/>
  <c r="B263" i="272"/>
  <c r="A263" i="272"/>
  <c r="B262" i="272"/>
  <c r="A262" i="272"/>
  <c r="B261" i="272"/>
  <c r="A261" i="272"/>
  <c r="B260" i="272"/>
  <c r="A260" i="272"/>
  <c r="B259" i="272"/>
  <c r="A259" i="272"/>
  <c r="B258" i="272"/>
  <c r="A258" i="272"/>
  <c r="B257" i="272"/>
  <c r="A257" i="272"/>
  <c r="B256" i="272"/>
  <c r="A256" i="272"/>
  <c r="B255" i="272"/>
  <c r="A255" i="272"/>
  <c r="B254" i="272"/>
  <c r="A254" i="272"/>
  <c r="B253" i="272"/>
  <c r="A253" i="272"/>
  <c r="B252" i="272"/>
  <c r="A252" i="272"/>
  <c r="B251" i="272"/>
  <c r="A251" i="272"/>
  <c r="B250" i="272"/>
  <c r="A250" i="272"/>
  <c r="B249" i="272"/>
  <c r="A249" i="272"/>
  <c r="B248" i="272"/>
  <c r="A248" i="272"/>
  <c r="B247" i="272"/>
  <c r="A247" i="272"/>
  <c r="B246" i="272"/>
  <c r="A246" i="272"/>
  <c r="B245" i="272"/>
  <c r="A245" i="272"/>
  <c r="B244" i="272"/>
  <c r="A244" i="272"/>
  <c r="B243" i="272"/>
  <c r="A243" i="272"/>
  <c r="B242" i="272"/>
  <c r="A242" i="272"/>
  <c r="B241" i="272"/>
  <c r="A241" i="272"/>
  <c r="B240" i="272"/>
  <c r="A240" i="272"/>
  <c r="B239" i="272"/>
  <c r="A239" i="272"/>
  <c r="B238" i="272"/>
  <c r="A238" i="272"/>
  <c r="B237" i="272"/>
  <c r="A237" i="272"/>
  <c r="B236" i="272"/>
  <c r="A236" i="272"/>
  <c r="B235" i="272"/>
  <c r="A235" i="272"/>
  <c r="B234" i="272"/>
  <c r="A234" i="272"/>
  <c r="B233" i="272"/>
  <c r="A233" i="272"/>
  <c r="B232" i="272"/>
  <c r="A232" i="272"/>
  <c r="B231" i="272"/>
  <c r="A231" i="272"/>
  <c r="B230" i="272"/>
  <c r="A230" i="272"/>
  <c r="B229" i="272"/>
  <c r="A229" i="272"/>
  <c r="B228" i="272"/>
  <c r="A228" i="272"/>
  <c r="B227" i="272"/>
  <c r="A227" i="272"/>
  <c r="B226" i="272"/>
  <c r="A226" i="272"/>
  <c r="B225" i="272"/>
  <c r="A225" i="272"/>
  <c r="B224" i="272"/>
  <c r="A224" i="272"/>
  <c r="B223" i="272"/>
  <c r="A223" i="272"/>
  <c r="B222" i="272"/>
  <c r="A222" i="272"/>
  <c r="B221" i="272"/>
  <c r="A221" i="272"/>
  <c r="B220" i="272"/>
  <c r="A220" i="272"/>
  <c r="B219" i="272"/>
  <c r="A219" i="272"/>
  <c r="B218" i="272"/>
  <c r="A218" i="272"/>
  <c r="B217" i="272"/>
  <c r="A217" i="272"/>
  <c r="B216" i="272"/>
  <c r="A216" i="272"/>
  <c r="B215" i="272"/>
  <c r="A215" i="272"/>
  <c r="B214" i="272"/>
  <c r="A214" i="272"/>
  <c r="B213" i="272"/>
  <c r="A213" i="272"/>
  <c r="B212" i="272"/>
  <c r="A212" i="272"/>
  <c r="B211" i="272"/>
  <c r="A211" i="272"/>
  <c r="B210" i="272"/>
  <c r="A210" i="272"/>
  <c r="B209" i="272"/>
  <c r="A209" i="272"/>
  <c r="B208" i="272"/>
  <c r="A208" i="272"/>
  <c r="B207" i="272"/>
  <c r="A207" i="272"/>
  <c r="B206" i="272"/>
  <c r="A206" i="272"/>
  <c r="B205" i="272"/>
  <c r="A205" i="272"/>
  <c r="B204" i="272"/>
  <c r="A204" i="272"/>
  <c r="B203" i="272"/>
  <c r="A203" i="272"/>
  <c r="B202" i="272"/>
  <c r="A202" i="272"/>
  <c r="B201" i="272"/>
  <c r="A201" i="272"/>
  <c r="B200" i="272"/>
  <c r="A200" i="272"/>
  <c r="B199" i="272"/>
  <c r="A199" i="272"/>
  <c r="B198" i="272"/>
  <c r="A198" i="272"/>
  <c r="B197" i="272"/>
  <c r="A197" i="272"/>
  <c r="B196" i="272"/>
  <c r="A196" i="272"/>
  <c r="B195" i="272"/>
  <c r="A195" i="272"/>
  <c r="B194" i="272"/>
  <c r="A194" i="272"/>
  <c r="B193" i="272"/>
  <c r="A193" i="272"/>
  <c r="B192" i="272"/>
  <c r="A192" i="272"/>
  <c r="B191" i="272"/>
  <c r="A191" i="272"/>
  <c r="B190" i="272"/>
  <c r="A190" i="272"/>
  <c r="B189" i="272"/>
  <c r="A189" i="272"/>
  <c r="B188" i="272"/>
  <c r="A188" i="272"/>
  <c r="B187" i="272"/>
  <c r="A187" i="272"/>
  <c r="B186" i="272"/>
  <c r="A186" i="272"/>
  <c r="B185" i="272"/>
  <c r="A185" i="272"/>
  <c r="B184" i="272"/>
  <c r="A184" i="272"/>
  <c r="B183" i="272"/>
  <c r="A183" i="272"/>
  <c r="B182" i="272"/>
  <c r="A182" i="272"/>
  <c r="B181" i="272"/>
  <c r="A181" i="272"/>
  <c r="B180" i="272"/>
  <c r="A180" i="272"/>
  <c r="B179" i="272"/>
  <c r="A179" i="272"/>
  <c r="B178" i="272"/>
  <c r="A178" i="272"/>
  <c r="B177" i="272"/>
  <c r="A177" i="272"/>
  <c r="B176" i="272"/>
  <c r="A176" i="272"/>
  <c r="B175" i="272"/>
  <c r="A175" i="272"/>
  <c r="B174" i="272"/>
  <c r="A174" i="272"/>
  <c r="B173" i="272"/>
  <c r="A173" i="272"/>
  <c r="B172" i="272"/>
  <c r="A172" i="272"/>
  <c r="B171" i="272"/>
  <c r="A171" i="272"/>
  <c r="B170" i="272"/>
  <c r="A170" i="272"/>
  <c r="B169" i="272"/>
  <c r="A169" i="272"/>
  <c r="B168" i="272"/>
  <c r="A168" i="272"/>
  <c r="B167" i="272"/>
  <c r="A167" i="272"/>
  <c r="B166" i="272"/>
  <c r="A166" i="272"/>
  <c r="B165" i="272"/>
  <c r="A165" i="272"/>
  <c r="B164" i="272"/>
  <c r="A164" i="272"/>
  <c r="B163" i="272"/>
  <c r="A163" i="272"/>
  <c r="B162" i="272"/>
  <c r="A162" i="272"/>
  <c r="B161" i="272"/>
  <c r="A161" i="272"/>
  <c r="B160" i="272"/>
  <c r="A160" i="272"/>
  <c r="B159" i="272"/>
  <c r="A159" i="272"/>
  <c r="B158" i="272"/>
  <c r="A158" i="272"/>
  <c r="B157" i="272"/>
  <c r="A157" i="272"/>
  <c r="B156" i="272"/>
  <c r="A156" i="272"/>
  <c r="B155" i="272"/>
  <c r="A155" i="272"/>
  <c r="B154" i="272"/>
  <c r="A154" i="272"/>
  <c r="B153" i="272"/>
  <c r="A153" i="272"/>
  <c r="B152" i="272"/>
  <c r="A152" i="272"/>
  <c r="B151" i="272"/>
  <c r="A151" i="272"/>
  <c r="B150" i="272"/>
  <c r="A150" i="272"/>
  <c r="B149" i="272"/>
  <c r="A149" i="272"/>
  <c r="B148" i="272"/>
  <c r="A148" i="272"/>
  <c r="B147" i="272"/>
  <c r="A147" i="272"/>
  <c r="B146" i="272"/>
  <c r="A146" i="272"/>
  <c r="B145" i="272"/>
  <c r="A145" i="272"/>
  <c r="B144" i="272"/>
  <c r="A144" i="272"/>
  <c r="B143" i="272"/>
  <c r="A143" i="272"/>
  <c r="B142" i="272"/>
  <c r="A142" i="272"/>
  <c r="B141" i="272"/>
  <c r="A141" i="272"/>
  <c r="B140" i="272"/>
  <c r="A140" i="272"/>
  <c r="B139" i="272"/>
  <c r="A139" i="272"/>
  <c r="B138" i="272"/>
  <c r="A138" i="272"/>
  <c r="B137" i="272"/>
  <c r="A137" i="272"/>
  <c r="B136" i="272"/>
  <c r="A136" i="272"/>
  <c r="B135" i="272"/>
  <c r="A135" i="272"/>
  <c r="B134" i="272"/>
  <c r="A134" i="272"/>
  <c r="B133" i="272"/>
  <c r="A133" i="272"/>
  <c r="B132" i="272"/>
  <c r="A132" i="272"/>
  <c r="B131" i="272"/>
  <c r="A131" i="272"/>
  <c r="B130" i="272"/>
  <c r="A130" i="272"/>
  <c r="B129" i="272"/>
  <c r="A129" i="272"/>
  <c r="B128" i="272"/>
  <c r="A128" i="272"/>
  <c r="B127" i="272"/>
  <c r="A127" i="272"/>
  <c r="AU123" i="272"/>
  <c r="AT123" i="272"/>
  <c r="AS123" i="272"/>
  <c r="AR123" i="272"/>
  <c r="AQ123" i="272"/>
  <c r="AP123" i="272"/>
  <c r="AO123" i="272"/>
  <c r="AM123" i="272"/>
  <c r="AL123" i="272"/>
  <c r="AK123" i="272"/>
  <c r="AJ123" i="272"/>
  <c r="AI123" i="272"/>
  <c r="AH123" i="272"/>
  <c r="AG123" i="272"/>
  <c r="AE123" i="272"/>
  <c r="AD123" i="272"/>
  <c r="AC123" i="272"/>
  <c r="AB123" i="272"/>
  <c r="AA123" i="272"/>
  <c r="Z123" i="272"/>
  <c r="Y123" i="272"/>
  <c r="W123" i="272"/>
  <c r="V123" i="272"/>
  <c r="U123" i="272"/>
  <c r="T123" i="272"/>
  <c r="S123" i="272"/>
  <c r="R123" i="272"/>
  <c r="Q123" i="272"/>
  <c r="O123" i="272"/>
  <c r="N123" i="272"/>
  <c r="M123" i="272"/>
  <c r="L123" i="272"/>
  <c r="K123" i="272"/>
  <c r="J123" i="272"/>
  <c r="I123" i="272"/>
  <c r="AU122" i="272"/>
  <c r="AT122" i="272"/>
  <c r="AS122" i="272"/>
  <c r="AR122" i="272"/>
  <c r="AQ122" i="272"/>
  <c r="AP122" i="272"/>
  <c r="AO122" i="272"/>
  <c r="AM122" i="272"/>
  <c r="AL122" i="272"/>
  <c r="AK122" i="272"/>
  <c r="AJ122" i="272"/>
  <c r="AI122" i="272"/>
  <c r="AH122" i="272"/>
  <c r="AG122" i="272"/>
  <c r="AE122" i="272"/>
  <c r="AD122" i="272"/>
  <c r="AC122" i="272"/>
  <c r="AB122" i="272"/>
  <c r="AA122" i="272"/>
  <c r="Z122" i="272"/>
  <c r="Y122" i="272"/>
  <c r="W122" i="272"/>
  <c r="V122" i="272"/>
  <c r="U122" i="272"/>
  <c r="T122" i="272"/>
  <c r="S122" i="272"/>
  <c r="R122" i="272"/>
  <c r="Q122" i="272"/>
  <c r="O122" i="272"/>
  <c r="N122" i="272"/>
  <c r="M122" i="272"/>
  <c r="L122" i="272"/>
  <c r="K122" i="272"/>
  <c r="J122" i="272"/>
  <c r="I122" i="272"/>
  <c r="AU121" i="272"/>
  <c r="AT121" i="272"/>
  <c r="AS121" i="272"/>
  <c r="AR121" i="272"/>
  <c r="AQ121" i="272"/>
  <c r="AP121" i="272"/>
  <c r="AO121" i="272"/>
  <c r="AM121" i="272"/>
  <c r="AL121" i="272"/>
  <c r="AK121" i="272"/>
  <c r="AJ121" i="272"/>
  <c r="AI121" i="272"/>
  <c r="AH121" i="272"/>
  <c r="AG121" i="272"/>
  <c r="AE121" i="272"/>
  <c r="AD121" i="272"/>
  <c r="AC121" i="272"/>
  <c r="AB121" i="272"/>
  <c r="AA121" i="272"/>
  <c r="Z121" i="272"/>
  <c r="Y121" i="272"/>
  <c r="W121" i="272"/>
  <c r="V121" i="272"/>
  <c r="U121" i="272"/>
  <c r="T121" i="272"/>
  <c r="S121" i="272"/>
  <c r="R121" i="272"/>
  <c r="Q121" i="272"/>
  <c r="O121" i="272"/>
  <c r="N121" i="272"/>
  <c r="M121" i="272"/>
  <c r="L121" i="272"/>
  <c r="K121" i="272"/>
  <c r="J121" i="272"/>
  <c r="I121" i="272"/>
  <c r="G121" i="272"/>
  <c r="F121" i="272"/>
  <c r="E121" i="272"/>
  <c r="D121" i="272"/>
  <c r="C121" i="272"/>
  <c r="B121" i="272"/>
  <c r="A121" i="272"/>
  <c r="AU120" i="272"/>
  <c r="AT120" i="272"/>
  <c r="AS120" i="272"/>
  <c r="AR120" i="272"/>
  <c r="AQ120" i="272"/>
  <c r="AP120" i="272"/>
  <c r="AO120" i="272"/>
  <c r="AM120" i="272"/>
  <c r="AL120" i="272"/>
  <c r="AK120" i="272"/>
  <c r="AJ120" i="272"/>
  <c r="AI120" i="272"/>
  <c r="AH120" i="272"/>
  <c r="AG120" i="272"/>
  <c r="AE120" i="272"/>
  <c r="AD120" i="272"/>
  <c r="AC120" i="272"/>
  <c r="AB120" i="272"/>
  <c r="AA120" i="272"/>
  <c r="Z120" i="272"/>
  <c r="Y120" i="272"/>
  <c r="W120" i="272"/>
  <c r="V120" i="272"/>
  <c r="U120" i="272"/>
  <c r="T120" i="272"/>
  <c r="S120" i="272"/>
  <c r="R120" i="272"/>
  <c r="Q120" i="272"/>
  <c r="O120" i="272"/>
  <c r="N120" i="272"/>
  <c r="M120" i="272"/>
  <c r="L120" i="272"/>
  <c r="K120" i="272"/>
  <c r="J120" i="272"/>
  <c r="I120" i="272"/>
  <c r="G120" i="272"/>
  <c r="F120" i="272"/>
  <c r="E120" i="272"/>
  <c r="D120" i="272"/>
  <c r="C120" i="272"/>
  <c r="B120" i="272"/>
  <c r="A120" i="272"/>
  <c r="AU119" i="272"/>
  <c r="AT119" i="272"/>
  <c r="AS119" i="272"/>
  <c r="AR119" i="272"/>
  <c r="AQ119" i="272"/>
  <c r="AP119" i="272"/>
  <c r="AO119" i="272"/>
  <c r="AM119" i="272"/>
  <c r="AL119" i="272"/>
  <c r="AK119" i="272"/>
  <c r="AJ119" i="272"/>
  <c r="AI119" i="272"/>
  <c r="AH119" i="272"/>
  <c r="AG119" i="272"/>
  <c r="AE119" i="272"/>
  <c r="AD119" i="272"/>
  <c r="AC119" i="272"/>
  <c r="AB119" i="272"/>
  <c r="AA119" i="272"/>
  <c r="Z119" i="272"/>
  <c r="Y119" i="272"/>
  <c r="W119" i="272"/>
  <c r="V119" i="272"/>
  <c r="U119" i="272"/>
  <c r="T119" i="272"/>
  <c r="S119" i="272"/>
  <c r="R119" i="272"/>
  <c r="Q119" i="272"/>
  <c r="O119" i="272"/>
  <c r="N119" i="272"/>
  <c r="M119" i="272"/>
  <c r="L119" i="272"/>
  <c r="K119" i="272"/>
  <c r="J119" i="272"/>
  <c r="I119" i="272"/>
  <c r="G119" i="272"/>
  <c r="F119" i="272"/>
  <c r="E119" i="272"/>
  <c r="D119" i="272"/>
  <c r="C119" i="272"/>
  <c r="B119" i="272"/>
  <c r="A119" i="272"/>
  <c r="AU118" i="272"/>
  <c r="AT118" i="272"/>
  <c r="AS118" i="272"/>
  <c r="AR118" i="272"/>
  <c r="AQ118" i="272"/>
  <c r="AP118" i="272"/>
  <c r="AO118" i="272"/>
  <c r="AM118" i="272"/>
  <c r="AL118" i="272"/>
  <c r="AK118" i="272"/>
  <c r="AJ118" i="272"/>
  <c r="AI118" i="272"/>
  <c r="AH118" i="272"/>
  <c r="AG118" i="272"/>
  <c r="AE118" i="272"/>
  <c r="AD118" i="272"/>
  <c r="AC118" i="272"/>
  <c r="AB118" i="272"/>
  <c r="AA118" i="272"/>
  <c r="Z118" i="272"/>
  <c r="Y118" i="272"/>
  <c r="W118" i="272"/>
  <c r="V118" i="272"/>
  <c r="U118" i="272"/>
  <c r="T118" i="272"/>
  <c r="S118" i="272"/>
  <c r="R118" i="272"/>
  <c r="Q118" i="272"/>
  <c r="O118" i="272"/>
  <c r="N118" i="272"/>
  <c r="M118" i="272"/>
  <c r="L118" i="272"/>
  <c r="K118" i="272"/>
  <c r="J118" i="272"/>
  <c r="I118" i="272"/>
  <c r="G118" i="272"/>
  <c r="F118" i="272"/>
  <c r="E118" i="272"/>
  <c r="D118" i="272"/>
  <c r="C118" i="272"/>
  <c r="B118" i="272"/>
  <c r="A118" i="272"/>
  <c r="AU117" i="272"/>
  <c r="AT117" i="272"/>
  <c r="AS117" i="272"/>
  <c r="AR117" i="272"/>
  <c r="AQ117" i="272"/>
  <c r="AP117" i="272"/>
  <c r="AO117" i="272"/>
  <c r="AM117" i="272"/>
  <c r="AL117" i="272"/>
  <c r="AK117" i="272"/>
  <c r="AJ117" i="272"/>
  <c r="AI117" i="272"/>
  <c r="AH117" i="272"/>
  <c r="AG117" i="272"/>
  <c r="AE117" i="272"/>
  <c r="AD117" i="272"/>
  <c r="AC117" i="272"/>
  <c r="AB117" i="272"/>
  <c r="AA117" i="272"/>
  <c r="Z117" i="272"/>
  <c r="Y117" i="272"/>
  <c r="W117" i="272"/>
  <c r="V117" i="272"/>
  <c r="U117" i="272"/>
  <c r="T117" i="272"/>
  <c r="S117" i="272"/>
  <c r="R117" i="272"/>
  <c r="Q117" i="272"/>
  <c r="O117" i="272"/>
  <c r="N117" i="272"/>
  <c r="M117" i="272"/>
  <c r="L117" i="272"/>
  <c r="K117" i="272"/>
  <c r="J117" i="272"/>
  <c r="I117" i="272"/>
  <c r="G117" i="272"/>
  <c r="F117" i="272"/>
  <c r="E117" i="272"/>
  <c r="D117" i="272"/>
  <c r="C117" i="272"/>
  <c r="B117" i="272"/>
  <c r="A117" i="272"/>
  <c r="AU116" i="272"/>
  <c r="AT116" i="272"/>
  <c r="AS116" i="272"/>
  <c r="AR116" i="272"/>
  <c r="AQ116" i="272"/>
  <c r="AP116" i="272"/>
  <c r="AO116" i="272"/>
  <c r="AM116" i="272"/>
  <c r="AL116" i="272"/>
  <c r="AK116" i="272"/>
  <c r="AJ116" i="272"/>
  <c r="AI116" i="272"/>
  <c r="AH116" i="272"/>
  <c r="AG116" i="272"/>
  <c r="AE116" i="272"/>
  <c r="AD116" i="272"/>
  <c r="AC116" i="272"/>
  <c r="AB116" i="272"/>
  <c r="AA116" i="272"/>
  <c r="Z116" i="272"/>
  <c r="Y116" i="272"/>
  <c r="W116" i="272"/>
  <c r="V116" i="272"/>
  <c r="U116" i="272"/>
  <c r="T116" i="272"/>
  <c r="S116" i="272"/>
  <c r="R116" i="272"/>
  <c r="Q116" i="272"/>
  <c r="O116" i="272"/>
  <c r="N116" i="272"/>
  <c r="M116" i="272"/>
  <c r="L116" i="272"/>
  <c r="K116" i="272"/>
  <c r="J116" i="272"/>
  <c r="I116" i="272"/>
  <c r="G116" i="272"/>
  <c r="F116" i="272"/>
  <c r="E116" i="272"/>
  <c r="D116" i="272"/>
  <c r="C116" i="272"/>
  <c r="B116" i="272"/>
  <c r="A116" i="272"/>
  <c r="AU115" i="272"/>
  <c r="AT115" i="272"/>
  <c r="AS115" i="272"/>
  <c r="AR115" i="272"/>
  <c r="AQ115" i="272"/>
  <c r="AP115" i="272"/>
  <c r="AO115" i="272"/>
  <c r="AM115" i="272"/>
  <c r="AL115" i="272"/>
  <c r="AK115" i="272"/>
  <c r="AJ115" i="272"/>
  <c r="AI115" i="272"/>
  <c r="AH115" i="272"/>
  <c r="AG115" i="272"/>
  <c r="AE115" i="272"/>
  <c r="AD115" i="272"/>
  <c r="AC115" i="272"/>
  <c r="AB115" i="272"/>
  <c r="AA115" i="272"/>
  <c r="Z115" i="272"/>
  <c r="Y115" i="272"/>
  <c r="W115" i="272"/>
  <c r="V115" i="272"/>
  <c r="U115" i="272"/>
  <c r="T115" i="272"/>
  <c r="S115" i="272"/>
  <c r="R115" i="272"/>
  <c r="Q115" i="272"/>
  <c r="O115" i="272"/>
  <c r="N115" i="272"/>
  <c r="M115" i="272"/>
  <c r="L115" i="272"/>
  <c r="K115" i="272"/>
  <c r="J115" i="272"/>
  <c r="I115" i="272"/>
  <c r="G115" i="272"/>
  <c r="F115" i="272"/>
  <c r="E115" i="272"/>
  <c r="D115" i="272"/>
  <c r="C115" i="272"/>
  <c r="B115" i="272"/>
  <c r="A115" i="272"/>
  <c r="AU114" i="272"/>
  <c r="AT114" i="272"/>
  <c r="AS114" i="272"/>
  <c r="AR114" i="272"/>
  <c r="AQ114" i="272"/>
  <c r="AP114" i="272"/>
  <c r="AO114" i="272"/>
  <c r="AM114" i="272"/>
  <c r="AL114" i="272"/>
  <c r="AK114" i="272"/>
  <c r="AJ114" i="272"/>
  <c r="AI114" i="272"/>
  <c r="AH114" i="272"/>
  <c r="AG114" i="272"/>
  <c r="AE114" i="272"/>
  <c r="AD114" i="272"/>
  <c r="AC114" i="272"/>
  <c r="AB114" i="272"/>
  <c r="AA114" i="272"/>
  <c r="Z114" i="272"/>
  <c r="Y114" i="272"/>
  <c r="W114" i="272"/>
  <c r="V114" i="272"/>
  <c r="U114" i="272"/>
  <c r="T114" i="272"/>
  <c r="S114" i="272"/>
  <c r="R114" i="272"/>
  <c r="Q114" i="272"/>
  <c r="O114" i="272"/>
  <c r="N114" i="272"/>
  <c r="M114" i="272"/>
  <c r="L114" i="272"/>
  <c r="K114" i="272"/>
  <c r="J114" i="272"/>
  <c r="I114" i="272"/>
  <c r="G114" i="272"/>
  <c r="F114" i="272"/>
  <c r="E114" i="272"/>
  <c r="D114" i="272"/>
  <c r="C114" i="272"/>
  <c r="B114" i="272"/>
  <c r="A114" i="272"/>
  <c r="AU113" i="272"/>
  <c r="AT113" i="272"/>
  <c r="AS113" i="272"/>
  <c r="AR113" i="272"/>
  <c r="AQ113" i="272"/>
  <c r="AP113" i="272"/>
  <c r="AO113" i="272"/>
  <c r="AM113" i="272"/>
  <c r="AL113" i="272"/>
  <c r="AK113" i="272"/>
  <c r="AJ113" i="272"/>
  <c r="AI113" i="272"/>
  <c r="AH113" i="272"/>
  <c r="AG113" i="272"/>
  <c r="AE113" i="272"/>
  <c r="AD113" i="272"/>
  <c r="AC113" i="272"/>
  <c r="AB113" i="272"/>
  <c r="AA113" i="272"/>
  <c r="Z113" i="272"/>
  <c r="Y113" i="272"/>
  <c r="W113" i="272"/>
  <c r="V113" i="272"/>
  <c r="U113" i="272"/>
  <c r="T113" i="272"/>
  <c r="S113" i="272"/>
  <c r="R113" i="272"/>
  <c r="Q113" i="272"/>
  <c r="O113" i="272"/>
  <c r="N113" i="272"/>
  <c r="M113" i="272"/>
  <c r="L113" i="272"/>
  <c r="K113" i="272"/>
  <c r="J113" i="272"/>
  <c r="I113" i="272"/>
  <c r="G113" i="272"/>
  <c r="F113" i="272"/>
  <c r="E113" i="272"/>
  <c r="D113" i="272"/>
  <c r="C113" i="272"/>
  <c r="B113" i="272"/>
  <c r="A113" i="272"/>
  <c r="AU112" i="272"/>
  <c r="AT112" i="272"/>
  <c r="AS112" i="272"/>
  <c r="AR112" i="272"/>
  <c r="AQ112" i="272"/>
  <c r="AP112" i="272"/>
  <c r="AO112" i="272"/>
  <c r="AM112" i="272"/>
  <c r="AL112" i="272"/>
  <c r="AK112" i="272"/>
  <c r="AJ112" i="272"/>
  <c r="AI112" i="272"/>
  <c r="AH112" i="272"/>
  <c r="AG112" i="272"/>
  <c r="AE112" i="272"/>
  <c r="AD112" i="272"/>
  <c r="AC112" i="272"/>
  <c r="AB112" i="272"/>
  <c r="AA112" i="272"/>
  <c r="Z112" i="272"/>
  <c r="Y112" i="272"/>
  <c r="W112" i="272"/>
  <c r="V112" i="272"/>
  <c r="U112" i="272"/>
  <c r="T112" i="272"/>
  <c r="S112" i="272"/>
  <c r="R112" i="272"/>
  <c r="Q112" i="272"/>
  <c r="O112" i="272"/>
  <c r="N112" i="272"/>
  <c r="M112" i="272"/>
  <c r="L112" i="272"/>
  <c r="K112" i="272"/>
  <c r="J112" i="272"/>
  <c r="I112" i="272"/>
  <c r="G112" i="272"/>
  <c r="F112" i="272"/>
  <c r="E112" i="272"/>
  <c r="D112" i="272"/>
  <c r="C112" i="272"/>
  <c r="B112" i="272"/>
  <c r="A112" i="272"/>
  <c r="AU111" i="272"/>
  <c r="AT111" i="272"/>
  <c r="AS111" i="272"/>
  <c r="AR111" i="272"/>
  <c r="AQ111" i="272"/>
  <c r="AP111" i="272"/>
  <c r="AO111" i="272"/>
  <c r="AM111" i="272"/>
  <c r="AL111" i="272"/>
  <c r="AK111" i="272"/>
  <c r="AJ111" i="272"/>
  <c r="AI111" i="272"/>
  <c r="AH111" i="272"/>
  <c r="AG111" i="272"/>
  <c r="AE111" i="272"/>
  <c r="AD111" i="272"/>
  <c r="AC111" i="272"/>
  <c r="AB111" i="272"/>
  <c r="AA111" i="272"/>
  <c r="Z111" i="272"/>
  <c r="Y111" i="272"/>
  <c r="W111" i="272"/>
  <c r="V111" i="272"/>
  <c r="U111" i="272"/>
  <c r="T111" i="272"/>
  <c r="S111" i="272"/>
  <c r="R111" i="272"/>
  <c r="Q111" i="272"/>
  <c r="O111" i="272"/>
  <c r="N111" i="272"/>
  <c r="M111" i="272"/>
  <c r="L111" i="272"/>
  <c r="K111" i="272"/>
  <c r="J111" i="272"/>
  <c r="I111" i="272"/>
  <c r="G111" i="272"/>
  <c r="F111" i="272"/>
  <c r="E111" i="272"/>
  <c r="D111" i="272"/>
  <c r="C111" i="272"/>
  <c r="B111" i="272"/>
  <c r="A111" i="272"/>
  <c r="AU110" i="272"/>
  <c r="AT110" i="272"/>
  <c r="AS110" i="272"/>
  <c r="AR110" i="272"/>
  <c r="AQ110" i="272"/>
  <c r="AP110" i="272"/>
  <c r="AO110" i="272"/>
  <c r="AM110" i="272"/>
  <c r="AL110" i="272"/>
  <c r="AK110" i="272"/>
  <c r="AJ110" i="272"/>
  <c r="AI110" i="272"/>
  <c r="AH110" i="272"/>
  <c r="AG110" i="272"/>
  <c r="AE110" i="272"/>
  <c r="AD110" i="272"/>
  <c r="AC110" i="272"/>
  <c r="AB110" i="272"/>
  <c r="AA110" i="272"/>
  <c r="Z110" i="272"/>
  <c r="Y110" i="272"/>
  <c r="W110" i="272"/>
  <c r="V110" i="272"/>
  <c r="U110" i="272"/>
  <c r="T110" i="272"/>
  <c r="S110" i="272"/>
  <c r="R110" i="272"/>
  <c r="Q110" i="272"/>
  <c r="O110" i="272"/>
  <c r="N110" i="272"/>
  <c r="M110" i="272"/>
  <c r="L110" i="272"/>
  <c r="K110" i="272"/>
  <c r="J110" i="272"/>
  <c r="I110" i="272"/>
  <c r="G110" i="272"/>
  <c r="F110" i="272"/>
  <c r="E110" i="272"/>
  <c r="D110" i="272"/>
  <c r="C110" i="272"/>
  <c r="B110" i="272"/>
  <c r="A110" i="272"/>
  <c r="AU109" i="272"/>
  <c r="AT109" i="272"/>
  <c r="AS109" i="272"/>
  <c r="AR109" i="272"/>
  <c r="AQ109" i="272"/>
  <c r="AP109" i="272"/>
  <c r="AO109" i="272"/>
  <c r="AM109" i="272"/>
  <c r="AL109" i="272"/>
  <c r="AK109" i="272"/>
  <c r="AJ109" i="272"/>
  <c r="AI109" i="272"/>
  <c r="AH109" i="272"/>
  <c r="AG109" i="272"/>
  <c r="AE109" i="272"/>
  <c r="AD109" i="272"/>
  <c r="AC109" i="272"/>
  <c r="AB109" i="272"/>
  <c r="AA109" i="272"/>
  <c r="Z109" i="272"/>
  <c r="Y109" i="272"/>
  <c r="W109" i="272"/>
  <c r="V109" i="272"/>
  <c r="U109" i="272"/>
  <c r="T109" i="272"/>
  <c r="S109" i="272"/>
  <c r="R109" i="272"/>
  <c r="Q109" i="272"/>
  <c r="O109" i="272"/>
  <c r="N109" i="272"/>
  <c r="M109" i="272"/>
  <c r="L109" i="272"/>
  <c r="K109" i="272"/>
  <c r="J109" i="272"/>
  <c r="I109" i="272"/>
  <c r="G109" i="272"/>
  <c r="F109" i="272"/>
  <c r="E109" i="272"/>
  <c r="D109" i="272"/>
  <c r="C109" i="272"/>
  <c r="B109" i="272"/>
  <c r="A109" i="272"/>
  <c r="AU108" i="272"/>
  <c r="AT108" i="272"/>
  <c r="AS108" i="272"/>
  <c r="AR108" i="272"/>
  <c r="AQ108" i="272"/>
  <c r="AP108" i="272"/>
  <c r="AO108" i="272"/>
  <c r="AM108" i="272"/>
  <c r="AL108" i="272"/>
  <c r="AK108" i="272"/>
  <c r="AJ108" i="272"/>
  <c r="AI108" i="272"/>
  <c r="AH108" i="272"/>
  <c r="AG108" i="272"/>
  <c r="AE108" i="272"/>
  <c r="AD108" i="272"/>
  <c r="AC108" i="272"/>
  <c r="AB108" i="272"/>
  <c r="AA108" i="272"/>
  <c r="Z108" i="272"/>
  <c r="Y108" i="272"/>
  <c r="W108" i="272"/>
  <c r="V108" i="272"/>
  <c r="U108" i="272"/>
  <c r="T108" i="272"/>
  <c r="S108" i="272"/>
  <c r="R108" i="272"/>
  <c r="Q108" i="272"/>
  <c r="O108" i="272"/>
  <c r="N108" i="272"/>
  <c r="M108" i="272"/>
  <c r="L108" i="272"/>
  <c r="K108" i="272"/>
  <c r="J108" i="272"/>
  <c r="I108" i="272"/>
  <c r="G108" i="272"/>
  <c r="F108" i="272"/>
  <c r="E108" i="272"/>
  <c r="D108" i="272"/>
  <c r="C108" i="272"/>
  <c r="B108" i="272"/>
  <c r="A108" i="272"/>
  <c r="AU107" i="272"/>
  <c r="AT107" i="272"/>
  <c r="AS107" i="272"/>
  <c r="AR107" i="272"/>
  <c r="AQ107" i="272"/>
  <c r="AP107" i="272"/>
  <c r="AO107" i="272"/>
  <c r="AM107" i="272"/>
  <c r="AL107" i="272"/>
  <c r="AK107" i="272"/>
  <c r="AJ107" i="272"/>
  <c r="AI107" i="272"/>
  <c r="AH107" i="272"/>
  <c r="AG107" i="272"/>
  <c r="AE107" i="272"/>
  <c r="AD107" i="272"/>
  <c r="AC107" i="272"/>
  <c r="AB107" i="272"/>
  <c r="AA107" i="272"/>
  <c r="Z107" i="272"/>
  <c r="Y107" i="272"/>
  <c r="W107" i="272"/>
  <c r="V107" i="272"/>
  <c r="U107" i="272"/>
  <c r="T107" i="272"/>
  <c r="S107" i="272"/>
  <c r="R107" i="272"/>
  <c r="Q107" i="272"/>
  <c r="O107" i="272"/>
  <c r="N107" i="272"/>
  <c r="M107" i="272"/>
  <c r="L107" i="272"/>
  <c r="K107" i="272"/>
  <c r="J107" i="272"/>
  <c r="I107" i="272"/>
  <c r="G107" i="272"/>
  <c r="F107" i="272"/>
  <c r="E107" i="272"/>
  <c r="D107" i="272"/>
  <c r="C107" i="272"/>
  <c r="B107" i="272"/>
  <c r="A107" i="272"/>
  <c r="AU106" i="272"/>
  <c r="AT106" i="272"/>
  <c r="AS106" i="272"/>
  <c r="AR106" i="272"/>
  <c r="AQ106" i="272"/>
  <c r="AP106" i="272"/>
  <c r="AO106" i="272"/>
  <c r="AM106" i="272"/>
  <c r="AL106" i="272"/>
  <c r="AK106" i="272"/>
  <c r="AJ106" i="272"/>
  <c r="AI106" i="272"/>
  <c r="AH106" i="272"/>
  <c r="AG106" i="272"/>
  <c r="AE106" i="272"/>
  <c r="AD106" i="272"/>
  <c r="AC106" i="272"/>
  <c r="AB106" i="272"/>
  <c r="AA106" i="272"/>
  <c r="Z106" i="272"/>
  <c r="Y106" i="272"/>
  <c r="W106" i="272"/>
  <c r="V106" i="272"/>
  <c r="U106" i="272"/>
  <c r="T106" i="272"/>
  <c r="S106" i="272"/>
  <c r="R106" i="272"/>
  <c r="Q106" i="272"/>
  <c r="O106" i="272"/>
  <c r="N106" i="272"/>
  <c r="M106" i="272"/>
  <c r="L106" i="272"/>
  <c r="K106" i="272"/>
  <c r="J106" i="272"/>
  <c r="I106" i="272"/>
  <c r="G106" i="272"/>
  <c r="F106" i="272"/>
  <c r="E106" i="272"/>
  <c r="D106" i="272"/>
  <c r="C106" i="272"/>
  <c r="B106" i="272"/>
  <c r="A106" i="272"/>
  <c r="AU105" i="272"/>
  <c r="AT105" i="272"/>
  <c r="AS105" i="272"/>
  <c r="AR105" i="272"/>
  <c r="AQ105" i="272"/>
  <c r="AP105" i="272"/>
  <c r="AO105" i="272"/>
  <c r="AM105" i="272"/>
  <c r="AL105" i="272"/>
  <c r="AK105" i="272"/>
  <c r="AJ105" i="272"/>
  <c r="AI105" i="272"/>
  <c r="AH105" i="272"/>
  <c r="AG105" i="272"/>
  <c r="AE105" i="272"/>
  <c r="AD105" i="272"/>
  <c r="AC105" i="272"/>
  <c r="AB105" i="272"/>
  <c r="AA105" i="272"/>
  <c r="Z105" i="272"/>
  <c r="Y105" i="272"/>
  <c r="W105" i="272"/>
  <c r="V105" i="272"/>
  <c r="U105" i="272"/>
  <c r="T105" i="272"/>
  <c r="S105" i="272"/>
  <c r="R105" i="272"/>
  <c r="Q105" i="272"/>
  <c r="O105" i="272"/>
  <c r="N105" i="272"/>
  <c r="M105" i="272"/>
  <c r="L105" i="272"/>
  <c r="K105" i="272"/>
  <c r="J105" i="272"/>
  <c r="I105" i="272"/>
  <c r="G105" i="272"/>
  <c r="F105" i="272"/>
  <c r="E105" i="272"/>
  <c r="D105" i="272"/>
  <c r="C105" i="272"/>
  <c r="B105" i="272"/>
  <c r="A105" i="272"/>
  <c r="AU104" i="272"/>
  <c r="AT104" i="272"/>
  <c r="AS104" i="272"/>
  <c r="AR104" i="272"/>
  <c r="AQ104" i="272"/>
  <c r="AP104" i="272"/>
  <c r="AO104" i="272"/>
  <c r="AM104" i="272"/>
  <c r="AL104" i="272"/>
  <c r="AK104" i="272"/>
  <c r="AJ104" i="272"/>
  <c r="AI104" i="272"/>
  <c r="AH104" i="272"/>
  <c r="AG104" i="272"/>
  <c r="AE104" i="272"/>
  <c r="AD104" i="272"/>
  <c r="AC104" i="272"/>
  <c r="AB104" i="272"/>
  <c r="AA104" i="272"/>
  <c r="Z104" i="272"/>
  <c r="Y104" i="272"/>
  <c r="W104" i="272"/>
  <c r="V104" i="272"/>
  <c r="U104" i="272"/>
  <c r="T104" i="272"/>
  <c r="S104" i="272"/>
  <c r="R104" i="272"/>
  <c r="Q104" i="272"/>
  <c r="O104" i="272"/>
  <c r="N104" i="272"/>
  <c r="M104" i="272"/>
  <c r="L104" i="272"/>
  <c r="K104" i="272"/>
  <c r="J104" i="272"/>
  <c r="I104" i="272"/>
  <c r="G104" i="272"/>
  <c r="F104" i="272"/>
  <c r="E104" i="272"/>
  <c r="D104" i="272"/>
  <c r="C104" i="272"/>
  <c r="B104" i="272"/>
  <c r="A104" i="272"/>
  <c r="AU103" i="272"/>
  <c r="AT103" i="272"/>
  <c r="AS103" i="272"/>
  <c r="AR103" i="272"/>
  <c r="AQ103" i="272"/>
  <c r="AP103" i="272"/>
  <c r="AO103" i="272"/>
  <c r="AM103" i="272"/>
  <c r="AL103" i="272"/>
  <c r="AK103" i="272"/>
  <c r="AJ103" i="272"/>
  <c r="AI103" i="272"/>
  <c r="AH103" i="272"/>
  <c r="AG103" i="272"/>
  <c r="AE103" i="272"/>
  <c r="AD103" i="272"/>
  <c r="AC103" i="272"/>
  <c r="AB103" i="272"/>
  <c r="AA103" i="272"/>
  <c r="Z103" i="272"/>
  <c r="Y103" i="272"/>
  <c r="W103" i="272"/>
  <c r="V103" i="272"/>
  <c r="U103" i="272"/>
  <c r="T103" i="272"/>
  <c r="S103" i="272"/>
  <c r="R103" i="272"/>
  <c r="Q103" i="272"/>
  <c r="O103" i="272"/>
  <c r="N103" i="272"/>
  <c r="M103" i="272"/>
  <c r="L103" i="272"/>
  <c r="K103" i="272"/>
  <c r="J103" i="272"/>
  <c r="I103" i="272"/>
  <c r="G103" i="272"/>
  <c r="F103" i="272"/>
  <c r="E103" i="272"/>
  <c r="D103" i="272"/>
  <c r="C103" i="272"/>
  <c r="B103" i="272"/>
  <c r="A103" i="272"/>
  <c r="AU102" i="272"/>
  <c r="AT102" i="272"/>
  <c r="AS102" i="272"/>
  <c r="AR102" i="272"/>
  <c r="AQ102" i="272"/>
  <c r="AP102" i="272"/>
  <c r="AO102" i="272"/>
  <c r="AM102" i="272"/>
  <c r="AL102" i="272"/>
  <c r="AK102" i="272"/>
  <c r="AJ102" i="272"/>
  <c r="AI102" i="272"/>
  <c r="AH102" i="272"/>
  <c r="AG102" i="272"/>
  <c r="AE102" i="272"/>
  <c r="AD102" i="272"/>
  <c r="AC102" i="272"/>
  <c r="AB102" i="272"/>
  <c r="AA102" i="272"/>
  <c r="Z102" i="272"/>
  <c r="Y102" i="272"/>
  <c r="W102" i="272"/>
  <c r="V102" i="272"/>
  <c r="U102" i="272"/>
  <c r="T102" i="272"/>
  <c r="S102" i="272"/>
  <c r="R102" i="272"/>
  <c r="Q102" i="272"/>
  <c r="O102" i="272"/>
  <c r="N102" i="272"/>
  <c r="M102" i="272"/>
  <c r="L102" i="272"/>
  <c r="K102" i="272"/>
  <c r="J102" i="272"/>
  <c r="I102" i="272"/>
  <c r="G102" i="272"/>
  <c r="F102" i="272"/>
  <c r="E102" i="272"/>
  <c r="D102" i="272"/>
  <c r="C102" i="272"/>
  <c r="B102" i="272"/>
  <c r="A102" i="272"/>
  <c r="AU101" i="272"/>
  <c r="AT101" i="272"/>
  <c r="AS101" i="272"/>
  <c r="AR101" i="272"/>
  <c r="AQ101" i="272"/>
  <c r="AP101" i="272"/>
  <c r="AO101" i="272"/>
  <c r="AM101" i="272"/>
  <c r="AL101" i="272"/>
  <c r="AK101" i="272"/>
  <c r="AJ101" i="272"/>
  <c r="AI101" i="272"/>
  <c r="AH101" i="272"/>
  <c r="AG101" i="272"/>
  <c r="AE101" i="272"/>
  <c r="AD101" i="272"/>
  <c r="AC101" i="272"/>
  <c r="AB101" i="272"/>
  <c r="AA101" i="272"/>
  <c r="Z101" i="272"/>
  <c r="Y101" i="272"/>
  <c r="W101" i="272"/>
  <c r="V101" i="272"/>
  <c r="U101" i="272"/>
  <c r="T101" i="272"/>
  <c r="S101" i="272"/>
  <c r="R101" i="272"/>
  <c r="Q101" i="272"/>
  <c r="O101" i="272"/>
  <c r="N101" i="272"/>
  <c r="M101" i="272"/>
  <c r="L101" i="272"/>
  <c r="K101" i="272"/>
  <c r="J101" i="272"/>
  <c r="I101" i="272"/>
  <c r="G101" i="272"/>
  <c r="F101" i="272"/>
  <c r="E101" i="272"/>
  <c r="D101" i="272"/>
  <c r="C101" i="272"/>
  <c r="B101" i="272"/>
  <c r="A101" i="272"/>
  <c r="G96" i="272"/>
  <c r="F96" i="272"/>
  <c r="E96" i="272"/>
  <c r="D96" i="272"/>
  <c r="C96" i="272"/>
  <c r="B96" i="272"/>
  <c r="G95" i="272"/>
  <c r="F95" i="272"/>
  <c r="E95" i="272"/>
  <c r="D95" i="272"/>
  <c r="C95" i="272"/>
  <c r="B95" i="272"/>
  <c r="G94" i="272"/>
  <c r="F94" i="272"/>
  <c r="E94" i="272"/>
  <c r="D94" i="272"/>
  <c r="C94" i="272"/>
  <c r="B94" i="272"/>
  <c r="G93" i="272"/>
  <c r="F93" i="272"/>
  <c r="E93" i="272"/>
  <c r="D93" i="272"/>
  <c r="C93" i="272"/>
  <c r="B93" i="272"/>
  <c r="G92" i="272"/>
  <c r="F92" i="272"/>
  <c r="E92" i="272"/>
  <c r="D92" i="272"/>
  <c r="C92" i="272"/>
  <c r="B92" i="272"/>
  <c r="G91" i="272"/>
  <c r="F91" i="272"/>
  <c r="E91" i="272"/>
  <c r="D91" i="272"/>
  <c r="C91" i="272"/>
  <c r="B91" i="272"/>
  <c r="G90" i="272"/>
  <c r="F90" i="272"/>
  <c r="E90" i="272"/>
  <c r="D90" i="272"/>
  <c r="C90" i="272"/>
  <c r="B90" i="272"/>
  <c r="S76" i="272"/>
  <c r="P76" i="272"/>
  <c r="M76" i="272"/>
  <c r="S75" i="272"/>
  <c r="P75" i="272"/>
  <c r="M75" i="272"/>
  <c r="S74" i="272"/>
  <c r="P74" i="272"/>
  <c r="M74" i="272"/>
  <c r="S73" i="272"/>
  <c r="P73" i="272"/>
  <c r="M73" i="272"/>
  <c r="S72" i="272"/>
  <c r="P72" i="272"/>
  <c r="M72" i="272"/>
  <c r="U71" i="272"/>
  <c r="S71" i="272"/>
  <c r="R71" i="272"/>
  <c r="P71" i="272"/>
  <c r="M71" i="272"/>
  <c r="V66" i="272"/>
  <c r="S66" i="272"/>
  <c r="P66" i="272"/>
  <c r="M66" i="272"/>
  <c r="V65" i="272"/>
  <c r="S65" i="272"/>
  <c r="P65" i="272"/>
  <c r="M65" i="272"/>
  <c r="V64" i="272"/>
  <c r="S64" i="272"/>
  <c r="P64" i="272"/>
  <c r="M64" i="272"/>
  <c r="V63" i="272"/>
  <c r="S63" i="272"/>
  <c r="P63" i="272"/>
  <c r="M63" i="272"/>
  <c r="V62" i="272"/>
  <c r="S62" i="272"/>
  <c r="P62" i="272"/>
  <c r="M62" i="272"/>
  <c r="V61" i="272"/>
  <c r="S61" i="272"/>
  <c r="P61" i="272"/>
  <c r="M61" i="272"/>
  <c r="J3" i="272"/>
  <c r="O61" i="272" s="1"/>
  <c r="A3" i="272"/>
  <c r="L61" i="272" s="1"/>
  <c r="B273" i="271"/>
  <c r="A273" i="271"/>
  <c r="B272" i="271"/>
  <c r="A272" i="271"/>
  <c r="B271" i="271"/>
  <c r="A271" i="271"/>
  <c r="B270" i="271"/>
  <c r="A270" i="271"/>
  <c r="B269" i="271"/>
  <c r="A269" i="271"/>
  <c r="B268" i="271"/>
  <c r="A268" i="271"/>
  <c r="B267" i="271"/>
  <c r="A267" i="271"/>
  <c r="B266" i="271"/>
  <c r="A266" i="271"/>
  <c r="B265" i="271"/>
  <c r="A265" i="271"/>
  <c r="B264" i="271"/>
  <c r="A264" i="271"/>
  <c r="B263" i="271"/>
  <c r="A263" i="271"/>
  <c r="B262" i="271"/>
  <c r="A262" i="271"/>
  <c r="B261" i="271"/>
  <c r="A261" i="271"/>
  <c r="B260" i="271"/>
  <c r="A260" i="271"/>
  <c r="B259" i="271"/>
  <c r="A259" i="271"/>
  <c r="B258" i="271"/>
  <c r="A258" i="271"/>
  <c r="B257" i="271"/>
  <c r="A257" i="271"/>
  <c r="B256" i="271"/>
  <c r="A256" i="271"/>
  <c r="B255" i="271"/>
  <c r="A255" i="271"/>
  <c r="B254" i="271"/>
  <c r="A254" i="271"/>
  <c r="B253" i="271"/>
  <c r="A253" i="271"/>
  <c r="B252" i="271"/>
  <c r="A252" i="271"/>
  <c r="B251" i="271"/>
  <c r="A251" i="271"/>
  <c r="B250" i="271"/>
  <c r="A250" i="271"/>
  <c r="B249" i="271"/>
  <c r="A249" i="271"/>
  <c r="B248" i="271"/>
  <c r="A248" i="271"/>
  <c r="B247" i="271"/>
  <c r="A247" i="271"/>
  <c r="B246" i="271"/>
  <c r="A246" i="271"/>
  <c r="B245" i="271"/>
  <c r="A245" i="271"/>
  <c r="B244" i="271"/>
  <c r="A244" i="271"/>
  <c r="B243" i="271"/>
  <c r="A243" i="271"/>
  <c r="B242" i="271"/>
  <c r="A242" i="271"/>
  <c r="B241" i="271"/>
  <c r="A241" i="271"/>
  <c r="B240" i="271"/>
  <c r="A240" i="271"/>
  <c r="B239" i="271"/>
  <c r="A239" i="271"/>
  <c r="B238" i="271"/>
  <c r="A238" i="271"/>
  <c r="B237" i="271"/>
  <c r="A237" i="271"/>
  <c r="B236" i="271"/>
  <c r="A236" i="271"/>
  <c r="B235" i="271"/>
  <c r="A235" i="271"/>
  <c r="B234" i="271"/>
  <c r="A234" i="271"/>
  <c r="B233" i="271"/>
  <c r="A233" i="271"/>
  <c r="B232" i="271"/>
  <c r="A232" i="271"/>
  <c r="B231" i="271"/>
  <c r="A231" i="271"/>
  <c r="B230" i="271"/>
  <c r="A230" i="271"/>
  <c r="B229" i="271"/>
  <c r="A229" i="271"/>
  <c r="B228" i="271"/>
  <c r="A228" i="271"/>
  <c r="B227" i="271"/>
  <c r="A227" i="271"/>
  <c r="B226" i="271"/>
  <c r="A226" i="271"/>
  <c r="B225" i="271"/>
  <c r="A225" i="271"/>
  <c r="B224" i="271"/>
  <c r="A224" i="271"/>
  <c r="B223" i="271"/>
  <c r="A223" i="271"/>
  <c r="B222" i="271"/>
  <c r="A222" i="271"/>
  <c r="B221" i="271"/>
  <c r="A221" i="271"/>
  <c r="B220" i="271"/>
  <c r="A220" i="271"/>
  <c r="B219" i="271"/>
  <c r="A219" i="271"/>
  <c r="B218" i="271"/>
  <c r="A218" i="271"/>
  <c r="B217" i="271"/>
  <c r="A217" i="271"/>
  <c r="B216" i="271"/>
  <c r="A216" i="271"/>
  <c r="B215" i="271"/>
  <c r="A215" i="271"/>
  <c r="B214" i="271"/>
  <c r="A214" i="271"/>
  <c r="B213" i="271"/>
  <c r="A213" i="271"/>
  <c r="B212" i="271"/>
  <c r="A212" i="271"/>
  <c r="B211" i="271"/>
  <c r="A211" i="271"/>
  <c r="B210" i="271"/>
  <c r="A210" i="271"/>
  <c r="B209" i="271"/>
  <c r="A209" i="271"/>
  <c r="B208" i="271"/>
  <c r="A208" i="271"/>
  <c r="B207" i="271"/>
  <c r="A207" i="271"/>
  <c r="B206" i="271"/>
  <c r="A206" i="271"/>
  <c r="B205" i="271"/>
  <c r="A205" i="271"/>
  <c r="B204" i="271"/>
  <c r="A204" i="271"/>
  <c r="B203" i="271"/>
  <c r="A203" i="271"/>
  <c r="B202" i="271"/>
  <c r="A202" i="271"/>
  <c r="B201" i="271"/>
  <c r="A201" i="271"/>
  <c r="B200" i="271"/>
  <c r="A200" i="271"/>
  <c r="B199" i="271"/>
  <c r="A199" i="271"/>
  <c r="B198" i="271"/>
  <c r="A198" i="271"/>
  <c r="B197" i="271"/>
  <c r="A197" i="271"/>
  <c r="B196" i="271"/>
  <c r="A196" i="271"/>
  <c r="B195" i="271"/>
  <c r="A195" i="271"/>
  <c r="B194" i="271"/>
  <c r="A194" i="271"/>
  <c r="B193" i="271"/>
  <c r="A193" i="271"/>
  <c r="B192" i="271"/>
  <c r="A192" i="271"/>
  <c r="B191" i="271"/>
  <c r="A191" i="271"/>
  <c r="B190" i="271"/>
  <c r="A190" i="271"/>
  <c r="B189" i="271"/>
  <c r="A189" i="271"/>
  <c r="B188" i="271"/>
  <c r="A188" i="271"/>
  <c r="B187" i="271"/>
  <c r="A187" i="271"/>
  <c r="B186" i="271"/>
  <c r="A186" i="271"/>
  <c r="B185" i="271"/>
  <c r="A185" i="271"/>
  <c r="B184" i="271"/>
  <c r="A184" i="271"/>
  <c r="B183" i="271"/>
  <c r="A183" i="271"/>
  <c r="B182" i="271"/>
  <c r="A182" i="271"/>
  <c r="B181" i="271"/>
  <c r="A181" i="271"/>
  <c r="B180" i="271"/>
  <c r="A180" i="271"/>
  <c r="B179" i="271"/>
  <c r="A179" i="271"/>
  <c r="B178" i="271"/>
  <c r="A178" i="271"/>
  <c r="B177" i="271"/>
  <c r="A177" i="271"/>
  <c r="B176" i="271"/>
  <c r="A176" i="271"/>
  <c r="B175" i="271"/>
  <c r="A175" i="271"/>
  <c r="B174" i="271"/>
  <c r="A174" i="271"/>
  <c r="B173" i="271"/>
  <c r="A173" i="271"/>
  <c r="B172" i="271"/>
  <c r="A172" i="271"/>
  <c r="B171" i="271"/>
  <c r="A171" i="271"/>
  <c r="B170" i="271"/>
  <c r="A170" i="271"/>
  <c r="B169" i="271"/>
  <c r="A169" i="271"/>
  <c r="B168" i="271"/>
  <c r="A168" i="271"/>
  <c r="B167" i="271"/>
  <c r="A167" i="271"/>
  <c r="B166" i="271"/>
  <c r="A166" i="271"/>
  <c r="B165" i="271"/>
  <c r="A165" i="271"/>
  <c r="B164" i="271"/>
  <c r="A164" i="271"/>
  <c r="B163" i="271"/>
  <c r="A163" i="271"/>
  <c r="B162" i="271"/>
  <c r="A162" i="271"/>
  <c r="B161" i="271"/>
  <c r="A161" i="271"/>
  <c r="B160" i="271"/>
  <c r="A160" i="271"/>
  <c r="B159" i="271"/>
  <c r="A159" i="271"/>
  <c r="B158" i="271"/>
  <c r="A158" i="271"/>
  <c r="B157" i="271"/>
  <c r="A157" i="271"/>
  <c r="B156" i="271"/>
  <c r="A156" i="271"/>
  <c r="B155" i="271"/>
  <c r="A155" i="271"/>
  <c r="B154" i="271"/>
  <c r="A154" i="271"/>
  <c r="B153" i="271"/>
  <c r="A153" i="271"/>
  <c r="B152" i="271"/>
  <c r="A152" i="271"/>
  <c r="B151" i="271"/>
  <c r="A151" i="271"/>
  <c r="B150" i="271"/>
  <c r="A150" i="271"/>
  <c r="B149" i="271"/>
  <c r="A149" i="271"/>
  <c r="B148" i="271"/>
  <c r="A148" i="271"/>
  <c r="B147" i="271"/>
  <c r="A147" i="271"/>
  <c r="B146" i="271"/>
  <c r="A146" i="271"/>
  <c r="B145" i="271"/>
  <c r="A145" i="271"/>
  <c r="B144" i="271"/>
  <c r="A144" i="271"/>
  <c r="B143" i="271"/>
  <c r="A143" i="271"/>
  <c r="B142" i="271"/>
  <c r="A142" i="271"/>
  <c r="B141" i="271"/>
  <c r="A141" i="271"/>
  <c r="B140" i="271"/>
  <c r="A140" i="271"/>
  <c r="B139" i="271"/>
  <c r="A139" i="271"/>
  <c r="B138" i="271"/>
  <c r="A138" i="271"/>
  <c r="B137" i="271"/>
  <c r="A137" i="271"/>
  <c r="B136" i="271"/>
  <c r="A136" i="271"/>
  <c r="B135" i="271"/>
  <c r="A135" i="271"/>
  <c r="B134" i="271"/>
  <c r="A134" i="271"/>
  <c r="B133" i="271"/>
  <c r="A133" i="271"/>
  <c r="B132" i="271"/>
  <c r="A132" i="271"/>
  <c r="B131" i="271"/>
  <c r="A131" i="271"/>
  <c r="B130" i="271"/>
  <c r="A130" i="271"/>
  <c r="B129" i="271"/>
  <c r="A129" i="271"/>
  <c r="B128" i="271"/>
  <c r="A128" i="271"/>
  <c r="B127" i="271"/>
  <c r="A127" i="271"/>
  <c r="AU123" i="271"/>
  <c r="AT123" i="271"/>
  <c r="AS123" i="271"/>
  <c r="AR123" i="271"/>
  <c r="AQ123" i="271"/>
  <c r="AP123" i="271"/>
  <c r="AO123" i="271"/>
  <c r="AM123" i="271"/>
  <c r="AL123" i="271"/>
  <c r="AK123" i="271"/>
  <c r="AJ123" i="271"/>
  <c r="AI123" i="271"/>
  <c r="AH123" i="271"/>
  <c r="AG123" i="271"/>
  <c r="AE123" i="271"/>
  <c r="AD123" i="271"/>
  <c r="AC123" i="271"/>
  <c r="AB123" i="271"/>
  <c r="AA123" i="271"/>
  <c r="Z123" i="271"/>
  <c r="Y123" i="271"/>
  <c r="W123" i="271"/>
  <c r="V123" i="271"/>
  <c r="U123" i="271"/>
  <c r="T123" i="271"/>
  <c r="S123" i="271"/>
  <c r="R123" i="271"/>
  <c r="Q123" i="271"/>
  <c r="O123" i="271"/>
  <c r="N123" i="271"/>
  <c r="M123" i="271"/>
  <c r="L123" i="271"/>
  <c r="K123" i="271"/>
  <c r="J123" i="271"/>
  <c r="I123" i="271"/>
  <c r="AU122" i="271"/>
  <c r="AT122" i="271"/>
  <c r="AS122" i="271"/>
  <c r="AR122" i="271"/>
  <c r="AQ122" i="271"/>
  <c r="AP122" i="271"/>
  <c r="AO122" i="271"/>
  <c r="AM122" i="271"/>
  <c r="AL122" i="271"/>
  <c r="AK122" i="271"/>
  <c r="AJ122" i="271"/>
  <c r="AI122" i="271"/>
  <c r="AH122" i="271"/>
  <c r="AG122" i="271"/>
  <c r="AE122" i="271"/>
  <c r="AD122" i="271"/>
  <c r="AC122" i="271"/>
  <c r="AB122" i="271"/>
  <c r="AA122" i="271"/>
  <c r="Z122" i="271"/>
  <c r="Y122" i="271"/>
  <c r="W122" i="271"/>
  <c r="V122" i="271"/>
  <c r="U122" i="271"/>
  <c r="T122" i="271"/>
  <c r="S122" i="271"/>
  <c r="R122" i="271"/>
  <c r="Q122" i="271"/>
  <c r="O122" i="271"/>
  <c r="N122" i="271"/>
  <c r="M122" i="271"/>
  <c r="L122" i="271"/>
  <c r="K122" i="271"/>
  <c r="J122" i="271"/>
  <c r="I122" i="271"/>
  <c r="AU121" i="271"/>
  <c r="AT121" i="271"/>
  <c r="AS121" i="271"/>
  <c r="AR121" i="271"/>
  <c r="AQ121" i="271"/>
  <c r="AP121" i="271"/>
  <c r="AO121" i="271"/>
  <c r="AM121" i="271"/>
  <c r="AL121" i="271"/>
  <c r="AK121" i="271"/>
  <c r="AJ121" i="271"/>
  <c r="AI121" i="271"/>
  <c r="AH121" i="271"/>
  <c r="AG121" i="271"/>
  <c r="AE121" i="271"/>
  <c r="AD121" i="271"/>
  <c r="AC121" i="271"/>
  <c r="AB121" i="271"/>
  <c r="AA121" i="271"/>
  <c r="Z121" i="271"/>
  <c r="Y121" i="271"/>
  <c r="W121" i="271"/>
  <c r="V121" i="271"/>
  <c r="U121" i="271"/>
  <c r="T121" i="271"/>
  <c r="S121" i="271"/>
  <c r="R121" i="271"/>
  <c r="Q121" i="271"/>
  <c r="O121" i="271"/>
  <c r="N121" i="271"/>
  <c r="M121" i="271"/>
  <c r="L121" i="271"/>
  <c r="K121" i="271"/>
  <c r="J121" i="271"/>
  <c r="I121" i="271"/>
  <c r="G121" i="271"/>
  <c r="F121" i="271"/>
  <c r="E121" i="271"/>
  <c r="D121" i="271"/>
  <c r="C121" i="271"/>
  <c r="B121" i="271"/>
  <c r="A121" i="271"/>
  <c r="AU120" i="271"/>
  <c r="AT120" i="271"/>
  <c r="AS120" i="271"/>
  <c r="AR120" i="271"/>
  <c r="AQ120" i="271"/>
  <c r="AP120" i="271"/>
  <c r="AO120" i="271"/>
  <c r="AM120" i="271"/>
  <c r="AL120" i="271"/>
  <c r="AK120" i="271"/>
  <c r="AJ120" i="271"/>
  <c r="AI120" i="271"/>
  <c r="AH120" i="271"/>
  <c r="AG120" i="271"/>
  <c r="AE120" i="271"/>
  <c r="AD120" i="271"/>
  <c r="AC120" i="271"/>
  <c r="AB120" i="271"/>
  <c r="AA120" i="271"/>
  <c r="Z120" i="271"/>
  <c r="Y120" i="271"/>
  <c r="W120" i="271"/>
  <c r="V120" i="271"/>
  <c r="U120" i="271"/>
  <c r="T120" i="271"/>
  <c r="S120" i="271"/>
  <c r="R120" i="271"/>
  <c r="Q120" i="271"/>
  <c r="O120" i="271"/>
  <c r="N120" i="271"/>
  <c r="M120" i="271"/>
  <c r="L120" i="271"/>
  <c r="K120" i="271"/>
  <c r="J120" i="271"/>
  <c r="I120" i="271"/>
  <c r="G120" i="271"/>
  <c r="F120" i="271"/>
  <c r="E120" i="271"/>
  <c r="D120" i="271"/>
  <c r="C120" i="271"/>
  <c r="B120" i="271"/>
  <c r="A120" i="271"/>
  <c r="AU119" i="271"/>
  <c r="AT119" i="271"/>
  <c r="AS119" i="271"/>
  <c r="AR119" i="271"/>
  <c r="AQ119" i="271"/>
  <c r="AP119" i="271"/>
  <c r="AO119" i="271"/>
  <c r="AM119" i="271"/>
  <c r="AL119" i="271"/>
  <c r="AK119" i="271"/>
  <c r="AJ119" i="271"/>
  <c r="AI119" i="271"/>
  <c r="AH119" i="271"/>
  <c r="AG119" i="271"/>
  <c r="AE119" i="271"/>
  <c r="AD119" i="271"/>
  <c r="AC119" i="271"/>
  <c r="AB119" i="271"/>
  <c r="AA119" i="271"/>
  <c r="Z119" i="271"/>
  <c r="Y119" i="271"/>
  <c r="W119" i="271"/>
  <c r="V119" i="271"/>
  <c r="U119" i="271"/>
  <c r="T119" i="271"/>
  <c r="S119" i="271"/>
  <c r="R119" i="271"/>
  <c r="Q119" i="271"/>
  <c r="O119" i="271"/>
  <c r="N119" i="271"/>
  <c r="M119" i="271"/>
  <c r="L119" i="271"/>
  <c r="K119" i="271"/>
  <c r="J119" i="271"/>
  <c r="I119" i="271"/>
  <c r="G119" i="271"/>
  <c r="F119" i="271"/>
  <c r="E119" i="271"/>
  <c r="D119" i="271"/>
  <c r="C119" i="271"/>
  <c r="B119" i="271"/>
  <c r="A119" i="271"/>
  <c r="AU118" i="271"/>
  <c r="AT118" i="271"/>
  <c r="AS118" i="271"/>
  <c r="AR118" i="271"/>
  <c r="AQ118" i="271"/>
  <c r="AP118" i="271"/>
  <c r="AO118" i="271"/>
  <c r="AM118" i="271"/>
  <c r="AL118" i="271"/>
  <c r="AK118" i="271"/>
  <c r="AJ118" i="271"/>
  <c r="AI118" i="271"/>
  <c r="AH118" i="271"/>
  <c r="AG118" i="271"/>
  <c r="AE118" i="271"/>
  <c r="AD118" i="271"/>
  <c r="AC118" i="271"/>
  <c r="AB118" i="271"/>
  <c r="AA118" i="271"/>
  <c r="Z118" i="271"/>
  <c r="Y118" i="271"/>
  <c r="W118" i="271"/>
  <c r="V118" i="271"/>
  <c r="U118" i="271"/>
  <c r="T118" i="271"/>
  <c r="S118" i="271"/>
  <c r="R118" i="271"/>
  <c r="Q118" i="271"/>
  <c r="O118" i="271"/>
  <c r="N118" i="271"/>
  <c r="M118" i="271"/>
  <c r="L118" i="271"/>
  <c r="K118" i="271"/>
  <c r="J118" i="271"/>
  <c r="I118" i="271"/>
  <c r="G118" i="271"/>
  <c r="F118" i="271"/>
  <c r="E118" i="271"/>
  <c r="D118" i="271"/>
  <c r="C118" i="271"/>
  <c r="B118" i="271"/>
  <c r="A118" i="271"/>
  <c r="AU117" i="271"/>
  <c r="AT117" i="271"/>
  <c r="AS117" i="271"/>
  <c r="AR117" i="271"/>
  <c r="AQ117" i="271"/>
  <c r="AP117" i="271"/>
  <c r="AO117" i="271"/>
  <c r="AM117" i="271"/>
  <c r="AL117" i="271"/>
  <c r="AK117" i="271"/>
  <c r="AJ117" i="271"/>
  <c r="AI117" i="271"/>
  <c r="AH117" i="271"/>
  <c r="AG117" i="271"/>
  <c r="AE117" i="271"/>
  <c r="AD117" i="271"/>
  <c r="AC117" i="271"/>
  <c r="AB117" i="271"/>
  <c r="AA117" i="271"/>
  <c r="Z117" i="271"/>
  <c r="Y117" i="271"/>
  <c r="W117" i="271"/>
  <c r="V117" i="271"/>
  <c r="U117" i="271"/>
  <c r="T117" i="271"/>
  <c r="S117" i="271"/>
  <c r="R117" i="271"/>
  <c r="Q117" i="271"/>
  <c r="O117" i="271"/>
  <c r="N117" i="271"/>
  <c r="M117" i="271"/>
  <c r="L117" i="271"/>
  <c r="K117" i="271"/>
  <c r="J117" i="271"/>
  <c r="I117" i="271"/>
  <c r="G117" i="271"/>
  <c r="F117" i="271"/>
  <c r="E117" i="271"/>
  <c r="D117" i="271"/>
  <c r="C117" i="271"/>
  <c r="B117" i="271"/>
  <c r="A117" i="271"/>
  <c r="AU116" i="271"/>
  <c r="AT116" i="271"/>
  <c r="AS116" i="271"/>
  <c r="AR116" i="271"/>
  <c r="AQ116" i="271"/>
  <c r="AP116" i="271"/>
  <c r="AO116" i="271"/>
  <c r="AM116" i="271"/>
  <c r="AL116" i="271"/>
  <c r="AK116" i="271"/>
  <c r="AJ116" i="271"/>
  <c r="AI116" i="271"/>
  <c r="AH116" i="271"/>
  <c r="AG116" i="271"/>
  <c r="AE116" i="271"/>
  <c r="AD116" i="271"/>
  <c r="AC116" i="271"/>
  <c r="AB116" i="271"/>
  <c r="AA116" i="271"/>
  <c r="Z116" i="271"/>
  <c r="Y116" i="271"/>
  <c r="W116" i="271"/>
  <c r="V116" i="271"/>
  <c r="U116" i="271"/>
  <c r="T116" i="271"/>
  <c r="S116" i="271"/>
  <c r="R116" i="271"/>
  <c r="Q116" i="271"/>
  <c r="O116" i="271"/>
  <c r="N116" i="271"/>
  <c r="M116" i="271"/>
  <c r="L116" i="271"/>
  <c r="K116" i="271"/>
  <c r="J116" i="271"/>
  <c r="I116" i="271"/>
  <c r="G116" i="271"/>
  <c r="F116" i="271"/>
  <c r="E116" i="271"/>
  <c r="D116" i="271"/>
  <c r="C116" i="271"/>
  <c r="B116" i="271"/>
  <c r="A116" i="271"/>
  <c r="AU115" i="271"/>
  <c r="AT115" i="271"/>
  <c r="AS115" i="271"/>
  <c r="AR115" i="271"/>
  <c r="AQ115" i="271"/>
  <c r="AP115" i="271"/>
  <c r="AO115" i="271"/>
  <c r="AM115" i="271"/>
  <c r="AL115" i="271"/>
  <c r="AK115" i="271"/>
  <c r="AJ115" i="271"/>
  <c r="AI115" i="271"/>
  <c r="AH115" i="271"/>
  <c r="AG115" i="271"/>
  <c r="AE115" i="271"/>
  <c r="AD115" i="271"/>
  <c r="AC115" i="271"/>
  <c r="AB115" i="271"/>
  <c r="AA115" i="271"/>
  <c r="Z115" i="271"/>
  <c r="Y115" i="271"/>
  <c r="W115" i="271"/>
  <c r="V115" i="271"/>
  <c r="U115" i="271"/>
  <c r="T115" i="271"/>
  <c r="S115" i="271"/>
  <c r="R115" i="271"/>
  <c r="Q115" i="271"/>
  <c r="O115" i="271"/>
  <c r="N115" i="271"/>
  <c r="M115" i="271"/>
  <c r="L115" i="271"/>
  <c r="K115" i="271"/>
  <c r="J115" i="271"/>
  <c r="I115" i="271"/>
  <c r="G115" i="271"/>
  <c r="F115" i="271"/>
  <c r="E115" i="271"/>
  <c r="D115" i="271"/>
  <c r="C115" i="271"/>
  <c r="B115" i="271"/>
  <c r="A115" i="271"/>
  <c r="AU114" i="271"/>
  <c r="AT114" i="271"/>
  <c r="AS114" i="271"/>
  <c r="AR114" i="271"/>
  <c r="AQ114" i="271"/>
  <c r="AP114" i="271"/>
  <c r="AO114" i="271"/>
  <c r="AM114" i="271"/>
  <c r="AL114" i="271"/>
  <c r="AK114" i="271"/>
  <c r="AJ114" i="271"/>
  <c r="AI114" i="271"/>
  <c r="AH114" i="271"/>
  <c r="AG114" i="271"/>
  <c r="AE114" i="271"/>
  <c r="AD114" i="271"/>
  <c r="AC114" i="271"/>
  <c r="AB114" i="271"/>
  <c r="AA114" i="271"/>
  <c r="Z114" i="271"/>
  <c r="Y114" i="271"/>
  <c r="W114" i="271"/>
  <c r="V114" i="271"/>
  <c r="U114" i="271"/>
  <c r="T114" i="271"/>
  <c r="S114" i="271"/>
  <c r="R114" i="271"/>
  <c r="Q114" i="271"/>
  <c r="O114" i="271"/>
  <c r="N114" i="271"/>
  <c r="M114" i="271"/>
  <c r="L114" i="271"/>
  <c r="K114" i="271"/>
  <c r="J114" i="271"/>
  <c r="I114" i="271"/>
  <c r="G114" i="271"/>
  <c r="F114" i="271"/>
  <c r="E114" i="271"/>
  <c r="D114" i="271"/>
  <c r="C114" i="271"/>
  <c r="B114" i="271"/>
  <c r="A114" i="271"/>
  <c r="AU113" i="271"/>
  <c r="AT113" i="271"/>
  <c r="AS113" i="271"/>
  <c r="AR113" i="271"/>
  <c r="AQ113" i="271"/>
  <c r="AP113" i="271"/>
  <c r="AO113" i="271"/>
  <c r="AM113" i="271"/>
  <c r="AL113" i="271"/>
  <c r="AK113" i="271"/>
  <c r="AJ113" i="271"/>
  <c r="AI113" i="271"/>
  <c r="AH113" i="271"/>
  <c r="AG113" i="271"/>
  <c r="AE113" i="271"/>
  <c r="AD113" i="271"/>
  <c r="AC113" i="271"/>
  <c r="AB113" i="271"/>
  <c r="AA113" i="271"/>
  <c r="Z113" i="271"/>
  <c r="Y113" i="271"/>
  <c r="W113" i="271"/>
  <c r="V113" i="271"/>
  <c r="U113" i="271"/>
  <c r="T113" i="271"/>
  <c r="S113" i="271"/>
  <c r="R113" i="271"/>
  <c r="Q113" i="271"/>
  <c r="O113" i="271"/>
  <c r="N113" i="271"/>
  <c r="M113" i="271"/>
  <c r="L113" i="271"/>
  <c r="K113" i="271"/>
  <c r="J113" i="271"/>
  <c r="I113" i="271"/>
  <c r="G113" i="271"/>
  <c r="F113" i="271"/>
  <c r="E113" i="271"/>
  <c r="D113" i="271"/>
  <c r="C113" i="271"/>
  <c r="B113" i="271"/>
  <c r="A113" i="271"/>
  <c r="AU112" i="271"/>
  <c r="AT112" i="271"/>
  <c r="AS112" i="271"/>
  <c r="AR112" i="271"/>
  <c r="AQ112" i="271"/>
  <c r="AP112" i="271"/>
  <c r="AO112" i="271"/>
  <c r="AM112" i="271"/>
  <c r="AL112" i="271"/>
  <c r="AK112" i="271"/>
  <c r="AJ112" i="271"/>
  <c r="AI112" i="271"/>
  <c r="AH112" i="271"/>
  <c r="AG112" i="271"/>
  <c r="AE112" i="271"/>
  <c r="AD112" i="271"/>
  <c r="AC112" i="271"/>
  <c r="AB112" i="271"/>
  <c r="AA112" i="271"/>
  <c r="Z112" i="271"/>
  <c r="Y112" i="271"/>
  <c r="W112" i="271"/>
  <c r="V112" i="271"/>
  <c r="U112" i="271"/>
  <c r="T112" i="271"/>
  <c r="S112" i="271"/>
  <c r="R112" i="271"/>
  <c r="Q112" i="271"/>
  <c r="O112" i="271"/>
  <c r="N112" i="271"/>
  <c r="M112" i="271"/>
  <c r="L112" i="271"/>
  <c r="K112" i="271"/>
  <c r="J112" i="271"/>
  <c r="I112" i="271"/>
  <c r="G112" i="271"/>
  <c r="F112" i="271"/>
  <c r="E112" i="271"/>
  <c r="D112" i="271"/>
  <c r="C112" i="271"/>
  <c r="B112" i="271"/>
  <c r="A112" i="271"/>
  <c r="AU111" i="271"/>
  <c r="AT111" i="271"/>
  <c r="AS111" i="271"/>
  <c r="AR111" i="271"/>
  <c r="AQ111" i="271"/>
  <c r="AP111" i="271"/>
  <c r="AO111" i="271"/>
  <c r="AM111" i="271"/>
  <c r="AL111" i="271"/>
  <c r="AK111" i="271"/>
  <c r="AJ111" i="271"/>
  <c r="AI111" i="271"/>
  <c r="AH111" i="271"/>
  <c r="AG111" i="271"/>
  <c r="AE111" i="271"/>
  <c r="AD111" i="271"/>
  <c r="AC111" i="271"/>
  <c r="AB111" i="271"/>
  <c r="AA111" i="271"/>
  <c r="Z111" i="271"/>
  <c r="Y111" i="271"/>
  <c r="W111" i="271"/>
  <c r="V111" i="271"/>
  <c r="U111" i="271"/>
  <c r="T111" i="271"/>
  <c r="S111" i="271"/>
  <c r="R111" i="271"/>
  <c r="Q111" i="271"/>
  <c r="O111" i="271"/>
  <c r="N111" i="271"/>
  <c r="M111" i="271"/>
  <c r="L111" i="271"/>
  <c r="K111" i="271"/>
  <c r="J111" i="271"/>
  <c r="I111" i="271"/>
  <c r="G111" i="271"/>
  <c r="F111" i="271"/>
  <c r="E111" i="271"/>
  <c r="D111" i="271"/>
  <c r="C111" i="271"/>
  <c r="B111" i="271"/>
  <c r="A111" i="271"/>
  <c r="AU110" i="271"/>
  <c r="AT110" i="271"/>
  <c r="AS110" i="271"/>
  <c r="AR110" i="271"/>
  <c r="AQ110" i="271"/>
  <c r="AP110" i="271"/>
  <c r="AO110" i="271"/>
  <c r="AM110" i="271"/>
  <c r="AL110" i="271"/>
  <c r="AK110" i="271"/>
  <c r="AJ110" i="271"/>
  <c r="AI110" i="271"/>
  <c r="AH110" i="271"/>
  <c r="AG110" i="271"/>
  <c r="AE110" i="271"/>
  <c r="AD110" i="271"/>
  <c r="AC110" i="271"/>
  <c r="AB110" i="271"/>
  <c r="AA110" i="271"/>
  <c r="Z110" i="271"/>
  <c r="Y110" i="271"/>
  <c r="W110" i="271"/>
  <c r="V110" i="271"/>
  <c r="U110" i="271"/>
  <c r="T110" i="271"/>
  <c r="S110" i="271"/>
  <c r="R110" i="271"/>
  <c r="Q110" i="271"/>
  <c r="O110" i="271"/>
  <c r="N110" i="271"/>
  <c r="M110" i="271"/>
  <c r="L110" i="271"/>
  <c r="K110" i="271"/>
  <c r="J110" i="271"/>
  <c r="I110" i="271"/>
  <c r="G110" i="271"/>
  <c r="F110" i="271"/>
  <c r="E110" i="271"/>
  <c r="D110" i="271"/>
  <c r="C110" i="271"/>
  <c r="B110" i="271"/>
  <c r="A110" i="271"/>
  <c r="AU109" i="271"/>
  <c r="AT109" i="271"/>
  <c r="AS109" i="271"/>
  <c r="AR109" i="271"/>
  <c r="AQ109" i="271"/>
  <c r="AP109" i="271"/>
  <c r="AO109" i="271"/>
  <c r="AM109" i="271"/>
  <c r="AL109" i="271"/>
  <c r="AK109" i="271"/>
  <c r="AJ109" i="271"/>
  <c r="AI109" i="271"/>
  <c r="AH109" i="271"/>
  <c r="AG109" i="271"/>
  <c r="AE109" i="271"/>
  <c r="AD109" i="271"/>
  <c r="AC109" i="271"/>
  <c r="AB109" i="271"/>
  <c r="AA109" i="271"/>
  <c r="Z109" i="271"/>
  <c r="Y109" i="271"/>
  <c r="W109" i="271"/>
  <c r="V109" i="271"/>
  <c r="U109" i="271"/>
  <c r="T109" i="271"/>
  <c r="S109" i="271"/>
  <c r="R109" i="271"/>
  <c r="Q109" i="271"/>
  <c r="O109" i="271"/>
  <c r="N109" i="271"/>
  <c r="M109" i="271"/>
  <c r="L109" i="271"/>
  <c r="K109" i="271"/>
  <c r="J109" i="271"/>
  <c r="I109" i="271"/>
  <c r="G109" i="271"/>
  <c r="F109" i="271"/>
  <c r="E109" i="271"/>
  <c r="D109" i="271"/>
  <c r="C109" i="271"/>
  <c r="B109" i="271"/>
  <c r="A109" i="271"/>
  <c r="AU108" i="271"/>
  <c r="AT108" i="271"/>
  <c r="AS108" i="271"/>
  <c r="AR108" i="271"/>
  <c r="AQ108" i="271"/>
  <c r="AP108" i="271"/>
  <c r="AO108" i="271"/>
  <c r="AM108" i="271"/>
  <c r="AL108" i="271"/>
  <c r="AK108" i="271"/>
  <c r="AJ108" i="271"/>
  <c r="AI108" i="271"/>
  <c r="AH108" i="271"/>
  <c r="AG108" i="271"/>
  <c r="AE108" i="271"/>
  <c r="AD108" i="271"/>
  <c r="AC108" i="271"/>
  <c r="AB108" i="271"/>
  <c r="AA108" i="271"/>
  <c r="Z108" i="271"/>
  <c r="Y108" i="271"/>
  <c r="W108" i="271"/>
  <c r="V108" i="271"/>
  <c r="U108" i="271"/>
  <c r="T108" i="271"/>
  <c r="S108" i="271"/>
  <c r="R108" i="271"/>
  <c r="Q108" i="271"/>
  <c r="O108" i="271"/>
  <c r="N108" i="271"/>
  <c r="M108" i="271"/>
  <c r="L108" i="271"/>
  <c r="K108" i="271"/>
  <c r="J108" i="271"/>
  <c r="I108" i="271"/>
  <c r="G108" i="271"/>
  <c r="F108" i="271"/>
  <c r="E108" i="271"/>
  <c r="D108" i="271"/>
  <c r="C108" i="271"/>
  <c r="B108" i="271"/>
  <c r="A108" i="271"/>
  <c r="AU107" i="271"/>
  <c r="AT107" i="271"/>
  <c r="AS107" i="271"/>
  <c r="AR107" i="271"/>
  <c r="AQ107" i="271"/>
  <c r="AP107" i="271"/>
  <c r="AO107" i="271"/>
  <c r="AM107" i="271"/>
  <c r="AL107" i="271"/>
  <c r="AK107" i="271"/>
  <c r="AJ107" i="271"/>
  <c r="AI107" i="271"/>
  <c r="AH107" i="271"/>
  <c r="AG107" i="271"/>
  <c r="AE107" i="271"/>
  <c r="AD107" i="271"/>
  <c r="AC107" i="271"/>
  <c r="AB107" i="271"/>
  <c r="AA107" i="271"/>
  <c r="Z107" i="271"/>
  <c r="Y107" i="271"/>
  <c r="W107" i="271"/>
  <c r="V107" i="271"/>
  <c r="U107" i="271"/>
  <c r="T107" i="271"/>
  <c r="S107" i="271"/>
  <c r="R107" i="271"/>
  <c r="Q107" i="271"/>
  <c r="O107" i="271"/>
  <c r="N107" i="271"/>
  <c r="M107" i="271"/>
  <c r="L107" i="271"/>
  <c r="K107" i="271"/>
  <c r="J107" i="271"/>
  <c r="I107" i="271"/>
  <c r="G107" i="271"/>
  <c r="F107" i="271"/>
  <c r="E107" i="271"/>
  <c r="D107" i="271"/>
  <c r="C107" i="271"/>
  <c r="B107" i="271"/>
  <c r="A107" i="271"/>
  <c r="AU106" i="271"/>
  <c r="AT106" i="271"/>
  <c r="AS106" i="271"/>
  <c r="AR106" i="271"/>
  <c r="AQ106" i="271"/>
  <c r="AP106" i="271"/>
  <c r="AO106" i="271"/>
  <c r="AM106" i="271"/>
  <c r="AL106" i="271"/>
  <c r="AK106" i="271"/>
  <c r="AJ106" i="271"/>
  <c r="AI106" i="271"/>
  <c r="AH106" i="271"/>
  <c r="AG106" i="271"/>
  <c r="AE106" i="271"/>
  <c r="AD106" i="271"/>
  <c r="AC106" i="271"/>
  <c r="AB106" i="271"/>
  <c r="AA106" i="271"/>
  <c r="Z106" i="271"/>
  <c r="Y106" i="271"/>
  <c r="W106" i="271"/>
  <c r="V106" i="271"/>
  <c r="U106" i="271"/>
  <c r="T106" i="271"/>
  <c r="S106" i="271"/>
  <c r="R106" i="271"/>
  <c r="Q106" i="271"/>
  <c r="O106" i="271"/>
  <c r="N106" i="271"/>
  <c r="M106" i="271"/>
  <c r="L106" i="271"/>
  <c r="K106" i="271"/>
  <c r="J106" i="271"/>
  <c r="I106" i="271"/>
  <c r="G106" i="271"/>
  <c r="F106" i="271"/>
  <c r="E106" i="271"/>
  <c r="D106" i="271"/>
  <c r="C106" i="271"/>
  <c r="B106" i="271"/>
  <c r="A106" i="271"/>
  <c r="AU105" i="271"/>
  <c r="AT105" i="271"/>
  <c r="AS105" i="271"/>
  <c r="AR105" i="271"/>
  <c r="AQ105" i="271"/>
  <c r="AP105" i="271"/>
  <c r="AO105" i="271"/>
  <c r="AM105" i="271"/>
  <c r="AL105" i="271"/>
  <c r="AK105" i="271"/>
  <c r="AJ105" i="271"/>
  <c r="AI105" i="271"/>
  <c r="AH105" i="271"/>
  <c r="AG105" i="271"/>
  <c r="AE105" i="271"/>
  <c r="AD105" i="271"/>
  <c r="AC105" i="271"/>
  <c r="AB105" i="271"/>
  <c r="AA105" i="271"/>
  <c r="Z105" i="271"/>
  <c r="Y105" i="271"/>
  <c r="W105" i="271"/>
  <c r="V105" i="271"/>
  <c r="U105" i="271"/>
  <c r="T105" i="271"/>
  <c r="S105" i="271"/>
  <c r="R105" i="271"/>
  <c r="Q105" i="271"/>
  <c r="O105" i="271"/>
  <c r="N105" i="271"/>
  <c r="M105" i="271"/>
  <c r="L105" i="271"/>
  <c r="K105" i="271"/>
  <c r="J105" i="271"/>
  <c r="I105" i="271"/>
  <c r="G105" i="271"/>
  <c r="F105" i="271"/>
  <c r="E105" i="271"/>
  <c r="D105" i="271"/>
  <c r="C105" i="271"/>
  <c r="B105" i="271"/>
  <c r="A105" i="271"/>
  <c r="AU104" i="271"/>
  <c r="AT104" i="271"/>
  <c r="AS104" i="271"/>
  <c r="AR104" i="271"/>
  <c r="AQ104" i="271"/>
  <c r="AP104" i="271"/>
  <c r="AO104" i="271"/>
  <c r="AM104" i="271"/>
  <c r="AL104" i="271"/>
  <c r="AK104" i="271"/>
  <c r="AJ104" i="271"/>
  <c r="AI104" i="271"/>
  <c r="AH104" i="271"/>
  <c r="AG104" i="271"/>
  <c r="AE104" i="271"/>
  <c r="AD104" i="271"/>
  <c r="AC104" i="271"/>
  <c r="AB104" i="271"/>
  <c r="AA104" i="271"/>
  <c r="Z104" i="271"/>
  <c r="Y104" i="271"/>
  <c r="W104" i="271"/>
  <c r="V104" i="271"/>
  <c r="U104" i="271"/>
  <c r="T104" i="271"/>
  <c r="S104" i="271"/>
  <c r="R104" i="271"/>
  <c r="Q104" i="271"/>
  <c r="O104" i="271"/>
  <c r="N104" i="271"/>
  <c r="M104" i="271"/>
  <c r="L104" i="271"/>
  <c r="K104" i="271"/>
  <c r="J104" i="271"/>
  <c r="I104" i="271"/>
  <c r="G104" i="271"/>
  <c r="F104" i="271"/>
  <c r="E104" i="271"/>
  <c r="D104" i="271"/>
  <c r="C104" i="271"/>
  <c r="B104" i="271"/>
  <c r="A104" i="271"/>
  <c r="AU103" i="271"/>
  <c r="AT103" i="271"/>
  <c r="AS103" i="271"/>
  <c r="AR103" i="271"/>
  <c r="AQ103" i="271"/>
  <c r="AP103" i="271"/>
  <c r="AO103" i="271"/>
  <c r="AM103" i="271"/>
  <c r="AL103" i="271"/>
  <c r="AK103" i="271"/>
  <c r="AJ103" i="271"/>
  <c r="AI103" i="271"/>
  <c r="AH103" i="271"/>
  <c r="AG103" i="271"/>
  <c r="AE103" i="271"/>
  <c r="AD103" i="271"/>
  <c r="AC103" i="271"/>
  <c r="AB103" i="271"/>
  <c r="AA103" i="271"/>
  <c r="Z103" i="271"/>
  <c r="Y103" i="271"/>
  <c r="W103" i="271"/>
  <c r="V103" i="271"/>
  <c r="U103" i="271"/>
  <c r="T103" i="271"/>
  <c r="S103" i="271"/>
  <c r="R103" i="271"/>
  <c r="Q103" i="271"/>
  <c r="O103" i="271"/>
  <c r="N103" i="271"/>
  <c r="M103" i="271"/>
  <c r="L103" i="271"/>
  <c r="K103" i="271"/>
  <c r="J103" i="271"/>
  <c r="I103" i="271"/>
  <c r="G103" i="271"/>
  <c r="F103" i="271"/>
  <c r="E103" i="271"/>
  <c r="D103" i="271"/>
  <c r="C103" i="271"/>
  <c r="B103" i="271"/>
  <c r="A103" i="271"/>
  <c r="AU102" i="271"/>
  <c r="AT102" i="271"/>
  <c r="AS102" i="271"/>
  <c r="AR102" i="271"/>
  <c r="AQ102" i="271"/>
  <c r="AP102" i="271"/>
  <c r="AO102" i="271"/>
  <c r="AM102" i="271"/>
  <c r="AL102" i="271"/>
  <c r="AK102" i="271"/>
  <c r="AJ102" i="271"/>
  <c r="AI102" i="271"/>
  <c r="AH102" i="271"/>
  <c r="AG102" i="271"/>
  <c r="AE102" i="271"/>
  <c r="AD102" i="271"/>
  <c r="AC102" i="271"/>
  <c r="AB102" i="271"/>
  <c r="AA102" i="271"/>
  <c r="Z102" i="271"/>
  <c r="Y102" i="271"/>
  <c r="W102" i="271"/>
  <c r="V102" i="271"/>
  <c r="U102" i="271"/>
  <c r="T102" i="271"/>
  <c r="S102" i="271"/>
  <c r="R102" i="271"/>
  <c r="Q102" i="271"/>
  <c r="O102" i="271"/>
  <c r="N102" i="271"/>
  <c r="M102" i="271"/>
  <c r="L102" i="271"/>
  <c r="K102" i="271"/>
  <c r="J102" i="271"/>
  <c r="I102" i="271"/>
  <c r="G102" i="271"/>
  <c r="F102" i="271"/>
  <c r="E102" i="271"/>
  <c r="D102" i="271"/>
  <c r="C102" i="271"/>
  <c r="B102" i="271"/>
  <c r="A102" i="271"/>
  <c r="AU101" i="271"/>
  <c r="AT101" i="271"/>
  <c r="AS101" i="271"/>
  <c r="AR101" i="271"/>
  <c r="AQ101" i="271"/>
  <c r="AP101" i="271"/>
  <c r="AO101" i="271"/>
  <c r="AM101" i="271"/>
  <c r="AL101" i="271"/>
  <c r="AK101" i="271"/>
  <c r="AJ101" i="271"/>
  <c r="AI101" i="271"/>
  <c r="AH101" i="271"/>
  <c r="AG101" i="271"/>
  <c r="AE101" i="271"/>
  <c r="AD101" i="271"/>
  <c r="AC101" i="271"/>
  <c r="AB101" i="271"/>
  <c r="AA101" i="271"/>
  <c r="Z101" i="271"/>
  <c r="Y101" i="271"/>
  <c r="W101" i="271"/>
  <c r="V101" i="271"/>
  <c r="U101" i="271"/>
  <c r="T101" i="271"/>
  <c r="S101" i="271"/>
  <c r="R101" i="271"/>
  <c r="Q101" i="271"/>
  <c r="O101" i="271"/>
  <c r="N101" i="271"/>
  <c r="M101" i="271"/>
  <c r="L101" i="271"/>
  <c r="K101" i="271"/>
  <c r="J101" i="271"/>
  <c r="I101" i="271"/>
  <c r="G101" i="271"/>
  <c r="F101" i="271"/>
  <c r="E101" i="271"/>
  <c r="D101" i="271"/>
  <c r="C101" i="271"/>
  <c r="B101" i="271"/>
  <c r="A101" i="271"/>
  <c r="G96" i="271"/>
  <c r="F96" i="271"/>
  <c r="E96" i="271"/>
  <c r="D96" i="271"/>
  <c r="C96" i="271"/>
  <c r="B96" i="271"/>
  <c r="G95" i="271"/>
  <c r="F95" i="271"/>
  <c r="E95" i="271"/>
  <c r="D95" i="271"/>
  <c r="C95" i="271"/>
  <c r="B95" i="271"/>
  <c r="G94" i="271"/>
  <c r="F94" i="271"/>
  <c r="E94" i="271"/>
  <c r="D94" i="271"/>
  <c r="C94" i="271"/>
  <c r="B94" i="271"/>
  <c r="G93" i="271"/>
  <c r="F93" i="271"/>
  <c r="E93" i="271"/>
  <c r="D93" i="271"/>
  <c r="C93" i="271"/>
  <c r="B93" i="271"/>
  <c r="G92" i="271"/>
  <c r="F92" i="271"/>
  <c r="E92" i="271"/>
  <c r="D92" i="271"/>
  <c r="C92" i="271"/>
  <c r="B92" i="271"/>
  <c r="G91" i="271"/>
  <c r="F91" i="271"/>
  <c r="E91" i="271"/>
  <c r="D91" i="271"/>
  <c r="C91" i="271"/>
  <c r="B91" i="271"/>
  <c r="G90" i="271"/>
  <c r="F90" i="271"/>
  <c r="E90" i="271"/>
  <c r="D90" i="271"/>
  <c r="C90" i="271"/>
  <c r="B90" i="271"/>
  <c r="S76" i="271"/>
  <c r="P76" i="271"/>
  <c r="M76" i="271"/>
  <c r="S75" i="271"/>
  <c r="P75" i="271"/>
  <c r="M75" i="271"/>
  <c r="S74" i="271"/>
  <c r="P74" i="271"/>
  <c r="M74" i="271"/>
  <c r="S73" i="271"/>
  <c r="P73" i="271"/>
  <c r="M73" i="271"/>
  <c r="S72" i="271"/>
  <c r="P72" i="271"/>
  <c r="M72" i="271"/>
  <c r="U71" i="271"/>
  <c r="S71" i="271"/>
  <c r="R71" i="271"/>
  <c r="P71" i="271"/>
  <c r="M71" i="271"/>
  <c r="V66" i="271"/>
  <c r="S66" i="271"/>
  <c r="P66" i="271"/>
  <c r="M66" i="271"/>
  <c r="V65" i="271"/>
  <c r="S65" i="271"/>
  <c r="P65" i="271"/>
  <c r="M65" i="271"/>
  <c r="V64" i="271"/>
  <c r="S64" i="271"/>
  <c r="P64" i="271"/>
  <c r="M64" i="271"/>
  <c r="V63" i="271"/>
  <c r="S63" i="271"/>
  <c r="P63" i="271"/>
  <c r="M63" i="271"/>
  <c r="V62" i="271"/>
  <c r="S62" i="271"/>
  <c r="P62" i="271"/>
  <c r="M62" i="271"/>
  <c r="V61" i="271"/>
  <c r="S61" i="271"/>
  <c r="P61" i="271"/>
  <c r="M61" i="271"/>
  <c r="A3" i="271"/>
  <c r="L61" i="271" s="1"/>
  <c r="B273" i="270"/>
  <c r="A273" i="270"/>
  <c r="B272" i="270"/>
  <c r="A272" i="270"/>
  <c r="B271" i="270"/>
  <c r="A271" i="270"/>
  <c r="B270" i="270"/>
  <c r="A270" i="270"/>
  <c r="B269" i="270"/>
  <c r="A269" i="270"/>
  <c r="B268" i="270"/>
  <c r="A268" i="270"/>
  <c r="B267" i="270"/>
  <c r="A267" i="270"/>
  <c r="B266" i="270"/>
  <c r="A266" i="270"/>
  <c r="B265" i="270"/>
  <c r="A265" i="270"/>
  <c r="B264" i="270"/>
  <c r="A264" i="270"/>
  <c r="B263" i="270"/>
  <c r="A263" i="270"/>
  <c r="B262" i="270"/>
  <c r="A262" i="270"/>
  <c r="B261" i="270"/>
  <c r="A261" i="270"/>
  <c r="B260" i="270"/>
  <c r="A260" i="270"/>
  <c r="B259" i="270"/>
  <c r="A259" i="270"/>
  <c r="B258" i="270"/>
  <c r="A258" i="270"/>
  <c r="B257" i="270"/>
  <c r="A257" i="270"/>
  <c r="B256" i="270"/>
  <c r="A256" i="270"/>
  <c r="B255" i="270"/>
  <c r="A255" i="270"/>
  <c r="B254" i="270"/>
  <c r="A254" i="270"/>
  <c r="B253" i="270"/>
  <c r="A253" i="270"/>
  <c r="B252" i="270"/>
  <c r="A252" i="270"/>
  <c r="B251" i="270"/>
  <c r="A251" i="270"/>
  <c r="B250" i="270"/>
  <c r="A250" i="270"/>
  <c r="B249" i="270"/>
  <c r="A249" i="270"/>
  <c r="B248" i="270"/>
  <c r="A248" i="270"/>
  <c r="B247" i="270"/>
  <c r="A247" i="270"/>
  <c r="B246" i="270"/>
  <c r="A246" i="270"/>
  <c r="B245" i="270"/>
  <c r="A245" i="270"/>
  <c r="B244" i="270"/>
  <c r="A244" i="270"/>
  <c r="B243" i="270"/>
  <c r="A243" i="270"/>
  <c r="B242" i="270"/>
  <c r="A242" i="270"/>
  <c r="B241" i="270"/>
  <c r="A241" i="270"/>
  <c r="B240" i="270"/>
  <c r="A240" i="270"/>
  <c r="B239" i="270"/>
  <c r="A239" i="270"/>
  <c r="B238" i="270"/>
  <c r="A238" i="270"/>
  <c r="B237" i="270"/>
  <c r="A237" i="270"/>
  <c r="B236" i="270"/>
  <c r="A236" i="270"/>
  <c r="B235" i="270"/>
  <c r="A235" i="270"/>
  <c r="B234" i="270"/>
  <c r="A234" i="270"/>
  <c r="B233" i="270"/>
  <c r="A233" i="270"/>
  <c r="B232" i="270"/>
  <c r="A232" i="270"/>
  <c r="B231" i="270"/>
  <c r="A231" i="270"/>
  <c r="B230" i="270"/>
  <c r="A230" i="270"/>
  <c r="B229" i="270"/>
  <c r="A229" i="270"/>
  <c r="B228" i="270"/>
  <c r="A228" i="270"/>
  <c r="B227" i="270"/>
  <c r="A227" i="270"/>
  <c r="B226" i="270"/>
  <c r="A226" i="270"/>
  <c r="B225" i="270"/>
  <c r="A225" i="270"/>
  <c r="B224" i="270"/>
  <c r="A224" i="270"/>
  <c r="B223" i="270"/>
  <c r="A223" i="270"/>
  <c r="B222" i="270"/>
  <c r="A222" i="270"/>
  <c r="B221" i="270"/>
  <c r="A221" i="270"/>
  <c r="B220" i="270"/>
  <c r="A220" i="270"/>
  <c r="B219" i="270"/>
  <c r="A219" i="270"/>
  <c r="B218" i="270"/>
  <c r="A218" i="270"/>
  <c r="B217" i="270"/>
  <c r="A217" i="270"/>
  <c r="B216" i="270"/>
  <c r="A216" i="270"/>
  <c r="B215" i="270"/>
  <c r="A215" i="270"/>
  <c r="B214" i="270"/>
  <c r="A214" i="270"/>
  <c r="B213" i="270"/>
  <c r="A213" i="270"/>
  <c r="B212" i="270"/>
  <c r="A212" i="270"/>
  <c r="B211" i="270"/>
  <c r="A211" i="270"/>
  <c r="B210" i="270"/>
  <c r="A210" i="270"/>
  <c r="B209" i="270"/>
  <c r="A209" i="270"/>
  <c r="B208" i="270"/>
  <c r="A208" i="270"/>
  <c r="B207" i="270"/>
  <c r="A207" i="270"/>
  <c r="B206" i="270"/>
  <c r="A206" i="270"/>
  <c r="B205" i="270"/>
  <c r="A205" i="270"/>
  <c r="B204" i="270"/>
  <c r="A204" i="270"/>
  <c r="B203" i="270"/>
  <c r="A203" i="270"/>
  <c r="B202" i="270"/>
  <c r="A202" i="270"/>
  <c r="B201" i="270"/>
  <c r="A201" i="270"/>
  <c r="B200" i="270"/>
  <c r="A200" i="270"/>
  <c r="B199" i="270"/>
  <c r="A199" i="270"/>
  <c r="B198" i="270"/>
  <c r="A198" i="270"/>
  <c r="B197" i="270"/>
  <c r="A197" i="270"/>
  <c r="B196" i="270"/>
  <c r="A196" i="270"/>
  <c r="B195" i="270"/>
  <c r="A195" i="270"/>
  <c r="B194" i="270"/>
  <c r="A194" i="270"/>
  <c r="B193" i="270"/>
  <c r="A193" i="270"/>
  <c r="B192" i="270"/>
  <c r="A192" i="270"/>
  <c r="B191" i="270"/>
  <c r="A191" i="270"/>
  <c r="B190" i="270"/>
  <c r="A190" i="270"/>
  <c r="B189" i="270"/>
  <c r="A189" i="270"/>
  <c r="B188" i="270"/>
  <c r="A188" i="270"/>
  <c r="B187" i="270"/>
  <c r="A187" i="270"/>
  <c r="B186" i="270"/>
  <c r="A186" i="270"/>
  <c r="B185" i="270"/>
  <c r="A185" i="270"/>
  <c r="B184" i="270"/>
  <c r="A184" i="270"/>
  <c r="B183" i="270"/>
  <c r="A183" i="270"/>
  <c r="B182" i="270"/>
  <c r="A182" i="270"/>
  <c r="B181" i="270"/>
  <c r="A181" i="270"/>
  <c r="B180" i="270"/>
  <c r="A180" i="270"/>
  <c r="B179" i="270"/>
  <c r="A179" i="270"/>
  <c r="B178" i="270"/>
  <c r="A178" i="270"/>
  <c r="B177" i="270"/>
  <c r="A177" i="270"/>
  <c r="B176" i="270"/>
  <c r="A176" i="270"/>
  <c r="B175" i="270"/>
  <c r="A175" i="270"/>
  <c r="B174" i="270"/>
  <c r="A174" i="270"/>
  <c r="B173" i="270"/>
  <c r="A173" i="270"/>
  <c r="B172" i="270"/>
  <c r="A172" i="270"/>
  <c r="B171" i="270"/>
  <c r="A171" i="270"/>
  <c r="B170" i="270"/>
  <c r="A170" i="270"/>
  <c r="B169" i="270"/>
  <c r="A169" i="270"/>
  <c r="B168" i="270"/>
  <c r="A168" i="270"/>
  <c r="B167" i="270"/>
  <c r="A167" i="270"/>
  <c r="B166" i="270"/>
  <c r="A166" i="270"/>
  <c r="B165" i="270"/>
  <c r="A165" i="270"/>
  <c r="B164" i="270"/>
  <c r="A164" i="270"/>
  <c r="B163" i="270"/>
  <c r="A163" i="270"/>
  <c r="B162" i="270"/>
  <c r="A162" i="270"/>
  <c r="B161" i="270"/>
  <c r="A161" i="270"/>
  <c r="B160" i="270"/>
  <c r="A160" i="270"/>
  <c r="B159" i="270"/>
  <c r="A159" i="270"/>
  <c r="B158" i="270"/>
  <c r="A158" i="270"/>
  <c r="B157" i="270"/>
  <c r="A157" i="270"/>
  <c r="B156" i="270"/>
  <c r="A156" i="270"/>
  <c r="B155" i="270"/>
  <c r="A155" i="270"/>
  <c r="B154" i="270"/>
  <c r="A154" i="270"/>
  <c r="B153" i="270"/>
  <c r="A153" i="270"/>
  <c r="B152" i="270"/>
  <c r="A152" i="270"/>
  <c r="B151" i="270"/>
  <c r="A151" i="270"/>
  <c r="B150" i="270"/>
  <c r="A150" i="270"/>
  <c r="B149" i="270"/>
  <c r="A149" i="270"/>
  <c r="B148" i="270"/>
  <c r="A148" i="270"/>
  <c r="B147" i="270"/>
  <c r="A147" i="270"/>
  <c r="B146" i="270"/>
  <c r="A146" i="270"/>
  <c r="B145" i="270"/>
  <c r="A145" i="270"/>
  <c r="B144" i="270"/>
  <c r="A144" i="270"/>
  <c r="B143" i="270"/>
  <c r="A143" i="270"/>
  <c r="B142" i="270"/>
  <c r="A142" i="270"/>
  <c r="B141" i="270"/>
  <c r="A141" i="270"/>
  <c r="B140" i="270"/>
  <c r="A140" i="270"/>
  <c r="B139" i="270"/>
  <c r="A139" i="270"/>
  <c r="B138" i="270"/>
  <c r="A138" i="270"/>
  <c r="B137" i="270"/>
  <c r="A137" i="270"/>
  <c r="B136" i="270"/>
  <c r="A136" i="270"/>
  <c r="B135" i="270"/>
  <c r="A135" i="270"/>
  <c r="B134" i="270"/>
  <c r="A134" i="270"/>
  <c r="B133" i="270"/>
  <c r="A133" i="270"/>
  <c r="B132" i="270"/>
  <c r="A132" i="270"/>
  <c r="B131" i="270"/>
  <c r="A131" i="270"/>
  <c r="B130" i="270"/>
  <c r="A130" i="270"/>
  <c r="B129" i="270"/>
  <c r="A129" i="270"/>
  <c r="B128" i="270"/>
  <c r="A128" i="270"/>
  <c r="B127" i="270"/>
  <c r="A127" i="270"/>
  <c r="AU123" i="270"/>
  <c r="AT123" i="270"/>
  <c r="AS123" i="270"/>
  <c r="AR123" i="270"/>
  <c r="AQ123" i="270"/>
  <c r="AP123" i="270"/>
  <c r="AO123" i="270"/>
  <c r="AM123" i="270"/>
  <c r="AL123" i="270"/>
  <c r="AK123" i="270"/>
  <c r="AJ123" i="270"/>
  <c r="AI123" i="270"/>
  <c r="AH123" i="270"/>
  <c r="AG123" i="270"/>
  <c r="AE123" i="270"/>
  <c r="AD123" i="270"/>
  <c r="AC123" i="270"/>
  <c r="AB123" i="270"/>
  <c r="AA123" i="270"/>
  <c r="Z123" i="270"/>
  <c r="Y123" i="270"/>
  <c r="W123" i="270"/>
  <c r="V123" i="270"/>
  <c r="U123" i="270"/>
  <c r="T123" i="270"/>
  <c r="S123" i="270"/>
  <c r="R123" i="270"/>
  <c r="Q123" i="270"/>
  <c r="O123" i="270"/>
  <c r="N123" i="270"/>
  <c r="M123" i="270"/>
  <c r="L123" i="270"/>
  <c r="K123" i="270"/>
  <c r="J123" i="270"/>
  <c r="I123" i="270"/>
  <c r="AU122" i="270"/>
  <c r="AT122" i="270"/>
  <c r="AS122" i="270"/>
  <c r="AR122" i="270"/>
  <c r="AQ122" i="270"/>
  <c r="AP122" i="270"/>
  <c r="AO122" i="270"/>
  <c r="AM122" i="270"/>
  <c r="AL122" i="270"/>
  <c r="AK122" i="270"/>
  <c r="AJ122" i="270"/>
  <c r="AI122" i="270"/>
  <c r="AH122" i="270"/>
  <c r="AG122" i="270"/>
  <c r="AE122" i="270"/>
  <c r="AD122" i="270"/>
  <c r="AC122" i="270"/>
  <c r="AB122" i="270"/>
  <c r="AA122" i="270"/>
  <c r="Z122" i="270"/>
  <c r="Y122" i="270"/>
  <c r="W122" i="270"/>
  <c r="V122" i="270"/>
  <c r="U122" i="270"/>
  <c r="T122" i="270"/>
  <c r="S122" i="270"/>
  <c r="R122" i="270"/>
  <c r="Q122" i="270"/>
  <c r="O122" i="270"/>
  <c r="N122" i="270"/>
  <c r="M122" i="270"/>
  <c r="L122" i="270"/>
  <c r="K122" i="270"/>
  <c r="J122" i="270"/>
  <c r="I122" i="270"/>
  <c r="AU121" i="270"/>
  <c r="AT121" i="270"/>
  <c r="AS121" i="270"/>
  <c r="AR121" i="270"/>
  <c r="AQ121" i="270"/>
  <c r="AP121" i="270"/>
  <c r="AO121" i="270"/>
  <c r="AM121" i="270"/>
  <c r="AL121" i="270"/>
  <c r="AK121" i="270"/>
  <c r="AJ121" i="270"/>
  <c r="AI121" i="270"/>
  <c r="AH121" i="270"/>
  <c r="AG121" i="270"/>
  <c r="AE121" i="270"/>
  <c r="AD121" i="270"/>
  <c r="AC121" i="270"/>
  <c r="AB121" i="270"/>
  <c r="AA121" i="270"/>
  <c r="Z121" i="270"/>
  <c r="Y121" i="270"/>
  <c r="W121" i="270"/>
  <c r="V121" i="270"/>
  <c r="U121" i="270"/>
  <c r="T121" i="270"/>
  <c r="S121" i="270"/>
  <c r="R121" i="270"/>
  <c r="Q121" i="270"/>
  <c r="O121" i="270"/>
  <c r="N121" i="270"/>
  <c r="M121" i="270"/>
  <c r="L121" i="270"/>
  <c r="K121" i="270"/>
  <c r="J121" i="270"/>
  <c r="I121" i="270"/>
  <c r="G121" i="270"/>
  <c r="F121" i="270"/>
  <c r="E121" i="270"/>
  <c r="D121" i="270"/>
  <c r="C121" i="270"/>
  <c r="B121" i="270"/>
  <c r="A121" i="270"/>
  <c r="AU120" i="270"/>
  <c r="AT120" i="270"/>
  <c r="AS120" i="270"/>
  <c r="AR120" i="270"/>
  <c r="AQ120" i="270"/>
  <c r="AP120" i="270"/>
  <c r="AO120" i="270"/>
  <c r="AM120" i="270"/>
  <c r="AL120" i="270"/>
  <c r="AK120" i="270"/>
  <c r="AJ120" i="270"/>
  <c r="AI120" i="270"/>
  <c r="AH120" i="270"/>
  <c r="AG120" i="270"/>
  <c r="AE120" i="270"/>
  <c r="AD120" i="270"/>
  <c r="AC120" i="270"/>
  <c r="AB120" i="270"/>
  <c r="AA120" i="270"/>
  <c r="Z120" i="270"/>
  <c r="Y120" i="270"/>
  <c r="W120" i="270"/>
  <c r="V120" i="270"/>
  <c r="U120" i="270"/>
  <c r="T120" i="270"/>
  <c r="S120" i="270"/>
  <c r="R120" i="270"/>
  <c r="Q120" i="270"/>
  <c r="O120" i="270"/>
  <c r="N120" i="270"/>
  <c r="M120" i="270"/>
  <c r="L120" i="270"/>
  <c r="K120" i="270"/>
  <c r="J120" i="270"/>
  <c r="I120" i="270"/>
  <c r="G120" i="270"/>
  <c r="F120" i="270"/>
  <c r="E120" i="270"/>
  <c r="D120" i="270"/>
  <c r="C120" i="270"/>
  <c r="B120" i="270"/>
  <c r="A120" i="270"/>
  <c r="AU119" i="270"/>
  <c r="AT119" i="270"/>
  <c r="AS119" i="270"/>
  <c r="AR119" i="270"/>
  <c r="AQ119" i="270"/>
  <c r="AP119" i="270"/>
  <c r="AO119" i="270"/>
  <c r="AM119" i="270"/>
  <c r="AL119" i="270"/>
  <c r="AK119" i="270"/>
  <c r="AJ119" i="270"/>
  <c r="AI119" i="270"/>
  <c r="AH119" i="270"/>
  <c r="AG119" i="270"/>
  <c r="AE119" i="270"/>
  <c r="AD119" i="270"/>
  <c r="AC119" i="270"/>
  <c r="AB119" i="270"/>
  <c r="AA119" i="270"/>
  <c r="Z119" i="270"/>
  <c r="Y119" i="270"/>
  <c r="W119" i="270"/>
  <c r="V119" i="270"/>
  <c r="U119" i="270"/>
  <c r="T119" i="270"/>
  <c r="S119" i="270"/>
  <c r="R119" i="270"/>
  <c r="Q119" i="270"/>
  <c r="O119" i="270"/>
  <c r="N119" i="270"/>
  <c r="M119" i="270"/>
  <c r="L119" i="270"/>
  <c r="K119" i="270"/>
  <c r="J119" i="270"/>
  <c r="I119" i="270"/>
  <c r="G119" i="270"/>
  <c r="F119" i="270"/>
  <c r="E119" i="270"/>
  <c r="D119" i="270"/>
  <c r="C119" i="270"/>
  <c r="B119" i="270"/>
  <c r="A119" i="270"/>
  <c r="AU118" i="270"/>
  <c r="AT118" i="270"/>
  <c r="AS118" i="270"/>
  <c r="AR118" i="270"/>
  <c r="AQ118" i="270"/>
  <c r="AP118" i="270"/>
  <c r="AO118" i="270"/>
  <c r="AM118" i="270"/>
  <c r="AL118" i="270"/>
  <c r="AK118" i="270"/>
  <c r="AJ118" i="270"/>
  <c r="AI118" i="270"/>
  <c r="AH118" i="270"/>
  <c r="AG118" i="270"/>
  <c r="AE118" i="270"/>
  <c r="AD118" i="270"/>
  <c r="AC118" i="270"/>
  <c r="AB118" i="270"/>
  <c r="AA118" i="270"/>
  <c r="Z118" i="270"/>
  <c r="Y118" i="270"/>
  <c r="W118" i="270"/>
  <c r="V118" i="270"/>
  <c r="U118" i="270"/>
  <c r="T118" i="270"/>
  <c r="S118" i="270"/>
  <c r="R118" i="270"/>
  <c r="Q118" i="270"/>
  <c r="O118" i="270"/>
  <c r="N118" i="270"/>
  <c r="M118" i="270"/>
  <c r="L118" i="270"/>
  <c r="K118" i="270"/>
  <c r="J118" i="270"/>
  <c r="I118" i="270"/>
  <c r="G118" i="270"/>
  <c r="F118" i="270"/>
  <c r="E118" i="270"/>
  <c r="D118" i="270"/>
  <c r="C118" i="270"/>
  <c r="B118" i="270"/>
  <c r="A118" i="270"/>
  <c r="AU117" i="270"/>
  <c r="AT117" i="270"/>
  <c r="AS117" i="270"/>
  <c r="AR117" i="270"/>
  <c r="AQ117" i="270"/>
  <c r="AP117" i="270"/>
  <c r="AO117" i="270"/>
  <c r="AM117" i="270"/>
  <c r="AL117" i="270"/>
  <c r="AK117" i="270"/>
  <c r="AJ117" i="270"/>
  <c r="AI117" i="270"/>
  <c r="AH117" i="270"/>
  <c r="AG117" i="270"/>
  <c r="AE117" i="270"/>
  <c r="AD117" i="270"/>
  <c r="AC117" i="270"/>
  <c r="AB117" i="270"/>
  <c r="AA117" i="270"/>
  <c r="Z117" i="270"/>
  <c r="Y117" i="270"/>
  <c r="W117" i="270"/>
  <c r="V117" i="270"/>
  <c r="U117" i="270"/>
  <c r="T117" i="270"/>
  <c r="S117" i="270"/>
  <c r="R117" i="270"/>
  <c r="Q117" i="270"/>
  <c r="O117" i="270"/>
  <c r="N117" i="270"/>
  <c r="M117" i="270"/>
  <c r="L117" i="270"/>
  <c r="K117" i="270"/>
  <c r="J117" i="270"/>
  <c r="I117" i="270"/>
  <c r="G117" i="270"/>
  <c r="F117" i="270"/>
  <c r="E117" i="270"/>
  <c r="D117" i="270"/>
  <c r="C117" i="270"/>
  <c r="B117" i="270"/>
  <c r="A117" i="270"/>
  <c r="AU116" i="270"/>
  <c r="AT116" i="270"/>
  <c r="AS116" i="270"/>
  <c r="AR116" i="270"/>
  <c r="AQ116" i="270"/>
  <c r="AP116" i="270"/>
  <c r="AO116" i="270"/>
  <c r="AM116" i="270"/>
  <c r="AL116" i="270"/>
  <c r="AK116" i="270"/>
  <c r="AJ116" i="270"/>
  <c r="AI116" i="270"/>
  <c r="AH116" i="270"/>
  <c r="AG116" i="270"/>
  <c r="AE116" i="270"/>
  <c r="AD116" i="270"/>
  <c r="AC116" i="270"/>
  <c r="AB116" i="270"/>
  <c r="AA116" i="270"/>
  <c r="Z116" i="270"/>
  <c r="Y116" i="270"/>
  <c r="W116" i="270"/>
  <c r="V116" i="270"/>
  <c r="U116" i="270"/>
  <c r="T116" i="270"/>
  <c r="S116" i="270"/>
  <c r="R116" i="270"/>
  <c r="Q116" i="270"/>
  <c r="O116" i="270"/>
  <c r="N116" i="270"/>
  <c r="M116" i="270"/>
  <c r="L116" i="270"/>
  <c r="K116" i="270"/>
  <c r="J116" i="270"/>
  <c r="I116" i="270"/>
  <c r="G116" i="270"/>
  <c r="F116" i="270"/>
  <c r="E116" i="270"/>
  <c r="D116" i="270"/>
  <c r="C116" i="270"/>
  <c r="B116" i="270"/>
  <c r="A116" i="270"/>
  <c r="AU115" i="270"/>
  <c r="AT115" i="270"/>
  <c r="AS115" i="270"/>
  <c r="AR115" i="270"/>
  <c r="AQ115" i="270"/>
  <c r="AP115" i="270"/>
  <c r="AO115" i="270"/>
  <c r="AM115" i="270"/>
  <c r="AL115" i="270"/>
  <c r="AK115" i="270"/>
  <c r="AJ115" i="270"/>
  <c r="AI115" i="270"/>
  <c r="AH115" i="270"/>
  <c r="AG115" i="270"/>
  <c r="AE115" i="270"/>
  <c r="AD115" i="270"/>
  <c r="AC115" i="270"/>
  <c r="AB115" i="270"/>
  <c r="AA115" i="270"/>
  <c r="Z115" i="270"/>
  <c r="Y115" i="270"/>
  <c r="W115" i="270"/>
  <c r="V115" i="270"/>
  <c r="U115" i="270"/>
  <c r="T115" i="270"/>
  <c r="S115" i="270"/>
  <c r="R115" i="270"/>
  <c r="Q115" i="270"/>
  <c r="O115" i="270"/>
  <c r="N115" i="270"/>
  <c r="M115" i="270"/>
  <c r="L115" i="270"/>
  <c r="K115" i="270"/>
  <c r="J115" i="270"/>
  <c r="I115" i="270"/>
  <c r="G115" i="270"/>
  <c r="F115" i="270"/>
  <c r="E115" i="270"/>
  <c r="D115" i="270"/>
  <c r="C115" i="270"/>
  <c r="B115" i="270"/>
  <c r="A115" i="270"/>
  <c r="AU114" i="270"/>
  <c r="AT114" i="270"/>
  <c r="AS114" i="270"/>
  <c r="AR114" i="270"/>
  <c r="AQ114" i="270"/>
  <c r="AP114" i="270"/>
  <c r="AO114" i="270"/>
  <c r="AM114" i="270"/>
  <c r="AL114" i="270"/>
  <c r="AK114" i="270"/>
  <c r="AJ114" i="270"/>
  <c r="AI114" i="270"/>
  <c r="AH114" i="270"/>
  <c r="AG114" i="270"/>
  <c r="AE114" i="270"/>
  <c r="AD114" i="270"/>
  <c r="AC114" i="270"/>
  <c r="AB114" i="270"/>
  <c r="AA114" i="270"/>
  <c r="Z114" i="270"/>
  <c r="Y114" i="270"/>
  <c r="W114" i="270"/>
  <c r="V114" i="270"/>
  <c r="U114" i="270"/>
  <c r="T114" i="270"/>
  <c r="S114" i="270"/>
  <c r="R114" i="270"/>
  <c r="Q114" i="270"/>
  <c r="O114" i="270"/>
  <c r="N114" i="270"/>
  <c r="M114" i="270"/>
  <c r="L114" i="270"/>
  <c r="K114" i="270"/>
  <c r="J114" i="270"/>
  <c r="I114" i="270"/>
  <c r="G114" i="270"/>
  <c r="F114" i="270"/>
  <c r="E114" i="270"/>
  <c r="D114" i="270"/>
  <c r="C114" i="270"/>
  <c r="B114" i="270"/>
  <c r="A114" i="270"/>
  <c r="AU113" i="270"/>
  <c r="AT113" i="270"/>
  <c r="AS113" i="270"/>
  <c r="AR113" i="270"/>
  <c r="AQ113" i="270"/>
  <c r="AP113" i="270"/>
  <c r="AO113" i="270"/>
  <c r="AM113" i="270"/>
  <c r="AL113" i="270"/>
  <c r="AK113" i="270"/>
  <c r="AJ113" i="270"/>
  <c r="AI113" i="270"/>
  <c r="AH113" i="270"/>
  <c r="AG113" i="270"/>
  <c r="AE113" i="270"/>
  <c r="AD113" i="270"/>
  <c r="AC113" i="270"/>
  <c r="AB113" i="270"/>
  <c r="AA113" i="270"/>
  <c r="Z113" i="270"/>
  <c r="Y113" i="270"/>
  <c r="W113" i="270"/>
  <c r="V113" i="270"/>
  <c r="U113" i="270"/>
  <c r="T113" i="270"/>
  <c r="S113" i="270"/>
  <c r="R113" i="270"/>
  <c r="Q113" i="270"/>
  <c r="O113" i="270"/>
  <c r="N113" i="270"/>
  <c r="M113" i="270"/>
  <c r="L113" i="270"/>
  <c r="K113" i="270"/>
  <c r="J113" i="270"/>
  <c r="I113" i="270"/>
  <c r="G113" i="270"/>
  <c r="F113" i="270"/>
  <c r="E113" i="270"/>
  <c r="D113" i="270"/>
  <c r="C113" i="270"/>
  <c r="B113" i="270"/>
  <c r="A113" i="270"/>
  <c r="AU112" i="270"/>
  <c r="AT112" i="270"/>
  <c r="AS112" i="270"/>
  <c r="AR112" i="270"/>
  <c r="AQ112" i="270"/>
  <c r="AP112" i="270"/>
  <c r="AO112" i="270"/>
  <c r="AM112" i="270"/>
  <c r="AL112" i="270"/>
  <c r="AK112" i="270"/>
  <c r="AJ112" i="270"/>
  <c r="AI112" i="270"/>
  <c r="AH112" i="270"/>
  <c r="AG112" i="270"/>
  <c r="AE112" i="270"/>
  <c r="AD112" i="270"/>
  <c r="AC112" i="270"/>
  <c r="AB112" i="270"/>
  <c r="AA112" i="270"/>
  <c r="Z112" i="270"/>
  <c r="Y112" i="270"/>
  <c r="W112" i="270"/>
  <c r="V112" i="270"/>
  <c r="U112" i="270"/>
  <c r="T112" i="270"/>
  <c r="S112" i="270"/>
  <c r="R112" i="270"/>
  <c r="Q112" i="270"/>
  <c r="O112" i="270"/>
  <c r="N112" i="270"/>
  <c r="M112" i="270"/>
  <c r="L112" i="270"/>
  <c r="K112" i="270"/>
  <c r="J112" i="270"/>
  <c r="I112" i="270"/>
  <c r="G112" i="270"/>
  <c r="F112" i="270"/>
  <c r="E112" i="270"/>
  <c r="D112" i="270"/>
  <c r="C112" i="270"/>
  <c r="B112" i="270"/>
  <c r="A112" i="270"/>
  <c r="AU111" i="270"/>
  <c r="AT111" i="270"/>
  <c r="AS111" i="270"/>
  <c r="AR111" i="270"/>
  <c r="AQ111" i="270"/>
  <c r="AP111" i="270"/>
  <c r="AO111" i="270"/>
  <c r="AM111" i="270"/>
  <c r="AL111" i="270"/>
  <c r="AK111" i="270"/>
  <c r="AJ111" i="270"/>
  <c r="AI111" i="270"/>
  <c r="AH111" i="270"/>
  <c r="AG111" i="270"/>
  <c r="AE111" i="270"/>
  <c r="AD111" i="270"/>
  <c r="AC111" i="270"/>
  <c r="AB111" i="270"/>
  <c r="AA111" i="270"/>
  <c r="Z111" i="270"/>
  <c r="Y111" i="270"/>
  <c r="W111" i="270"/>
  <c r="V111" i="270"/>
  <c r="U111" i="270"/>
  <c r="T111" i="270"/>
  <c r="S111" i="270"/>
  <c r="R111" i="270"/>
  <c r="Q111" i="270"/>
  <c r="O111" i="270"/>
  <c r="N111" i="270"/>
  <c r="M111" i="270"/>
  <c r="L111" i="270"/>
  <c r="K111" i="270"/>
  <c r="J111" i="270"/>
  <c r="I111" i="270"/>
  <c r="G111" i="270"/>
  <c r="F111" i="270"/>
  <c r="E111" i="270"/>
  <c r="D111" i="270"/>
  <c r="C111" i="270"/>
  <c r="B111" i="270"/>
  <c r="A111" i="270"/>
  <c r="AU110" i="270"/>
  <c r="AT110" i="270"/>
  <c r="AS110" i="270"/>
  <c r="AR110" i="270"/>
  <c r="AQ110" i="270"/>
  <c r="AP110" i="270"/>
  <c r="AO110" i="270"/>
  <c r="AM110" i="270"/>
  <c r="AL110" i="270"/>
  <c r="AK110" i="270"/>
  <c r="AJ110" i="270"/>
  <c r="AI110" i="270"/>
  <c r="AH110" i="270"/>
  <c r="AG110" i="270"/>
  <c r="AE110" i="270"/>
  <c r="AD110" i="270"/>
  <c r="AC110" i="270"/>
  <c r="AB110" i="270"/>
  <c r="AA110" i="270"/>
  <c r="Z110" i="270"/>
  <c r="Y110" i="270"/>
  <c r="W110" i="270"/>
  <c r="V110" i="270"/>
  <c r="U110" i="270"/>
  <c r="T110" i="270"/>
  <c r="S110" i="270"/>
  <c r="R110" i="270"/>
  <c r="Q110" i="270"/>
  <c r="O110" i="270"/>
  <c r="N110" i="270"/>
  <c r="M110" i="270"/>
  <c r="L110" i="270"/>
  <c r="K110" i="270"/>
  <c r="J110" i="270"/>
  <c r="I110" i="270"/>
  <c r="G110" i="270"/>
  <c r="F110" i="270"/>
  <c r="E110" i="270"/>
  <c r="D110" i="270"/>
  <c r="C110" i="270"/>
  <c r="B110" i="270"/>
  <c r="A110" i="270"/>
  <c r="AU109" i="270"/>
  <c r="AT109" i="270"/>
  <c r="AS109" i="270"/>
  <c r="AR109" i="270"/>
  <c r="AQ109" i="270"/>
  <c r="AP109" i="270"/>
  <c r="AO109" i="270"/>
  <c r="AM109" i="270"/>
  <c r="AL109" i="270"/>
  <c r="AK109" i="270"/>
  <c r="AJ109" i="270"/>
  <c r="AI109" i="270"/>
  <c r="AH109" i="270"/>
  <c r="AG109" i="270"/>
  <c r="AE109" i="270"/>
  <c r="AD109" i="270"/>
  <c r="AC109" i="270"/>
  <c r="AB109" i="270"/>
  <c r="AA109" i="270"/>
  <c r="Z109" i="270"/>
  <c r="Y109" i="270"/>
  <c r="W109" i="270"/>
  <c r="V109" i="270"/>
  <c r="U109" i="270"/>
  <c r="T109" i="270"/>
  <c r="S109" i="270"/>
  <c r="R109" i="270"/>
  <c r="Q109" i="270"/>
  <c r="O109" i="270"/>
  <c r="N109" i="270"/>
  <c r="M109" i="270"/>
  <c r="L109" i="270"/>
  <c r="K109" i="270"/>
  <c r="J109" i="270"/>
  <c r="I109" i="270"/>
  <c r="G109" i="270"/>
  <c r="F109" i="270"/>
  <c r="E109" i="270"/>
  <c r="D109" i="270"/>
  <c r="C109" i="270"/>
  <c r="B109" i="270"/>
  <c r="A109" i="270"/>
  <c r="AU108" i="270"/>
  <c r="AT108" i="270"/>
  <c r="AS108" i="270"/>
  <c r="AR108" i="270"/>
  <c r="AQ108" i="270"/>
  <c r="AP108" i="270"/>
  <c r="AO108" i="270"/>
  <c r="AM108" i="270"/>
  <c r="AL108" i="270"/>
  <c r="AK108" i="270"/>
  <c r="AJ108" i="270"/>
  <c r="AI108" i="270"/>
  <c r="AH108" i="270"/>
  <c r="AG108" i="270"/>
  <c r="AE108" i="270"/>
  <c r="AD108" i="270"/>
  <c r="AC108" i="270"/>
  <c r="AB108" i="270"/>
  <c r="AA108" i="270"/>
  <c r="Z108" i="270"/>
  <c r="Y108" i="270"/>
  <c r="W108" i="270"/>
  <c r="V108" i="270"/>
  <c r="U108" i="270"/>
  <c r="T108" i="270"/>
  <c r="S108" i="270"/>
  <c r="R108" i="270"/>
  <c r="Q108" i="270"/>
  <c r="O108" i="270"/>
  <c r="N108" i="270"/>
  <c r="M108" i="270"/>
  <c r="L108" i="270"/>
  <c r="K108" i="270"/>
  <c r="J108" i="270"/>
  <c r="I108" i="270"/>
  <c r="G108" i="270"/>
  <c r="F108" i="270"/>
  <c r="E108" i="270"/>
  <c r="D108" i="270"/>
  <c r="C108" i="270"/>
  <c r="B108" i="270"/>
  <c r="A108" i="270"/>
  <c r="AU107" i="270"/>
  <c r="AT107" i="270"/>
  <c r="AS107" i="270"/>
  <c r="AR107" i="270"/>
  <c r="AQ107" i="270"/>
  <c r="AP107" i="270"/>
  <c r="AO107" i="270"/>
  <c r="AM107" i="270"/>
  <c r="AL107" i="270"/>
  <c r="AK107" i="270"/>
  <c r="AJ107" i="270"/>
  <c r="AI107" i="270"/>
  <c r="AH107" i="270"/>
  <c r="AG107" i="270"/>
  <c r="AE107" i="270"/>
  <c r="AD107" i="270"/>
  <c r="AC107" i="270"/>
  <c r="AB107" i="270"/>
  <c r="AA107" i="270"/>
  <c r="Z107" i="270"/>
  <c r="Y107" i="270"/>
  <c r="W107" i="270"/>
  <c r="V107" i="270"/>
  <c r="U107" i="270"/>
  <c r="T107" i="270"/>
  <c r="S107" i="270"/>
  <c r="R107" i="270"/>
  <c r="Q107" i="270"/>
  <c r="O107" i="270"/>
  <c r="N107" i="270"/>
  <c r="M107" i="270"/>
  <c r="L107" i="270"/>
  <c r="K107" i="270"/>
  <c r="J107" i="270"/>
  <c r="I107" i="270"/>
  <c r="G107" i="270"/>
  <c r="F107" i="270"/>
  <c r="E107" i="270"/>
  <c r="D107" i="270"/>
  <c r="C107" i="270"/>
  <c r="B107" i="270"/>
  <c r="A107" i="270"/>
  <c r="AU106" i="270"/>
  <c r="AT106" i="270"/>
  <c r="AS106" i="270"/>
  <c r="AR106" i="270"/>
  <c r="AQ106" i="270"/>
  <c r="AP106" i="270"/>
  <c r="AO106" i="270"/>
  <c r="AM106" i="270"/>
  <c r="AL106" i="270"/>
  <c r="AK106" i="270"/>
  <c r="AJ106" i="270"/>
  <c r="AI106" i="270"/>
  <c r="AH106" i="270"/>
  <c r="AG106" i="270"/>
  <c r="AE106" i="270"/>
  <c r="AD106" i="270"/>
  <c r="AC106" i="270"/>
  <c r="AB106" i="270"/>
  <c r="AA106" i="270"/>
  <c r="Z106" i="270"/>
  <c r="Y106" i="270"/>
  <c r="W106" i="270"/>
  <c r="V106" i="270"/>
  <c r="U106" i="270"/>
  <c r="T106" i="270"/>
  <c r="S106" i="270"/>
  <c r="R106" i="270"/>
  <c r="Q106" i="270"/>
  <c r="O106" i="270"/>
  <c r="N106" i="270"/>
  <c r="M106" i="270"/>
  <c r="L106" i="270"/>
  <c r="K106" i="270"/>
  <c r="J106" i="270"/>
  <c r="I106" i="270"/>
  <c r="G106" i="270"/>
  <c r="F106" i="270"/>
  <c r="E106" i="270"/>
  <c r="D106" i="270"/>
  <c r="C106" i="270"/>
  <c r="B106" i="270"/>
  <c r="A106" i="270"/>
  <c r="AU105" i="270"/>
  <c r="AT105" i="270"/>
  <c r="AS105" i="270"/>
  <c r="AR105" i="270"/>
  <c r="AQ105" i="270"/>
  <c r="AP105" i="270"/>
  <c r="AO105" i="270"/>
  <c r="AM105" i="270"/>
  <c r="AL105" i="270"/>
  <c r="AK105" i="270"/>
  <c r="AJ105" i="270"/>
  <c r="AI105" i="270"/>
  <c r="AH105" i="270"/>
  <c r="AG105" i="270"/>
  <c r="AE105" i="270"/>
  <c r="AD105" i="270"/>
  <c r="AC105" i="270"/>
  <c r="AB105" i="270"/>
  <c r="AA105" i="270"/>
  <c r="Z105" i="270"/>
  <c r="Y105" i="270"/>
  <c r="W105" i="270"/>
  <c r="V105" i="270"/>
  <c r="U105" i="270"/>
  <c r="T105" i="270"/>
  <c r="S105" i="270"/>
  <c r="R105" i="270"/>
  <c r="Q105" i="270"/>
  <c r="O105" i="270"/>
  <c r="N105" i="270"/>
  <c r="M105" i="270"/>
  <c r="L105" i="270"/>
  <c r="K105" i="270"/>
  <c r="J105" i="270"/>
  <c r="I105" i="270"/>
  <c r="G105" i="270"/>
  <c r="F105" i="270"/>
  <c r="E105" i="270"/>
  <c r="D105" i="270"/>
  <c r="C105" i="270"/>
  <c r="B105" i="270"/>
  <c r="A105" i="270"/>
  <c r="AU104" i="270"/>
  <c r="AT104" i="270"/>
  <c r="AS104" i="270"/>
  <c r="AR104" i="270"/>
  <c r="AQ104" i="270"/>
  <c r="AP104" i="270"/>
  <c r="AO104" i="270"/>
  <c r="AM104" i="270"/>
  <c r="AL104" i="270"/>
  <c r="AK104" i="270"/>
  <c r="AJ104" i="270"/>
  <c r="AI104" i="270"/>
  <c r="AH104" i="270"/>
  <c r="AG104" i="270"/>
  <c r="AE104" i="270"/>
  <c r="AD104" i="270"/>
  <c r="AC104" i="270"/>
  <c r="AB104" i="270"/>
  <c r="AA104" i="270"/>
  <c r="Z104" i="270"/>
  <c r="Y104" i="270"/>
  <c r="W104" i="270"/>
  <c r="V104" i="270"/>
  <c r="U104" i="270"/>
  <c r="T104" i="270"/>
  <c r="S104" i="270"/>
  <c r="R104" i="270"/>
  <c r="Q104" i="270"/>
  <c r="O104" i="270"/>
  <c r="N104" i="270"/>
  <c r="M104" i="270"/>
  <c r="L104" i="270"/>
  <c r="K104" i="270"/>
  <c r="J104" i="270"/>
  <c r="I104" i="270"/>
  <c r="G104" i="270"/>
  <c r="F104" i="270"/>
  <c r="E104" i="270"/>
  <c r="D104" i="270"/>
  <c r="C104" i="270"/>
  <c r="B104" i="270"/>
  <c r="A104" i="270"/>
  <c r="AU103" i="270"/>
  <c r="AT103" i="270"/>
  <c r="AS103" i="270"/>
  <c r="AR103" i="270"/>
  <c r="AQ103" i="270"/>
  <c r="AP103" i="270"/>
  <c r="AO103" i="270"/>
  <c r="AM103" i="270"/>
  <c r="AL103" i="270"/>
  <c r="AK103" i="270"/>
  <c r="AJ103" i="270"/>
  <c r="AI103" i="270"/>
  <c r="AH103" i="270"/>
  <c r="AG103" i="270"/>
  <c r="AE103" i="270"/>
  <c r="AD103" i="270"/>
  <c r="AC103" i="270"/>
  <c r="AB103" i="270"/>
  <c r="AA103" i="270"/>
  <c r="Z103" i="270"/>
  <c r="Y103" i="270"/>
  <c r="W103" i="270"/>
  <c r="V103" i="270"/>
  <c r="U103" i="270"/>
  <c r="T103" i="270"/>
  <c r="S103" i="270"/>
  <c r="R103" i="270"/>
  <c r="Q103" i="270"/>
  <c r="O103" i="270"/>
  <c r="N103" i="270"/>
  <c r="M103" i="270"/>
  <c r="L103" i="270"/>
  <c r="K103" i="270"/>
  <c r="J103" i="270"/>
  <c r="I103" i="270"/>
  <c r="G103" i="270"/>
  <c r="F103" i="270"/>
  <c r="E103" i="270"/>
  <c r="D103" i="270"/>
  <c r="C103" i="270"/>
  <c r="B103" i="270"/>
  <c r="A103" i="270"/>
  <c r="AU102" i="270"/>
  <c r="AT102" i="270"/>
  <c r="AS102" i="270"/>
  <c r="AR102" i="270"/>
  <c r="AQ102" i="270"/>
  <c r="AP102" i="270"/>
  <c r="AO102" i="270"/>
  <c r="AM102" i="270"/>
  <c r="AL102" i="270"/>
  <c r="AK102" i="270"/>
  <c r="AJ102" i="270"/>
  <c r="AI102" i="270"/>
  <c r="AH102" i="270"/>
  <c r="AG102" i="270"/>
  <c r="AE102" i="270"/>
  <c r="AD102" i="270"/>
  <c r="AC102" i="270"/>
  <c r="AB102" i="270"/>
  <c r="AA102" i="270"/>
  <c r="Z102" i="270"/>
  <c r="Y102" i="270"/>
  <c r="W102" i="270"/>
  <c r="V102" i="270"/>
  <c r="U102" i="270"/>
  <c r="T102" i="270"/>
  <c r="S102" i="270"/>
  <c r="R102" i="270"/>
  <c r="Q102" i="270"/>
  <c r="O102" i="270"/>
  <c r="N102" i="270"/>
  <c r="M102" i="270"/>
  <c r="L102" i="270"/>
  <c r="K102" i="270"/>
  <c r="J102" i="270"/>
  <c r="I102" i="270"/>
  <c r="G102" i="270"/>
  <c r="F102" i="270"/>
  <c r="E102" i="270"/>
  <c r="D102" i="270"/>
  <c r="C102" i="270"/>
  <c r="B102" i="270"/>
  <c r="A102" i="270"/>
  <c r="AU101" i="270"/>
  <c r="AT101" i="270"/>
  <c r="AS101" i="270"/>
  <c r="AR101" i="270"/>
  <c r="AQ101" i="270"/>
  <c r="AP101" i="270"/>
  <c r="AO101" i="270"/>
  <c r="AM101" i="270"/>
  <c r="AL101" i="270"/>
  <c r="AK101" i="270"/>
  <c r="AJ101" i="270"/>
  <c r="AI101" i="270"/>
  <c r="AH101" i="270"/>
  <c r="AG101" i="270"/>
  <c r="AE101" i="270"/>
  <c r="AD101" i="270"/>
  <c r="AC101" i="270"/>
  <c r="AB101" i="270"/>
  <c r="AA101" i="270"/>
  <c r="Z101" i="270"/>
  <c r="Y101" i="270"/>
  <c r="W101" i="270"/>
  <c r="V101" i="270"/>
  <c r="U101" i="270"/>
  <c r="T101" i="270"/>
  <c r="S101" i="270"/>
  <c r="R101" i="270"/>
  <c r="Q101" i="270"/>
  <c r="O101" i="270"/>
  <c r="N101" i="270"/>
  <c r="M101" i="270"/>
  <c r="L101" i="270"/>
  <c r="K101" i="270"/>
  <c r="J101" i="270"/>
  <c r="I101" i="270"/>
  <c r="G101" i="270"/>
  <c r="F101" i="270"/>
  <c r="E101" i="270"/>
  <c r="D101" i="270"/>
  <c r="C101" i="270"/>
  <c r="B101" i="270"/>
  <c r="A101" i="270"/>
  <c r="G96" i="270"/>
  <c r="F96" i="270"/>
  <c r="E96" i="270"/>
  <c r="D96" i="270"/>
  <c r="C96" i="270"/>
  <c r="B96" i="270"/>
  <c r="G95" i="270"/>
  <c r="F95" i="270"/>
  <c r="E95" i="270"/>
  <c r="D95" i="270"/>
  <c r="C95" i="270"/>
  <c r="B95" i="270"/>
  <c r="G94" i="270"/>
  <c r="F94" i="270"/>
  <c r="E94" i="270"/>
  <c r="D94" i="270"/>
  <c r="C94" i="270"/>
  <c r="B94" i="270"/>
  <c r="G93" i="270"/>
  <c r="F93" i="270"/>
  <c r="E93" i="270"/>
  <c r="D93" i="270"/>
  <c r="C93" i="270"/>
  <c r="B93" i="270"/>
  <c r="G92" i="270"/>
  <c r="F92" i="270"/>
  <c r="E92" i="270"/>
  <c r="D92" i="270"/>
  <c r="C92" i="270"/>
  <c r="B92" i="270"/>
  <c r="G91" i="270"/>
  <c r="F91" i="270"/>
  <c r="E91" i="270"/>
  <c r="D91" i="270"/>
  <c r="C91" i="270"/>
  <c r="B91" i="270"/>
  <c r="G90" i="270"/>
  <c r="F90" i="270"/>
  <c r="E90" i="270"/>
  <c r="D90" i="270"/>
  <c r="C90" i="270"/>
  <c r="B90" i="270"/>
  <c r="S76" i="270"/>
  <c r="M76" i="270"/>
  <c r="S75" i="270"/>
  <c r="M75" i="270"/>
  <c r="S74" i="270"/>
  <c r="M74" i="270"/>
  <c r="S73" i="270"/>
  <c r="M73" i="270"/>
  <c r="S72" i="270"/>
  <c r="M72" i="270"/>
  <c r="U71" i="270"/>
  <c r="S71" i="270"/>
  <c r="R71" i="270"/>
  <c r="P71" i="270"/>
  <c r="M71" i="270"/>
  <c r="V66" i="270"/>
  <c r="S66" i="270"/>
  <c r="P66" i="270"/>
  <c r="M66" i="270"/>
  <c r="V65" i="270"/>
  <c r="S65" i="270"/>
  <c r="P65" i="270"/>
  <c r="M65" i="270"/>
  <c r="V64" i="270"/>
  <c r="S64" i="270"/>
  <c r="P64" i="270"/>
  <c r="M64" i="270"/>
  <c r="V63" i="270"/>
  <c r="S63" i="270"/>
  <c r="P63" i="270"/>
  <c r="M63" i="270"/>
  <c r="V62" i="270"/>
  <c r="S62" i="270"/>
  <c r="P62" i="270"/>
  <c r="M62" i="270"/>
  <c r="V61" i="270"/>
  <c r="S61" i="270"/>
  <c r="P61" i="270"/>
  <c r="M61" i="270"/>
  <c r="J3" i="270"/>
  <c r="O61" i="270" s="1"/>
  <c r="A3" i="270"/>
  <c r="L61" i="270" s="1"/>
  <c r="B275" i="269"/>
  <c r="A275" i="269"/>
  <c r="B274" i="269"/>
  <c r="A274" i="269"/>
  <c r="B273" i="269"/>
  <c r="A273" i="269"/>
  <c r="B272" i="269"/>
  <c r="A272" i="269"/>
  <c r="B271" i="269"/>
  <c r="A271" i="269"/>
  <c r="B270" i="269"/>
  <c r="A270" i="269"/>
  <c r="B269" i="269"/>
  <c r="A269" i="269"/>
  <c r="B268" i="269"/>
  <c r="A268" i="269"/>
  <c r="B267" i="269"/>
  <c r="A267" i="269"/>
  <c r="B266" i="269"/>
  <c r="A266" i="269"/>
  <c r="B265" i="269"/>
  <c r="A265" i="269"/>
  <c r="B264" i="269"/>
  <c r="A264" i="269"/>
  <c r="B263" i="269"/>
  <c r="A263" i="269"/>
  <c r="B262" i="269"/>
  <c r="A262" i="269"/>
  <c r="B261" i="269"/>
  <c r="A261" i="269"/>
  <c r="B260" i="269"/>
  <c r="A260" i="269"/>
  <c r="B259" i="269"/>
  <c r="A259" i="269"/>
  <c r="B258" i="269"/>
  <c r="A258" i="269"/>
  <c r="B257" i="269"/>
  <c r="A257" i="269"/>
  <c r="B256" i="269"/>
  <c r="A256" i="269"/>
  <c r="B255" i="269"/>
  <c r="A255" i="269"/>
  <c r="B254" i="269"/>
  <c r="A254" i="269"/>
  <c r="B253" i="269"/>
  <c r="A253" i="269"/>
  <c r="B252" i="269"/>
  <c r="A252" i="269"/>
  <c r="B251" i="269"/>
  <c r="A251" i="269"/>
  <c r="B250" i="269"/>
  <c r="A250" i="269"/>
  <c r="B249" i="269"/>
  <c r="A249" i="269"/>
  <c r="B248" i="269"/>
  <c r="A248" i="269"/>
  <c r="B247" i="269"/>
  <c r="A247" i="269"/>
  <c r="B246" i="269"/>
  <c r="A246" i="269"/>
  <c r="B245" i="269"/>
  <c r="A245" i="269"/>
  <c r="B244" i="269"/>
  <c r="A244" i="269"/>
  <c r="B243" i="269"/>
  <c r="A243" i="269"/>
  <c r="B242" i="269"/>
  <c r="A242" i="269"/>
  <c r="B241" i="269"/>
  <c r="A241" i="269"/>
  <c r="B240" i="269"/>
  <c r="A240" i="269"/>
  <c r="B239" i="269"/>
  <c r="A239" i="269"/>
  <c r="B238" i="269"/>
  <c r="A238" i="269"/>
  <c r="B237" i="269"/>
  <c r="A237" i="269"/>
  <c r="B236" i="269"/>
  <c r="A236" i="269"/>
  <c r="B235" i="269"/>
  <c r="A235" i="269"/>
  <c r="B234" i="269"/>
  <c r="A234" i="269"/>
  <c r="B233" i="269"/>
  <c r="A233" i="269"/>
  <c r="B232" i="269"/>
  <c r="A232" i="269"/>
  <c r="B231" i="269"/>
  <c r="A231" i="269"/>
  <c r="B230" i="269"/>
  <c r="A230" i="269"/>
  <c r="B229" i="269"/>
  <c r="A229" i="269"/>
  <c r="B228" i="269"/>
  <c r="A228" i="269"/>
  <c r="B227" i="269"/>
  <c r="A227" i="269"/>
  <c r="B226" i="269"/>
  <c r="A226" i="269"/>
  <c r="B225" i="269"/>
  <c r="A225" i="269"/>
  <c r="B224" i="269"/>
  <c r="A224" i="269"/>
  <c r="B223" i="269"/>
  <c r="A223" i="269"/>
  <c r="B222" i="269"/>
  <c r="A222" i="269"/>
  <c r="B221" i="269"/>
  <c r="A221" i="269"/>
  <c r="B220" i="269"/>
  <c r="A220" i="269"/>
  <c r="B219" i="269"/>
  <c r="A219" i="269"/>
  <c r="B218" i="269"/>
  <c r="A218" i="269"/>
  <c r="B217" i="269"/>
  <c r="A217" i="269"/>
  <c r="B216" i="269"/>
  <c r="A216" i="269"/>
  <c r="B215" i="269"/>
  <c r="A215" i="269"/>
  <c r="B214" i="269"/>
  <c r="A214" i="269"/>
  <c r="B213" i="269"/>
  <c r="A213" i="269"/>
  <c r="B212" i="269"/>
  <c r="A212" i="269"/>
  <c r="B211" i="269"/>
  <c r="A211" i="269"/>
  <c r="B210" i="269"/>
  <c r="A210" i="269"/>
  <c r="B209" i="269"/>
  <c r="A209" i="269"/>
  <c r="B208" i="269"/>
  <c r="A208" i="269"/>
  <c r="B207" i="269"/>
  <c r="A207" i="269"/>
  <c r="B206" i="269"/>
  <c r="A206" i="269"/>
  <c r="B205" i="269"/>
  <c r="A205" i="269"/>
  <c r="B204" i="269"/>
  <c r="A204" i="269"/>
  <c r="B203" i="269"/>
  <c r="A203" i="269"/>
  <c r="B202" i="269"/>
  <c r="A202" i="269"/>
  <c r="B201" i="269"/>
  <c r="A201" i="269"/>
  <c r="B200" i="269"/>
  <c r="A200" i="269"/>
  <c r="B199" i="269"/>
  <c r="A199" i="269"/>
  <c r="B198" i="269"/>
  <c r="A198" i="269"/>
  <c r="B197" i="269"/>
  <c r="A197" i="269"/>
  <c r="B196" i="269"/>
  <c r="A196" i="269"/>
  <c r="B195" i="269"/>
  <c r="A195" i="269"/>
  <c r="B194" i="269"/>
  <c r="A194" i="269"/>
  <c r="B193" i="269"/>
  <c r="A193" i="269"/>
  <c r="B192" i="269"/>
  <c r="A192" i="269"/>
  <c r="B191" i="269"/>
  <c r="A191" i="269"/>
  <c r="B190" i="269"/>
  <c r="A190" i="269"/>
  <c r="B189" i="269"/>
  <c r="A189" i="269"/>
  <c r="B188" i="269"/>
  <c r="A188" i="269"/>
  <c r="B187" i="269"/>
  <c r="A187" i="269"/>
  <c r="B186" i="269"/>
  <c r="A186" i="269"/>
  <c r="B185" i="269"/>
  <c r="A185" i="269"/>
  <c r="B184" i="269"/>
  <c r="A184" i="269"/>
  <c r="B183" i="269"/>
  <c r="A183" i="269"/>
  <c r="B182" i="269"/>
  <c r="A182" i="269"/>
  <c r="B181" i="269"/>
  <c r="A181" i="269"/>
  <c r="B180" i="269"/>
  <c r="A180" i="269"/>
  <c r="B179" i="269"/>
  <c r="A179" i="269"/>
  <c r="B178" i="269"/>
  <c r="A178" i="269"/>
  <c r="B177" i="269"/>
  <c r="A177" i="269"/>
  <c r="B176" i="269"/>
  <c r="A176" i="269"/>
  <c r="B175" i="269"/>
  <c r="A175" i="269"/>
  <c r="B174" i="269"/>
  <c r="A174" i="269"/>
  <c r="B173" i="269"/>
  <c r="A173" i="269"/>
  <c r="B172" i="269"/>
  <c r="A172" i="269"/>
  <c r="B171" i="269"/>
  <c r="A171" i="269"/>
  <c r="B170" i="269"/>
  <c r="A170" i="269"/>
  <c r="B169" i="269"/>
  <c r="A169" i="269"/>
  <c r="B168" i="269"/>
  <c r="A168" i="269"/>
  <c r="B167" i="269"/>
  <c r="A167" i="269"/>
  <c r="B166" i="269"/>
  <c r="A166" i="269"/>
  <c r="B165" i="269"/>
  <c r="A165" i="269"/>
  <c r="B164" i="269"/>
  <c r="A164" i="269"/>
  <c r="B163" i="269"/>
  <c r="A163" i="269"/>
  <c r="B162" i="269"/>
  <c r="A162" i="269"/>
  <c r="B161" i="269"/>
  <c r="A161" i="269"/>
  <c r="B160" i="269"/>
  <c r="A160" i="269"/>
  <c r="B159" i="269"/>
  <c r="A159" i="269"/>
  <c r="B158" i="269"/>
  <c r="A158" i="269"/>
  <c r="B157" i="269"/>
  <c r="A157" i="269"/>
  <c r="B156" i="269"/>
  <c r="A156" i="269"/>
  <c r="B155" i="269"/>
  <c r="A155" i="269"/>
  <c r="B154" i="269"/>
  <c r="A154" i="269"/>
  <c r="B153" i="269"/>
  <c r="A153" i="269"/>
  <c r="B152" i="269"/>
  <c r="A152" i="269"/>
  <c r="B151" i="269"/>
  <c r="A151" i="269"/>
  <c r="B150" i="269"/>
  <c r="A150" i="269"/>
  <c r="B149" i="269"/>
  <c r="A149" i="269"/>
  <c r="B148" i="269"/>
  <c r="A148" i="269"/>
  <c r="B147" i="269"/>
  <c r="A147" i="269"/>
  <c r="B146" i="269"/>
  <c r="A146" i="269"/>
  <c r="B145" i="269"/>
  <c r="A145" i="269"/>
  <c r="B144" i="269"/>
  <c r="A144" i="269"/>
  <c r="B143" i="269"/>
  <c r="A143" i="269"/>
  <c r="B142" i="269"/>
  <c r="A142" i="269"/>
  <c r="B141" i="269"/>
  <c r="A141" i="269"/>
  <c r="B140" i="269"/>
  <c r="A140" i="269"/>
  <c r="B139" i="269"/>
  <c r="A139" i="269"/>
  <c r="B138" i="269"/>
  <c r="A138" i="269"/>
  <c r="B137" i="269"/>
  <c r="A137" i="269"/>
  <c r="B136" i="269"/>
  <c r="A136" i="269"/>
  <c r="B135" i="269"/>
  <c r="A135" i="269"/>
  <c r="B134" i="269"/>
  <c r="A134" i="269"/>
  <c r="B133" i="269"/>
  <c r="A133" i="269"/>
  <c r="B132" i="269"/>
  <c r="A132" i="269"/>
  <c r="B131" i="269"/>
  <c r="A131" i="269"/>
  <c r="B130" i="269"/>
  <c r="A130" i="269"/>
  <c r="B129" i="269"/>
  <c r="A129" i="269"/>
  <c r="AU125" i="269"/>
  <c r="AT125" i="269"/>
  <c r="AS125" i="269"/>
  <c r="AR125" i="269"/>
  <c r="AQ125" i="269"/>
  <c r="AP125" i="269"/>
  <c r="AO125" i="269"/>
  <c r="AM125" i="269"/>
  <c r="AL125" i="269"/>
  <c r="AK125" i="269"/>
  <c r="AJ125" i="269"/>
  <c r="AI125" i="269"/>
  <c r="AH125" i="269"/>
  <c r="AG125" i="269"/>
  <c r="AE125" i="269"/>
  <c r="AD125" i="269"/>
  <c r="AC125" i="269"/>
  <c r="AB125" i="269"/>
  <c r="AA125" i="269"/>
  <c r="Z125" i="269"/>
  <c r="Y125" i="269"/>
  <c r="W125" i="269"/>
  <c r="V125" i="269"/>
  <c r="U125" i="269"/>
  <c r="T125" i="269"/>
  <c r="S125" i="269"/>
  <c r="R125" i="269"/>
  <c r="Q125" i="269"/>
  <c r="O125" i="269"/>
  <c r="N125" i="269"/>
  <c r="M125" i="269"/>
  <c r="L125" i="269"/>
  <c r="K125" i="269"/>
  <c r="J125" i="269"/>
  <c r="I125" i="269"/>
  <c r="AU124" i="269"/>
  <c r="AT124" i="269"/>
  <c r="AS124" i="269"/>
  <c r="AR124" i="269"/>
  <c r="AQ124" i="269"/>
  <c r="AP124" i="269"/>
  <c r="AO124" i="269"/>
  <c r="AM124" i="269"/>
  <c r="AL124" i="269"/>
  <c r="AK124" i="269"/>
  <c r="AJ124" i="269"/>
  <c r="AI124" i="269"/>
  <c r="AH124" i="269"/>
  <c r="AG124" i="269"/>
  <c r="AE124" i="269"/>
  <c r="AD124" i="269"/>
  <c r="AC124" i="269"/>
  <c r="AB124" i="269"/>
  <c r="AA124" i="269"/>
  <c r="Z124" i="269"/>
  <c r="Y124" i="269"/>
  <c r="W124" i="269"/>
  <c r="V124" i="269"/>
  <c r="U124" i="269"/>
  <c r="T124" i="269"/>
  <c r="R124" i="269"/>
  <c r="Q124" i="269"/>
  <c r="O124" i="269"/>
  <c r="N124" i="269"/>
  <c r="M124" i="269"/>
  <c r="L124" i="269"/>
  <c r="J124" i="269"/>
  <c r="I124" i="269"/>
  <c r="AU123" i="269"/>
  <c r="AT123" i="269"/>
  <c r="AS123" i="269"/>
  <c r="AR123" i="269"/>
  <c r="AQ123" i="269"/>
  <c r="AP123" i="269"/>
  <c r="AO123" i="269"/>
  <c r="AM123" i="269"/>
  <c r="AL123" i="269"/>
  <c r="AK123" i="269"/>
  <c r="AJ123" i="269"/>
  <c r="AH123" i="269"/>
  <c r="AG123" i="269"/>
  <c r="AE123" i="269"/>
  <c r="AD123" i="269"/>
  <c r="AC123" i="269"/>
  <c r="AB123" i="269"/>
  <c r="AA123" i="269"/>
  <c r="Z123" i="269"/>
  <c r="Y123" i="269"/>
  <c r="W123" i="269"/>
  <c r="V123" i="269"/>
  <c r="U123" i="269"/>
  <c r="T123" i="269"/>
  <c r="R123" i="269"/>
  <c r="Q123" i="269"/>
  <c r="O123" i="269"/>
  <c r="N123" i="269"/>
  <c r="M123" i="269"/>
  <c r="L123" i="269"/>
  <c r="J123" i="269"/>
  <c r="I123" i="269"/>
  <c r="G123" i="269"/>
  <c r="F123" i="269"/>
  <c r="E123" i="269"/>
  <c r="D123" i="269"/>
  <c r="C123" i="269"/>
  <c r="B123" i="269"/>
  <c r="A123" i="269"/>
  <c r="AU122" i="269"/>
  <c r="AT122" i="269"/>
  <c r="AS122" i="269"/>
  <c r="AR122" i="269"/>
  <c r="AQ122" i="269"/>
  <c r="AP122" i="269"/>
  <c r="AO122" i="269"/>
  <c r="AM122" i="269"/>
  <c r="AL122" i="269"/>
  <c r="AK122" i="269"/>
  <c r="AJ122" i="269"/>
  <c r="AH122" i="269"/>
  <c r="AG122" i="269"/>
  <c r="AE122" i="269"/>
  <c r="AD122" i="269"/>
  <c r="AC122" i="269"/>
  <c r="AB122" i="269"/>
  <c r="Z122" i="269"/>
  <c r="Y122" i="269"/>
  <c r="W122" i="269"/>
  <c r="V122" i="269"/>
  <c r="U122" i="269"/>
  <c r="T122" i="269"/>
  <c r="R122" i="269"/>
  <c r="Q122" i="269"/>
  <c r="O122" i="269"/>
  <c r="N122" i="269"/>
  <c r="M122" i="269"/>
  <c r="L122" i="269"/>
  <c r="J122" i="269"/>
  <c r="I122" i="269"/>
  <c r="G122" i="269"/>
  <c r="F122" i="269"/>
  <c r="E122" i="269"/>
  <c r="D122" i="269"/>
  <c r="C122" i="269"/>
  <c r="B122" i="269"/>
  <c r="A122" i="269"/>
  <c r="AU121" i="269"/>
  <c r="AT121" i="269"/>
  <c r="AS121" i="269"/>
  <c r="AR121" i="269"/>
  <c r="AP121" i="269"/>
  <c r="AO121" i="269"/>
  <c r="AM121" i="269"/>
  <c r="AL121" i="269"/>
  <c r="AK121" i="269"/>
  <c r="AJ121" i="269"/>
  <c r="AH121" i="269"/>
  <c r="AG121" i="269"/>
  <c r="AE121" i="269"/>
  <c r="AD121" i="269"/>
  <c r="AC121" i="269"/>
  <c r="AB121" i="269"/>
  <c r="Z121" i="269"/>
  <c r="Y121" i="269"/>
  <c r="W121" i="269"/>
  <c r="V121" i="269"/>
  <c r="U121" i="269"/>
  <c r="T121" i="269"/>
  <c r="R121" i="269"/>
  <c r="Q121" i="269"/>
  <c r="O121" i="269"/>
  <c r="N121" i="269"/>
  <c r="M121" i="269"/>
  <c r="L121" i="269"/>
  <c r="J121" i="269"/>
  <c r="I121" i="269"/>
  <c r="G121" i="269"/>
  <c r="F121" i="269"/>
  <c r="E121" i="269"/>
  <c r="D121" i="269"/>
  <c r="C121" i="269"/>
  <c r="B121" i="269"/>
  <c r="A121" i="269"/>
  <c r="AU120" i="269"/>
  <c r="AT120" i="269"/>
  <c r="AS120" i="269"/>
  <c r="AR120" i="269"/>
  <c r="AQ120" i="269"/>
  <c r="AP120" i="269"/>
  <c r="AO120" i="269"/>
  <c r="AM120" i="269"/>
  <c r="AL120" i="269"/>
  <c r="AK120" i="269"/>
  <c r="AJ120" i="269"/>
  <c r="AI120" i="269"/>
  <c r="AH120" i="269"/>
  <c r="AG120" i="269"/>
  <c r="AE120" i="269"/>
  <c r="AD120" i="269"/>
  <c r="AC120" i="269"/>
  <c r="AB120" i="269"/>
  <c r="AA120" i="269"/>
  <c r="Z120" i="269"/>
  <c r="Y120" i="269"/>
  <c r="W120" i="269"/>
  <c r="V120" i="269"/>
  <c r="U120" i="269"/>
  <c r="T120" i="269"/>
  <c r="R120" i="269"/>
  <c r="Q120" i="269"/>
  <c r="O120" i="269"/>
  <c r="N120" i="269"/>
  <c r="M120" i="269"/>
  <c r="L120" i="269"/>
  <c r="J120" i="269"/>
  <c r="I120" i="269"/>
  <c r="G120" i="269"/>
  <c r="F120" i="269"/>
  <c r="E120" i="269"/>
  <c r="D120" i="269"/>
  <c r="C120" i="269"/>
  <c r="B120" i="269"/>
  <c r="A120" i="269"/>
  <c r="AU119" i="269"/>
  <c r="AT119" i="269"/>
  <c r="AS119" i="269"/>
  <c r="AR119" i="269"/>
  <c r="AQ119" i="269"/>
  <c r="AP119" i="269"/>
  <c r="AO119" i="269"/>
  <c r="AM119" i="269"/>
  <c r="AL119" i="269"/>
  <c r="AK119" i="269"/>
  <c r="AJ119" i="269"/>
  <c r="AI119" i="269"/>
  <c r="AH119" i="269"/>
  <c r="AG119" i="269"/>
  <c r="AE119" i="269"/>
  <c r="AD119" i="269"/>
  <c r="AC119" i="269"/>
  <c r="AB119" i="269"/>
  <c r="AA119" i="269"/>
  <c r="Z119" i="269"/>
  <c r="Y119" i="269"/>
  <c r="W119" i="269"/>
  <c r="V119" i="269"/>
  <c r="U119" i="269"/>
  <c r="T119" i="269"/>
  <c r="R119" i="269"/>
  <c r="Q119" i="269"/>
  <c r="O119" i="269"/>
  <c r="N119" i="269"/>
  <c r="M119" i="269"/>
  <c r="L119" i="269"/>
  <c r="J119" i="269"/>
  <c r="I119" i="269"/>
  <c r="G119" i="269"/>
  <c r="F119" i="269"/>
  <c r="E119" i="269"/>
  <c r="D119" i="269"/>
  <c r="C119" i="269"/>
  <c r="B119" i="269"/>
  <c r="A119" i="269"/>
  <c r="AU118" i="269"/>
  <c r="AT118" i="269"/>
  <c r="AS118" i="269"/>
  <c r="AR118" i="269"/>
  <c r="AP118" i="269"/>
  <c r="AO118" i="269"/>
  <c r="AM118" i="269"/>
  <c r="AL118" i="269"/>
  <c r="AK118" i="269"/>
  <c r="AJ118" i="269"/>
  <c r="AH118" i="269"/>
  <c r="AG118" i="269"/>
  <c r="AE118" i="269"/>
  <c r="AD118" i="269"/>
  <c r="AC118" i="269"/>
  <c r="AB118" i="269"/>
  <c r="Z118" i="269"/>
  <c r="Y118" i="269"/>
  <c r="W118" i="269"/>
  <c r="V118" i="269"/>
  <c r="U118" i="269"/>
  <c r="T118" i="269"/>
  <c r="R118" i="269"/>
  <c r="Q118" i="269"/>
  <c r="O118" i="269"/>
  <c r="N118" i="269"/>
  <c r="M118" i="269"/>
  <c r="L118" i="269"/>
  <c r="J118" i="269"/>
  <c r="I118" i="269"/>
  <c r="G118" i="269"/>
  <c r="F118" i="269"/>
  <c r="E118" i="269"/>
  <c r="D118" i="269"/>
  <c r="C118" i="269"/>
  <c r="B118" i="269"/>
  <c r="A118" i="269"/>
  <c r="AU117" i="269"/>
  <c r="AT117" i="269"/>
  <c r="AS117" i="269"/>
  <c r="AR117" i="269"/>
  <c r="AP117" i="269"/>
  <c r="AO117" i="269"/>
  <c r="AM117" i="269"/>
  <c r="AL117" i="269"/>
  <c r="AK117" i="269"/>
  <c r="AJ117" i="269"/>
  <c r="AH117" i="269"/>
  <c r="AG117" i="269"/>
  <c r="AE117" i="269"/>
  <c r="AD117" i="269"/>
  <c r="AC117" i="269"/>
  <c r="AB117" i="269"/>
  <c r="Z117" i="269"/>
  <c r="Y117" i="269"/>
  <c r="W117" i="269"/>
  <c r="V117" i="269"/>
  <c r="U117" i="269"/>
  <c r="T117" i="269"/>
  <c r="R117" i="269"/>
  <c r="Q117" i="269"/>
  <c r="O117" i="269"/>
  <c r="N117" i="269"/>
  <c r="M117" i="269"/>
  <c r="L117" i="269"/>
  <c r="J117" i="269"/>
  <c r="I117" i="269"/>
  <c r="G117" i="269"/>
  <c r="F117" i="269"/>
  <c r="E117" i="269"/>
  <c r="D117" i="269"/>
  <c r="C117" i="269"/>
  <c r="B117" i="269"/>
  <c r="A117" i="269"/>
  <c r="AU116" i="269"/>
  <c r="AT116" i="269"/>
  <c r="AS116" i="269"/>
  <c r="AR116" i="269"/>
  <c r="AP116" i="269"/>
  <c r="AO116" i="269"/>
  <c r="AM116" i="269"/>
  <c r="AL116" i="269"/>
  <c r="AK116" i="269"/>
  <c r="AJ116" i="269"/>
  <c r="AH116" i="269"/>
  <c r="AG116" i="269"/>
  <c r="AE116" i="269"/>
  <c r="AD116" i="269"/>
  <c r="AC116" i="269"/>
  <c r="AB116" i="269"/>
  <c r="Z116" i="269"/>
  <c r="Y116" i="269"/>
  <c r="W116" i="269"/>
  <c r="V116" i="269"/>
  <c r="U116" i="269"/>
  <c r="T116" i="269"/>
  <c r="R116" i="269"/>
  <c r="Q116" i="269"/>
  <c r="O116" i="269"/>
  <c r="N116" i="269"/>
  <c r="M116" i="269"/>
  <c r="L116" i="269"/>
  <c r="J116" i="269"/>
  <c r="I116" i="269"/>
  <c r="G116" i="269"/>
  <c r="F116" i="269"/>
  <c r="E116" i="269"/>
  <c r="D116" i="269"/>
  <c r="C116" i="269"/>
  <c r="B116" i="269"/>
  <c r="A116" i="269"/>
  <c r="AU115" i="269"/>
  <c r="AT115" i="269"/>
  <c r="AS115" i="269"/>
  <c r="AR115" i="269"/>
  <c r="AP115" i="269"/>
  <c r="AO115" i="269"/>
  <c r="AM115" i="269"/>
  <c r="AL115" i="269"/>
  <c r="AK115" i="269"/>
  <c r="AJ115" i="269"/>
  <c r="AH115" i="269"/>
  <c r="AG115" i="269"/>
  <c r="AE115" i="269"/>
  <c r="AD115" i="269"/>
  <c r="AC115" i="269"/>
  <c r="AB115" i="269"/>
  <c r="Z115" i="269"/>
  <c r="Y115" i="269"/>
  <c r="W115" i="269"/>
  <c r="V115" i="269"/>
  <c r="U115" i="269"/>
  <c r="T115" i="269"/>
  <c r="R115" i="269"/>
  <c r="Q115" i="269"/>
  <c r="O115" i="269"/>
  <c r="N115" i="269"/>
  <c r="M115" i="269"/>
  <c r="L115" i="269"/>
  <c r="J115" i="269"/>
  <c r="I115" i="269"/>
  <c r="G115" i="269"/>
  <c r="F115" i="269"/>
  <c r="E115" i="269"/>
  <c r="D115" i="269"/>
  <c r="C115" i="269"/>
  <c r="B115" i="269"/>
  <c r="A115" i="269"/>
  <c r="AU114" i="269"/>
  <c r="AT114" i="269"/>
  <c r="AS114" i="269"/>
  <c r="AR114" i="269"/>
  <c r="AP114" i="269"/>
  <c r="AO114" i="269"/>
  <c r="AM114" i="269"/>
  <c r="AL114" i="269"/>
  <c r="AK114" i="269"/>
  <c r="AJ114" i="269"/>
  <c r="AH114" i="269"/>
  <c r="AG114" i="269"/>
  <c r="AE114" i="269"/>
  <c r="AD114" i="269"/>
  <c r="AC114" i="269"/>
  <c r="AB114" i="269"/>
  <c r="Z114" i="269"/>
  <c r="Y114" i="269"/>
  <c r="W114" i="269"/>
  <c r="V114" i="269"/>
  <c r="U114" i="269"/>
  <c r="T114" i="269"/>
  <c r="R114" i="269"/>
  <c r="Q114" i="269"/>
  <c r="O114" i="269"/>
  <c r="N114" i="269"/>
  <c r="M114" i="269"/>
  <c r="L114" i="269"/>
  <c r="J114" i="269"/>
  <c r="I114" i="269"/>
  <c r="G114" i="269"/>
  <c r="F114" i="269"/>
  <c r="E114" i="269"/>
  <c r="D114" i="269"/>
  <c r="C114" i="269"/>
  <c r="B114" i="269"/>
  <c r="A114" i="269"/>
  <c r="AU113" i="269"/>
  <c r="AT113" i="269"/>
  <c r="AS113" i="269"/>
  <c r="AR113" i="269"/>
  <c r="AP113" i="269"/>
  <c r="AO113" i="269"/>
  <c r="AM113" i="269"/>
  <c r="AL113" i="269"/>
  <c r="AK113" i="269"/>
  <c r="AJ113" i="269"/>
  <c r="AH113" i="269"/>
  <c r="AG113" i="269"/>
  <c r="AE113" i="269"/>
  <c r="AD113" i="269"/>
  <c r="AC113" i="269"/>
  <c r="AB113" i="269"/>
  <c r="Z113" i="269"/>
  <c r="Y113" i="269"/>
  <c r="W113" i="269"/>
  <c r="V113" i="269"/>
  <c r="U113" i="269"/>
  <c r="T113" i="269"/>
  <c r="R113" i="269"/>
  <c r="Q113" i="269"/>
  <c r="O113" i="269"/>
  <c r="N113" i="269"/>
  <c r="M113" i="269"/>
  <c r="L113" i="269"/>
  <c r="J113" i="269"/>
  <c r="I113" i="269"/>
  <c r="G113" i="269"/>
  <c r="F113" i="269"/>
  <c r="E113" i="269"/>
  <c r="D113" i="269"/>
  <c r="C113" i="269"/>
  <c r="B113" i="269"/>
  <c r="A113" i="269"/>
  <c r="AU112" i="269"/>
  <c r="AT112" i="269"/>
  <c r="AS112" i="269"/>
  <c r="AR112" i="269"/>
  <c r="AP112" i="269"/>
  <c r="AO112" i="269"/>
  <c r="AM112" i="269"/>
  <c r="AL112" i="269"/>
  <c r="AK112" i="269"/>
  <c r="AJ112" i="269"/>
  <c r="AH112" i="269"/>
  <c r="AG112" i="269"/>
  <c r="AE112" i="269"/>
  <c r="AD112" i="269"/>
  <c r="AC112" i="269"/>
  <c r="AB112" i="269"/>
  <c r="Z112" i="269"/>
  <c r="Y112" i="269"/>
  <c r="W112" i="269"/>
  <c r="V112" i="269"/>
  <c r="U112" i="269"/>
  <c r="T112" i="269"/>
  <c r="R112" i="269"/>
  <c r="Q112" i="269"/>
  <c r="O112" i="269"/>
  <c r="N112" i="269"/>
  <c r="M112" i="269"/>
  <c r="L112" i="269"/>
  <c r="J112" i="269"/>
  <c r="I112" i="269"/>
  <c r="G112" i="269"/>
  <c r="F112" i="269"/>
  <c r="E112" i="269"/>
  <c r="D112" i="269"/>
  <c r="C112" i="269"/>
  <c r="B112" i="269"/>
  <c r="A112" i="269"/>
  <c r="AU111" i="269"/>
  <c r="AT111" i="269"/>
  <c r="AS111" i="269"/>
  <c r="AR111" i="269"/>
  <c r="AP111" i="269"/>
  <c r="AO111" i="269"/>
  <c r="AM111" i="269"/>
  <c r="AL111" i="269"/>
  <c r="AK111" i="269"/>
  <c r="AJ111" i="269"/>
  <c r="AH111" i="269"/>
  <c r="AG111" i="269"/>
  <c r="AE111" i="269"/>
  <c r="AD111" i="269"/>
  <c r="AC111" i="269"/>
  <c r="AB111" i="269"/>
  <c r="Z111" i="269"/>
  <c r="Y111" i="269"/>
  <c r="W111" i="269"/>
  <c r="V111" i="269"/>
  <c r="U111" i="269"/>
  <c r="T111" i="269"/>
  <c r="R111" i="269"/>
  <c r="Q111" i="269"/>
  <c r="O111" i="269"/>
  <c r="N111" i="269"/>
  <c r="M111" i="269"/>
  <c r="L111" i="269"/>
  <c r="J111" i="269"/>
  <c r="I111" i="269"/>
  <c r="G111" i="269"/>
  <c r="F111" i="269"/>
  <c r="E111" i="269"/>
  <c r="D111" i="269"/>
  <c r="C111" i="269"/>
  <c r="B111" i="269"/>
  <c r="A111" i="269"/>
  <c r="AU110" i="269"/>
  <c r="AT110" i="269"/>
  <c r="AS110" i="269"/>
  <c r="AR110" i="269"/>
  <c r="AP110" i="269"/>
  <c r="AO110" i="269"/>
  <c r="AM110" i="269"/>
  <c r="AL110" i="269"/>
  <c r="AK110" i="269"/>
  <c r="AJ110" i="269"/>
  <c r="AH110" i="269"/>
  <c r="AG110" i="269"/>
  <c r="AE110" i="269"/>
  <c r="AD110" i="269"/>
  <c r="AC110" i="269"/>
  <c r="AB110" i="269"/>
  <c r="Z110" i="269"/>
  <c r="Y110" i="269"/>
  <c r="W110" i="269"/>
  <c r="V110" i="269"/>
  <c r="U110" i="269"/>
  <c r="T110" i="269"/>
  <c r="R110" i="269"/>
  <c r="Q110" i="269"/>
  <c r="O110" i="269"/>
  <c r="N110" i="269"/>
  <c r="M110" i="269"/>
  <c r="L110" i="269"/>
  <c r="J110" i="269"/>
  <c r="I110" i="269"/>
  <c r="G110" i="269"/>
  <c r="F110" i="269"/>
  <c r="E110" i="269"/>
  <c r="D110" i="269"/>
  <c r="C110" i="269"/>
  <c r="B110" i="269"/>
  <c r="A110" i="269"/>
  <c r="AU109" i="269"/>
  <c r="AT109" i="269"/>
  <c r="AS109" i="269"/>
  <c r="AR109" i="269"/>
  <c r="AP109" i="269"/>
  <c r="AO109" i="269"/>
  <c r="AM109" i="269"/>
  <c r="AL109" i="269"/>
  <c r="AK109" i="269"/>
  <c r="AJ109" i="269"/>
  <c r="AH109" i="269"/>
  <c r="AG109" i="269"/>
  <c r="AE109" i="269"/>
  <c r="AD109" i="269"/>
  <c r="AC109" i="269"/>
  <c r="AB109" i="269"/>
  <c r="Z109" i="269"/>
  <c r="Y109" i="269"/>
  <c r="W109" i="269"/>
  <c r="V109" i="269"/>
  <c r="U109" i="269"/>
  <c r="T109" i="269"/>
  <c r="R109" i="269"/>
  <c r="Q109" i="269"/>
  <c r="O109" i="269"/>
  <c r="N109" i="269"/>
  <c r="M109" i="269"/>
  <c r="L109" i="269"/>
  <c r="J109" i="269"/>
  <c r="I109" i="269"/>
  <c r="G109" i="269"/>
  <c r="F109" i="269"/>
  <c r="E109" i="269"/>
  <c r="D109" i="269"/>
  <c r="C109" i="269"/>
  <c r="B109" i="269"/>
  <c r="A109" i="269"/>
  <c r="AU108" i="269"/>
  <c r="AT108" i="269"/>
  <c r="AS108" i="269"/>
  <c r="AR108" i="269"/>
  <c r="AP108" i="269"/>
  <c r="AO108" i="269"/>
  <c r="AM108" i="269"/>
  <c r="AL108" i="269"/>
  <c r="AK108" i="269"/>
  <c r="AJ108" i="269"/>
  <c r="AH108" i="269"/>
  <c r="AG108" i="269"/>
  <c r="AE108" i="269"/>
  <c r="AD108" i="269"/>
  <c r="AC108" i="269"/>
  <c r="AB108" i="269"/>
  <c r="Z108" i="269"/>
  <c r="Y108" i="269"/>
  <c r="W108" i="269"/>
  <c r="V108" i="269"/>
  <c r="U108" i="269"/>
  <c r="T108" i="269"/>
  <c r="R108" i="269"/>
  <c r="Q108" i="269"/>
  <c r="O108" i="269"/>
  <c r="N108" i="269"/>
  <c r="M108" i="269"/>
  <c r="L108" i="269"/>
  <c r="J108" i="269"/>
  <c r="I108" i="269"/>
  <c r="G108" i="269"/>
  <c r="F108" i="269"/>
  <c r="E108" i="269"/>
  <c r="D108" i="269"/>
  <c r="C108" i="269"/>
  <c r="B108" i="269"/>
  <c r="A108" i="269"/>
  <c r="AU107" i="269"/>
  <c r="AT107" i="269"/>
  <c r="AS107" i="269"/>
  <c r="AR107" i="269"/>
  <c r="AP107" i="269"/>
  <c r="AO107" i="269"/>
  <c r="AM107" i="269"/>
  <c r="AL107" i="269"/>
  <c r="AK107" i="269"/>
  <c r="AJ107" i="269"/>
  <c r="AH107" i="269"/>
  <c r="AG107" i="269"/>
  <c r="AE107" i="269"/>
  <c r="AD107" i="269"/>
  <c r="AC107" i="269"/>
  <c r="AB107" i="269"/>
  <c r="Z107" i="269"/>
  <c r="Y107" i="269"/>
  <c r="W107" i="269"/>
  <c r="V107" i="269"/>
  <c r="U107" i="269"/>
  <c r="T107" i="269"/>
  <c r="R107" i="269"/>
  <c r="Q107" i="269"/>
  <c r="O107" i="269"/>
  <c r="N107" i="269"/>
  <c r="M107" i="269"/>
  <c r="L107" i="269"/>
  <c r="J107" i="269"/>
  <c r="I107" i="269"/>
  <c r="G107" i="269"/>
  <c r="F107" i="269"/>
  <c r="E107" i="269"/>
  <c r="D107" i="269"/>
  <c r="B107" i="269"/>
  <c r="A107" i="269"/>
  <c r="AU106" i="269"/>
  <c r="AT106" i="269"/>
  <c r="AS106" i="269"/>
  <c r="AR106" i="269"/>
  <c r="AP106" i="269"/>
  <c r="AO106" i="269"/>
  <c r="AM106" i="269"/>
  <c r="AL106" i="269"/>
  <c r="AK106" i="269"/>
  <c r="AJ106" i="269"/>
  <c r="AH106" i="269"/>
  <c r="AG106" i="269"/>
  <c r="AE106" i="269"/>
  <c r="AD106" i="269"/>
  <c r="AC106" i="269"/>
  <c r="AB106" i="269"/>
  <c r="Z106" i="269"/>
  <c r="Y106" i="269"/>
  <c r="W106" i="269"/>
  <c r="V106" i="269"/>
  <c r="U106" i="269"/>
  <c r="T106" i="269"/>
  <c r="R106" i="269"/>
  <c r="Q106" i="269"/>
  <c r="O106" i="269"/>
  <c r="N106" i="269"/>
  <c r="M106" i="269"/>
  <c r="L106" i="269"/>
  <c r="J106" i="269"/>
  <c r="I106" i="269"/>
  <c r="G106" i="269"/>
  <c r="F106" i="269"/>
  <c r="E106" i="269"/>
  <c r="D106" i="269"/>
  <c r="B106" i="269"/>
  <c r="A106" i="269"/>
  <c r="AU105" i="269"/>
  <c r="AT105" i="269"/>
  <c r="AS105" i="269"/>
  <c r="AR105" i="269"/>
  <c r="AP105" i="269"/>
  <c r="AO105" i="269"/>
  <c r="AM105" i="269"/>
  <c r="AL105" i="269"/>
  <c r="AK105" i="269"/>
  <c r="AJ105" i="269"/>
  <c r="AH105" i="269"/>
  <c r="AG105" i="269"/>
  <c r="AE105" i="269"/>
  <c r="AD105" i="269"/>
  <c r="AC105" i="269"/>
  <c r="AB105" i="269"/>
  <c r="Z105" i="269"/>
  <c r="Y105" i="269"/>
  <c r="W105" i="269"/>
  <c r="V105" i="269"/>
  <c r="U105" i="269"/>
  <c r="T105" i="269"/>
  <c r="R105" i="269"/>
  <c r="Q105" i="269"/>
  <c r="O105" i="269"/>
  <c r="N105" i="269"/>
  <c r="M105" i="269"/>
  <c r="L105" i="269"/>
  <c r="J105" i="269"/>
  <c r="I105" i="269"/>
  <c r="G105" i="269"/>
  <c r="F105" i="269"/>
  <c r="E105" i="269"/>
  <c r="D105" i="269"/>
  <c r="B105" i="269"/>
  <c r="A105" i="269"/>
  <c r="AU104" i="269"/>
  <c r="AT104" i="269"/>
  <c r="AS104" i="269"/>
  <c r="AR104" i="269"/>
  <c r="AP104" i="269"/>
  <c r="AO104" i="269"/>
  <c r="AM104" i="269"/>
  <c r="AL104" i="269"/>
  <c r="AK104" i="269"/>
  <c r="AJ104" i="269"/>
  <c r="AH104" i="269"/>
  <c r="AG104" i="269"/>
  <c r="AE104" i="269"/>
  <c r="AD104" i="269"/>
  <c r="AC104" i="269"/>
  <c r="AB104" i="269"/>
  <c r="Z104" i="269"/>
  <c r="Y104" i="269"/>
  <c r="W104" i="269"/>
  <c r="V104" i="269"/>
  <c r="U104" i="269"/>
  <c r="T104" i="269"/>
  <c r="R104" i="269"/>
  <c r="Q104" i="269"/>
  <c r="O104" i="269"/>
  <c r="N104" i="269"/>
  <c r="M104" i="269"/>
  <c r="L104" i="269"/>
  <c r="J104" i="269"/>
  <c r="I104" i="269"/>
  <c r="G104" i="269"/>
  <c r="F104" i="269"/>
  <c r="E104" i="269"/>
  <c r="D104" i="269"/>
  <c r="B104" i="269"/>
  <c r="A104" i="269"/>
  <c r="AU103" i="269"/>
  <c r="AT103" i="269"/>
  <c r="AS103" i="269"/>
  <c r="AR103" i="269"/>
  <c r="AP103" i="269"/>
  <c r="AO103" i="269"/>
  <c r="AM103" i="269"/>
  <c r="AL103" i="269"/>
  <c r="AK103" i="269"/>
  <c r="AJ103" i="269"/>
  <c r="AH103" i="269"/>
  <c r="AG103" i="269"/>
  <c r="AE103" i="269"/>
  <c r="AD103" i="269"/>
  <c r="AC103" i="269"/>
  <c r="AB103" i="269"/>
  <c r="Z103" i="269"/>
  <c r="Y103" i="269"/>
  <c r="W103" i="269"/>
  <c r="V103" i="269"/>
  <c r="U103" i="269"/>
  <c r="T103" i="269"/>
  <c r="R103" i="269"/>
  <c r="Q103" i="269"/>
  <c r="O103" i="269"/>
  <c r="N103" i="269"/>
  <c r="M103" i="269"/>
  <c r="L103" i="269"/>
  <c r="J103" i="269"/>
  <c r="I103" i="269"/>
  <c r="G103" i="269"/>
  <c r="F103" i="269"/>
  <c r="E103" i="269"/>
  <c r="D103" i="269"/>
  <c r="B103" i="269"/>
  <c r="A103" i="269"/>
  <c r="G98" i="269"/>
  <c r="F98" i="269"/>
  <c r="E98" i="269"/>
  <c r="D98" i="269"/>
  <c r="C98" i="269"/>
  <c r="B98" i="269"/>
  <c r="G97" i="269"/>
  <c r="F97" i="269"/>
  <c r="E97" i="269"/>
  <c r="D97" i="269"/>
  <c r="C97" i="269"/>
  <c r="B97" i="269"/>
  <c r="G96" i="269"/>
  <c r="F96" i="269"/>
  <c r="E96" i="269"/>
  <c r="D96" i="269"/>
  <c r="C96" i="269"/>
  <c r="B96" i="269"/>
  <c r="G95" i="269"/>
  <c r="F95" i="269"/>
  <c r="E95" i="269"/>
  <c r="D95" i="269"/>
  <c r="C95" i="269"/>
  <c r="B95" i="269"/>
  <c r="G94" i="269"/>
  <c r="F94" i="269"/>
  <c r="E94" i="269"/>
  <c r="D94" i="269"/>
  <c r="C94" i="269"/>
  <c r="B94" i="269"/>
  <c r="G93" i="269"/>
  <c r="F93" i="269"/>
  <c r="E93" i="269"/>
  <c r="D93" i="269"/>
  <c r="C93" i="269"/>
  <c r="B93" i="269"/>
  <c r="G92" i="269"/>
  <c r="F92" i="269"/>
  <c r="E92" i="269"/>
  <c r="D92" i="269"/>
  <c r="C92" i="269"/>
  <c r="B92" i="269"/>
  <c r="S78" i="269"/>
  <c r="P78" i="269"/>
  <c r="M78" i="269"/>
  <c r="S77" i="269"/>
  <c r="P77" i="269"/>
  <c r="M77" i="269"/>
  <c r="S76" i="269"/>
  <c r="P76" i="269"/>
  <c r="M76" i="269"/>
  <c r="S75" i="269"/>
  <c r="P75" i="269"/>
  <c r="M75" i="269"/>
  <c r="S74" i="269"/>
  <c r="P74" i="269"/>
  <c r="M74" i="269"/>
  <c r="U73" i="269"/>
  <c r="S73" i="269"/>
  <c r="R73" i="269"/>
  <c r="P73" i="269"/>
  <c r="M73" i="269"/>
  <c r="V68" i="269"/>
  <c r="S68" i="269"/>
  <c r="P68" i="269"/>
  <c r="M68" i="269"/>
  <c r="V67" i="269"/>
  <c r="S67" i="269"/>
  <c r="P67" i="269"/>
  <c r="M67" i="269"/>
  <c r="V66" i="269"/>
  <c r="S66" i="269"/>
  <c r="P66" i="269"/>
  <c r="M66" i="269"/>
  <c r="V65" i="269"/>
  <c r="S65" i="269"/>
  <c r="P65" i="269"/>
  <c r="M65" i="269"/>
  <c r="V64" i="269"/>
  <c r="S64" i="269"/>
  <c r="P64" i="269"/>
  <c r="M64" i="269"/>
  <c r="V63" i="269"/>
  <c r="S63" i="269"/>
  <c r="P63" i="269"/>
  <c r="M63" i="269"/>
  <c r="A3" i="269"/>
  <c r="L63" i="269" s="1"/>
  <c r="S77" i="272" l="1"/>
  <c r="H96" i="272"/>
  <c r="J96" i="272"/>
  <c r="H95" i="272"/>
  <c r="H94" i="272"/>
  <c r="J94" i="272"/>
  <c r="H92" i="272"/>
  <c r="J95" i="272"/>
  <c r="V67" i="272"/>
  <c r="J93" i="272"/>
  <c r="H93" i="272"/>
  <c r="S67" i="272"/>
  <c r="J92" i="272"/>
  <c r="P77" i="272"/>
  <c r="M77" i="272"/>
  <c r="H94" i="271"/>
  <c r="J94" i="271"/>
  <c r="V73" i="272"/>
  <c r="V76" i="272"/>
  <c r="B97" i="272"/>
  <c r="C97" i="272"/>
  <c r="V74" i="272"/>
  <c r="J91" i="272"/>
  <c r="D97" i="272"/>
  <c r="E97" i="272"/>
  <c r="G97" i="272"/>
  <c r="H91" i="272"/>
  <c r="F97" i="272"/>
  <c r="P67" i="272"/>
  <c r="V75" i="272"/>
  <c r="V71" i="272"/>
  <c r="V72" i="272"/>
  <c r="M67" i="272"/>
  <c r="J96" i="271"/>
  <c r="S77" i="271"/>
  <c r="P77" i="271"/>
  <c r="H95" i="271"/>
  <c r="J95" i="271"/>
  <c r="M77" i="271"/>
  <c r="V67" i="271"/>
  <c r="J93" i="271"/>
  <c r="J92" i="271"/>
  <c r="V71" i="271"/>
  <c r="V74" i="271"/>
  <c r="G97" i="271"/>
  <c r="H91" i="271"/>
  <c r="F97" i="271"/>
  <c r="S67" i="271"/>
  <c r="C97" i="271"/>
  <c r="E97" i="271"/>
  <c r="H92" i="271"/>
  <c r="P67" i="271"/>
  <c r="B97" i="271"/>
  <c r="J91" i="271"/>
  <c r="D97" i="271"/>
  <c r="V75" i="271"/>
  <c r="V76" i="271"/>
  <c r="M67" i="271"/>
  <c r="V72" i="271"/>
  <c r="V73" i="271"/>
  <c r="H96" i="270"/>
  <c r="H95" i="270"/>
  <c r="J95" i="270"/>
  <c r="P77" i="270"/>
  <c r="H94" i="270"/>
  <c r="J94" i="270"/>
  <c r="M77" i="270"/>
  <c r="H93" i="270"/>
  <c r="H92" i="270"/>
  <c r="J92" i="270"/>
  <c r="H91" i="270"/>
  <c r="B97" i="270"/>
  <c r="J91" i="270"/>
  <c r="E97" i="270"/>
  <c r="F97" i="270"/>
  <c r="G97" i="270"/>
  <c r="C106" i="269"/>
  <c r="C104" i="269"/>
  <c r="C103" i="269"/>
  <c r="C105" i="269"/>
  <c r="C107" i="269"/>
  <c r="H94" i="269"/>
  <c r="J94" i="269"/>
  <c r="C97" i="270"/>
  <c r="J97" i="269"/>
  <c r="H97" i="269"/>
  <c r="P79" i="269"/>
  <c r="S69" i="269"/>
  <c r="V72" i="270"/>
  <c r="V73" i="270"/>
  <c r="V76" i="270"/>
  <c r="H90" i="270"/>
  <c r="V74" i="270"/>
  <c r="V75" i="270"/>
  <c r="P69" i="269"/>
  <c r="F99" i="269"/>
  <c r="H93" i="269"/>
  <c r="J93" i="269"/>
  <c r="S79" i="269"/>
  <c r="J98" i="269"/>
  <c r="H96" i="269"/>
  <c r="J96" i="269"/>
  <c r="E99" i="269"/>
  <c r="G99" i="269"/>
  <c r="V69" i="269"/>
  <c r="J95" i="269"/>
  <c r="V78" i="269"/>
  <c r="H95" i="269"/>
  <c r="V75" i="269"/>
  <c r="M69" i="269"/>
  <c r="V74" i="269"/>
  <c r="V77" i="269"/>
  <c r="M79" i="269"/>
  <c r="V76" i="269"/>
  <c r="B99" i="269"/>
  <c r="C99" i="269"/>
  <c r="D99" i="269"/>
  <c r="J3" i="271"/>
  <c r="S3" i="271" s="1"/>
  <c r="J3" i="269"/>
  <c r="H90" i="272"/>
  <c r="S3" i="272"/>
  <c r="J90" i="272"/>
  <c r="R61" i="271"/>
  <c r="A32" i="271"/>
  <c r="H90" i="271"/>
  <c r="H93" i="271"/>
  <c r="H96" i="271"/>
  <c r="J90" i="271"/>
  <c r="O61" i="271"/>
  <c r="J90" i="270"/>
  <c r="J93" i="270"/>
  <c r="J96" i="270"/>
  <c r="S3" i="270"/>
  <c r="D97" i="270"/>
  <c r="V71" i="270"/>
  <c r="H98" i="269"/>
  <c r="J92" i="269"/>
  <c r="H92" i="269"/>
  <c r="V73" i="269"/>
  <c r="H97" i="272" l="1"/>
  <c r="J97" i="272"/>
  <c r="V77" i="272"/>
  <c r="J97" i="271"/>
  <c r="V77" i="271"/>
  <c r="J97" i="270"/>
  <c r="H97" i="270"/>
  <c r="O63" i="269"/>
  <c r="K122" i="269"/>
  <c r="K120" i="269"/>
  <c r="K118" i="269"/>
  <c r="K116" i="269"/>
  <c r="K114" i="269"/>
  <c r="K112" i="269"/>
  <c r="K110" i="269"/>
  <c r="K108" i="269"/>
  <c r="K106" i="269"/>
  <c r="K104" i="269"/>
  <c r="K111" i="269"/>
  <c r="K105" i="269"/>
  <c r="K117" i="269"/>
  <c r="K115" i="269"/>
  <c r="K107" i="269"/>
  <c r="K123" i="269"/>
  <c r="K124" i="269"/>
  <c r="K121" i="269"/>
  <c r="K119" i="269"/>
  <c r="K113" i="269"/>
  <c r="K109" i="269"/>
  <c r="K103" i="269"/>
  <c r="J99" i="269"/>
  <c r="V79" i="269"/>
  <c r="S3" i="269"/>
  <c r="S124" i="269" s="1"/>
  <c r="R61" i="272"/>
  <c r="A32" i="272"/>
  <c r="H97" i="271"/>
  <c r="J32" i="271"/>
  <c r="U61" i="271"/>
  <c r="R61" i="270"/>
  <c r="A32" i="270"/>
  <c r="H99" i="269"/>
  <c r="R63" i="269" l="1"/>
  <c r="S114" i="269"/>
  <c r="S106" i="269"/>
  <c r="S104" i="269"/>
  <c r="S120" i="269"/>
  <c r="S110" i="269"/>
  <c r="S108" i="269"/>
  <c r="S122" i="269"/>
  <c r="S111" i="269"/>
  <c r="S107" i="269"/>
  <c r="S105" i="269"/>
  <c r="S123" i="269"/>
  <c r="S121" i="269"/>
  <c r="S119" i="269"/>
  <c r="S117" i="269"/>
  <c r="S115" i="269"/>
  <c r="S113" i="269"/>
  <c r="S109" i="269"/>
  <c r="S103" i="269"/>
  <c r="S118" i="269"/>
  <c r="S116" i="269"/>
  <c r="S112" i="269"/>
  <c r="A34" i="269"/>
  <c r="J32" i="272"/>
  <c r="U61" i="272"/>
  <c r="L71" i="271"/>
  <c r="S32" i="271"/>
  <c r="U61" i="270"/>
  <c r="J32" i="270"/>
  <c r="J34" i="269" l="1"/>
  <c r="AI121" i="269" s="1"/>
  <c r="AA121" i="269"/>
  <c r="AA122" i="269"/>
  <c r="AI114" i="269"/>
  <c r="AA113" i="269"/>
  <c r="AA111" i="269"/>
  <c r="AA105" i="269"/>
  <c r="AA103" i="269"/>
  <c r="AA115" i="269"/>
  <c r="AA109" i="269"/>
  <c r="AA107" i="269"/>
  <c r="AA117" i="269"/>
  <c r="AA118" i="269"/>
  <c r="AA116" i="269"/>
  <c r="AA114" i="269"/>
  <c r="AA112" i="269"/>
  <c r="AA110" i="269"/>
  <c r="AA108" i="269"/>
  <c r="AA106" i="269"/>
  <c r="AA104" i="269"/>
  <c r="U63" i="269"/>
  <c r="L71" i="272"/>
  <c r="S32" i="272"/>
  <c r="A60" i="271"/>
  <c r="O71" i="271"/>
  <c r="S32" i="270"/>
  <c r="L71" i="270"/>
  <c r="AI116" i="269" l="1"/>
  <c r="AI118" i="269"/>
  <c r="S34" i="269"/>
  <c r="AQ121" i="269" s="1"/>
  <c r="AI122" i="269"/>
  <c r="L73" i="269"/>
  <c r="AI115" i="269"/>
  <c r="AI103" i="269"/>
  <c r="AI117" i="269"/>
  <c r="AI105" i="269"/>
  <c r="AI123" i="269"/>
  <c r="AI107" i="269"/>
  <c r="AI104" i="269"/>
  <c r="AI109" i="269"/>
  <c r="AI106" i="269"/>
  <c r="AI111" i="269"/>
  <c r="AI108" i="269"/>
  <c r="AI113" i="269"/>
  <c r="AI110" i="269"/>
  <c r="AI112" i="269"/>
  <c r="AQ116" i="269"/>
  <c r="AQ109" i="269"/>
  <c r="AQ107" i="269"/>
  <c r="AQ103" i="269"/>
  <c r="AQ117" i="269"/>
  <c r="AQ111" i="269"/>
  <c r="AQ105" i="269"/>
  <c r="AQ114" i="269"/>
  <c r="AQ118" i="269"/>
  <c r="AQ112" i="269"/>
  <c r="AQ106" i="269"/>
  <c r="AQ104" i="269"/>
  <c r="AQ110" i="269"/>
  <c r="AQ108" i="269"/>
  <c r="A60" i="272"/>
  <c r="O71" i="272"/>
  <c r="O71" i="270"/>
  <c r="A60" i="270"/>
  <c r="O73" i="269"/>
  <c r="A62" i="269"/>
  <c r="AQ113" i="269" l="1"/>
  <c r="AQ115" i="269"/>
  <c r="S74" i="265"/>
  <c r="P76" i="264"/>
  <c r="M76" i="264"/>
  <c r="V66" i="264"/>
  <c r="B278" i="268" l="1"/>
  <c r="A278" i="268"/>
  <c r="B277" i="268"/>
  <c r="A277" i="268"/>
  <c r="B276" i="268"/>
  <c r="A276" i="268"/>
  <c r="B275" i="268"/>
  <c r="A275" i="268"/>
  <c r="B274" i="268"/>
  <c r="A274" i="268"/>
  <c r="B273" i="268"/>
  <c r="A273" i="268"/>
  <c r="B272" i="268"/>
  <c r="A272" i="268"/>
  <c r="B271" i="268"/>
  <c r="A271" i="268"/>
  <c r="B270" i="268"/>
  <c r="A270" i="268"/>
  <c r="B269" i="268"/>
  <c r="A269" i="268"/>
  <c r="B268" i="268"/>
  <c r="A268" i="268"/>
  <c r="B267" i="268"/>
  <c r="A267" i="268"/>
  <c r="B266" i="268"/>
  <c r="A266" i="268"/>
  <c r="B265" i="268"/>
  <c r="A265" i="268"/>
  <c r="B264" i="268"/>
  <c r="A264" i="268"/>
  <c r="B263" i="268"/>
  <c r="A263" i="268"/>
  <c r="B262" i="268"/>
  <c r="A262" i="268"/>
  <c r="B261" i="268"/>
  <c r="A261" i="268"/>
  <c r="B260" i="268"/>
  <c r="A260" i="268"/>
  <c r="B259" i="268"/>
  <c r="A259" i="268"/>
  <c r="B258" i="268"/>
  <c r="A258" i="268"/>
  <c r="B257" i="268"/>
  <c r="A257" i="268"/>
  <c r="B256" i="268"/>
  <c r="A256" i="268"/>
  <c r="B255" i="268"/>
  <c r="A255" i="268"/>
  <c r="B254" i="268"/>
  <c r="A254" i="268"/>
  <c r="B253" i="268"/>
  <c r="A253" i="268"/>
  <c r="B252" i="268"/>
  <c r="A252" i="268"/>
  <c r="B251" i="268"/>
  <c r="A251" i="268"/>
  <c r="B250" i="268"/>
  <c r="A250" i="268"/>
  <c r="B249" i="268"/>
  <c r="A249" i="268"/>
  <c r="B248" i="268"/>
  <c r="A248" i="268"/>
  <c r="B247" i="268"/>
  <c r="A247" i="268"/>
  <c r="B246" i="268"/>
  <c r="A246" i="268"/>
  <c r="B245" i="268"/>
  <c r="A245" i="268"/>
  <c r="B244" i="268"/>
  <c r="A244" i="268"/>
  <c r="B243" i="268"/>
  <c r="A243" i="268"/>
  <c r="B242" i="268"/>
  <c r="A242" i="268"/>
  <c r="B241" i="268"/>
  <c r="A241" i="268"/>
  <c r="B240" i="268"/>
  <c r="A240" i="268"/>
  <c r="B239" i="268"/>
  <c r="A239" i="268"/>
  <c r="B238" i="268"/>
  <c r="A238" i="268"/>
  <c r="B237" i="268"/>
  <c r="A237" i="268"/>
  <c r="B236" i="268"/>
  <c r="A236" i="268"/>
  <c r="B235" i="268"/>
  <c r="A235" i="268"/>
  <c r="B234" i="268"/>
  <c r="A234" i="268"/>
  <c r="B233" i="268"/>
  <c r="A233" i="268"/>
  <c r="B232" i="268"/>
  <c r="A232" i="268"/>
  <c r="B231" i="268"/>
  <c r="A231" i="268"/>
  <c r="B230" i="268"/>
  <c r="A230" i="268"/>
  <c r="B229" i="268"/>
  <c r="A229" i="268"/>
  <c r="B228" i="268"/>
  <c r="A228" i="268"/>
  <c r="B227" i="268"/>
  <c r="A227" i="268"/>
  <c r="B226" i="268"/>
  <c r="A226" i="268"/>
  <c r="B225" i="268"/>
  <c r="A225" i="268"/>
  <c r="B224" i="268"/>
  <c r="A224" i="268"/>
  <c r="B223" i="268"/>
  <c r="A223" i="268"/>
  <c r="B222" i="268"/>
  <c r="A222" i="268"/>
  <c r="B221" i="268"/>
  <c r="A221" i="268"/>
  <c r="B220" i="268"/>
  <c r="A220" i="268"/>
  <c r="B219" i="268"/>
  <c r="A219" i="268"/>
  <c r="B218" i="268"/>
  <c r="A218" i="268"/>
  <c r="B217" i="268"/>
  <c r="A217" i="268"/>
  <c r="B216" i="268"/>
  <c r="A216" i="268"/>
  <c r="B215" i="268"/>
  <c r="A215" i="268"/>
  <c r="B214" i="268"/>
  <c r="A214" i="268"/>
  <c r="B213" i="268"/>
  <c r="A213" i="268"/>
  <c r="B212" i="268"/>
  <c r="A212" i="268"/>
  <c r="B211" i="268"/>
  <c r="A211" i="268"/>
  <c r="B210" i="268"/>
  <c r="A210" i="268"/>
  <c r="B209" i="268"/>
  <c r="A209" i="268"/>
  <c r="B208" i="268"/>
  <c r="A208" i="268"/>
  <c r="B207" i="268"/>
  <c r="A207" i="268"/>
  <c r="B206" i="268"/>
  <c r="A206" i="268"/>
  <c r="B205" i="268"/>
  <c r="A205" i="268"/>
  <c r="B204" i="268"/>
  <c r="A204" i="268"/>
  <c r="B203" i="268"/>
  <c r="A203" i="268"/>
  <c r="B202" i="268"/>
  <c r="A202" i="268"/>
  <c r="B201" i="268"/>
  <c r="A201" i="268"/>
  <c r="B200" i="268"/>
  <c r="A200" i="268"/>
  <c r="B199" i="268"/>
  <c r="A199" i="268"/>
  <c r="B198" i="268"/>
  <c r="A198" i="268"/>
  <c r="B197" i="268"/>
  <c r="A197" i="268"/>
  <c r="B196" i="268"/>
  <c r="A196" i="268"/>
  <c r="B195" i="268"/>
  <c r="A195" i="268"/>
  <c r="B194" i="268"/>
  <c r="A194" i="268"/>
  <c r="B193" i="268"/>
  <c r="A193" i="268"/>
  <c r="B192" i="268"/>
  <c r="A192" i="268"/>
  <c r="B191" i="268"/>
  <c r="A191" i="268"/>
  <c r="B190" i="268"/>
  <c r="A190" i="268"/>
  <c r="B189" i="268"/>
  <c r="A189" i="268"/>
  <c r="B188" i="268"/>
  <c r="A188" i="268"/>
  <c r="B187" i="268"/>
  <c r="A187" i="268"/>
  <c r="B186" i="268"/>
  <c r="A186" i="268"/>
  <c r="B185" i="268"/>
  <c r="A185" i="268"/>
  <c r="B184" i="268"/>
  <c r="A184" i="268"/>
  <c r="B183" i="268"/>
  <c r="A183" i="268"/>
  <c r="B182" i="268"/>
  <c r="A182" i="268"/>
  <c r="B181" i="268"/>
  <c r="A181" i="268"/>
  <c r="B180" i="268"/>
  <c r="A180" i="268"/>
  <c r="B179" i="268"/>
  <c r="A179" i="268"/>
  <c r="B178" i="268"/>
  <c r="A178" i="268"/>
  <c r="B177" i="268"/>
  <c r="A177" i="268"/>
  <c r="B176" i="268"/>
  <c r="A176" i="268"/>
  <c r="B175" i="268"/>
  <c r="A175" i="268"/>
  <c r="B174" i="268"/>
  <c r="A174" i="268"/>
  <c r="B173" i="268"/>
  <c r="A173" i="268"/>
  <c r="B172" i="268"/>
  <c r="A172" i="268"/>
  <c r="B171" i="268"/>
  <c r="A171" i="268"/>
  <c r="B170" i="268"/>
  <c r="A170" i="268"/>
  <c r="B169" i="268"/>
  <c r="A169" i="268"/>
  <c r="B168" i="268"/>
  <c r="A168" i="268"/>
  <c r="B167" i="268"/>
  <c r="A167" i="268"/>
  <c r="B166" i="268"/>
  <c r="A166" i="268"/>
  <c r="B165" i="268"/>
  <c r="A165" i="268"/>
  <c r="B164" i="268"/>
  <c r="A164" i="268"/>
  <c r="B163" i="268"/>
  <c r="A163" i="268"/>
  <c r="B162" i="268"/>
  <c r="A162" i="268"/>
  <c r="B161" i="268"/>
  <c r="A161" i="268"/>
  <c r="B160" i="268"/>
  <c r="A160" i="268"/>
  <c r="B159" i="268"/>
  <c r="A159" i="268"/>
  <c r="B158" i="268"/>
  <c r="A158" i="268"/>
  <c r="B157" i="268"/>
  <c r="A157" i="268"/>
  <c r="B156" i="268"/>
  <c r="A156" i="268"/>
  <c r="B155" i="268"/>
  <c r="A155" i="268"/>
  <c r="B154" i="268"/>
  <c r="A154" i="268"/>
  <c r="B153" i="268"/>
  <c r="A153" i="268"/>
  <c r="B152" i="268"/>
  <c r="A152" i="268"/>
  <c r="B151" i="268"/>
  <c r="A151" i="268"/>
  <c r="B150" i="268"/>
  <c r="A150" i="268"/>
  <c r="B149" i="268"/>
  <c r="A149" i="268"/>
  <c r="B148" i="268"/>
  <c r="A148" i="268"/>
  <c r="B147" i="268"/>
  <c r="A147" i="268"/>
  <c r="B146" i="268"/>
  <c r="A146" i="268"/>
  <c r="B145" i="268"/>
  <c r="A145" i="268"/>
  <c r="B144" i="268"/>
  <c r="A144" i="268"/>
  <c r="B143" i="268"/>
  <c r="A143" i="268"/>
  <c r="B142" i="268"/>
  <c r="A142" i="268"/>
  <c r="B141" i="268"/>
  <c r="A141" i="268"/>
  <c r="B140" i="268"/>
  <c r="A140" i="268"/>
  <c r="B139" i="268"/>
  <c r="A139" i="268"/>
  <c r="B138" i="268"/>
  <c r="A138" i="268"/>
  <c r="B137" i="268"/>
  <c r="A137" i="268"/>
  <c r="B136" i="268"/>
  <c r="A136" i="268"/>
  <c r="B135" i="268"/>
  <c r="A135" i="268"/>
  <c r="B134" i="268"/>
  <c r="A134" i="268"/>
  <c r="B133" i="268"/>
  <c r="A133" i="268"/>
  <c r="B132" i="268"/>
  <c r="A132" i="268"/>
  <c r="AU128" i="268"/>
  <c r="AT128" i="268"/>
  <c r="AS128" i="268"/>
  <c r="AR128" i="268"/>
  <c r="AQ128" i="268"/>
  <c r="AP128" i="268"/>
  <c r="AO128" i="268"/>
  <c r="AM128" i="268"/>
  <c r="AL128" i="268"/>
  <c r="AK128" i="268"/>
  <c r="AJ128" i="268"/>
  <c r="AI128" i="268"/>
  <c r="AH128" i="268"/>
  <c r="AG128" i="268"/>
  <c r="AE128" i="268"/>
  <c r="AD128" i="268"/>
  <c r="AC128" i="268"/>
  <c r="AB128" i="268"/>
  <c r="AA128" i="268"/>
  <c r="Z128" i="268"/>
  <c r="Y128" i="268"/>
  <c r="W128" i="268"/>
  <c r="V128" i="268"/>
  <c r="U128" i="268"/>
  <c r="T128" i="268"/>
  <c r="S128" i="268"/>
  <c r="R128" i="268"/>
  <c r="Q128" i="268"/>
  <c r="O128" i="268"/>
  <c r="N128" i="268"/>
  <c r="M128" i="268"/>
  <c r="L128" i="268"/>
  <c r="K128" i="268"/>
  <c r="J128" i="268"/>
  <c r="I128" i="268"/>
  <c r="AU127" i="268"/>
  <c r="AT127" i="268"/>
  <c r="AS127" i="268"/>
  <c r="AR127" i="268"/>
  <c r="AP127" i="268"/>
  <c r="AO127" i="268"/>
  <c r="AM127" i="268"/>
  <c r="AL127" i="268"/>
  <c r="AK127" i="268"/>
  <c r="AJ127" i="268"/>
  <c r="AH127" i="268"/>
  <c r="AG127" i="268"/>
  <c r="AE127" i="268"/>
  <c r="AD127" i="268"/>
  <c r="AC127" i="268"/>
  <c r="AB127" i="268"/>
  <c r="Z127" i="268"/>
  <c r="Y127" i="268"/>
  <c r="W127" i="268"/>
  <c r="V127" i="268"/>
  <c r="U127" i="268"/>
  <c r="T127" i="268"/>
  <c r="R127" i="268"/>
  <c r="Q127" i="268"/>
  <c r="O127" i="268"/>
  <c r="N127" i="268"/>
  <c r="M127" i="268"/>
  <c r="L127" i="268"/>
  <c r="J127" i="268"/>
  <c r="I127" i="268"/>
  <c r="AU126" i="268"/>
  <c r="AT126" i="268"/>
  <c r="AS126" i="268"/>
  <c r="AR126" i="268"/>
  <c r="AP126" i="268"/>
  <c r="AO126" i="268"/>
  <c r="AM126" i="268"/>
  <c r="AL126" i="268"/>
  <c r="AK126" i="268"/>
  <c r="AJ126" i="268"/>
  <c r="AH126" i="268"/>
  <c r="AG126" i="268"/>
  <c r="AE126" i="268"/>
  <c r="AD126" i="268"/>
  <c r="AC126" i="268"/>
  <c r="AB126" i="268"/>
  <c r="Z126" i="268"/>
  <c r="Y126" i="268"/>
  <c r="W126" i="268"/>
  <c r="V126" i="268"/>
  <c r="U126" i="268"/>
  <c r="T126" i="268"/>
  <c r="R126" i="268"/>
  <c r="Q126" i="268"/>
  <c r="O126" i="268"/>
  <c r="N126" i="268"/>
  <c r="M126" i="268"/>
  <c r="L126" i="268"/>
  <c r="J126" i="268"/>
  <c r="I126" i="268"/>
  <c r="G126" i="268"/>
  <c r="F126" i="268"/>
  <c r="E126" i="268"/>
  <c r="D126" i="268"/>
  <c r="C126" i="268"/>
  <c r="B126" i="268"/>
  <c r="A126" i="268"/>
  <c r="AU125" i="268"/>
  <c r="AT125" i="268"/>
  <c r="AS125" i="268"/>
  <c r="AR125" i="268"/>
  <c r="AQ125" i="268"/>
  <c r="AP125" i="268"/>
  <c r="AO125" i="268"/>
  <c r="AM125" i="268"/>
  <c r="AL125" i="268"/>
  <c r="AK125" i="268"/>
  <c r="AJ125" i="268"/>
  <c r="AH125" i="268"/>
  <c r="AG125" i="268"/>
  <c r="AE125" i="268"/>
  <c r="AD125" i="268"/>
  <c r="AC125" i="268"/>
  <c r="AB125" i="268"/>
  <c r="Z125" i="268"/>
  <c r="Y125" i="268"/>
  <c r="W125" i="268"/>
  <c r="V125" i="268"/>
  <c r="U125" i="268"/>
  <c r="T125" i="268"/>
  <c r="R125" i="268"/>
  <c r="Q125" i="268"/>
  <c r="O125" i="268"/>
  <c r="N125" i="268"/>
  <c r="M125" i="268"/>
  <c r="L125" i="268"/>
  <c r="J125" i="268"/>
  <c r="I125" i="268"/>
  <c r="G125" i="268"/>
  <c r="F125" i="268"/>
  <c r="E125" i="268"/>
  <c r="D125" i="268"/>
  <c r="C125" i="268"/>
  <c r="B125" i="268"/>
  <c r="A125" i="268"/>
  <c r="AU124" i="268"/>
  <c r="AT124" i="268"/>
  <c r="AS124" i="268"/>
  <c r="AR124" i="268"/>
  <c r="AQ124" i="268"/>
  <c r="AP124" i="268"/>
  <c r="AO124" i="268"/>
  <c r="AM124" i="268"/>
  <c r="AL124" i="268"/>
  <c r="AK124" i="268"/>
  <c r="AJ124" i="268"/>
  <c r="AH124" i="268"/>
  <c r="AG124" i="268"/>
  <c r="AE124" i="268"/>
  <c r="AD124" i="268"/>
  <c r="AC124" i="268"/>
  <c r="AB124" i="268"/>
  <c r="AA124" i="268"/>
  <c r="Z124" i="268"/>
  <c r="Y124" i="268"/>
  <c r="W124" i="268"/>
  <c r="V124" i="268"/>
  <c r="U124" i="268"/>
  <c r="T124" i="268"/>
  <c r="R124" i="268"/>
  <c r="Q124" i="268"/>
  <c r="O124" i="268"/>
  <c r="N124" i="268"/>
  <c r="M124" i="268"/>
  <c r="L124" i="268"/>
  <c r="J124" i="268"/>
  <c r="I124" i="268"/>
  <c r="G124" i="268"/>
  <c r="F124" i="268"/>
  <c r="E124" i="268"/>
  <c r="D124" i="268"/>
  <c r="C124" i="268"/>
  <c r="B124" i="268"/>
  <c r="A124" i="268"/>
  <c r="AU123" i="268"/>
  <c r="AT123" i="268"/>
  <c r="AS123" i="268"/>
  <c r="AR123" i="268"/>
  <c r="AP123" i="268"/>
  <c r="AO123" i="268"/>
  <c r="AM123" i="268"/>
  <c r="AL123" i="268"/>
  <c r="AK123" i="268"/>
  <c r="AJ123" i="268"/>
  <c r="AH123" i="268"/>
  <c r="AG123" i="268"/>
  <c r="AE123" i="268"/>
  <c r="AD123" i="268"/>
  <c r="AC123" i="268"/>
  <c r="AB123" i="268"/>
  <c r="Z123" i="268"/>
  <c r="Y123" i="268"/>
  <c r="W123" i="268"/>
  <c r="V123" i="268"/>
  <c r="U123" i="268"/>
  <c r="T123" i="268"/>
  <c r="R123" i="268"/>
  <c r="Q123" i="268"/>
  <c r="O123" i="268"/>
  <c r="N123" i="268"/>
  <c r="M123" i="268"/>
  <c r="L123" i="268"/>
  <c r="J123" i="268"/>
  <c r="I123" i="268"/>
  <c r="G123" i="268"/>
  <c r="F123" i="268"/>
  <c r="E123" i="268"/>
  <c r="D123" i="268"/>
  <c r="C123" i="268"/>
  <c r="B123" i="268"/>
  <c r="A123" i="268"/>
  <c r="AU122" i="268"/>
  <c r="AT122" i="268"/>
  <c r="AS122" i="268"/>
  <c r="AR122" i="268"/>
  <c r="AP122" i="268"/>
  <c r="AO122" i="268"/>
  <c r="AM122" i="268"/>
  <c r="AL122" i="268"/>
  <c r="AK122" i="268"/>
  <c r="AJ122" i="268"/>
  <c r="AH122" i="268"/>
  <c r="AG122" i="268"/>
  <c r="AE122" i="268"/>
  <c r="AD122" i="268"/>
  <c r="AC122" i="268"/>
  <c r="AB122" i="268"/>
  <c r="Z122" i="268"/>
  <c r="Y122" i="268"/>
  <c r="W122" i="268"/>
  <c r="V122" i="268"/>
  <c r="U122" i="268"/>
  <c r="T122" i="268"/>
  <c r="R122" i="268"/>
  <c r="Q122" i="268"/>
  <c r="O122" i="268"/>
  <c r="N122" i="268"/>
  <c r="M122" i="268"/>
  <c r="L122" i="268"/>
  <c r="J122" i="268"/>
  <c r="I122" i="268"/>
  <c r="G122" i="268"/>
  <c r="F122" i="268"/>
  <c r="E122" i="268"/>
  <c r="D122" i="268"/>
  <c r="C122" i="268"/>
  <c r="B122" i="268"/>
  <c r="A122" i="268"/>
  <c r="AU121" i="268"/>
  <c r="AT121" i="268"/>
  <c r="AS121" i="268"/>
  <c r="AR121" i="268"/>
  <c r="AP121" i="268"/>
  <c r="AO121" i="268"/>
  <c r="AM121" i="268"/>
  <c r="AL121" i="268"/>
  <c r="AK121" i="268"/>
  <c r="AJ121" i="268"/>
  <c r="AH121" i="268"/>
  <c r="AG121" i="268"/>
  <c r="AE121" i="268"/>
  <c r="AD121" i="268"/>
  <c r="AC121" i="268"/>
  <c r="AB121" i="268"/>
  <c r="Z121" i="268"/>
  <c r="Y121" i="268"/>
  <c r="W121" i="268"/>
  <c r="V121" i="268"/>
  <c r="U121" i="268"/>
  <c r="T121" i="268"/>
  <c r="R121" i="268"/>
  <c r="Q121" i="268"/>
  <c r="O121" i="268"/>
  <c r="N121" i="268"/>
  <c r="M121" i="268"/>
  <c r="L121" i="268"/>
  <c r="J121" i="268"/>
  <c r="I121" i="268"/>
  <c r="G121" i="268"/>
  <c r="F121" i="268"/>
  <c r="E121" i="268"/>
  <c r="D121" i="268"/>
  <c r="C121" i="268"/>
  <c r="B121" i="268"/>
  <c r="A121" i="268"/>
  <c r="AU120" i="268"/>
  <c r="AT120" i="268"/>
  <c r="AS120" i="268"/>
  <c r="AR120" i="268"/>
  <c r="AP120" i="268"/>
  <c r="AO120" i="268"/>
  <c r="AM120" i="268"/>
  <c r="AL120" i="268"/>
  <c r="AK120" i="268"/>
  <c r="AJ120" i="268"/>
  <c r="AH120" i="268"/>
  <c r="AG120" i="268"/>
  <c r="AE120" i="268"/>
  <c r="AD120" i="268"/>
  <c r="AC120" i="268"/>
  <c r="AB120" i="268"/>
  <c r="Z120" i="268"/>
  <c r="Y120" i="268"/>
  <c r="W120" i="268"/>
  <c r="V120" i="268"/>
  <c r="U120" i="268"/>
  <c r="T120" i="268"/>
  <c r="R120" i="268"/>
  <c r="Q120" i="268"/>
  <c r="O120" i="268"/>
  <c r="N120" i="268"/>
  <c r="M120" i="268"/>
  <c r="L120" i="268"/>
  <c r="J120" i="268"/>
  <c r="I120" i="268"/>
  <c r="G120" i="268"/>
  <c r="F120" i="268"/>
  <c r="E120" i="268"/>
  <c r="D120" i="268"/>
  <c r="C120" i="268"/>
  <c r="B120" i="268"/>
  <c r="A120" i="268"/>
  <c r="AU119" i="268"/>
  <c r="AT119" i="268"/>
  <c r="AS119" i="268"/>
  <c r="AR119" i="268"/>
  <c r="AP119" i="268"/>
  <c r="AO119" i="268"/>
  <c r="AM119" i="268"/>
  <c r="AL119" i="268"/>
  <c r="AK119" i="268"/>
  <c r="AJ119" i="268"/>
  <c r="AH119" i="268"/>
  <c r="AG119" i="268"/>
  <c r="AE119" i="268"/>
  <c r="AD119" i="268"/>
  <c r="AC119" i="268"/>
  <c r="AB119" i="268"/>
  <c r="Z119" i="268"/>
  <c r="Y119" i="268"/>
  <c r="W119" i="268"/>
  <c r="V119" i="268"/>
  <c r="U119" i="268"/>
  <c r="T119" i="268"/>
  <c r="R119" i="268"/>
  <c r="Q119" i="268"/>
  <c r="O119" i="268"/>
  <c r="N119" i="268"/>
  <c r="M119" i="268"/>
  <c r="L119" i="268"/>
  <c r="J119" i="268"/>
  <c r="I119" i="268"/>
  <c r="G119" i="268"/>
  <c r="F119" i="268"/>
  <c r="E119" i="268"/>
  <c r="D119" i="268"/>
  <c r="C119" i="268"/>
  <c r="B119" i="268"/>
  <c r="A119" i="268"/>
  <c r="AU118" i="268"/>
  <c r="AT118" i="268"/>
  <c r="AS118" i="268"/>
  <c r="AR118" i="268"/>
  <c r="AP118" i="268"/>
  <c r="AO118" i="268"/>
  <c r="AM118" i="268"/>
  <c r="AL118" i="268"/>
  <c r="AK118" i="268"/>
  <c r="AJ118" i="268"/>
  <c r="AH118" i="268"/>
  <c r="AG118" i="268"/>
  <c r="AE118" i="268"/>
  <c r="AD118" i="268"/>
  <c r="AC118" i="268"/>
  <c r="AB118" i="268"/>
  <c r="Z118" i="268"/>
  <c r="Y118" i="268"/>
  <c r="W118" i="268"/>
  <c r="V118" i="268"/>
  <c r="U118" i="268"/>
  <c r="T118" i="268"/>
  <c r="R118" i="268"/>
  <c r="Q118" i="268"/>
  <c r="O118" i="268"/>
  <c r="N118" i="268"/>
  <c r="M118" i="268"/>
  <c r="L118" i="268"/>
  <c r="J118" i="268"/>
  <c r="I118" i="268"/>
  <c r="G118" i="268"/>
  <c r="F118" i="268"/>
  <c r="E118" i="268"/>
  <c r="D118" i="268"/>
  <c r="C118" i="268"/>
  <c r="B118" i="268"/>
  <c r="A118" i="268"/>
  <c r="AU117" i="268"/>
  <c r="AT117" i="268"/>
  <c r="AS117" i="268"/>
  <c r="AR117" i="268"/>
  <c r="AP117" i="268"/>
  <c r="AO117" i="268"/>
  <c r="AM117" i="268"/>
  <c r="AL117" i="268"/>
  <c r="AK117" i="268"/>
  <c r="AJ117" i="268"/>
  <c r="AH117" i="268"/>
  <c r="AG117" i="268"/>
  <c r="AE117" i="268"/>
  <c r="AD117" i="268"/>
  <c r="AC117" i="268"/>
  <c r="AB117" i="268"/>
  <c r="Z117" i="268"/>
  <c r="Y117" i="268"/>
  <c r="W117" i="268"/>
  <c r="V117" i="268"/>
  <c r="U117" i="268"/>
  <c r="T117" i="268"/>
  <c r="R117" i="268"/>
  <c r="Q117" i="268"/>
  <c r="O117" i="268"/>
  <c r="N117" i="268"/>
  <c r="M117" i="268"/>
  <c r="L117" i="268"/>
  <c r="J117" i="268"/>
  <c r="I117" i="268"/>
  <c r="G117" i="268"/>
  <c r="F117" i="268"/>
  <c r="E117" i="268"/>
  <c r="D117" i="268"/>
  <c r="C117" i="268"/>
  <c r="B117" i="268"/>
  <c r="A117" i="268"/>
  <c r="AU116" i="268"/>
  <c r="AT116" i="268"/>
  <c r="AS116" i="268"/>
  <c r="AR116" i="268"/>
  <c r="AP116" i="268"/>
  <c r="AO116" i="268"/>
  <c r="AM116" i="268"/>
  <c r="AL116" i="268"/>
  <c r="AK116" i="268"/>
  <c r="AJ116" i="268"/>
  <c r="AH116" i="268"/>
  <c r="AG116" i="268"/>
  <c r="AE116" i="268"/>
  <c r="AD116" i="268"/>
  <c r="AC116" i="268"/>
  <c r="AB116" i="268"/>
  <c r="Z116" i="268"/>
  <c r="Y116" i="268"/>
  <c r="W116" i="268"/>
  <c r="V116" i="268"/>
  <c r="U116" i="268"/>
  <c r="T116" i="268"/>
  <c r="R116" i="268"/>
  <c r="Q116" i="268"/>
  <c r="O116" i="268"/>
  <c r="N116" i="268"/>
  <c r="M116" i="268"/>
  <c r="L116" i="268"/>
  <c r="J116" i="268"/>
  <c r="I116" i="268"/>
  <c r="G116" i="268"/>
  <c r="F116" i="268"/>
  <c r="E116" i="268"/>
  <c r="D116" i="268"/>
  <c r="C116" i="268"/>
  <c r="B116" i="268"/>
  <c r="A116" i="268"/>
  <c r="AU115" i="268"/>
  <c r="AT115" i="268"/>
  <c r="AS115" i="268"/>
  <c r="AR115" i="268"/>
  <c r="AP115" i="268"/>
  <c r="AO115" i="268"/>
  <c r="AM115" i="268"/>
  <c r="AL115" i="268"/>
  <c r="AK115" i="268"/>
  <c r="AJ115" i="268"/>
  <c r="AH115" i="268"/>
  <c r="AG115" i="268"/>
  <c r="AE115" i="268"/>
  <c r="AD115" i="268"/>
  <c r="AC115" i="268"/>
  <c r="AB115" i="268"/>
  <c r="Z115" i="268"/>
  <c r="Y115" i="268"/>
  <c r="W115" i="268"/>
  <c r="V115" i="268"/>
  <c r="U115" i="268"/>
  <c r="T115" i="268"/>
  <c r="R115" i="268"/>
  <c r="Q115" i="268"/>
  <c r="O115" i="268"/>
  <c r="N115" i="268"/>
  <c r="M115" i="268"/>
  <c r="L115" i="268"/>
  <c r="J115" i="268"/>
  <c r="I115" i="268"/>
  <c r="G115" i="268"/>
  <c r="F115" i="268"/>
  <c r="E115" i="268"/>
  <c r="D115" i="268"/>
  <c r="C115" i="268"/>
  <c r="B115" i="268"/>
  <c r="A115" i="268"/>
  <c r="AU114" i="268"/>
  <c r="AT114" i="268"/>
  <c r="AS114" i="268"/>
  <c r="AR114" i="268"/>
  <c r="AP114" i="268"/>
  <c r="AO114" i="268"/>
  <c r="AM114" i="268"/>
  <c r="AL114" i="268"/>
  <c r="AK114" i="268"/>
  <c r="AJ114" i="268"/>
  <c r="AH114" i="268"/>
  <c r="AG114" i="268"/>
  <c r="AE114" i="268"/>
  <c r="AD114" i="268"/>
  <c r="AC114" i="268"/>
  <c r="AB114" i="268"/>
  <c r="Z114" i="268"/>
  <c r="Y114" i="268"/>
  <c r="W114" i="268"/>
  <c r="V114" i="268"/>
  <c r="U114" i="268"/>
  <c r="T114" i="268"/>
  <c r="R114" i="268"/>
  <c r="Q114" i="268"/>
  <c r="O114" i="268"/>
  <c r="N114" i="268"/>
  <c r="M114" i="268"/>
  <c r="L114" i="268"/>
  <c r="J114" i="268"/>
  <c r="I114" i="268"/>
  <c r="G114" i="268"/>
  <c r="F114" i="268"/>
  <c r="E114" i="268"/>
  <c r="D114" i="268"/>
  <c r="C114" i="268"/>
  <c r="B114" i="268"/>
  <c r="A114" i="268"/>
  <c r="AU113" i="268"/>
  <c r="AT113" i="268"/>
  <c r="AS113" i="268"/>
  <c r="AR113" i="268"/>
  <c r="AP113" i="268"/>
  <c r="AO113" i="268"/>
  <c r="AM113" i="268"/>
  <c r="AL113" i="268"/>
  <c r="AK113" i="268"/>
  <c r="AJ113" i="268"/>
  <c r="AH113" i="268"/>
  <c r="AG113" i="268"/>
  <c r="AE113" i="268"/>
  <c r="AD113" i="268"/>
  <c r="AC113" i="268"/>
  <c r="AB113" i="268"/>
  <c r="Z113" i="268"/>
  <c r="Y113" i="268"/>
  <c r="W113" i="268"/>
  <c r="V113" i="268"/>
  <c r="U113" i="268"/>
  <c r="T113" i="268"/>
  <c r="R113" i="268"/>
  <c r="Q113" i="268"/>
  <c r="O113" i="268"/>
  <c r="N113" i="268"/>
  <c r="M113" i="268"/>
  <c r="L113" i="268"/>
  <c r="J113" i="268"/>
  <c r="I113" i="268"/>
  <c r="G113" i="268"/>
  <c r="F113" i="268"/>
  <c r="E113" i="268"/>
  <c r="D113" i="268"/>
  <c r="C113" i="268"/>
  <c r="B113" i="268"/>
  <c r="A113" i="268"/>
  <c r="AU112" i="268"/>
  <c r="AT112" i="268"/>
  <c r="AS112" i="268"/>
  <c r="AR112" i="268"/>
  <c r="AP112" i="268"/>
  <c r="AO112" i="268"/>
  <c r="AM112" i="268"/>
  <c r="AL112" i="268"/>
  <c r="AK112" i="268"/>
  <c r="AJ112" i="268"/>
  <c r="AH112" i="268"/>
  <c r="AG112" i="268"/>
  <c r="AE112" i="268"/>
  <c r="AD112" i="268"/>
  <c r="AC112" i="268"/>
  <c r="AB112" i="268"/>
  <c r="Z112" i="268"/>
  <c r="Y112" i="268"/>
  <c r="W112" i="268"/>
  <c r="V112" i="268"/>
  <c r="U112" i="268"/>
  <c r="T112" i="268"/>
  <c r="R112" i="268"/>
  <c r="Q112" i="268"/>
  <c r="O112" i="268"/>
  <c r="N112" i="268"/>
  <c r="M112" i="268"/>
  <c r="L112" i="268"/>
  <c r="J112" i="268"/>
  <c r="I112" i="268"/>
  <c r="G112" i="268"/>
  <c r="F112" i="268"/>
  <c r="E112" i="268"/>
  <c r="D112" i="268"/>
  <c r="C112" i="268"/>
  <c r="B112" i="268"/>
  <c r="A112" i="268"/>
  <c r="AU111" i="268"/>
  <c r="AT111" i="268"/>
  <c r="AS111" i="268"/>
  <c r="AR111" i="268"/>
  <c r="AP111" i="268"/>
  <c r="AO111" i="268"/>
  <c r="AM111" i="268"/>
  <c r="AL111" i="268"/>
  <c r="AK111" i="268"/>
  <c r="AJ111" i="268"/>
  <c r="AH111" i="268"/>
  <c r="AG111" i="268"/>
  <c r="AE111" i="268"/>
  <c r="AD111" i="268"/>
  <c r="AC111" i="268"/>
  <c r="AB111" i="268"/>
  <c r="Z111" i="268"/>
  <c r="Y111" i="268"/>
  <c r="W111" i="268"/>
  <c r="V111" i="268"/>
  <c r="U111" i="268"/>
  <c r="T111" i="268"/>
  <c r="R111" i="268"/>
  <c r="Q111" i="268"/>
  <c r="O111" i="268"/>
  <c r="N111" i="268"/>
  <c r="M111" i="268"/>
  <c r="L111" i="268"/>
  <c r="J111" i="268"/>
  <c r="I111" i="268"/>
  <c r="G111" i="268"/>
  <c r="F111" i="268"/>
  <c r="E111" i="268"/>
  <c r="D111" i="268"/>
  <c r="C111" i="268"/>
  <c r="B111" i="268"/>
  <c r="A111" i="268"/>
  <c r="AU110" i="268"/>
  <c r="AT110" i="268"/>
  <c r="AS110" i="268"/>
  <c r="AR110" i="268"/>
  <c r="AP110" i="268"/>
  <c r="AO110" i="268"/>
  <c r="AM110" i="268"/>
  <c r="AL110" i="268"/>
  <c r="AK110" i="268"/>
  <c r="AJ110" i="268"/>
  <c r="AH110" i="268"/>
  <c r="AG110" i="268"/>
  <c r="AE110" i="268"/>
  <c r="AD110" i="268"/>
  <c r="AC110" i="268"/>
  <c r="AB110" i="268"/>
  <c r="Z110" i="268"/>
  <c r="Y110" i="268"/>
  <c r="W110" i="268"/>
  <c r="V110" i="268"/>
  <c r="U110" i="268"/>
  <c r="T110" i="268"/>
  <c r="R110" i="268"/>
  <c r="Q110" i="268"/>
  <c r="O110" i="268"/>
  <c r="N110" i="268"/>
  <c r="M110" i="268"/>
  <c r="L110" i="268"/>
  <c r="J110" i="268"/>
  <c r="I110" i="268"/>
  <c r="G110" i="268"/>
  <c r="F110" i="268"/>
  <c r="E110" i="268"/>
  <c r="D110" i="268"/>
  <c r="B110" i="268"/>
  <c r="A110" i="268"/>
  <c r="AU109" i="268"/>
  <c r="AT109" i="268"/>
  <c r="AS109" i="268"/>
  <c r="AR109" i="268"/>
  <c r="AP109" i="268"/>
  <c r="AO109" i="268"/>
  <c r="AM109" i="268"/>
  <c r="AL109" i="268"/>
  <c r="AK109" i="268"/>
  <c r="AJ109" i="268"/>
  <c r="AH109" i="268"/>
  <c r="AG109" i="268"/>
  <c r="AE109" i="268"/>
  <c r="AD109" i="268"/>
  <c r="AC109" i="268"/>
  <c r="AB109" i="268"/>
  <c r="Z109" i="268"/>
  <c r="Y109" i="268"/>
  <c r="W109" i="268"/>
  <c r="V109" i="268"/>
  <c r="U109" i="268"/>
  <c r="T109" i="268"/>
  <c r="R109" i="268"/>
  <c r="Q109" i="268"/>
  <c r="O109" i="268"/>
  <c r="N109" i="268"/>
  <c r="M109" i="268"/>
  <c r="L109" i="268"/>
  <c r="J109" i="268"/>
  <c r="I109" i="268"/>
  <c r="G109" i="268"/>
  <c r="F109" i="268"/>
  <c r="E109" i="268"/>
  <c r="D109" i="268"/>
  <c r="B109" i="268"/>
  <c r="A109" i="268"/>
  <c r="AU108" i="268"/>
  <c r="AT108" i="268"/>
  <c r="AS108" i="268"/>
  <c r="AR108" i="268"/>
  <c r="AP108" i="268"/>
  <c r="AO108" i="268"/>
  <c r="AM108" i="268"/>
  <c r="AL108" i="268"/>
  <c r="AK108" i="268"/>
  <c r="AJ108" i="268"/>
  <c r="AH108" i="268"/>
  <c r="AG108" i="268"/>
  <c r="AE108" i="268"/>
  <c r="AD108" i="268"/>
  <c r="AC108" i="268"/>
  <c r="AB108" i="268"/>
  <c r="Z108" i="268"/>
  <c r="Y108" i="268"/>
  <c r="W108" i="268"/>
  <c r="V108" i="268"/>
  <c r="U108" i="268"/>
  <c r="T108" i="268"/>
  <c r="R108" i="268"/>
  <c r="Q108" i="268"/>
  <c r="O108" i="268"/>
  <c r="N108" i="268"/>
  <c r="M108" i="268"/>
  <c r="L108" i="268"/>
  <c r="J108" i="268"/>
  <c r="I108" i="268"/>
  <c r="G108" i="268"/>
  <c r="F108" i="268"/>
  <c r="E108" i="268"/>
  <c r="D108" i="268"/>
  <c r="B108" i="268"/>
  <c r="A108" i="268"/>
  <c r="AU107" i="268"/>
  <c r="AT107" i="268"/>
  <c r="AS107" i="268"/>
  <c r="AR107" i="268"/>
  <c r="AP107" i="268"/>
  <c r="AO107" i="268"/>
  <c r="AM107" i="268"/>
  <c r="AL107" i="268"/>
  <c r="AK107" i="268"/>
  <c r="AJ107" i="268"/>
  <c r="AH107" i="268"/>
  <c r="AG107" i="268"/>
  <c r="AE107" i="268"/>
  <c r="AD107" i="268"/>
  <c r="AC107" i="268"/>
  <c r="AB107" i="268"/>
  <c r="Z107" i="268"/>
  <c r="Y107" i="268"/>
  <c r="W107" i="268"/>
  <c r="V107" i="268"/>
  <c r="U107" i="268"/>
  <c r="T107" i="268"/>
  <c r="R107" i="268"/>
  <c r="Q107" i="268"/>
  <c r="O107" i="268"/>
  <c r="N107" i="268"/>
  <c r="M107" i="268"/>
  <c r="L107" i="268"/>
  <c r="J107" i="268"/>
  <c r="I107" i="268"/>
  <c r="G107" i="268"/>
  <c r="F107" i="268"/>
  <c r="E107" i="268"/>
  <c r="D107" i="268"/>
  <c r="B107" i="268"/>
  <c r="A107" i="268"/>
  <c r="AU106" i="268"/>
  <c r="AT106" i="268"/>
  <c r="AS106" i="268"/>
  <c r="AR106" i="268"/>
  <c r="AP106" i="268"/>
  <c r="AO106" i="268"/>
  <c r="AM106" i="268"/>
  <c r="AL106" i="268"/>
  <c r="AK106" i="268"/>
  <c r="AJ106" i="268"/>
  <c r="AH106" i="268"/>
  <c r="AG106" i="268"/>
  <c r="AE106" i="268"/>
  <c r="AD106" i="268"/>
  <c r="AC106" i="268"/>
  <c r="AB106" i="268"/>
  <c r="Z106" i="268"/>
  <c r="Y106" i="268"/>
  <c r="W106" i="268"/>
  <c r="V106" i="268"/>
  <c r="U106" i="268"/>
  <c r="T106" i="268"/>
  <c r="R106" i="268"/>
  <c r="Q106" i="268"/>
  <c r="O106" i="268"/>
  <c r="N106" i="268"/>
  <c r="M106" i="268"/>
  <c r="L106" i="268"/>
  <c r="J106" i="268"/>
  <c r="I106" i="268"/>
  <c r="G106" i="268"/>
  <c r="F106" i="268"/>
  <c r="E106" i="268"/>
  <c r="D106" i="268"/>
  <c r="B106" i="268"/>
  <c r="A106" i="268"/>
  <c r="G101" i="268"/>
  <c r="F101" i="268"/>
  <c r="E101" i="268"/>
  <c r="D101" i="268"/>
  <c r="C101" i="268"/>
  <c r="B101" i="268"/>
  <c r="G100" i="268"/>
  <c r="F100" i="268"/>
  <c r="E100" i="268"/>
  <c r="D100" i="268"/>
  <c r="C100" i="268"/>
  <c r="B100" i="268"/>
  <c r="G99" i="268"/>
  <c r="F99" i="268"/>
  <c r="E99" i="268"/>
  <c r="D99" i="268"/>
  <c r="C99" i="268"/>
  <c r="B99" i="268"/>
  <c r="G98" i="268"/>
  <c r="F98" i="268"/>
  <c r="E98" i="268"/>
  <c r="D98" i="268"/>
  <c r="C98" i="268"/>
  <c r="B98" i="268"/>
  <c r="G97" i="268"/>
  <c r="F97" i="268"/>
  <c r="E97" i="268"/>
  <c r="D97" i="268"/>
  <c r="C97" i="268"/>
  <c r="B97" i="268"/>
  <c r="G96" i="268"/>
  <c r="F96" i="268"/>
  <c r="E96" i="268"/>
  <c r="D96" i="268"/>
  <c r="C96" i="268"/>
  <c r="B96" i="268"/>
  <c r="G95" i="268"/>
  <c r="F95" i="268"/>
  <c r="E95" i="268"/>
  <c r="D95" i="268"/>
  <c r="C95" i="268"/>
  <c r="B95" i="268"/>
  <c r="S81" i="268"/>
  <c r="P81" i="268"/>
  <c r="M81" i="268"/>
  <c r="S80" i="268"/>
  <c r="P80" i="268"/>
  <c r="M80" i="268"/>
  <c r="S79" i="268"/>
  <c r="P79" i="268"/>
  <c r="M79" i="268"/>
  <c r="S78" i="268"/>
  <c r="P78" i="268"/>
  <c r="M78" i="268"/>
  <c r="S77" i="268"/>
  <c r="P77" i="268"/>
  <c r="M77" i="268"/>
  <c r="U76" i="268"/>
  <c r="S76" i="268"/>
  <c r="R76" i="268"/>
  <c r="P76" i="268"/>
  <c r="M76" i="268"/>
  <c r="V71" i="268"/>
  <c r="S71" i="268"/>
  <c r="P71" i="268"/>
  <c r="M71" i="268"/>
  <c r="V70" i="268"/>
  <c r="S70" i="268"/>
  <c r="P70" i="268"/>
  <c r="M70" i="268"/>
  <c r="V69" i="268"/>
  <c r="S69" i="268"/>
  <c r="P69" i="268"/>
  <c r="M69" i="268"/>
  <c r="V68" i="268"/>
  <c r="S68" i="268"/>
  <c r="P68" i="268"/>
  <c r="M68" i="268"/>
  <c r="V67" i="268"/>
  <c r="S67" i="268"/>
  <c r="P67" i="268"/>
  <c r="M67" i="268"/>
  <c r="V66" i="268"/>
  <c r="S66" i="268"/>
  <c r="P66" i="268"/>
  <c r="M66" i="268"/>
  <c r="A3" i="268"/>
  <c r="L66" i="268" s="1"/>
  <c r="B276" i="267"/>
  <c r="A276" i="267"/>
  <c r="B275" i="267"/>
  <c r="A275" i="267"/>
  <c r="B274" i="267"/>
  <c r="A274" i="267"/>
  <c r="B273" i="267"/>
  <c r="A273" i="267"/>
  <c r="B272" i="267"/>
  <c r="A272" i="267"/>
  <c r="B271" i="267"/>
  <c r="A271" i="267"/>
  <c r="B270" i="267"/>
  <c r="A270" i="267"/>
  <c r="B269" i="267"/>
  <c r="A269" i="267"/>
  <c r="B268" i="267"/>
  <c r="A268" i="267"/>
  <c r="B267" i="267"/>
  <c r="A267" i="267"/>
  <c r="B266" i="267"/>
  <c r="A266" i="267"/>
  <c r="B265" i="267"/>
  <c r="A265" i="267"/>
  <c r="B264" i="267"/>
  <c r="A264" i="267"/>
  <c r="B263" i="267"/>
  <c r="A263" i="267"/>
  <c r="B262" i="267"/>
  <c r="A262" i="267"/>
  <c r="B261" i="267"/>
  <c r="A261" i="267"/>
  <c r="B260" i="267"/>
  <c r="A260" i="267"/>
  <c r="B259" i="267"/>
  <c r="A259" i="267"/>
  <c r="B258" i="267"/>
  <c r="A258" i="267"/>
  <c r="B257" i="267"/>
  <c r="A257" i="267"/>
  <c r="B256" i="267"/>
  <c r="A256" i="267"/>
  <c r="B255" i="267"/>
  <c r="A255" i="267"/>
  <c r="B254" i="267"/>
  <c r="A254" i="267"/>
  <c r="B253" i="267"/>
  <c r="A253" i="267"/>
  <c r="B252" i="267"/>
  <c r="A252" i="267"/>
  <c r="B251" i="267"/>
  <c r="A251" i="267"/>
  <c r="B250" i="267"/>
  <c r="A250" i="267"/>
  <c r="B249" i="267"/>
  <c r="A249" i="267"/>
  <c r="B248" i="267"/>
  <c r="A248" i="267"/>
  <c r="B247" i="267"/>
  <c r="A247" i="267"/>
  <c r="B246" i="267"/>
  <c r="A246" i="267"/>
  <c r="B245" i="267"/>
  <c r="A245" i="267"/>
  <c r="B244" i="267"/>
  <c r="A244" i="267"/>
  <c r="B243" i="267"/>
  <c r="A243" i="267"/>
  <c r="B242" i="267"/>
  <c r="A242" i="267"/>
  <c r="B241" i="267"/>
  <c r="A241" i="267"/>
  <c r="B240" i="267"/>
  <c r="A240" i="267"/>
  <c r="B239" i="267"/>
  <c r="A239" i="267"/>
  <c r="B238" i="267"/>
  <c r="A238" i="267"/>
  <c r="B237" i="267"/>
  <c r="A237" i="267"/>
  <c r="B236" i="267"/>
  <c r="A236" i="267"/>
  <c r="B235" i="267"/>
  <c r="A235" i="267"/>
  <c r="B234" i="267"/>
  <c r="A234" i="267"/>
  <c r="B233" i="267"/>
  <c r="A233" i="267"/>
  <c r="B232" i="267"/>
  <c r="A232" i="267"/>
  <c r="B231" i="267"/>
  <c r="A231" i="267"/>
  <c r="B230" i="267"/>
  <c r="A230" i="267"/>
  <c r="B229" i="267"/>
  <c r="A229" i="267"/>
  <c r="B228" i="267"/>
  <c r="A228" i="267"/>
  <c r="B227" i="267"/>
  <c r="A227" i="267"/>
  <c r="B226" i="267"/>
  <c r="A226" i="267"/>
  <c r="B225" i="267"/>
  <c r="A225" i="267"/>
  <c r="B224" i="267"/>
  <c r="A224" i="267"/>
  <c r="B223" i="267"/>
  <c r="A223" i="267"/>
  <c r="B222" i="267"/>
  <c r="A222" i="267"/>
  <c r="B221" i="267"/>
  <c r="A221" i="267"/>
  <c r="B220" i="267"/>
  <c r="A220" i="267"/>
  <c r="B219" i="267"/>
  <c r="A219" i="267"/>
  <c r="B218" i="267"/>
  <c r="A218" i="267"/>
  <c r="B217" i="267"/>
  <c r="A217" i="267"/>
  <c r="B216" i="267"/>
  <c r="A216" i="267"/>
  <c r="B215" i="267"/>
  <c r="A215" i="267"/>
  <c r="B214" i="267"/>
  <c r="A214" i="267"/>
  <c r="B213" i="267"/>
  <c r="A213" i="267"/>
  <c r="B212" i="267"/>
  <c r="A212" i="267"/>
  <c r="B211" i="267"/>
  <c r="A211" i="267"/>
  <c r="B210" i="267"/>
  <c r="A210" i="267"/>
  <c r="B209" i="267"/>
  <c r="A209" i="267"/>
  <c r="B208" i="267"/>
  <c r="A208" i="267"/>
  <c r="B207" i="267"/>
  <c r="A207" i="267"/>
  <c r="B206" i="267"/>
  <c r="A206" i="267"/>
  <c r="B205" i="267"/>
  <c r="A205" i="267"/>
  <c r="B204" i="267"/>
  <c r="A204" i="267"/>
  <c r="B203" i="267"/>
  <c r="A203" i="267"/>
  <c r="B202" i="267"/>
  <c r="A202" i="267"/>
  <c r="B201" i="267"/>
  <c r="A201" i="267"/>
  <c r="B200" i="267"/>
  <c r="A200" i="267"/>
  <c r="B199" i="267"/>
  <c r="A199" i="267"/>
  <c r="B198" i="267"/>
  <c r="A198" i="267"/>
  <c r="B197" i="267"/>
  <c r="A197" i="267"/>
  <c r="B196" i="267"/>
  <c r="A196" i="267"/>
  <c r="B195" i="267"/>
  <c r="A195" i="267"/>
  <c r="B194" i="267"/>
  <c r="A194" i="267"/>
  <c r="B193" i="267"/>
  <c r="A193" i="267"/>
  <c r="B192" i="267"/>
  <c r="A192" i="267"/>
  <c r="B191" i="267"/>
  <c r="A191" i="267"/>
  <c r="B190" i="267"/>
  <c r="A190" i="267"/>
  <c r="B189" i="267"/>
  <c r="A189" i="267"/>
  <c r="B188" i="267"/>
  <c r="A188" i="267"/>
  <c r="B187" i="267"/>
  <c r="A187" i="267"/>
  <c r="B186" i="267"/>
  <c r="A186" i="267"/>
  <c r="B185" i="267"/>
  <c r="A185" i="267"/>
  <c r="B184" i="267"/>
  <c r="A184" i="267"/>
  <c r="B183" i="267"/>
  <c r="A183" i="267"/>
  <c r="B182" i="267"/>
  <c r="A182" i="267"/>
  <c r="B181" i="267"/>
  <c r="A181" i="267"/>
  <c r="B180" i="267"/>
  <c r="A180" i="267"/>
  <c r="B179" i="267"/>
  <c r="A179" i="267"/>
  <c r="B178" i="267"/>
  <c r="A178" i="267"/>
  <c r="B177" i="267"/>
  <c r="A177" i="267"/>
  <c r="B176" i="267"/>
  <c r="A176" i="267"/>
  <c r="B175" i="267"/>
  <c r="A175" i="267"/>
  <c r="B174" i="267"/>
  <c r="A174" i="267"/>
  <c r="B173" i="267"/>
  <c r="A173" i="267"/>
  <c r="B172" i="267"/>
  <c r="A172" i="267"/>
  <c r="B171" i="267"/>
  <c r="A171" i="267"/>
  <c r="B170" i="267"/>
  <c r="A170" i="267"/>
  <c r="B169" i="267"/>
  <c r="A169" i="267"/>
  <c r="B168" i="267"/>
  <c r="A168" i="267"/>
  <c r="B167" i="267"/>
  <c r="A167" i="267"/>
  <c r="B166" i="267"/>
  <c r="A166" i="267"/>
  <c r="B165" i="267"/>
  <c r="A165" i="267"/>
  <c r="B164" i="267"/>
  <c r="A164" i="267"/>
  <c r="B163" i="267"/>
  <c r="A163" i="267"/>
  <c r="B162" i="267"/>
  <c r="A162" i="267"/>
  <c r="B161" i="267"/>
  <c r="A161" i="267"/>
  <c r="B160" i="267"/>
  <c r="A160" i="267"/>
  <c r="B159" i="267"/>
  <c r="A159" i="267"/>
  <c r="B158" i="267"/>
  <c r="A158" i="267"/>
  <c r="B157" i="267"/>
  <c r="A157" i="267"/>
  <c r="B156" i="267"/>
  <c r="A156" i="267"/>
  <c r="B155" i="267"/>
  <c r="A155" i="267"/>
  <c r="B154" i="267"/>
  <c r="A154" i="267"/>
  <c r="B153" i="267"/>
  <c r="A153" i="267"/>
  <c r="B152" i="267"/>
  <c r="A152" i="267"/>
  <c r="B151" i="267"/>
  <c r="A151" i="267"/>
  <c r="B150" i="267"/>
  <c r="A150" i="267"/>
  <c r="B149" i="267"/>
  <c r="A149" i="267"/>
  <c r="B148" i="267"/>
  <c r="A148" i="267"/>
  <c r="B147" i="267"/>
  <c r="A147" i="267"/>
  <c r="B146" i="267"/>
  <c r="A146" i="267"/>
  <c r="B145" i="267"/>
  <c r="A145" i="267"/>
  <c r="B144" i="267"/>
  <c r="A144" i="267"/>
  <c r="B143" i="267"/>
  <c r="A143" i="267"/>
  <c r="B142" i="267"/>
  <c r="A142" i="267"/>
  <c r="B141" i="267"/>
  <c r="A141" i="267"/>
  <c r="B140" i="267"/>
  <c r="A140" i="267"/>
  <c r="B139" i="267"/>
  <c r="A139" i="267"/>
  <c r="B138" i="267"/>
  <c r="A138" i="267"/>
  <c r="B137" i="267"/>
  <c r="A137" i="267"/>
  <c r="B136" i="267"/>
  <c r="A136" i="267"/>
  <c r="B135" i="267"/>
  <c r="A135" i="267"/>
  <c r="B134" i="267"/>
  <c r="A134" i="267"/>
  <c r="B133" i="267"/>
  <c r="A133" i="267"/>
  <c r="B132" i="267"/>
  <c r="A132" i="267"/>
  <c r="B131" i="267"/>
  <c r="A131" i="267"/>
  <c r="B130" i="267"/>
  <c r="A130" i="267"/>
  <c r="AU126" i="267"/>
  <c r="AT126" i="267"/>
  <c r="AS126" i="267"/>
  <c r="AR126" i="267"/>
  <c r="AQ126" i="267"/>
  <c r="AP126" i="267"/>
  <c r="AO126" i="267"/>
  <c r="AM126" i="267"/>
  <c r="AL126" i="267"/>
  <c r="AK126" i="267"/>
  <c r="AJ126" i="267"/>
  <c r="AI126" i="267"/>
  <c r="AH126" i="267"/>
  <c r="AG126" i="267"/>
  <c r="AE126" i="267"/>
  <c r="AD126" i="267"/>
  <c r="AC126" i="267"/>
  <c r="AB126" i="267"/>
  <c r="AA126" i="267"/>
  <c r="Z126" i="267"/>
  <c r="Y126" i="267"/>
  <c r="W126" i="267"/>
  <c r="V126" i="267"/>
  <c r="U126" i="267"/>
  <c r="T126" i="267"/>
  <c r="S126" i="267"/>
  <c r="R126" i="267"/>
  <c r="Q126" i="267"/>
  <c r="O126" i="267"/>
  <c r="N126" i="267"/>
  <c r="M126" i="267"/>
  <c r="L126" i="267"/>
  <c r="K126" i="267"/>
  <c r="J126" i="267"/>
  <c r="I126" i="267"/>
  <c r="AU125" i="267"/>
  <c r="AT125" i="267"/>
  <c r="AS125" i="267"/>
  <c r="AR125" i="267"/>
  <c r="AP125" i="267"/>
  <c r="AO125" i="267"/>
  <c r="AM125" i="267"/>
  <c r="AL125" i="267"/>
  <c r="AK125" i="267"/>
  <c r="AJ125" i="267"/>
  <c r="AH125" i="267"/>
  <c r="AG125" i="267"/>
  <c r="AE125" i="267"/>
  <c r="AD125" i="267"/>
  <c r="AC125" i="267"/>
  <c r="AB125" i="267"/>
  <c r="Z125" i="267"/>
  <c r="Y125" i="267"/>
  <c r="W125" i="267"/>
  <c r="V125" i="267"/>
  <c r="U125" i="267"/>
  <c r="T125" i="267"/>
  <c r="R125" i="267"/>
  <c r="Q125" i="267"/>
  <c r="O125" i="267"/>
  <c r="N125" i="267"/>
  <c r="M125" i="267"/>
  <c r="L125" i="267"/>
  <c r="J125" i="267"/>
  <c r="I125" i="267"/>
  <c r="AU124" i="267"/>
  <c r="AT124" i="267"/>
  <c r="AS124" i="267"/>
  <c r="AR124" i="267"/>
  <c r="AP124" i="267"/>
  <c r="AO124" i="267"/>
  <c r="AM124" i="267"/>
  <c r="AL124" i="267"/>
  <c r="AK124" i="267"/>
  <c r="AJ124" i="267"/>
  <c r="AH124" i="267"/>
  <c r="AG124" i="267"/>
  <c r="AE124" i="267"/>
  <c r="AD124" i="267"/>
  <c r="AC124" i="267"/>
  <c r="AB124" i="267"/>
  <c r="Z124" i="267"/>
  <c r="Y124" i="267"/>
  <c r="W124" i="267"/>
  <c r="V124" i="267"/>
  <c r="U124" i="267"/>
  <c r="T124" i="267"/>
  <c r="R124" i="267"/>
  <c r="Q124" i="267"/>
  <c r="O124" i="267"/>
  <c r="N124" i="267"/>
  <c r="M124" i="267"/>
  <c r="L124" i="267"/>
  <c r="J124" i="267"/>
  <c r="I124" i="267"/>
  <c r="G124" i="267"/>
  <c r="F124" i="267"/>
  <c r="E124" i="267"/>
  <c r="D124" i="267"/>
  <c r="C124" i="267"/>
  <c r="B124" i="267"/>
  <c r="A124" i="267"/>
  <c r="AU123" i="267"/>
  <c r="AT123" i="267"/>
  <c r="AS123" i="267"/>
  <c r="AR123" i="267"/>
  <c r="AP123" i="267"/>
  <c r="AO123" i="267"/>
  <c r="AM123" i="267"/>
  <c r="AL123" i="267"/>
  <c r="AK123" i="267"/>
  <c r="AJ123" i="267"/>
  <c r="AH123" i="267"/>
  <c r="AG123" i="267"/>
  <c r="AE123" i="267"/>
  <c r="AD123" i="267"/>
  <c r="AC123" i="267"/>
  <c r="AB123" i="267"/>
  <c r="Z123" i="267"/>
  <c r="Y123" i="267"/>
  <c r="W123" i="267"/>
  <c r="V123" i="267"/>
  <c r="U123" i="267"/>
  <c r="T123" i="267"/>
  <c r="R123" i="267"/>
  <c r="Q123" i="267"/>
  <c r="O123" i="267"/>
  <c r="N123" i="267"/>
  <c r="M123" i="267"/>
  <c r="L123" i="267"/>
  <c r="J123" i="267"/>
  <c r="I123" i="267"/>
  <c r="G123" i="267"/>
  <c r="F123" i="267"/>
  <c r="E123" i="267"/>
  <c r="D123" i="267"/>
  <c r="C123" i="267"/>
  <c r="B123" i="267"/>
  <c r="A123" i="267"/>
  <c r="AU122" i="267"/>
  <c r="AT122" i="267"/>
  <c r="AS122" i="267"/>
  <c r="AR122" i="267"/>
  <c r="AP122" i="267"/>
  <c r="AO122" i="267"/>
  <c r="AM122" i="267"/>
  <c r="AL122" i="267"/>
  <c r="AK122" i="267"/>
  <c r="AJ122" i="267"/>
  <c r="AH122" i="267"/>
  <c r="AG122" i="267"/>
  <c r="AE122" i="267"/>
  <c r="AD122" i="267"/>
  <c r="AC122" i="267"/>
  <c r="AB122" i="267"/>
  <c r="Z122" i="267"/>
  <c r="Y122" i="267"/>
  <c r="W122" i="267"/>
  <c r="V122" i="267"/>
  <c r="U122" i="267"/>
  <c r="T122" i="267"/>
  <c r="R122" i="267"/>
  <c r="Q122" i="267"/>
  <c r="O122" i="267"/>
  <c r="N122" i="267"/>
  <c r="M122" i="267"/>
  <c r="L122" i="267"/>
  <c r="J122" i="267"/>
  <c r="I122" i="267"/>
  <c r="G122" i="267"/>
  <c r="F122" i="267"/>
  <c r="E122" i="267"/>
  <c r="D122" i="267"/>
  <c r="C122" i="267"/>
  <c r="B122" i="267"/>
  <c r="A122" i="267"/>
  <c r="AU121" i="267"/>
  <c r="AT121" i="267"/>
  <c r="AS121" i="267"/>
  <c r="AR121" i="267"/>
  <c r="AP121" i="267"/>
  <c r="AO121" i="267"/>
  <c r="AM121" i="267"/>
  <c r="AL121" i="267"/>
  <c r="AK121" i="267"/>
  <c r="AJ121" i="267"/>
  <c r="AH121" i="267"/>
  <c r="AG121" i="267"/>
  <c r="AE121" i="267"/>
  <c r="AD121" i="267"/>
  <c r="AC121" i="267"/>
  <c r="AB121" i="267"/>
  <c r="AA121" i="267"/>
  <c r="Z121" i="267"/>
  <c r="Y121" i="267"/>
  <c r="W121" i="267"/>
  <c r="V121" i="267"/>
  <c r="U121" i="267"/>
  <c r="T121" i="267"/>
  <c r="R121" i="267"/>
  <c r="Q121" i="267"/>
  <c r="O121" i="267"/>
  <c r="N121" i="267"/>
  <c r="M121" i="267"/>
  <c r="L121" i="267"/>
  <c r="J121" i="267"/>
  <c r="I121" i="267"/>
  <c r="G121" i="267"/>
  <c r="F121" i="267"/>
  <c r="E121" i="267"/>
  <c r="D121" i="267"/>
  <c r="C121" i="267"/>
  <c r="B121" i="267"/>
  <c r="A121" i="267"/>
  <c r="AU120" i="267"/>
  <c r="AT120" i="267"/>
  <c r="AS120" i="267"/>
  <c r="AR120" i="267"/>
  <c r="AP120" i="267"/>
  <c r="AO120" i="267"/>
  <c r="AM120" i="267"/>
  <c r="AL120" i="267"/>
  <c r="AK120" i="267"/>
  <c r="AJ120" i="267"/>
  <c r="AH120" i="267"/>
  <c r="AG120" i="267"/>
  <c r="AE120" i="267"/>
  <c r="AD120" i="267"/>
  <c r="AC120" i="267"/>
  <c r="AB120" i="267"/>
  <c r="AA120" i="267"/>
  <c r="Z120" i="267"/>
  <c r="Y120" i="267"/>
  <c r="W120" i="267"/>
  <c r="V120" i="267"/>
  <c r="U120" i="267"/>
  <c r="T120" i="267"/>
  <c r="S120" i="267"/>
  <c r="R120" i="267"/>
  <c r="Q120" i="267"/>
  <c r="O120" i="267"/>
  <c r="N120" i="267"/>
  <c r="M120" i="267"/>
  <c r="L120" i="267"/>
  <c r="J120" i="267"/>
  <c r="I120" i="267"/>
  <c r="G120" i="267"/>
  <c r="F120" i="267"/>
  <c r="E120" i="267"/>
  <c r="D120" i="267"/>
  <c r="C120" i="267"/>
  <c r="B120" i="267"/>
  <c r="A120" i="267"/>
  <c r="AU119" i="267"/>
  <c r="AT119" i="267"/>
  <c r="AS119" i="267"/>
  <c r="AR119" i="267"/>
  <c r="AP119" i="267"/>
  <c r="AO119" i="267"/>
  <c r="AM119" i="267"/>
  <c r="AL119" i="267"/>
  <c r="AK119" i="267"/>
  <c r="AJ119" i="267"/>
  <c r="AH119" i="267"/>
  <c r="AG119" i="267"/>
  <c r="AE119" i="267"/>
  <c r="AD119" i="267"/>
  <c r="AC119" i="267"/>
  <c r="AB119" i="267"/>
  <c r="Z119" i="267"/>
  <c r="Y119" i="267"/>
  <c r="W119" i="267"/>
  <c r="V119" i="267"/>
  <c r="U119" i="267"/>
  <c r="T119" i="267"/>
  <c r="R119" i="267"/>
  <c r="Q119" i="267"/>
  <c r="O119" i="267"/>
  <c r="N119" i="267"/>
  <c r="M119" i="267"/>
  <c r="L119" i="267"/>
  <c r="J119" i="267"/>
  <c r="I119" i="267"/>
  <c r="G119" i="267"/>
  <c r="F119" i="267"/>
  <c r="E119" i="267"/>
  <c r="D119" i="267"/>
  <c r="C119" i="267"/>
  <c r="B119" i="267"/>
  <c r="A119" i="267"/>
  <c r="AU118" i="267"/>
  <c r="AT118" i="267"/>
  <c r="AS118" i="267"/>
  <c r="AR118" i="267"/>
  <c r="AP118" i="267"/>
  <c r="AO118" i="267"/>
  <c r="AM118" i="267"/>
  <c r="AL118" i="267"/>
  <c r="AK118" i="267"/>
  <c r="AJ118" i="267"/>
  <c r="AH118" i="267"/>
  <c r="AG118" i="267"/>
  <c r="AE118" i="267"/>
  <c r="AD118" i="267"/>
  <c r="AC118" i="267"/>
  <c r="AB118" i="267"/>
  <c r="Z118" i="267"/>
  <c r="Y118" i="267"/>
  <c r="W118" i="267"/>
  <c r="V118" i="267"/>
  <c r="U118" i="267"/>
  <c r="T118" i="267"/>
  <c r="R118" i="267"/>
  <c r="Q118" i="267"/>
  <c r="O118" i="267"/>
  <c r="N118" i="267"/>
  <c r="M118" i="267"/>
  <c r="L118" i="267"/>
  <c r="J118" i="267"/>
  <c r="I118" i="267"/>
  <c r="G118" i="267"/>
  <c r="F118" i="267"/>
  <c r="E118" i="267"/>
  <c r="D118" i="267"/>
  <c r="C118" i="267"/>
  <c r="B118" i="267"/>
  <c r="A118" i="267"/>
  <c r="AU117" i="267"/>
  <c r="AT117" i="267"/>
  <c r="AS117" i="267"/>
  <c r="AR117" i="267"/>
  <c r="AP117" i="267"/>
  <c r="AO117" i="267"/>
  <c r="AM117" i="267"/>
  <c r="AL117" i="267"/>
  <c r="AK117" i="267"/>
  <c r="AJ117" i="267"/>
  <c r="AH117" i="267"/>
  <c r="AG117" i="267"/>
  <c r="AE117" i="267"/>
  <c r="AD117" i="267"/>
  <c r="AC117" i="267"/>
  <c r="AB117" i="267"/>
  <c r="Z117" i="267"/>
  <c r="Y117" i="267"/>
  <c r="W117" i="267"/>
  <c r="V117" i="267"/>
  <c r="U117" i="267"/>
  <c r="T117" i="267"/>
  <c r="R117" i="267"/>
  <c r="Q117" i="267"/>
  <c r="O117" i="267"/>
  <c r="N117" i="267"/>
  <c r="M117" i="267"/>
  <c r="L117" i="267"/>
  <c r="J117" i="267"/>
  <c r="I117" i="267"/>
  <c r="G117" i="267"/>
  <c r="F117" i="267"/>
  <c r="E117" i="267"/>
  <c r="D117" i="267"/>
  <c r="C117" i="267"/>
  <c r="B117" i="267"/>
  <c r="A117" i="267"/>
  <c r="AU116" i="267"/>
  <c r="AT116" i="267"/>
  <c r="AS116" i="267"/>
  <c r="AR116" i="267"/>
  <c r="AP116" i="267"/>
  <c r="AO116" i="267"/>
  <c r="AM116" i="267"/>
  <c r="AL116" i="267"/>
  <c r="AK116" i="267"/>
  <c r="AJ116" i="267"/>
  <c r="AH116" i="267"/>
  <c r="AG116" i="267"/>
  <c r="AE116" i="267"/>
  <c r="AD116" i="267"/>
  <c r="AC116" i="267"/>
  <c r="AB116" i="267"/>
  <c r="Z116" i="267"/>
  <c r="Y116" i="267"/>
  <c r="W116" i="267"/>
  <c r="V116" i="267"/>
  <c r="U116" i="267"/>
  <c r="T116" i="267"/>
  <c r="R116" i="267"/>
  <c r="Q116" i="267"/>
  <c r="O116" i="267"/>
  <c r="N116" i="267"/>
  <c r="M116" i="267"/>
  <c r="L116" i="267"/>
  <c r="J116" i="267"/>
  <c r="I116" i="267"/>
  <c r="G116" i="267"/>
  <c r="F116" i="267"/>
  <c r="E116" i="267"/>
  <c r="D116" i="267"/>
  <c r="C116" i="267"/>
  <c r="B116" i="267"/>
  <c r="A116" i="267"/>
  <c r="AU115" i="267"/>
  <c r="AT115" i="267"/>
  <c r="AS115" i="267"/>
  <c r="AR115" i="267"/>
  <c r="AP115" i="267"/>
  <c r="AO115" i="267"/>
  <c r="AM115" i="267"/>
  <c r="AL115" i="267"/>
  <c r="AK115" i="267"/>
  <c r="AJ115" i="267"/>
  <c r="AH115" i="267"/>
  <c r="AG115" i="267"/>
  <c r="AE115" i="267"/>
  <c r="AD115" i="267"/>
  <c r="AC115" i="267"/>
  <c r="AB115" i="267"/>
  <c r="Z115" i="267"/>
  <c r="Y115" i="267"/>
  <c r="W115" i="267"/>
  <c r="V115" i="267"/>
  <c r="U115" i="267"/>
  <c r="T115" i="267"/>
  <c r="R115" i="267"/>
  <c r="Q115" i="267"/>
  <c r="O115" i="267"/>
  <c r="N115" i="267"/>
  <c r="M115" i="267"/>
  <c r="L115" i="267"/>
  <c r="J115" i="267"/>
  <c r="I115" i="267"/>
  <c r="G115" i="267"/>
  <c r="F115" i="267"/>
  <c r="E115" i="267"/>
  <c r="D115" i="267"/>
  <c r="C115" i="267"/>
  <c r="B115" i="267"/>
  <c r="A115" i="267"/>
  <c r="AU114" i="267"/>
  <c r="AT114" i="267"/>
  <c r="AS114" i="267"/>
  <c r="AR114" i="267"/>
  <c r="AP114" i="267"/>
  <c r="AO114" i="267"/>
  <c r="AM114" i="267"/>
  <c r="AL114" i="267"/>
  <c r="AK114" i="267"/>
  <c r="AJ114" i="267"/>
  <c r="AH114" i="267"/>
  <c r="AG114" i="267"/>
  <c r="AE114" i="267"/>
  <c r="AD114" i="267"/>
  <c r="AC114" i="267"/>
  <c r="AB114" i="267"/>
  <c r="Z114" i="267"/>
  <c r="Y114" i="267"/>
  <c r="W114" i="267"/>
  <c r="V114" i="267"/>
  <c r="U114" i="267"/>
  <c r="T114" i="267"/>
  <c r="R114" i="267"/>
  <c r="Q114" i="267"/>
  <c r="O114" i="267"/>
  <c r="N114" i="267"/>
  <c r="M114" i="267"/>
  <c r="L114" i="267"/>
  <c r="J114" i="267"/>
  <c r="I114" i="267"/>
  <c r="G114" i="267"/>
  <c r="F114" i="267"/>
  <c r="E114" i="267"/>
  <c r="D114" i="267"/>
  <c r="C114" i="267"/>
  <c r="B114" i="267"/>
  <c r="A114" i="267"/>
  <c r="AU113" i="267"/>
  <c r="AT113" i="267"/>
  <c r="AS113" i="267"/>
  <c r="AR113" i="267"/>
  <c r="AP113" i="267"/>
  <c r="AO113" i="267"/>
  <c r="AM113" i="267"/>
  <c r="AL113" i="267"/>
  <c r="AK113" i="267"/>
  <c r="AJ113" i="267"/>
  <c r="AH113" i="267"/>
  <c r="AG113" i="267"/>
  <c r="AE113" i="267"/>
  <c r="AD113" i="267"/>
  <c r="AC113" i="267"/>
  <c r="AB113" i="267"/>
  <c r="Z113" i="267"/>
  <c r="Y113" i="267"/>
  <c r="W113" i="267"/>
  <c r="V113" i="267"/>
  <c r="U113" i="267"/>
  <c r="T113" i="267"/>
  <c r="R113" i="267"/>
  <c r="Q113" i="267"/>
  <c r="O113" i="267"/>
  <c r="N113" i="267"/>
  <c r="M113" i="267"/>
  <c r="L113" i="267"/>
  <c r="J113" i="267"/>
  <c r="I113" i="267"/>
  <c r="G113" i="267"/>
  <c r="F113" i="267"/>
  <c r="E113" i="267"/>
  <c r="D113" i="267"/>
  <c r="C113" i="267"/>
  <c r="B113" i="267"/>
  <c r="A113" i="267"/>
  <c r="AU112" i="267"/>
  <c r="AT112" i="267"/>
  <c r="AS112" i="267"/>
  <c r="AR112" i="267"/>
  <c r="AP112" i="267"/>
  <c r="AO112" i="267"/>
  <c r="AM112" i="267"/>
  <c r="AL112" i="267"/>
  <c r="AK112" i="267"/>
  <c r="AJ112" i="267"/>
  <c r="AH112" i="267"/>
  <c r="AG112" i="267"/>
  <c r="AE112" i="267"/>
  <c r="AD112" i="267"/>
  <c r="AC112" i="267"/>
  <c r="AB112" i="267"/>
  <c r="Z112" i="267"/>
  <c r="Y112" i="267"/>
  <c r="W112" i="267"/>
  <c r="V112" i="267"/>
  <c r="U112" i="267"/>
  <c r="T112" i="267"/>
  <c r="R112" i="267"/>
  <c r="Q112" i="267"/>
  <c r="O112" i="267"/>
  <c r="N112" i="267"/>
  <c r="M112" i="267"/>
  <c r="L112" i="267"/>
  <c r="J112" i="267"/>
  <c r="I112" i="267"/>
  <c r="G112" i="267"/>
  <c r="F112" i="267"/>
  <c r="E112" i="267"/>
  <c r="D112" i="267"/>
  <c r="C112" i="267"/>
  <c r="B112" i="267"/>
  <c r="A112" i="267"/>
  <c r="AU111" i="267"/>
  <c r="AT111" i="267"/>
  <c r="AS111" i="267"/>
  <c r="AR111" i="267"/>
  <c r="AP111" i="267"/>
  <c r="AO111" i="267"/>
  <c r="AM111" i="267"/>
  <c r="AL111" i="267"/>
  <c r="AK111" i="267"/>
  <c r="AJ111" i="267"/>
  <c r="AH111" i="267"/>
  <c r="AG111" i="267"/>
  <c r="AE111" i="267"/>
  <c r="AD111" i="267"/>
  <c r="AC111" i="267"/>
  <c r="AB111" i="267"/>
  <c r="Z111" i="267"/>
  <c r="Y111" i="267"/>
  <c r="W111" i="267"/>
  <c r="V111" i="267"/>
  <c r="U111" i="267"/>
  <c r="T111" i="267"/>
  <c r="R111" i="267"/>
  <c r="Q111" i="267"/>
  <c r="O111" i="267"/>
  <c r="N111" i="267"/>
  <c r="M111" i="267"/>
  <c r="L111" i="267"/>
  <c r="J111" i="267"/>
  <c r="I111" i="267"/>
  <c r="G111" i="267"/>
  <c r="F111" i="267"/>
  <c r="E111" i="267"/>
  <c r="D111" i="267"/>
  <c r="C111" i="267"/>
  <c r="B111" i="267"/>
  <c r="A111" i="267"/>
  <c r="AU110" i="267"/>
  <c r="AT110" i="267"/>
  <c r="AS110" i="267"/>
  <c r="AR110" i="267"/>
  <c r="AP110" i="267"/>
  <c r="AO110" i="267"/>
  <c r="AM110" i="267"/>
  <c r="AL110" i="267"/>
  <c r="AK110" i="267"/>
  <c r="AJ110" i="267"/>
  <c r="AH110" i="267"/>
  <c r="AG110" i="267"/>
  <c r="AE110" i="267"/>
  <c r="AD110" i="267"/>
  <c r="AC110" i="267"/>
  <c r="AB110" i="267"/>
  <c r="Z110" i="267"/>
  <c r="Y110" i="267"/>
  <c r="W110" i="267"/>
  <c r="V110" i="267"/>
  <c r="U110" i="267"/>
  <c r="T110" i="267"/>
  <c r="R110" i="267"/>
  <c r="Q110" i="267"/>
  <c r="O110" i="267"/>
  <c r="N110" i="267"/>
  <c r="M110" i="267"/>
  <c r="L110" i="267"/>
  <c r="J110" i="267"/>
  <c r="I110" i="267"/>
  <c r="G110" i="267"/>
  <c r="F110" i="267"/>
  <c r="E110" i="267"/>
  <c r="D110" i="267"/>
  <c r="C110" i="267"/>
  <c r="B110" i="267"/>
  <c r="A110" i="267"/>
  <c r="AU109" i="267"/>
  <c r="AT109" i="267"/>
  <c r="AS109" i="267"/>
  <c r="AR109" i="267"/>
  <c r="AP109" i="267"/>
  <c r="AO109" i="267"/>
  <c r="AM109" i="267"/>
  <c r="AL109" i="267"/>
  <c r="AK109" i="267"/>
  <c r="AJ109" i="267"/>
  <c r="AH109" i="267"/>
  <c r="AG109" i="267"/>
  <c r="AE109" i="267"/>
  <c r="AD109" i="267"/>
  <c r="AC109" i="267"/>
  <c r="AB109" i="267"/>
  <c r="Z109" i="267"/>
  <c r="Y109" i="267"/>
  <c r="W109" i="267"/>
  <c r="V109" i="267"/>
  <c r="U109" i="267"/>
  <c r="T109" i="267"/>
  <c r="R109" i="267"/>
  <c r="Q109" i="267"/>
  <c r="O109" i="267"/>
  <c r="N109" i="267"/>
  <c r="M109" i="267"/>
  <c r="L109" i="267"/>
  <c r="J109" i="267"/>
  <c r="I109" i="267"/>
  <c r="G109" i="267"/>
  <c r="F109" i="267"/>
  <c r="E109" i="267"/>
  <c r="D109" i="267"/>
  <c r="C109" i="267"/>
  <c r="B109" i="267"/>
  <c r="A109" i="267"/>
  <c r="AU108" i="267"/>
  <c r="AT108" i="267"/>
  <c r="AS108" i="267"/>
  <c r="AR108" i="267"/>
  <c r="AP108" i="267"/>
  <c r="AO108" i="267"/>
  <c r="AM108" i="267"/>
  <c r="AL108" i="267"/>
  <c r="AK108" i="267"/>
  <c r="AJ108" i="267"/>
  <c r="AH108" i="267"/>
  <c r="AG108" i="267"/>
  <c r="AE108" i="267"/>
  <c r="AD108" i="267"/>
  <c r="AC108" i="267"/>
  <c r="AB108" i="267"/>
  <c r="Z108" i="267"/>
  <c r="Y108" i="267"/>
  <c r="W108" i="267"/>
  <c r="V108" i="267"/>
  <c r="U108" i="267"/>
  <c r="T108" i="267"/>
  <c r="R108" i="267"/>
  <c r="Q108" i="267"/>
  <c r="O108" i="267"/>
  <c r="N108" i="267"/>
  <c r="M108" i="267"/>
  <c r="L108" i="267"/>
  <c r="J108" i="267"/>
  <c r="I108" i="267"/>
  <c r="G108" i="267"/>
  <c r="F108" i="267"/>
  <c r="E108" i="267"/>
  <c r="D108" i="267"/>
  <c r="B108" i="267"/>
  <c r="A108" i="267"/>
  <c r="AU107" i="267"/>
  <c r="AT107" i="267"/>
  <c r="AS107" i="267"/>
  <c r="AR107" i="267"/>
  <c r="AP107" i="267"/>
  <c r="AO107" i="267"/>
  <c r="AM107" i="267"/>
  <c r="AL107" i="267"/>
  <c r="AK107" i="267"/>
  <c r="AJ107" i="267"/>
  <c r="AH107" i="267"/>
  <c r="AG107" i="267"/>
  <c r="AE107" i="267"/>
  <c r="AD107" i="267"/>
  <c r="AC107" i="267"/>
  <c r="AB107" i="267"/>
  <c r="Z107" i="267"/>
  <c r="Y107" i="267"/>
  <c r="W107" i="267"/>
  <c r="V107" i="267"/>
  <c r="U107" i="267"/>
  <c r="T107" i="267"/>
  <c r="R107" i="267"/>
  <c r="Q107" i="267"/>
  <c r="O107" i="267"/>
  <c r="N107" i="267"/>
  <c r="M107" i="267"/>
  <c r="L107" i="267"/>
  <c r="J107" i="267"/>
  <c r="I107" i="267"/>
  <c r="G107" i="267"/>
  <c r="F107" i="267"/>
  <c r="E107" i="267"/>
  <c r="D107" i="267"/>
  <c r="C107" i="267"/>
  <c r="B107" i="267"/>
  <c r="A107" i="267"/>
  <c r="AU106" i="267"/>
  <c r="AT106" i="267"/>
  <c r="AS106" i="267"/>
  <c r="AR106" i="267"/>
  <c r="AP106" i="267"/>
  <c r="AO106" i="267"/>
  <c r="AM106" i="267"/>
  <c r="AL106" i="267"/>
  <c r="AK106" i="267"/>
  <c r="AJ106" i="267"/>
  <c r="AH106" i="267"/>
  <c r="AG106" i="267"/>
  <c r="AE106" i="267"/>
  <c r="AD106" i="267"/>
  <c r="AC106" i="267"/>
  <c r="AB106" i="267"/>
  <c r="Z106" i="267"/>
  <c r="Y106" i="267"/>
  <c r="W106" i="267"/>
  <c r="V106" i="267"/>
  <c r="U106" i="267"/>
  <c r="T106" i="267"/>
  <c r="R106" i="267"/>
  <c r="Q106" i="267"/>
  <c r="O106" i="267"/>
  <c r="N106" i="267"/>
  <c r="M106" i="267"/>
  <c r="L106" i="267"/>
  <c r="J106" i="267"/>
  <c r="I106" i="267"/>
  <c r="G106" i="267"/>
  <c r="F106" i="267"/>
  <c r="E106" i="267"/>
  <c r="D106" i="267"/>
  <c r="B106" i="267"/>
  <c r="A106" i="267"/>
  <c r="AU105" i="267"/>
  <c r="AT105" i="267"/>
  <c r="AS105" i="267"/>
  <c r="AR105" i="267"/>
  <c r="AP105" i="267"/>
  <c r="AO105" i="267"/>
  <c r="AM105" i="267"/>
  <c r="AL105" i="267"/>
  <c r="AK105" i="267"/>
  <c r="AJ105" i="267"/>
  <c r="AH105" i="267"/>
  <c r="AG105" i="267"/>
  <c r="AE105" i="267"/>
  <c r="AD105" i="267"/>
  <c r="AC105" i="267"/>
  <c r="AB105" i="267"/>
  <c r="Z105" i="267"/>
  <c r="Y105" i="267"/>
  <c r="W105" i="267"/>
  <c r="V105" i="267"/>
  <c r="U105" i="267"/>
  <c r="T105" i="267"/>
  <c r="R105" i="267"/>
  <c r="Q105" i="267"/>
  <c r="O105" i="267"/>
  <c r="N105" i="267"/>
  <c r="M105" i="267"/>
  <c r="L105" i="267"/>
  <c r="J105" i="267"/>
  <c r="I105" i="267"/>
  <c r="G105" i="267"/>
  <c r="F105" i="267"/>
  <c r="E105" i="267"/>
  <c r="D105" i="267"/>
  <c r="B105" i="267"/>
  <c r="A105" i="267"/>
  <c r="AU104" i="267"/>
  <c r="AT104" i="267"/>
  <c r="AS104" i="267"/>
  <c r="AR104" i="267"/>
  <c r="AP104" i="267"/>
  <c r="AO104" i="267"/>
  <c r="AM104" i="267"/>
  <c r="AL104" i="267"/>
  <c r="AK104" i="267"/>
  <c r="AJ104" i="267"/>
  <c r="AH104" i="267"/>
  <c r="AG104" i="267"/>
  <c r="AE104" i="267"/>
  <c r="AD104" i="267"/>
  <c r="AC104" i="267"/>
  <c r="AB104" i="267"/>
  <c r="Z104" i="267"/>
  <c r="Y104" i="267"/>
  <c r="W104" i="267"/>
  <c r="V104" i="267"/>
  <c r="U104" i="267"/>
  <c r="T104" i="267"/>
  <c r="R104" i="267"/>
  <c r="Q104" i="267"/>
  <c r="O104" i="267"/>
  <c r="N104" i="267"/>
  <c r="M104" i="267"/>
  <c r="L104" i="267"/>
  <c r="J104" i="267"/>
  <c r="I104" i="267"/>
  <c r="G104" i="267"/>
  <c r="F104" i="267"/>
  <c r="E104" i="267"/>
  <c r="D104" i="267"/>
  <c r="B104" i="267"/>
  <c r="A104" i="267"/>
  <c r="G99" i="267"/>
  <c r="F99" i="267"/>
  <c r="E99" i="267"/>
  <c r="D99" i="267"/>
  <c r="C99" i="267"/>
  <c r="B99" i="267"/>
  <c r="G98" i="267"/>
  <c r="F98" i="267"/>
  <c r="E98" i="267"/>
  <c r="D98" i="267"/>
  <c r="C98" i="267"/>
  <c r="B98" i="267"/>
  <c r="G97" i="267"/>
  <c r="F97" i="267"/>
  <c r="E97" i="267"/>
  <c r="D97" i="267"/>
  <c r="C97" i="267"/>
  <c r="B97" i="267"/>
  <c r="G96" i="267"/>
  <c r="F96" i="267"/>
  <c r="E96" i="267"/>
  <c r="D96" i="267"/>
  <c r="C96" i="267"/>
  <c r="B96" i="267"/>
  <c r="G95" i="267"/>
  <c r="F95" i="267"/>
  <c r="E95" i="267"/>
  <c r="D95" i="267"/>
  <c r="C95" i="267"/>
  <c r="B95" i="267"/>
  <c r="G94" i="267"/>
  <c r="F94" i="267"/>
  <c r="E94" i="267"/>
  <c r="D94" i="267"/>
  <c r="C94" i="267"/>
  <c r="B94" i="267"/>
  <c r="G93" i="267"/>
  <c r="F93" i="267"/>
  <c r="E93" i="267"/>
  <c r="D93" i="267"/>
  <c r="C93" i="267"/>
  <c r="B93" i="267"/>
  <c r="S79" i="267"/>
  <c r="P79" i="267"/>
  <c r="M79" i="267"/>
  <c r="S78" i="267"/>
  <c r="P78" i="267"/>
  <c r="M78" i="267"/>
  <c r="S77" i="267"/>
  <c r="P77" i="267"/>
  <c r="M77" i="267"/>
  <c r="S76" i="267"/>
  <c r="P76" i="267"/>
  <c r="M76" i="267"/>
  <c r="S75" i="267"/>
  <c r="P75" i="267"/>
  <c r="M75" i="267"/>
  <c r="U74" i="267"/>
  <c r="S74" i="267"/>
  <c r="R74" i="267"/>
  <c r="P74" i="267"/>
  <c r="M74" i="267"/>
  <c r="V69" i="267"/>
  <c r="S69" i="267"/>
  <c r="P69" i="267"/>
  <c r="M69" i="267"/>
  <c r="V68" i="267"/>
  <c r="S68" i="267"/>
  <c r="P68" i="267"/>
  <c r="M68" i="267"/>
  <c r="V67" i="267"/>
  <c r="S67" i="267"/>
  <c r="P67" i="267"/>
  <c r="M67" i="267"/>
  <c r="V66" i="267"/>
  <c r="S66" i="267"/>
  <c r="P66" i="267"/>
  <c r="M66" i="267"/>
  <c r="V65" i="267"/>
  <c r="S65" i="267"/>
  <c r="P65" i="267"/>
  <c r="M65" i="267"/>
  <c r="V64" i="267"/>
  <c r="S64" i="267"/>
  <c r="P64" i="267"/>
  <c r="M64" i="267"/>
  <c r="A3" i="267"/>
  <c r="J3" i="267" s="1"/>
  <c r="K124" i="267" s="1"/>
  <c r="B273" i="266"/>
  <c r="A273" i="266"/>
  <c r="B272" i="266"/>
  <c r="A272" i="266"/>
  <c r="B271" i="266"/>
  <c r="A271" i="266"/>
  <c r="B270" i="266"/>
  <c r="A270" i="266"/>
  <c r="B269" i="266"/>
  <c r="A269" i="266"/>
  <c r="B268" i="266"/>
  <c r="A268" i="266"/>
  <c r="B267" i="266"/>
  <c r="A267" i="266"/>
  <c r="B266" i="266"/>
  <c r="A266" i="266"/>
  <c r="B265" i="266"/>
  <c r="A265" i="266"/>
  <c r="B264" i="266"/>
  <c r="A264" i="266"/>
  <c r="B263" i="266"/>
  <c r="A263" i="266"/>
  <c r="B262" i="266"/>
  <c r="A262" i="266"/>
  <c r="B261" i="266"/>
  <c r="A261" i="266"/>
  <c r="B260" i="266"/>
  <c r="A260" i="266"/>
  <c r="B259" i="266"/>
  <c r="A259" i="266"/>
  <c r="B258" i="266"/>
  <c r="A258" i="266"/>
  <c r="B257" i="266"/>
  <c r="A257" i="266"/>
  <c r="B256" i="266"/>
  <c r="A256" i="266"/>
  <c r="B255" i="266"/>
  <c r="A255" i="266"/>
  <c r="B254" i="266"/>
  <c r="A254" i="266"/>
  <c r="B253" i="266"/>
  <c r="A253" i="266"/>
  <c r="B252" i="266"/>
  <c r="A252" i="266"/>
  <c r="B251" i="266"/>
  <c r="A251" i="266"/>
  <c r="B250" i="266"/>
  <c r="A250" i="266"/>
  <c r="B249" i="266"/>
  <c r="A249" i="266"/>
  <c r="B248" i="266"/>
  <c r="A248" i="266"/>
  <c r="B247" i="266"/>
  <c r="A247" i="266"/>
  <c r="B246" i="266"/>
  <c r="A246" i="266"/>
  <c r="B245" i="266"/>
  <c r="A245" i="266"/>
  <c r="B244" i="266"/>
  <c r="A244" i="266"/>
  <c r="B243" i="266"/>
  <c r="A243" i="266"/>
  <c r="B242" i="266"/>
  <c r="A242" i="266"/>
  <c r="B241" i="266"/>
  <c r="A241" i="266"/>
  <c r="B240" i="266"/>
  <c r="A240" i="266"/>
  <c r="B239" i="266"/>
  <c r="A239" i="266"/>
  <c r="B238" i="266"/>
  <c r="A238" i="266"/>
  <c r="B237" i="266"/>
  <c r="A237" i="266"/>
  <c r="B236" i="266"/>
  <c r="A236" i="266"/>
  <c r="B235" i="266"/>
  <c r="A235" i="266"/>
  <c r="B234" i="266"/>
  <c r="A234" i="266"/>
  <c r="B233" i="266"/>
  <c r="A233" i="266"/>
  <c r="B232" i="266"/>
  <c r="A232" i="266"/>
  <c r="B231" i="266"/>
  <c r="A231" i="266"/>
  <c r="B230" i="266"/>
  <c r="A230" i="266"/>
  <c r="B229" i="266"/>
  <c r="A229" i="266"/>
  <c r="B228" i="266"/>
  <c r="A228" i="266"/>
  <c r="B227" i="266"/>
  <c r="A227" i="266"/>
  <c r="B226" i="266"/>
  <c r="A226" i="266"/>
  <c r="B225" i="266"/>
  <c r="A225" i="266"/>
  <c r="B224" i="266"/>
  <c r="A224" i="266"/>
  <c r="B223" i="266"/>
  <c r="A223" i="266"/>
  <c r="B222" i="266"/>
  <c r="A222" i="266"/>
  <c r="B221" i="266"/>
  <c r="A221" i="266"/>
  <c r="B220" i="266"/>
  <c r="A220" i="266"/>
  <c r="B219" i="266"/>
  <c r="A219" i="266"/>
  <c r="B218" i="266"/>
  <c r="A218" i="266"/>
  <c r="B217" i="266"/>
  <c r="A217" i="266"/>
  <c r="B216" i="266"/>
  <c r="A216" i="266"/>
  <c r="B215" i="266"/>
  <c r="A215" i="266"/>
  <c r="B214" i="266"/>
  <c r="A214" i="266"/>
  <c r="B213" i="266"/>
  <c r="A213" i="266"/>
  <c r="B212" i="266"/>
  <c r="A212" i="266"/>
  <c r="B211" i="266"/>
  <c r="A211" i="266"/>
  <c r="B210" i="266"/>
  <c r="A210" i="266"/>
  <c r="B209" i="266"/>
  <c r="A209" i="266"/>
  <c r="B208" i="266"/>
  <c r="A208" i="266"/>
  <c r="B207" i="266"/>
  <c r="A207" i="266"/>
  <c r="B206" i="266"/>
  <c r="A206" i="266"/>
  <c r="B205" i="266"/>
  <c r="A205" i="266"/>
  <c r="B204" i="266"/>
  <c r="A204" i="266"/>
  <c r="B203" i="266"/>
  <c r="A203" i="266"/>
  <c r="B202" i="266"/>
  <c r="A202" i="266"/>
  <c r="B201" i="266"/>
  <c r="A201" i="266"/>
  <c r="B200" i="266"/>
  <c r="A200" i="266"/>
  <c r="B199" i="266"/>
  <c r="A199" i="266"/>
  <c r="B198" i="266"/>
  <c r="A198" i="266"/>
  <c r="B197" i="266"/>
  <c r="A197" i="266"/>
  <c r="B196" i="266"/>
  <c r="A196" i="266"/>
  <c r="B195" i="266"/>
  <c r="A195" i="266"/>
  <c r="B194" i="266"/>
  <c r="A194" i="266"/>
  <c r="B193" i="266"/>
  <c r="A193" i="266"/>
  <c r="B192" i="266"/>
  <c r="A192" i="266"/>
  <c r="B191" i="266"/>
  <c r="A191" i="266"/>
  <c r="B190" i="266"/>
  <c r="A190" i="266"/>
  <c r="B189" i="266"/>
  <c r="A189" i="266"/>
  <c r="B188" i="266"/>
  <c r="A188" i="266"/>
  <c r="B187" i="266"/>
  <c r="A187" i="266"/>
  <c r="B186" i="266"/>
  <c r="A186" i="266"/>
  <c r="B185" i="266"/>
  <c r="A185" i="266"/>
  <c r="B184" i="266"/>
  <c r="A184" i="266"/>
  <c r="B183" i="266"/>
  <c r="A183" i="266"/>
  <c r="B182" i="266"/>
  <c r="A182" i="266"/>
  <c r="B181" i="266"/>
  <c r="A181" i="266"/>
  <c r="B180" i="266"/>
  <c r="A180" i="266"/>
  <c r="B179" i="266"/>
  <c r="A179" i="266"/>
  <c r="B178" i="266"/>
  <c r="A178" i="266"/>
  <c r="B177" i="266"/>
  <c r="A177" i="266"/>
  <c r="B176" i="266"/>
  <c r="A176" i="266"/>
  <c r="B175" i="266"/>
  <c r="A175" i="266"/>
  <c r="B174" i="266"/>
  <c r="A174" i="266"/>
  <c r="B173" i="266"/>
  <c r="A173" i="266"/>
  <c r="B172" i="266"/>
  <c r="A172" i="266"/>
  <c r="B171" i="266"/>
  <c r="A171" i="266"/>
  <c r="B170" i="266"/>
  <c r="A170" i="266"/>
  <c r="B169" i="266"/>
  <c r="A169" i="266"/>
  <c r="B168" i="266"/>
  <c r="A168" i="266"/>
  <c r="B167" i="266"/>
  <c r="A167" i="266"/>
  <c r="B166" i="266"/>
  <c r="A166" i="266"/>
  <c r="B165" i="266"/>
  <c r="A165" i="266"/>
  <c r="B164" i="266"/>
  <c r="A164" i="266"/>
  <c r="B163" i="266"/>
  <c r="A163" i="266"/>
  <c r="B162" i="266"/>
  <c r="A162" i="266"/>
  <c r="B161" i="266"/>
  <c r="A161" i="266"/>
  <c r="B160" i="266"/>
  <c r="A160" i="266"/>
  <c r="B159" i="266"/>
  <c r="A159" i="266"/>
  <c r="B158" i="266"/>
  <c r="A158" i="266"/>
  <c r="B157" i="266"/>
  <c r="A157" i="266"/>
  <c r="B156" i="266"/>
  <c r="A156" i="266"/>
  <c r="B155" i="266"/>
  <c r="A155" i="266"/>
  <c r="B154" i="266"/>
  <c r="A154" i="266"/>
  <c r="B153" i="266"/>
  <c r="A153" i="266"/>
  <c r="B152" i="266"/>
  <c r="A152" i="266"/>
  <c r="B151" i="266"/>
  <c r="A151" i="266"/>
  <c r="B150" i="266"/>
  <c r="A150" i="266"/>
  <c r="B149" i="266"/>
  <c r="A149" i="266"/>
  <c r="B148" i="266"/>
  <c r="A148" i="266"/>
  <c r="B147" i="266"/>
  <c r="A147" i="266"/>
  <c r="B146" i="266"/>
  <c r="A146" i="266"/>
  <c r="B145" i="266"/>
  <c r="A145" i="266"/>
  <c r="B144" i="266"/>
  <c r="A144" i="266"/>
  <c r="B143" i="266"/>
  <c r="A143" i="266"/>
  <c r="B142" i="266"/>
  <c r="A142" i="266"/>
  <c r="B141" i="266"/>
  <c r="A141" i="266"/>
  <c r="B140" i="266"/>
  <c r="A140" i="266"/>
  <c r="B139" i="266"/>
  <c r="A139" i="266"/>
  <c r="B138" i="266"/>
  <c r="A138" i="266"/>
  <c r="B137" i="266"/>
  <c r="A137" i="266"/>
  <c r="B136" i="266"/>
  <c r="A136" i="266"/>
  <c r="B135" i="266"/>
  <c r="A135" i="266"/>
  <c r="B134" i="266"/>
  <c r="A134" i="266"/>
  <c r="B133" i="266"/>
  <c r="A133" i="266"/>
  <c r="B132" i="266"/>
  <c r="A132" i="266"/>
  <c r="B131" i="266"/>
  <c r="A131" i="266"/>
  <c r="B130" i="266"/>
  <c r="A130" i="266"/>
  <c r="B129" i="266"/>
  <c r="A129" i="266"/>
  <c r="B128" i="266"/>
  <c r="A128" i="266"/>
  <c r="B127" i="266"/>
  <c r="A127" i="266"/>
  <c r="AU123" i="266"/>
  <c r="AT123" i="266"/>
  <c r="AS123" i="266"/>
  <c r="AR123" i="266"/>
  <c r="AQ123" i="266"/>
  <c r="AP123" i="266"/>
  <c r="AO123" i="266"/>
  <c r="AM123" i="266"/>
  <c r="AL123" i="266"/>
  <c r="AK123" i="266"/>
  <c r="AJ123" i="266"/>
  <c r="AI123" i="266"/>
  <c r="AH123" i="266"/>
  <c r="AG123" i="266"/>
  <c r="AE123" i="266"/>
  <c r="AD123" i="266"/>
  <c r="AC123" i="266"/>
  <c r="AB123" i="266"/>
  <c r="AA123" i="266"/>
  <c r="Z123" i="266"/>
  <c r="Y123" i="266"/>
  <c r="W123" i="266"/>
  <c r="V123" i="266"/>
  <c r="U123" i="266"/>
  <c r="T123" i="266"/>
  <c r="S123" i="266"/>
  <c r="R123" i="266"/>
  <c r="Q123" i="266"/>
  <c r="O123" i="266"/>
  <c r="N123" i="266"/>
  <c r="M123" i="266"/>
  <c r="L123" i="266"/>
  <c r="K123" i="266"/>
  <c r="J123" i="266"/>
  <c r="I123" i="266"/>
  <c r="AU122" i="266"/>
  <c r="AT122" i="266"/>
  <c r="AS122" i="266"/>
  <c r="AR122" i="266"/>
  <c r="AQ122" i="266"/>
  <c r="AP122" i="266"/>
  <c r="AO122" i="266"/>
  <c r="AM122" i="266"/>
  <c r="AL122" i="266"/>
  <c r="AK122" i="266"/>
  <c r="AJ122" i="266"/>
  <c r="AI122" i="266"/>
  <c r="AH122" i="266"/>
  <c r="AG122" i="266"/>
  <c r="AE122" i="266"/>
  <c r="AD122" i="266"/>
  <c r="AC122" i="266"/>
  <c r="AB122" i="266"/>
  <c r="AA122" i="266"/>
  <c r="Z122" i="266"/>
  <c r="Y122" i="266"/>
  <c r="W122" i="266"/>
  <c r="V122" i="266"/>
  <c r="U122" i="266"/>
  <c r="T122" i="266"/>
  <c r="S122" i="266"/>
  <c r="R122" i="266"/>
  <c r="Q122" i="266"/>
  <c r="O122" i="266"/>
  <c r="N122" i="266"/>
  <c r="M122" i="266"/>
  <c r="L122" i="266"/>
  <c r="K122" i="266"/>
  <c r="J122" i="266"/>
  <c r="I122" i="266"/>
  <c r="AU121" i="266"/>
  <c r="AT121" i="266"/>
  <c r="AS121" i="266"/>
  <c r="AR121" i="266"/>
  <c r="AQ121" i="266"/>
  <c r="AP121" i="266"/>
  <c r="AO121" i="266"/>
  <c r="AM121" i="266"/>
  <c r="AL121" i="266"/>
  <c r="AK121" i="266"/>
  <c r="AJ121" i="266"/>
  <c r="AI121" i="266"/>
  <c r="AH121" i="266"/>
  <c r="AG121" i="266"/>
  <c r="AE121" i="266"/>
  <c r="AD121" i="266"/>
  <c r="AC121" i="266"/>
  <c r="AB121" i="266"/>
  <c r="AA121" i="266"/>
  <c r="Z121" i="266"/>
  <c r="Y121" i="266"/>
  <c r="W121" i="266"/>
  <c r="V121" i="266"/>
  <c r="U121" i="266"/>
  <c r="T121" i="266"/>
  <c r="S121" i="266"/>
  <c r="R121" i="266"/>
  <c r="Q121" i="266"/>
  <c r="O121" i="266"/>
  <c r="N121" i="266"/>
  <c r="M121" i="266"/>
  <c r="L121" i="266"/>
  <c r="K121" i="266"/>
  <c r="J121" i="266"/>
  <c r="I121" i="266"/>
  <c r="G121" i="266"/>
  <c r="F121" i="266"/>
  <c r="E121" i="266"/>
  <c r="D121" i="266"/>
  <c r="C121" i="266"/>
  <c r="B121" i="266"/>
  <c r="A121" i="266"/>
  <c r="AU120" i="266"/>
  <c r="AT120" i="266"/>
  <c r="AS120" i="266"/>
  <c r="AR120" i="266"/>
  <c r="AQ120" i="266"/>
  <c r="AP120" i="266"/>
  <c r="AO120" i="266"/>
  <c r="AM120" i="266"/>
  <c r="AL120" i="266"/>
  <c r="AK120" i="266"/>
  <c r="AJ120" i="266"/>
  <c r="AI120" i="266"/>
  <c r="AH120" i="266"/>
  <c r="AG120" i="266"/>
  <c r="AE120" i="266"/>
  <c r="AD120" i="266"/>
  <c r="AC120" i="266"/>
  <c r="AB120" i="266"/>
  <c r="AA120" i="266"/>
  <c r="Z120" i="266"/>
  <c r="Y120" i="266"/>
  <c r="W120" i="266"/>
  <c r="V120" i="266"/>
  <c r="U120" i="266"/>
  <c r="T120" i="266"/>
  <c r="S120" i="266"/>
  <c r="R120" i="266"/>
  <c r="Q120" i="266"/>
  <c r="O120" i="266"/>
  <c r="N120" i="266"/>
  <c r="M120" i="266"/>
  <c r="L120" i="266"/>
  <c r="K120" i="266"/>
  <c r="J120" i="266"/>
  <c r="I120" i="266"/>
  <c r="G120" i="266"/>
  <c r="F120" i="266"/>
  <c r="E120" i="266"/>
  <c r="D120" i="266"/>
  <c r="C120" i="266"/>
  <c r="B120" i="266"/>
  <c r="A120" i="266"/>
  <c r="AU119" i="266"/>
  <c r="AT119" i="266"/>
  <c r="AS119" i="266"/>
  <c r="AR119" i="266"/>
  <c r="AQ119" i="266"/>
  <c r="AP119" i="266"/>
  <c r="AO119" i="266"/>
  <c r="AM119" i="266"/>
  <c r="AL119" i="266"/>
  <c r="AK119" i="266"/>
  <c r="AJ119" i="266"/>
  <c r="AI119" i="266"/>
  <c r="AH119" i="266"/>
  <c r="AG119" i="266"/>
  <c r="AE119" i="266"/>
  <c r="AD119" i="266"/>
  <c r="AC119" i="266"/>
  <c r="AB119" i="266"/>
  <c r="AA119" i="266"/>
  <c r="Z119" i="266"/>
  <c r="Y119" i="266"/>
  <c r="W119" i="266"/>
  <c r="V119" i="266"/>
  <c r="U119" i="266"/>
  <c r="T119" i="266"/>
  <c r="S119" i="266"/>
  <c r="R119" i="266"/>
  <c r="Q119" i="266"/>
  <c r="O119" i="266"/>
  <c r="N119" i="266"/>
  <c r="M119" i="266"/>
  <c r="L119" i="266"/>
  <c r="K119" i="266"/>
  <c r="J119" i="266"/>
  <c r="I119" i="266"/>
  <c r="G119" i="266"/>
  <c r="F119" i="266"/>
  <c r="E119" i="266"/>
  <c r="D119" i="266"/>
  <c r="C119" i="266"/>
  <c r="B119" i="266"/>
  <c r="A119" i="266"/>
  <c r="AU118" i="266"/>
  <c r="AT118" i="266"/>
  <c r="AS118" i="266"/>
  <c r="AR118" i="266"/>
  <c r="AQ118" i="266"/>
  <c r="AP118" i="266"/>
  <c r="AO118" i="266"/>
  <c r="AM118" i="266"/>
  <c r="AL118" i="266"/>
  <c r="AK118" i="266"/>
  <c r="AJ118" i="266"/>
  <c r="AI118" i="266"/>
  <c r="AH118" i="266"/>
  <c r="AG118" i="266"/>
  <c r="AE118" i="266"/>
  <c r="AD118" i="266"/>
  <c r="AC118" i="266"/>
  <c r="AB118" i="266"/>
  <c r="AA118" i="266"/>
  <c r="Z118" i="266"/>
  <c r="Y118" i="266"/>
  <c r="W118" i="266"/>
  <c r="V118" i="266"/>
  <c r="U118" i="266"/>
  <c r="T118" i="266"/>
  <c r="S118" i="266"/>
  <c r="R118" i="266"/>
  <c r="Q118" i="266"/>
  <c r="O118" i="266"/>
  <c r="N118" i="266"/>
  <c r="M118" i="266"/>
  <c r="L118" i="266"/>
  <c r="K118" i="266"/>
  <c r="J118" i="266"/>
  <c r="I118" i="266"/>
  <c r="G118" i="266"/>
  <c r="F118" i="266"/>
  <c r="E118" i="266"/>
  <c r="D118" i="266"/>
  <c r="C118" i="266"/>
  <c r="B118" i="266"/>
  <c r="A118" i="266"/>
  <c r="AU117" i="266"/>
  <c r="AT117" i="266"/>
  <c r="AS117" i="266"/>
  <c r="AR117" i="266"/>
  <c r="AQ117" i="266"/>
  <c r="AP117" i="266"/>
  <c r="AO117" i="266"/>
  <c r="AM117" i="266"/>
  <c r="AL117" i="266"/>
  <c r="AK117" i="266"/>
  <c r="AJ117" i="266"/>
  <c r="AI117" i="266"/>
  <c r="AH117" i="266"/>
  <c r="AG117" i="266"/>
  <c r="AE117" i="266"/>
  <c r="AD117" i="266"/>
  <c r="AC117" i="266"/>
  <c r="AB117" i="266"/>
  <c r="AA117" i="266"/>
  <c r="Z117" i="266"/>
  <c r="Y117" i="266"/>
  <c r="W117" i="266"/>
  <c r="V117" i="266"/>
  <c r="U117" i="266"/>
  <c r="T117" i="266"/>
  <c r="S117" i="266"/>
  <c r="R117" i="266"/>
  <c r="Q117" i="266"/>
  <c r="O117" i="266"/>
  <c r="N117" i="266"/>
  <c r="M117" i="266"/>
  <c r="L117" i="266"/>
  <c r="K117" i="266"/>
  <c r="J117" i="266"/>
  <c r="I117" i="266"/>
  <c r="G117" i="266"/>
  <c r="F117" i="266"/>
  <c r="E117" i="266"/>
  <c r="D117" i="266"/>
  <c r="C117" i="266"/>
  <c r="B117" i="266"/>
  <c r="A117" i="266"/>
  <c r="AU116" i="266"/>
  <c r="AT116" i="266"/>
  <c r="AS116" i="266"/>
  <c r="AR116" i="266"/>
  <c r="AQ116" i="266"/>
  <c r="AP116" i="266"/>
  <c r="AO116" i="266"/>
  <c r="AM116" i="266"/>
  <c r="AL116" i="266"/>
  <c r="AK116" i="266"/>
  <c r="AJ116" i="266"/>
  <c r="AI116" i="266"/>
  <c r="AH116" i="266"/>
  <c r="AG116" i="266"/>
  <c r="AE116" i="266"/>
  <c r="AD116" i="266"/>
  <c r="AC116" i="266"/>
  <c r="AB116" i="266"/>
  <c r="AA116" i="266"/>
  <c r="Z116" i="266"/>
  <c r="Y116" i="266"/>
  <c r="W116" i="266"/>
  <c r="V116" i="266"/>
  <c r="U116" i="266"/>
  <c r="T116" i="266"/>
  <c r="S116" i="266"/>
  <c r="R116" i="266"/>
  <c r="Q116" i="266"/>
  <c r="O116" i="266"/>
  <c r="N116" i="266"/>
  <c r="M116" i="266"/>
  <c r="L116" i="266"/>
  <c r="K116" i="266"/>
  <c r="J116" i="266"/>
  <c r="I116" i="266"/>
  <c r="G116" i="266"/>
  <c r="F116" i="266"/>
  <c r="E116" i="266"/>
  <c r="D116" i="266"/>
  <c r="C116" i="266"/>
  <c r="B116" i="266"/>
  <c r="A116" i="266"/>
  <c r="AU115" i="266"/>
  <c r="AT115" i="266"/>
  <c r="AS115" i="266"/>
  <c r="AR115" i="266"/>
  <c r="AQ115" i="266"/>
  <c r="AP115" i="266"/>
  <c r="AO115" i="266"/>
  <c r="AM115" i="266"/>
  <c r="AL115" i="266"/>
  <c r="AK115" i="266"/>
  <c r="AJ115" i="266"/>
  <c r="AI115" i="266"/>
  <c r="AH115" i="266"/>
  <c r="AG115" i="266"/>
  <c r="AE115" i="266"/>
  <c r="AD115" i="266"/>
  <c r="AC115" i="266"/>
  <c r="AB115" i="266"/>
  <c r="AA115" i="266"/>
  <c r="Z115" i="266"/>
  <c r="Y115" i="266"/>
  <c r="W115" i="266"/>
  <c r="V115" i="266"/>
  <c r="U115" i="266"/>
  <c r="T115" i="266"/>
  <c r="S115" i="266"/>
  <c r="R115" i="266"/>
  <c r="Q115" i="266"/>
  <c r="O115" i="266"/>
  <c r="N115" i="266"/>
  <c r="M115" i="266"/>
  <c r="L115" i="266"/>
  <c r="K115" i="266"/>
  <c r="J115" i="266"/>
  <c r="I115" i="266"/>
  <c r="G115" i="266"/>
  <c r="F115" i="266"/>
  <c r="E115" i="266"/>
  <c r="D115" i="266"/>
  <c r="C115" i="266"/>
  <c r="B115" i="266"/>
  <c r="A115" i="266"/>
  <c r="AU114" i="266"/>
  <c r="AT114" i="266"/>
  <c r="AS114" i="266"/>
  <c r="AR114" i="266"/>
  <c r="AQ114" i="266"/>
  <c r="AP114" i="266"/>
  <c r="AO114" i="266"/>
  <c r="AM114" i="266"/>
  <c r="AL114" i="266"/>
  <c r="AK114" i="266"/>
  <c r="AJ114" i="266"/>
  <c r="AI114" i="266"/>
  <c r="AH114" i="266"/>
  <c r="AG114" i="266"/>
  <c r="AE114" i="266"/>
  <c r="AD114" i="266"/>
  <c r="AC114" i="266"/>
  <c r="AB114" i="266"/>
  <c r="AA114" i="266"/>
  <c r="Z114" i="266"/>
  <c r="Y114" i="266"/>
  <c r="W114" i="266"/>
  <c r="V114" i="266"/>
  <c r="U114" i="266"/>
  <c r="T114" i="266"/>
  <c r="S114" i="266"/>
  <c r="R114" i="266"/>
  <c r="Q114" i="266"/>
  <c r="O114" i="266"/>
  <c r="N114" i="266"/>
  <c r="M114" i="266"/>
  <c r="L114" i="266"/>
  <c r="K114" i="266"/>
  <c r="J114" i="266"/>
  <c r="I114" i="266"/>
  <c r="G114" i="266"/>
  <c r="F114" i="266"/>
  <c r="E114" i="266"/>
  <c r="D114" i="266"/>
  <c r="C114" i="266"/>
  <c r="B114" i="266"/>
  <c r="A114" i="266"/>
  <c r="AU113" i="266"/>
  <c r="AT113" i="266"/>
  <c r="AS113" i="266"/>
  <c r="AR113" i="266"/>
  <c r="AQ113" i="266"/>
  <c r="AP113" i="266"/>
  <c r="AO113" i="266"/>
  <c r="AM113" i="266"/>
  <c r="AL113" i="266"/>
  <c r="AK113" i="266"/>
  <c r="AJ113" i="266"/>
  <c r="AI113" i="266"/>
  <c r="AH113" i="266"/>
  <c r="AG113" i="266"/>
  <c r="AE113" i="266"/>
  <c r="AD113" i="266"/>
  <c r="AC113" i="266"/>
  <c r="AB113" i="266"/>
  <c r="AA113" i="266"/>
  <c r="Z113" i="266"/>
  <c r="Y113" i="266"/>
  <c r="W113" i="266"/>
  <c r="V113" i="266"/>
  <c r="U113" i="266"/>
  <c r="T113" i="266"/>
  <c r="S113" i="266"/>
  <c r="R113" i="266"/>
  <c r="Q113" i="266"/>
  <c r="O113" i="266"/>
  <c r="N113" i="266"/>
  <c r="M113" i="266"/>
  <c r="L113" i="266"/>
  <c r="K113" i="266"/>
  <c r="J113" i="266"/>
  <c r="I113" i="266"/>
  <c r="G113" i="266"/>
  <c r="F113" i="266"/>
  <c r="E113" i="266"/>
  <c r="D113" i="266"/>
  <c r="C113" i="266"/>
  <c r="B113" i="266"/>
  <c r="A113" i="266"/>
  <c r="AU112" i="266"/>
  <c r="AT112" i="266"/>
  <c r="AS112" i="266"/>
  <c r="AR112" i="266"/>
  <c r="AQ112" i="266"/>
  <c r="AP112" i="266"/>
  <c r="AO112" i="266"/>
  <c r="AM112" i="266"/>
  <c r="AL112" i="266"/>
  <c r="AK112" i="266"/>
  <c r="AJ112" i="266"/>
  <c r="AI112" i="266"/>
  <c r="AH112" i="266"/>
  <c r="AG112" i="266"/>
  <c r="AE112" i="266"/>
  <c r="AD112" i="266"/>
  <c r="AC112" i="266"/>
  <c r="AB112" i="266"/>
  <c r="AA112" i="266"/>
  <c r="Z112" i="266"/>
  <c r="Y112" i="266"/>
  <c r="W112" i="266"/>
  <c r="V112" i="266"/>
  <c r="U112" i="266"/>
  <c r="T112" i="266"/>
  <c r="S112" i="266"/>
  <c r="R112" i="266"/>
  <c r="Q112" i="266"/>
  <c r="O112" i="266"/>
  <c r="N112" i="266"/>
  <c r="M112" i="266"/>
  <c r="L112" i="266"/>
  <c r="K112" i="266"/>
  <c r="J112" i="266"/>
  <c r="I112" i="266"/>
  <c r="G112" i="266"/>
  <c r="F112" i="266"/>
  <c r="E112" i="266"/>
  <c r="D112" i="266"/>
  <c r="C112" i="266"/>
  <c r="B112" i="266"/>
  <c r="A112" i="266"/>
  <c r="AU111" i="266"/>
  <c r="AT111" i="266"/>
  <c r="AS111" i="266"/>
  <c r="AR111" i="266"/>
  <c r="AQ111" i="266"/>
  <c r="AP111" i="266"/>
  <c r="AO111" i="266"/>
  <c r="AM111" i="266"/>
  <c r="AL111" i="266"/>
  <c r="AK111" i="266"/>
  <c r="AJ111" i="266"/>
  <c r="AI111" i="266"/>
  <c r="AH111" i="266"/>
  <c r="AG111" i="266"/>
  <c r="AE111" i="266"/>
  <c r="AD111" i="266"/>
  <c r="AC111" i="266"/>
  <c r="AB111" i="266"/>
  <c r="AA111" i="266"/>
  <c r="Z111" i="266"/>
  <c r="Y111" i="266"/>
  <c r="W111" i="266"/>
  <c r="V111" i="266"/>
  <c r="U111" i="266"/>
  <c r="T111" i="266"/>
  <c r="S111" i="266"/>
  <c r="R111" i="266"/>
  <c r="Q111" i="266"/>
  <c r="O111" i="266"/>
  <c r="N111" i="266"/>
  <c r="M111" i="266"/>
  <c r="L111" i="266"/>
  <c r="K111" i="266"/>
  <c r="J111" i="266"/>
  <c r="I111" i="266"/>
  <c r="G111" i="266"/>
  <c r="F111" i="266"/>
  <c r="E111" i="266"/>
  <c r="D111" i="266"/>
  <c r="C111" i="266"/>
  <c r="B111" i="266"/>
  <c r="A111" i="266"/>
  <c r="AU110" i="266"/>
  <c r="AT110" i="266"/>
  <c r="AS110" i="266"/>
  <c r="AR110" i="266"/>
  <c r="AQ110" i="266"/>
  <c r="AP110" i="266"/>
  <c r="AO110" i="266"/>
  <c r="AM110" i="266"/>
  <c r="AL110" i="266"/>
  <c r="AK110" i="266"/>
  <c r="AJ110" i="266"/>
  <c r="AI110" i="266"/>
  <c r="AH110" i="266"/>
  <c r="AG110" i="266"/>
  <c r="AE110" i="266"/>
  <c r="AD110" i="266"/>
  <c r="AC110" i="266"/>
  <c r="AB110" i="266"/>
  <c r="AA110" i="266"/>
  <c r="Z110" i="266"/>
  <c r="Y110" i="266"/>
  <c r="W110" i="266"/>
  <c r="V110" i="266"/>
  <c r="U110" i="266"/>
  <c r="T110" i="266"/>
  <c r="S110" i="266"/>
  <c r="R110" i="266"/>
  <c r="Q110" i="266"/>
  <c r="O110" i="266"/>
  <c r="N110" i="266"/>
  <c r="M110" i="266"/>
  <c r="L110" i="266"/>
  <c r="K110" i="266"/>
  <c r="J110" i="266"/>
  <c r="I110" i="266"/>
  <c r="G110" i="266"/>
  <c r="F110" i="266"/>
  <c r="E110" i="266"/>
  <c r="D110" i="266"/>
  <c r="C110" i="266"/>
  <c r="B110" i="266"/>
  <c r="A110" i="266"/>
  <c r="AU109" i="266"/>
  <c r="AT109" i="266"/>
  <c r="AS109" i="266"/>
  <c r="AR109" i="266"/>
  <c r="AQ109" i="266"/>
  <c r="AP109" i="266"/>
  <c r="AO109" i="266"/>
  <c r="AM109" i="266"/>
  <c r="AL109" i="266"/>
  <c r="AK109" i="266"/>
  <c r="AJ109" i="266"/>
  <c r="AI109" i="266"/>
  <c r="AH109" i="266"/>
  <c r="AG109" i="266"/>
  <c r="AE109" i="266"/>
  <c r="AD109" i="266"/>
  <c r="AC109" i="266"/>
  <c r="AB109" i="266"/>
  <c r="AA109" i="266"/>
  <c r="Z109" i="266"/>
  <c r="Y109" i="266"/>
  <c r="W109" i="266"/>
  <c r="V109" i="266"/>
  <c r="U109" i="266"/>
  <c r="T109" i="266"/>
  <c r="S109" i="266"/>
  <c r="R109" i="266"/>
  <c r="Q109" i="266"/>
  <c r="O109" i="266"/>
  <c r="N109" i="266"/>
  <c r="M109" i="266"/>
  <c r="L109" i="266"/>
  <c r="K109" i="266"/>
  <c r="J109" i="266"/>
  <c r="I109" i="266"/>
  <c r="G109" i="266"/>
  <c r="F109" i="266"/>
  <c r="E109" i="266"/>
  <c r="D109" i="266"/>
  <c r="C109" i="266"/>
  <c r="B109" i="266"/>
  <c r="A109" i="266"/>
  <c r="AU108" i="266"/>
  <c r="AT108" i="266"/>
  <c r="AS108" i="266"/>
  <c r="AR108" i="266"/>
  <c r="AQ108" i="266"/>
  <c r="AP108" i="266"/>
  <c r="AO108" i="266"/>
  <c r="AM108" i="266"/>
  <c r="AL108" i="266"/>
  <c r="AK108" i="266"/>
  <c r="AJ108" i="266"/>
  <c r="AI108" i="266"/>
  <c r="AH108" i="266"/>
  <c r="AG108" i="266"/>
  <c r="AE108" i="266"/>
  <c r="AD108" i="266"/>
  <c r="AC108" i="266"/>
  <c r="AB108" i="266"/>
  <c r="AA108" i="266"/>
  <c r="Z108" i="266"/>
  <c r="Y108" i="266"/>
  <c r="W108" i="266"/>
  <c r="V108" i="266"/>
  <c r="U108" i="266"/>
  <c r="T108" i="266"/>
  <c r="S108" i="266"/>
  <c r="R108" i="266"/>
  <c r="Q108" i="266"/>
  <c r="O108" i="266"/>
  <c r="N108" i="266"/>
  <c r="M108" i="266"/>
  <c r="L108" i="266"/>
  <c r="K108" i="266"/>
  <c r="J108" i="266"/>
  <c r="I108" i="266"/>
  <c r="G108" i="266"/>
  <c r="F108" i="266"/>
  <c r="E108" i="266"/>
  <c r="D108" i="266"/>
  <c r="C108" i="266"/>
  <c r="B108" i="266"/>
  <c r="A108" i="266"/>
  <c r="AU107" i="266"/>
  <c r="AT107" i="266"/>
  <c r="AS107" i="266"/>
  <c r="AR107" i="266"/>
  <c r="AQ107" i="266"/>
  <c r="AP107" i="266"/>
  <c r="AO107" i="266"/>
  <c r="AM107" i="266"/>
  <c r="AL107" i="266"/>
  <c r="AK107" i="266"/>
  <c r="AJ107" i="266"/>
  <c r="AI107" i="266"/>
  <c r="AH107" i="266"/>
  <c r="AG107" i="266"/>
  <c r="AE107" i="266"/>
  <c r="AD107" i="266"/>
  <c r="AC107" i="266"/>
  <c r="AB107" i="266"/>
  <c r="AA107" i="266"/>
  <c r="Z107" i="266"/>
  <c r="Y107" i="266"/>
  <c r="W107" i="266"/>
  <c r="V107" i="266"/>
  <c r="U107" i="266"/>
  <c r="T107" i="266"/>
  <c r="S107" i="266"/>
  <c r="R107" i="266"/>
  <c r="Q107" i="266"/>
  <c r="O107" i="266"/>
  <c r="N107" i="266"/>
  <c r="M107" i="266"/>
  <c r="L107" i="266"/>
  <c r="K107" i="266"/>
  <c r="J107" i="266"/>
  <c r="I107" i="266"/>
  <c r="G107" i="266"/>
  <c r="F107" i="266"/>
  <c r="E107" i="266"/>
  <c r="D107" i="266"/>
  <c r="C107" i="266"/>
  <c r="B107" i="266"/>
  <c r="A107" i="266"/>
  <c r="AU106" i="266"/>
  <c r="AT106" i="266"/>
  <c r="AS106" i="266"/>
  <c r="AR106" i="266"/>
  <c r="AQ106" i="266"/>
  <c r="AP106" i="266"/>
  <c r="AO106" i="266"/>
  <c r="AM106" i="266"/>
  <c r="AL106" i="266"/>
  <c r="AK106" i="266"/>
  <c r="AJ106" i="266"/>
  <c r="AI106" i="266"/>
  <c r="AH106" i="266"/>
  <c r="AG106" i="266"/>
  <c r="AE106" i="266"/>
  <c r="AD106" i="266"/>
  <c r="AC106" i="266"/>
  <c r="AB106" i="266"/>
  <c r="AA106" i="266"/>
  <c r="Z106" i="266"/>
  <c r="Y106" i="266"/>
  <c r="W106" i="266"/>
  <c r="V106" i="266"/>
  <c r="U106" i="266"/>
  <c r="T106" i="266"/>
  <c r="S106" i="266"/>
  <c r="R106" i="266"/>
  <c r="Q106" i="266"/>
  <c r="O106" i="266"/>
  <c r="N106" i="266"/>
  <c r="M106" i="266"/>
  <c r="L106" i="266"/>
  <c r="K106" i="266"/>
  <c r="J106" i="266"/>
  <c r="I106" i="266"/>
  <c r="G106" i="266"/>
  <c r="F106" i="266"/>
  <c r="E106" i="266"/>
  <c r="D106" i="266"/>
  <c r="C106" i="266"/>
  <c r="B106" i="266"/>
  <c r="A106" i="266"/>
  <c r="AU105" i="266"/>
  <c r="AT105" i="266"/>
  <c r="AS105" i="266"/>
  <c r="AR105" i="266"/>
  <c r="AQ105" i="266"/>
  <c r="AP105" i="266"/>
  <c r="AO105" i="266"/>
  <c r="AM105" i="266"/>
  <c r="AL105" i="266"/>
  <c r="AK105" i="266"/>
  <c r="AJ105" i="266"/>
  <c r="AI105" i="266"/>
  <c r="AH105" i="266"/>
  <c r="AG105" i="266"/>
  <c r="AE105" i="266"/>
  <c r="AD105" i="266"/>
  <c r="AC105" i="266"/>
  <c r="AB105" i="266"/>
  <c r="AA105" i="266"/>
  <c r="Z105" i="266"/>
  <c r="Y105" i="266"/>
  <c r="W105" i="266"/>
  <c r="V105" i="266"/>
  <c r="U105" i="266"/>
  <c r="T105" i="266"/>
  <c r="S105" i="266"/>
  <c r="R105" i="266"/>
  <c r="Q105" i="266"/>
  <c r="O105" i="266"/>
  <c r="N105" i="266"/>
  <c r="M105" i="266"/>
  <c r="L105" i="266"/>
  <c r="K105" i="266"/>
  <c r="J105" i="266"/>
  <c r="I105" i="266"/>
  <c r="G105" i="266"/>
  <c r="F105" i="266"/>
  <c r="E105" i="266"/>
  <c r="D105" i="266"/>
  <c r="C105" i="266"/>
  <c r="B105" i="266"/>
  <c r="A105" i="266"/>
  <c r="AU104" i="266"/>
  <c r="AT104" i="266"/>
  <c r="AS104" i="266"/>
  <c r="AR104" i="266"/>
  <c r="AQ104" i="266"/>
  <c r="AP104" i="266"/>
  <c r="AO104" i="266"/>
  <c r="AM104" i="266"/>
  <c r="AL104" i="266"/>
  <c r="AK104" i="266"/>
  <c r="AJ104" i="266"/>
  <c r="AI104" i="266"/>
  <c r="AH104" i="266"/>
  <c r="AG104" i="266"/>
  <c r="AE104" i="266"/>
  <c r="AD104" i="266"/>
  <c r="AC104" i="266"/>
  <c r="AB104" i="266"/>
  <c r="AA104" i="266"/>
  <c r="Z104" i="266"/>
  <c r="Y104" i="266"/>
  <c r="W104" i="266"/>
  <c r="V104" i="266"/>
  <c r="U104" i="266"/>
  <c r="T104" i="266"/>
  <c r="S104" i="266"/>
  <c r="R104" i="266"/>
  <c r="Q104" i="266"/>
  <c r="O104" i="266"/>
  <c r="N104" i="266"/>
  <c r="M104" i="266"/>
  <c r="L104" i="266"/>
  <c r="K104" i="266"/>
  <c r="J104" i="266"/>
  <c r="I104" i="266"/>
  <c r="G104" i="266"/>
  <c r="F104" i="266"/>
  <c r="E104" i="266"/>
  <c r="D104" i="266"/>
  <c r="C104" i="266"/>
  <c r="B104" i="266"/>
  <c r="A104" i="266"/>
  <c r="AU103" i="266"/>
  <c r="AT103" i="266"/>
  <c r="AS103" i="266"/>
  <c r="AR103" i="266"/>
  <c r="AQ103" i="266"/>
  <c r="AP103" i="266"/>
  <c r="AO103" i="266"/>
  <c r="AM103" i="266"/>
  <c r="AL103" i="266"/>
  <c r="AK103" i="266"/>
  <c r="AJ103" i="266"/>
  <c r="AI103" i="266"/>
  <c r="AH103" i="266"/>
  <c r="AG103" i="266"/>
  <c r="AE103" i="266"/>
  <c r="AD103" i="266"/>
  <c r="AC103" i="266"/>
  <c r="AB103" i="266"/>
  <c r="AA103" i="266"/>
  <c r="Z103" i="266"/>
  <c r="Y103" i="266"/>
  <c r="W103" i="266"/>
  <c r="V103" i="266"/>
  <c r="U103" i="266"/>
  <c r="T103" i="266"/>
  <c r="S103" i="266"/>
  <c r="R103" i="266"/>
  <c r="Q103" i="266"/>
  <c r="O103" i="266"/>
  <c r="N103" i="266"/>
  <c r="M103" i="266"/>
  <c r="L103" i="266"/>
  <c r="K103" i="266"/>
  <c r="J103" i="266"/>
  <c r="I103" i="266"/>
  <c r="G103" i="266"/>
  <c r="F103" i="266"/>
  <c r="E103" i="266"/>
  <c r="D103" i="266"/>
  <c r="C103" i="266"/>
  <c r="B103" i="266"/>
  <c r="A103" i="266"/>
  <c r="AU102" i="266"/>
  <c r="AT102" i="266"/>
  <c r="AS102" i="266"/>
  <c r="AR102" i="266"/>
  <c r="AQ102" i="266"/>
  <c r="AP102" i="266"/>
  <c r="AO102" i="266"/>
  <c r="AM102" i="266"/>
  <c r="AL102" i="266"/>
  <c r="AK102" i="266"/>
  <c r="AJ102" i="266"/>
  <c r="AI102" i="266"/>
  <c r="AH102" i="266"/>
  <c r="AG102" i="266"/>
  <c r="AE102" i="266"/>
  <c r="AD102" i="266"/>
  <c r="AC102" i="266"/>
  <c r="AB102" i="266"/>
  <c r="AA102" i="266"/>
  <c r="Z102" i="266"/>
  <c r="Y102" i="266"/>
  <c r="W102" i="266"/>
  <c r="V102" i="266"/>
  <c r="U102" i="266"/>
  <c r="T102" i="266"/>
  <c r="S102" i="266"/>
  <c r="R102" i="266"/>
  <c r="Q102" i="266"/>
  <c r="O102" i="266"/>
  <c r="N102" i="266"/>
  <c r="M102" i="266"/>
  <c r="L102" i="266"/>
  <c r="K102" i="266"/>
  <c r="J102" i="266"/>
  <c r="I102" i="266"/>
  <c r="G102" i="266"/>
  <c r="F102" i="266"/>
  <c r="E102" i="266"/>
  <c r="D102" i="266"/>
  <c r="C102" i="266"/>
  <c r="B102" i="266"/>
  <c r="A102" i="266"/>
  <c r="AU101" i="266"/>
  <c r="AT101" i="266"/>
  <c r="AS101" i="266"/>
  <c r="AR101" i="266"/>
  <c r="AQ101" i="266"/>
  <c r="AP101" i="266"/>
  <c r="AO101" i="266"/>
  <c r="AM101" i="266"/>
  <c r="AL101" i="266"/>
  <c r="AK101" i="266"/>
  <c r="AJ101" i="266"/>
  <c r="AI101" i="266"/>
  <c r="AH101" i="266"/>
  <c r="AG101" i="266"/>
  <c r="AE101" i="266"/>
  <c r="AD101" i="266"/>
  <c r="AC101" i="266"/>
  <c r="AB101" i="266"/>
  <c r="AA101" i="266"/>
  <c r="Z101" i="266"/>
  <c r="Y101" i="266"/>
  <c r="W101" i="266"/>
  <c r="V101" i="266"/>
  <c r="U101" i="266"/>
  <c r="T101" i="266"/>
  <c r="S101" i="266"/>
  <c r="R101" i="266"/>
  <c r="Q101" i="266"/>
  <c r="O101" i="266"/>
  <c r="N101" i="266"/>
  <c r="M101" i="266"/>
  <c r="L101" i="266"/>
  <c r="K101" i="266"/>
  <c r="J101" i="266"/>
  <c r="I101" i="266"/>
  <c r="G101" i="266"/>
  <c r="F101" i="266"/>
  <c r="E101" i="266"/>
  <c r="D101" i="266"/>
  <c r="C101" i="266"/>
  <c r="B101" i="266"/>
  <c r="A101" i="266"/>
  <c r="G96" i="266"/>
  <c r="F96" i="266"/>
  <c r="E96" i="266"/>
  <c r="D96" i="266"/>
  <c r="C96" i="266"/>
  <c r="B96" i="266"/>
  <c r="G95" i="266"/>
  <c r="F95" i="266"/>
  <c r="E95" i="266"/>
  <c r="D95" i="266"/>
  <c r="C95" i="266"/>
  <c r="B95" i="266"/>
  <c r="G94" i="266"/>
  <c r="F94" i="266"/>
  <c r="E94" i="266"/>
  <c r="D94" i="266"/>
  <c r="C94" i="266"/>
  <c r="B94" i="266"/>
  <c r="G93" i="266"/>
  <c r="F93" i="266"/>
  <c r="E93" i="266"/>
  <c r="D93" i="266"/>
  <c r="C93" i="266"/>
  <c r="B93" i="266"/>
  <c r="G92" i="266"/>
  <c r="F92" i="266"/>
  <c r="E92" i="266"/>
  <c r="D92" i="266"/>
  <c r="C92" i="266"/>
  <c r="B92" i="266"/>
  <c r="G91" i="266"/>
  <c r="F91" i="266"/>
  <c r="E91" i="266"/>
  <c r="D91" i="266"/>
  <c r="C91" i="266"/>
  <c r="B91" i="266"/>
  <c r="G90" i="266"/>
  <c r="F90" i="266"/>
  <c r="E90" i="266"/>
  <c r="D90" i="266"/>
  <c r="C90" i="266"/>
  <c r="B90" i="266"/>
  <c r="S76" i="266"/>
  <c r="P76" i="266"/>
  <c r="M76" i="266"/>
  <c r="S75" i="266"/>
  <c r="P75" i="266"/>
  <c r="M75" i="266"/>
  <c r="S74" i="266"/>
  <c r="P74" i="266"/>
  <c r="M74" i="266"/>
  <c r="S73" i="266"/>
  <c r="P73" i="266"/>
  <c r="M73" i="266"/>
  <c r="S72" i="266"/>
  <c r="P72" i="266"/>
  <c r="M72" i="266"/>
  <c r="U71" i="266"/>
  <c r="S71" i="266"/>
  <c r="R71" i="266"/>
  <c r="P71" i="266"/>
  <c r="M71" i="266"/>
  <c r="V66" i="266"/>
  <c r="S66" i="266"/>
  <c r="P66" i="266"/>
  <c r="M66" i="266"/>
  <c r="V65" i="266"/>
  <c r="S65" i="266"/>
  <c r="P65" i="266"/>
  <c r="M65" i="266"/>
  <c r="V64" i="266"/>
  <c r="S64" i="266"/>
  <c r="P64" i="266"/>
  <c r="M64" i="266"/>
  <c r="V63" i="266"/>
  <c r="S63" i="266"/>
  <c r="P63" i="266"/>
  <c r="M63" i="266"/>
  <c r="V62" i="266"/>
  <c r="S62" i="266"/>
  <c r="P62" i="266"/>
  <c r="V61" i="266"/>
  <c r="S61" i="266"/>
  <c r="P61" i="266"/>
  <c r="M61" i="266"/>
  <c r="A3" i="266"/>
  <c r="L61" i="266"/>
  <c r="B276" i="265"/>
  <c r="A276" i="265"/>
  <c r="B275" i="265"/>
  <c r="A275" i="265"/>
  <c r="B274" i="265"/>
  <c r="A274" i="265"/>
  <c r="B273" i="265"/>
  <c r="A273" i="265"/>
  <c r="B272" i="265"/>
  <c r="A272" i="265"/>
  <c r="B271" i="265"/>
  <c r="A271" i="265"/>
  <c r="B270" i="265"/>
  <c r="A270" i="265"/>
  <c r="B269" i="265"/>
  <c r="A269" i="265"/>
  <c r="B268" i="265"/>
  <c r="A268" i="265"/>
  <c r="B267" i="265"/>
  <c r="A267" i="265"/>
  <c r="B266" i="265"/>
  <c r="A266" i="265"/>
  <c r="B265" i="265"/>
  <c r="A265" i="265"/>
  <c r="B264" i="265"/>
  <c r="A264" i="265"/>
  <c r="B263" i="265"/>
  <c r="A263" i="265"/>
  <c r="B262" i="265"/>
  <c r="A262" i="265"/>
  <c r="B261" i="265"/>
  <c r="A261" i="265"/>
  <c r="B260" i="265"/>
  <c r="A260" i="265"/>
  <c r="B259" i="265"/>
  <c r="A259" i="265"/>
  <c r="B258" i="265"/>
  <c r="A258" i="265"/>
  <c r="B257" i="265"/>
  <c r="A257" i="265"/>
  <c r="B256" i="265"/>
  <c r="A256" i="265"/>
  <c r="B255" i="265"/>
  <c r="A255" i="265"/>
  <c r="B254" i="265"/>
  <c r="A254" i="265"/>
  <c r="B253" i="265"/>
  <c r="A253" i="265"/>
  <c r="B252" i="265"/>
  <c r="A252" i="265"/>
  <c r="B251" i="265"/>
  <c r="A251" i="265"/>
  <c r="B250" i="265"/>
  <c r="A250" i="265"/>
  <c r="B249" i="265"/>
  <c r="A249" i="265"/>
  <c r="B248" i="265"/>
  <c r="A248" i="265"/>
  <c r="B247" i="265"/>
  <c r="A247" i="265"/>
  <c r="B246" i="265"/>
  <c r="A246" i="265"/>
  <c r="B245" i="265"/>
  <c r="A245" i="265"/>
  <c r="B244" i="265"/>
  <c r="A244" i="265"/>
  <c r="B243" i="265"/>
  <c r="A243" i="265"/>
  <c r="B242" i="265"/>
  <c r="A242" i="265"/>
  <c r="B241" i="265"/>
  <c r="A241" i="265"/>
  <c r="B240" i="265"/>
  <c r="A240" i="265"/>
  <c r="B239" i="265"/>
  <c r="A239" i="265"/>
  <c r="B238" i="265"/>
  <c r="A238" i="265"/>
  <c r="B237" i="265"/>
  <c r="A237" i="265"/>
  <c r="B236" i="265"/>
  <c r="A236" i="265"/>
  <c r="B235" i="265"/>
  <c r="A235" i="265"/>
  <c r="B234" i="265"/>
  <c r="A234" i="265"/>
  <c r="B233" i="265"/>
  <c r="A233" i="265"/>
  <c r="B232" i="265"/>
  <c r="A232" i="265"/>
  <c r="B231" i="265"/>
  <c r="A231" i="265"/>
  <c r="B230" i="265"/>
  <c r="A230" i="265"/>
  <c r="B229" i="265"/>
  <c r="A229" i="265"/>
  <c r="B228" i="265"/>
  <c r="A228" i="265"/>
  <c r="B227" i="265"/>
  <c r="A227" i="265"/>
  <c r="B226" i="265"/>
  <c r="A226" i="265"/>
  <c r="B225" i="265"/>
  <c r="A225" i="265"/>
  <c r="B224" i="265"/>
  <c r="A224" i="265"/>
  <c r="B223" i="265"/>
  <c r="A223" i="265"/>
  <c r="B222" i="265"/>
  <c r="A222" i="265"/>
  <c r="B221" i="265"/>
  <c r="A221" i="265"/>
  <c r="B220" i="265"/>
  <c r="A220" i="265"/>
  <c r="B219" i="265"/>
  <c r="A219" i="265"/>
  <c r="B218" i="265"/>
  <c r="A218" i="265"/>
  <c r="B217" i="265"/>
  <c r="A217" i="265"/>
  <c r="B216" i="265"/>
  <c r="A216" i="265"/>
  <c r="B215" i="265"/>
  <c r="A215" i="265"/>
  <c r="B214" i="265"/>
  <c r="A214" i="265"/>
  <c r="B213" i="265"/>
  <c r="A213" i="265"/>
  <c r="B212" i="265"/>
  <c r="A212" i="265"/>
  <c r="B211" i="265"/>
  <c r="A211" i="265"/>
  <c r="B210" i="265"/>
  <c r="A210" i="265"/>
  <c r="B209" i="265"/>
  <c r="A209" i="265"/>
  <c r="B208" i="265"/>
  <c r="A208" i="265"/>
  <c r="B207" i="265"/>
  <c r="A207" i="265"/>
  <c r="B206" i="265"/>
  <c r="A206" i="265"/>
  <c r="B205" i="265"/>
  <c r="A205" i="265"/>
  <c r="B204" i="265"/>
  <c r="A204" i="265"/>
  <c r="B203" i="265"/>
  <c r="A203" i="265"/>
  <c r="B202" i="265"/>
  <c r="A202" i="265"/>
  <c r="B201" i="265"/>
  <c r="A201" i="265"/>
  <c r="B200" i="265"/>
  <c r="A200" i="265"/>
  <c r="B199" i="265"/>
  <c r="A199" i="265"/>
  <c r="B198" i="265"/>
  <c r="A198" i="265"/>
  <c r="B197" i="265"/>
  <c r="A197" i="265"/>
  <c r="B196" i="265"/>
  <c r="A196" i="265"/>
  <c r="B195" i="265"/>
  <c r="A195" i="265"/>
  <c r="B194" i="265"/>
  <c r="A194" i="265"/>
  <c r="B193" i="265"/>
  <c r="A193" i="265"/>
  <c r="B192" i="265"/>
  <c r="A192" i="265"/>
  <c r="B191" i="265"/>
  <c r="A191" i="265"/>
  <c r="B190" i="265"/>
  <c r="A190" i="265"/>
  <c r="B189" i="265"/>
  <c r="A189" i="265"/>
  <c r="B188" i="265"/>
  <c r="A188" i="265"/>
  <c r="B187" i="265"/>
  <c r="A187" i="265"/>
  <c r="B186" i="265"/>
  <c r="A186" i="265"/>
  <c r="B185" i="265"/>
  <c r="A185" i="265"/>
  <c r="B184" i="265"/>
  <c r="A184" i="265"/>
  <c r="B183" i="265"/>
  <c r="A183" i="265"/>
  <c r="B182" i="265"/>
  <c r="A182" i="265"/>
  <c r="B181" i="265"/>
  <c r="A181" i="265"/>
  <c r="B180" i="265"/>
  <c r="A180" i="265"/>
  <c r="B179" i="265"/>
  <c r="A179" i="265"/>
  <c r="B178" i="265"/>
  <c r="A178" i="265"/>
  <c r="B177" i="265"/>
  <c r="A177" i="265"/>
  <c r="B176" i="265"/>
  <c r="A176" i="265"/>
  <c r="B175" i="265"/>
  <c r="A175" i="265"/>
  <c r="B174" i="265"/>
  <c r="A174" i="265"/>
  <c r="B173" i="265"/>
  <c r="A173" i="265"/>
  <c r="B172" i="265"/>
  <c r="A172" i="265"/>
  <c r="B171" i="265"/>
  <c r="A171" i="265"/>
  <c r="B170" i="265"/>
  <c r="A170" i="265"/>
  <c r="B169" i="265"/>
  <c r="A169" i="265"/>
  <c r="B168" i="265"/>
  <c r="A168" i="265"/>
  <c r="B167" i="265"/>
  <c r="A167" i="265"/>
  <c r="B166" i="265"/>
  <c r="A166" i="265"/>
  <c r="B165" i="265"/>
  <c r="A165" i="265"/>
  <c r="B164" i="265"/>
  <c r="A164" i="265"/>
  <c r="B163" i="265"/>
  <c r="A163" i="265"/>
  <c r="B162" i="265"/>
  <c r="A162" i="265"/>
  <c r="B161" i="265"/>
  <c r="A161" i="265"/>
  <c r="B160" i="265"/>
  <c r="A160" i="265"/>
  <c r="B159" i="265"/>
  <c r="A159" i="265"/>
  <c r="B158" i="265"/>
  <c r="A158" i="265"/>
  <c r="B157" i="265"/>
  <c r="A157" i="265"/>
  <c r="B156" i="265"/>
  <c r="A156" i="265"/>
  <c r="B155" i="265"/>
  <c r="A155" i="265"/>
  <c r="B154" i="265"/>
  <c r="A154" i="265"/>
  <c r="B153" i="265"/>
  <c r="A153" i="265"/>
  <c r="B152" i="265"/>
  <c r="A152" i="265"/>
  <c r="B151" i="265"/>
  <c r="A151" i="265"/>
  <c r="B150" i="265"/>
  <c r="A150" i="265"/>
  <c r="B149" i="265"/>
  <c r="A149" i="265"/>
  <c r="B148" i="265"/>
  <c r="A148" i="265"/>
  <c r="B147" i="265"/>
  <c r="A147" i="265"/>
  <c r="B146" i="265"/>
  <c r="A146" i="265"/>
  <c r="B145" i="265"/>
  <c r="A145" i="265"/>
  <c r="B144" i="265"/>
  <c r="A144" i="265"/>
  <c r="B143" i="265"/>
  <c r="A143" i="265"/>
  <c r="B142" i="265"/>
  <c r="A142" i="265"/>
  <c r="B141" i="265"/>
  <c r="A141" i="265"/>
  <c r="B140" i="265"/>
  <c r="A140" i="265"/>
  <c r="B139" i="265"/>
  <c r="A139" i="265"/>
  <c r="B138" i="265"/>
  <c r="A138" i="265"/>
  <c r="B137" i="265"/>
  <c r="A137" i="265"/>
  <c r="B136" i="265"/>
  <c r="A136" i="265"/>
  <c r="B135" i="265"/>
  <c r="A135" i="265"/>
  <c r="B134" i="265"/>
  <c r="A134" i="265"/>
  <c r="B133" i="265"/>
  <c r="A133" i="265"/>
  <c r="B132" i="265"/>
  <c r="A132" i="265"/>
  <c r="B131" i="265"/>
  <c r="A131" i="265"/>
  <c r="B130" i="265"/>
  <c r="A130" i="265"/>
  <c r="AU126" i="265"/>
  <c r="AT126" i="265"/>
  <c r="AS126" i="265"/>
  <c r="AR126" i="265"/>
  <c r="AQ126" i="265"/>
  <c r="AP126" i="265"/>
  <c r="AO126" i="265"/>
  <c r="AM126" i="265"/>
  <c r="AL126" i="265"/>
  <c r="AK126" i="265"/>
  <c r="AJ126" i="265"/>
  <c r="AI126" i="265"/>
  <c r="AH126" i="265"/>
  <c r="AG126" i="265"/>
  <c r="AE126" i="265"/>
  <c r="AD126" i="265"/>
  <c r="AC126" i="265"/>
  <c r="AB126" i="265"/>
  <c r="AA126" i="265"/>
  <c r="Z126" i="265"/>
  <c r="Y126" i="265"/>
  <c r="W126" i="265"/>
  <c r="V126" i="265"/>
  <c r="U126" i="265"/>
  <c r="T126" i="265"/>
  <c r="S126" i="265"/>
  <c r="R126" i="265"/>
  <c r="Q126" i="265"/>
  <c r="O126" i="265"/>
  <c r="N126" i="265"/>
  <c r="M126" i="265"/>
  <c r="L126" i="265"/>
  <c r="K126" i="265"/>
  <c r="J126" i="265"/>
  <c r="I126" i="265"/>
  <c r="AU125" i="265"/>
  <c r="AT125" i="265"/>
  <c r="AS125" i="265"/>
  <c r="AR125" i="265"/>
  <c r="AP125" i="265"/>
  <c r="AO125" i="265"/>
  <c r="AM125" i="265"/>
  <c r="AL125" i="265"/>
  <c r="AK125" i="265"/>
  <c r="AJ125" i="265"/>
  <c r="AH125" i="265"/>
  <c r="AG125" i="265"/>
  <c r="AE125" i="265"/>
  <c r="AD125" i="265"/>
  <c r="AC125" i="265"/>
  <c r="AB125" i="265"/>
  <c r="Z125" i="265"/>
  <c r="Y125" i="265"/>
  <c r="W125" i="265"/>
  <c r="V125" i="265"/>
  <c r="U125" i="265"/>
  <c r="T125" i="265"/>
  <c r="R125" i="265"/>
  <c r="Q125" i="265"/>
  <c r="O125" i="265"/>
  <c r="N125" i="265"/>
  <c r="M125" i="265"/>
  <c r="L125" i="265"/>
  <c r="J125" i="265"/>
  <c r="I125" i="265"/>
  <c r="AU124" i="265"/>
  <c r="AT124" i="265"/>
  <c r="AS124" i="265"/>
  <c r="AR124" i="265"/>
  <c r="AP124" i="265"/>
  <c r="AO124" i="265"/>
  <c r="AM124" i="265"/>
  <c r="AL124" i="265"/>
  <c r="AK124" i="265"/>
  <c r="AJ124" i="265"/>
  <c r="AH124" i="265"/>
  <c r="AG124" i="265"/>
  <c r="AE124" i="265"/>
  <c r="AD124" i="265"/>
  <c r="AC124" i="265"/>
  <c r="AB124" i="265"/>
  <c r="Z124" i="265"/>
  <c r="Y124" i="265"/>
  <c r="W124" i="265"/>
  <c r="V124" i="265"/>
  <c r="U124" i="265"/>
  <c r="T124" i="265"/>
  <c r="R124" i="265"/>
  <c r="Q124" i="265"/>
  <c r="O124" i="265"/>
  <c r="N124" i="265"/>
  <c r="M124" i="265"/>
  <c r="L124" i="265"/>
  <c r="J124" i="265"/>
  <c r="I124" i="265"/>
  <c r="G124" i="265"/>
  <c r="F124" i="265"/>
  <c r="E124" i="265"/>
  <c r="D124" i="265"/>
  <c r="C124" i="265"/>
  <c r="B124" i="265"/>
  <c r="A124" i="265"/>
  <c r="AU123" i="265"/>
  <c r="AT123" i="265"/>
  <c r="AS123" i="265"/>
  <c r="AR123" i="265"/>
  <c r="AP123" i="265"/>
  <c r="AO123" i="265"/>
  <c r="AM123" i="265"/>
  <c r="AL123" i="265"/>
  <c r="AK123" i="265"/>
  <c r="AJ123" i="265"/>
  <c r="AH123" i="265"/>
  <c r="AG123" i="265"/>
  <c r="AE123" i="265"/>
  <c r="AD123" i="265"/>
  <c r="AC123" i="265"/>
  <c r="AB123" i="265"/>
  <c r="Z123" i="265"/>
  <c r="Y123" i="265"/>
  <c r="W123" i="265"/>
  <c r="V123" i="265"/>
  <c r="U123" i="265"/>
  <c r="T123" i="265"/>
  <c r="R123" i="265"/>
  <c r="Q123" i="265"/>
  <c r="O123" i="265"/>
  <c r="N123" i="265"/>
  <c r="M123" i="265"/>
  <c r="L123" i="265"/>
  <c r="J123" i="265"/>
  <c r="I123" i="265"/>
  <c r="G123" i="265"/>
  <c r="F123" i="265"/>
  <c r="E123" i="265"/>
  <c r="D123" i="265"/>
  <c r="C123" i="265"/>
  <c r="B123" i="265"/>
  <c r="A123" i="265"/>
  <c r="AU122" i="265"/>
  <c r="AT122" i="265"/>
  <c r="AS122" i="265"/>
  <c r="AR122" i="265"/>
  <c r="AP122" i="265"/>
  <c r="AO122" i="265"/>
  <c r="AM122" i="265"/>
  <c r="AL122" i="265"/>
  <c r="AK122" i="265"/>
  <c r="AJ122" i="265"/>
  <c r="AH122" i="265"/>
  <c r="AG122" i="265"/>
  <c r="AE122" i="265"/>
  <c r="AD122" i="265"/>
  <c r="AC122" i="265"/>
  <c r="AB122" i="265"/>
  <c r="Z122" i="265"/>
  <c r="Y122" i="265"/>
  <c r="W122" i="265"/>
  <c r="V122" i="265"/>
  <c r="U122" i="265"/>
  <c r="T122" i="265"/>
  <c r="R122" i="265"/>
  <c r="Q122" i="265"/>
  <c r="O122" i="265"/>
  <c r="N122" i="265"/>
  <c r="M122" i="265"/>
  <c r="L122" i="265"/>
  <c r="J122" i="265"/>
  <c r="I122" i="265"/>
  <c r="G122" i="265"/>
  <c r="F122" i="265"/>
  <c r="E122" i="265"/>
  <c r="D122" i="265"/>
  <c r="C122" i="265"/>
  <c r="B122" i="265"/>
  <c r="A122" i="265"/>
  <c r="AU121" i="265"/>
  <c r="AT121" i="265"/>
  <c r="AS121" i="265"/>
  <c r="AR121" i="265"/>
  <c r="AP121" i="265"/>
  <c r="AO121" i="265"/>
  <c r="AM121" i="265"/>
  <c r="AL121" i="265"/>
  <c r="AK121" i="265"/>
  <c r="AJ121" i="265"/>
  <c r="AH121" i="265"/>
  <c r="AG121" i="265"/>
  <c r="AE121" i="265"/>
  <c r="AD121" i="265"/>
  <c r="AC121" i="265"/>
  <c r="AB121" i="265"/>
  <c r="Z121" i="265"/>
  <c r="Y121" i="265"/>
  <c r="W121" i="265"/>
  <c r="V121" i="265"/>
  <c r="U121" i="265"/>
  <c r="T121" i="265"/>
  <c r="R121" i="265"/>
  <c r="Q121" i="265"/>
  <c r="O121" i="265"/>
  <c r="N121" i="265"/>
  <c r="M121" i="265"/>
  <c r="L121" i="265"/>
  <c r="J121" i="265"/>
  <c r="I121" i="265"/>
  <c r="G121" i="265"/>
  <c r="F121" i="265"/>
  <c r="E121" i="265"/>
  <c r="D121" i="265"/>
  <c r="C121" i="265"/>
  <c r="B121" i="265"/>
  <c r="A121" i="265"/>
  <c r="AU120" i="265"/>
  <c r="AT120" i="265"/>
  <c r="AS120" i="265"/>
  <c r="AR120" i="265"/>
  <c r="AP120" i="265"/>
  <c r="AO120" i="265"/>
  <c r="AM120" i="265"/>
  <c r="AL120" i="265"/>
  <c r="AK120" i="265"/>
  <c r="AJ120" i="265"/>
  <c r="AH120" i="265"/>
  <c r="AG120" i="265"/>
  <c r="AE120" i="265"/>
  <c r="AD120" i="265"/>
  <c r="AC120" i="265"/>
  <c r="AB120" i="265"/>
  <c r="Z120" i="265"/>
  <c r="Y120" i="265"/>
  <c r="W120" i="265"/>
  <c r="V120" i="265"/>
  <c r="U120" i="265"/>
  <c r="T120" i="265"/>
  <c r="R120" i="265"/>
  <c r="Q120" i="265"/>
  <c r="O120" i="265"/>
  <c r="N120" i="265"/>
  <c r="M120" i="265"/>
  <c r="L120" i="265"/>
  <c r="J120" i="265"/>
  <c r="I120" i="265"/>
  <c r="G120" i="265"/>
  <c r="F120" i="265"/>
  <c r="E120" i="265"/>
  <c r="D120" i="265"/>
  <c r="C120" i="265"/>
  <c r="B120" i="265"/>
  <c r="A120" i="265"/>
  <c r="AU119" i="265"/>
  <c r="AT119" i="265"/>
  <c r="AS119" i="265"/>
  <c r="AR119" i="265"/>
  <c r="AP119" i="265"/>
  <c r="AO119" i="265"/>
  <c r="AM119" i="265"/>
  <c r="AL119" i="265"/>
  <c r="AK119" i="265"/>
  <c r="AJ119" i="265"/>
  <c r="AH119" i="265"/>
  <c r="AG119" i="265"/>
  <c r="AE119" i="265"/>
  <c r="AD119" i="265"/>
  <c r="AC119" i="265"/>
  <c r="AB119" i="265"/>
  <c r="Z119" i="265"/>
  <c r="Y119" i="265"/>
  <c r="W119" i="265"/>
  <c r="V119" i="265"/>
  <c r="U119" i="265"/>
  <c r="T119" i="265"/>
  <c r="R119" i="265"/>
  <c r="Q119" i="265"/>
  <c r="O119" i="265"/>
  <c r="N119" i="265"/>
  <c r="M119" i="265"/>
  <c r="L119" i="265"/>
  <c r="J119" i="265"/>
  <c r="I119" i="265"/>
  <c r="G119" i="265"/>
  <c r="F119" i="265"/>
  <c r="E119" i="265"/>
  <c r="D119" i="265"/>
  <c r="C119" i="265"/>
  <c r="B119" i="265"/>
  <c r="A119" i="265"/>
  <c r="AU118" i="265"/>
  <c r="AT118" i="265"/>
  <c r="AS118" i="265"/>
  <c r="AR118" i="265"/>
  <c r="AP118" i="265"/>
  <c r="AO118" i="265"/>
  <c r="AM118" i="265"/>
  <c r="AL118" i="265"/>
  <c r="AK118" i="265"/>
  <c r="AJ118" i="265"/>
  <c r="AH118" i="265"/>
  <c r="AG118" i="265"/>
  <c r="AE118" i="265"/>
  <c r="AD118" i="265"/>
  <c r="AC118" i="265"/>
  <c r="AB118" i="265"/>
  <c r="Z118" i="265"/>
  <c r="Y118" i="265"/>
  <c r="W118" i="265"/>
  <c r="V118" i="265"/>
  <c r="U118" i="265"/>
  <c r="T118" i="265"/>
  <c r="R118" i="265"/>
  <c r="Q118" i="265"/>
  <c r="O118" i="265"/>
  <c r="N118" i="265"/>
  <c r="M118" i="265"/>
  <c r="L118" i="265"/>
  <c r="J118" i="265"/>
  <c r="I118" i="265"/>
  <c r="G118" i="265"/>
  <c r="F118" i="265"/>
  <c r="E118" i="265"/>
  <c r="D118" i="265"/>
  <c r="C118" i="265"/>
  <c r="B118" i="265"/>
  <c r="A118" i="265"/>
  <c r="AU117" i="265"/>
  <c r="AT117" i="265"/>
  <c r="AS117" i="265"/>
  <c r="AR117" i="265"/>
  <c r="AP117" i="265"/>
  <c r="AO117" i="265"/>
  <c r="AM117" i="265"/>
  <c r="AL117" i="265"/>
  <c r="AK117" i="265"/>
  <c r="AJ117" i="265"/>
  <c r="AH117" i="265"/>
  <c r="AG117" i="265"/>
  <c r="AE117" i="265"/>
  <c r="AD117" i="265"/>
  <c r="AC117" i="265"/>
  <c r="AB117" i="265"/>
  <c r="Z117" i="265"/>
  <c r="Y117" i="265"/>
  <c r="W117" i="265"/>
  <c r="V117" i="265"/>
  <c r="U117" i="265"/>
  <c r="T117" i="265"/>
  <c r="R117" i="265"/>
  <c r="Q117" i="265"/>
  <c r="O117" i="265"/>
  <c r="N117" i="265"/>
  <c r="M117" i="265"/>
  <c r="L117" i="265"/>
  <c r="J117" i="265"/>
  <c r="I117" i="265"/>
  <c r="G117" i="265"/>
  <c r="F117" i="265"/>
  <c r="E117" i="265"/>
  <c r="D117" i="265"/>
  <c r="C117" i="265"/>
  <c r="B117" i="265"/>
  <c r="A117" i="265"/>
  <c r="AU116" i="265"/>
  <c r="AT116" i="265"/>
  <c r="AS116" i="265"/>
  <c r="AR116" i="265"/>
  <c r="AP116" i="265"/>
  <c r="AO116" i="265"/>
  <c r="AM116" i="265"/>
  <c r="AL116" i="265"/>
  <c r="AK116" i="265"/>
  <c r="AJ116" i="265"/>
  <c r="AH116" i="265"/>
  <c r="AG116" i="265"/>
  <c r="AE116" i="265"/>
  <c r="AD116" i="265"/>
  <c r="AC116" i="265"/>
  <c r="AB116" i="265"/>
  <c r="Z116" i="265"/>
  <c r="Y116" i="265"/>
  <c r="W116" i="265"/>
  <c r="V116" i="265"/>
  <c r="U116" i="265"/>
  <c r="T116" i="265"/>
  <c r="R116" i="265"/>
  <c r="Q116" i="265"/>
  <c r="O116" i="265"/>
  <c r="N116" i="265"/>
  <c r="M116" i="265"/>
  <c r="L116" i="265"/>
  <c r="J116" i="265"/>
  <c r="I116" i="265"/>
  <c r="G116" i="265"/>
  <c r="F116" i="265"/>
  <c r="E116" i="265"/>
  <c r="D116" i="265"/>
  <c r="C116" i="265"/>
  <c r="B116" i="265"/>
  <c r="A116" i="265"/>
  <c r="AU115" i="265"/>
  <c r="AT115" i="265"/>
  <c r="AS115" i="265"/>
  <c r="AR115" i="265"/>
  <c r="AP115" i="265"/>
  <c r="AO115" i="265"/>
  <c r="AM115" i="265"/>
  <c r="AL115" i="265"/>
  <c r="AK115" i="265"/>
  <c r="AJ115" i="265"/>
  <c r="AH115" i="265"/>
  <c r="AG115" i="265"/>
  <c r="AE115" i="265"/>
  <c r="AD115" i="265"/>
  <c r="AC115" i="265"/>
  <c r="AB115" i="265"/>
  <c r="Z115" i="265"/>
  <c r="Y115" i="265"/>
  <c r="W115" i="265"/>
  <c r="V115" i="265"/>
  <c r="U115" i="265"/>
  <c r="T115" i="265"/>
  <c r="R115" i="265"/>
  <c r="Q115" i="265"/>
  <c r="O115" i="265"/>
  <c r="N115" i="265"/>
  <c r="M115" i="265"/>
  <c r="L115" i="265"/>
  <c r="J115" i="265"/>
  <c r="I115" i="265"/>
  <c r="G115" i="265"/>
  <c r="F115" i="265"/>
  <c r="E115" i="265"/>
  <c r="D115" i="265"/>
  <c r="C115" i="265"/>
  <c r="B115" i="265"/>
  <c r="A115" i="265"/>
  <c r="AU114" i="265"/>
  <c r="AT114" i="265"/>
  <c r="AS114" i="265"/>
  <c r="AR114" i="265"/>
  <c r="AP114" i="265"/>
  <c r="AO114" i="265"/>
  <c r="AM114" i="265"/>
  <c r="AL114" i="265"/>
  <c r="AK114" i="265"/>
  <c r="AJ114" i="265"/>
  <c r="AH114" i="265"/>
  <c r="AG114" i="265"/>
  <c r="AE114" i="265"/>
  <c r="AD114" i="265"/>
  <c r="AC114" i="265"/>
  <c r="AB114" i="265"/>
  <c r="Z114" i="265"/>
  <c r="Y114" i="265"/>
  <c r="W114" i="265"/>
  <c r="V114" i="265"/>
  <c r="U114" i="265"/>
  <c r="T114" i="265"/>
  <c r="R114" i="265"/>
  <c r="Q114" i="265"/>
  <c r="O114" i="265"/>
  <c r="N114" i="265"/>
  <c r="M114" i="265"/>
  <c r="L114" i="265"/>
  <c r="J114" i="265"/>
  <c r="I114" i="265"/>
  <c r="G114" i="265"/>
  <c r="F114" i="265"/>
  <c r="E114" i="265"/>
  <c r="D114" i="265"/>
  <c r="C114" i="265"/>
  <c r="B114" i="265"/>
  <c r="A114" i="265"/>
  <c r="AU113" i="265"/>
  <c r="AT113" i="265"/>
  <c r="AS113" i="265"/>
  <c r="AR113" i="265"/>
  <c r="AP113" i="265"/>
  <c r="AO113" i="265"/>
  <c r="AM113" i="265"/>
  <c r="AL113" i="265"/>
  <c r="AK113" i="265"/>
  <c r="AJ113" i="265"/>
  <c r="AH113" i="265"/>
  <c r="AG113" i="265"/>
  <c r="AE113" i="265"/>
  <c r="AD113" i="265"/>
  <c r="AC113" i="265"/>
  <c r="AB113" i="265"/>
  <c r="Z113" i="265"/>
  <c r="Y113" i="265"/>
  <c r="W113" i="265"/>
  <c r="V113" i="265"/>
  <c r="U113" i="265"/>
  <c r="T113" i="265"/>
  <c r="R113" i="265"/>
  <c r="Q113" i="265"/>
  <c r="O113" i="265"/>
  <c r="N113" i="265"/>
  <c r="M113" i="265"/>
  <c r="L113" i="265"/>
  <c r="J113" i="265"/>
  <c r="I113" i="265"/>
  <c r="G113" i="265"/>
  <c r="F113" i="265"/>
  <c r="E113" i="265"/>
  <c r="D113" i="265"/>
  <c r="C113" i="265"/>
  <c r="B113" i="265"/>
  <c r="A113" i="265"/>
  <c r="AU112" i="265"/>
  <c r="AT112" i="265"/>
  <c r="AS112" i="265"/>
  <c r="AR112" i="265"/>
  <c r="AP112" i="265"/>
  <c r="AO112" i="265"/>
  <c r="AM112" i="265"/>
  <c r="AL112" i="265"/>
  <c r="AK112" i="265"/>
  <c r="AJ112" i="265"/>
  <c r="AH112" i="265"/>
  <c r="AG112" i="265"/>
  <c r="AE112" i="265"/>
  <c r="AD112" i="265"/>
  <c r="AC112" i="265"/>
  <c r="AB112" i="265"/>
  <c r="Z112" i="265"/>
  <c r="Y112" i="265"/>
  <c r="W112" i="265"/>
  <c r="V112" i="265"/>
  <c r="U112" i="265"/>
  <c r="T112" i="265"/>
  <c r="R112" i="265"/>
  <c r="Q112" i="265"/>
  <c r="O112" i="265"/>
  <c r="N112" i="265"/>
  <c r="M112" i="265"/>
  <c r="L112" i="265"/>
  <c r="J112" i="265"/>
  <c r="I112" i="265"/>
  <c r="G112" i="265"/>
  <c r="F112" i="265"/>
  <c r="E112" i="265"/>
  <c r="D112" i="265"/>
  <c r="C112" i="265"/>
  <c r="B112" i="265"/>
  <c r="A112" i="265"/>
  <c r="AU111" i="265"/>
  <c r="AT111" i="265"/>
  <c r="AS111" i="265"/>
  <c r="AR111" i="265"/>
  <c r="AP111" i="265"/>
  <c r="AO111" i="265"/>
  <c r="AM111" i="265"/>
  <c r="AL111" i="265"/>
  <c r="AK111" i="265"/>
  <c r="AJ111" i="265"/>
  <c r="AH111" i="265"/>
  <c r="AG111" i="265"/>
  <c r="AE111" i="265"/>
  <c r="AD111" i="265"/>
  <c r="AC111" i="265"/>
  <c r="AB111" i="265"/>
  <c r="Z111" i="265"/>
  <c r="Y111" i="265"/>
  <c r="W111" i="265"/>
  <c r="V111" i="265"/>
  <c r="U111" i="265"/>
  <c r="T111" i="265"/>
  <c r="R111" i="265"/>
  <c r="Q111" i="265"/>
  <c r="O111" i="265"/>
  <c r="N111" i="265"/>
  <c r="M111" i="265"/>
  <c r="L111" i="265"/>
  <c r="J111" i="265"/>
  <c r="I111" i="265"/>
  <c r="G111" i="265"/>
  <c r="F111" i="265"/>
  <c r="E111" i="265"/>
  <c r="D111" i="265"/>
  <c r="C111" i="265"/>
  <c r="B111" i="265"/>
  <c r="A111" i="265"/>
  <c r="AU110" i="265"/>
  <c r="AT110" i="265"/>
  <c r="AS110" i="265"/>
  <c r="AR110" i="265"/>
  <c r="AP110" i="265"/>
  <c r="AO110" i="265"/>
  <c r="AM110" i="265"/>
  <c r="AL110" i="265"/>
  <c r="AK110" i="265"/>
  <c r="AJ110" i="265"/>
  <c r="AH110" i="265"/>
  <c r="AG110" i="265"/>
  <c r="AE110" i="265"/>
  <c r="AD110" i="265"/>
  <c r="AC110" i="265"/>
  <c r="AB110" i="265"/>
  <c r="Z110" i="265"/>
  <c r="Y110" i="265"/>
  <c r="W110" i="265"/>
  <c r="V110" i="265"/>
  <c r="U110" i="265"/>
  <c r="T110" i="265"/>
  <c r="R110" i="265"/>
  <c r="Q110" i="265"/>
  <c r="O110" i="265"/>
  <c r="N110" i="265"/>
  <c r="M110" i="265"/>
  <c r="L110" i="265"/>
  <c r="J110" i="265"/>
  <c r="I110" i="265"/>
  <c r="G110" i="265"/>
  <c r="F110" i="265"/>
  <c r="E110" i="265"/>
  <c r="D110" i="265"/>
  <c r="C110" i="265"/>
  <c r="B110" i="265"/>
  <c r="A110" i="265"/>
  <c r="AU109" i="265"/>
  <c r="AT109" i="265"/>
  <c r="AS109" i="265"/>
  <c r="AR109" i="265"/>
  <c r="AP109" i="265"/>
  <c r="AO109" i="265"/>
  <c r="AM109" i="265"/>
  <c r="AL109" i="265"/>
  <c r="AK109" i="265"/>
  <c r="AJ109" i="265"/>
  <c r="AH109" i="265"/>
  <c r="AG109" i="265"/>
  <c r="AE109" i="265"/>
  <c r="AD109" i="265"/>
  <c r="AC109" i="265"/>
  <c r="AB109" i="265"/>
  <c r="Z109" i="265"/>
  <c r="Y109" i="265"/>
  <c r="W109" i="265"/>
  <c r="V109" i="265"/>
  <c r="U109" i="265"/>
  <c r="T109" i="265"/>
  <c r="R109" i="265"/>
  <c r="Q109" i="265"/>
  <c r="O109" i="265"/>
  <c r="N109" i="265"/>
  <c r="M109" i="265"/>
  <c r="L109" i="265"/>
  <c r="J109" i="265"/>
  <c r="I109" i="265"/>
  <c r="G109" i="265"/>
  <c r="F109" i="265"/>
  <c r="E109" i="265"/>
  <c r="D109" i="265"/>
  <c r="C109" i="265"/>
  <c r="B109" i="265"/>
  <c r="A109" i="265"/>
  <c r="AU108" i="265"/>
  <c r="AT108" i="265"/>
  <c r="AS108" i="265"/>
  <c r="AR108" i="265"/>
  <c r="AP108" i="265"/>
  <c r="AO108" i="265"/>
  <c r="AM108" i="265"/>
  <c r="AL108" i="265"/>
  <c r="AK108" i="265"/>
  <c r="AJ108" i="265"/>
  <c r="AH108" i="265"/>
  <c r="AG108" i="265"/>
  <c r="AE108" i="265"/>
  <c r="AD108" i="265"/>
  <c r="AC108" i="265"/>
  <c r="AB108" i="265"/>
  <c r="Z108" i="265"/>
  <c r="Y108" i="265"/>
  <c r="W108" i="265"/>
  <c r="V108" i="265"/>
  <c r="U108" i="265"/>
  <c r="T108" i="265"/>
  <c r="R108" i="265"/>
  <c r="Q108" i="265"/>
  <c r="O108" i="265"/>
  <c r="N108" i="265"/>
  <c r="M108" i="265"/>
  <c r="L108" i="265"/>
  <c r="J108" i="265"/>
  <c r="I108" i="265"/>
  <c r="G108" i="265"/>
  <c r="F108" i="265"/>
  <c r="E108" i="265"/>
  <c r="D108" i="265"/>
  <c r="B108" i="265"/>
  <c r="A108" i="265"/>
  <c r="AU107" i="265"/>
  <c r="AT107" i="265"/>
  <c r="AS107" i="265"/>
  <c r="AR107" i="265"/>
  <c r="AP107" i="265"/>
  <c r="AO107" i="265"/>
  <c r="AM107" i="265"/>
  <c r="AL107" i="265"/>
  <c r="AK107" i="265"/>
  <c r="AJ107" i="265"/>
  <c r="AH107" i="265"/>
  <c r="AG107" i="265"/>
  <c r="AE107" i="265"/>
  <c r="AD107" i="265"/>
  <c r="AC107" i="265"/>
  <c r="AB107" i="265"/>
  <c r="Z107" i="265"/>
  <c r="Y107" i="265"/>
  <c r="W107" i="265"/>
  <c r="V107" i="265"/>
  <c r="U107" i="265"/>
  <c r="T107" i="265"/>
  <c r="R107" i="265"/>
  <c r="Q107" i="265"/>
  <c r="O107" i="265"/>
  <c r="N107" i="265"/>
  <c r="M107" i="265"/>
  <c r="L107" i="265"/>
  <c r="J107" i="265"/>
  <c r="I107" i="265"/>
  <c r="G107" i="265"/>
  <c r="F107" i="265"/>
  <c r="E107" i="265"/>
  <c r="D107" i="265"/>
  <c r="B107" i="265"/>
  <c r="A107" i="265"/>
  <c r="AU106" i="265"/>
  <c r="AT106" i="265"/>
  <c r="AS106" i="265"/>
  <c r="AR106" i="265"/>
  <c r="AP106" i="265"/>
  <c r="AO106" i="265"/>
  <c r="AM106" i="265"/>
  <c r="AL106" i="265"/>
  <c r="AK106" i="265"/>
  <c r="AJ106" i="265"/>
  <c r="AH106" i="265"/>
  <c r="AG106" i="265"/>
  <c r="AE106" i="265"/>
  <c r="AD106" i="265"/>
  <c r="AC106" i="265"/>
  <c r="AB106" i="265"/>
  <c r="Z106" i="265"/>
  <c r="Y106" i="265"/>
  <c r="W106" i="265"/>
  <c r="V106" i="265"/>
  <c r="U106" i="265"/>
  <c r="T106" i="265"/>
  <c r="R106" i="265"/>
  <c r="Q106" i="265"/>
  <c r="O106" i="265"/>
  <c r="N106" i="265"/>
  <c r="M106" i="265"/>
  <c r="L106" i="265"/>
  <c r="J106" i="265"/>
  <c r="I106" i="265"/>
  <c r="G106" i="265"/>
  <c r="F106" i="265"/>
  <c r="E106" i="265"/>
  <c r="D106" i="265"/>
  <c r="B106" i="265"/>
  <c r="A106" i="265"/>
  <c r="AU105" i="265"/>
  <c r="AT105" i="265"/>
  <c r="AS105" i="265"/>
  <c r="AR105" i="265"/>
  <c r="AP105" i="265"/>
  <c r="AO105" i="265"/>
  <c r="AM105" i="265"/>
  <c r="AL105" i="265"/>
  <c r="AK105" i="265"/>
  <c r="AJ105" i="265"/>
  <c r="AH105" i="265"/>
  <c r="AG105" i="265"/>
  <c r="AE105" i="265"/>
  <c r="AD105" i="265"/>
  <c r="AC105" i="265"/>
  <c r="AB105" i="265"/>
  <c r="Z105" i="265"/>
  <c r="Y105" i="265"/>
  <c r="W105" i="265"/>
  <c r="V105" i="265"/>
  <c r="U105" i="265"/>
  <c r="T105" i="265"/>
  <c r="R105" i="265"/>
  <c r="Q105" i="265"/>
  <c r="O105" i="265"/>
  <c r="N105" i="265"/>
  <c r="M105" i="265"/>
  <c r="L105" i="265"/>
  <c r="J105" i="265"/>
  <c r="I105" i="265"/>
  <c r="G105" i="265"/>
  <c r="F105" i="265"/>
  <c r="E105" i="265"/>
  <c r="D105" i="265"/>
  <c r="B105" i="265"/>
  <c r="A105" i="265"/>
  <c r="AU104" i="265"/>
  <c r="AT104" i="265"/>
  <c r="AS104" i="265"/>
  <c r="AR104" i="265"/>
  <c r="AP104" i="265"/>
  <c r="AO104" i="265"/>
  <c r="AM104" i="265"/>
  <c r="AL104" i="265"/>
  <c r="AK104" i="265"/>
  <c r="AJ104" i="265"/>
  <c r="AH104" i="265"/>
  <c r="AG104" i="265"/>
  <c r="AE104" i="265"/>
  <c r="AD104" i="265"/>
  <c r="AC104" i="265"/>
  <c r="AB104" i="265"/>
  <c r="Z104" i="265"/>
  <c r="Y104" i="265"/>
  <c r="W104" i="265"/>
  <c r="V104" i="265"/>
  <c r="U104" i="265"/>
  <c r="T104" i="265"/>
  <c r="R104" i="265"/>
  <c r="Q104" i="265"/>
  <c r="O104" i="265"/>
  <c r="N104" i="265"/>
  <c r="M104" i="265"/>
  <c r="L104" i="265"/>
  <c r="J104" i="265"/>
  <c r="I104" i="265"/>
  <c r="G104" i="265"/>
  <c r="F104" i="265"/>
  <c r="E104" i="265"/>
  <c r="D104" i="265"/>
  <c r="B104" i="265"/>
  <c r="A104" i="265"/>
  <c r="G99" i="265"/>
  <c r="F99" i="265"/>
  <c r="E99" i="265"/>
  <c r="D99" i="265"/>
  <c r="C99" i="265"/>
  <c r="B99" i="265"/>
  <c r="G98" i="265"/>
  <c r="F98" i="265"/>
  <c r="E98" i="265"/>
  <c r="D98" i="265"/>
  <c r="C98" i="265"/>
  <c r="B98" i="265"/>
  <c r="G97" i="265"/>
  <c r="F97" i="265"/>
  <c r="E97" i="265"/>
  <c r="D97" i="265"/>
  <c r="C97" i="265"/>
  <c r="B97" i="265"/>
  <c r="G96" i="265"/>
  <c r="F96" i="265"/>
  <c r="E96" i="265"/>
  <c r="D96" i="265"/>
  <c r="C96" i="265"/>
  <c r="B96" i="265"/>
  <c r="G95" i="265"/>
  <c r="F95" i="265"/>
  <c r="E95" i="265"/>
  <c r="D95" i="265"/>
  <c r="C95" i="265"/>
  <c r="B95" i="265"/>
  <c r="G94" i="265"/>
  <c r="F94" i="265"/>
  <c r="E94" i="265"/>
  <c r="D94" i="265"/>
  <c r="C94" i="265"/>
  <c r="B94" i="265"/>
  <c r="G93" i="265"/>
  <c r="F93" i="265"/>
  <c r="E93" i="265"/>
  <c r="D93" i="265"/>
  <c r="C93" i="265"/>
  <c r="B93" i="265"/>
  <c r="S79" i="265"/>
  <c r="P79" i="265"/>
  <c r="M79" i="265"/>
  <c r="S78" i="265"/>
  <c r="P78" i="265"/>
  <c r="M78" i="265"/>
  <c r="S77" i="265"/>
  <c r="P77" i="265"/>
  <c r="M77" i="265"/>
  <c r="S76" i="265"/>
  <c r="P76" i="265"/>
  <c r="M76" i="265"/>
  <c r="S75" i="265"/>
  <c r="P75" i="265"/>
  <c r="M75" i="265"/>
  <c r="U74" i="265"/>
  <c r="R74" i="265"/>
  <c r="P74" i="265"/>
  <c r="M74" i="265"/>
  <c r="V69" i="265"/>
  <c r="S69" i="265"/>
  <c r="P69" i="265"/>
  <c r="M69" i="265"/>
  <c r="V68" i="265"/>
  <c r="S68" i="265"/>
  <c r="P68" i="265"/>
  <c r="M68" i="265"/>
  <c r="V67" i="265"/>
  <c r="S67" i="265"/>
  <c r="P67" i="265"/>
  <c r="M67" i="265"/>
  <c r="V66" i="265"/>
  <c r="S66" i="265"/>
  <c r="P66" i="265"/>
  <c r="M66" i="265"/>
  <c r="V65" i="265"/>
  <c r="S65" i="265"/>
  <c r="P65" i="265"/>
  <c r="M65" i="265"/>
  <c r="V64" i="265"/>
  <c r="S64" i="265"/>
  <c r="P64" i="265"/>
  <c r="M64" i="265"/>
  <c r="A3" i="265"/>
  <c r="C108" i="265" s="1"/>
  <c r="B281" i="264"/>
  <c r="A281" i="264"/>
  <c r="B280" i="264"/>
  <c r="A280" i="264"/>
  <c r="B279" i="264"/>
  <c r="A279" i="264"/>
  <c r="B278" i="264"/>
  <c r="A278" i="264"/>
  <c r="B277" i="264"/>
  <c r="A277" i="264"/>
  <c r="B276" i="264"/>
  <c r="A276" i="264"/>
  <c r="B275" i="264"/>
  <c r="A275" i="264"/>
  <c r="B274" i="264"/>
  <c r="A274" i="264"/>
  <c r="B273" i="264"/>
  <c r="A273" i="264"/>
  <c r="B272" i="264"/>
  <c r="A272" i="264"/>
  <c r="B271" i="264"/>
  <c r="A271" i="264"/>
  <c r="B270" i="264"/>
  <c r="A270" i="264"/>
  <c r="B269" i="264"/>
  <c r="A269" i="264"/>
  <c r="B268" i="264"/>
  <c r="A268" i="264"/>
  <c r="B267" i="264"/>
  <c r="A267" i="264"/>
  <c r="B266" i="264"/>
  <c r="A266" i="264"/>
  <c r="B265" i="264"/>
  <c r="A265" i="264"/>
  <c r="B264" i="264"/>
  <c r="A264" i="264"/>
  <c r="B263" i="264"/>
  <c r="A263" i="264"/>
  <c r="B262" i="264"/>
  <c r="A262" i="264"/>
  <c r="B261" i="264"/>
  <c r="A261" i="264"/>
  <c r="B260" i="264"/>
  <c r="A260" i="264"/>
  <c r="B259" i="264"/>
  <c r="A259" i="264"/>
  <c r="B258" i="264"/>
  <c r="A258" i="264"/>
  <c r="B257" i="264"/>
  <c r="A257" i="264"/>
  <c r="B256" i="264"/>
  <c r="A256" i="264"/>
  <c r="B255" i="264"/>
  <c r="A255" i="264"/>
  <c r="B254" i="264"/>
  <c r="A254" i="264"/>
  <c r="B253" i="264"/>
  <c r="A253" i="264"/>
  <c r="B252" i="264"/>
  <c r="A252" i="264"/>
  <c r="B251" i="264"/>
  <c r="A251" i="264"/>
  <c r="B250" i="264"/>
  <c r="A250" i="264"/>
  <c r="B249" i="264"/>
  <c r="A249" i="264"/>
  <c r="B248" i="264"/>
  <c r="A248" i="264"/>
  <c r="B247" i="264"/>
  <c r="A247" i="264"/>
  <c r="B246" i="264"/>
  <c r="A246" i="264"/>
  <c r="B245" i="264"/>
  <c r="A245" i="264"/>
  <c r="B244" i="264"/>
  <c r="A244" i="264"/>
  <c r="B243" i="264"/>
  <c r="A243" i="264"/>
  <c r="B242" i="264"/>
  <c r="A242" i="264"/>
  <c r="B241" i="264"/>
  <c r="A241" i="264"/>
  <c r="B240" i="264"/>
  <c r="A240" i="264"/>
  <c r="B239" i="264"/>
  <c r="A239" i="264"/>
  <c r="B238" i="264"/>
  <c r="A238" i="264"/>
  <c r="B237" i="264"/>
  <c r="A237" i="264"/>
  <c r="B236" i="264"/>
  <c r="A236" i="264"/>
  <c r="B235" i="264"/>
  <c r="A235" i="264"/>
  <c r="B234" i="264"/>
  <c r="A234" i="264"/>
  <c r="B233" i="264"/>
  <c r="A233" i="264"/>
  <c r="B232" i="264"/>
  <c r="A232" i="264"/>
  <c r="B231" i="264"/>
  <c r="A231" i="264"/>
  <c r="B230" i="264"/>
  <c r="A230" i="264"/>
  <c r="B229" i="264"/>
  <c r="A229" i="264"/>
  <c r="B228" i="264"/>
  <c r="A228" i="264"/>
  <c r="B227" i="264"/>
  <c r="A227" i="264"/>
  <c r="B226" i="264"/>
  <c r="A226" i="264"/>
  <c r="B225" i="264"/>
  <c r="A225" i="264"/>
  <c r="B224" i="264"/>
  <c r="A224" i="264"/>
  <c r="B223" i="264"/>
  <c r="A223" i="264"/>
  <c r="B222" i="264"/>
  <c r="A222" i="264"/>
  <c r="B221" i="264"/>
  <c r="A221" i="264"/>
  <c r="B220" i="264"/>
  <c r="A220" i="264"/>
  <c r="B219" i="264"/>
  <c r="A219" i="264"/>
  <c r="B218" i="264"/>
  <c r="A218" i="264"/>
  <c r="B217" i="264"/>
  <c r="A217" i="264"/>
  <c r="B216" i="264"/>
  <c r="A216" i="264"/>
  <c r="B215" i="264"/>
  <c r="A215" i="264"/>
  <c r="B214" i="264"/>
  <c r="A214" i="264"/>
  <c r="B213" i="264"/>
  <c r="A213" i="264"/>
  <c r="B212" i="264"/>
  <c r="A212" i="264"/>
  <c r="B211" i="264"/>
  <c r="A211" i="264"/>
  <c r="B210" i="264"/>
  <c r="A210" i="264"/>
  <c r="B209" i="264"/>
  <c r="A209" i="264"/>
  <c r="B208" i="264"/>
  <c r="A208" i="264"/>
  <c r="B207" i="264"/>
  <c r="A207" i="264"/>
  <c r="B206" i="264"/>
  <c r="A206" i="264"/>
  <c r="B205" i="264"/>
  <c r="A205" i="264"/>
  <c r="B204" i="264"/>
  <c r="A204" i="264"/>
  <c r="B203" i="264"/>
  <c r="A203" i="264"/>
  <c r="B202" i="264"/>
  <c r="A202" i="264"/>
  <c r="B201" i="264"/>
  <c r="A201" i="264"/>
  <c r="B200" i="264"/>
  <c r="A200" i="264"/>
  <c r="B199" i="264"/>
  <c r="A199" i="264"/>
  <c r="B198" i="264"/>
  <c r="A198" i="264"/>
  <c r="B197" i="264"/>
  <c r="A197" i="264"/>
  <c r="B196" i="264"/>
  <c r="A196" i="264"/>
  <c r="B195" i="264"/>
  <c r="A195" i="264"/>
  <c r="B194" i="264"/>
  <c r="A194" i="264"/>
  <c r="B193" i="264"/>
  <c r="A193" i="264"/>
  <c r="B192" i="264"/>
  <c r="A192" i="264"/>
  <c r="B191" i="264"/>
  <c r="A191" i="264"/>
  <c r="B190" i="264"/>
  <c r="A190" i="264"/>
  <c r="B189" i="264"/>
  <c r="A189" i="264"/>
  <c r="B188" i="264"/>
  <c r="A188" i="264"/>
  <c r="B187" i="264"/>
  <c r="A187" i="264"/>
  <c r="B186" i="264"/>
  <c r="A186" i="264"/>
  <c r="B185" i="264"/>
  <c r="A185" i="264"/>
  <c r="B184" i="264"/>
  <c r="A184" i="264"/>
  <c r="B183" i="264"/>
  <c r="A183" i="264"/>
  <c r="B182" i="264"/>
  <c r="A182" i="264"/>
  <c r="B181" i="264"/>
  <c r="A181" i="264"/>
  <c r="B180" i="264"/>
  <c r="A180" i="264"/>
  <c r="B179" i="264"/>
  <c r="A179" i="264"/>
  <c r="B178" i="264"/>
  <c r="A178" i="264"/>
  <c r="B177" i="264"/>
  <c r="A177" i="264"/>
  <c r="B176" i="264"/>
  <c r="A176" i="264"/>
  <c r="B175" i="264"/>
  <c r="A175" i="264"/>
  <c r="B174" i="264"/>
  <c r="A174" i="264"/>
  <c r="B173" i="264"/>
  <c r="A173" i="264"/>
  <c r="B172" i="264"/>
  <c r="A172" i="264"/>
  <c r="B171" i="264"/>
  <c r="A171" i="264"/>
  <c r="B170" i="264"/>
  <c r="A170" i="264"/>
  <c r="B169" i="264"/>
  <c r="A169" i="264"/>
  <c r="B168" i="264"/>
  <c r="A168" i="264"/>
  <c r="B167" i="264"/>
  <c r="A167" i="264"/>
  <c r="B166" i="264"/>
  <c r="A166" i="264"/>
  <c r="B165" i="264"/>
  <c r="A165" i="264"/>
  <c r="B164" i="264"/>
  <c r="A164" i="264"/>
  <c r="B163" i="264"/>
  <c r="A163" i="264"/>
  <c r="B162" i="264"/>
  <c r="A162" i="264"/>
  <c r="B161" i="264"/>
  <c r="A161" i="264"/>
  <c r="B160" i="264"/>
  <c r="A160" i="264"/>
  <c r="B159" i="264"/>
  <c r="A159" i="264"/>
  <c r="B158" i="264"/>
  <c r="A158" i="264"/>
  <c r="B157" i="264"/>
  <c r="A157" i="264"/>
  <c r="B156" i="264"/>
  <c r="A156" i="264"/>
  <c r="B155" i="264"/>
  <c r="A155" i="264"/>
  <c r="B154" i="264"/>
  <c r="A154" i="264"/>
  <c r="B153" i="264"/>
  <c r="A153" i="264"/>
  <c r="B152" i="264"/>
  <c r="A152" i="264"/>
  <c r="B151" i="264"/>
  <c r="A151" i="264"/>
  <c r="B150" i="264"/>
  <c r="A150" i="264"/>
  <c r="B149" i="264"/>
  <c r="A149" i="264"/>
  <c r="B148" i="264"/>
  <c r="A148" i="264"/>
  <c r="B147" i="264"/>
  <c r="A147" i="264"/>
  <c r="B146" i="264"/>
  <c r="A146" i="264"/>
  <c r="B145" i="264"/>
  <c r="A145" i="264"/>
  <c r="B144" i="264"/>
  <c r="A144" i="264"/>
  <c r="B143" i="264"/>
  <c r="A143" i="264"/>
  <c r="B142" i="264"/>
  <c r="A142" i="264"/>
  <c r="B141" i="264"/>
  <c r="A141" i="264"/>
  <c r="B140" i="264"/>
  <c r="A140" i="264"/>
  <c r="B139" i="264"/>
  <c r="A139" i="264"/>
  <c r="B138" i="264"/>
  <c r="A138" i="264"/>
  <c r="B137" i="264"/>
  <c r="A137" i="264"/>
  <c r="B136" i="264"/>
  <c r="A136" i="264"/>
  <c r="B135" i="264"/>
  <c r="A135" i="264"/>
  <c r="AU131" i="264"/>
  <c r="AT131" i="264"/>
  <c r="AS131" i="264"/>
  <c r="AR131" i="264"/>
  <c r="AQ131" i="264"/>
  <c r="AP131" i="264"/>
  <c r="AO131" i="264"/>
  <c r="AM131" i="264"/>
  <c r="AL131" i="264"/>
  <c r="AK131" i="264"/>
  <c r="AJ131" i="264"/>
  <c r="AI131" i="264"/>
  <c r="AH131" i="264"/>
  <c r="AG131" i="264"/>
  <c r="AE131" i="264"/>
  <c r="AD131" i="264"/>
  <c r="AC131" i="264"/>
  <c r="AB131" i="264"/>
  <c r="AA131" i="264"/>
  <c r="Z131" i="264"/>
  <c r="Y131" i="264"/>
  <c r="W131" i="264"/>
  <c r="V131" i="264"/>
  <c r="U131" i="264"/>
  <c r="T131" i="264"/>
  <c r="S131" i="264"/>
  <c r="R131" i="264"/>
  <c r="Q131" i="264"/>
  <c r="O131" i="264"/>
  <c r="N131" i="264"/>
  <c r="M131" i="264"/>
  <c r="L131" i="264"/>
  <c r="K131" i="264"/>
  <c r="J131" i="264"/>
  <c r="I131" i="264"/>
  <c r="AU130" i="264"/>
  <c r="AT130" i="264"/>
  <c r="AS130" i="264"/>
  <c r="AR130" i="264"/>
  <c r="AP130" i="264"/>
  <c r="AO130" i="264"/>
  <c r="AM130" i="264"/>
  <c r="AL130" i="264"/>
  <c r="AK130" i="264"/>
  <c r="AJ130" i="264"/>
  <c r="AH130" i="264"/>
  <c r="AG130" i="264"/>
  <c r="AE130" i="264"/>
  <c r="AD130" i="264"/>
  <c r="AC130" i="264"/>
  <c r="AB130" i="264"/>
  <c r="Z130" i="264"/>
  <c r="Y130" i="264"/>
  <c r="W130" i="264"/>
  <c r="V130" i="264"/>
  <c r="U130" i="264"/>
  <c r="T130" i="264"/>
  <c r="R130" i="264"/>
  <c r="Q130" i="264"/>
  <c r="O130" i="264"/>
  <c r="N130" i="264"/>
  <c r="M130" i="264"/>
  <c r="L130" i="264"/>
  <c r="J130" i="264"/>
  <c r="I130" i="264"/>
  <c r="AU129" i="264"/>
  <c r="AT129" i="264"/>
  <c r="AS129" i="264"/>
  <c r="AR129" i="264"/>
  <c r="AP129" i="264"/>
  <c r="AO129" i="264"/>
  <c r="AM129" i="264"/>
  <c r="AL129" i="264"/>
  <c r="AK129" i="264"/>
  <c r="AJ129" i="264"/>
  <c r="AH129" i="264"/>
  <c r="AG129" i="264"/>
  <c r="AE129" i="264"/>
  <c r="AD129" i="264"/>
  <c r="AC129" i="264"/>
  <c r="AB129" i="264"/>
  <c r="Z129" i="264"/>
  <c r="Y129" i="264"/>
  <c r="W129" i="264"/>
  <c r="V129" i="264"/>
  <c r="U129" i="264"/>
  <c r="T129" i="264"/>
  <c r="R129" i="264"/>
  <c r="Q129" i="264"/>
  <c r="O129" i="264"/>
  <c r="N129" i="264"/>
  <c r="M129" i="264"/>
  <c r="L129" i="264"/>
  <c r="J129" i="264"/>
  <c r="I129" i="264"/>
  <c r="G129" i="264"/>
  <c r="F129" i="264"/>
  <c r="E129" i="264"/>
  <c r="D129" i="264"/>
  <c r="C129" i="264"/>
  <c r="B129" i="264"/>
  <c r="A129" i="264"/>
  <c r="AU128" i="264"/>
  <c r="AT128" i="264"/>
  <c r="AS128" i="264"/>
  <c r="AR128" i="264"/>
  <c r="AP128" i="264"/>
  <c r="AO128" i="264"/>
  <c r="AM128" i="264"/>
  <c r="AL128" i="264"/>
  <c r="AK128" i="264"/>
  <c r="AJ128" i="264"/>
  <c r="AH128" i="264"/>
  <c r="AG128" i="264"/>
  <c r="AE128" i="264"/>
  <c r="AD128" i="264"/>
  <c r="AC128" i="264"/>
  <c r="AB128" i="264"/>
  <c r="Z128" i="264"/>
  <c r="Y128" i="264"/>
  <c r="W128" i="264"/>
  <c r="V128" i="264"/>
  <c r="U128" i="264"/>
  <c r="T128" i="264"/>
  <c r="R128" i="264"/>
  <c r="Q128" i="264"/>
  <c r="O128" i="264"/>
  <c r="N128" i="264"/>
  <c r="M128" i="264"/>
  <c r="L128" i="264"/>
  <c r="J128" i="264"/>
  <c r="I128" i="264"/>
  <c r="G128" i="264"/>
  <c r="F128" i="264"/>
  <c r="E128" i="264"/>
  <c r="D128" i="264"/>
  <c r="C128" i="264"/>
  <c r="B128" i="264"/>
  <c r="A128" i="264"/>
  <c r="AU127" i="264"/>
  <c r="AT127" i="264"/>
  <c r="AS127" i="264"/>
  <c r="AR127" i="264"/>
  <c r="AP127" i="264"/>
  <c r="AO127" i="264"/>
  <c r="AM127" i="264"/>
  <c r="AL127" i="264"/>
  <c r="AK127" i="264"/>
  <c r="AJ127" i="264"/>
  <c r="AH127" i="264"/>
  <c r="AG127" i="264"/>
  <c r="AE127" i="264"/>
  <c r="AD127" i="264"/>
  <c r="AC127" i="264"/>
  <c r="AB127" i="264"/>
  <c r="Z127" i="264"/>
  <c r="Y127" i="264"/>
  <c r="W127" i="264"/>
  <c r="V127" i="264"/>
  <c r="U127" i="264"/>
  <c r="T127" i="264"/>
  <c r="R127" i="264"/>
  <c r="Q127" i="264"/>
  <c r="O127" i="264"/>
  <c r="N127" i="264"/>
  <c r="M127" i="264"/>
  <c r="L127" i="264"/>
  <c r="J127" i="264"/>
  <c r="I127" i="264"/>
  <c r="G127" i="264"/>
  <c r="F127" i="264"/>
  <c r="E127" i="264"/>
  <c r="D127" i="264"/>
  <c r="C127" i="264"/>
  <c r="B127" i="264"/>
  <c r="A127" i="264"/>
  <c r="AU126" i="264"/>
  <c r="AT126" i="264"/>
  <c r="AS126" i="264"/>
  <c r="AR126" i="264"/>
  <c r="AP126" i="264"/>
  <c r="AO126" i="264"/>
  <c r="AM126" i="264"/>
  <c r="AL126" i="264"/>
  <c r="AK126" i="264"/>
  <c r="AJ126" i="264"/>
  <c r="AH126" i="264"/>
  <c r="AG126" i="264"/>
  <c r="AE126" i="264"/>
  <c r="AD126" i="264"/>
  <c r="AC126" i="264"/>
  <c r="AB126" i="264"/>
  <c r="Z126" i="264"/>
  <c r="Y126" i="264"/>
  <c r="W126" i="264"/>
  <c r="V126" i="264"/>
  <c r="U126" i="264"/>
  <c r="T126" i="264"/>
  <c r="R126" i="264"/>
  <c r="Q126" i="264"/>
  <c r="O126" i="264"/>
  <c r="N126" i="264"/>
  <c r="M126" i="264"/>
  <c r="L126" i="264"/>
  <c r="J126" i="264"/>
  <c r="I126" i="264"/>
  <c r="G126" i="264"/>
  <c r="F126" i="264"/>
  <c r="E126" i="264"/>
  <c r="D126" i="264"/>
  <c r="C126" i="264"/>
  <c r="B126" i="264"/>
  <c r="A126" i="264"/>
  <c r="AU125" i="264"/>
  <c r="AT125" i="264"/>
  <c r="AS125" i="264"/>
  <c r="AR125" i="264"/>
  <c r="AP125" i="264"/>
  <c r="AO125" i="264"/>
  <c r="AM125" i="264"/>
  <c r="AL125" i="264"/>
  <c r="AK125" i="264"/>
  <c r="AJ125" i="264"/>
  <c r="AH125" i="264"/>
  <c r="AG125" i="264"/>
  <c r="AE125" i="264"/>
  <c r="AD125" i="264"/>
  <c r="AC125" i="264"/>
  <c r="AB125" i="264"/>
  <c r="Z125" i="264"/>
  <c r="Y125" i="264"/>
  <c r="W125" i="264"/>
  <c r="V125" i="264"/>
  <c r="U125" i="264"/>
  <c r="T125" i="264"/>
  <c r="R125" i="264"/>
  <c r="Q125" i="264"/>
  <c r="O125" i="264"/>
  <c r="N125" i="264"/>
  <c r="M125" i="264"/>
  <c r="L125" i="264"/>
  <c r="J125" i="264"/>
  <c r="I125" i="264"/>
  <c r="G125" i="264"/>
  <c r="F125" i="264"/>
  <c r="E125" i="264"/>
  <c r="D125" i="264"/>
  <c r="C125" i="264"/>
  <c r="B125" i="264"/>
  <c r="A125" i="264"/>
  <c r="AU124" i="264"/>
  <c r="AT124" i="264"/>
  <c r="AS124" i="264"/>
  <c r="AR124" i="264"/>
  <c r="AP124" i="264"/>
  <c r="AO124" i="264"/>
  <c r="AM124" i="264"/>
  <c r="AL124" i="264"/>
  <c r="AK124" i="264"/>
  <c r="AJ124" i="264"/>
  <c r="AH124" i="264"/>
  <c r="AG124" i="264"/>
  <c r="AE124" i="264"/>
  <c r="AD124" i="264"/>
  <c r="AC124" i="264"/>
  <c r="AB124" i="264"/>
  <c r="Z124" i="264"/>
  <c r="Y124" i="264"/>
  <c r="W124" i="264"/>
  <c r="V124" i="264"/>
  <c r="U124" i="264"/>
  <c r="T124" i="264"/>
  <c r="R124" i="264"/>
  <c r="Q124" i="264"/>
  <c r="O124" i="264"/>
  <c r="N124" i="264"/>
  <c r="M124" i="264"/>
  <c r="L124" i="264"/>
  <c r="J124" i="264"/>
  <c r="I124" i="264"/>
  <c r="G124" i="264"/>
  <c r="F124" i="264"/>
  <c r="E124" i="264"/>
  <c r="D124" i="264"/>
  <c r="C124" i="264"/>
  <c r="B124" i="264"/>
  <c r="A124" i="264"/>
  <c r="AU123" i="264"/>
  <c r="AT123" i="264"/>
  <c r="AS123" i="264"/>
  <c r="AR123" i="264"/>
  <c r="AP123" i="264"/>
  <c r="AO123" i="264"/>
  <c r="AM123" i="264"/>
  <c r="AL123" i="264"/>
  <c r="AK123" i="264"/>
  <c r="AJ123" i="264"/>
  <c r="AH123" i="264"/>
  <c r="AG123" i="264"/>
  <c r="AE123" i="264"/>
  <c r="AD123" i="264"/>
  <c r="AC123" i="264"/>
  <c r="AB123" i="264"/>
  <c r="Z123" i="264"/>
  <c r="Y123" i="264"/>
  <c r="W123" i="264"/>
  <c r="V123" i="264"/>
  <c r="U123" i="264"/>
  <c r="T123" i="264"/>
  <c r="R123" i="264"/>
  <c r="Q123" i="264"/>
  <c r="O123" i="264"/>
  <c r="N123" i="264"/>
  <c r="M123" i="264"/>
  <c r="L123" i="264"/>
  <c r="J123" i="264"/>
  <c r="I123" i="264"/>
  <c r="G123" i="264"/>
  <c r="F123" i="264"/>
  <c r="E123" i="264"/>
  <c r="D123" i="264"/>
  <c r="C123" i="264"/>
  <c r="B123" i="264"/>
  <c r="A123" i="264"/>
  <c r="AU122" i="264"/>
  <c r="AT122" i="264"/>
  <c r="AS122" i="264"/>
  <c r="AR122" i="264"/>
  <c r="AP122" i="264"/>
  <c r="AO122" i="264"/>
  <c r="AM122" i="264"/>
  <c r="AL122" i="264"/>
  <c r="AK122" i="264"/>
  <c r="AJ122" i="264"/>
  <c r="AH122" i="264"/>
  <c r="AG122" i="264"/>
  <c r="AE122" i="264"/>
  <c r="AD122" i="264"/>
  <c r="AC122" i="264"/>
  <c r="AB122" i="264"/>
  <c r="Z122" i="264"/>
  <c r="Y122" i="264"/>
  <c r="W122" i="264"/>
  <c r="V122" i="264"/>
  <c r="U122" i="264"/>
  <c r="T122" i="264"/>
  <c r="R122" i="264"/>
  <c r="Q122" i="264"/>
  <c r="O122" i="264"/>
  <c r="N122" i="264"/>
  <c r="M122" i="264"/>
  <c r="L122" i="264"/>
  <c r="J122" i="264"/>
  <c r="I122" i="264"/>
  <c r="G122" i="264"/>
  <c r="F122" i="264"/>
  <c r="E122" i="264"/>
  <c r="D122" i="264"/>
  <c r="C122" i="264"/>
  <c r="B122" i="264"/>
  <c r="A122" i="264"/>
  <c r="AU121" i="264"/>
  <c r="AT121" i="264"/>
  <c r="AS121" i="264"/>
  <c r="AR121" i="264"/>
  <c r="AP121" i="264"/>
  <c r="AO121" i="264"/>
  <c r="AM121" i="264"/>
  <c r="AL121" i="264"/>
  <c r="AK121" i="264"/>
  <c r="AJ121" i="264"/>
  <c r="AH121" i="264"/>
  <c r="AG121" i="264"/>
  <c r="AE121" i="264"/>
  <c r="AD121" i="264"/>
  <c r="AC121" i="264"/>
  <c r="AB121" i="264"/>
  <c r="Z121" i="264"/>
  <c r="Y121" i="264"/>
  <c r="W121" i="264"/>
  <c r="V121" i="264"/>
  <c r="U121" i="264"/>
  <c r="T121" i="264"/>
  <c r="R121" i="264"/>
  <c r="Q121" i="264"/>
  <c r="O121" i="264"/>
  <c r="N121" i="264"/>
  <c r="M121" i="264"/>
  <c r="L121" i="264"/>
  <c r="J121" i="264"/>
  <c r="I121" i="264"/>
  <c r="G121" i="264"/>
  <c r="F121" i="264"/>
  <c r="E121" i="264"/>
  <c r="D121" i="264"/>
  <c r="C121" i="264"/>
  <c r="B121" i="264"/>
  <c r="A121" i="264"/>
  <c r="AU120" i="264"/>
  <c r="AT120" i="264"/>
  <c r="AS120" i="264"/>
  <c r="AR120" i="264"/>
  <c r="AP120" i="264"/>
  <c r="AO120" i="264"/>
  <c r="AM120" i="264"/>
  <c r="AL120" i="264"/>
  <c r="AK120" i="264"/>
  <c r="AJ120" i="264"/>
  <c r="AH120" i="264"/>
  <c r="AG120" i="264"/>
  <c r="AE120" i="264"/>
  <c r="AD120" i="264"/>
  <c r="AC120" i="264"/>
  <c r="AB120" i="264"/>
  <c r="Z120" i="264"/>
  <c r="Y120" i="264"/>
  <c r="W120" i="264"/>
  <c r="V120" i="264"/>
  <c r="U120" i="264"/>
  <c r="T120" i="264"/>
  <c r="R120" i="264"/>
  <c r="Q120" i="264"/>
  <c r="O120" i="264"/>
  <c r="N120" i="264"/>
  <c r="M120" i="264"/>
  <c r="L120" i="264"/>
  <c r="J120" i="264"/>
  <c r="I120" i="264"/>
  <c r="G120" i="264"/>
  <c r="F120" i="264"/>
  <c r="E120" i="264"/>
  <c r="D120" i="264"/>
  <c r="C120" i="264"/>
  <c r="B120" i="264"/>
  <c r="A120" i="264"/>
  <c r="AU119" i="264"/>
  <c r="AT119" i="264"/>
  <c r="AS119" i="264"/>
  <c r="AR119" i="264"/>
  <c r="AP119" i="264"/>
  <c r="AO119" i="264"/>
  <c r="AM119" i="264"/>
  <c r="AL119" i="264"/>
  <c r="AK119" i="264"/>
  <c r="AJ119" i="264"/>
  <c r="AH119" i="264"/>
  <c r="AG119" i="264"/>
  <c r="AE119" i="264"/>
  <c r="AD119" i="264"/>
  <c r="AC119" i="264"/>
  <c r="AB119" i="264"/>
  <c r="Z119" i="264"/>
  <c r="Y119" i="264"/>
  <c r="W119" i="264"/>
  <c r="V119" i="264"/>
  <c r="U119" i="264"/>
  <c r="T119" i="264"/>
  <c r="R119" i="264"/>
  <c r="Q119" i="264"/>
  <c r="O119" i="264"/>
  <c r="N119" i="264"/>
  <c r="M119" i="264"/>
  <c r="L119" i="264"/>
  <c r="J119" i="264"/>
  <c r="I119" i="264"/>
  <c r="G119" i="264"/>
  <c r="F119" i="264"/>
  <c r="E119" i="264"/>
  <c r="D119" i="264"/>
  <c r="C119" i="264"/>
  <c r="B119" i="264"/>
  <c r="A119" i="264"/>
  <c r="AU118" i="264"/>
  <c r="AT118" i="264"/>
  <c r="AS118" i="264"/>
  <c r="AR118" i="264"/>
  <c r="AP118" i="264"/>
  <c r="AO118" i="264"/>
  <c r="AM118" i="264"/>
  <c r="AL118" i="264"/>
  <c r="AK118" i="264"/>
  <c r="AJ118" i="264"/>
  <c r="AH118" i="264"/>
  <c r="AG118" i="264"/>
  <c r="AE118" i="264"/>
  <c r="AD118" i="264"/>
  <c r="AC118" i="264"/>
  <c r="AB118" i="264"/>
  <c r="Z118" i="264"/>
  <c r="Y118" i="264"/>
  <c r="W118" i="264"/>
  <c r="V118" i="264"/>
  <c r="U118" i="264"/>
  <c r="T118" i="264"/>
  <c r="R118" i="264"/>
  <c r="Q118" i="264"/>
  <c r="O118" i="264"/>
  <c r="N118" i="264"/>
  <c r="M118" i="264"/>
  <c r="L118" i="264"/>
  <c r="J118" i="264"/>
  <c r="I118" i="264"/>
  <c r="G118" i="264"/>
  <c r="F118" i="264"/>
  <c r="E118" i="264"/>
  <c r="D118" i="264"/>
  <c r="C118" i="264"/>
  <c r="B118" i="264"/>
  <c r="A118" i="264"/>
  <c r="AU117" i="264"/>
  <c r="AT117" i="264"/>
  <c r="AS117" i="264"/>
  <c r="AR117" i="264"/>
  <c r="AP117" i="264"/>
  <c r="AO117" i="264"/>
  <c r="AM117" i="264"/>
  <c r="AL117" i="264"/>
  <c r="AK117" i="264"/>
  <c r="AJ117" i="264"/>
  <c r="AH117" i="264"/>
  <c r="AG117" i="264"/>
  <c r="AE117" i="264"/>
  <c r="AD117" i="264"/>
  <c r="AC117" i="264"/>
  <c r="AB117" i="264"/>
  <c r="Z117" i="264"/>
  <c r="Y117" i="264"/>
  <c r="W117" i="264"/>
  <c r="V117" i="264"/>
  <c r="U117" i="264"/>
  <c r="T117" i="264"/>
  <c r="R117" i="264"/>
  <c r="Q117" i="264"/>
  <c r="O117" i="264"/>
  <c r="N117" i="264"/>
  <c r="M117" i="264"/>
  <c r="L117" i="264"/>
  <c r="J117" i="264"/>
  <c r="I117" i="264"/>
  <c r="G117" i="264"/>
  <c r="F117" i="264"/>
  <c r="E117" i="264"/>
  <c r="D117" i="264"/>
  <c r="C117" i="264"/>
  <c r="B117" i="264"/>
  <c r="A117" i="264"/>
  <c r="AU116" i="264"/>
  <c r="AT116" i="264"/>
  <c r="AS116" i="264"/>
  <c r="AR116" i="264"/>
  <c r="AP116" i="264"/>
  <c r="AO116" i="264"/>
  <c r="AM116" i="264"/>
  <c r="AL116" i="264"/>
  <c r="AK116" i="264"/>
  <c r="AJ116" i="264"/>
  <c r="AH116" i="264"/>
  <c r="AG116" i="264"/>
  <c r="AE116" i="264"/>
  <c r="AD116" i="264"/>
  <c r="AC116" i="264"/>
  <c r="AB116" i="264"/>
  <c r="Z116" i="264"/>
  <c r="Y116" i="264"/>
  <c r="W116" i="264"/>
  <c r="V116" i="264"/>
  <c r="U116" i="264"/>
  <c r="T116" i="264"/>
  <c r="R116" i="264"/>
  <c r="Q116" i="264"/>
  <c r="O116" i="264"/>
  <c r="N116" i="264"/>
  <c r="M116" i="264"/>
  <c r="L116" i="264"/>
  <c r="J116" i="264"/>
  <c r="I116" i="264"/>
  <c r="G116" i="264"/>
  <c r="F116" i="264"/>
  <c r="E116" i="264"/>
  <c r="D116" i="264"/>
  <c r="C116" i="264"/>
  <c r="B116" i="264"/>
  <c r="A116" i="264"/>
  <c r="AU115" i="264"/>
  <c r="AT115" i="264"/>
  <c r="AS115" i="264"/>
  <c r="AR115" i="264"/>
  <c r="AP115" i="264"/>
  <c r="AO115" i="264"/>
  <c r="AM115" i="264"/>
  <c r="AL115" i="264"/>
  <c r="AK115" i="264"/>
  <c r="AJ115" i="264"/>
  <c r="AH115" i="264"/>
  <c r="AG115" i="264"/>
  <c r="AE115" i="264"/>
  <c r="AD115" i="264"/>
  <c r="AC115" i="264"/>
  <c r="AB115" i="264"/>
  <c r="Z115" i="264"/>
  <c r="Y115" i="264"/>
  <c r="W115" i="264"/>
  <c r="V115" i="264"/>
  <c r="U115" i="264"/>
  <c r="T115" i="264"/>
  <c r="R115" i="264"/>
  <c r="Q115" i="264"/>
  <c r="O115" i="264"/>
  <c r="N115" i="264"/>
  <c r="M115" i="264"/>
  <c r="L115" i="264"/>
  <c r="J115" i="264"/>
  <c r="I115" i="264"/>
  <c r="G115" i="264"/>
  <c r="F115" i="264"/>
  <c r="E115" i="264"/>
  <c r="D115" i="264"/>
  <c r="C115" i="264"/>
  <c r="B115" i="264"/>
  <c r="A115" i="264"/>
  <c r="AU114" i="264"/>
  <c r="AT114" i="264"/>
  <c r="AS114" i="264"/>
  <c r="AR114" i="264"/>
  <c r="AP114" i="264"/>
  <c r="AO114" i="264"/>
  <c r="AM114" i="264"/>
  <c r="AL114" i="264"/>
  <c r="AK114" i="264"/>
  <c r="AJ114" i="264"/>
  <c r="AH114" i="264"/>
  <c r="AG114" i="264"/>
  <c r="AE114" i="264"/>
  <c r="AD114" i="264"/>
  <c r="AC114" i="264"/>
  <c r="AB114" i="264"/>
  <c r="Z114" i="264"/>
  <c r="Y114" i="264"/>
  <c r="W114" i="264"/>
  <c r="V114" i="264"/>
  <c r="U114" i="264"/>
  <c r="T114" i="264"/>
  <c r="R114" i="264"/>
  <c r="Q114" i="264"/>
  <c r="O114" i="264"/>
  <c r="N114" i="264"/>
  <c r="M114" i="264"/>
  <c r="L114" i="264"/>
  <c r="J114" i="264"/>
  <c r="I114" i="264"/>
  <c r="G114" i="264"/>
  <c r="F114" i="264"/>
  <c r="E114" i="264"/>
  <c r="D114" i="264"/>
  <c r="C114" i="264"/>
  <c r="B114" i="264"/>
  <c r="A114" i="264"/>
  <c r="AU113" i="264"/>
  <c r="AT113" i="264"/>
  <c r="AS113" i="264"/>
  <c r="AR113" i="264"/>
  <c r="AP113" i="264"/>
  <c r="AO113" i="264"/>
  <c r="AM113" i="264"/>
  <c r="AL113" i="264"/>
  <c r="AK113" i="264"/>
  <c r="AJ113" i="264"/>
  <c r="AH113" i="264"/>
  <c r="AG113" i="264"/>
  <c r="AE113" i="264"/>
  <c r="AD113" i="264"/>
  <c r="AC113" i="264"/>
  <c r="AB113" i="264"/>
  <c r="Z113" i="264"/>
  <c r="Y113" i="264"/>
  <c r="W113" i="264"/>
  <c r="V113" i="264"/>
  <c r="U113" i="264"/>
  <c r="T113" i="264"/>
  <c r="R113" i="264"/>
  <c r="Q113" i="264"/>
  <c r="O113" i="264"/>
  <c r="N113" i="264"/>
  <c r="M113" i="264"/>
  <c r="L113" i="264"/>
  <c r="J113" i="264"/>
  <c r="I113" i="264"/>
  <c r="G113" i="264"/>
  <c r="F113" i="264"/>
  <c r="E113" i="264"/>
  <c r="D113" i="264"/>
  <c r="B113" i="264"/>
  <c r="A113" i="264"/>
  <c r="AU112" i="264"/>
  <c r="AT112" i="264"/>
  <c r="AS112" i="264"/>
  <c r="AR112" i="264"/>
  <c r="AP112" i="264"/>
  <c r="AO112" i="264"/>
  <c r="AM112" i="264"/>
  <c r="AL112" i="264"/>
  <c r="AK112" i="264"/>
  <c r="AJ112" i="264"/>
  <c r="AH112" i="264"/>
  <c r="AG112" i="264"/>
  <c r="AE112" i="264"/>
  <c r="AD112" i="264"/>
  <c r="AC112" i="264"/>
  <c r="AB112" i="264"/>
  <c r="Z112" i="264"/>
  <c r="Y112" i="264"/>
  <c r="W112" i="264"/>
  <c r="V112" i="264"/>
  <c r="U112" i="264"/>
  <c r="T112" i="264"/>
  <c r="R112" i="264"/>
  <c r="Q112" i="264"/>
  <c r="O112" i="264"/>
  <c r="N112" i="264"/>
  <c r="M112" i="264"/>
  <c r="L112" i="264"/>
  <c r="J112" i="264"/>
  <c r="I112" i="264"/>
  <c r="G112" i="264"/>
  <c r="F112" i="264"/>
  <c r="E112" i="264"/>
  <c r="D112" i="264"/>
  <c r="B112" i="264"/>
  <c r="A112" i="264"/>
  <c r="AU111" i="264"/>
  <c r="AT111" i="264"/>
  <c r="AS111" i="264"/>
  <c r="AR111" i="264"/>
  <c r="AP111" i="264"/>
  <c r="AO111" i="264"/>
  <c r="AM111" i="264"/>
  <c r="AL111" i="264"/>
  <c r="AK111" i="264"/>
  <c r="AJ111" i="264"/>
  <c r="AH111" i="264"/>
  <c r="AG111" i="264"/>
  <c r="AE111" i="264"/>
  <c r="AD111" i="264"/>
  <c r="AC111" i="264"/>
  <c r="AB111" i="264"/>
  <c r="Z111" i="264"/>
  <c r="Y111" i="264"/>
  <c r="W111" i="264"/>
  <c r="V111" i="264"/>
  <c r="U111" i="264"/>
  <c r="T111" i="264"/>
  <c r="R111" i="264"/>
  <c r="Q111" i="264"/>
  <c r="O111" i="264"/>
  <c r="N111" i="264"/>
  <c r="M111" i="264"/>
  <c r="L111" i="264"/>
  <c r="J111" i="264"/>
  <c r="I111" i="264"/>
  <c r="G111" i="264"/>
  <c r="F111" i="264"/>
  <c r="E111" i="264"/>
  <c r="D111" i="264"/>
  <c r="B111" i="264"/>
  <c r="A111" i="264"/>
  <c r="AU110" i="264"/>
  <c r="AT110" i="264"/>
  <c r="AS110" i="264"/>
  <c r="AR110" i="264"/>
  <c r="AP110" i="264"/>
  <c r="AO110" i="264"/>
  <c r="AM110" i="264"/>
  <c r="AL110" i="264"/>
  <c r="AK110" i="264"/>
  <c r="AJ110" i="264"/>
  <c r="AH110" i="264"/>
  <c r="AG110" i="264"/>
  <c r="AE110" i="264"/>
  <c r="AD110" i="264"/>
  <c r="AC110" i="264"/>
  <c r="AB110" i="264"/>
  <c r="Z110" i="264"/>
  <c r="Y110" i="264"/>
  <c r="W110" i="264"/>
  <c r="V110" i="264"/>
  <c r="U110" i="264"/>
  <c r="T110" i="264"/>
  <c r="R110" i="264"/>
  <c r="Q110" i="264"/>
  <c r="O110" i="264"/>
  <c r="N110" i="264"/>
  <c r="M110" i="264"/>
  <c r="L110" i="264"/>
  <c r="J110" i="264"/>
  <c r="I110" i="264"/>
  <c r="G110" i="264"/>
  <c r="F110" i="264"/>
  <c r="E110" i="264"/>
  <c r="D110" i="264"/>
  <c r="B110" i="264"/>
  <c r="A110" i="264"/>
  <c r="AU109" i="264"/>
  <c r="AT109" i="264"/>
  <c r="AS109" i="264"/>
  <c r="AR109" i="264"/>
  <c r="AP109" i="264"/>
  <c r="AO109" i="264"/>
  <c r="AM109" i="264"/>
  <c r="AL109" i="264"/>
  <c r="AK109" i="264"/>
  <c r="AJ109" i="264"/>
  <c r="AH109" i="264"/>
  <c r="AG109" i="264"/>
  <c r="AE109" i="264"/>
  <c r="AD109" i="264"/>
  <c r="AC109" i="264"/>
  <c r="AB109" i="264"/>
  <c r="Z109" i="264"/>
  <c r="Y109" i="264"/>
  <c r="W109" i="264"/>
  <c r="V109" i="264"/>
  <c r="U109" i="264"/>
  <c r="T109" i="264"/>
  <c r="R109" i="264"/>
  <c r="Q109" i="264"/>
  <c r="O109" i="264"/>
  <c r="N109" i="264"/>
  <c r="M109" i="264"/>
  <c r="L109" i="264"/>
  <c r="J109" i="264"/>
  <c r="I109" i="264"/>
  <c r="G109" i="264"/>
  <c r="F109" i="264"/>
  <c r="E109" i="264"/>
  <c r="D109" i="264"/>
  <c r="B109" i="264"/>
  <c r="A109" i="264"/>
  <c r="G104" i="264"/>
  <c r="F104" i="264"/>
  <c r="E104" i="264"/>
  <c r="D104" i="264"/>
  <c r="C104" i="264"/>
  <c r="B104" i="264"/>
  <c r="G103" i="264"/>
  <c r="F103" i="264"/>
  <c r="E103" i="264"/>
  <c r="D103" i="264"/>
  <c r="C103" i="264"/>
  <c r="B103" i="264"/>
  <c r="G102" i="264"/>
  <c r="F102" i="264"/>
  <c r="E102" i="264"/>
  <c r="D102" i="264"/>
  <c r="C102" i="264"/>
  <c r="B102" i="264"/>
  <c r="G101" i="264"/>
  <c r="F101" i="264"/>
  <c r="E101" i="264"/>
  <c r="D101" i="264"/>
  <c r="C101" i="264"/>
  <c r="B101" i="264"/>
  <c r="G100" i="264"/>
  <c r="F100" i="264"/>
  <c r="E100" i="264"/>
  <c r="D100" i="264"/>
  <c r="C100" i="264"/>
  <c r="B100" i="264"/>
  <c r="G99" i="264"/>
  <c r="F99" i="264"/>
  <c r="E99" i="264"/>
  <c r="D99" i="264"/>
  <c r="C99" i="264"/>
  <c r="B99" i="264"/>
  <c r="G98" i="264"/>
  <c r="F98" i="264"/>
  <c r="E98" i="264"/>
  <c r="D98" i="264"/>
  <c r="C98" i="264"/>
  <c r="B98" i="264"/>
  <c r="S81" i="264"/>
  <c r="P81" i="264"/>
  <c r="M81" i="264"/>
  <c r="S80" i="264"/>
  <c r="P80" i="264"/>
  <c r="M80" i="264"/>
  <c r="S79" i="264"/>
  <c r="P79" i="264"/>
  <c r="M79" i="264"/>
  <c r="S78" i="264"/>
  <c r="P78" i="264"/>
  <c r="M78" i="264"/>
  <c r="S77" i="264"/>
  <c r="P77" i="264"/>
  <c r="M77" i="264"/>
  <c r="U76" i="264"/>
  <c r="S76" i="264"/>
  <c r="R76" i="264"/>
  <c r="V71" i="264"/>
  <c r="S71" i="264"/>
  <c r="P71" i="264"/>
  <c r="M71" i="264"/>
  <c r="V70" i="264"/>
  <c r="S70" i="264"/>
  <c r="P70" i="264"/>
  <c r="M70" i="264"/>
  <c r="V69" i="264"/>
  <c r="S69" i="264"/>
  <c r="P69" i="264"/>
  <c r="M69" i="264"/>
  <c r="V68" i="264"/>
  <c r="S68" i="264"/>
  <c r="P68" i="264"/>
  <c r="M68" i="264"/>
  <c r="V67" i="264"/>
  <c r="S67" i="264"/>
  <c r="P67" i="264"/>
  <c r="M67" i="264"/>
  <c r="S66" i="264"/>
  <c r="P66" i="264"/>
  <c r="M66" i="264"/>
  <c r="A3" i="264"/>
  <c r="C112" i="264" s="1"/>
  <c r="B273" i="263"/>
  <c r="A273" i="263"/>
  <c r="B272" i="263"/>
  <c r="A272" i="263"/>
  <c r="B271" i="263"/>
  <c r="A271" i="263"/>
  <c r="B270" i="263"/>
  <c r="A270" i="263"/>
  <c r="B269" i="263"/>
  <c r="A269" i="263"/>
  <c r="B268" i="263"/>
  <c r="A268" i="263"/>
  <c r="B267" i="263"/>
  <c r="A267" i="263"/>
  <c r="B266" i="263"/>
  <c r="A266" i="263"/>
  <c r="B265" i="263"/>
  <c r="A265" i="263"/>
  <c r="B264" i="263"/>
  <c r="A264" i="263"/>
  <c r="B263" i="263"/>
  <c r="A263" i="263"/>
  <c r="B262" i="263"/>
  <c r="A262" i="263"/>
  <c r="B261" i="263"/>
  <c r="A261" i="263"/>
  <c r="B260" i="263"/>
  <c r="A260" i="263"/>
  <c r="B259" i="263"/>
  <c r="A259" i="263"/>
  <c r="B258" i="263"/>
  <c r="A258" i="263"/>
  <c r="B257" i="263"/>
  <c r="A257" i="263"/>
  <c r="B256" i="263"/>
  <c r="A256" i="263"/>
  <c r="B255" i="263"/>
  <c r="A255" i="263"/>
  <c r="B254" i="263"/>
  <c r="A254" i="263"/>
  <c r="B253" i="263"/>
  <c r="A253" i="263"/>
  <c r="B252" i="263"/>
  <c r="A252" i="263"/>
  <c r="B251" i="263"/>
  <c r="A251" i="263"/>
  <c r="B250" i="263"/>
  <c r="A250" i="263"/>
  <c r="B249" i="263"/>
  <c r="A249" i="263"/>
  <c r="B248" i="263"/>
  <c r="A248" i="263"/>
  <c r="B247" i="263"/>
  <c r="A247" i="263"/>
  <c r="B246" i="263"/>
  <c r="A246" i="263"/>
  <c r="B245" i="263"/>
  <c r="A245" i="263"/>
  <c r="B244" i="263"/>
  <c r="A244" i="263"/>
  <c r="B243" i="263"/>
  <c r="A243" i="263"/>
  <c r="B242" i="263"/>
  <c r="A242" i="263"/>
  <c r="B241" i="263"/>
  <c r="A241" i="263"/>
  <c r="B240" i="263"/>
  <c r="A240" i="263"/>
  <c r="B239" i="263"/>
  <c r="A239" i="263"/>
  <c r="B238" i="263"/>
  <c r="A238" i="263"/>
  <c r="B237" i="263"/>
  <c r="A237" i="263"/>
  <c r="B236" i="263"/>
  <c r="A236" i="263"/>
  <c r="B235" i="263"/>
  <c r="A235" i="263"/>
  <c r="B234" i="263"/>
  <c r="A234" i="263"/>
  <c r="B233" i="263"/>
  <c r="A233" i="263"/>
  <c r="B232" i="263"/>
  <c r="A232" i="263"/>
  <c r="B231" i="263"/>
  <c r="A231" i="263"/>
  <c r="B230" i="263"/>
  <c r="A230" i="263"/>
  <c r="B229" i="263"/>
  <c r="A229" i="263"/>
  <c r="B228" i="263"/>
  <c r="A228" i="263"/>
  <c r="B227" i="263"/>
  <c r="A227" i="263"/>
  <c r="B226" i="263"/>
  <c r="A226" i="263"/>
  <c r="B225" i="263"/>
  <c r="A225" i="263"/>
  <c r="B224" i="263"/>
  <c r="A224" i="263"/>
  <c r="B223" i="263"/>
  <c r="A223" i="263"/>
  <c r="B222" i="263"/>
  <c r="A222" i="263"/>
  <c r="B221" i="263"/>
  <c r="A221" i="263"/>
  <c r="B220" i="263"/>
  <c r="A220" i="263"/>
  <c r="B219" i="263"/>
  <c r="A219" i="263"/>
  <c r="B218" i="263"/>
  <c r="A218" i="263"/>
  <c r="B217" i="263"/>
  <c r="A217" i="263"/>
  <c r="B216" i="263"/>
  <c r="A216" i="263"/>
  <c r="B215" i="263"/>
  <c r="A215" i="263"/>
  <c r="B214" i="263"/>
  <c r="A214" i="263"/>
  <c r="B213" i="263"/>
  <c r="A213" i="263"/>
  <c r="B212" i="263"/>
  <c r="A212" i="263"/>
  <c r="B211" i="263"/>
  <c r="A211" i="263"/>
  <c r="B210" i="263"/>
  <c r="A210" i="263"/>
  <c r="B209" i="263"/>
  <c r="A209" i="263"/>
  <c r="B208" i="263"/>
  <c r="A208" i="263"/>
  <c r="B207" i="263"/>
  <c r="A207" i="263"/>
  <c r="B206" i="263"/>
  <c r="A206" i="263"/>
  <c r="B205" i="263"/>
  <c r="A205" i="263"/>
  <c r="B204" i="263"/>
  <c r="A204" i="263"/>
  <c r="B203" i="263"/>
  <c r="A203" i="263"/>
  <c r="B202" i="263"/>
  <c r="A202" i="263"/>
  <c r="B201" i="263"/>
  <c r="A201" i="263"/>
  <c r="B200" i="263"/>
  <c r="A200" i="263"/>
  <c r="B199" i="263"/>
  <c r="A199" i="263"/>
  <c r="B198" i="263"/>
  <c r="A198" i="263"/>
  <c r="B197" i="263"/>
  <c r="A197" i="263"/>
  <c r="B196" i="263"/>
  <c r="A196" i="263"/>
  <c r="B195" i="263"/>
  <c r="A195" i="263"/>
  <c r="B194" i="263"/>
  <c r="A194" i="263"/>
  <c r="B193" i="263"/>
  <c r="A193" i="263"/>
  <c r="B192" i="263"/>
  <c r="A192" i="263"/>
  <c r="B191" i="263"/>
  <c r="A191" i="263"/>
  <c r="B190" i="263"/>
  <c r="A190" i="263"/>
  <c r="B189" i="263"/>
  <c r="A189" i="263"/>
  <c r="B188" i="263"/>
  <c r="A188" i="263"/>
  <c r="B187" i="263"/>
  <c r="A187" i="263"/>
  <c r="B186" i="263"/>
  <c r="A186" i="263"/>
  <c r="B185" i="263"/>
  <c r="A185" i="263"/>
  <c r="B184" i="263"/>
  <c r="A184" i="263"/>
  <c r="B183" i="263"/>
  <c r="A183" i="263"/>
  <c r="B182" i="263"/>
  <c r="A182" i="263"/>
  <c r="B181" i="263"/>
  <c r="A181" i="263"/>
  <c r="B180" i="263"/>
  <c r="A180" i="263"/>
  <c r="B179" i="263"/>
  <c r="A179" i="263"/>
  <c r="B178" i="263"/>
  <c r="A178" i="263"/>
  <c r="B177" i="263"/>
  <c r="A177" i="263"/>
  <c r="B176" i="263"/>
  <c r="A176" i="263"/>
  <c r="B175" i="263"/>
  <c r="A175" i="263"/>
  <c r="B174" i="263"/>
  <c r="A174" i="263"/>
  <c r="B173" i="263"/>
  <c r="A173" i="263"/>
  <c r="B172" i="263"/>
  <c r="A172" i="263"/>
  <c r="B171" i="263"/>
  <c r="A171" i="263"/>
  <c r="B170" i="263"/>
  <c r="A170" i="263"/>
  <c r="B169" i="263"/>
  <c r="A169" i="263"/>
  <c r="B168" i="263"/>
  <c r="A168" i="263"/>
  <c r="B167" i="263"/>
  <c r="A167" i="263"/>
  <c r="B166" i="263"/>
  <c r="A166" i="263"/>
  <c r="B165" i="263"/>
  <c r="A165" i="263"/>
  <c r="B164" i="263"/>
  <c r="A164" i="263"/>
  <c r="B163" i="263"/>
  <c r="A163" i="263"/>
  <c r="B162" i="263"/>
  <c r="A162" i="263"/>
  <c r="B161" i="263"/>
  <c r="A161" i="263"/>
  <c r="B160" i="263"/>
  <c r="A160" i="263"/>
  <c r="B159" i="263"/>
  <c r="A159" i="263"/>
  <c r="B158" i="263"/>
  <c r="A158" i="263"/>
  <c r="B157" i="263"/>
  <c r="A157" i="263"/>
  <c r="B156" i="263"/>
  <c r="A156" i="263"/>
  <c r="B155" i="263"/>
  <c r="A155" i="263"/>
  <c r="B154" i="263"/>
  <c r="A154" i="263"/>
  <c r="B153" i="263"/>
  <c r="A153" i="263"/>
  <c r="B152" i="263"/>
  <c r="A152" i="263"/>
  <c r="B151" i="263"/>
  <c r="A151" i="263"/>
  <c r="B150" i="263"/>
  <c r="A150" i="263"/>
  <c r="B149" i="263"/>
  <c r="A149" i="263"/>
  <c r="B148" i="263"/>
  <c r="A148" i="263"/>
  <c r="B147" i="263"/>
  <c r="A147" i="263"/>
  <c r="B146" i="263"/>
  <c r="A146" i="263"/>
  <c r="B145" i="263"/>
  <c r="A145" i="263"/>
  <c r="B144" i="263"/>
  <c r="A144" i="263"/>
  <c r="B143" i="263"/>
  <c r="A143" i="263"/>
  <c r="B142" i="263"/>
  <c r="A142" i="263"/>
  <c r="B141" i="263"/>
  <c r="A141" i="263"/>
  <c r="B140" i="263"/>
  <c r="A140" i="263"/>
  <c r="B139" i="263"/>
  <c r="A139" i="263"/>
  <c r="B138" i="263"/>
  <c r="A138" i="263"/>
  <c r="B137" i="263"/>
  <c r="A137" i="263"/>
  <c r="B136" i="263"/>
  <c r="A136" i="263"/>
  <c r="B135" i="263"/>
  <c r="A135" i="263"/>
  <c r="B134" i="263"/>
  <c r="A134" i="263"/>
  <c r="B133" i="263"/>
  <c r="A133" i="263"/>
  <c r="B132" i="263"/>
  <c r="A132" i="263"/>
  <c r="B131" i="263"/>
  <c r="A131" i="263"/>
  <c r="B130" i="263"/>
  <c r="A130" i="263"/>
  <c r="B129" i="263"/>
  <c r="A129" i="263"/>
  <c r="B128" i="263"/>
  <c r="A128" i="263"/>
  <c r="B127" i="263"/>
  <c r="A127" i="263"/>
  <c r="AU123" i="263"/>
  <c r="AT123" i="263"/>
  <c r="AS123" i="263"/>
  <c r="AR123" i="263"/>
  <c r="AQ123" i="263"/>
  <c r="AP123" i="263"/>
  <c r="AO123" i="263"/>
  <c r="AM123" i="263"/>
  <c r="AL123" i="263"/>
  <c r="AK123" i="263"/>
  <c r="AJ123" i="263"/>
  <c r="AI123" i="263"/>
  <c r="AH123" i="263"/>
  <c r="AG123" i="263"/>
  <c r="AE123" i="263"/>
  <c r="AD123" i="263"/>
  <c r="AC123" i="263"/>
  <c r="AB123" i="263"/>
  <c r="AA123" i="263"/>
  <c r="Z123" i="263"/>
  <c r="Y123" i="263"/>
  <c r="W123" i="263"/>
  <c r="V123" i="263"/>
  <c r="U123" i="263"/>
  <c r="T123" i="263"/>
  <c r="S123" i="263"/>
  <c r="R123" i="263"/>
  <c r="Q123" i="263"/>
  <c r="O123" i="263"/>
  <c r="N123" i="263"/>
  <c r="M123" i="263"/>
  <c r="L123" i="263"/>
  <c r="K123" i="263"/>
  <c r="J123" i="263"/>
  <c r="I123" i="263"/>
  <c r="AU122" i="263"/>
  <c r="AT122" i="263"/>
  <c r="AS122" i="263"/>
  <c r="AR122" i="263"/>
  <c r="AQ122" i="263"/>
  <c r="AP122" i="263"/>
  <c r="AO122" i="263"/>
  <c r="AM122" i="263"/>
  <c r="AL122" i="263"/>
  <c r="AK122" i="263"/>
  <c r="AJ122" i="263"/>
  <c r="AI122" i="263"/>
  <c r="AH122" i="263"/>
  <c r="AG122" i="263"/>
  <c r="AE122" i="263"/>
  <c r="AD122" i="263"/>
  <c r="AC122" i="263"/>
  <c r="AB122" i="263"/>
  <c r="AA122" i="263"/>
  <c r="Z122" i="263"/>
  <c r="Y122" i="263"/>
  <c r="W122" i="263"/>
  <c r="V122" i="263"/>
  <c r="U122" i="263"/>
  <c r="T122" i="263"/>
  <c r="S122" i="263"/>
  <c r="R122" i="263"/>
  <c r="Q122" i="263"/>
  <c r="O122" i="263"/>
  <c r="N122" i="263"/>
  <c r="M122" i="263"/>
  <c r="L122" i="263"/>
  <c r="K122" i="263"/>
  <c r="J122" i="263"/>
  <c r="I122" i="263"/>
  <c r="AU121" i="263"/>
  <c r="AT121" i="263"/>
  <c r="AS121" i="263"/>
  <c r="AR121" i="263"/>
  <c r="AQ121" i="263"/>
  <c r="AP121" i="263"/>
  <c r="AO121" i="263"/>
  <c r="AM121" i="263"/>
  <c r="AL121" i="263"/>
  <c r="AK121" i="263"/>
  <c r="AJ121" i="263"/>
  <c r="AI121" i="263"/>
  <c r="AH121" i="263"/>
  <c r="AG121" i="263"/>
  <c r="AE121" i="263"/>
  <c r="AD121" i="263"/>
  <c r="AC121" i="263"/>
  <c r="AB121" i="263"/>
  <c r="AA121" i="263"/>
  <c r="Z121" i="263"/>
  <c r="Y121" i="263"/>
  <c r="W121" i="263"/>
  <c r="V121" i="263"/>
  <c r="U121" i="263"/>
  <c r="T121" i="263"/>
  <c r="S121" i="263"/>
  <c r="R121" i="263"/>
  <c r="Q121" i="263"/>
  <c r="O121" i="263"/>
  <c r="N121" i="263"/>
  <c r="M121" i="263"/>
  <c r="L121" i="263"/>
  <c r="K121" i="263"/>
  <c r="J121" i="263"/>
  <c r="I121" i="263"/>
  <c r="G121" i="263"/>
  <c r="F121" i="263"/>
  <c r="E121" i="263"/>
  <c r="D121" i="263"/>
  <c r="C121" i="263"/>
  <c r="B121" i="263"/>
  <c r="A121" i="263"/>
  <c r="AU120" i="263"/>
  <c r="AT120" i="263"/>
  <c r="AS120" i="263"/>
  <c r="AR120" i="263"/>
  <c r="AQ120" i="263"/>
  <c r="AP120" i="263"/>
  <c r="AO120" i="263"/>
  <c r="AM120" i="263"/>
  <c r="AL120" i="263"/>
  <c r="AK120" i="263"/>
  <c r="AJ120" i="263"/>
  <c r="AI120" i="263"/>
  <c r="AH120" i="263"/>
  <c r="AG120" i="263"/>
  <c r="AE120" i="263"/>
  <c r="AD120" i="263"/>
  <c r="AC120" i="263"/>
  <c r="AB120" i="263"/>
  <c r="AA120" i="263"/>
  <c r="Z120" i="263"/>
  <c r="Y120" i="263"/>
  <c r="W120" i="263"/>
  <c r="V120" i="263"/>
  <c r="U120" i="263"/>
  <c r="T120" i="263"/>
  <c r="S120" i="263"/>
  <c r="R120" i="263"/>
  <c r="Q120" i="263"/>
  <c r="O120" i="263"/>
  <c r="N120" i="263"/>
  <c r="M120" i="263"/>
  <c r="L120" i="263"/>
  <c r="K120" i="263"/>
  <c r="J120" i="263"/>
  <c r="I120" i="263"/>
  <c r="G120" i="263"/>
  <c r="F120" i="263"/>
  <c r="E120" i="263"/>
  <c r="D120" i="263"/>
  <c r="C120" i="263"/>
  <c r="B120" i="263"/>
  <c r="A120" i="263"/>
  <c r="AU119" i="263"/>
  <c r="AT119" i="263"/>
  <c r="AS119" i="263"/>
  <c r="AR119" i="263"/>
  <c r="AQ119" i="263"/>
  <c r="AP119" i="263"/>
  <c r="AO119" i="263"/>
  <c r="AM119" i="263"/>
  <c r="AL119" i="263"/>
  <c r="AK119" i="263"/>
  <c r="AJ119" i="263"/>
  <c r="AI119" i="263"/>
  <c r="AH119" i="263"/>
  <c r="AG119" i="263"/>
  <c r="AE119" i="263"/>
  <c r="AD119" i="263"/>
  <c r="AC119" i="263"/>
  <c r="AB119" i="263"/>
  <c r="AA119" i="263"/>
  <c r="Z119" i="263"/>
  <c r="Y119" i="263"/>
  <c r="W119" i="263"/>
  <c r="V119" i="263"/>
  <c r="U119" i="263"/>
  <c r="T119" i="263"/>
  <c r="S119" i="263"/>
  <c r="R119" i="263"/>
  <c r="Q119" i="263"/>
  <c r="O119" i="263"/>
  <c r="N119" i="263"/>
  <c r="M119" i="263"/>
  <c r="L119" i="263"/>
  <c r="K119" i="263"/>
  <c r="J119" i="263"/>
  <c r="I119" i="263"/>
  <c r="G119" i="263"/>
  <c r="F119" i="263"/>
  <c r="E119" i="263"/>
  <c r="D119" i="263"/>
  <c r="C119" i="263"/>
  <c r="B119" i="263"/>
  <c r="A119" i="263"/>
  <c r="AU118" i="263"/>
  <c r="AT118" i="263"/>
  <c r="AS118" i="263"/>
  <c r="AR118" i="263"/>
  <c r="AQ118" i="263"/>
  <c r="AP118" i="263"/>
  <c r="AO118" i="263"/>
  <c r="AM118" i="263"/>
  <c r="AL118" i="263"/>
  <c r="AK118" i="263"/>
  <c r="AJ118" i="263"/>
  <c r="AI118" i="263"/>
  <c r="AH118" i="263"/>
  <c r="AG118" i="263"/>
  <c r="AE118" i="263"/>
  <c r="AD118" i="263"/>
  <c r="AC118" i="263"/>
  <c r="AB118" i="263"/>
  <c r="AA118" i="263"/>
  <c r="Z118" i="263"/>
  <c r="Y118" i="263"/>
  <c r="W118" i="263"/>
  <c r="V118" i="263"/>
  <c r="U118" i="263"/>
  <c r="T118" i="263"/>
  <c r="S118" i="263"/>
  <c r="R118" i="263"/>
  <c r="Q118" i="263"/>
  <c r="O118" i="263"/>
  <c r="N118" i="263"/>
  <c r="M118" i="263"/>
  <c r="L118" i="263"/>
  <c r="K118" i="263"/>
  <c r="J118" i="263"/>
  <c r="I118" i="263"/>
  <c r="G118" i="263"/>
  <c r="F118" i="263"/>
  <c r="E118" i="263"/>
  <c r="D118" i="263"/>
  <c r="C118" i="263"/>
  <c r="B118" i="263"/>
  <c r="A118" i="263"/>
  <c r="AU117" i="263"/>
  <c r="AT117" i="263"/>
  <c r="AS117" i="263"/>
  <c r="AR117" i="263"/>
  <c r="AQ117" i="263"/>
  <c r="AP117" i="263"/>
  <c r="AO117" i="263"/>
  <c r="AM117" i="263"/>
  <c r="AL117" i="263"/>
  <c r="AK117" i="263"/>
  <c r="AJ117" i="263"/>
  <c r="AI117" i="263"/>
  <c r="AH117" i="263"/>
  <c r="AG117" i="263"/>
  <c r="AE117" i="263"/>
  <c r="AD117" i="263"/>
  <c r="AC117" i="263"/>
  <c r="AB117" i="263"/>
  <c r="AA117" i="263"/>
  <c r="Z117" i="263"/>
  <c r="Y117" i="263"/>
  <c r="W117" i="263"/>
  <c r="V117" i="263"/>
  <c r="U117" i="263"/>
  <c r="T117" i="263"/>
  <c r="S117" i="263"/>
  <c r="R117" i="263"/>
  <c r="Q117" i="263"/>
  <c r="O117" i="263"/>
  <c r="N117" i="263"/>
  <c r="M117" i="263"/>
  <c r="L117" i="263"/>
  <c r="K117" i="263"/>
  <c r="J117" i="263"/>
  <c r="I117" i="263"/>
  <c r="G117" i="263"/>
  <c r="F117" i="263"/>
  <c r="E117" i="263"/>
  <c r="D117" i="263"/>
  <c r="C117" i="263"/>
  <c r="B117" i="263"/>
  <c r="A117" i="263"/>
  <c r="AU116" i="263"/>
  <c r="AT116" i="263"/>
  <c r="AS116" i="263"/>
  <c r="AR116" i="263"/>
  <c r="AQ116" i="263"/>
  <c r="AP116" i="263"/>
  <c r="AO116" i="263"/>
  <c r="AM116" i="263"/>
  <c r="AL116" i="263"/>
  <c r="AK116" i="263"/>
  <c r="AJ116" i="263"/>
  <c r="AI116" i="263"/>
  <c r="AH116" i="263"/>
  <c r="AG116" i="263"/>
  <c r="AE116" i="263"/>
  <c r="AD116" i="263"/>
  <c r="AC116" i="263"/>
  <c r="AB116" i="263"/>
  <c r="AA116" i="263"/>
  <c r="Z116" i="263"/>
  <c r="Y116" i="263"/>
  <c r="W116" i="263"/>
  <c r="V116" i="263"/>
  <c r="U116" i="263"/>
  <c r="T116" i="263"/>
  <c r="S116" i="263"/>
  <c r="R116" i="263"/>
  <c r="Q116" i="263"/>
  <c r="O116" i="263"/>
  <c r="N116" i="263"/>
  <c r="M116" i="263"/>
  <c r="L116" i="263"/>
  <c r="K116" i="263"/>
  <c r="J116" i="263"/>
  <c r="I116" i="263"/>
  <c r="G116" i="263"/>
  <c r="F116" i="263"/>
  <c r="E116" i="263"/>
  <c r="D116" i="263"/>
  <c r="C116" i="263"/>
  <c r="B116" i="263"/>
  <c r="A116" i="263"/>
  <c r="AU115" i="263"/>
  <c r="AT115" i="263"/>
  <c r="AS115" i="263"/>
  <c r="AR115" i="263"/>
  <c r="AQ115" i="263"/>
  <c r="AP115" i="263"/>
  <c r="AO115" i="263"/>
  <c r="AM115" i="263"/>
  <c r="AL115" i="263"/>
  <c r="AK115" i="263"/>
  <c r="AJ115" i="263"/>
  <c r="AI115" i="263"/>
  <c r="AH115" i="263"/>
  <c r="AG115" i="263"/>
  <c r="AE115" i="263"/>
  <c r="AD115" i="263"/>
  <c r="AC115" i="263"/>
  <c r="AB115" i="263"/>
  <c r="AA115" i="263"/>
  <c r="Z115" i="263"/>
  <c r="Y115" i="263"/>
  <c r="W115" i="263"/>
  <c r="V115" i="263"/>
  <c r="U115" i="263"/>
  <c r="T115" i="263"/>
  <c r="S115" i="263"/>
  <c r="R115" i="263"/>
  <c r="Q115" i="263"/>
  <c r="O115" i="263"/>
  <c r="N115" i="263"/>
  <c r="M115" i="263"/>
  <c r="L115" i="263"/>
  <c r="K115" i="263"/>
  <c r="J115" i="263"/>
  <c r="I115" i="263"/>
  <c r="G115" i="263"/>
  <c r="F115" i="263"/>
  <c r="E115" i="263"/>
  <c r="D115" i="263"/>
  <c r="C115" i="263"/>
  <c r="B115" i="263"/>
  <c r="A115" i="263"/>
  <c r="AU114" i="263"/>
  <c r="AT114" i="263"/>
  <c r="AS114" i="263"/>
  <c r="AR114" i="263"/>
  <c r="AQ114" i="263"/>
  <c r="AP114" i="263"/>
  <c r="AO114" i="263"/>
  <c r="AM114" i="263"/>
  <c r="AL114" i="263"/>
  <c r="AK114" i="263"/>
  <c r="AJ114" i="263"/>
  <c r="AI114" i="263"/>
  <c r="AH114" i="263"/>
  <c r="AG114" i="263"/>
  <c r="AE114" i="263"/>
  <c r="AD114" i="263"/>
  <c r="AC114" i="263"/>
  <c r="AB114" i="263"/>
  <c r="AA114" i="263"/>
  <c r="Z114" i="263"/>
  <c r="Y114" i="263"/>
  <c r="W114" i="263"/>
  <c r="V114" i="263"/>
  <c r="U114" i="263"/>
  <c r="T114" i="263"/>
  <c r="S114" i="263"/>
  <c r="R114" i="263"/>
  <c r="Q114" i="263"/>
  <c r="O114" i="263"/>
  <c r="N114" i="263"/>
  <c r="M114" i="263"/>
  <c r="L114" i="263"/>
  <c r="K114" i="263"/>
  <c r="J114" i="263"/>
  <c r="I114" i="263"/>
  <c r="G114" i="263"/>
  <c r="F114" i="263"/>
  <c r="E114" i="263"/>
  <c r="D114" i="263"/>
  <c r="C114" i="263"/>
  <c r="B114" i="263"/>
  <c r="A114" i="263"/>
  <c r="AU113" i="263"/>
  <c r="AT113" i="263"/>
  <c r="AS113" i="263"/>
  <c r="AR113" i="263"/>
  <c r="AQ113" i="263"/>
  <c r="AP113" i="263"/>
  <c r="AO113" i="263"/>
  <c r="AM113" i="263"/>
  <c r="AL113" i="263"/>
  <c r="AK113" i="263"/>
  <c r="AJ113" i="263"/>
  <c r="AI113" i="263"/>
  <c r="AH113" i="263"/>
  <c r="AG113" i="263"/>
  <c r="AE113" i="263"/>
  <c r="AD113" i="263"/>
  <c r="AC113" i="263"/>
  <c r="AB113" i="263"/>
  <c r="AA113" i="263"/>
  <c r="Z113" i="263"/>
  <c r="Y113" i="263"/>
  <c r="W113" i="263"/>
  <c r="V113" i="263"/>
  <c r="U113" i="263"/>
  <c r="T113" i="263"/>
  <c r="S113" i="263"/>
  <c r="R113" i="263"/>
  <c r="Q113" i="263"/>
  <c r="O113" i="263"/>
  <c r="N113" i="263"/>
  <c r="M113" i="263"/>
  <c r="L113" i="263"/>
  <c r="K113" i="263"/>
  <c r="J113" i="263"/>
  <c r="I113" i="263"/>
  <c r="G113" i="263"/>
  <c r="F113" i="263"/>
  <c r="E113" i="263"/>
  <c r="D113" i="263"/>
  <c r="C113" i="263"/>
  <c r="B113" i="263"/>
  <c r="A113" i="263"/>
  <c r="AU112" i="263"/>
  <c r="AT112" i="263"/>
  <c r="AS112" i="263"/>
  <c r="AR112" i="263"/>
  <c r="AQ112" i="263"/>
  <c r="AP112" i="263"/>
  <c r="AO112" i="263"/>
  <c r="AM112" i="263"/>
  <c r="AL112" i="263"/>
  <c r="AK112" i="263"/>
  <c r="AJ112" i="263"/>
  <c r="AI112" i="263"/>
  <c r="AH112" i="263"/>
  <c r="AG112" i="263"/>
  <c r="AE112" i="263"/>
  <c r="AD112" i="263"/>
  <c r="AC112" i="263"/>
  <c r="AB112" i="263"/>
  <c r="AA112" i="263"/>
  <c r="Z112" i="263"/>
  <c r="Y112" i="263"/>
  <c r="W112" i="263"/>
  <c r="V112" i="263"/>
  <c r="U112" i="263"/>
  <c r="T112" i="263"/>
  <c r="S112" i="263"/>
  <c r="R112" i="263"/>
  <c r="Q112" i="263"/>
  <c r="O112" i="263"/>
  <c r="N112" i="263"/>
  <c r="M112" i="263"/>
  <c r="L112" i="263"/>
  <c r="K112" i="263"/>
  <c r="J112" i="263"/>
  <c r="I112" i="263"/>
  <c r="G112" i="263"/>
  <c r="F112" i="263"/>
  <c r="E112" i="263"/>
  <c r="D112" i="263"/>
  <c r="C112" i="263"/>
  <c r="B112" i="263"/>
  <c r="A112" i="263"/>
  <c r="AU111" i="263"/>
  <c r="AT111" i="263"/>
  <c r="AS111" i="263"/>
  <c r="AR111" i="263"/>
  <c r="AQ111" i="263"/>
  <c r="AP111" i="263"/>
  <c r="AO111" i="263"/>
  <c r="AM111" i="263"/>
  <c r="AL111" i="263"/>
  <c r="AK111" i="263"/>
  <c r="AJ111" i="263"/>
  <c r="AI111" i="263"/>
  <c r="AH111" i="263"/>
  <c r="AG111" i="263"/>
  <c r="AE111" i="263"/>
  <c r="AD111" i="263"/>
  <c r="AC111" i="263"/>
  <c r="AB111" i="263"/>
  <c r="AA111" i="263"/>
  <c r="Z111" i="263"/>
  <c r="Y111" i="263"/>
  <c r="W111" i="263"/>
  <c r="V111" i="263"/>
  <c r="U111" i="263"/>
  <c r="T111" i="263"/>
  <c r="S111" i="263"/>
  <c r="R111" i="263"/>
  <c r="Q111" i="263"/>
  <c r="O111" i="263"/>
  <c r="N111" i="263"/>
  <c r="M111" i="263"/>
  <c r="L111" i="263"/>
  <c r="K111" i="263"/>
  <c r="J111" i="263"/>
  <c r="I111" i="263"/>
  <c r="G111" i="263"/>
  <c r="F111" i="263"/>
  <c r="E111" i="263"/>
  <c r="D111" i="263"/>
  <c r="C111" i="263"/>
  <c r="B111" i="263"/>
  <c r="A111" i="263"/>
  <c r="AU110" i="263"/>
  <c r="AT110" i="263"/>
  <c r="AS110" i="263"/>
  <c r="AR110" i="263"/>
  <c r="AQ110" i="263"/>
  <c r="AP110" i="263"/>
  <c r="AO110" i="263"/>
  <c r="AM110" i="263"/>
  <c r="AL110" i="263"/>
  <c r="AK110" i="263"/>
  <c r="AJ110" i="263"/>
  <c r="AI110" i="263"/>
  <c r="AH110" i="263"/>
  <c r="AG110" i="263"/>
  <c r="AE110" i="263"/>
  <c r="AD110" i="263"/>
  <c r="AC110" i="263"/>
  <c r="AB110" i="263"/>
  <c r="AA110" i="263"/>
  <c r="Z110" i="263"/>
  <c r="Y110" i="263"/>
  <c r="W110" i="263"/>
  <c r="V110" i="263"/>
  <c r="U110" i="263"/>
  <c r="T110" i="263"/>
  <c r="S110" i="263"/>
  <c r="R110" i="263"/>
  <c r="Q110" i="263"/>
  <c r="O110" i="263"/>
  <c r="N110" i="263"/>
  <c r="M110" i="263"/>
  <c r="L110" i="263"/>
  <c r="K110" i="263"/>
  <c r="J110" i="263"/>
  <c r="I110" i="263"/>
  <c r="G110" i="263"/>
  <c r="F110" i="263"/>
  <c r="E110" i="263"/>
  <c r="D110" i="263"/>
  <c r="C110" i="263"/>
  <c r="B110" i="263"/>
  <c r="A110" i="263"/>
  <c r="AU109" i="263"/>
  <c r="AT109" i="263"/>
  <c r="AS109" i="263"/>
  <c r="AR109" i="263"/>
  <c r="AQ109" i="263"/>
  <c r="AP109" i="263"/>
  <c r="AO109" i="263"/>
  <c r="AM109" i="263"/>
  <c r="AL109" i="263"/>
  <c r="AK109" i="263"/>
  <c r="AJ109" i="263"/>
  <c r="AI109" i="263"/>
  <c r="AH109" i="263"/>
  <c r="AG109" i="263"/>
  <c r="AE109" i="263"/>
  <c r="AD109" i="263"/>
  <c r="AC109" i="263"/>
  <c r="AB109" i="263"/>
  <c r="AA109" i="263"/>
  <c r="Z109" i="263"/>
  <c r="Y109" i="263"/>
  <c r="W109" i="263"/>
  <c r="V109" i="263"/>
  <c r="U109" i="263"/>
  <c r="T109" i="263"/>
  <c r="S109" i="263"/>
  <c r="R109" i="263"/>
  <c r="Q109" i="263"/>
  <c r="O109" i="263"/>
  <c r="N109" i="263"/>
  <c r="M109" i="263"/>
  <c r="L109" i="263"/>
  <c r="K109" i="263"/>
  <c r="J109" i="263"/>
  <c r="I109" i="263"/>
  <c r="G109" i="263"/>
  <c r="F109" i="263"/>
  <c r="E109" i="263"/>
  <c r="D109" i="263"/>
  <c r="C109" i="263"/>
  <c r="B109" i="263"/>
  <c r="A109" i="263"/>
  <c r="AU108" i="263"/>
  <c r="AT108" i="263"/>
  <c r="AS108" i="263"/>
  <c r="AR108" i="263"/>
  <c r="AQ108" i="263"/>
  <c r="AP108" i="263"/>
  <c r="AO108" i="263"/>
  <c r="AM108" i="263"/>
  <c r="AL108" i="263"/>
  <c r="AK108" i="263"/>
  <c r="AJ108" i="263"/>
  <c r="AI108" i="263"/>
  <c r="AH108" i="263"/>
  <c r="AG108" i="263"/>
  <c r="AE108" i="263"/>
  <c r="AD108" i="263"/>
  <c r="AC108" i="263"/>
  <c r="AB108" i="263"/>
  <c r="AA108" i="263"/>
  <c r="Z108" i="263"/>
  <c r="Y108" i="263"/>
  <c r="W108" i="263"/>
  <c r="V108" i="263"/>
  <c r="U108" i="263"/>
  <c r="T108" i="263"/>
  <c r="S108" i="263"/>
  <c r="R108" i="263"/>
  <c r="Q108" i="263"/>
  <c r="O108" i="263"/>
  <c r="N108" i="263"/>
  <c r="M108" i="263"/>
  <c r="L108" i="263"/>
  <c r="K108" i="263"/>
  <c r="J108" i="263"/>
  <c r="I108" i="263"/>
  <c r="G108" i="263"/>
  <c r="F108" i="263"/>
  <c r="E108" i="263"/>
  <c r="D108" i="263"/>
  <c r="C108" i="263"/>
  <c r="B108" i="263"/>
  <c r="A108" i="263"/>
  <c r="AU107" i="263"/>
  <c r="AT107" i="263"/>
  <c r="AS107" i="263"/>
  <c r="AR107" i="263"/>
  <c r="AQ107" i="263"/>
  <c r="AP107" i="263"/>
  <c r="AO107" i="263"/>
  <c r="AM107" i="263"/>
  <c r="AL107" i="263"/>
  <c r="AK107" i="263"/>
  <c r="AJ107" i="263"/>
  <c r="AI107" i="263"/>
  <c r="AH107" i="263"/>
  <c r="AG107" i="263"/>
  <c r="AE107" i="263"/>
  <c r="AD107" i="263"/>
  <c r="AC107" i="263"/>
  <c r="AB107" i="263"/>
  <c r="AA107" i="263"/>
  <c r="Z107" i="263"/>
  <c r="Y107" i="263"/>
  <c r="W107" i="263"/>
  <c r="V107" i="263"/>
  <c r="U107" i="263"/>
  <c r="T107" i="263"/>
  <c r="S107" i="263"/>
  <c r="R107" i="263"/>
  <c r="Q107" i="263"/>
  <c r="O107" i="263"/>
  <c r="N107" i="263"/>
  <c r="M107" i="263"/>
  <c r="L107" i="263"/>
  <c r="K107" i="263"/>
  <c r="J107" i="263"/>
  <c r="I107" i="263"/>
  <c r="G107" i="263"/>
  <c r="F107" i="263"/>
  <c r="E107" i="263"/>
  <c r="D107" i="263"/>
  <c r="C107" i="263"/>
  <c r="B107" i="263"/>
  <c r="A107" i="263"/>
  <c r="AU106" i="263"/>
  <c r="AT106" i="263"/>
  <c r="AS106" i="263"/>
  <c r="AR106" i="263"/>
  <c r="AQ106" i="263"/>
  <c r="AP106" i="263"/>
  <c r="AO106" i="263"/>
  <c r="AM106" i="263"/>
  <c r="AL106" i="263"/>
  <c r="AK106" i="263"/>
  <c r="AJ106" i="263"/>
  <c r="AI106" i="263"/>
  <c r="AH106" i="263"/>
  <c r="AG106" i="263"/>
  <c r="AE106" i="263"/>
  <c r="AD106" i="263"/>
  <c r="AC106" i="263"/>
  <c r="AB106" i="263"/>
  <c r="AA106" i="263"/>
  <c r="Z106" i="263"/>
  <c r="Y106" i="263"/>
  <c r="W106" i="263"/>
  <c r="V106" i="263"/>
  <c r="U106" i="263"/>
  <c r="T106" i="263"/>
  <c r="S106" i="263"/>
  <c r="R106" i="263"/>
  <c r="Q106" i="263"/>
  <c r="O106" i="263"/>
  <c r="N106" i="263"/>
  <c r="M106" i="263"/>
  <c r="L106" i="263"/>
  <c r="K106" i="263"/>
  <c r="J106" i="263"/>
  <c r="I106" i="263"/>
  <c r="G106" i="263"/>
  <c r="F106" i="263"/>
  <c r="E106" i="263"/>
  <c r="D106" i="263"/>
  <c r="C106" i="263"/>
  <c r="B106" i="263"/>
  <c r="A106" i="263"/>
  <c r="AU105" i="263"/>
  <c r="AT105" i="263"/>
  <c r="AS105" i="263"/>
  <c r="AR105" i="263"/>
  <c r="AQ105" i="263"/>
  <c r="AP105" i="263"/>
  <c r="AO105" i="263"/>
  <c r="AM105" i="263"/>
  <c r="AL105" i="263"/>
  <c r="AK105" i="263"/>
  <c r="AJ105" i="263"/>
  <c r="AI105" i="263"/>
  <c r="AH105" i="263"/>
  <c r="AG105" i="263"/>
  <c r="AE105" i="263"/>
  <c r="AD105" i="263"/>
  <c r="AC105" i="263"/>
  <c r="AB105" i="263"/>
  <c r="AA105" i="263"/>
  <c r="Z105" i="263"/>
  <c r="Y105" i="263"/>
  <c r="W105" i="263"/>
  <c r="V105" i="263"/>
  <c r="U105" i="263"/>
  <c r="T105" i="263"/>
  <c r="S105" i="263"/>
  <c r="R105" i="263"/>
  <c r="Q105" i="263"/>
  <c r="O105" i="263"/>
  <c r="N105" i="263"/>
  <c r="M105" i="263"/>
  <c r="L105" i="263"/>
  <c r="K105" i="263"/>
  <c r="J105" i="263"/>
  <c r="I105" i="263"/>
  <c r="G105" i="263"/>
  <c r="F105" i="263"/>
  <c r="E105" i="263"/>
  <c r="D105" i="263"/>
  <c r="C105" i="263"/>
  <c r="B105" i="263"/>
  <c r="A105" i="263"/>
  <c r="AU104" i="263"/>
  <c r="AT104" i="263"/>
  <c r="AS104" i="263"/>
  <c r="AR104" i="263"/>
  <c r="AQ104" i="263"/>
  <c r="AP104" i="263"/>
  <c r="AO104" i="263"/>
  <c r="AM104" i="263"/>
  <c r="AL104" i="263"/>
  <c r="AK104" i="263"/>
  <c r="AJ104" i="263"/>
  <c r="AI104" i="263"/>
  <c r="AH104" i="263"/>
  <c r="AG104" i="263"/>
  <c r="AE104" i="263"/>
  <c r="AD104" i="263"/>
  <c r="AC104" i="263"/>
  <c r="AB104" i="263"/>
  <c r="AA104" i="263"/>
  <c r="Z104" i="263"/>
  <c r="Y104" i="263"/>
  <c r="W104" i="263"/>
  <c r="V104" i="263"/>
  <c r="U104" i="263"/>
  <c r="T104" i="263"/>
  <c r="S104" i="263"/>
  <c r="R104" i="263"/>
  <c r="Q104" i="263"/>
  <c r="O104" i="263"/>
  <c r="N104" i="263"/>
  <c r="M104" i="263"/>
  <c r="L104" i="263"/>
  <c r="K104" i="263"/>
  <c r="J104" i="263"/>
  <c r="I104" i="263"/>
  <c r="G104" i="263"/>
  <c r="F104" i="263"/>
  <c r="E104" i="263"/>
  <c r="D104" i="263"/>
  <c r="C104" i="263"/>
  <c r="B104" i="263"/>
  <c r="A104" i="263"/>
  <c r="AU103" i="263"/>
  <c r="AT103" i="263"/>
  <c r="AS103" i="263"/>
  <c r="AR103" i="263"/>
  <c r="AQ103" i="263"/>
  <c r="AP103" i="263"/>
  <c r="AO103" i="263"/>
  <c r="AM103" i="263"/>
  <c r="AL103" i="263"/>
  <c r="AK103" i="263"/>
  <c r="AJ103" i="263"/>
  <c r="AI103" i="263"/>
  <c r="AH103" i="263"/>
  <c r="AG103" i="263"/>
  <c r="AE103" i="263"/>
  <c r="AD103" i="263"/>
  <c r="AC103" i="263"/>
  <c r="AB103" i="263"/>
  <c r="AA103" i="263"/>
  <c r="Z103" i="263"/>
  <c r="Y103" i="263"/>
  <c r="W103" i="263"/>
  <c r="V103" i="263"/>
  <c r="U103" i="263"/>
  <c r="T103" i="263"/>
  <c r="S103" i="263"/>
  <c r="R103" i="263"/>
  <c r="Q103" i="263"/>
  <c r="O103" i="263"/>
  <c r="N103" i="263"/>
  <c r="M103" i="263"/>
  <c r="L103" i="263"/>
  <c r="K103" i="263"/>
  <c r="J103" i="263"/>
  <c r="I103" i="263"/>
  <c r="G103" i="263"/>
  <c r="F103" i="263"/>
  <c r="E103" i="263"/>
  <c r="D103" i="263"/>
  <c r="C103" i="263"/>
  <c r="B103" i="263"/>
  <c r="A103" i="263"/>
  <c r="AU102" i="263"/>
  <c r="AT102" i="263"/>
  <c r="AS102" i="263"/>
  <c r="AR102" i="263"/>
  <c r="AQ102" i="263"/>
  <c r="AP102" i="263"/>
  <c r="AO102" i="263"/>
  <c r="AM102" i="263"/>
  <c r="AL102" i="263"/>
  <c r="AK102" i="263"/>
  <c r="AJ102" i="263"/>
  <c r="AI102" i="263"/>
  <c r="AH102" i="263"/>
  <c r="AG102" i="263"/>
  <c r="AE102" i="263"/>
  <c r="AD102" i="263"/>
  <c r="AC102" i="263"/>
  <c r="AB102" i="263"/>
  <c r="AA102" i="263"/>
  <c r="Z102" i="263"/>
  <c r="Y102" i="263"/>
  <c r="W102" i="263"/>
  <c r="V102" i="263"/>
  <c r="U102" i="263"/>
  <c r="T102" i="263"/>
  <c r="S102" i="263"/>
  <c r="R102" i="263"/>
  <c r="Q102" i="263"/>
  <c r="O102" i="263"/>
  <c r="N102" i="263"/>
  <c r="M102" i="263"/>
  <c r="L102" i="263"/>
  <c r="K102" i="263"/>
  <c r="J102" i="263"/>
  <c r="I102" i="263"/>
  <c r="G102" i="263"/>
  <c r="F102" i="263"/>
  <c r="E102" i="263"/>
  <c r="D102" i="263"/>
  <c r="C102" i="263"/>
  <c r="B102" i="263"/>
  <c r="A102" i="263"/>
  <c r="AU101" i="263"/>
  <c r="AT101" i="263"/>
  <c r="AS101" i="263"/>
  <c r="AR101" i="263"/>
  <c r="AQ101" i="263"/>
  <c r="AP101" i="263"/>
  <c r="AO101" i="263"/>
  <c r="AM101" i="263"/>
  <c r="AL101" i="263"/>
  <c r="AK101" i="263"/>
  <c r="AJ101" i="263"/>
  <c r="AI101" i="263"/>
  <c r="AH101" i="263"/>
  <c r="AG101" i="263"/>
  <c r="AE101" i="263"/>
  <c r="AD101" i="263"/>
  <c r="AC101" i="263"/>
  <c r="AB101" i="263"/>
  <c r="AA101" i="263"/>
  <c r="Z101" i="263"/>
  <c r="Y101" i="263"/>
  <c r="W101" i="263"/>
  <c r="V101" i="263"/>
  <c r="U101" i="263"/>
  <c r="T101" i="263"/>
  <c r="S101" i="263"/>
  <c r="R101" i="263"/>
  <c r="Q101" i="263"/>
  <c r="O101" i="263"/>
  <c r="N101" i="263"/>
  <c r="M101" i="263"/>
  <c r="L101" i="263"/>
  <c r="K101" i="263"/>
  <c r="J101" i="263"/>
  <c r="I101" i="263"/>
  <c r="G101" i="263"/>
  <c r="F101" i="263"/>
  <c r="E101" i="263"/>
  <c r="D101" i="263"/>
  <c r="C101" i="263"/>
  <c r="B101" i="263"/>
  <c r="A101" i="263"/>
  <c r="G96" i="263"/>
  <c r="F96" i="263"/>
  <c r="E96" i="263"/>
  <c r="D96" i="263"/>
  <c r="C96" i="263"/>
  <c r="B96" i="263"/>
  <c r="G95" i="263"/>
  <c r="F95" i="263"/>
  <c r="E95" i="263"/>
  <c r="D95" i="263"/>
  <c r="C95" i="263"/>
  <c r="B95" i="263"/>
  <c r="G94" i="263"/>
  <c r="F94" i="263"/>
  <c r="E94" i="263"/>
  <c r="D94" i="263"/>
  <c r="C94" i="263"/>
  <c r="B94" i="263"/>
  <c r="G93" i="263"/>
  <c r="F93" i="263"/>
  <c r="E93" i="263"/>
  <c r="D93" i="263"/>
  <c r="C93" i="263"/>
  <c r="B93" i="263"/>
  <c r="G92" i="263"/>
  <c r="F92" i="263"/>
  <c r="E92" i="263"/>
  <c r="D92" i="263"/>
  <c r="C92" i="263"/>
  <c r="B92" i="263"/>
  <c r="G91" i="263"/>
  <c r="F91" i="263"/>
  <c r="E91" i="263"/>
  <c r="D91" i="263"/>
  <c r="C91" i="263"/>
  <c r="B91" i="263"/>
  <c r="G90" i="263"/>
  <c r="F90" i="263"/>
  <c r="E90" i="263"/>
  <c r="D90" i="263"/>
  <c r="C90" i="263"/>
  <c r="B90" i="263"/>
  <c r="S76" i="263"/>
  <c r="P76" i="263"/>
  <c r="M76" i="263"/>
  <c r="S75" i="263"/>
  <c r="P75" i="263"/>
  <c r="M75" i="263"/>
  <c r="S74" i="263"/>
  <c r="P74" i="263"/>
  <c r="M74" i="263"/>
  <c r="S73" i="263"/>
  <c r="P73" i="263"/>
  <c r="M73" i="263"/>
  <c r="S72" i="263"/>
  <c r="P72" i="263"/>
  <c r="M72" i="263"/>
  <c r="U71" i="263"/>
  <c r="S71" i="263"/>
  <c r="R71" i="263"/>
  <c r="P71" i="263"/>
  <c r="M71" i="263"/>
  <c r="V66" i="263"/>
  <c r="S66" i="263"/>
  <c r="P66" i="263"/>
  <c r="M66" i="263"/>
  <c r="V65" i="263"/>
  <c r="S65" i="263"/>
  <c r="P65" i="263"/>
  <c r="M65" i="263"/>
  <c r="V64" i="263"/>
  <c r="S64" i="263"/>
  <c r="P64" i="263"/>
  <c r="M64" i="263"/>
  <c r="V63" i="263"/>
  <c r="S63" i="263"/>
  <c r="P63" i="263"/>
  <c r="M63" i="263"/>
  <c r="V62" i="263"/>
  <c r="S62" i="263"/>
  <c r="P62" i="263"/>
  <c r="M62" i="263"/>
  <c r="V61" i="263"/>
  <c r="S61" i="263"/>
  <c r="P61" i="263"/>
  <c r="M61" i="263"/>
  <c r="A3" i="263"/>
  <c r="L61" i="263"/>
  <c r="A3" i="262"/>
  <c r="A3" i="261"/>
  <c r="A3" i="260"/>
  <c r="A3" i="259"/>
  <c r="A3" i="258"/>
  <c r="A3" i="257"/>
  <c r="A3" i="256"/>
  <c r="M67" i="263"/>
  <c r="J3" i="266"/>
  <c r="O61" i="266"/>
  <c r="S3" i="266"/>
  <c r="J3" i="263"/>
  <c r="H90" i="263"/>
  <c r="J90" i="263"/>
  <c r="B273" i="262"/>
  <c r="A273" i="262"/>
  <c r="B272" i="262"/>
  <c r="A272" i="262"/>
  <c r="B271" i="262"/>
  <c r="A271" i="262"/>
  <c r="B270" i="262"/>
  <c r="A270" i="262"/>
  <c r="B269" i="262"/>
  <c r="A269" i="262"/>
  <c r="B268" i="262"/>
  <c r="A268" i="262"/>
  <c r="B267" i="262"/>
  <c r="A267" i="262"/>
  <c r="B266" i="262"/>
  <c r="A266" i="262"/>
  <c r="B265" i="262"/>
  <c r="A265" i="262"/>
  <c r="B264" i="262"/>
  <c r="A264" i="262"/>
  <c r="B263" i="262"/>
  <c r="A263" i="262"/>
  <c r="B262" i="262"/>
  <c r="A262" i="262"/>
  <c r="B261" i="262"/>
  <c r="A261" i="262"/>
  <c r="B260" i="262"/>
  <c r="A260" i="262"/>
  <c r="B259" i="262"/>
  <c r="A259" i="262"/>
  <c r="B258" i="262"/>
  <c r="A258" i="262"/>
  <c r="B257" i="262"/>
  <c r="A257" i="262"/>
  <c r="B256" i="262"/>
  <c r="A256" i="262"/>
  <c r="B255" i="262"/>
  <c r="A255" i="262"/>
  <c r="B254" i="262"/>
  <c r="A254" i="262"/>
  <c r="B253" i="262"/>
  <c r="A253" i="262"/>
  <c r="B252" i="262"/>
  <c r="A252" i="262"/>
  <c r="B251" i="262"/>
  <c r="A251" i="262"/>
  <c r="B250" i="262"/>
  <c r="A250" i="262"/>
  <c r="B249" i="262"/>
  <c r="A249" i="262"/>
  <c r="B248" i="262"/>
  <c r="A248" i="262"/>
  <c r="B247" i="262"/>
  <c r="A247" i="262"/>
  <c r="B246" i="262"/>
  <c r="A246" i="262"/>
  <c r="B245" i="262"/>
  <c r="A245" i="262"/>
  <c r="B244" i="262"/>
  <c r="A244" i="262"/>
  <c r="B243" i="262"/>
  <c r="A243" i="262"/>
  <c r="B242" i="262"/>
  <c r="A242" i="262"/>
  <c r="B241" i="262"/>
  <c r="A241" i="262"/>
  <c r="B240" i="262"/>
  <c r="A240" i="262"/>
  <c r="B239" i="262"/>
  <c r="A239" i="262"/>
  <c r="B238" i="262"/>
  <c r="A238" i="262"/>
  <c r="B237" i="262"/>
  <c r="A237" i="262"/>
  <c r="B236" i="262"/>
  <c r="A236" i="262"/>
  <c r="B235" i="262"/>
  <c r="A235" i="262"/>
  <c r="B234" i="262"/>
  <c r="A234" i="262"/>
  <c r="B233" i="262"/>
  <c r="A233" i="262"/>
  <c r="B232" i="262"/>
  <c r="A232" i="262"/>
  <c r="B231" i="262"/>
  <c r="A231" i="262"/>
  <c r="B230" i="262"/>
  <c r="A230" i="262"/>
  <c r="B229" i="262"/>
  <c r="A229" i="262"/>
  <c r="B228" i="262"/>
  <c r="A228" i="262"/>
  <c r="B227" i="262"/>
  <c r="A227" i="262"/>
  <c r="B226" i="262"/>
  <c r="A226" i="262"/>
  <c r="B225" i="262"/>
  <c r="A225" i="262"/>
  <c r="B224" i="262"/>
  <c r="A224" i="262"/>
  <c r="B223" i="262"/>
  <c r="A223" i="262"/>
  <c r="B222" i="262"/>
  <c r="A222" i="262"/>
  <c r="B221" i="262"/>
  <c r="A221" i="262"/>
  <c r="B220" i="262"/>
  <c r="A220" i="262"/>
  <c r="B219" i="262"/>
  <c r="A219" i="262"/>
  <c r="B218" i="262"/>
  <c r="A218" i="262"/>
  <c r="B217" i="262"/>
  <c r="A217" i="262"/>
  <c r="B216" i="262"/>
  <c r="A216" i="262"/>
  <c r="B215" i="262"/>
  <c r="A215" i="262"/>
  <c r="B214" i="262"/>
  <c r="A214" i="262"/>
  <c r="B213" i="262"/>
  <c r="A213" i="262"/>
  <c r="B212" i="262"/>
  <c r="A212" i="262"/>
  <c r="B211" i="262"/>
  <c r="A211" i="262"/>
  <c r="B210" i="262"/>
  <c r="A210" i="262"/>
  <c r="B209" i="262"/>
  <c r="A209" i="262"/>
  <c r="B208" i="262"/>
  <c r="A208" i="262"/>
  <c r="B207" i="262"/>
  <c r="A207" i="262"/>
  <c r="B206" i="262"/>
  <c r="A206" i="262"/>
  <c r="B205" i="262"/>
  <c r="A205" i="262"/>
  <c r="B204" i="262"/>
  <c r="A204" i="262"/>
  <c r="B203" i="262"/>
  <c r="A203" i="262"/>
  <c r="B202" i="262"/>
  <c r="A202" i="262"/>
  <c r="B201" i="262"/>
  <c r="A201" i="262"/>
  <c r="B200" i="262"/>
  <c r="A200" i="262"/>
  <c r="B199" i="262"/>
  <c r="A199" i="262"/>
  <c r="B198" i="262"/>
  <c r="A198" i="262"/>
  <c r="B197" i="262"/>
  <c r="A197" i="262"/>
  <c r="B196" i="262"/>
  <c r="A196" i="262"/>
  <c r="B195" i="262"/>
  <c r="A195" i="262"/>
  <c r="B194" i="262"/>
  <c r="A194" i="262"/>
  <c r="B193" i="262"/>
  <c r="A193" i="262"/>
  <c r="B192" i="262"/>
  <c r="A192" i="262"/>
  <c r="B191" i="262"/>
  <c r="A191" i="262"/>
  <c r="B190" i="262"/>
  <c r="A190" i="262"/>
  <c r="B189" i="262"/>
  <c r="A189" i="262"/>
  <c r="B188" i="262"/>
  <c r="A188" i="262"/>
  <c r="B187" i="262"/>
  <c r="A187" i="262"/>
  <c r="B186" i="262"/>
  <c r="A186" i="262"/>
  <c r="B185" i="262"/>
  <c r="A185" i="262"/>
  <c r="B184" i="262"/>
  <c r="A184" i="262"/>
  <c r="B183" i="262"/>
  <c r="A183" i="262"/>
  <c r="B182" i="262"/>
  <c r="A182" i="262"/>
  <c r="B181" i="262"/>
  <c r="A181" i="262"/>
  <c r="B180" i="262"/>
  <c r="A180" i="262"/>
  <c r="B179" i="262"/>
  <c r="A179" i="262"/>
  <c r="B178" i="262"/>
  <c r="A178" i="262"/>
  <c r="B177" i="262"/>
  <c r="A177" i="262"/>
  <c r="B176" i="262"/>
  <c r="A176" i="262"/>
  <c r="B175" i="262"/>
  <c r="A175" i="262"/>
  <c r="B174" i="262"/>
  <c r="A174" i="262"/>
  <c r="B173" i="262"/>
  <c r="A173" i="262"/>
  <c r="B172" i="262"/>
  <c r="A172" i="262"/>
  <c r="B171" i="262"/>
  <c r="A171" i="262"/>
  <c r="B170" i="262"/>
  <c r="A170" i="262"/>
  <c r="B169" i="262"/>
  <c r="A169" i="262"/>
  <c r="B168" i="262"/>
  <c r="A168" i="262"/>
  <c r="B167" i="262"/>
  <c r="A167" i="262"/>
  <c r="B166" i="262"/>
  <c r="A166" i="262"/>
  <c r="B165" i="262"/>
  <c r="A165" i="262"/>
  <c r="B164" i="262"/>
  <c r="A164" i="262"/>
  <c r="B163" i="262"/>
  <c r="A163" i="262"/>
  <c r="B162" i="262"/>
  <c r="A162" i="262"/>
  <c r="B161" i="262"/>
  <c r="A161" i="262"/>
  <c r="B160" i="262"/>
  <c r="A160" i="262"/>
  <c r="B159" i="262"/>
  <c r="A159" i="262"/>
  <c r="B158" i="262"/>
  <c r="A158" i="262"/>
  <c r="B157" i="262"/>
  <c r="A157" i="262"/>
  <c r="B156" i="262"/>
  <c r="A156" i="262"/>
  <c r="B155" i="262"/>
  <c r="A155" i="262"/>
  <c r="B154" i="262"/>
  <c r="A154" i="262"/>
  <c r="B153" i="262"/>
  <c r="A153" i="262"/>
  <c r="B152" i="262"/>
  <c r="A152" i="262"/>
  <c r="B151" i="262"/>
  <c r="A151" i="262"/>
  <c r="B150" i="262"/>
  <c r="A150" i="262"/>
  <c r="B149" i="262"/>
  <c r="A149" i="262"/>
  <c r="B148" i="262"/>
  <c r="A148" i="262"/>
  <c r="B147" i="262"/>
  <c r="A147" i="262"/>
  <c r="B146" i="262"/>
  <c r="A146" i="262"/>
  <c r="B145" i="262"/>
  <c r="A145" i="262"/>
  <c r="B144" i="262"/>
  <c r="A144" i="262"/>
  <c r="B143" i="262"/>
  <c r="A143" i="262"/>
  <c r="B142" i="262"/>
  <c r="A142" i="262"/>
  <c r="B141" i="262"/>
  <c r="A141" i="262"/>
  <c r="B140" i="262"/>
  <c r="A140" i="262"/>
  <c r="B139" i="262"/>
  <c r="A139" i="262"/>
  <c r="B138" i="262"/>
  <c r="A138" i="262"/>
  <c r="B137" i="262"/>
  <c r="A137" i="262"/>
  <c r="B136" i="262"/>
  <c r="A136" i="262"/>
  <c r="B135" i="262"/>
  <c r="A135" i="262"/>
  <c r="B134" i="262"/>
  <c r="A134" i="262"/>
  <c r="B133" i="262"/>
  <c r="A133" i="262"/>
  <c r="B132" i="262"/>
  <c r="A132" i="262"/>
  <c r="B131" i="262"/>
  <c r="A131" i="262"/>
  <c r="B130" i="262"/>
  <c r="A130" i="262"/>
  <c r="B129" i="262"/>
  <c r="A129" i="262"/>
  <c r="B128" i="262"/>
  <c r="A128" i="262"/>
  <c r="B127" i="262"/>
  <c r="A127" i="262"/>
  <c r="AU123" i="262"/>
  <c r="AT123" i="262"/>
  <c r="AS123" i="262"/>
  <c r="AR123" i="262"/>
  <c r="AQ123" i="262"/>
  <c r="AP123" i="262"/>
  <c r="AO123" i="262"/>
  <c r="AM123" i="262"/>
  <c r="AL123" i="262"/>
  <c r="AK123" i="262"/>
  <c r="AJ123" i="262"/>
  <c r="AI123" i="262"/>
  <c r="AH123" i="262"/>
  <c r="AG123" i="262"/>
  <c r="AE123" i="262"/>
  <c r="AD123" i="262"/>
  <c r="AC123" i="262"/>
  <c r="AB123" i="262"/>
  <c r="AA123" i="262"/>
  <c r="Z123" i="262"/>
  <c r="Y123" i="262"/>
  <c r="W123" i="262"/>
  <c r="V123" i="262"/>
  <c r="U123" i="262"/>
  <c r="T123" i="262"/>
  <c r="S123" i="262"/>
  <c r="R123" i="262"/>
  <c r="Q123" i="262"/>
  <c r="O123" i="262"/>
  <c r="N123" i="262"/>
  <c r="M123" i="262"/>
  <c r="L123" i="262"/>
  <c r="K123" i="262"/>
  <c r="J123" i="262"/>
  <c r="I123" i="262"/>
  <c r="AU122" i="262"/>
  <c r="AT122" i="262"/>
  <c r="AS122" i="262"/>
  <c r="AR122" i="262"/>
  <c r="AP122" i="262"/>
  <c r="AO122" i="262"/>
  <c r="AM122" i="262"/>
  <c r="AL122" i="262"/>
  <c r="AK122" i="262"/>
  <c r="AJ122" i="262"/>
  <c r="AH122" i="262"/>
  <c r="AG122" i="262"/>
  <c r="AE122" i="262"/>
  <c r="AD122" i="262"/>
  <c r="AC122" i="262"/>
  <c r="AB122" i="262"/>
  <c r="Z122" i="262"/>
  <c r="Y122" i="262"/>
  <c r="W122" i="262"/>
  <c r="V122" i="262"/>
  <c r="U122" i="262"/>
  <c r="T122" i="262"/>
  <c r="R122" i="262"/>
  <c r="Q122" i="262"/>
  <c r="O122" i="262"/>
  <c r="N122" i="262"/>
  <c r="M122" i="262"/>
  <c r="L122" i="262"/>
  <c r="K122" i="262"/>
  <c r="J122" i="262"/>
  <c r="I122" i="262"/>
  <c r="AU121" i="262"/>
  <c r="AT121" i="262"/>
  <c r="AS121" i="262"/>
  <c r="AR121" i="262"/>
  <c r="AP121" i="262"/>
  <c r="AO121" i="262"/>
  <c r="AM121" i="262"/>
  <c r="AL121" i="262"/>
  <c r="AK121" i="262"/>
  <c r="AJ121" i="262"/>
  <c r="AH121" i="262"/>
  <c r="AG121" i="262"/>
  <c r="AE121" i="262"/>
  <c r="AD121" i="262"/>
  <c r="AC121" i="262"/>
  <c r="AB121" i="262"/>
  <c r="Z121" i="262"/>
  <c r="Y121" i="262"/>
  <c r="W121" i="262"/>
  <c r="V121" i="262"/>
  <c r="U121" i="262"/>
  <c r="T121" i="262"/>
  <c r="R121" i="262"/>
  <c r="Q121" i="262"/>
  <c r="O121" i="262"/>
  <c r="N121" i="262"/>
  <c r="M121" i="262"/>
  <c r="L121" i="262"/>
  <c r="J121" i="262"/>
  <c r="I121" i="262"/>
  <c r="G121" i="262"/>
  <c r="F121" i="262"/>
  <c r="E121" i="262"/>
  <c r="D121" i="262"/>
  <c r="C121" i="262"/>
  <c r="B121" i="262"/>
  <c r="A121" i="262"/>
  <c r="AU120" i="262"/>
  <c r="AT120" i="262"/>
  <c r="AS120" i="262"/>
  <c r="AR120" i="262"/>
  <c r="AP120" i="262"/>
  <c r="AO120" i="262"/>
  <c r="AM120" i="262"/>
  <c r="AL120" i="262"/>
  <c r="AK120" i="262"/>
  <c r="AJ120" i="262"/>
  <c r="AH120" i="262"/>
  <c r="AG120" i="262"/>
  <c r="AE120" i="262"/>
  <c r="AD120" i="262"/>
  <c r="AC120" i="262"/>
  <c r="AB120" i="262"/>
  <c r="Z120" i="262"/>
  <c r="Y120" i="262"/>
  <c r="W120" i="262"/>
  <c r="V120" i="262"/>
  <c r="U120" i="262"/>
  <c r="T120" i="262"/>
  <c r="R120" i="262"/>
  <c r="Q120" i="262"/>
  <c r="O120" i="262"/>
  <c r="N120" i="262"/>
  <c r="M120" i="262"/>
  <c r="L120" i="262"/>
  <c r="J120" i="262"/>
  <c r="I120" i="262"/>
  <c r="G120" i="262"/>
  <c r="F120" i="262"/>
  <c r="E120" i="262"/>
  <c r="D120" i="262"/>
  <c r="C120" i="262"/>
  <c r="B120" i="262"/>
  <c r="A120" i="262"/>
  <c r="AU119" i="262"/>
  <c r="AT119" i="262"/>
  <c r="AS119" i="262"/>
  <c r="AR119" i="262"/>
  <c r="AQ119" i="262"/>
  <c r="AP119" i="262"/>
  <c r="AO119" i="262"/>
  <c r="AM119" i="262"/>
  <c r="AL119" i="262"/>
  <c r="AK119" i="262"/>
  <c r="AJ119" i="262"/>
  <c r="AH119" i="262"/>
  <c r="AG119" i="262"/>
  <c r="AE119" i="262"/>
  <c r="AD119" i="262"/>
  <c r="AC119" i="262"/>
  <c r="AB119" i="262"/>
  <c r="Z119" i="262"/>
  <c r="Y119" i="262"/>
  <c r="W119" i="262"/>
  <c r="V119" i="262"/>
  <c r="U119" i="262"/>
  <c r="T119" i="262"/>
  <c r="R119" i="262"/>
  <c r="Q119" i="262"/>
  <c r="O119" i="262"/>
  <c r="N119" i="262"/>
  <c r="M119" i="262"/>
  <c r="L119" i="262"/>
  <c r="J119" i="262"/>
  <c r="I119" i="262"/>
  <c r="G119" i="262"/>
  <c r="F119" i="262"/>
  <c r="E119" i="262"/>
  <c r="D119" i="262"/>
  <c r="C119" i="262"/>
  <c r="B119" i="262"/>
  <c r="A119" i="262"/>
  <c r="AU118" i="262"/>
  <c r="AT118" i="262"/>
  <c r="AS118" i="262"/>
  <c r="AR118" i="262"/>
  <c r="AQ118" i="262"/>
  <c r="AP118" i="262"/>
  <c r="AO118" i="262"/>
  <c r="AM118" i="262"/>
  <c r="AL118" i="262"/>
  <c r="AK118" i="262"/>
  <c r="AJ118" i="262"/>
  <c r="AI118" i="262"/>
  <c r="AH118" i="262"/>
  <c r="AG118" i="262"/>
  <c r="AE118" i="262"/>
  <c r="AD118" i="262"/>
  <c r="AC118" i="262"/>
  <c r="AB118" i="262"/>
  <c r="AA118" i="262"/>
  <c r="Z118" i="262"/>
  <c r="Y118" i="262"/>
  <c r="W118" i="262"/>
  <c r="V118" i="262"/>
  <c r="U118" i="262"/>
  <c r="T118" i="262"/>
  <c r="R118" i="262"/>
  <c r="Q118" i="262"/>
  <c r="O118" i="262"/>
  <c r="N118" i="262"/>
  <c r="M118" i="262"/>
  <c r="L118" i="262"/>
  <c r="J118" i="262"/>
  <c r="I118" i="262"/>
  <c r="G118" i="262"/>
  <c r="F118" i="262"/>
  <c r="E118" i="262"/>
  <c r="D118" i="262"/>
  <c r="C118" i="262"/>
  <c r="B118" i="262"/>
  <c r="A118" i="262"/>
  <c r="AU117" i="262"/>
  <c r="AT117" i="262"/>
  <c r="AS117" i="262"/>
  <c r="AR117" i="262"/>
  <c r="AQ117" i="262"/>
  <c r="AP117" i="262"/>
  <c r="AO117" i="262"/>
  <c r="AM117" i="262"/>
  <c r="AL117" i="262"/>
  <c r="AK117" i="262"/>
  <c r="AJ117" i="262"/>
  <c r="AI117" i="262"/>
  <c r="AH117" i="262"/>
  <c r="AG117" i="262"/>
  <c r="AE117" i="262"/>
  <c r="AD117" i="262"/>
  <c r="AC117" i="262"/>
  <c r="AB117" i="262"/>
  <c r="Z117" i="262"/>
  <c r="Y117" i="262"/>
  <c r="W117" i="262"/>
  <c r="V117" i="262"/>
  <c r="U117" i="262"/>
  <c r="T117" i="262"/>
  <c r="R117" i="262"/>
  <c r="Q117" i="262"/>
  <c r="O117" i="262"/>
  <c r="N117" i="262"/>
  <c r="M117" i="262"/>
  <c r="L117" i="262"/>
  <c r="J117" i="262"/>
  <c r="I117" i="262"/>
  <c r="G117" i="262"/>
  <c r="F117" i="262"/>
  <c r="E117" i="262"/>
  <c r="D117" i="262"/>
  <c r="C117" i="262"/>
  <c r="B117" i="262"/>
  <c r="A117" i="262"/>
  <c r="AU116" i="262"/>
  <c r="AT116" i="262"/>
  <c r="AS116" i="262"/>
  <c r="AR116" i="262"/>
  <c r="AP116" i="262"/>
  <c r="AO116" i="262"/>
  <c r="AM116" i="262"/>
  <c r="AL116" i="262"/>
  <c r="AK116" i="262"/>
  <c r="AJ116" i="262"/>
  <c r="AH116" i="262"/>
  <c r="AG116" i="262"/>
  <c r="AE116" i="262"/>
  <c r="AD116" i="262"/>
  <c r="AC116" i="262"/>
  <c r="AB116" i="262"/>
  <c r="Z116" i="262"/>
  <c r="Y116" i="262"/>
  <c r="W116" i="262"/>
  <c r="V116" i="262"/>
  <c r="U116" i="262"/>
  <c r="T116" i="262"/>
  <c r="R116" i="262"/>
  <c r="Q116" i="262"/>
  <c r="O116" i="262"/>
  <c r="N116" i="262"/>
  <c r="M116" i="262"/>
  <c r="L116" i="262"/>
  <c r="J116" i="262"/>
  <c r="I116" i="262"/>
  <c r="G116" i="262"/>
  <c r="F116" i="262"/>
  <c r="E116" i="262"/>
  <c r="D116" i="262"/>
  <c r="C116" i="262"/>
  <c r="B116" i="262"/>
  <c r="A116" i="262"/>
  <c r="AU115" i="262"/>
  <c r="AT115" i="262"/>
  <c r="AS115" i="262"/>
  <c r="AR115" i="262"/>
  <c r="AP115" i="262"/>
  <c r="AO115" i="262"/>
  <c r="AM115" i="262"/>
  <c r="AL115" i="262"/>
  <c r="AK115" i="262"/>
  <c r="AJ115" i="262"/>
  <c r="AH115" i="262"/>
  <c r="AG115" i="262"/>
  <c r="AE115" i="262"/>
  <c r="AD115" i="262"/>
  <c r="AC115" i="262"/>
  <c r="AB115" i="262"/>
  <c r="Z115" i="262"/>
  <c r="Y115" i="262"/>
  <c r="W115" i="262"/>
  <c r="V115" i="262"/>
  <c r="U115" i="262"/>
  <c r="T115" i="262"/>
  <c r="R115" i="262"/>
  <c r="Q115" i="262"/>
  <c r="O115" i="262"/>
  <c r="N115" i="262"/>
  <c r="M115" i="262"/>
  <c r="L115" i="262"/>
  <c r="J115" i="262"/>
  <c r="I115" i="262"/>
  <c r="G115" i="262"/>
  <c r="F115" i="262"/>
  <c r="E115" i="262"/>
  <c r="D115" i="262"/>
  <c r="C115" i="262"/>
  <c r="B115" i="262"/>
  <c r="A115" i="262"/>
  <c r="AU114" i="262"/>
  <c r="AT114" i="262"/>
  <c r="AS114" i="262"/>
  <c r="AR114" i="262"/>
  <c r="AP114" i="262"/>
  <c r="AO114" i="262"/>
  <c r="AM114" i="262"/>
  <c r="AL114" i="262"/>
  <c r="AK114" i="262"/>
  <c r="AJ114" i="262"/>
  <c r="AH114" i="262"/>
  <c r="AG114" i="262"/>
  <c r="AE114" i="262"/>
  <c r="AD114" i="262"/>
  <c r="AC114" i="262"/>
  <c r="AB114" i="262"/>
  <c r="Z114" i="262"/>
  <c r="Y114" i="262"/>
  <c r="W114" i="262"/>
  <c r="V114" i="262"/>
  <c r="U114" i="262"/>
  <c r="T114" i="262"/>
  <c r="R114" i="262"/>
  <c r="Q114" i="262"/>
  <c r="O114" i="262"/>
  <c r="N114" i="262"/>
  <c r="M114" i="262"/>
  <c r="L114" i="262"/>
  <c r="J114" i="262"/>
  <c r="I114" i="262"/>
  <c r="G114" i="262"/>
  <c r="F114" i="262"/>
  <c r="E114" i="262"/>
  <c r="D114" i="262"/>
  <c r="C114" i="262"/>
  <c r="B114" i="262"/>
  <c r="A114" i="262"/>
  <c r="AU113" i="262"/>
  <c r="AT113" i="262"/>
  <c r="AS113" i="262"/>
  <c r="AR113" i="262"/>
  <c r="AP113" i="262"/>
  <c r="AO113" i="262"/>
  <c r="AM113" i="262"/>
  <c r="AL113" i="262"/>
  <c r="AK113" i="262"/>
  <c r="AJ113" i="262"/>
  <c r="AH113" i="262"/>
  <c r="AG113" i="262"/>
  <c r="AE113" i="262"/>
  <c r="AD113" i="262"/>
  <c r="AC113" i="262"/>
  <c r="AB113" i="262"/>
  <c r="Z113" i="262"/>
  <c r="Y113" i="262"/>
  <c r="W113" i="262"/>
  <c r="V113" i="262"/>
  <c r="U113" i="262"/>
  <c r="T113" i="262"/>
  <c r="R113" i="262"/>
  <c r="Q113" i="262"/>
  <c r="O113" i="262"/>
  <c r="N113" i="262"/>
  <c r="M113" i="262"/>
  <c r="L113" i="262"/>
  <c r="J113" i="262"/>
  <c r="I113" i="262"/>
  <c r="G113" i="262"/>
  <c r="F113" i="262"/>
  <c r="E113" i="262"/>
  <c r="D113" i="262"/>
  <c r="C113" i="262"/>
  <c r="B113" i="262"/>
  <c r="A113" i="262"/>
  <c r="AU112" i="262"/>
  <c r="AT112" i="262"/>
  <c r="AS112" i="262"/>
  <c r="AR112" i="262"/>
  <c r="AP112" i="262"/>
  <c r="AO112" i="262"/>
  <c r="AM112" i="262"/>
  <c r="AL112" i="262"/>
  <c r="AK112" i="262"/>
  <c r="AJ112" i="262"/>
  <c r="AH112" i="262"/>
  <c r="AG112" i="262"/>
  <c r="AE112" i="262"/>
  <c r="AD112" i="262"/>
  <c r="AC112" i="262"/>
  <c r="AB112" i="262"/>
  <c r="Z112" i="262"/>
  <c r="Y112" i="262"/>
  <c r="W112" i="262"/>
  <c r="V112" i="262"/>
  <c r="U112" i="262"/>
  <c r="T112" i="262"/>
  <c r="R112" i="262"/>
  <c r="Q112" i="262"/>
  <c r="O112" i="262"/>
  <c r="N112" i="262"/>
  <c r="M112" i="262"/>
  <c r="L112" i="262"/>
  <c r="J112" i="262"/>
  <c r="I112" i="262"/>
  <c r="G112" i="262"/>
  <c r="F112" i="262"/>
  <c r="E112" i="262"/>
  <c r="D112" i="262"/>
  <c r="C112" i="262"/>
  <c r="B112" i="262"/>
  <c r="A112" i="262"/>
  <c r="AU111" i="262"/>
  <c r="AT111" i="262"/>
  <c r="AS111" i="262"/>
  <c r="AR111" i="262"/>
  <c r="AP111" i="262"/>
  <c r="AO111" i="262"/>
  <c r="AM111" i="262"/>
  <c r="AL111" i="262"/>
  <c r="AK111" i="262"/>
  <c r="AJ111" i="262"/>
  <c r="AH111" i="262"/>
  <c r="AG111" i="262"/>
  <c r="AE111" i="262"/>
  <c r="AD111" i="262"/>
  <c r="AC111" i="262"/>
  <c r="AB111" i="262"/>
  <c r="Z111" i="262"/>
  <c r="Y111" i="262"/>
  <c r="W111" i="262"/>
  <c r="V111" i="262"/>
  <c r="U111" i="262"/>
  <c r="T111" i="262"/>
  <c r="R111" i="262"/>
  <c r="Q111" i="262"/>
  <c r="O111" i="262"/>
  <c r="N111" i="262"/>
  <c r="M111" i="262"/>
  <c r="L111" i="262"/>
  <c r="J111" i="262"/>
  <c r="I111" i="262"/>
  <c r="G111" i="262"/>
  <c r="F111" i="262"/>
  <c r="E111" i="262"/>
  <c r="D111" i="262"/>
  <c r="C111" i="262"/>
  <c r="B111" i="262"/>
  <c r="A111" i="262"/>
  <c r="AU110" i="262"/>
  <c r="AT110" i="262"/>
  <c r="AS110" i="262"/>
  <c r="AR110" i="262"/>
  <c r="AP110" i="262"/>
  <c r="AO110" i="262"/>
  <c r="AM110" i="262"/>
  <c r="AL110" i="262"/>
  <c r="AK110" i="262"/>
  <c r="AJ110" i="262"/>
  <c r="AH110" i="262"/>
  <c r="AG110" i="262"/>
  <c r="AE110" i="262"/>
  <c r="AD110" i="262"/>
  <c r="AC110" i="262"/>
  <c r="AB110" i="262"/>
  <c r="Z110" i="262"/>
  <c r="Y110" i="262"/>
  <c r="W110" i="262"/>
  <c r="V110" i="262"/>
  <c r="U110" i="262"/>
  <c r="T110" i="262"/>
  <c r="R110" i="262"/>
  <c r="Q110" i="262"/>
  <c r="O110" i="262"/>
  <c r="N110" i="262"/>
  <c r="M110" i="262"/>
  <c r="L110" i="262"/>
  <c r="J110" i="262"/>
  <c r="I110" i="262"/>
  <c r="G110" i="262"/>
  <c r="F110" i="262"/>
  <c r="E110" i="262"/>
  <c r="D110" i="262"/>
  <c r="C110" i="262"/>
  <c r="B110" i="262"/>
  <c r="A110" i="262"/>
  <c r="AU109" i="262"/>
  <c r="AT109" i="262"/>
  <c r="AS109" i="262"/>
  <c r="AR109" i="262"/>
  <c r="AP109" i="262"/>
  <c r="AO109" i="262"/>
  <c r="AM109" i="262"/>
  <c r="AL109" i="262"/>
  <c r="AK109" i="262"/>
  <c r="AJ109" i="262"/>
  <c r="AH109" i="262"/>
  <c r="AG109" i="262"/>
  <c r="AE109" i="262"/>
  <c r="AD109" i="262"/>
  <c r="AC109" i="262"/>
  <c r="AB109" i="262"/>
  <c r="Z109" i="262"/>
  <c r="Y109" i="262"/>
  <c r="W109" i="262"/>
  <c r="V109" i="262"/>
  <c r="U109" i="262"/>
  <c r="T109" i="262"/>
  <c r="R109" i="262"/>
  <c r="Q109" i="262"/>
  <c r="O109" i="262"/>
  <c r="N109" i="262"/>
  <c r="M109" i="262"/>
  <c r="L109" i="262"/>
  <c r="J109" i="262"/>
  <c r="I109" i="262"/>
  <c r="G109" i="262"/>
  <c r="F109" i="262"/>
  <c r="E109" i="262"/>
  <c r="D109" i="262"/>
  <c r="C109" i="262"/>
  <c r="B109" i="262"/>
  <c r="A109" i="262"/>
  <c r="AU108" i="262"/>
  <c r="AT108" i="262"/>
  <c r="AS108" i="262"/>
  <c r="AR108" i="262"/>
  <c r="AP108" i="262"/>
  <c r="AO108" i="262"/>
  <c r="AM108" i="262"/>
  <c r="AL108" i="262"/>
  <c r="AK108" i="262"/>
  <c r="AJ108" i="262"/>
  <c r="AH108" i="262"/>
  <c r="AG108" i="262"/>
  <c r="AE108" i="262"/>
  <c r="AD108" i="262"/>
  <c r="AC108" i="262"/>
  <c r="AB108" i="262"/>
  <c r="Z108" i="262"/>
  <c r="Y108" i="262"/>
  <c r="W108" i="262"/>
  <c r="V108" i="262"/>
  <c r="U108" i="262"/>
  <c r="T108" i="262"/>
  <c r="R108" i="262"/>
  <c r="Q108" i="262"/>
  <c r="O108" i="262"/>
  <c r="N108" i="262"/>
  <c r="M108" i="262"/>
  <c r="L108" i="262"/>
  <c r="J108" i="262"/>
  <c r="I108" i="262"/>
  <c r="G108" i="262"/>
  <c r="F108" i="262"/>
  <c r="E108" i="262"/>
  <c r="D108" i="262"/>
  <c r="C108" i="262"/>
  <c r="B108" i="262"/>
  <c r="A108" i="262"/>
  <c r="AU107" i="262"/>
  <c r="AT107" i="262"/>
  <c r="AS107" i="262"/>
  <c r="AR107" i="262"/>
  <c r="AP107" i="262"/>
  <c r="AO107" i="262"/>
  <c r="AM107" i="262"/>
  <c r="AL107" i="262"/>
  <c r="AK107" i="262"/>
  <c r="AJ107" i="262"/>
  <c r="AH107" i="262"/>
  <c r="AG107" i="262"/>
  <c r="AE107" i="262"/>
  <c r="AD107" i="262"/>
  <c r="AC107" i="262"/>
  <c r="AB107" i="262"/>
  <c r="Z107" i="262"/>
  <c r="Y107" i="262"/>
  <c r="W107" i="262"/>
  <c r="V107" i="262"/>
  <c r="U107" i="262"/>
  <c r="T107" i="262"/>
  <c r="R107" i="262"/>
  <c r="Q107" i="262"/>
  <c r="O107" i="262"/>
  <c r="N107" i="262"/>
  <c r="M107" i="262"/>
  <c r="L107" i="262"/>
  <c r="J107" i="262"/>
  <c r="I107" i="262"/>
  <c r="G107" i="262"/>
  <c r="F107" i="262"/>
  <c r="E107" i="262"/>
  <c r="D107" i="262"/>
  <c r="C107" i="262"/>
  <c r="B107" i="262"/>
  <c r="A107" i="262"/>
  <c r="AU106" i="262"/>
  <c r="AT106" i="262"/>
  <c r="AS106" i="262"/>
  <c r="AR106" i="262"/>
  <c r="AP106" i="262"/>
  <c r="AO106" i="262"/>
  <c r="AM106" i="262"/>
  <c r="AL106" i="262"/>
  <c r="AK106" i="262"/>
  <c r="AJ106" i="262"/>
  <c r="AH106" i="262"/>
  <c r="AG106" i="262"/>
  <c r="AE106" i="262"/>
  <c r="AD106" i="262"/>
  <c r="AC106" i="262"/>
  <c r="AB106" i="262"/>
  <c r="Z106" i="262"/>
  <c r="Y106" i="262"/>
  <c r="W106" i="262"/>
  <c r="V106" i="262"/>
  <c r="U106" i="262"/>
  <c r="T106" i="262"/>
  <c r="R106" i="262"/>
  <c r="Q106" i="262"/>
  <c r="O106" i="262"/>
  <c r="N106" i="262"/>
  <c r="M106" i="262"/>
  <c r="L106" i="262"/>
  <c r="J106" i="262"/>
  <c r="I106" i="262"/>
  <c r="G106" i="262"/>
  <c r="F106" i="262"/>
  <c r="E106" i="262"/>
  <c r="D106" i="262"/>
  <c r="C106" i="262"/>
  <c r="B106" i="262"/>
  <c r="A106" i="262"/>
  <c r="AU105" i="262"/>
  <c r="AT105" i="262"/>
  <c r="AS105" i="262"/>
  <c r="AR105" i="262"/>
  <c r="AP105" i="262"/>
  <c r="AO105" i="262"/>
  <c r="AM105" i="262"/>
  <c r="AL105" i="262"/>
  <c r="AK105" i="262"/>
  <c r="AJ105" i="262"/>
  <c r="AH105" i="262"/>
  <c r="AG105" i="262"/>
  <c r="AE105" i="262"/>
  <c r="AD105" i="262"/>
  <c r="AC105" i="262"/>
  <c r="AB105" i="262"/>
  <c r="Z105" i="262"/>
  <c r="Y105" i="262"/>
  <c r="W105" i="262"/>
  <c r="V105" i="262"/>
  <c r="U105" i="262"/>
  <c r="T105" i="262"/>
  <c r="R105" i="262"/>
  <c r="Q105" i="262"/>
  <c r="O105" i="262"/>
  <c r="N105" i="262"/>
  <c r="M105" i="262"/>
  <c r="L105" i="262"/>
  <c r="J105" i="262"/>
  <c r="I105" i="262"/>
  <c r="G105" i="262"/>
  <c r="F105" i="262"/>
  <c r="E105" i="262"/>
  <c r="D105" i="262"/>
  <c r="C105" i="262"/>
  <c r="B105" i="262"/>
  <c r="A105" i="262"/>
  <c r="AU104" i="262"/>
  <c r="AT104" i="262"/>
  <c r="AS104" i="262"/>
  <c r="AR104" i="262"/>
  <c r="AP104" i="262"/>
  <c r="AO104" i="262"/>
  <c r="AM104" i="262"/>
  <c r="AL104" i="262"/>
  <c r="AK104" i="262"/>
  <c r="AJ104" i="262"/>
  <c r="AH104" i="262"/>
  <c r="AG104" i="262"/>
  <c r="AE104" i="262"/>
  <c r="AD104" i="262"/>
  <c r="AC104" i="262"/>
  <c r="AB104" i="262"/>
  <c r="Z104" i="262"/>
  <c r="Y104" i="262"/>
  <c r="W104" i="262"/>
  <c r="V104" i="262"/>
  <c r="U104" i="262"/>
  <c r="T104" i="262"/>
  <c r="R104" i="262"/>
  <c r="Q104" i="262"/>
  <c r="O104" i="262"/>
  <c r="N104" i="262"/>
  <c r="M104" i="262"/>
  <c r="L104" i="262"/>
  <c r="J104" i="262"/>
  <c r="I104" i="262"/>
  <c r="G104" i="262"/>
  <c r="F104" i="262"/>
  <c r="E104" i="262"/>
  <c r="D104" i="262"/>
  <c r="C104" i="262"/>
  <c r="B104" i="262"/>
  <c r="A104" i="262"/>
  <c r="AU103" i="262"/>
  <c r="AT103" i="262"/>
  <c r="AS103" i="262"/>
  <c r="AR103" i="262"/>
  <c r="AP103" i="262"/>
  <c r="AO103" i="262"/>
  <c r="AM103" i="262"/>
  <c r="AL103" i="262"/>
  <c r="AK103" i="262"/>
  <c r="AJ103" i="262"/>
  <c r="AH103" i="262"/>
  <c r="AG103" i="262"/>
  <c r="AE103" i="262"/>
  <c r="AD103" i="262"/>
  <c r="AC103" i="262"/>
  <c r="AB103" i="262"/>
  <c r="Z103" i="262"/>
  <c r="Y103" i="262"/>
  <c r="W103" i="262"/>
  <c r="V103" i="262"/>
  <c r="U103" i="262"/>
  <c r="T103" i="262"/>
  <c r="R103" i="262"/>
  <c r="Q103" i="262"/>
  <c r="O103" i="262"/>
  <c r="N103" i="262"/>
  <c r="M103" i="262"/>
  <c r="L103" i="262"/>
  <c r="J103" i="262"/>
  <c r="I103" i="262"/>
  <c r="G103" i="262"/>
  <c r="F103" i="262"/>
  <c r="E103" i="262"/>
  <c r="D103" i="262"/>
  <c r="C103" i="262"/>
  <c r="B103" i="262"/>
  <c r="A103" i="262"/>
  <c r="AU102" i="262"/>
  <c r="AT102" i="262"/>
  <c r="AS102" i="262"/>
  <c r="AR102" i="262"/>
  <c r="AP102" i="262"/>
  <c r="AO102" i="262"/>
  <c r="AM102" i="262"/>
  <c r="AL102" i="262"/>
  <c r="AK102" i="262"/>
  <c r="AJ102" i="262"/>
  <c r="AH102" i="262"/>
  <c r="AG102" i="262"/>
  <c r="AE102" i="262"/>
  <c r="AD102" i="262"/>
  <c r="AC102" i="262"/>
  <c r="AB102" i="262"/>
  <c r="Z102" i="262"/>
  <c r="Y102" i="262"/>
  <c r="W102" i="262"/>
  <c r="V102" i="262"/>
  <c r="U102" i="262"/>
  <c r="T102" i="262"/>
  <c r="R102" i="262"/>
  <c r="Q102" i="262"/>
  <c r="O102" i="262"/>
  <c r="N102" i="262"/>
  <c r="M102" i="262"/>
  <c r="L102" i="262"/>
  <c r="J102" i="262"/>
  <c r="I102" i="262"/>
  <c r="G102" i="262"/>
  <c r="F102" i="262"/>
  <c r="E102" i="262"/>
  <c r="D102" i="262"/>
  <c r="C102" i="262"/>
  <c r="B102" i="262"/>
  <c r="A102" i="262"/>
  <c r="AU101" i="262"/>
  <c r="AT101" i="262"/>
  <c r="AS101" i="262"/>
  <c r="AR101" i="262"/>
  <c r="AP101" i="262"/>
  <c r="AO101" i="262"/>
  <c r="AM101" i="262"/>
  <c r="AL101" i="262"/>
  <c r="AK101" i="262"/>
  <c r="AJ101" i="262"/>
  <c r="AH101" i="262"/>
  <c r="AG101" i="262"/>
  <c r="AE101" i="262"/>
  <c r="AD101" i="262"/>
  <c r="AC101" i="262"/>
  <c r="AB101" i="262"/>
  <c r="Z101" i="262"/>
  <c r="Y101" i="262"/>
  <c r="W101" i="262"/>
  <c r="V101" i="262"/>
  <c r="U101" i="262"/>
  <c r="T101" i="262"/>
  <c r="R101" i="262"/>
  <c r="Q101" i="262"/>
  <c r="O101" i="262"/>
  <c r="N101" i="262"/>
  <c r="M101" i="262"/>
  <c r="L101" i="262"/>
  <c r="J101" i="262"/>
  <c r="I101" i="262"/>
  <c r="G101" i="262"/>
  <c r="F101" i="262"/>
  <c r="E101" i="262"/>
  <c r="D101" i="262"/>
  <c r="C101" i="262"/>
  <c r="B101" i="262"/>
  <c r="A101" i="262"/>
  <c r="G96" i="262"/>
  <c r="G97" i="262" s="1"/>
  <c r="F96" i="262"/>
  <c r="E96" i="262"/>
  <c r="D96" i="262"/>
  <c r="C96" i="262"/>
  <c r="B96" i="262"/>
  <c r="G95" i="262"/>
  <c r="F95" i="262"/>
  <c r="E95" i="262"/>
  <c r="D95" i="262"/>
  <c r="C95" i="262"/>
  <c r="B95" i="262"/>
  <c r="G94" i="262"/>
  <c r="F94" i="262"/>
  <c r="E94" i="262"/>
  <c r="D94" i="262"/>
  <c r="C94" i="262"/>
  <c r="B94" i="262"/>
  <c r="G93" i="262"/>
  <c r="F93" i="262"/>
  <c r="E93" i="262"/>
  <c r="D93" i="262"/>
  <c r="C93" i="262"/>
  <c r="J93" i="262" s="1"/>
  <c r="B93" i="262"/>
  <c r="H93" i="262" s="1"/>
  <c r="G92" i="262"/>
  <c r="F92" i="262"/>
  <c r="E92" i="262"/>
  <c r="D92" i="262"/>
  <c r="C92" i="262"/>
  <c r="B92" i="262"/>
  <c r="G91" i="262"/>
  <c r="F91" i="262"/>
  <c r="E91" i="262"/>
  <c r="D91" i="262"/>
  <c r="C91" i="262"/>
  <c r="B91" i="262"/>
  <c r="G90" i="262"/>
  <c r="F90" i="262"/>
  <c r="E90" i="262"/>
  <c r="D90" i="262"/>
  <c r="C90" i="262"/>
  <c r="B90" i="262"/>
  <c r="S76" i="262"/>
  <c r="P76" i="262"/>
  <c r="M76" i="262"/>
  <c r="S75" i="262"/>
  <c r="P75" i="262"/>
  <c r="M75" i="262"/>
  <c r="S74" i="262"/>
  <c r="P74" i="262"/>
  <c r="M74" i="262"/>
  <c r="S73" i="262"/>
  <c r="P73" i="262"/>
  <c r="M73" i="262"/>
  <c r="S72" i="262"/>
  <c r="P72" i="262"/>
  <c r="M72" i="262"/>
  <c r="U71" i="262"/>
  <c r="S71" i="262"/>
  <c r="R71" i="262"/>
  <c r="P71" i="262"/>
  <c r="M71" i="262"/>
  <c r="V66" i="262"/>
  <c r="S66" i="262"/>
  <c r="P66" i="262"/>
  <c r="M66" i="262"/>
  <c r="V65" i="262"/>
  <c r="S65" i="262"/>
  <c r="P65" i="262"/>
  <c r="M65" i="262"/>
  <c r="V64" i="262"/>
  <c r="S64" i="262"/>
  <c r="P64" i="262"/>
  <c r="M64" i="262"/>
  <c r="V63" i="262"/>
  <c r="S63" i="262"/>
  <c r="P63" i="262"/>
  <c r="M63" i="262"/>
  <c r="V62" i="262"/>
  <c r="S62" i="262"/>
  <c r="P62" i="262"/>
  <c r="M62" i="262"/>
  <c r="V61" i="262"/>
  <c r="S61" i="262"/>
  <c r="P61" i="262"/>
  <c r="M61" i="262"/>
  <c r="L61" i="262"/>
  <c r="J3" i="262"/>
  <c r="O61" i="262"/>
  <c r="B273" i="261"/>
  <c r="A273" i="261"/>
  <c r="B272" i="261"/>
  <c r="A272" i="261"/>
  <c r="B271" i="261"/>
  <c r="A271" i="261"/>
  <c r="B270" i="261"/>
  <c r="A270" i="261"/>
  <c r="B269" i="261"/>
  <c r="A269" i="261"/>
  <c r="B268" i="261"/>
  <c r="A268" i="261"/>
  <c r="B267" i="261"/>
  <c r="A267" i="261"/>
  <c r="B266" i="261"/>
  <c r="A266" i="261"/>
  <c r="B265" i="261"/>
  <c r="A265" i="261"/>
  <c r="B264" i="261"/>
  <c r="A264" i="261"/>
  <c r="B263" i="261"/>
  <c r="A263" i="261"/>
  <c r="B262" i="261"/>
  <c r="A262" i="261"/>
  <c r="B261" i="261"/>
  <c r="A261" i="261"/>
  <c r="B260" i="261"/>
  <c r="A260" i="261"/>
  <c r="B259" i="261"/>
  <c r="A259" i="261"/>
  <c r="B258" i="261"/>
  <c r="A258" i="261"/>
  <c r="B257" i="261"/>
  <c r="A257" i="261"/>
  <c r="B256" i="261"/>
  <c r="A256" i="261"/>
  <c r="B255" i="261"/>
  <c r="A255" i="261"/>
  <c r="B254" i="261"/>
  <c r="A254" i="261"/>
  <c r="B253" i="261"/>
  <c r="A253" i="261"/>
  <c r="B252" i="261"/>
  <c r="A252" i="261"/>
  <c r="B251" i="261"/>
  <c r="A251" i="261"/>
  <c r="B250" i="261"/>
  <c r="A250" i="261"/>
  <c r="B249" i="261"/>
  <c r="A249" i="261"/>
  <c r="B248" i="261"/>
  <c r="A248" i="261"/>
  <c r="B247" i="261"/>
  <c r="A247" i="261"/>
  <c r="B246" i="261"/>
  <c r="A246" i="261"/>
  <c r="B245" i="261"/>
  <c r="A245" i="261"/>
  <c r="B244" i="261"/>
  <c r="A244" i="261"/>
  <c r="B243" i="261"/>
  <c r="A243" i="261"/>
  <c r="B242" i="261"/>
  <c r="A242" i="261"/>
  <c r="B241" i="261"/>
  <c r="A241" i="261"/>
  <c r="B240" i="261"/>
  <c r="A240" i="261"/>
  <c r="B239" i="261"/>
  <c r="A239" i="261"/>
  <c r="B238" i="261"/>
  <c r="A238" i="261"/>
  <c r="B237" i="261"/>
  <c r="A237" i="261"/>
  <c r="B236" i="261"/>
  <c r="A236" i="261"/>
  <c r="B235" i="261"/>
  <c r="A235" i="261"/>
  <c r="B234" i="261"/>
  <c r="A234" i="261"/>
  <c r="B233" i="261"/>
  <c r="A233" i="261"/>
  <c r="B232" i="261"/>
  <c r="A232" i="261"/>
  <c r="B231" i="261"/>
  <c r="A231" i="261"/>
  <c r="B230" i="261"/>
  <c r="A230" i="261"/>
  <c r="B229" i="261"/>
  <c r="A229" i="261"/>
  <c r="B228" i="261"/>
  <c r="A228" i="261"/>
  <c r="B227" i="261"/>
  <c r="A227" i="261"/>
  <c r="B226" i="261"/>
  <c r="A226" i="261"/>
  <c r="B225" i="261"/>
  <c r="A225" i="261"/>
  <c r="B224" i="261"/>
  <c r="A224" i="261"/>
  <c r="B223" i="261"/>
  <c r="A223" i="261"/>
  <c r="B222" i="261"/>
  <c r="A222" i="261"/>
  <c r="B221" i="261"/>
  <c r="A221" i="261"/>
  <c r="B220" i="261"/>
  <c r="A220" i="261"/>
  <c r="B219" i="261"/>
  <c r="A219" i="261"/>
  <c r="B218" i="261"/>
  <c r="A218" i="261"/>
  <c r="B217" i="261"/>
  <c r="A217" i="261"/>
  <c r="B216" i="261"/>
  <c r="A216" i="261"/>
  <c r="B215" i="261"/>
  <c r="A215" i="261"/>
  <c r="B214" i="261"/>
  <c r="A214" i="261"/>
  <c r="B213" i="261"/>
  <c r="A213" i="261"/>
  <c r="B212" i="261"/>
  <c r="A212" i="261"/>
  <c r="B211" i="261"/>
  <c r="A211" i="261"/>
  <c r="B210" i="261"/>
  <c r="A210" i="261"/>
  <c r="B209" i="261"/>
  <c r="A209" i="261"/>
  <c r="B208" i="261"/>
  <c r="A208" i="261"/>
  <c r="B207" i="261"/>
  <c r="A207" i="261"/>
  <c r="B206" i="261"/>
  <c r="A206" i="261"/>
  <c r="B205" i="261"/>
  <c r="A205" i="261"/>
  <c r="B204" i="261"/>
  <c r="A204" i="261"/>
  <c r="B203" i="261"/>
  <c r="A203" i="261"/>
  <c r="B202" i="261"/>
  <c r="A202" i="261"/>
  <c r="B201" i="261"/>
  <c r="A201" i="261"/>
  <c r="B200" i="261"/>
  <c r="A200" i="261"/>
  <c r="B199" i="261"/>
  <c r="A199" i="261"/>
  <c r="B198" i="261"/>
  <c r="A198" i="261"/>
  <c r="B197" i="261"/>
  <c r="A197" i="261"/>
  <c r="B196" i="261"/>
  <c r="A196" i="261"/>
  <c r="B195" i="261"/>
  <c r="A195" i="261"/>
  <c r="B194" i="261"/>
  <c r="A194" i="261"/>
  <c r="B193" i="261"/>
  <c r="A193" i="261"/>
  <c r="B192" i="261"/>
  <c r="A192" i="261"/>
  <c r="B191" i="261"/>
  <c r="A191" i="261"/>
  <c r="B190" i="261"/>
  <c r="A190" i="261"/>
  <c r="B189" i="261"/>
  <c r="A189" i="261"/>
  <c r="B188" i="261"/>
  <c r="A188" i="261"/>
  <c r="B187" i="261"/>
  <c r="A187" i="261"/>
  <c r="B186" i="261"/>
  <c r="A186" i="261"/>
  <c r="B185" i="261"/>
  <c r="A185" i="261"/>
  <c r="B184" i="261"/>
  <c r="A184" i="261"/>
  <c r="B183" i="261"/>
  <c r="A183" i="261"/>
  <c r="B182" i="261"/>
  <c r="A182" i="261"/>
  <c r="B181" i="261"/>
  <c r="A181" i="261"/>
  <c r="B180" i="261"/>
  <c r="A180" i="261"/>
  <c r="B179" i="261"/>
  <c r="A179" i="261"/>
  <c r="B178" i="261"/>
  <c r="A178" i="261"/>
  <c r="B177" i="261"/>
  <c r="A177" i="261"/>
  <c r="B176" i="261"/>
  <c r="A176" i="261"/>
  <c r="B175" i="261"/>
  <c r="A175" i="261"/>
  <c r="B174" i="261"/>
  <c r="A174" i="261"/>
  <c r="B173" i="261"/>
  <c r="A173" i="261"/>
  <c r="B172" i="261"/>
  <c r="A172" i="261"/>
  <c r="B171" i="261"/>
  <c r="A171" i="261"/>
  <c r="B170" i="261"/>
  <c r="A170" i="261"/>
  <c r="B169" i="261"/>
  <c r="A169" i="261"/>
  <c r="B168" i="261"/>
  <c r="A168" i="261"/>
  <c r="B167" i="261"/>
  <c r="A167" i="261"/>
  <c r="B166" i="261"/>
  <c r="A166" i="261"/>
  <c r="B165" i="261"/>
  <c r="A165" i="261"/>
  <c r="B164" i="261"/>
  <c r="A164" i="261"/>
  <c r="B163" i="261"/>
  <c r="A163" i="261"/>
  <c r="B162" i="261"/>
  <c r="A162" i="261"/>
  <c r="B161" i="261"/>
  <c r="A161" i="261"/>
  <c r="B160" i="261"/>
  <c r="A160" i="261"/>
  <c r="B159" i="261"/>
  <c r="A159" i="261"/>
  <c r="B158" i="261"/>
  <c r="A158" i="261"/>
  <c r="B157" i="261"/>
  <c r="A157" i="261"/>
  <c r="B156" i="261"/>
  <c r="A156" i="261"/>
  <c r="B155" i="261"/>
  <c r="A155" i="261"/>
  <c r="B154" i="261"/>
  <c r="A154" i="261"/>
  <c r="B153" i="261"/>
  <c r="A153" i="261"/>
  <c r="B152" i="261"/>
  <c r="A152" i="261"/>
  <c r="B151" i="261"/>
  <c r="A151" i="261"/>
  <c r="B150" i="261"/>
  <c r="A150" i="261"/>
  <c r="B149" i="261"/>
  <c r="A149" i="261"/>
  <c r="B148" i="261"/>
  <c r="A148" i="261"/>
  <c r="B147" i="261"/>
  <c r="A147" i="261"/>
  <c r="B146" i="261"/>
  <c r="A146" i="261"/>
  <c r="B145" i="261"/>
  <c r="A145" i="261"/>
  <c r="B144" i="261"/>
  <c r="A144" i="261"/>
  <c r="B143" i="261"/>
  <c r="A143" i="261"/>
  <c r="B142" i="261"/>
  <c r="A142" i="261"/>
  <c r="B141" i="261"/>
  <c r="A141" i="261"/>
  <c r="B140" i="261"/>
  <c r="A140" i="261"/>
  <c r="B139" i="261"/>
  <c r="A139" i="261"/>
  <c r="B138" i="261"/>
  <c r="A138" i="261"/>
  <c r="B137" i="261"/>
  <c r="A137" i="261"/>
  <c r="B136" i="261"/>
  <c r="A136" i="261"/>
  <c r="B135" i="261"/>
  <c r="A135" i="261"/>
  <c r="B134" i="261"/>
  <c r="A134" i="261"/>
  <c r="B133" i="261"/>
  <c r="A133" i="261"/>
  <c r="B132" i="261"/>
  <c r="A132" i="261"/>
  <c r="B131" i="261"/>
  <c r="A131" i="261"/>
  <c r="B130" i="261"/>
  <c r="A130" i="261"/>
  <c r="B129" i="261"/>
  <c r="A129" i="261"/>
  <c r="B128" i="261"/>
  <c r="A128" i="261"/>
  <c r="B127" i="261"/>
  <c r="A127" i="261"/>
  <c r="AU123" i="261"/>
  <c r="AT123" i="261"/>
  <c r="AS123" i="261"/>
  <c r="AR123" i="261"/>
  <c r="AQ123" i="261"/>
  <c r="AP123" i="261"/>
  <c r="AO123" i="261"/>
  <c r="AM123" i="261"/>
  <c r="AL123" i="261"/>
  <c r="AK123" i="261"/>
  <c r="AJ123" i="261"/>
  <c r="AI123" i="261"/>
  <c r="AH123" i="261"/>
  <c r="AG123" i="261"/>
  <c r="AE123" i="261"/>
  <c r="AD123" i="261"/>
  <c r="AC123" i="261"/>
  <c r="AB123" i="261"/>
  <c r="AA123" i="261"/>
  <c r="Z123" i="261"/>
  <c r="Y123" i="261"/>
  <c r="W123" i="261"/>
  <c r="V123" i="261"/>
  <c r="U123" i="261"/>
  <c r="T123" i="261"/>
  <c r="S123" i="261"/>
  <c r="R123" i="261"/>
  <c r="Q123" i="261"/>
  <c r="O123" i="261"/>
  <c r="N123" i="261"/>
  <c r="M123" i="261"/>
  <c r="L123" i="261"/>
  <c r="K123" i="261"/>
  <c r="J123" i="261"/>
  <c r="I123" i="261"/>
  <c r="AU122" i="261"/>
  <c r="AT122" i="261"/>
  <c r="AS122" i="261"/>
  <c r="AR122" i="261"/>
  <c r="AP122" i="261"/>
  <c r="AO122" i="261"/>
  <c r="AM122" i="261"/>
  <c r="AL122" i="261"/>
  <c r="AK122" i="261"/>
  <c r="AJ122" i="261"/>
  <c r="AH122" i="261"/>
  <c r="AG122" i="261"/>
  <c r="AE122" i="261"/>
  <c r="AD122" i="261"/>
  <c r="AC122" i="261"/>
  <c r="AB122" i="261"/>
  <c r="AA122" i="261"/>
  <c r="Z122" i="261"/>
  <c r="Y122" i="261"/>
  <c r="W122" i="261"/>
  <c r="V122" i="261"/>
  <c r="U122" i="261"/>
  <c r="T122" i="261"/>
  <c r="S122" i="261"/>
  <c r="R122" i="261"/>
  <c r="Q122" i="261"/>
  <c r="O122" i="261"/>
  <c r="N122" i="261"/>
  <c r="M122" i="261"/>
  <c r="L122" i="261"/>
  <c r="K122" i="261"/>
  <c r="J122" i="261"/>
  <c r="I122" i="261"/>
  <c r="AU121" i="261"/>
  <c r="AT121" i="261"/>
  <c r="AS121" i="261"/>
  <c r="AR121" i="261"/>
  <c r="AP121" i="261"/>
  <c r="AO121" i="261"/>
  <c r="AM121" i="261"/>
  <c r="AL121" i="261"/>
  <c r="AK121" i="261"/>
  <c r="AJ121" i="261"/>
  <c r="AH121" i="261"/>
  <c r="AG121" i="261"/>
  <c r="AE121" i="261"/>
  <c r="AD121" i="261"/>
  <c r="AC121" i="261"/>
  <c r="AB121" i="261"/>
  <c r="Z121" i="261"/>
  <c r="Y121" i="261"/>
  <c r="W121" i="261"/>
  <c r="V121" i="261"/>
  <c r="U121" i="261"/>
  <c r="T121" i="261"/>
  <c r="R121" i="261"/>
  <c r="Q121" i="261"/>
  <c r="O121" i="261"/>
  <c r="N121" i="261"/>
  <c r="M121" i="261"/>
  <c r="L121" i="261"/>
  <c r="J121" i="261"/>
  <c r="I121" i="261"/>
  <c r="G121" i="261"/>
  <c r="F121" i="261"/>
  <c r="E121" i="261"/>
  <c r="D121" i="261"/>
  <c r="C121" i="261"/>
  <c r="B121" i="261"/>
  <c r="A121" i="261"/>
  <c r="AU120" i="261"/>
  <c r="AT120" i="261"/>
  <c r="AS120" i="261"/>
  <c r="AR120" i="261"/>
  <c r="AP120" i="261"/>
  <c r="AO120" i="261"/>
  <c r="AM120" i="261"/>
  <c r="AL120" i="261"/>
  <c r="AK120" i="261"/>
  <c r="AJ120" i="261"/>
  <c r="AH120" i="261"/>
  <c r="AG120" i="261"/>
  <c r="AE120" i="261"/>
  <c r="AD120" i="261"/>
  <c r="AC120" i="261"/>
  <c r="AB120" i="261"/>
  <c r="Z120" i="261"/>
  <c r="Y120" i="261"/>
  <c r="W120" i="261"/>
  <c r="V120" i="261"/>
  <c r="U120" i="261"/>
  <c r="T120" i="261"/>
  <c r="R120" i="261"/>
  <c r="Q120" i="261"/>
  <c r="O120" i="261"/>
  <c r="N120" i="261"/>
  <c r="M120" i="261"/>
  <c r="L120" i="261"/>
  <c r="J120" i="261"/>
  <c r="I120" i="261"/>
  <c r="G120" i="261"/>
  <c r="F120" i="261"/>
  <c r="E120" i="261"/>
  <c r="D120" i="261"/>
  <c r="C120" i="261"/>
  <c r="B120" i="261"/>
  <c r="A120" i="261"/>
  <c r="AU119" i="261"/>
  <c r="AT119" i="261"/>
  <c r="AS119" i="261"/>
  <c r="AR119" i="261"/>
  <c r="AP119" i="261"/>
  <c r="AO119" i="261"/>
  <c r="AM119" i="261"/>
  <c r="AL119" i="261"/>
  <c r="AK119" i="261"/>
  <c r="AJ119" i="261"/>
  <c r="AH119" i="261"/>
  <c r="AG119" i="261"/>
  <c r="AE119" i="261"/>
  <c r="AD119" i="261"/>
  <c r="AC119" i="261"/>
  <c r="AB119" i="261"/>
  <c r="AA119" i="261"/>
  <c r="Z119" i="261"/>
  <c r="Y119" i="261"/>
  <c r="W119" i="261"/>
  <c r="V119" i="261"/>
  <c r="U119" i="261"/>
  <c r="T119" i="261"/>
  <c r="S119" i="261"/>
  <c r="R119" i="261"/>
  <c r="Q119" i="261"/>
  <c r="O119" i="261"/>
  <c r="N119" i="261"/>
  <c r="M119" i="261"/>
  <c r="L119" i="261"/>
  <c r="J119" i="261"/>
  <c r="I119" i="261"/>
  <c r="G119" i="261"/>
  <c r="F119" i="261"/>
  <c r="E119" i="261"/>
  <c r="D119" i="261"/>
  <c r="C119" i="261"/>
  <c r="B119" i="261"/>
  <c r="A119" i="261"/>
  <c r="AU118" i="261"/>
  <c r="AT118" i="261"/>
  <c r="AS118" i="261"/>
  <c r="AR118" i="261"/>
  <c r="AQ118" i="261"/>
  <c r="AP118" i="261"/>
  <c r="AO118" i="261"/>
  <c r="AM118" i="261"/>
  <c r="AL118" i="261"/>
  <c r="AK118" i="261"/>
  <c r="AJ118" i="261"/>
  <c r="AH118" i="261"/>
  <c r="AG118" i="261"/>
  <c r="AE118" i="261"/>
  <c r="AD118" i="261"/>
  <c r="AC118" i="261"/>
  <c r="AB118" i="261"/>
  <c r="AA118" i="261"/>
  <c r="Z118" i="261"/>
  <c r="Y118" i="261"/>
  <c r="W118" i="261"/>
  <c r="V118" i="261"/>
  <c r="U118" i="261"/>
  <c r="T118" i="261"/>
  <c r="S118" i="261"/>
  <c r="R118" i="261"/>
  <c r="Q118" i="261"/>
  <c r="O118" i="261"/>
  <c r="N118" i="261"/>
  <c r="M118" i="261"/>
  <c r="L118" i="261"/>
  <c r="K118" i="261"/>
  <c r="J118" i="261"/>
  <c r="I118" i="261"/>
  <c r="G118" i="261"/>
  <c r="F118" i="261"/>
  <c r="E118" i="261"/>
  <c r="D118" i="261"/>
  <c r="C118" i="261"/>
  <c r="B118" i="261"/>
  <c r="A118" i="261"/>
  <c r="AU117" i="261"/>
  <c r="AT117" i="261"/>
  <c r="AS117" i="261"/>
  <c r="AR117" i="261"/>
  <c r="AP117" i="261"/>
  <c r="AO117" i="261"/>
  <c r="AM117" i="261"/>
  <c r="AL117" i="261"/>
  <c r="AK117" i="261"/>
  <c r="AJ117" i="261"/>
  <c r="AH117" i="261"/>
  <c r="AG117" i="261"/>
  <c r="AE117" i="261"/>
  <c r="AD117" i="261"/>
  <c r="AC117" i="261"/>
  <c r="AB117" i="261"/>
  <c r="Z117" i="261"/>
  <c r="Y117" i="261"/>
  <c r="W117" i="261"/>
  <c r="V117" i="261"/>
  <c r="U117" i="261"/>
  <c r="T117" i="261"/>
  <c r="R117" i="261"/>
  <c r="Q117" i="261"/>
  <c r="O117" i="261"/>
  <c r="N117" i="261"/>
  <c r="M117" i="261"/>
  <c r="L117" i="261"/>
  <c r="J117" i="261"/>
  <c r="I117" i="261"/>
  <c r="G117" i="261"/>
  <c r="F117" i="261"/>
  <c r="E117" i="261"/>
  <c r="D117" i="261"/>
  <c r="C117" i="261"/>
  <c r="B117" i="261"/>
  <c r="A117" i="261"/>
  <c r="AU116" i="261"/>
  <c r="AT116" i="261"/>
  <c r="AS116" i="261"/>
  <c r="AR116" i="261"/>
  <c r="AP116" i="261"/>
  <c r="AO116" i="261"/>
  <c r="AM116" i="261"/>
  <c r="AL116" i="261"/>
  <c r="AK116" i="261"/>
  <c r="AJ116" i="261"/>
  <c r="AH116" i="261"/>
  <c r="AG116" i="261"/>
  <c r="AE116" i="261"/>
  <c r="AD116" i="261"/>
  <c r="AC116" i="261"/>
  <c r="AB116" i="261"/>
  <c r="Z116" i="261"/>
  <c r="Y116" i="261"/>
  <c r="W116" i="261"/>
  <c r="V116" i="261"/>
  <c r="U116" i="261"/>
  <c r="T116" i="261"/>
  <c r="R116" i="261"/>
  <c r="Q116" i="261"/>
  <c r="O116" i="261"/>
  <c r="N116" i="261"/>
  <c r="M116" i="261"/>
  <c r="L116" i="261"/>
  <c r="J116" i="261"/>
  <c r="I116" i="261"/>
  <c r="G116" i="261"/>
  <c r="F116" i="261"/>
  <c r="E116" i="261"/>
  <c r="D116" i="261"/>
  <c r="C116" i="261"/>
  <c r="B116" i="261"/>
  <c r="A116" i="261"/>
  <c r="AU115" i="261"/>
  <c r="AT115" i="261"/>
  <c r="AS115" i="261"/>
  <c r="AR115" i="261"/>
  <c r="AP115" i="261"/>
  <c r="AO115" i="261"/>
  <c r="AM115" i="261"/>
  <c r="AL115" i="261"/>
  <c r="AK115" i="261"/>
  <c r="AJ115" i="261"/>
  <c r="AH115" i="261"/>
  <c r="AG115" i="261"/>
  <c r="AE115" i="261"/>
  <c r="AD115" i="261"/>
  <c r="AC115" i="261"/>
  <c r="AB115" i="261"/>
  <c r="Z115" i="261"/>
  <c r="Y115" i="261"/>
  <c r="W115" i="261"/>
  <c r="V115" i="261"/>
  <c r="U115" i="261"/>
  <c r="T115" i="261"/>
  <c r="R115" i="261"/>
  <c r="Q115" i="261"/>
  <c r="O115" i="261"/>
  <c r="N115" i="261"/>
  <c r="M115" i="261"/>
  <c r="L115" i="261"/>
  <c r="J115" i="261"/>
  <c r="I115" i="261"/>
  <c r="G115" i="261"/>
  <c r="F115" i="261"/>
  <c r="E115" i="261"/>
  <c r="D115" i="261"/>
  <c r="C115" i="261"/>
  <c r="B115" i="261"/>
  <c r="A115" i="261"/>
  <c r="AU114" i="261"/>
  <c r="AT114" i="261"/>
  <c r="AS114" i="261"/>
  <c r="AR114" i="261"/>
  <c r="AP114" i="261"/>
  <c r="AO114" i="261"/>
  <c r="AM114" i="261"/>
  <c r="AL114" i="261"/>
  <c r="AK114" i="261"/>
  <c r="AJ114" i="261"/>
  <c r="AH114" i="261"/>
  <c r="AG114" i="261"/>
  <c r="AE114" i="261"/>
  <c r="AD114" i="261"/>
  <c r="AC114" i="261"/>
  <c r="AB114" i="261"/>
  <c r="Z114" i="261"/>
  <c r="Y114" i="261"/>
  <c r="W114" i="261"/>
  <c r="V114" i="261"/>
  <c r="U114" i="261"/>
  <c r="T114" i="261"/>
  <c r="R114" i="261"/>
  <c r="Q114" i="261"/>
  <c r="O114" i="261"/>
  <c r="N114" i="261"/>
  <c r="M114" i="261"/>
  <c r="L114" i="261"/>
  <c r="J114" i="261"/>
  <c r="I114" i="261"/>
  <c r="G114" i="261"/>
  <c r="F114" i="261"/>
  <c r="E114" i="261"/>
  <c r="D114" i="261"/>
  <c r="C114" i="261"/>
  <c r="B114" i="261"/>
  <c r="A114" i="261"/>
  <c r="AU113" i="261"/>
  <c r="AT113" i="261"/>
  <c r="AS113" i="261"/>
  <c r="AR113" i="261"/>
  <c r="AP113" i="261"/>
  <c r="AO113" i="261"/>
  <c r="AM113" i="261"/>
  <c r="AL113" i="261"/>
  <c r="AK113" i="261"/>
  <c r="AJ113" i="261"/>
  <c r="AH113" i="261"/>
  <c r="AG113" i="261"/>
  <c r="AE113" i="261"/>
  <c r="AD113" i="261"/>
  <c r="AC113" i="261"/>
  <c r="AB113" i="261"/>
  <c r="Z113" i="261"/>
  <c r="Y113" i="261"/>
  <c r="W113" i="261"/>
  <c r="V113" i="261"/>
  <c r="U113" i="261"/>
  <c r="T113" i="261"/>
  <c r="R113" i="261"/>
  <c r="Q113" i="261"/>
  <c r="O113" i="261"/>
  <c r="N113" i="261"/>
  <c r="M113" i="261"/>
  <c r="L113" i="261"/>
  <c r="J113" i="261"/>
  <c r="I113" i="261"/>
  <c r="G113" i="261"/>
  <c r="F113" i="261"/>
  <c r="E113" i="261"/>
  <c r="D113" i="261"/>
  <c r="C113" i="261"/>
  <c r="B113" i="261"/>
  <c r="A113" i="261"/>
  <c r="AU112" i="261"/>
  <c r="AT112" i="261"/>
  <c r="AS112" i="261"/>
  <c r="AR112" i="261"/>
  <c r="AP112" i="261"/>
  <c r="AO112" i="261"/>
  <c r="AM112" i="261"/>
  <c r="AL112" i="261"/>
  <c r="AK112" i="261"/>
  <c r="AJ112" i="261"/>
  <c r="AH112" i="261"/>
  <c r="AG112" i="261"/>
  <c r="AE112" i="261"/>
  <c r="AD112" i="261"/>
  <c r="AC112" i="261"/>
  <c r="AB112" i="261"/>
  <c r="Z112" i="261"/>
  <c r="Y112" i="261"/>
  <c r="W112" i="261"/>
  <c r="V112" i="261"/>
  <c r="U112" i="261"/>
  <c r="T112" i="261"/>
  <c r="R112" i="261"/>
  <c r="Q112" i="261"/>
  <c r="O112" i="261"/>
  <c r="N112" i="261"/>
  <c r="M112" i="261"/>
  <c r="L112" i="261"/>
  <c r="J112" i="261"/>
  <c r="I112" i="261"/>
  <c r="G112" i="261"/>
  <c r="F112" i="261"/>
  <c r="E112" i="261"/>
  <c r="D112" i="261"/>
  <c r="C112" i="261"/>
  <c r="B112" i="261"/>
  <c r="A112" i="261"/>
  <c r="AU111" i="261"/>
  <c r="AT111" i="261"/>
  <c r="AS111" i="261"/>
  <c r="AR111" i="261"/>
  <c r="AP111" i="261"/>
  <c r="AO111" i="261"/>
  <c r="AM111" i="261"/>
  <c r="AL111" i="261"/>
  <c r="AK111" i="261"/>
  <c r="AJ111" i="261"/>
  <c r="AH111" i="261"/>
  <c r="AG111" i="261"/>
  <c r="AE111" i="261"/>
  <c r="AD111" i="261"/>
  <c r="AC111" i="261"/>
  <c r="AB111" i="261"/>
  <c r="Z111" i="261"/>
  <c r="Y111" i="261"/>
  <c r="W111" i="261"/>
  <c r="V111" i="261"/>
  <c r="U111" i="261"/>
  <c r="T111" i="261"/>
  <c r="R111" i="261"/>
  <c r="Q111" i="261"/>
  <c r="O111" i="261"/>
  <c r="N111" i="261"/>
  <c r="M111" i="261"/>
  <c r="L111" i="261"/>
  <c r="J111" i="261"/>
  <c r="I111" i="261"/>
  <c r="G111" i="261"/>
  <c r="F111" i="261"/>
  <c r="E111" i="261"/>
  <c r="D111" i="261"/>
  <c r="C111" i="261"/>
  <c r="B111" i="261"/>
  <c r="A111" i="261"/>
  <c r="AU110" i="261"/>
  <c r="AT110" i="261"/>
  <c r="AS110" i="261"/>
  <c r="AR110" i="261"/>
  <c r="AP110" i="261"/>
  <c r="AO110" i="261"/>
  <c r="AM110" i="261"/>
  <c r="AL110" i="261"/>
  <c r="AK110" i="261"/>
  <c r="AJ110" i="261"/>
  <c r="AH110" i="261"/>
  <c r="AG110" i="261"/>
  <c r="AE110" i="261"/>
  <c r="AD110" i="261"/>
  <c r="AC110" i="261"/>
  <c r="AB110" i="261"/>
  <c r="Z110" i="261"/>
  <c r="Y110" i="261"/>
  <c r="W110" i="261"/>
  <c r="V110" i="261"/>
  <c r="U110" i="261"/>
  <c r="T110" i="261"/>
  <c r="R110" i="261"/>
  <c r="Q110" i="261"/>
  <c r="O110" i="261"/>
  <c r="N110" i="261"/>
  <c r="M110" i="261"/>
  <c r="L110" i="261"/>
  <c r="J110" i="261"/>
  <c r="I110" i="261"/>
  <c r="G110" i="261"/>
  <c r="F110" i="261"/>
  <c r="E110" i="261"/>
  <c r="D110" i="261"/>
  <c r="C110" i="261"/>
  <c r="B110" i="261"/>
  <c r="A110" i="261"/>
  <c r="AU109" i="261"/>
  <c r="AT109" i="261"/>
  <c r="AS109" i="261"/>
  <c r="AR109" i="261"/>
  <c r="AP109" i="261"/>
  <c r="AO109" i="261"/>
  <c r="AM109" i="261"/>
  <c r="AL109" i="261"/>
  <c r="AK109" i="261"/>
  <c r="AJ109" i="261"/>
  <c r="AH109" i="261"/>
  <c r="AG109" i="261"/>
  <c r="AE109" i="261"/>
  <c r="AD109" i="261"/>
  <c r="AC109" i="261"/>
  <c r="AB109" i="261"/>
  <c r="Z109" i="261"/>
  <c r="Y109" i="261"/>
  <c r="W109" i="261"/>
  <c r="V109" i="261"/>
  <c r="U109" i="261"/>
  <c r="T109" i="261"/>
  <c r="R109" i="261"/>
  <c r="Q109" i="261"/>
  <c r="O109" i="261"/>
  <c r="N109" i="261"/>
  <c r="M109" i="261"/>
  <c r="L109" i="261"/>
  <c r="J109" i="261"/>
  <c r="I109" i="261"/>
  <c r="G109" i="261"/>
  <c r="F109" i="261"/>
  <c r="E109" i="261"/>
  <c r="D109" i="261"/>
  <c r="C109" i="261"/>
  <c r="B109" i="261"/>
  <c r="A109" i="261"/>
  <c r="AU108" i="261"/>
  <c r="AT108" i="261"/>
  <c r="AS108" i="261"/>
  <c r="AR108" i="261"/>
  <c r="AP108" i="261"/>
  <c r="AO108" i="261"/>
  <c r="AM108" i="261"/>
  <c r="AL108" i="261"/>
  <c r="AK108" i="261"/>
  <c r="AJ108" i="261"/>
  <c r="AH108" i="261"/>
  <c r="AG108" i="261"/>
  <c r="AE108" i="261"/>
  <c r="AD108" i="261"/>
  <c r="AC108" i="261"/>
  <c r="AB108" i="261"/>
  <c r="Z108" i="261"/>
  <c r="Y108" i="261"/>
  <c r="W108" i="261"/>
  <c r="V108" i="261"/>
  <c r="U108" i="261"/>
  <c r="T108" i="261"/>
  <c r="R108" i="261"/>
  <c r="Q108" i="261"/>
  <c r="O108" i="261"/>
  <c r="N108" i="261"/>
  <c r="M108" i="261"/>
  <c r="L108" i="261"/>
  <c r="J108" i="261"/>
  <c r="I108" i="261"/>
  <c r="G108" i="261"/>
  <c r="F108" i="261"/>
  <c r="E108" i="261"/>
  <c r="D108" i="261"/>
  <c r="C108" i="261"/>
  <c r="B108" i="261"/>
  <c r="A108" i="261"/>
  <c r="AU107" i="261"/>
  <c r="AT107" i="261"/>
  <c r="AS107" i="261"/>
  <c r="AR107" i="261"/>
  <c r="AP107" i="261"/>
  <c r="AO107" i="261"/>
  <c r="AM107" i="261"/>
  <c r="AL107" i="261"/>
  <c r="AK107" i="261"/>
  <c r="AJ107" i="261"/>
  <c r="AH107" i="261"/>
  <c r="AG107" i="261"/>
  <c r="AE107" i="261"/>
  <c r="AD107" i="261"/>
  <c r="AC107" i="261"/>
  <c r="AB107" i="261"/>
  <c r="Z107" i="261"/>
  <c r="Y107" i="261"/>
  <c r="W107" i="261"/>
  <c r="V107" i="261"/>
  <c r="U107" i="261"/>
  <c r="T107" i="261"/>
  <c r="R107" i="261"/>
  <c r="Q107" i="261"/>
  <c r="O107" i="261"/>
  <c r="N107" i="261"/>
  <c r="M107" i="261"/>
  <c r="L107" i="261"/>
  <c r="J107" i="261"/>
  <c r="I107" i="261"/>
  <c r="G107" i="261"/>
  <c r="F107" i="261"/>
  <c r="E107" i="261"/>
  <c r="D107" i="261"/>
  <c r="C107" i="261"/>
  <c r="B107" i="261"/>
  <c r="A107" i="261"/>
  <c r="AU106" i="261"/>
  <c r="AT106" i="261"/>
  <c r="AS106" i="261"/>
  <c r="AR106" i="261"/>
  <c r="AP106" i="261"/>
  <c r="AO106" i="261"/>
  <c r="AM106" i="261"/>
  <c r="AL106" i="261"/>
  <c r="AK106" i="261"/>
  <c r="AJ106" i="261"/>
  <c r="AH106" i="261"/>
  <c r="AG106" i="261"/>
  <c r="AE106" i="261"/>
  <c r="AD106" i="261"/>
  <c r="AC106" i="261"/>
  <c r="AB106" i="261"/>
  <c r="Z106" i="261"/>
  <c r="Y106" i="261"/>
  <c r="W106" i="261"/>
  <c r="V106" i="261"/>
  <c r="U106" i="261"/>
  <c r="T106" i="261"/>
  <c r="R106" i="261"/>
  <c r="Q106" i="261"/>
  <c r="O106" i="261"/>
  <c r="N106" i="261"/>
  <c r="M106" i="261"/>
  <c r="L106" i="261"/>
  <c r="J106" i="261"/>
  <c r="I106" i="261"/>
  <c r="G106" i="261"/>
  <c r="F106" i="261"/>
  <c r="E106" i="261"/>
  <c r="D106" i="261"/>
  <c r="C106" i="261"/>
  <c r="B106" i="261"/>
  <c r="A106" i="261"/>
  <c r="AU105" i="261"/>
  <c r="AT105" i="261"/>
  <c r="AS105" i="261"/>
  <c r="AR105" i="261"/>
  <c r="AP105" i="261"/>
  <c r="AO105" i="261"/>
  <c r="AM105" i="261"/>
  <c r="AL105" i="261"/>
  <c r="AK105" i="261"/>
  <c r="AJ105" i="261"/>
  <c r="AH105" i="261"/>
  <c r="AG105" i="261"/>
  <c r="AE105" i="261"/>
  <c r="AD105" i="261"/>
  <c r="AC105" i="261"/>
  <c r="AB105" i="261"/>
  <c r="Z105" i="261"/>
  <c r="Y105" i="261"/>
  <c r="W105" i="261"/>
  <c r="V105" i="261"/>
  <c r="U105" i="261"/>
  <c r="T105" i="261"/>
  <c r="R105" i="261"/>
  <c r="Q105" i="261"/>
  <c r="O105" i="261"/>
  <c r="N105" i="261"/>
  <c r="M105" i="261"/>
  <c r="L105" i="261"/>
  <c r="J105" i="261"/>
  <c r="I105" i="261"/>
  <c r="G105" i="261"/>
  <c r="F105" i="261"/>
  <c r="E105" i="261"/>
  <c r="D105" i="261"/>
  <c r="C105" i="261"/>
  <c r="B105" i="261"/>
  <c r="A105" i="261"/>
  <c r="AU104" i="261"/>
  <c r="AT104" i="261"/>
  <c r="AS104" i="261"/>
  <c r="AR104" i="261"/>
  <c r="AP104" i="261"/>
  <c r="AO104" i="261"/>
  <c r="AM104" i="261"/>
  <c r="AL104" i="261"/>
  <c r="AK104" i="261"/>
  <c r="AJ104" i="261"/>
  <c r="AH104" i="261"/>
  <c r="AG104" i="261"/>
  <c r="AE104" i="261"/>
  <c r="AD104" i="261"/>
  <c r="AC104" i="261"/>
  <c r="AB104" i="261"/>
  <c r="Z104" i="261"/>
  <c r="Y104" i="261"/>
  <c r="W104" i="261"/>
  <c r="V104" i="261"/>
  <c r="U104" i="261"/>
  <c r="T104" i="261"/>
  <c r="R104" i="261"/>
  <c r="Q104" i="261"/>
  <c r="O104" i="261"/>
  <c r="N104" i="261"/>
  <c r="M104" i="261"/>
  <c r="L104" i="261"/>
  <c r="J104" i="261"/>
  <c r="I104" i="261"/>
  <c r="G104" i="261"/>
  <c r="F104" i="261"/>
  <c r="E104" i="261"/>
  <c r="D104" i="261"/>
  <c r="C104" i="261"/>
  <c r="B104" i="261"/>
  <c r="A104" i="261"/>
  <c r="AU103" i="261"/>
  <c r="AT103" i="261"/>
  <c r="AS103" i="261"/>
  <c r="AR103" i="261"/>
  <c r="AP103" i="261"/>
  <c r="AO103" i="261"/>
  <c r="AM103" i="261"/>
  <c r="AL103" i="261"/>
  <c r="AK103" i="261"/>
  <c r="AJ103" i="261"/>
  <c r="AH103" i="261"/>
  <c r="AG103" i="261"/>
  <c r="AE103" i="261"/>
  <c r="AD103" i="261"/>
  <c r="AC103" i="261"/>
  <c r="AB103" i="261"/>
  <c r="Z103" i="261"/>
  <c r="Y103" i="261"/>
  <c r="W103" i="261"/>
  <c r="V103" i="261"/>
  <c r="U103" i="261"/>
  <c r="T103" i="261"/>
  <c r="R103" i="261"/>
  <c r="Q103" i="261"/>
  <c r="O103" i="261"/>
  <c r="N103" i="261"/>
  <c r="M103" i="261"/>
  <c r="L103" i="261"/>
  <c r="J103" i="261"/>
  <c r="I103" i="261"/>
  <c r="G103" i="261"/>
  <c r="F103" i="261"/>
  <c r="E103" i="261"/>
  <c r="D103" i="261"/>
  <c r="C103" i="261"/>
  <c r="B103" i="261"/>
  <c r="A103" i="261"/>
  <c r="AU102" i="261"/>
  <c r="AT102" i="261"/>
  <c r="AS102" i="261"/>
  <c r="AR102" i="261"/>
  <c r="AP102" i="261"/>
  <c r="AO102" i="261"/>
  <c r="AM102" i="261"/>
  <c r="AL102" i="261"/>
  <c r="AK102" i="261"/>
  <c r="AJ102" i="261"/>
  <c r="AH102" i="261"/>
  <c r="AG102" i="261"/>
  <c r="AE102" i="261"/>
  <c r="AD102" i="261"/>
  <c r="AC102" i="261"/>
  <c r="AB102" i="261"/>
  <c r="Z102" i="261"/>
  <c r="Y102" i="261"/>
  <c r="W102" i="261"/>
  <c r="V102" i="261"/>
  <c r="U102" i="261"/>
  <c r="T102" i="261"/>
  <c r="R102" i="261"/>
  <c r="Q102" i="261"/>
  <c r="O102" i="261"/>
  <c r="N102" i="261"/>
  <c r="M102" i="261"/>
  <c r="L102" i="261"/>
  <c r="J102" i="261"/>
  <c r="I102" i="261"/>
  <c r="G102" i="261"/>
  <c r="F102" i="261"/>
  <c r="E102" i="261"/>
  <c r="D102" i="261"/>
  <c r="C102" i="261"/>
  <c r="B102" i="261"/>
  <c r="A102" i="261"/>
  <c r="AU101" i="261"/>
  <c r="AT101" i="261"/>
  <c r="AS101" i="261"/>
  <c r="AR101" i="261"/>
  <c r="AP101" i="261"/>
  <c r="AO101" i="261"/>
  <c r="AM101" i="261"/>
  <c r="AL101" i="261"/>
  <c r="AK101" i="261"/>
  <c r="AJ101" i="261"/>
  <c r="AH101" i="261"/>
  <c r="AG101" i="261"/>
  <c r="AE101" i="261"/>
  <c r="AD101" i="261"/>
  <c r="AC101" i="261"/>
  <c r="AB101" i="261"/>
  <c r="Z101" i="261"/>
  <c r="Y101" i="261"/>
  <c r="W101" i="261"/>
  <c r="V101" i="261"/>
  <c r="U101" i="261"/>
  <c r="T101" i="261"/>
  <c r="R101" i="261"/>
  <c r="Q101" i="261"/>
  <c r="O101" i="261"/>
  <c r="N101" i="261"/>
  <c r="M101" i="261"/>
  <c r="L101" i="261"/>
  <c r="J101" i="261"/>
  <c r="I101" i="261"/>
  <c r="G101" i="261"/>
  <c r="F101" i="261"/>
  <c r="E101" i="261"/>
  <c r="D101" i="261"/>
  <c r="C101" i="261"/>
  <c r="B101" i="261"/>
  <c r="A101" i="261"/>
  <c r="G96" i="261"/>
  <c r="F96" i="261"/>
  <c r="E96" i="261"/>
  <c r="D96" i="261"/>
  <c r="C96" i="261"/>
  <c r="B96" i="261"/>
  <c r="G95" i="261"/>
  <c r="F95" i="261"/>
  <c r="F97" i="261" s="1"/>
  <c r="E95" i="261"/>
  <c r="E97" i="261" s="1"/>
  <c r="D95" i="261"/>
  <c r="D97" i="261" s="1"/>
  <c r="C95" i="261"/>
  <c r="C97" i="261" s="1"/>
  <c r="B95" i="261"/>
  <c r="G94" i="261"/>
  <c r="F94" i="261"/>
  <c r="E94" i="261"/>
  <c r="D94" i="261"/>
  <c r="C94" i="261"/>
  <c r="B94" i="261"/>
  <c r="G93" i="261"/>
  <c r="F93" i="261"/>
  <c r="E93" i="261"/>
  <c r="D93" i="261"/>
  <c r="C93" i="261"/>
  <c r="B93" i="261"/>
  <c r="G92" i="261"/>
  <c r="F92" i="261"/>
  <c r="E92" i="261"/>
  <c r="D92" i="261"/>
  <c r="C92" i="261"/>
  <c r="B92" i="261"/>
  <c r="G91" i="261"/>
  <c r="F91" i="261"/>
  <c r="E91" i="261"/>
  <c r="D91" i="261"/>
  <c r="C91" i="261"/>
  <c r="B91" i="261"/>
  <c r="G90" i="261"/>
  <c r="F90" i="261"/>
  <c r="E90" i="261"/>
  <c r="D90" i="261"/>
  <c r="C90" i="261"/>
  <c r="B90" i="261"/>
  <c r="S76" i="261"/>
  <c r="P76" i="261"/>
  <c r="M76" i="261"/>
  <c r="S75" i="261"/>
  <c r="P75" i="261"/>
  <c r="M75" i="261"/>
  <c r="S74" i="261"/>
  <c r="P74" i="261"/>
  <c r="M74" i="261"/>
  <c r="S73" i="261"/>
  <c r="P73" i="261"/>
  <c r="M73" i="261"/>
  <c r="S72" i="261"/>
  <c r="P72" i="261"/>
  <c r="M72" i="261"/>
  <c r="U71" i="261"/>
  <c r="S71" i="261"/>
  <c r="R71" i="261"/>
  <c r="P71" i="261"/>
  <c r="P77" i="261" s="1"/>
  <c r="M71" i="261"/>
  <c r="V66" i="261"/>
  <c r="S66" i="261"/>
  <c r="P66" i="261"/>
  <c r="M66" i="261"/>
  <c r="V65" i="261"/>
  <c r="S65" i="261"/>
  <c r="P65" i="261"/>
  <c r="M65" i="261"/>
  <c r="V64" i="261"/>
  <c r="S64" i="261"/>
  <c r="P64" i="261"/>
  <c r="M64" i="261"/>
  <c r="V63" i="261"/>
  <c r="S63" i="261"/>
  <c r="P63" i="261"/>
  <c r="M63" i="261"/>
  <c r="V62" i="261"/>
  <c r="S62" i="261"/>
  <c r="P62" i="261"/>
  <c r="M62" i="261"/>
  <c r="V61" i="261"/>
  <c r="S61" i="261"/>
  <c r="P61" i="261"/>
  <c r="M61" i="261"/>
  <c r="L61" i="261"/>
  <c r="J3" i="261"/>
  <c r="O61" i="261"/>
  <c r="K118" i="262"/>
  <c r="K103" i="261"/>
  <c r="K107" i="261"/>
  <c r="K111" i="261"/>
  <c r="K112" i="261"/>
  <c r="K113" i="261"/>
  <c r="K117" i="261"/>
  <c r="K101" i="261"/>
  <c r="K105" i="261"/>
  <c r="K109" i="261"/>
  <c r="K120" i="261"/>
  <c r="K104" i="261"/>
  <c r="K114" i="261"/>
  <c r="K116" i="261"/>
  <c r="K108" i="261"/>
  <c r="K121" i="261"/>
  <c r="K102" i="261"/>
  <c r="K106" i="261"/>
  <c r="K110" i="261"/>
  <c r="K115" i="261"/>
  <c r="K119" i="261"/>
  <c r="V67" i="262"/>
  <c r="J92" i="262"/>
  <c r="R61" i="266"/>
  <c r="A32" i="266"/>
  <c r="O61" i="263"/>
  <c r="S3" i="263"/>
  <c r="H91" i="262"/>
  <c r="J91" i="262"/>
  <c r="P67" i="262"/>
  <c r="H92" i="261"/>
  <c r="M67" i="262"/>
  <c r="S77" i="261"/>
  <c r="J96" i="261"/>
  <c r="J94" i="261"/>
  <c r="H94" i="261"/>
  <c r="M77" i="261"/>
  <c r="J93" i="261"/>
  <c r="V67" i="261"/>
  <c r="J92" i="261"/>
  <c r="S67" i="261"/>
  <c r="J91" i="261"/>
  <c r="H91" i="261"/>
  <c r="P67" i="261"/>
  <c r="G97" i="261"/>
  <c r="V73" i="261"/>
  <c r="V76" i="261"/>
  <c r="B97" i="261"/>
  <c r="M67" i="261"/>
  <c r="V75" i="261"/>
  <c r="S67" i="262"/>
  <c r="S3" i="262"/>
  <c r="S118" i="262"/>
  <c r="H90" i="262"/>
  <c r="J90" i="262"/>
  <c r="H92" i="262"/>
  <c r="H90" i="261"/>
  <c r="H93" i="261"/>
  <c r="H96" i="261"/>
  <c r="J90" i="261"/>
  <c r="S3" i="261"/>
  <c r="V72" i="261"/>
  <c r="V71" i="261"/>
  <c r="V77" i="261" s="1"/>
  <c r="V74" i="261"/>
  <c r="B273" i="260"/>
  <c r="A273" i="260"/>
  <c r="B272" i="260"/>
  <c r="A272" i="260"/>
  <c r="B271" i="260"/>
  <c r="A271" i="260"/>
  <c r="B270" i="260"/>
  <c r="A270" i="260"/>
  <c r="B269" i="260"/>
  <c r="A269" i="260"/>
  <c r="B268" i="260"/>
  <c r="A268" i="260"/>
  <c r="B267" i="260"/>
  <c r="A267" i="260"/>
  <c r="B266" i="260"/>
  <c r="A266" i="260"/>
  <c r="B265" i="260"/>
  <c r="A265" i="260"/>
  <c r="B264" i="260"/>
  <c r="A264" i="260"/>
  <c r="B263" i="260"/>
  <c r="A263" i="260"/>
  <c r="B262" i="260"/>
  <c r="A262" i="260"/>
  <c r="B261" i="260"/>
  <c r="A261" i="260"/>
  <c r="B260" i="260"/>
  <c r="A260" i="260"/>
  <c r="B259" i="260"/>
  <c r="A259" i="260"/>
  <c r="B258" i="260"/>
  <c r="A258" i="260"/>
  <c r="B257" i="260"/>
  <c r="A257" i="260"/>
  <c r="B256" i="260"/>
  <c r="A256" i="260"/>
  <c r="B255" i="260"/>
  <c r="A255" i="260"/>
  <c r="B254" i="260"/>
  <c r="A254" i="260"/>
  <c r="B253" i="260"/>
  <c r="A253" i="260"/>
  <c r="B252" i="260"/>
  <c r="A252" i="260"/>
  <c r="B251" i="260"/>
  <c r="A251" i="260"/>
  <c r="B250" i="260"/>
  <c r="A250" i="260"/>
  <c r="B249" i="260"/>
  <c r="A249" i="260"/>
  <c r="B248" i="260"/>
  <c r="A248" i="260"/>
  <c r="B247" i="260"/>
  <c r="A247" i="260"/>
  <c r="B246" i="260"/>
  <c r="A246" i="260"/>
  <c r="B245" i="260"/>
  <c r="A245" i="260"/>
  <c r="B244" i="260"/>
  <c r="A244" i="260"/>
  <c r="B243" i="260"/>
  <c r="A243" i="260"/>
  <c r="B242" i="260"/>
  <c r="A242" i="260"/>
  <c r="B241" i="260"/>
  <c r="A241" i="260"/>
  <c r="B240" i="260"/>
  <c r="A240" i="260"/>
  <c r="B239" i="260"/>
  <c r="A239" i="260"/>
  <c r="B238" i="260"/>
  <c r="A238" i="260"/>
  <c r="B237" i="260"/>
  <c r="A237" i="260"/>
  <c r="B236" i="260"/>
  <c r="A236" i="260"/>
  <c r="B235" i="260"/>
  <c r="A235" i="260"/>
  <c r="B234" i="260"/>
  <c r="A234" i="260"/>
  <c r="B233" i="260"/>
  <c r="A233" i="260"/>
  <c r="B232" i="260"/>
  <c r="A232" i="260"/>
  <c r="B231" i="260"/>
  <c r="A231" i="260"/>
  <c r="B230" i="260"/>
  <c r="A230" i="260"/>
  <c r="B229" i="260"/>
  <c r="A229" i="260"/>
  <c r="B228" i="260"/>
  <c r="A228" i="260"/>
  <c r="B227" i="260"/>
  <c r="A227" i="260"/>
  <c r="B226" i="260"/>
  <c r="A226" i="260"/>
  <c r="B225" i="260"/>
  <c r="A225" i="260"/>
  <c r="B224" i="260"/>
  <c r="A224" i="260"/>
  <c r="B223" i="260"/>
  <c r="A223" i="260"/>
  <c r="B222" i="260"/>
  <c r="A222" i="260"/>
  <c r="B221" i="260"/>
  <c r="A221" i="260"/>
  <c r="B220" i="260"/>
  <c r="A220" i="260"/>
  <c r="B219" i="260"/>
  <c r="A219" i="260"/>
  <c r="B218" i="260"/>
  <c r="A218" i="260"/>
  <c r="B217" i="260"/>
  <c r="A217" i="260"/>
  <c r="B216" i="260"/>
  <c r="A216" i="260"/>
  <c r="B215" i="260"/>
  <c r="A215" i="260"/>
  <c r="B214" i="260"/>
  <c r="A214" i="260"/>
  <c r="B213" i="260"/>
  <c r="A213" i="260"/>
  <c r="B212" i="260"/>
  <c r="A212" i="260"/>
  <c r="B211" i="260"/>
  <c r="A211" i="260"/>
  <c r="B210" i="260"/>
  <c r="A210" i="260"/>
  <c r="B209" i="260"/>
  <c r="A209" i="260"/>
  <c r="B208" i="260"/>
  <c r="A208" i="260"/>
  <c r="B207" i="260"/>
  <c r="A207" i="260"/>
  <c r="B206" i="260"/>
  <c r="A206" i="260"/>
  <c r="B205" i="260"/>
  <c r="A205" i="260"/>
  <c r="B204" i="260"/>
  <c r="A204" i="260"/>
  <c r="B203" i="260"/>
  <c r="A203" i="260"/>
  <c r="B202" i="260"/>
  <c r="A202" i="260"/>
  <c r="B201" i="260"/>
  <c r="A201" i="260"/>
  <c r="B200" i="260"/>
  <c r="A200" i="260"/>
  <c r="B199" i="260"/>
  <c r="A199" i="260"/>
  <c r="B198" i="260"/>
  <c r="A198" i="260"/>
  <c r="B197" i="260"/>
  <c r="A197" i="260"/>
  <c r="B196" i="260"/>
  <c r="A196" i="260"/>
  <c r="B195" i="260"/>
  <c r="A195" i="260"/>
  <c r="B194" i="260"/>
  <c r="A194" i="260"/>
  <c r="B193" i="260"/>
  <c r="A193" i="260"/>
  <c r="B192" i="260"/>
  <c r="A192" i="260"/>
  <c r="B191" i="260"/>
  <c r="A191" i="260"/>
  <c r="B190" i="260"/>
  <c r="A190" i="260"/>
  <c r="B189" i="260"/>
  <c r="A189" i="260"/>
  <c r="B188" i="260"/>
  <c r="A188" i="260"/>
  <c r="B187" i="260"/>
  <c r="A187" i="260"/>
  <c r="B186" i="260"/>
  <c r="A186" i="260"/>
  <c r="B185" i="260"/>
  <c r="A185" i="260"/>
  <c r="B184" i="260"/>
  <c r="A184" i="260"/>
  <c r="B183" i="260"/>
  <c r="A183" i="260"/>
  <c r="B182" i="260"/>
  <c r="A182" i="260"/>
  <c r="B181" i="260"/>
  <c r="A181" i="260"/>
  <c r="B180" i="260"/>
  <c r="A180" i="260"/>
  <c r="B179" i="260"/>
  <c r="A179" i="260"/>
  <c r="B178" i="260"/>
  <c r="A178" i="260"/>
  <c r="B177" i="260"/>
  <c r="A177" i="260"/>
  <c r="B176" i="260"/>
  <c r="A176" i="260"/>
  <c r="B175" i="260"/>
  <c r="A175" i="260"/>
  <c r="B174" i="260"/>
  <c r="A174" i="260"/>
  <c r="B173" i="260"/>
  <c r="A173" i="260"/>
  <c r="B172" i="260"/>
  <c r="A172" i="260"/>
  <c r="B171" i="260"/>
  <c r="A171" i="260"/>
  <c r="B170" i="260"/>
  <c r="A170" i="260"/>
  <c r="B169" i="260"/>
  <c r="A169" i="260"/>
  <c r="B168" i="260"/>
  <c r="A168" i="260"/>
  <c r="B167" i="260"/>
  <c r="A167" i="260"/>
  <c r="B166" i="260"/>
  <c r="A166" i="260"/>
  <c r="B165" i="260"/>
  <c r="A165" i="260"/>
  <c r="B164" i="260"/>
  <c r="A164" i="260"/>
  <c r="B163" i="260"/>
  <c r="A163" i="260"/>
  <c r="B162" i="260"/>
  <c r="A162" i="260"/>
  <c r="B161" i="260"/>
  <c r="A161" i="260"/>
  <c r="B160" i="260"/>
  <c r="A160" i="260"/>
  <c r="B159" i="260"/>
  <c r="A159" i="260"/>
  <c r="B158" i="260"/>
  <c r="A158" i="260"/>
  <c r="B157" i="260"/>
  <c r="A157" i="260"/>
  <c r="B156" i="260"/>
  <c r="A156" i="260"/>
  <c r="B155" i="260"/>
  <c r="A155" i="260"/>
  <c r="B154" i="260"/>
  <c r="A154" i="260"/>
  <c r="B153" i="260"/>
  <c r="A153" i="260"/>
  <c r="B152" i="260"/>
  <c r="A152" i="260"/>
  <c r="B151" i="260"/>
  <c r="A151" i="260"/>
  <c r="B150" i="260"/>
  <c r="A150" i="260"/>
  <c r="B149" i="260"/>
  <c r="A149" i="260"/>
  <c r="B148" i="260"/>
  <c r="A148" i="260"/>
  <c r="B147" i="260"/>
  <c r="A147" i="260"/>
  <c r="B146" i="260"/>
  <c r="A146" i="260"/>
  <c r="B145" i="260"/>
  <c r="A145" i="260"/>
  <c r="B144" i="260"/>
  <c r="A144" i="260"/>
  <c r="B143" i="260"/>
  <c r="A143" i="260"/>
  <c r="B142" i="260"/>
  <c r="A142" i="260"/>
  <c r="B141" i="260"/>
  <c r="A141" i="260"/>
  <c r="B140" i="260"/>
  <c r="A140" i="260"/>
  <c r="B139" i="260"/>
  <c r="A139" i="260"/>
  <c r="B138" i="260"/>
  <c r="A138" i="260"/>
  <c r="B137" i="260"/>
  <c r="A137" i="260"/>
  <c r="B136" i="260"/>
  <c r="A136" i="260"/>
  <c r="B135" i="260"/>
  <c r="A135" i="260"/>
  <c r="B134" i="260"/>
  <c r="A134" i="260"/>
  <c r="B133" i="260"/>
  <c r="A133" i="260"/>
  <c r="B132" i="260"/>
  <c r="A132" i="260"/>
  <c r="B131" i="260"/>
  <c r="A131" i="260"/>
  <c r="B130" i="260"/>
  <c r="A130" i="260"/>
  <c r="B129" i="260"/>
  <c r="A129" i="260"/>
  <c r="B128" i="260"/>
  <c r="A128" i="260"/>
  <c r="B127" i="260"/>
  <c r="A127" i="260"/>
  <c r="AU123" i="260"/>
  <c r="AT123" i="260"/>
  <c r="AS123" i="260"/>
  <c r="AR123" i="260"/>
  <c r="AQ123" i="260"/>
  <c r="AP123" i="260"/>
  <c r="AO123" i="260"/>
  <c r="AM123" i="260"/>
  <c r="AL123" i="260"/>
  <c r="AK123" i="260"/>
  <c r="AJ123" i="260"/>
  <c r="AI123" i="260"/>
  <c r="AH123" i="260"/>
  <c r="AG123" i="260"/>
  <c r="AE123" i="260"/>
  <c r="AD123" i="260"/>
  <c r="AC123" i="260"/>
  <c r="AB123" i="260"/>
  <c r="AA123" i="260"/>
  <c r="Z123" i="260"/>
  <c r="Y123" i="260"/>
  <c r="W123" i="260"/>
  <c r="V123" i="260"/>
  <c r="U123" i="260"/>
  <c r="T123" i="260"/>
  <c r="S123" i="260"/>
  <c r="R123" i="260"/>
  <c r="Q123" i="260"/>
  <c r="O123" i="260"/>
  <c r="N123" i="260"/>
  <c r="M123" i="260"/>
  <c r="L123" i="260"/>
  <c r="K123" i="260"/>
  <c r="J123" i="260"/>
  <c r="I123" i="260"/>
  <c r="AU122" i="260"/>
  <c r="AT122" i="260"/>
  <c r="AS122" i="260"/>
  <c r="AR122" i="260"/>
  <c r="AQ122" i="260"/>
  <c r="AP122" i="260"/>
  <c r="AO122" i="260"/>
  <c r="AM122" i="260"/>
  <c r="AL122" i="260"/>
  <c r="AK122" i="260"/>
  <c r="AJ122" i="260"/>
  <c r="AI122" i="260"/>
  <c r="AH122" i="260"/>
  <c r="AG122" i="260"/>
  <c r="AE122" i="260"/>
  <c r="AD122" i="260"/>
  <c r="AC122" i="260"/>
  <c r="AB122" i="260"/>
  <c r="AA122" i="260"/>
  <c r="Z122" i="260"/>
  <c r="Y122" i="260"/>
  <c r="W122" i="260"/>
  <c r="V122" i="260"/>
  <c r="U122" i="260"/>
  <c r="T122" i="260"/>
  <c r="S122" i="260"/>
  <c r="R122" i="260"/>
  <c r="Q122" i="260"/>
  <c r="O122" i="260"/>
  <c r="N122" i="260"/>
  <c r="M122" i="260"/>
  <c r="L122" i="260"/>
  <c r="K122" i="260"/>
  <c r="J122" i="260"/>
  <c r="I122" i="260"/>
  <c r="AU121" i="260"/>
  <c r="AT121" i="260"/>
  <c r="AS121" i="260"/>
  <c r="AR121" i="260"/>
  <c r="AQ121" i="260"/>
  <c r="AP121" i="260"/>
  <c r="AO121" i="260"/>
  <c r="AM121" i="260"/>
  <c r="AL121" i="260"/>
  <c r="AK121" i="260"/>
  <c r="AJ121" i="260"/>
  <c r="AI121" i="260"/>
  <c r="AH121" i="260"/>
  <c r="AG121" i="260"/>
  <c r="AE121" i="260"/>
  <c r="AD121" i="260"/>
  <c r="AC121" i="260"/>
  <c r="AB121" i="260"/>
  <c r="AA121" i="260"/>
  <c r="Z121" i="260"/>
  <c r="Y121" i="260"/>
  <c r="W121" i="260"/>
  <c r="V121" i="260"/>
  <c r="U121" i="260"/>
  <c r="T121" i="260"/>
  <c r="S121" i="260"/>
  <c r="R121" i="260"/>
  <c r="Q121" i="260"/>
  <c r="O121" i="260"/>
  <c r="N121" i="260"/>
  <c r="M121" i="260"/>
  <c r="L121" i="260"/>
  <c r="K121" i="260"/>
  <c r="J121" i="260"/>
  <c r="I121" i="260"/>
  <c r="G121" i="260"/>
  <c r="F121" i="260"/>
  <c r="E121" i="260"/>
  <c r="D121" i="260"/>
  <c r="C121" i="260"/>
  <c r="B121" i="260"/>
  <c r="A121" i="260"/>
  <c r="AU120" i="260"/>
  <c r="AT120" i="260"/>
  <c r="AS120" i="260"/>
  <c r="AR120" i="260"/>
  <c r="AQ120" i="260"/>
  <c r="AP120" i="260"/>
  <c r="AO120" i="260"/>
  <c r="AM120" i="260"/>
  <c r="AL120" i="260"/>
  <c r="AK120" i="260"/>
  <c r="AJ120" i="260"/>
  <c r="AI120" i="260"/>
  <c r="AH120" i="260"/>
  <c r="AG120" i="260"/>
  <c r="AE120" i="260"/>
  <c r="AD120" i="260"/>
  <c r="AC120" i="260"/>
  <c r="AB120" i="260"/>
  <c r="AA120" i="260"/>
  <c r="Z120" i="260"/>
  <c r="Y120" i="260"/>
  <c r="W120" i="260"/>
  <c r="V120" i="260"/>
  <c r="U120" i="260"/>
  <c r="T120" i="260"/>
  <c r="S120" i="260"/>
  <c r="R120" i="260"/>
  <c r="Q120" i="260"/>
  <c r="O120" i="260"/>
  <c r="N120" i="260"/>
  <c r="M120" i="260"/>
  <c r="L120" i="260"/>
  <c r="K120" i="260"/>
  <c r="J120" i="260"/>
  <c r="I120" i="260"/>
  <c r="G120" i="260"/>
  <c r="F120" i="260"/>
  <c r="E120" i="260"/>
  <c r="D120" i="260"/>
  <c r="C120" i="260"/>
  <c r="B120" i="260"/>
  <c r="A120" i="260"/>
  <c r="AU119" i="260"/>
  <c r="AT119" i="260"/>
  <c r="AS119" i="260"/>
  <c r="AR119" i="260"/>
  <c r="AQ119" i="260"/>
  <c r="AP119" i="260"/>
  <c r="AO119" i="260"/>
  <c r="AM119" i="260"/>
  <c r="AL119" i="260"/>
  <c r="AK119" i="260"/>
  <c r="AJ119" i="260"/>
  <c r="AI119" i="260"/>
  <c r="AH119" i="260"/>
  <c r="AG119" i="260"/>
  <c r="AE119" i="260"/>
  <c r="AD119" i="260"/>
  <c r="AC119" i="260"/>
  <c r="AB119" i="260"/>
  <c r="AA119" i="260"/>
  <c r="Z119" i="260"/>
  <c r="Y119" i="260"/>
  <c r="W119" i="260"/>
  <c r="V119" i="260"/>
  <c r="U119" i="260"/>
  <c r="T119" i="260"/>
  <c r="S119" i="260"/>
  <c r="R119" i="260"/>
  <c r="Q119" i="260"/>
  <c r="O119" i="260"/>
  <c r="N119" i="260"/>
  <c r="M119" i="260"/>
  <c r="L119" i="260"/>
  <c r="K119" i="260"/>
  <c r="J119" i="260"/>
  <c r="I119" i="260"/>
  <c r="G119" i="260"/>
  <c r="F119" i="260"/>
  <c r="E119" i="260"/>
  <c r="D119" i="260"/>
  <c r="C119" i="260"/>
  <c r="B119" i="260"/>
  <c r="A119" i="260"/>
  <c r="AU118" i="260"/>
  <c r="AT118" i="260"/>
  <c r="AS118" i="260"/>
  <c r="AR118" i="260"/>
  <c r="AQ118" i="260"/>
  <c r="AP118" i="260"/>
  <c r="AO118" i="260"/>
  <c r="AM118" i="260"/>
  <c r="AL118" i="260"/>
  <c r="AK118" i="260"/>
  <c r="AJ118" i="260"/>
  <c r="AI118" i="260"/>
  <c r="AH118" i="260"/>
  <c r="AG118" i="260"/>
  <c r="AE118" i="260"/>
  <c r="AD118" i="260"/>
  <c r="AC118" i="260"/>
  <c r="AB118" i="260"/>
  <c r="AA118" i="260"/>
  <c r="Z118" i="260"/>
  <c r="Y118" i="260"/>
  <c r="W118" i="260"/>
  <c r="V118" i="260"/>
  <c r="U118" i="260"/>
  <c r="T118" i="260"/>
  <c r="S118" i="260"/>
  <c r="R118" i="260"/>
  <c r="Q118" i="260"/>
  <c r="O118" i="260"/>
  <c r="N118" i="260"/>
  <c r="M118" i="260"/>
  <c r="L118" i="260"/>
  <c r="K118" i="260"/>
  <c r="J118" i="260"/>
  <c r="I118" i="260"/>
  <c r="G118" i="260"/>
  <c r="F118" i="260"/>
  <c r="E118" i="260"/>
  <c r="D118" i="260"/>
  <c r="C118" i="260"/>
  <c r="B118" i="260"/>
  <c r="A118" i="260"/>
  <c r="AU117" i="260"/>
  <c r="AT117" i="260"/>
  <c r="AS117" i="260"/>
  <c r="AR117" i="260"/>
  <c r="AQ117" i="260"/>
  <c r="AP117" i="260"/>
  <c r="AO117" i="260"/>
  <c r="AM117" i="260"/>
  <c r="AL117" i="260"/>
  <c r="AK117" i="260"/>
  <c r="AJ117" i="260"/>
  <c r="AI117" i="260"/>
  <c r="AH117" i="260"/>
  <c r="AG117" i="260"/>
  <c r="AE117" i="260"/>
  <c r="AD117" i="260"/>
  <c r="AC117" i="260"/>
  <c r="AB117" i="260"/>
  <c r="AA117" i="260"/>
  <c r="Z117" i="260"/>
  <c r="Y117" i="260"/>
  <c r="W117" i="260"/>
  <c r="V117" i="260"/>
  <c r="U117" i="260"/>
  <c r="T117" i="260"/>
  <c r="S117" i="260"/>
  <c r="R117" i="260"/>
  <c r="Q117" i="260"/>
  <c r="O117" i="260"/>
  <c r="N117" i="260"/>
  <c r="M117" i="260"/>
  <c r="L117" i="260"/>
  <c r="K117" i="260"/>
  <c r="J117" i="260"/>
  <c r="I117" i="260"/>
  <c r="G117" i="260"/>
  <c r="F117" i="260"/>
  <c r="E117" i="260"/>
  <c r="D117" i="260"/>
  <c r="C117" i="260"/>
  <c r="B117" i="260"/>
  <c r="A117" i="260"/>
  <c r="AU116" i="260"/>
  <c r="AT116" i="260"/>
  <c r="AS116" i="260"/>
  <c r="AR116" i="260"/>
  <c r="AQ116" i="260"/>
  <c r="AP116" i="260"/>
  <c r="AO116" i="260"/>
  <c r="AM116" i="260"/>
  <c r="AL116" i="260"/>
  <c r="AK116" i="260"/>
  <c r="AJ116" i="260"/>
  <c r="AI116" i="260"/>
  <c r="AH116" i="260"/>
  <c r="AG116" i="260"/>
  <c r="AE116" i="260"/>
  <c r="AD116" i="260"/>
  <c r="AC116" i="260"/>
  <c r="AB116" i="260"/>
  <c r="AA116" i="260"/>
  <c r="Z116" i="260"/>
  <c r="Y116" i="260"/>
  <c r="W116" i="260"/>
  <c r="V116" i="260"/>
  <c r="U116" i="260"/>
  <c r="T116" i="260"/>
  <c r="S116" i="260"/>
  <c r="R116" i="260"/>
  <c r="Q116" i="260"/>
  <c r="O116" i="260"/>
  <c r="N116" i="260"/>
  <c r="M116" i="260"/>
  <c r="L116" i="260"/>
  <c r="K116" i="260"/>
  <c r="J116" i="260"/>
  <c r="I116" i="260"/>
  <c r="G116" i="260"/>
  <c r="F116" i="260"/>
  <c r="E116" i="260"/>
  <c r="D116" i="260"/>
  <c r="C116" i="260"/>
  <c r="B116" i="260"/>
  <c r="A116" i="260"/>
  <c r="AU115" i="260"/>
  <c r="AT115" i="260"/>
  <c r="AS115" i="260"/>
  <c r="AR115" i="260"/>
  <c r="AQ115" i="260"/>
  <c r="AP115" i="260"/>
  <c r="AO115" i="260"/>
  <c r="AM115" i="260"/>
  <c r="AL115" i="260"/>
  <c r="AK115" i="260"/>
  <c r="AJ115" i="260"/>
  <c r="AI115" i="260"/>
  <c r="AH115" i="260"/>
  <c r="AG115" i="260"/>
  <c r="AE115" i="260"/>
  <c r="AD115" i="260"/>
  <c r="AC115" i="260"/>
  <c r="AB115" i="260"/>
  <c r="AA115" i="260"/>
  <c r="Z115" i="260"/>
  <c r="Y115" i="260"/>
  <c r="W115" i="260"/>
  <c r="V115" i="260"/>
  <c r="U115" i="260"/>
  <c r="T115" i="260"/>
  <c r="S115" i="260"/>
  <c r="R115" i="260"/>
  <c r="Q115" i="260"/>
  <c r="O115" i="260"/>
  <c r="N115" i="260"/>
  <c r="M115" i="260"/>
  <c r="L115" i="260"/>
  <c r="K115" i="260"/>
  <c r="J115" i="260"/>
  <c r="I115" i="260"/>
  <c r="G115" i="260"/>
  <c r="F115" i="260"/>
  <c r="E115" i="260"/>
  <c r="D115" i="260"/>
  <c r="C115" i="260"/>
  <c r="B115" i="260"/>
  <c r="A115" i="260"/>
  <c r="AU114" i="260"/>
  <c r="AT114" i="260"/>
  <c r="AS114" i="260"/>
  <c r="AR114" i="260"/>
  <c r="AQ114" i="260"/>
  <c r="AP114" i="260"/>
  <c r="AO114" i="260"/>
  <c r="AM114" i="260"/>
  <c r="AL114" i="260"/>
  <c r="AK114" i="260"/>
  <c r="AJ114" i="260"/>
  <c r="AI114" i="260"/>
  <c r="AH114" i="260"/>
  <c r="AG114" i="260"/>
  <c r="AE114" i="260"/>
  <c r="AD114" i="260"/>
  <c r="AC114" i="260"/>
  <c r="AB114" i="260"/>
  <c r="AA114" i="260"/>
  <c r="Z114" i="260"/>
  <c r="Y114" i="260"/>
  <c r="W114" i="260"/>
  <c r="V114" i="260"/>
  <c r="U114" i="260"/>
  <c r="T114" i="260"/>
  <c r="S114" i="260"/>
  <c r="R114" i="260"/>
  <c r="Q114" i="260"/>
  <c r="O114" i="260"/>
  <c r="N114" i="260"/>
  <c r="M114" i="260"/>
  <c r="L114" i="260"/>
  <c r="K114" i="260"/>
  <c r="J114" i="260"/>
  <c r="I114" i="260"/>
  <c r="G114" i="260"/>
  <c r="F114" i="260"/>
  <c r="E114" i="260"/>
  <c r="D114" i="260"/>
  <c r="C114" i="260"/>
  <c r="B114" i="260"/>
  <c r="A114" i="260"/>
  <c r="AU113" i="260"/>
  <c r="AT113" i="260"/>
  <c r="AS113" i="260"/>
  <c r="AR113" i="260"/>
  <c r="AQ113" i="260"/>
  <c r="AP113" i="260"/>
  <c r="AO113" i="260"/>
  <c r="AM113" i="260"/>
  <c r="AL113" i="260"/>
  <c r="AK113" i="260"/>
  <c r="AJ113" i="260"/>
  <c r="AI113" i="260"/>
  <c r="AH113" i="260"/>
  <c r="AG113" i="260"/>
  <c r="AE113" i="260"/>
  <c r="AD113" i="260"/>
  <c r="AC113" i="260"/>
  <c r="AB113" i="260"/>
  <c r="AA113" i="260"/>
  <c r="Z113" i="260"/>
  <c r="Y113" i="260"/>
  <c r="W113" i="260"/>
  <c r="V113" i="260"/>
  <c r="U113" i="260"/>
  <c r="T113" i="260"/>
  <c r="S113" i="260"/>
  <c r="R113" i="260"/>
  <c r="Q113" i="260"/>
  <c r="O113" i="260"/>
  <c r="N113" i="260"/>
  <c r="M113" i="260"/>
  <c r="L113" i="260"/>
  <c r="K113" i="260"/>
  <c r="J113" i="260"/>
  <c r="I113" i="260"/>
  <c r="G113" i="260"/>
  <c r="F113" i="260"/>
  <c r="E113" i="260"/>
  <c r="D113" i="260"/>
  <c r="C113" i="260"/>
  <c r="B113" i="260"/>
  <c r="A113" i="260"/>
  <c r="AU112" i="260"/>
  <c r="AT112" i="260"/>
  <c r="AS112" i="260"/>
  <c r="AR112" i="260"/>
  <c r="AQ112" i="260"/>
  <c r="AP112" i="260"/>
  <c r="AO112" i="260"/>
  <c r="AM112" i="260"/>
  <c r="AL112" i="260"/>
  <c r="AK112" i="260"/>
  <c r="AJ112" i="260"/>
  <c r="AI112" i="260"/>
  <c r="AH112" i="260"/>
  <c r="AG112" i="260"/>
  <c r="AE112" i="260"/>
  <c r="AD112" i="260"/>
  <c r="AC112" i="260"/>
  <c r="AB112" i="260"/>
  <c r="AA112" i="260"/>
  <c r="Z112" i="260"/>
  <c r="Y112" i="260"/>
  <c r="W112" i="260"/>
  <c r="V112" i="260"/>
  <c r="U112" i="260"/>
  <c r="T112" i="260"/>
  <c r="S112" i="260"/>
  <c r="R112" i="260"/>
  <c r="Q112" i="260"/>
  <c r="O112" i="260"/>
  <c r="N112" i="260"/>
  <c r="M112" i="260"/>
  <c r="L112" i="260"/>
  <c r="K112" i="260"/>
  <c r="J112" i="260"/>
  <c r="I112" i="260"/>
  <c r="G112" i="260"/>
  <c r="F112" i="260"/>
  <c r="E112" i="260"/>
  <c r="D112" i="260"/>
  <c r="C112" i="260"/>
  <c r="B112" i="260"/>
  <c r="A112" i="260"/>
  <c r="AU111" i="260"/>
  <c r="AT111" i="260"/>
  <c r="AS111" i="260"/>
  <c r="AR111" i="260"/>
  <c r="AQ111" i="260"/>
  <c r="AP111" i="260"/>
  <c r="AO111" i="260"/>
  <c r="AM111" i="260"/>
  <c r="AL111" i="260"/>
  <c r="AK111" i="260"/>
  <c r="AJ111" i="260"/>
  <c r="AI111" i="260"/>
  <c r="AH111" i="260"/>
  <c r="AG111" i="260"/>
  <c r="AE111" i="260"/>
  <c r="AD111" i="260"/>
  <c r="AC111" i="260"/>
  <c r="AB111" i="260"/>
  <c r="AA111" i="260"/>
  <c r="Z111" i="260"/>
  <c r="Y111" i="260"/>
  <c r="W111" i="260"/>
  <c r="V111" i="260"/>
  <c r="U111" i="260"/>
  <c r="T111" i="260"/>
  <c r="S111" i="260"/>
  <c r="R111" i="260"/>
  <c r="Q111" i="260"/>
  <c r="O111" i="260"/>
  <c r="N111" i="260"/>
  <c r="M111" i="260"/>
  <c r="L111" i="260"/>
  <c r="K111" i="260"/>
  <c r="J111" i="260"/>
  <c r="I111" i="260"/>
  <c r="G111" i="260"/>
  <c r="F111" i="260"/>
  <c r="E111" i="260"/>
  <c r="D111" i="260"/>
  <c r="C111" i="260"/>
  <c r="B111" i="260"/>
  <c r="A111" i="260"/>
  <c r="AU110" i="260"/>
  <c r="AT110" i="260"/>
  <c r="AS110" i="260"/>
  <c r="AR110" i="260"/>
  <c r="AQ110" i="260"/>
  <c r="AP110" i="260"/>
  <c r="AO110" i="260"/>
  <c r="AM110" i="260"/>
  <c r="AL110" i="260"/>
  <c r="AK110" i="260"/>
  <c r="AJ110" i="260"/>
  <c r="AI110" i="260"/>
  <c r="AH110" i="260"/>
  <c r="AG110" i="260"/>
  <c r="AE110" i="260"/>
  <c r="AD110" i="260"/>
  <c r="AC110" i="260"/>
  <c r="AB110" i="260"/>
  <c r="AA110" i="260"/>
  <c r="Z110" i="260"/>
  <c r="Y110" i="260"/>
  <c r="W110" i="260"/>
  <c r="V110" i="260"/>
  <c r="U110" i="260"/>
  <c r="T110" i="260"/>
  <c r="S110" i="260"/>
  <c r="R110" i="260"/>
  <c r="Q110" i="260"/>
  <c r="O110" i="260"/>
  <c r="N110" i="260"/>
  <c r="M110" i="260"/>
  <c r="L110" i="260"/>
  <c r="K110" i="260"/>
  <c r="J110" i="260"/>
  <c r="I110" i="260"/>
  <c r="G110" i="260"/>
  <c r="F110" i="260"/>
  <c r="E110" i="260"/>
  <c r="D110" i="260"/>
  <c r="C110" i="260"/>
  <c r="B110" i="260"/>
  <c r="A110" i="260"/>
  <c r="AU109" i="260"/>
  <c r="AT109" i="260"/>
  <c r="AS109" i="260"/>
  <c r="AR109" i="260"/>
  <c r="AQ109" i="260"/>
  <c r="AP109" i="260"/>
  <c r="AO109" i="260"/>
  <c r="AM109" i="260"/>
  <c r="AL109" i="260"/>
  <c r="AK109" i="260"/>
  <c r="AJ109" i="260"/>
  <c r="AI109" i="260"/>
  <c r="AH109" i="260"/>
  <c r="AG109" i="260"/>
  <c r="AE109" i="260"/>
  <c r="AD109" i="260"/>
  <c r="AC109" i="260"/>
  <c r="AB109" i="260"/>
  <c r="AA109" i="260"/>
  <c r="Z109" i="260"/>
  <c r="Y109" i="260"/>
  <c r="W109" i="260"/>
  <c r="V109" i="260"/>
  <c r="U109" i="260"/>
  <c r="T109" i="260"/>
  <c r="S109" i="260"/>
  <c r="R109" i="260"/>
  <c r="Q109" i="260"/>
  <c r="O109" i="260"/>
  <c r="N109" i="260"/>
  <c r="M109" i="260"/>
  <c r="L109" i="260"/>
  <c r="K109" i="260"/>
  <c r="J109" i="260"/>
  <c r="I109" i="260"/>
  <c r="G109" i="260"/>
  <c r="F109" i="260"/>
  <c r="E109" i="260"/>
  <c r="D109" i="260"/>
  <c r="C109" i="260"/>
  <c r="B109" i="260"/>
  <c r="A109" i="260"/>
  <c r="AU108" i="260"/>
  <c r="AT108" i="260"/>
  <c r="AS108" i="260"/>
  <c r="AR108" i="260"/>
  <c r="AQ108" i="260"/>
  <c r="AP108" i="260"/>
  <c r="AO108" i="260"/>
  <c r="AM108" i="260"/>
  <c r="AL108" i="260"/>
  <c r="AK108" i="260"/>
  <c r="AJ108" i="260"/>
  <c r="AI108" i="260"/>
  <c r="AH108" i="260"/>
  <c r="AG108" i="260"/>
  <c r="AE108" i="260"/>
  <c r="AD108" i="260"/>
  <c r="AC108" i="260"/>
  <c r="AB108" i="260"/>
  <c r="AA108" i="260"/>
  <c r="Z108" i="260"/>
  <c r="Y108" i="260"/>
  <c r="W108" i="260"/>
  <c r="V108" i="260"/>
  <c r="U108" i="260"/>
  <c r="T108" i="260"/>
  <c r="S108" i="260"/>
  <c r="R108" i="260"/>
  <c r="Q108" i="260"/>
  <c r="O108" i="260"/>
  <c r="N108" i="260"/>
  <c r="M108" i="260"/>
  <c r="L108" i="260"/>
  <c r="K108" i="260"/>
  <c r="J108" i="260"/>
  <c r="I108" i="260"/>
  <c r="G108" i="260"/>
  <c r="F108" i="260"/>
  <c r="E108" i="260"/>
  <c r="D108" i="260"/>
  <c r="C108" i="260"/>
  <c r="B108" i="260"/>
  <c r="A108" i="260"/>
  <c r="AU107" i="260"/>
  <c r="AT107" i="260"/>
  <c r="AS107" i="260"/>
  <c r="AR107" i="260"/>
  <c r="AQ107" i="260"/>
  <c r="AP107" i="260"/>
  <c r="AO107" i="260"/>
  <c r="AM107" i="260"/>
  <c r="AL107" i="260"/>
  <c r="AK107" i="260"/>
  <c r="AJ107" i="260"/>
  <c r="AI107" i="260"/>
  <c r="AH107" i="260"/>
  <c r="AG107" i="260"/>
  <c r="AE107" i="260"/>
  <c r="AD107" i="260"/>
  <c r="AC107" i="260"/>
  <c r="AB107" i="260"/>
  <c r="AA107" i="260"/>
  <c r="Z107" i="260"/>
  <c r="Y107" i="260"/>
  <c r="W107" i="260"/>
  <c r="V107" i="260"/>
  <c r="U107" i="260"/>
  <c r="T107" i="260"/>
  <c r="S107" i="260"/>
  <c r="R107" i="260"/>
  <c r="Q107" i="260"/>
  <c r="O107" i="260"/>
  <c r="N107" i="260"/>
  <c r="M107" i="260"/>
  <c r="L107" i="260"/>
  <c r="K107" i="260"/>
  <c r="J107" i="260"/>
  <c r="I107" i="260"/>
  <c r="G107" i="260"/>
  <c r="F107" i="260"/>
  <c r="E107" i="260"/>
  <c r="D107" i="260"/>
  <c r="C107" i="260"/>
  <c r="B107" i="260"/>
  <c r="A107" i="260"/>
  <c r="AU106" i="260"/>
  <c r="AT106" i="260"/>
  <c r="AS106" i="260"/>
  <c r="AR106" i="260"/>
  <c r="AQ106" i="260"/>
  <c r="AP106" i="260"/>
  <c r="AO106" i="260"/>
  <c r="AM106" i="260"/>
  <c r="AL106" i="260"/>
  <c r="AK106" i="260"/>
  <c r="AJ106" i="260"/>
  <c r="AI106" i="260"/>
  <c r="AH106" i="260"/>
  <c r="AG106" i="260"/>
  <c r="AE106" i="260"/>
  <c r="AD106" i="260"/>
  <c r="AC106" i="260"/>
  <c r="AB106" i="260"/>
  <c r="AA106" i="260"/>
  <c r="Z106" i="260"/>
  <c r="Y106" i="260"/>
  <c r="W106" i="260"/>
  <c r="V106" i="260"/>
  <c r="U106" i="260"/>
  <c r="T106" i="260"/>
  <c r="S106" i="260"/>
  <c r="R106" i="260"/>
  <c r="Q106" i="260"/>
  <c r="O106" i="260"/>
  <c r="N106" i="260"/>
  <c r="M106" i="260"/>
  <c r="L106" i="260"/>
  <c r="K106" i="260"/>
  <c r="J106" i="260"/>
  <c r="I106" i="260"/>
  <c r="G106" i="260"/>
  <c r="F106" i="260"/>
  <c r="E106" i="260"/>
  <c r="D106" i="260"/>
  <c r="C106" i="260"/>
  <c r="B106" i="260"/>
  <c r="A106" i="260"/>
  <c r="AU105" i="260"/>
  <c r="AT105" i="260"/>
  <c r="AS105" i="260"/>
  <c r="AR105" i="260"/>
  <c r="AQ105" i="260"/>
  <c r="AP105" i="260"/>
  <c r="AO105" i="260"/>
  <c r="AM105" i="260"/>
  <c r="AL105" i="260"/>
  <c r="AK105" i="260"/>
  <c r="AJ105" i="260"/>
  <c r="AI105" i="260"/>
  <c r="AH105" i="260"/>
  <c r="AG105" i="260"/>
  <c r="AE105" i="260"/>
  <c r="AD105" i="260"/>
  <c r="AC105" i="260"/>
  <c r="AB105" i="260"/>
  <c r="AA105" i="260"/>
  <c r="Z105" i="260"/>
  <c r="Y105" i="260"/>
  <c r="W105" i="260"/>
  <c r="V105" i="260"/>
  <c r="U105" i="260"/>
  <c r="T105" i="260"/>
  <c r="S105" i="260"/>
  <c r="R105" i="260"/>
  <c r="Q105" i="260"/>
  <c r="O105" i="260"/>
  <c r="N105" i="260"/>
  <c r="M105" i="260"/>
  <c r="L105" i="260"/>
  <c r="K105" i="260"/>
  <c r="J105" i="260"/>
  <c r="I105" i="260"/>
  <c r="G105" i="260"/>
  <c r="F105" i="260"/>
  <c r="E105" i="260"/>
  <c r="D105" i="260"/>
  <c r="C105" i="260"/>
  <c r="B105" i="260"/>
  <c r="A105" i="260"/>
  <c r="AU104" i="260"/>
  <c r="AT104" i="260"/>
  <c r="AS104" i="260"/>
  <c r="AR104" i="260"/>
  <c r="AQ104" i="260"/>
  <c r="AP104" i="260"/>
  <c r="AO104" i="260"/>
  <c r="AM104" i="260"/>
  <c r="AL104" i="260"/>
  <c r="AK104" i="260"/>
  <c r="AJ104" i="260"/>
  <c r="AI104" i="260"/>
  <c r="AH104" i="260"/>
  <c r="AG104" i="260"/>
  <c r="AE104" i="260"/>
  <c r="AD104" i="260"/>
  <c r="AC104" i="260"/>
  <c r="AB104" i="260"/>
  <c r="AA104" i="260"/>
  <c r="Z104" i="260"/>
  <c r="Y104" i="260"/>
  <c r="W104" i="260"/>
  <c r="V104" i="260"/>
  <c r="U104" i="260"/>
  <c r="T104" i="260"/>
  <c r="S104" i="260"/>
  <c r="R104" i="260"/>
  <c r="Q104" i="260"/>
  <c r="O104" i="260"/>
  <c r="N104" i="260"/>
  <c r="M104" i="260"/>
  <c r="L104" i="260"/>
  <c r="K104" i="260"/>
  <c r="J104" i="260"/>
  <c r="I104" i="260"/>
  <c r="G104" i="260"/>
  <c r="F104" i="260"/>
  <c r="E104" i="260"/>
  <c r="D104" i="260"/>
  <c r="C104" i="260"/>
  <c r="B104" i="260"/>
  <c r="A104" i="260"/>
  <c r="AU103" i="260"/>
  <c r="AT103" i="260"/>
  <c r="AS103" i="260"/>
  <c r="AR103" i="260"/>
  <c r="AQ103" i="260"/>
  <c r="AP103" i="260"/>
  <c r="AO103" i="260"/>
  <c r="AM103" i="260"/>
  <c r="AL103" i="260"/>
  <c r="AK103" i="260"/>
  <c r="AJ103" i="260"/>
  <c r="AI103" i="260"/>
  <c r="AH103" i="260"/>
  <c r="AG103" i="260"/>
  <c r="AE103" i="260"/>
  <c r="AD103" i="260"/>
  <c r="AC103" i="260"/>
  <c r="AB103" i="260"/>
  <c r="AA103" i="260"/>
  <c r="Z103" i="260"/>
  <c r="Y103" i="260"/>
  <c r="W103" i="260"/>
  <c r="V103" i="260"/>
  <c r="U103" i="260"/>
  <c r="T103" i="260"/>
  <c r="S103" i="260"/>
  <c r="R103" i="260"/>
  <c r="Q103" i="260"/>
  <c r="O103" i="260"/>
  <c r="N103" i="260"/>
  <c r="M103" i="260"/>
  <c r="L103" i="260"/>
  <c r="K103" i="260"/>
  <c r="J103" i="260"/>
  <c r="I103" i="260"/>
  <c r="G103" i="260"/>
  <c r="F103" i="260"/>
  <c r="E103" i="260"/>
  <c r="D103" i="260"/>
  <c r="C103" i="260"/>
  <c r="B103" i="260"/>
  <c r="A103" i="260"/>
  <c r="AU102" i="260"/>
  <c r="AT102" i="260"/>
  <c r="AS102" i="260"/>
  <c r="AR102" i="260"/>
  <c r="AQ102" i="260"/>
  <c r="AP102" i="260"/>
  <c r="AO102" i="260"/>
  <c r="AM102" i="260"/>
  <c r="AL102" i="260"/>
  <c r="AK102" i="260"/>
  <c r="AJ102" i="260"/>
  <c r="AI102" i="260"/>
  <c r="AH102" i="260"/>
  <c r="AG102" i="260"/>
  <c r="AE102" i="260"/>
  <c r="AD102" i="260"/>
  <c r="AC102" i="260"/>
  <c r="AB102" i="260"/>
  <c r="AA102" i="260"/>
  <c r="Z102" i="260"/>
  <c r="Y102" i="260"/>
  <c r="W102" i="260"/>
  <c r="V102" i="260"/>
  <c r="U102" i="260"/>
  <c r="T102" i="260"/>
  <c r="S102" i="260"/>
  <c r="R102" i="260"/>
  <c r="Q102" i="260"/>
  <c r="O102" i="260"/>
  <c r="N102" i="260"/>
  <c r="M102" i="260"/>
  <c r="L102" i="260"/>
  <c r="K102" i="260"/>
  <c r="J102" i="260"/>
  <c r="I102" i="260"/>
  <c r="G102" i="260"/>
  <c r="F102" i="260"/>
  <c r="E102" i="260"/>
  <c r="D102" i="260"/>
  <c r="C102" i="260"/>
  <c r="B102" i="260"/>
  <c r="A102" i="260"/>
  <c r="AU101" i="260"/>
  <c r="AT101" i="260"/>
  <c r="AS101" i="260"/>
  <c r="AR101" i="260"/>
  <c r="AQ101" i="260"/>
  <c r="AP101" i="260"/>
  <c r="AO101" i="260"/>
  <c r="AM101" i="260"/>
  <c r="AL101" i="260"/>
  <c r="AK101" i="260"/>
  <c r="AJ101" i="260"/>
  <c r="AI101" i="260"/>
  <c r="AH101" i="260"/>
  <c r="AG101" i="260"/>
  <c r="AE101" i="260"/>
  <c r="AD101" i="260"/>
  <c r="AC101" i="260"/>
  <c r="AB101" i="260"/>
  <c r="AA101" i="260"/>
  <c r="Z101" i="260"/>
  <c r="Y101" i="260"/>
  <c r="W101" i="260"/>
  <c r="V101" i="260"/>
  <c r="U101" i="260"/>
  <c r="T101" i="260"/>
  <c r="S101" i="260"/>
  <c r="R101" i="260"/>
  <c r="Q101" i="260"/>
  <c r="O101" i="260"/>
  <c r="N101" i="260"/>
  <c r="M101" i="260"/>
  <c r="L101" i="260"/>
  <c r="K101" i="260"/>
  <c r="J101" i="260"/>
  <c r="I101" i="260"/>
  <c r="G101" i="260"/>
  <c r="F101" i="260"/>
  <c r="E101" i="260"/>
  <c r="D101" i="260"/>
  <c r="C101" i="260"/>
  <c r="B101" i="260"/>
  <c r="A101" i="260"/>
  <c r="G96" i="260"/>
  <c r="F96" i="260"/>
  <c r="E96" i="260"/>
  <c r="D96" i="260"/>
  <c r="C96" i="260"/>
  <c r="B96" i="260"/>
  <c r="G95" i="260"/>
  <c r="F95" i="260"/>
  <c r="E95" i="260"/>
  <c r="D95" i="260"/>
  <c r="C95" i="260"/>
  <c r="B95" i="260"/>
  <c r="G94" i="260"/>
  <c r="F94" i="260"/>
  <c r="E94" i="260"/>
  <c r="D94" i="260"/>
  <c r="C94" i="260"/>
  <c r="B94" i="260"/>
  <c r="G93" i="260"/>
  <c r="F93" i="260"/>
  <c r="E93" i="260"/>
  <c r="D93" i="260"/>
  <c r="C93" i="260"/>
  <c r="B93" i="260"/>
  <c r="G92" i="260"/>
  <c r="F92" i="260"/>
  <c r="E92" i="260"/>
  <c r="D92" i="260"/>
  <c r="C92" i="260"/>
  <c r="B92" i="260"/>
  <c r="G91" i="260"/>
  <c r="F91" i="260"/>
  <c r="E91" i="260"/>
  <c r="D91" i="260"/>
  <c r="C91" i="260"/>
  <c r="B91" i="260"/>
  <c r="G90" i="260"/>
  <c r="F90" i="260"/>
  <c r="E90" i="260"/>
  <c r="D90" i="260"/>
  <c r="C90" i="260"/>
  <c r="B90" i="260"/>
  <c r="S76" i="260"/>
  <c r="P76" i="260"/>
  <c r="M76" i="260"/>
  <c r="S75" i="260"/>
  <c r="P75" i="260"/>
  <c r="M75" i="260"/>
  <c r="S74" i="260"/>
  <c r="P74" i="260"/>
  <c r="M74" i="260"/>
  <c r="S73" i="260"/>
  <c r="P73" i="260"/>
  <c r="M73" i="260"/>
  <c r="S72" i="260"/>
  <c r="P72" i="260"/>
  <c r="M72" i="260"/>
  <c r="U71" i="260"/>
  <c r="S71" i="260"/>
  <c r="R71" i="260"/>
  <c r="P71" i="260"/>
  <c r="M71" i="260"/>
  <c r="V66" i="260"/>
  <c r="S66" i="260"/>
  <c r="P66" i="260"/>
  <c r="M66" i="260"/>
  <c r="V65" i="260"/>
  <c r="S65" i="260"/>
  <c r="P65" i="260"/>
  <c r="M65" i="260"/>
  <c r="V64" i="260"/>
  <c r="S64" i="260"/>
  <c r="P64" i="260"/>
  <c r="M64" i="260"/>
  <c r="V63" i="260"/>
  <c r="S63" i="260"/>
  <c r="P63" i="260"/>
  <c r="M63" i="260"/>
  <c r="V62" i="260"/>
  <c r="S62" i="260"/>
  <c r="P62" i="260"/>
  <c r="M62" i="260"/>
  <c r="V61" i="260"/>
  <c r="S61" i="260"/>
  <c r="P61" i="260"/>
  <c r="M61" i="260"/>
  <c r="L61" i="260"/>
  <c r="J3" i="260"/>
  <c r="S3" i="260"/>
  <c r="B273" i="259"/>
  <c r="A273" i="259"/>
  <c r="B272" i="259"/>
  <c r="A272" i="259"/>
  <c r="B271" i="259"/>
  <c r="A271" i="259"/>
  <c r="B270" i="259"/>
  <c r="A270" i="259"/>
  <c r="B269" i="259"/>
  <c r="A269" i="259"/>
  <c r="B268" i="259"/>
  <c r="A268" i="259"/>
  <c r="B267" i="259"/>
  <c r="A267" i="259"/>
  <c r="B266" i="259"/>
  <c r="A266" i="259"/>
  <c r="B265" i="259"/>
  <c r="A265" i="259"/>
  <c r="B264" i="259"/>
  <c r="A264" i="259"/>
  <c r="B263" i="259"/>
  <c r="A263" i="259"/>
  <c r="B262" i="259"/>
  <c r="A262" i="259"/>
  <c r="B261" i="259"/>
  <c r="A261" i="259"/>
  <c r="B260" i="259"/>
  <c r="A260" i="259"/>
  <c r="B259" i="259"/>
  <c r="A259" i="259"/>
  <c r="B258" i="259"/>
  <c r="A258" i="259"/>
  <c r="B257" i="259"/>
  <c r="A257" i="259"/>
  <c r="B256" i="259"/>
  <c r="A256" i="259"/>
  <c r="B255" i="259"/>
  <c r="A255" i="259"/>
  <c r="B254" i="259"/>
  <c r="A254" i="259"/>
  <c r="B253" i="259"/>
  <c r="A253" i="259"/>
  <c r="B252" i="259"/>
  <c r="A252" i="259"/>
  <c r="B251" i="259"/>
  <c r="A251" i="259"/>
  <c r="B250" i="259"/>
  <c r="A250" i="259"/>
  <c r="B249" i="259"/>
  <c r="A249" i="259"/>
  <c r="B248" i="259"/>
  <c r="A248" i="259"/>
  <c r="B247" i="259"/>
  <c r="A247" i="259"/>
  <c r="B246" i="259"/>
  <c r="A246" i="259"/>
  <c r="B245" i="259"/>
  <c r="A245" i="259"/>
  <c r="B244" i="259"/>
  <c r="A244" i="259"/>
  <c r="B243" i="259"/>
  <c r="A243" i="259"/>
  <c r="B242" i="259"/>
  <c r="A242" i="259"/>
  <c r="B241" i="259"/>
  <c r="A241" i="259"/>
  <c r="B240" i="259"/>
  <c r="A240" i="259"/>
  <c r="B239" i="259"/>
  <c r="A239" i="259"/>
  <c r="B238" i="259"/>
  <c r="A238" i="259"/>
  <c r="B237" i="259"/>
  <c r="A237" i="259"/>
  <c r="B236" i="259"/>
  <c r="A236" i="259"/>
  <c r="B235" i="259"/>
  <c r="A235" i="259"/>
  <c r="B234" i="259"/>
  <c r="A234" i="259"/>
  <c r="B233" i="259"/>
  <c r="A233" i="259"/>
  <c r="B232" i="259"/>
  <c r="A232" i="259"/>
  <c r="B231" i="259"/>
  <c r="A231" i="259"/>
  <c r="B230" i="259"/>
  <c r="A230" i="259"/>
  <c r="B229" i="259"/>
  <c r="A229" i="259"/>
  <c r="B228" i="259"/>
  <c r="A228" i="259"/>
  <c r="B227" i="259"/>
  <c r="A227" i="259"/>
  <c r="B226" i="259"/>
  <c r="A226" i="259"/>
  <c r="B225" i="259"/>
  <c r="A225" i="259"/>
  <c r="B224" i="259"/>
  <c r="A224" i="259"/>
  <c r="B223" i="259"/>
  <c r="A223" i="259"/>
  <c r="B222" i="259"/>
  <c r="A222" i="259"/>
  <c r="B221" i="259"/>
  <c r="A221" i="259"/>
  <c r="B220" i="259"/>
  <c r="A220" i="259"/>
  <c r="B219" i="259"/>
  <c r="A219" i="259"/>
  <c r="B218" i="259"/>
  <c r="A218" i="259"/>
  <c r="B217" i="259"/>
  <c r="A217" i="259"/>
  <c r="B216" i="259"/>
  <c r="A216" i="259"/>
  <c r="B215" i="259"/>
  <c r="A215" i="259"/>
  <c r="B214" i="259"/>
  <c r="A214" i="259"/>
  <c r="B213" i="259"/>
  <c r="A213" i="259"/>
  <c r="B212" i="259"/>
  <c r="A212" i="259"/>
  <c r="B211" i="259"/>
  <c r="A211" i="259"/>
  <c r="B210" i="259"/>
  <c r="A210" i="259"/>
  <c r="B209" i="259"/>
  <c r="A209" i="259"/>
  <c r="B208" i="259"/>
  <c r="A208" i="259"/>
  <c r="B207" i="259"/>
  <c r="A207" i="259"/>
  <c r="B206" i="259"/>
  <c r="A206" i="259"/>
  <c r="B205" i="259"/>
  <c r="A205" i="259"/>
  <c r="B204" i="259"/>
  <c r="A204" i="259"/>
  <c r="B203" i="259"/>
  <c r="A203" i="259"/>
  <c r="B202" i="259"/>
  <c r="A202" i="259"/>
  <c r="B201" i="259"/>
  <c r="A201" i="259"/>
  <c r="B200" i="259"/>
  <c r="A200" i="259"/>
  <c r="B199" i="259"/>
  <c r="A199" i="259"/>
  <c r="B198" i="259"/>
  <c r="A198" i="259"/>
  <c r="B197" i="259"/>
  <c r="A197" i="259"/>
  <c r="B196" i="259"/>
  <c r="A196" i="259"/>
  <c r="B195" i="259"/>
  <c r="A195" i="259"/>
  <c r="B194" i="259"/>
  <c r="A194" i="259"/>
  <c r="B193" i="259"/>
  <c r="A193" i="259"/>
  <c r="B192" i="259"/>
  <c r="A192" i="259"/>
  <c r="B191" i="259"/>
  <c r="A191" i="259"/>
  <c r="B190" i="259"/>
  <c r="A190" i="259"/>
  <c r="B189" i="259"/>
  <c r="A189" i="259"/>
  <c r="B188" i="259"/>
  <c r="A188" i="259"/>
  <c r="B187" i="259"/>
  <c r="A187" i="259"/>
  <c r="B186" i="259"/>
  <c r="A186" i="259"/>
  <c r="B185" i="259"/>
  <c r="A185" i="259"/>
  <c r="B184" i="259"/>
  <c r="A184" i="259"/>
  <c r="B183" i="259"/>
  <c r="A183" i="259"/>
  <c r="B182" i="259"/>
  <c r="A182" i="259"/>
  <c r="B181" i="259"/>
  <c r="A181" i="259"/>
  <c r="B180" i="259"/>
  <c r="A180" i="259"/>
  <c r="B179" i="259"/>
  <c r="A179" i="259"/>
  <c r="B178" i="259"/>
  <c r="A178" i="259"/>
  <c r="B177" i="259"/>
  <c r="A177" i="259"/>
  <c r="B176" i="259"/>
  <c r="A176" i="259"/>
  <c r="B175" i="259"/>
  <c r="A175" i="259"/>
  <c r="B174" i="259"/>
  <c r="A174" i="259"/>
  <c r="B173" i="259"/>
  <c r="A173" i="259"/>
  <c r="B172" i="259"/>
  <c r="A172" i="259"/>
  <c r="B171" i="259"/>
  <c r="A171" i="259"/>
  <c r="B170" i="259"/>
  <c r="A170" i="259"/>
  <c r="B169" i="259"/>
  <c r="A169" i="259"/>
  <c r="B168" i="259"/>
  <c r="A168" i="259"/>
  <c r="B167" i="259"/>
  <c r="A167" i="259"/>
  <c r="B166" i="259"/>
  <c r="A166" i="259"/>
  <c r="B165" i="259"/>
  <c r="A165" i="259"/>
  <c r="B164" i="259"/>
  <c r="A164" i="259"/>
  <c r="B163" i="259"/>
  <c r="A163" i="259"/>
  <c r="B162" i="259"/>
  <c r="A162" i="259"/>
  <c r="B161" i="259"/>
  <c r="A161" i="259"/>
  <c r="B160" i="259"/>
  <c r="A160" i="259"/>
  <c r="B159" i="259"/>
  <c r="A159" i="259"/>
  <c r="B158" i="259"/>
  <c r="A158" i="259"/>
  <c r="B157" i="259"/>
  <c r="A157" i="259"/>
  <c r="B156" i="259"/>
  <c r="A156" i="259"/>
  <c r="B155" i="259"/>
  <c r="A155" i="259"/>
  <c r="B154" i="259"/>
  <c r="A154" i="259"/>
  <c r="B153" i="259"/>
  <c r="A153" i="259"/>
  <c r="B152" i="259"/>
  <c r="A152" i="259"/>
  <c r="B151" i="259"/>
  <c r="A151" i="259"/>
  <c r="B150" i="259"/>
  <c r="A150" i="259"/>
  <c r="B149" i="259"/>
  <c r="A149" i="259"/>
  <c r="B148" i="259"/>
  <c r="A148" i="259"/>
  <c r="B147" i="259"/>
  <c r="A147" i="259"/>
  <c r="B146" i="259"/>
  <c r="A146" i="259"/>
  <c r="B145" i="259"/>
  <c r="A145" i="259"/>
  <c r="B144" i="259"/>
  <c r="A144" i="259"/>
  <c r="B143" i="259"/>
  <c r="A143" i="259"/>
  <c r="B142" i="259"/>
  <c r="A142" i="259"/>
  <c r="B141" i="259"/>
  <c r="A141" i="259"/>
  <c r="B140" i="259"/>
  <c r="A140" i="259"/>
  <c r="B139" i="259"/>
  <c r="A139" i="259"/>
  <c r="B138" i="259"/>
  <c r="A138" i="259"/>
  <c r="B137" i="259"/>
  <c r="A137" i="259"/>
  <c r="B136" i="259"/>
  <c r="A136" i="259"/>
  <c r="B135" i="259"/>
  <c r="A135" i="259"/>
  <c r="B134" i="259"/>
  <c r="A134" i="259"/>
  <c r="B133" i="259"/>
  <c r="A133" i="259"/>
  <c r="B132" i="259"/>
  <c r="A132" i="259"/>
  <c r="B131" i="259"/>
  <c r="A131" i="259"/>
  <c r="B130" i="259"/>
  <c r="A130" i="259"/>
  <c r="B129" i="259"/>
  <c r="A129" i="259"/>
  <c r="B128" i="259"/>
  <c r="A128" i="259"/>
  <c r="B127" i="259"/>
  <c r="A127" i="259"/>
  <c r="AU123" i="259"/>
  <c r="AT123" i="259"/>
  <c r="AS123" i="259"/>
  <c r="AR123" i="259"/>
  <c r="AQ123" i="259"/>
  <c r="AP123" i="259"/>
  <c r="AO123" i="259"/>
  <c r="AM123" i="259"/>
  <c r="AL123" i="259"/>
  <c r="AK123" i="259"/>
  <c r="AJ123" i="259"/>
  <c r="AI123" i="259"/>
  <c r="AH123" i="259"/>
  <c r="AG123" i="259"/>
  <c r="AE123" i="259"/>
  <c r="AD123" i="259"/>
  <c r="AC123" i="259"/>
  <c r="AB123" i="259"/>
  <c r="AA123" i="259"/>
  <c r="Z123" i="259"/>
  <c r="Y123" i="259"/>
  <c r="W123" i="259"/>
  <c r="V123" i="259"/>
  <c r="U123" i="259"/>
  <c r="T123" i="259"/>
  <c r="S123" i="259"/>
  <c r="R123" i="259"/>
  <c r="Q123" i="259"/>
  <c r="O123" i="259"/>
  <c r="N123" i="259"/>
  <c r="M123" i="259"/>
  <c r="L123" i="259"/>
  <c r="K123" i="259"/>
  <c r="J123" i="259"/>
  <c r="I123" i="259"/>
  <c r="AU122" i="259"/>
  <c r="AT122" i="259"/>
  <c r="AS122" i="259"/>
  <c r="AR122" i="259"/>
  <c r="AQ122" i="259"/>
  <c r="AP122" i="259"/>
  <c r="AO122" i="259"/>
  <c r="AM122" i="259"/>
  <c r="AL122" i="259"/>
  <c r="AK122" i="259"/>
  <c r="AJ122" i="259"/>
  <c r="AH122" i="259"/>
  <c r="AG122" i="259"/>
  <c r="AE122" i="259"/>
  <c r="AD122" i="259"/>
  <c r="AC122" i="259"/>
  <c r="AB122" i="259"/>
  <c r="Z122" i="259"/>
  <c r="Y122" i="259"/>
  <c r="W122" i="259"/>
  <c r="V122" i="259"/>
  <c r="U122" i="259"/>
  <c r="T122" i="259"/>
  <c r="S122" i="259"/>
  <c r="R122" i="259"/>
  <c r="Q122" i="259"/>
  <c r="O122" i="259"/>
  <c r="N122" i="259"/>
  <c r="M122" i="259"/>
  <c r="L122" i="259"/>
  <c r="K122" i="259"/>
  <c r="J122" i="259"/>
  <c r="I122" i="259"/>
  <c r="AU121" i="259"/>
  <c r="AT121" i="259"/>
  <c r="AS121" i="259"/>
  <c r="AR121" i="259"/>
  <c r="AQ121" i="259"/>
  <c r="AP121" i="259"/>
  <c r="AO121" i="259"/>
  <c r="AM121" i="259"/>
  <c r="AL121" i="259"/>
  <c r="AK121" i="259"/>
  <c r="AJ121" i="259"/>
  <c r="AH121" i="259"/>
  <c r="AG121" i="259"/>
  <c r="AE121" i="259"/>
  <c r="AD121" i="259"/>
  <c r="AC121" i="259"/>
  <c r="AB121" i="259"/>
  <c r="Z121" i="259"/>
  <c r="Y121" i="259"/>
  <c r="W121" i="259"/>
  <c r="V121" i="259"/>
  <c r="U121" i="259"/>
  <c r="T121" i="259"/>
  <c r="R121" i="259"/>
  <c r="Q121" i="259"/>
  <c r="O121" i="259"/>
  <c r="N121" i="259"/>
  <c r="M121" i="259"/>
  <c r="L121" i="259"/>
  <c r="J121" i="259"/>
  <c r="I121" i="259"/>
  <c r="G121" i="259"/>
  <c r="F121" i="259"/>
  <c r="E121" i="259"/>
  <c r="D121" i="259"/>
  <c r="C121" i="259"/>
  <c r="B121" i="259"/>
  <c r="A121" i="259"/>
  <c r="AU120" i="259"/>
  <c r="AT120" i="259"/>
  <c r="AS120" i="259"/>
  <c r="AR120" i="259"/>
  <c r="AP120" i="259"/>
  <c r="AO120" i="259"/>
  <c r="AM120" i="259"/>
  <c r="AL120" i="259"/>
  <c r="AK120" i="259"/>
  <c r="AJ120" i="259"/>
  <c r="AH120" i="259"/>
  <c r="AG120" i="259"/>
  <c r="AE120" i="259"/>
  <c r="AD120" i="259"/>
  <c r="AC120" i="259"/>
  <c r="AB120" i="259"/>
  <c r="Z120" i="259"/>
  <c r="Y120" i="259"/>
  <c r="W120" i="259"/>
  <c r="V120" i="259"/>
  <c r="U120" i="259"/>
  <c r="T120" i="259"/>
  <c r="R120" i="259"/>
  <c r="Q120" i="259"/>
  <c r="O120" i="259"/>
  <c r="N120" i="259"/>
  <c r="M120" i="259"/>
  <c r="L120" i="259"/>
  <c r="J120" i="259"/>
  <c r="I120" i="259"/>
  <c r="G120" i="259"/>
  <c r="F120" i="259"/>
  <c r="E120" i="259"/>
  <c r="D120" i="259"/>
  <c r="C120" i="259"/>
  <c r="B120" i="259"/>
  <c r="A120" i="259"/>
  <c r="AU119" i="259"/>
  <c r="AT119" i="259"/>
  <c r="AS119" i="259"/>
  <c r="AR119" i="259"/>
  <c r="AP119" i="259"/>
  <c r="AO119" i="259"/>
  <c r="AM119" i="259"/>
  <c r="AL119" i="259"/>
  <c r="AK119" i="259"/>
  <c r="AJ119" i="259"/>
  <c r="AH119" i="259"/>
  <c r="AG119" i="259"/>
  <c r="AE119" i="259"/>
  <c r="AD119" i="259"/>
  <c r="AC119" i="259"/>
  <c r="AB119" i="259"/>
  <c r="Z119" i="259"/>
  <c r="Y119" i="259"/>
  <c r="W119" i="259"/>
  <c r="V119" i="259"/>
  <c r="U119" i="259"/>
  <c r="T119" i="259"/>
  <c r="R119" i="259"/>
  <c r="Q119" i="259"/>
  <c r="O119" i="259"/>
  <c r="N119" i="259"/>
  <c r="M119" i="259"/>
  <c r="L119" i="259"/>
  <c r="J119" i="259"/>
  <c r="I119" i="259"/>
  <c r="G119" i="259"/>
  <c r="F119" i="259"/>
  <c r="E119" i="259"/>
  <c r="D119" i="259"/>
  <c r="C119" i="259"/>
  <c r="B119" i="259"/>
  <c r="A119" i="259"/>
  <c r="AU118" i="259"/>
  <c r="AT118" i="259"/>
  <c r="AS118" i="259"/>
  <c r="AR118" i="259"/>
  <c r="AQ118" i="259"/>
  <c r="AP118" i="259"/>
  <c r="AO118" i="259"/>
  <c r="AM118" i="259"/>
  <c r="AL118" i="259"/>
  <c r="AK118" i="259"/>
  <c r="AJ118" i="259"/>
  <c r="AI118" i="259"/>
  <c r="AH118" i="259"/>
  <c r="AG118" i="259"/>
  <c r="AE118" i="259"/>
  <c r="AD118" i="259"/>
  <c r="AC118" i="259"/>
  <c r="AB118" i="259"/>
  <c r="AA118" i="259"/>
  <c r="Z118" i="259"/>
  <c r="Y118" i="259"/>
  <c r="W118" i="259"/>
  <c r="V118" i="259"/>
  <c r="U118" i="259"/>
  <c r="T118" i="259"/>
  <c r="R118" i="259"/>
  <c r="Q118" i="259"/>
  <c r="O118" i="259"/>
  <c r="N118" i="259"/>
  <c r="M118" i="259"/>
  <c r="L118" i="259"/>
  <c r="J118" i="259"/>
  <c r="I118" i="259"/>
  <c r="G118" i="259"/>
  <c r="F118" i="259"/>
  <c r="E118" i="259"/>
  <c r="D118" i="259"/>
  <c r="C118" i="259"/>
  <c r="B118" i="259"/>
  <c r="A118" i="259"/>
  <c r="AU117" i="259"/>
  <c r="AT117" i="259"/>
  <c r="AS117" i="259"/>
  <c r="AR117" i="259"/>
  <c r="AQ117" i="259"/>
  <c r="AP117" i="259"/>
  <c r="AO117" i="259"/>
  <c r="AM117" i="259"/>
  <c r="AL117" i="259"/>
  <c r="AK117" i="259"/>
  <c r="AJ117" i="259"/>
  <c r="AI117" i="259"/>
  <c r="AH117" i="259"/>
  <c r="AG117" i="259"/>
  <c r="AE117" i="259"/>
  <c r="AD117" i="259"/>
  <c r="AC117" i="259"/>
  <c r="AB117" i="259"/>
  <c r="AA117" i="259"/>
  <c r="Z117" i="259"/>
  <c r="Y117" i="259"/>
  <c r="W117" i="259"/>
  <c r="V117" i="259"/>
  <c r="U117" i="259"/>
  <c r="T117" i="259"/>
  <c r="S117" i="259"/>
  <c r="R117" i="259"/>
  <c r="Q117" i="259"/>
  <c r="O117" i="259"/>
  <c r="N117" i="259"/>
  <c r="M117" i="259"/>
  <c r="L117" i="259"/>
  <c r="K117" i="259"/>
  <c r="J117" i="259"/>
  <c r="I117" i="259"/>
  <c r="G117" i="259"/>
  <c r="F117" i="259"/>
  <c r="E117" i="259"/>
  <c r="D117" i="259"/>
  <c r="C117" i="259"/>
  <c r="B117" i="259"/>
  <c r="A117" i="259"/>
  <c r="AU116" i="259"/>
  <c r="AT116" i="259"/>
  <c r="AS116" i="259"/>
  <c r="AR116" i="259"/>
  <c r="AQ116" i="259"/>
  <c r="AP116" i="259"/>
  <c r="AO116" i="259"/>
  <c r="AM116" i="259"/>
  <c r="AL116" i="259"/>
  <c r="AK116" i="259"/>
  <c r="AJ116" i="259"/>
  <c r="AI116" i="259"/>
  <c r="AH116" i="259"/>
  <c r="AG116" i="259"/>
  <c r="AE116" i="259"/>
  <c r="AD116" i="259"/>
  <c r="AC116" i="259"/>
  <c r="AB116" i="259"/>
  <c r="AA116" i="259"/>
  <c r="Z116" i="259"/>
  <c r="Y116" i="259"/>
  <c r="W116" i="259"/>
  <c r="V116" i="259"/>
  <c r="U116" i="259"/>
  <c r="T116" i="259"/>
  <c r="S116" i="259"/>
  <c r="R116" i="259"/>
  <c r="Q116" i="259"/>
  <c r="O116" i="259"/>
  <c r="N116" i="259"/>
  <c r="M116" i="259"/>
  <c r="L116" i="259"/>
  <c r="K116" i="259"/>
  <c r="J116" i="259"/>
  <c r="I116" i="259"/>
  <c r="G116" i="259"/>
  <c r="F116" i="259"/>
  <c r="E116" i="259"/>
  <c r="D116" i="259"/>
  <c r="C116" i="259"/>
  <c r="B116" i="259"/>
  <c r="A116" i="259"/>
  <c r="AU115" i="259"/>
  <c r="AT115" i="259"/>
  <c r="AS115" i="259"/>
  <c r="AR115" i="259"/>
  <c r="AQ115" i="259"/>
  <c r="AP115" i="259"/>
  <c r="AO115" i="259"/>
  <c r="AM115" i="259"/>
  <c r="AL115" i="259"/>
  <c r="AK115" i="259"/>
  <c r="AJ115" i="259"/>
  <c r="AI115" i="259"/>
  <c r="AH115" i="259"/>
  <c r="AG115" i="259"/>
  <c r="AE115" i="259"/>
  <c r="AD115" i="259"/>
  <c r="AC115" i="259"/>
  <c r="AB115" i="259"/>
  <c r="AA115" i="259"/>
  <c r="Z115" i="259"/>
  <c r="Y115" i="259"/>
  <c r="W115" i="259"/>
  <c r="V115" i="259"/>
  <c r="U115" i="259"/>
  <c r="T115" i="259"/>
  <c r="S115" i="259"/>
  <c r="R115" i="259"/>
  <c r="Q115" i="259"/>
  <c r="O115" i="259"/>
  <c r="N115" i="259"/>
  <c r="M115" i="259"/>
  <c r="L115" i="259"/>
  <c r="J115" i="259"/>
  <c r="I115" i="259"/>
  <c r="G115" i="259"/>
  <c r="F115" i="259"/>
  <c r="E115" i="259"/>
  <c r="D115" i="259"/>
  <c r="C115" i="259"/>
  <c r="B115" i="259"/>
  <c r="A115" i="259"/>
  <c r="AU114" i="259"/>
  <c r="AT114" i="259"/>
  <c r="AS114" i="259"/>
  <c r="AR114" i="259"/>
  <c r="AP114" i="259"/>
  <c r="AO114" i="259"/>
  <c r="AM114" i="259"/>
  <c r="AL114" i="259"/>
  <c r="AK114" i="259"/>
  <c r="AJ114" i="259"/>
  <c r="AH114" i="259"/>
  <c r="AG114" i="259"/>
  <c r="AE114" i="259"/>
  <c r="AD114" i="259"/>
  <c r="AC114" i="259"/>
  <c r="AB114" i="259"/>
  <c r="Z114" i="259"/>
  <c r="Y114" i="259"/>
  <c r="W114" i="259"/>
  <c r="V114" i="259"/>
  <c r="U114" i="259"/>
  <c r="T114" i="259"/>
  <c r="R114" i="259"/>
  <c r="Q114" i="259"/>
  <c r="O114" i="259"/>
  <c r="N114" i="259"/>
  <c r="M114" i="259"/>
  <c r="L114" i="259"/>
  <c r="J114" i="259"/>
  <c r="I114" i="259"/>
  <c r="G114" i="259"/>
  <c r="F114" i="259"/>
  <c r="E114" i="259"/>
  <c r="D114" i="259"/>
  <c r="C114" i="259"/>
  <c r="B114" i="259"/>
  <c r="A114" i="259"/>
  <c r="AU113" i="259"/>
  <c r="AT113" i="259"/>
  <c r="AS113" i="259"/>
  <c r="AR113" i="259"/>
  <c r="AP113" i="259"/>
  <c r="AO113" i="259"/>
  <c r="AM113" i="259"/>
  <c r="AL113" i="259"/>
  <c r="AK113" i="259"/>
  <c r="AJ113" i="259"/>
  <c r="AH113" i="259"/>
  <c r="AG113" i="259"/>
  <c r="AE113" i="259"/>
  <c r="AD113" i="259"/>
  <c r="AC113" i="259"/>
  <c r="AB113" i="259"/>
  <c r="Z113" i="259"/>
  <c r="Y113" i="259"/>
  <c r="W113" i="259"/>
  <c r="V113" i="259"/>
  <c r="U113" i="259"/>
  <c r="T113" i="259"/>
  <c r="R113" i="259"/>
  <c r="Q113" i="259"/>
  <c r="O113" i="259"/>
  <c r="N113" i="259"/>
  <c r="M113" i="259"/>
  <c r="L113" i="259"/>
  <c r="J113" i="259"/>
  <c r="I113" i="259"/>
  <c r="G113" i="259"/>
  <c r="F113" i="259"/>
  <c r="E113" i="259"/>
  <c r="D113" i="259"/>
  <c r="C113" i="259"/>
  <c r="B113" i="259"/>
  <c r="A113" i="259"/>
  <c r="AU112" i="259"/>
  <c r="AT112" i="259"/>
  <c r="AS112" i="259"/>
  <c r="AR112" i="259"/>
  <c r="AP112" i="259"/>
  <c r="AO112" i="259"/>
  <c r="AM112" i="259"/>
  <c r="AL112" i="259"/>
  <c r="AK112" i="259"/>
  <c r="AJ112" i="259"/>
  <c r="AH112" i="259"/>
  <c r="AG112" i="259"/>
  <c r="AE112" i="259"/>
  <c r="AD112" i="259"/>
  <c r="AC112" i="259"/>
  <c r="AB112" i="259"/>
  <c r="Z112" i="259"/>
  <c r="Y112" i="259"/>
  <c r="W112" i="259"/>
  <c r="V112" i="259"/>
  <c r="U112" i="259"/>
  <c r="T112" i="259"/>
  <c r="R112" i="259"/>
  <c r="Q112" i="259"/>
  <c r="O112" i="259"/>
  <c r="N112" i="259"/>
  <c r="M112" i="259"/>
  <c r="L112" i="259"/>
  <c r="J112" i="259"/>
  <c r="I112" i="259"/>
  <c r="G112" i="259"/>
  <c r="F112" i="259"/>
  <c r="E112" i="259"/>
  <c r="D112" i="259"/>
  <c r="C112" i="259"/>
  <c r="B112" i="259"/>
  <c r="A112" i="259"/>
  <c r="AU111" i="259"/>
  <c r="AT111" i="259"/>
  <c r="AS111" i="259"/>
  <c r="AR111" i="259"/>
  <c r="AP111" i="259"/>
  <c r="AO111" i="259"/>
  <c r="AM111" i="259"/>
  <c r="AL111" i="259"/>
  <c r="AK111" i="259"/>
  <c r="AJ111" i="259"/>
  <c r="AH111" i="259"/>
  <c r="AG111" i="259"/>
  <c r="AE111" i="259"/>
  <c r="AD111" i="259"/>
  <c r="AC111" i="259"/>
  <c r="AB111" i="259"/>
  <c r="Z111" i="259"/>
  <c r="Y111" i="259"/>
  <c r="W111" i="259"/>
  <c r="V111" i="259"/>
  <c r="U111" i="259"/>
  <c r="T111" i="259"/>
  <c r="R111" i="259"/>
  <c r="Q111" i="259"/>
  <c r="O111" i="259"/>
  <c r="N111" i="259"/>
  <c r="M111" i="259"/>
  <c r="L111" i="259"/>
  <c r="J111" i="259"/>
  <c r="I111" i="259"/>
  <c r="G111" i="259"/>
  <c r="F111" i="259"/>
  <c r="E111" i="259"/>
  <c r="D111" i="259"/>
  <c r="C111" i="259"/>
  <c r="B111" i="259"/>
  <c r="A111" i="259"/>
  <c r="AU110" i="259"/>
  <c r="AT110" i="259"/>
  <c r="AS110" i="259"/>
  <c r="AR110" i="259"/>
  <c r="AP110" i="259"/>
  <c r="AO110" i="259"/>
  <c r="AM110" i="259"/>
  <c r="AL110" i="259"/>
  <c r="AK110" i="259"/>
  <c r="AJ110" i="259"/>
  <c r="AH110" i="259"/>
  <c r="AG110" i="259"/>
  <c r="AE110" i="259"/>
  <c r="AD110" i="259"/>
  <c r="AC110" i="259"/>
  <c r="AB110" i="259"/>
  <c r="Z110" i="259"/>
  <c r="Y110" i="259"/>
  <c r="W110" i="259"/>
  <c r="V110" i="259"/>
  <c r="U110" i="259"/>
  <c r="T110" i="259"/>
  <c r="R110" i="259"/>
  <c r="Q110" i="259"/>
  <c r="O110" i="259"/>
  <c r="N110" i="259"/>
  <c r="M110" i="259"/>
  <c r="L110" i="259"/>
  <c r="J110" i="259"/>
  <c r="I110" i="259"/>
  <c r="G110" i="259"/>
  <c r="F110" i="259"/>
  <c r="E110" i="259"/>
  <c r="D110" i="259"/>
  <c r="C110" i="259"/>
  <c r="B110" i="259"/>
  <c r="A110" i="259"/>
  <c r="AU109" i="259"/>
  <c r="AT109" i="259"/>
  <c r="AS109" i="259"/>
  <c r="AR109" i="259"/>
  <c r="AP109" i="259"/>
  <c r="AO109" i="259"/>
  <c r="AM109" i="259"/>
  <c r="AL109" i="259"/>
  <c r="AK109" i="259"/>
  <c r="AJ109" i="259"/>
  <c r="AH109" i="259"/>
  <c r="AG109" i="259"/>
  <c r="AE109" i="259"/>
  <c r="AD109" i="259"/>
  <c r="AC109" i="259"/>
  <c r="AB109" i="259"/>
  <c r="Z109" i="259"/>
  <c r="Y109" i="259"/>
  <c r="W109" i="259"/>
  <c r="V109" i="259"/>
  <c r="U109" i="259"/>
  <c r="T109" i="259"/>
  <c r="R109" i="259"/>
  <c r="Q109" i="259"/>
  <c r="O109" i="259"/>
  <c r="N109" i="259"/>
  <c r="M109" i="259"/>
  <c r="L109" i="259"/>
  <c r="J109" i="259"/>
  <c r="I109" i="259"/>
  <c r="G109" i="259"/>
  <c r="F109" i="259"/>
  <c r="E109" i="259"/>
  <c r="D109" i="259"/>
  <c r="C109" i="259"/>
  <c r="B109" i="259"/>
  <c r="A109" i="259"/>
  <c r="AU108" i="259"/>
  <c r="AT108" i="259"/>
  <c r="AS108" i="259"/>
  <c r="AR108" i="259"/>
  <c r="AP108" i="259"/>
  <c r="AO108" i="259"/>
  <c r="AM108" i="259"/>
  <c r="AL108" i="259"/>
  <c r="AK108" i="259"/>
  <c r="AJ108" i="259"/>
  <c r="AH108" i="259"/>
  <c r="AG108" i="259"/>
  <c r="AE108" i="259"/>
  <c r="AD108" i="259"/>
  <c r="AC108" i="259"/>
  <c r="AB108" i="259"/>
  <c r="Z108" i="259"/>
  <c r="Y108" i="259"/>
  <c r="W108" i="259"/>
  <c r="V108" i="259"/>
  <c r="U108" i="259"/>
  <c r="T108" i="259"/>
  <c r="R108" i="259"/>
  <c r="Q108" i="259"/>
  <c r="O108" i="259"/>
  <c r="N108" i="259"/>
  <c r="M108" i="259"/>
  <c r="L108" i="259"/>
  <c r="J108" i="259"/>
  <c r="I108" i="259"/>
  <c r="G108" i="259"/>
  <c r="F108" i="259"/>
  <c r="E108" i="259"/>
  <c r="D108" i="259"/>
  <c r="C108" i="259"/>
  <c r="B108" i="259"/>
  <c r="A108" i="259"/>
  <c r="AU107" i="259"/>
  <c r="AT107" i="259"/>
  <c r="AS107" i="259"/>
  <c r="AR107" i="259"/>
  <c r="AP107" i="259"/>
  <c r="AO107" i="259"/>
  <c r="AM107" i="259"/>
  <c r="AL107" i="259"/>
  <c r="AK107" i="259"/>
  <c r="AJ107" i="259"/>
  <c r="AH107" i="259"/>
  <c r="AG107" i="259"/>
  <c r="AE107" i="259"/>
  <c r="AD107" i="259"/>
  <c r="AC107" i="259"/>
  <c r="AB107" i="259"/>
  <c r="Z107" i="259"/>
  <c r="Y107" i="259"/>
  <c r="W107" i="259"/>
  <c r="V107" i="259"/>
  <c r="U107" i="259"/>
  <c r="T107" i="259"/>
  <c r="R107" i="259"/>
  <c r="Q107" i="259"/>
  <c r="O107" i="259"/>
  <c r="N107" i="259"/>
  <c r="M107" i="259"/>
  <c r="L107" i="259"/>
  <c r="J107" i="259"/>
  <c r="I107" i="259"/>
  <c r="G107" i="259"/>
  <c r="F107" i="259"/>
  <c r="E107" i="259"/>
  <c r="D107" i="259"/>
  <c r="C107" i="259"/>
  <c r="B107" i="259"/>
  <c r="A107" i="259"/>
  <c r="AU106" i="259"/>
  <c r="AT106" i="259"/>
  <c r="AS106" i="259"/>
  <c r="AR106" i="259"/>
  <c r="AP106" i="259"/>
  <c r="AO106" i="259"/>
  <c r="AM106" i="259"/>
  <c r="AL106" i="259"/>
  <c r="AK106" i="259"/>
  <c r="AJ106" i="259"/>
  <c r="AH106" i="259"/>
  <c r="AG106" i="259"/>
  <c r="AE106" i="259"/>
  <c r="AD106" i="259"/>
  <c r="AC106" i="259"/>
  <c r="AB106" i="259"/>
  <c r="Z106" i="259"/>
  <c r="Y106" i="259"/>
  <c r="W106" i="259"/>
  <c r="V106" i="259"/>
  <c r="U106" i="259"/>
  <c r="T106" i="259"/>
  <c r="R106" i="259"/>
  <c r="Q106" i="259"/>
  <c r="O106" i="259"/>
  <c r="N106" i="259"/>
  <c r="M106" i="259"/>
  <c r="L106" i="259"/>
  <c r="J106" i="259"/>
  <c r="I106" i="259"/>
  <c r="G106" i="259"/>
  <c r="F106" i="259"/>
  <c r="E106" i="259"/>
  <c r="D106" i="259"/>
  <c r="C106" i="259"/>
  <c r="B106" i="259"/>
  <c r="A106" i="259"/>
  <c r="AU105" i="259"/>
  <c r="AT105" i="259"/>
  <c r="AS105" i="259"/>
  <c r="AR105" i="259"/>
  <c r="AP105" i="259"/>
  <c r="AO105" i="259"/>
  <c r="AM105" i="259"/>
  <c r="AL105" i="259"/>
  <c r="AK105" i="259"/>
  <c r="AJ105" i="259"/>
  <c r="AH105" i="259"/>
  <c r="AG105" i="259"/>
  <c r="AE105" i="259"/>
  <c r="AD105" i="259"/>
  <c r="AC105" i="259"/>
  <c r="AB105" i="259"/>
  <c r="Z105" i="259"/>
  <c r="Y105" i="259"/>
  <c r="W105" i="259"/>
  <c r="V105" i="259"/>
  <c r="U105" i="259"/>
  <c r="T105" i="259"/>
  <c r="R105" i="259"/>
  <c r="Q105" i="259"/>
  <c r="O105" i="259"/>
  <c r="N105" i="259"/>
  <c r="M105" i="259"/>
  <c r="L105" i="259"/>
  <c r="J105" i="259"/>
  <c r="I105" i="259"/>
  <c r="G105" i="259"/>
  <c r="F105" i="259"/>
  <c r="E105" i="259"/>
  <c r="D105" i="259"/>
  <c r="C105" i="259"/>
  <c r="B105" i="259"/>
  <c r="A105" i="259"/>
  <c r="AU104" i="259"/>
  <c r="AT104" i="259"/>
  <c r="AS104" i="259"/>
  <c r="AR104" i="259"/>
  <c r="AP104" i="259"/>
  <c r="AO104" i="259"/>
  <c r="AM104" i="259"/>
  <c r="AL104" i="259"/>
  <c r="AK104" i="259"/>
  <c r="AJ104" i="259"/>
  <c r="AH104" i="259"/>
  <c r="AG104" i="259"/>
  <c r="AE104" i="259"/>
  <c r="AD104" i="259"/>
  <c r="AC104" i="259"/>
  <c r="AB104" i="259"/>
  <c r="Z104" i="259"/>
  <c r="Y104" i="259"/>
  <c r="W104" i="259"/>
  <c r="V104" i="259"/>
  <c r="U104" i="259"/>
  <c r="T104" i="259"/>
  <c r="R104" i="259"/>
  <c r="Q104" i="259"/>
  <c r="O104" i="259"/>
  <c r="N104" i="259"/>
  <c r="M104" i="259"/>
  <c r="L104" i="259"/>
  <c r="J104" i="259"/>
  <c r="I104" i="259"/>
  <c r="G104" i="259"/>
  <c r="F104" i="259"/>
  <c r="E104" i="259"/>
  <c r="D104" i="259"/>
  <c r="C104" i="259"/>
  <c r="B104" i="259"/>
  <c r="A104" i="259"/>
  <c r="AU103" i="259"/>
  <c r="AT103" i="259"/>
  <c r="AS103" i="259"/>
  <c r="AR103" i="259"/>
  <c r="AP103" i="259"/>
  <c r="AO103" i="259"/>
  <c r="AM103" i="259"/>
  <c r="AL103" i="259"/>
  <c r="AK103" i="259"/>
  <c r="AJ103" i="259"/>
  <c r="AH103" i="259"/>
  <c r="AG103" i="259"/>
  <c r="AE103" i="259"/>
  <c r="AD103" i="259"/>
  <c r="AC103" i="259"/>
  <c r="AB103" i="259"/>
  <c r="Z103" i="259"/>
  <c r="Y103" i="259"/>
  <c r="W103" i="259"/>
  <c r="V103" i="259"/>
  <c r="U103" i="259"/>
  <c r="T103" i="259"/>
  <c r="R103" i="259"/>
  <c r="Q103" i="259"/>
  <c r="O103" i="259"/>
  <c r="N103" i="259"/>
  <c r="M103" i="259"/>
  <c r="L103" i="259"/>
  <c r="J103" i="259"/>
  <c r="I103" i="259"/>
  <c r="G103" i="259"/>
  <c r="F103" i="259"/>
  <c r="E103" i="259"/>
  <c r="D103" i="259"/>
  <c r="C103" i="259"/>
  <c r="B103" i="259"/>
  <c r="A103" i="259"/>
  <c r="AU102" i="259"/>
  <c r="AT102" i="259"/>
  <c r="AS102" i="259"/>
  <c r="AR102" i="259"/>
  <c r="AP102" i="259"/>
  <c r="AO102" i="259"/>
  <c r="AM102" i="259"/>
  <c r="AL102" i="259"/>
  <c r="AK102" i="259"/>
  <c r="AJ102" i="259"/>
  <c r="AH102" i="259"/>
  <c r="AG102" i="259"/>
  <c r="AE102" i="259"/>
  <c r="AD102" i="259"/>
  <c r="AC102" i="259"/>
  <c r="AB102" i="259"/>
  <c r="Z102" i="259"/>
  <c r="Y102" i="259"/>
  <c r="W102" i="259"/>
  <c r="V102" i="259"/>
  <c r="U102" i="259"/>
  <c r="T102" i="259"/>
  <c r="R102" i="259"/>
  <c r="Q102" i="259"/>
  <c r="O102" i="259"/>
  <c r="N102" i="259"/>
  <c r="M102" i="259"/>
  <c r="L102" i="259"/>
  <c r="J102" i="259"/>
  <c r="I102" i="259"/>
  <c r="G102" i="259"/>
  <c r="F102" i="259"/>
  <c r="E102" i="259"/>
  <c r="D102" i="259"/>
  <c r="C102" i="259"/>
  <c r="B102" i="259"/>
  <c r="A102" i="259"/>
  <c r="AU101" i="259"/>
  <c r="AT101" i="259"/>
  <c r="AS101" i="259"/>
  <c r="AR101" i="259"/>
  <c r="AP101" i="259"/>
  <c r="AO101" i="259"/>
  <c r="AM101" i="259"/>
  <c r="AL101" i="259"/>
  <c r="AK101" i="259"/>
  <c r="AJ101" i="259"/>
  <c r="AH101" i="259"/>
  <c r="AG101" i="259"/>
  <c r="AE101" i="259"/>
  <c r="AD101" i="259"/>
  <c r="AC101" i="259"/>
  <c r="AB101" i="259"/>
  <c r="Z101" i="259"/>
  <c r="Y101" i="259"/>
  <c r="W101" i="259"/>
  <c r="V101" i="259"/>
  <c r="U101" i="259"/>
  <c r="T101" i="259"/>
  <c r="R101" i="259"/>
  <c r="Q101" i="259"/>
  <c r="O101" i="259"/>
  <c r="N101" i="259"/>
  <c r="M101" i="259"/>
  <c r="L101" i="259"/>
  <c r="J101" i="259"/>
  <c r="I101" i="259"/>
  <c r="G101" i="259"/>
  <c r="F101" i="259"/>
  <c r="E101" i="259"/>
  <c r="D101" i="259"/>
  <c r="C101" i="259"/>
  <c r="B101" i="259"/>
  <c r="A101" i="259"/>
  <c r="G96" i="259"/>
  <c r="F96" i="259"/>
  <c r="E96" i="259"/>
  <c r="D96" i="259"/>
  <c r="C96" i="259"/>
  <c r="B96" i="259"/>
  <c r="G95" i="259"/>
  <c r="F95" i="259"/>
  <c r="E95" i="259"/>
  <c r="D95" i="259"/>
  <c r="C95" i="259"/>
  <c r="B95" i="259"/>
  <c r="G94" i="259"/>
  <c r="F94" i="259"/>
  <c r="E94" i="259"/>
  <c r="D94" i="259"/>
  <c r="C94" i="259"/>
  <c r="B94" i="259"/>
  <c r="G93" i="259"/>
  <c r="F93" i="259"/>
  <c r="E93" i="259"/>
  <c r="D93" i="259"/>
  <c r="C93" i="259"/>
  <c r="B93" i="259"/>
  <c r="G92" i="259"/>
  <c r="F92" i="259"/>
  <c r="E92" i="259"/>
  <c r="D92" i="259"/>
  <c r="C92" i="259"/>
  <c r="B92" i="259"/>
  <c r="G91" i="259"/>
  <c r="F91" i="259"/>
  <c r="E91" i="259"/>
  <c r="D91" i="259"/>
  <c r="C91" i="259"/>
  <c r="B91" i="259"/>
  <c r="G90" i="259"/>
  <c r="F90" i="259"/>
  <c r="E90" i="259"/>
  <c r="D90" i="259"/>
  <c r="C90" i="259"/>
  <c r="B90" i="259"/>
  <c r="S76" i="259"/>
  <c r="P76" i="259"/>
  <c r="M76" i="259"/>
  <c r="S75" i="259"/>
  <c r="P75" i="259"/>
  <c r="M75" i="259"/>
  <c r="S74" i="259"/>
  <c r="P74" i="259"/>
  <c r="M74" i="259"/>
  <c r="S73" i="259"/>
  <c r="P73" i="259"/>
  <c r="M73" i="259"/>
  <c r="S72" i="259"/>
  <c r="P72" i="259"/>
  <c r="M72" i="259"/>
  <c r="U71" i="259"/>
  <c r="S71" i="259"/>
  <c r="R71" i="259"/>
  <c r="P71" i="259"/>
  <c r="M71" i="259"/>
  <c r="V66" i="259"/>
  <c r="S66" i="259"/>
  <c r="P66" i="259"/>
  <c r="M66" i="259"/>
  <c r="V65" i="259"/>
  <c r="S65" i="259"/>
  <c r="P65" i="259"/>
  <c r="M65" i="259"/>
  <c r="V64" i="259"/>
  <c r="S64" i="259"/>
  <c r="P64" i="259"/>
  <c r="M64" i="259"/>
  <c r="V63" i="259"/>
  <c r="S63" i="259"/>
  <c r="P63" i="259"/>
  <c r="M63" i="259"/>
  <c r="V62" i="259"/>
  <c r="S62" i="259"/>
  <c r="P62" i="259"/>
  <c r="M62" i="259"/>
  <c r="V61" i="259"/>
  <c r="S61" i="259"/>
  <c r="P61" i="259"/>
  <c r="M61" i="259"/>
  <c r="L61" i="259"/>
  <c r="J3" i="259"/>
  <c r="O61" i="259"/>
  <c r="B273" i="258"/>
  <c r="A273" i="258"/>
  <c r="B272" i="258"/>
  <c r="A272" i="258"/>
  <c r="B271" i="258"/>
  <c r="A271" i="258"/>
  <c r="B270" i="258"/>
  <c r="A270" i="258"/>
  <c r="B269" i="258"/>
  <c r="A269" i="258"/>
  <c r="B268" i="258"/>
  <c r="A268" i="258"/>
  <c r="B267" i="258"/>
  <c r="A267" i="258"/>
  <c r="B266" i="258"/>
  <c r="A266" i="258"/>
  <c r="B265" i="258"/>
  <c r="A265" i="258"/>
  <c r="B264" i="258"/>
  <c r="A264" i="258"/>
  <c r="B263" i="258"/>
  <c r="A263" i="258"/>
  <c r="B262" i="258"/>
  <c r="A262" i="258"/>
  <c r="B261" i="258"/>
  <c r="A261" i="258"/>
  <c r="B260" i="258"/>
  <c r="A260" i="258"/>
  <c r="B259" i="258"/>
  <c r="A259" i="258"/>
  <c r="B258" i="258"/>
  <c r="A258" i="258"/>
  <c r="B257" i="258"/>
  <c r="A257" i="258"/>
  <c r="B256" i="258"/>
  <c r="A256" i="258"/>
  <c r="B255" i="258"/>
  <c r="A255" i="258"/>
  <c r="B254" i="258"/>
  <c r="A254" i="258"/>
  <c r="B253" i="258"/>
  <c r="A253" i="258"/>
  <c r="B252" i="258"/>
  <c r="A252" i="258"/>
  <c r="B251" i="258"/>
  <c r="A251" i="258"/>
  <c r="B250" i="258"/>
  <c r="A250" i="258"/>
  <c r="B249" i="258"/>
  <c r="A249" i="258"/>
  <c r="B248" i="258"/>
  <c r="A248" i="258"/>
  <c r="B247" i="258"/>
  <c r="A247" i="258"/>
  <c r="B246" i="258"/>
  <c r="A246" i="258"/>
  <c r="B245" i="258"/>
  <c r="A245" i="258"/>
  <c r="B244" i="258"/>
  <c r="A244" i="258"/>
  <c r="B243" i="258"/>
  <c r="A243" i="258"/>
  <c r="B242" i="258"/>
  <c r="A242" i="258"/>
  <c r="B241" i="258"/>
  <c r="A241" i="258"/>
  <c r="B240" i="258"/>
  <c r="A240" i="258"/>
  <c r="B239" i="258"/>
  <c r="A239" i="258"/>
  <c r="B238" i="258"/>
  <c r="A238" i="258"/>
  <c r="B237" i="258"/>
  <c r="A237" i="258"/>
  <c r="B236" i="258"/>
  <c r="A236" i="258"/>
  <c r="B235" i="258"/>
  <c r="A235" i="258"/>
  <c r="B234" i="258"/>
  <c r="A234" i="258"/>
  <c r="B233" i="258"/>
  <c r="A233" i="258"/>
  <c r="B232" i="258"/>
  <c r="A232" i="258"/>
  <c r="B231" i="258"/>
  <c r="A231" i="258"/>
  <c r="B230" i="258"/>
  <c r="A230" i="258"/>
  <c r="B229" i="258"/>
  <c r="A229" i="258"/>
  <c r="B228" i="258"/>
  <c r="A228" i="258"/>
  <c r="B227" i="258"/>
  <c r="A227" i="258"/>
  <c r="B226" i="258"/>
  <c r="A226" i="258"/>
  <c r="B225" i="258"/>
  <c r="A225" i="258"/>
  <c r="B224" i="258"/>
  <c r="A224" i="258"/>
  <c r="B223" i="258"/>
  <c r="A223" i="258"/>
  <c r="B222" i="258"/>
  <c r="A222" i="258"/>
  <c r="B221" i="258"/>
  <c r="A221" i="258"/>
  <c r="B220" i="258"/>
  <c r="A220" i="258"/>
  <c r="B219" i="258"/>
  <c r="A219" i="258"/>
  <c r="B218" i="258"/>
  <c r="A218" i="258"/>
  <c r="B217" i="258"/>
  <c r="A217" i="258"/>
  <c r="B216" i="258"/>
  <c r="A216" i="258"/>
  <c r="B215" i="258"/>
  <c r="A215" i="258"/>
  <c r="B214" i="258"/>
  <c r="A214" i="258"/>
  <c r="B213" i="258"/>
  <c r="A213" i="258"/>
  <c r="B212" i="258"/>
  <c r="A212" i="258"/>
  <c r="B211" i="258"/>
  <c r="A211" i="258"/>
  <c r="B210" i="258"/>
  <c r="A210" i="258"/>
  <c r="B209" i="258"/>
  <c r="A209" i="258"/>
  <c r="B208" i="258"/>
  <c r="A208" i="258"/>
  <c r="B207" i="258"/>
  <c r="A207" i="258"/>
  <c r="B206" i="258"/>
  <c r="A206" i="258"/>
  <c r="B205" i="258"/>
  <c r="A205" i="258"/>
  <c r="B204" i="258"/>
  <c r="A204" i="258"/>
  <c r="B203" i="258"/>
  <c r="A203" i="258"/>
  <c r="B202" i="258"/>
  <c r="A202" i="258"/>
  <c r="B201" i="258"/>
  <c r="A201" i="258"/>
  <c r="B200" i="258"/>
  <c r="A200" i="258"/>
  <c r="B199" i="258"/>
  <c r="A199" i="258"/>
  <c r="B198" i="258"/>
  <c r="A198" i="258"/>
  <c r="B197" i="258"/>
  <c r="A197" i="258"/>
  <c r="B196" i="258"/>
  <c r="A196" i="258"/>
  <c r="B195" i="258"/>
  <c r="A195" i="258"/>
  <c r="B194" i="258"/>
  <c r="A194" i="258"/>
  <c r="B193" i="258"/>
  <c r="A193" i="258"/>
  <c r="B192" i="258"/>
  <c r="A192" i="258"/>
  <c r="B191" i="258"/>
  <c r="A191" i="258"/>
  <c r="B190" i="258"/>
  <c r="A190" i="258"/>
  <c r="B189" i="258"/>
  <c r="A189" i="258"/>
  <c r="B188" i="258"/>
  <c r="A188" i="258"/>
  <c r="B187" i="258"/>
  <c r="A187" i="258"/>
  <c r="B186" i="258"/>
  <c r="A186" i="258"/>
  <c r="B185" i="258"/>
  <c r="A185" i="258"/>
  <c r="B184" i="258"/>
  <c r="A184" i="258"/>
  <c r="B183" i="258"/>
  <c r="A183" i="258"/>
  <c r="B182" i="258"/>
  <c r="A182" i="258"/>
  <c r="B181" i="258"/>
  <c r="A181" i="258"/>
  <c r="B180" i="258"/>
  <c r="A180" i="258"/>
  <c r="B179" i="258"/>
  <c r="A179" i="258"/>
  <c r="B178" i="258"/>
  <c r="A178" i="258"/>
  <c r="B177" i="258"/>
  <c r="A177" i="258"/>
  <c r="B176" i="258"/>
  <c r="A176" i="258"/>
  <c r="B175" i="258"/>
  <c r="A175" i="258"/>
  <c r="B174" i="258"/>
  <c r="A174" i="258"/>
  <c r="B173" i="258"/>
  <c r="A173" i="258"/>
  <c r="B172" i="258"/>
  <c r="A172" i="258"/>
  <c r="B171" i="258"/>
  <c r="A171" i="258"/>
  <c r="B170" i="258"/>
  <c r="A170" i="258"/>
  <c r="B169" i="258"/>
  <c r="A169" i="258"/>
  <c r="B168" i="258"/>
  <c r="A168" i="258"/>
  <c r="B167" i="258"/>
  <c r="A167" i="258"/>
  <c r="B166" i="258"/>
  <c r="A166" i="258"/>
  <c r="B165" i="258"/>
  <c r="A165" i="258"/>
  <c r="B164" i="258"/>
  <c r="A164" i="258"/>
  <c r="B163" i="258"/>
  <c r="A163" i="258"/>
  <c r="B162" i="258"/>
  <c r="A162" i="258"/>
  <c r="B161" i="258"/>
  <c r="A161" i="258"/>
  <c r="B160" i="258"/>
  <c r="A160" i="258"/>
  <c r="B159" i="258"/>
  <c r="A159" i="258"/>
  <c r="B158" i="258"/>
  <c r="A158" i="258"/>
  <c r="B157" i="258"/>
  <c r="A157" i="258"/>
  <c r="B156" i="258"/>
  <c r="A156" i="258"/>
  <c r="B155" i="258"/>
  <c r="A155" i="258"/>
  <c r="B154" i="258"/>
  <c r="A154" i="258"/>
  <c r="B153" i="258"/>
  <c r="A153" i="258"/>
  <c r="B152" i="258"/>
  <c r="A152" i="258"/>
  <c r="B151" i="258"/>
  <c r="A151" i="258"/>
  <c r="B150" i="258"/>
  <c r="A150" i="258"/>
  <c r="B149" i="258"/>
  <c r="A149" i="258"/>
  <c r="B148" i="258"/>
  <c r="A148" i="258"/>
  <c r="B147" i="258"/>
  <c r="A147" i="258"/>
  <c r="B146" i="258"/>
  <c r="A146" i="258"/>
  <c r="B145" i="258"/>
  <c r="A145" i="258"/>
  <c r="B144" i="258"/>
  <c r="A144" i="258"/>
  <c r="B143" i="258"/>
  <c r="A143" i="258"/>
  <c r="B142" i="258"/>
  <c r="A142" i="258"/>
  <c r="B141" i="258"/>
  <c r="A141" i="258"/>
  <c r="B140" i="258"/>
  <c r="A140" i="258"/>
  <c r="B139" i="258"/>
  <c r="A139" i="258"/>
  <c r="B138" i="258"/>
  <c r="A138" i="258"/>
  <c r="B137" i="258"/>
  <c r="A137" i="258"/>
  <c r="B136" i="258"/>
  <c r="A136" i="258"/>
  <c r="B135" i="258"/>
  <c r="A135" i="258"/>
  <c r="B134" i="258"/>
  <c r="A134" i="258"/>
  <c r="B133" i="258"/>
  <c r="A133" i="258"/>
  <c r="B132" i="258"/>
  <c r="A132" i="258"/>
  <c r="B131" i="258"/>
  <c r="A131" i="258"/>
  <c r="B130" i="258"/>
  <c r="A130" i="258"/>
  <c r="B129" i="258"/>
  <c r="A129" i="258"/>
  <c r="B128" i="258"/>
  <c r="A128" i="258"/>
  <c r="B127" i="258"/>
  <c r="A127" i="258"/>
  <c r="AU123" i="258"/>
  <c r="AT123" i="258"/>
  <c r="AS123" i="258"/>
  <c r="AR123" i="258"/>
  <c r="AQ123" i="258"/>
  <c r="AP123" i="258"/>
  <c r="AO123" i="258"/>
  <c r="AM123" i="258"/>
  <c r="AL123" i="258"/>
  <c r="AK123" i="258"/>
  <c r="AJ123" i="258"/>
  <c r="AI123" i="258"/>
  <c r="AH123" i="258"/>
  <c r="AG123" i="258"/>
  <c r="AE123" i="258"/>
  <c r="AD123" i="258"/>
  <c r="AC123" i="258"/>
  <c r="AB123" i="258"/>
  <c r="AA123" i="258"/>
  <c r="Z123" i="258"/>
  <c r="Y123" i="258"/>
  <c r="W123" i="258"/>
  <c r="V123" i="258"/>
  <c r="U123" i="258"/>
  <c r="T123" i="258"/>
  <c r="S123" i="258"/>
  <c r="R123" i="258"/>
  <c r="Q123" i="258"/>
  <c r="O123" i="258"/>
  <c r="N123" i="258"/>
  <c r="M123" i="258"/>
  <c r="L123" i="258"/>
  <c r="K123" i="258"/>
  <c r="J123" i="258"/>
  <c r="I123" i="258"/>
  <c r="AU122" i="258"/>
  <c r="AT122" i="258"/>
  <c r="AS122" i="258"/>
  <c r="AR122" i="258"/>
  <c r="AP122" i="258"/>
  <c r="AO122" i="258"/>
  <c r="AM122" i="258"/>
  <c r="AL122" i="258"/>
  <c r="AK122" i="258"/>
  <c r="AJ122" i="258"/>
  <c r="AH122" i="258"/>
  <c r="AG122" i="258"/>
  <c r="AE122" i="258"/>
  <c r="AD122" i="258"/>
  <c r="AC122" i="258"/>
  <c r="AB122" i="258"/>
  <c r="AA122" i="258"/>
  <c r="Z122" i="258"/>
  <c r="Y122" i="258"/>
  <c r="W122" i="258"/>
  <c r="V122" i="258"/>
  <c r="U122" i="258"/>
  <c r="T122" i="258"/>
  <c r="S122" i="258"/>
  <c r="R122" i="258"/>
  <c r="Q122" i="258"/>
  <c r="O122" i="258"/>
  <c r="N122" i="258"/>
  <c r="M122" i="258"/>
  <c r="L122" i="258"/>
  <c r="K122" i="258"/>
  <c r="J122" i="258"/>
  <c r="I122" i="258"/>
  <c r="AU121" i="258"/>
  <c r="AT121" i="258"/>
  <c r="AS121" i="258"/>
  <c r="AR121" i="258"/>
  <c r="AP121" i="258"/>
  <c r="AO121" i="258"/>
  <c r="AM121" i="258"/>
  <c r="AL121" i="258"/>
  <c r="AK121" i="258"/>
  <c r="AJ121" i="258"/>
  <c r="AH121" i="258"/>
  <c r="AG121" i="258"/>
  <c r="AE121" i="258"/>
  <c r="AD121" i="258"/>
  <c r="AC121" i="258"/>
  <c r="AB121" i="258"/>
  <c r="Z121" i="258"/>
  <c r="Y121" i="258"/>
  <c r="W121" i="258"/>
  <c r="V121" i="258"/>
  <c r="U121" i="258"/>
  <c r="T121" i="258"/>
  <c r="S121" i="258"/>
  <c r="R121" i="258"/>
  <c r="Q121" i="258"/>
  <c r="O121" i="258"/>
  <c r="N121" i="258"/>
  <c r="M121" i="258"/>
  <c r="L121" i="258"/>
  <c r="J121" i="258"/>
  <c r="I121" i="258"/>
  <c r="G121" i="258"/>
  <c r="F121" i="258"/>
  <c r="E121" i="258"/>
  <c r="D121" i="258"/>
  <c r="C121" i="258"/>
  <c r="B121" i="258"/>
  <c r="A121" i="258"/>
  <c r="AU120" i="258"/>
  <c r="AT120" i="258"/>
  <c r="AS120" i="258"/>
  <c r="AR120" i="258"/>
  <c r="AP120" i="258"/>
  <c r="AO120" i="258"/>
  <c r="AM120" i="258"/>
  <c r="AL120" i="258"/>
  <c r="AK120" i="258"/>
  <c r="AJ120" i="258"/>
  <c r="AH120" i="258"/>
  <c r="AG120" i="258"/>
  <c r="AE120" i="258"/>
  <c r="AD120" i="258"/>
  <c r="AC120" i="258"/>
  <c r="AB120" i="258"/>
  <c r="Z120" i="258"/>
  <c r="Y120" i="258"/>
  <c r="W120" i="258"/>
  <c r="V120" i="258"/>
  <c r="U120" i="258"/>
  <c r="T120" i="258"/>
  <c r="R120" i="258"/>
  <c r="Q120" i="258"/>
  <c r="O120" i="258"/>
  <c r="N120" i="258"/>
  <c r="M120" i="258"/>
  <c r="L120" i="258"/>
  <c r="J120" i="258"/>
  <c r="I120" i="258"/>
  <c r="G120" i="258"/>
  <c r="F120" i="258"/>
  <c r="E120" i="258"/>
  <c r="D120" i="258"/>
  <c r="C120" i="258"/>
  <c r="B120" i="258"/>
  <c r="A120" i="258"/>
  <c r="AU119" i="258"/>
  <c r="AT119" i="258"/>
  <c r="AS119" i="258"/>
  <c r="AR119" i="258"/>
  <c r="AP119" i="258"/>
  <c r="AO119" i="258"/>
  <c r="AM119" i="258"/>
  <c r="AL119" i="258"/>
  <c r="AK119" i="258"/>
  <c r="AJ119" i="258"/>
  <c r="AH119" i="258"/>
  <c r="AG119" i="258"/>
  <c r="AE119" i="258"/>
  <c r="AD119" i="258"/>
  <c r="AC119" i="258"/>
  <c r="AB119" i="258"/>
  <c r="Z119" i="258"/>
  <c r="Y119" i="258"/>
  <c r="W119" i="258"/>
  <c r="V119" i="258"/>
  <c r="U119" i="258"/>
  <c r="T119" i="258"/>
  <c r="R119" i="258"/>
  <c r="Q119" i="258"/>
  <c r="O119" i="258"/>
  <c r="N119" i="258"/>
  <c r="M119" i="258"/>
  <c r="L119" i="258"/>
  <c r="J119" i="258"/>
  <c r="I119" i="258"/>
  <c r="G119" i="258"/>
  <c r="F119" i="258"/>
  <c r="E119" i="258"/>
  <c r="D119" i="258"/>
  <c r="C119" i="258"/>
  <c r="B119" i="258"/>
  <c r="A119" i="258"/>
  <c r="AU118" i="258"/>
  <c r="AT118" i="258"/>
  <c r="AS118" i="258"/>
  <c r="AR118" i="258"/>
  <c r="AQ118" i="258"/>
  <c r="AP118" i="258"/>
  <c r="AO118" i="258"/>
  <c r="AM118" i="258"/>
  <c r="AL118" i="258"/>
  <c r="AK118" i="258"/>
  <c r="AJ118" i="258"/>
  <c r="AH118" i="258"/>
  <c r="AG118" i="258"/>
  <c r="AE118" i="258"/>
  <c r="AD118" i="258"/>
  <c r="AC118" i="258"/>
  <c r="AB118" i="258"/>
  <c r="AA118" i="258"/>
  <c r="Z118" i="258"/>
  <c r="Y118" i="258"/>
  <c r="W118" i="258"/>
  <c r="V118" i="258"/>
  <c r="U118" i="258"/>
  <c r="T118" i="258"/>
  <c r="R118" i="258"/>
  <c r="Q118" i="258"/>
  <c r="O118" i="258"/>
  <c r="N118" i="258"/>
  <c r="M118" i="258"/>
  <c r="L118" i="258"/>
  <c r="J118" i="258"/>
  <c r="I118" i="258"/>
  <c r="G118" i="258"/>
  <c r="F118" i="258"/>
  <c r="E118" i="258"/>
  <c r="D118" i="258"/>
  <c r="C118" i="258"/>
  <c r="B118" i="258"/>
  <c r="A118" i="258"/>
  <c r="AU117" i="258"/>
  <c r="AT117" i="258"/>
  <c r="AS117" i="258"/>
  <c r="AR117" i="258"/>
  <c r="AQ117" i="258"/>
  <c r="AP117" i="258"/>
  <c r="AO117" i="258"/>
  <c r="AM117" i="258"/>
  <c r="AL117" i="258"/>
  <c r="AK117" i="258"/>
  <c r="AJ117" i="258"/>
  <c r="AI117" i="258"/>
  <c r="AH117" i="258"/>
  <c r="AG117" i="258"/>
  <c r="AE117" i="258"/>
  <c r="AD117" i="258"/>
  <c r="AC117" i="258"/>
  <c r="AB117" i="258"/>
  <c r="AA117" i="258"/>
  <c r="Z117" i="258"/>
  <c r="Y117" i="258"/>
  <c r="W117" i="258"/>
  <c r="V117" i="258"/>
  <c r="U117" i="258"/>
  <c r="T117" i="258"/>
  <c r="S117" i="258"/>
  <c r="R117" i="258"/>
  <c r="Q117" i="258"/>
  <c r="O117" i="258"/>
  <c r="N117" i="258"/>
  <c r="M117" i="258"/>
  <c r="L117" i="258"/>
  <c r="K117" i="258"/>
  <c r="J117" i="258"/>
  <c r="I117" i="258"/>
  <c r="G117" i="258"/>
  <c r="F117" i="258"/>
  <c r="E117" i="258"/>
  <c r="D117" i="258"/>
  <c r="C117" i="258"/>
  <c r="B117" i="258"/>
  <c r="A117" i="258"/>
  <c r="AU116" i="258"/>
  <c r="AT116" i="258"/>
  <c r="AS116" i="258"/>
  <c r="AR116" i="258"/>
  <c r="AQ116" i="258"/>
  <c r="AP116" i="258"/>
  <c r="AO116" i="258"/>
  <c r="AM116" i="258"/>
  <c r="AL116" i="258"/>
  <c r="AK116" i="258"/>
  <c r="AJ116" i="258"/>
  <c r="AI116" i="258"/>
  <c r="AH116" i="258"/>
  <c r="AG116" i="258"/>
  <c r="AE116" i="258"/>
  <c r="AD116" i="258"/>
  <c r="AC116" i="258"/>
  <c r="AB116" i="258"/>
  <c r="AA116" i="258"/>
  <c r="Z116" i="258"/>
  <c r="Y116" i="258"/>
  <c r="W116" i="258"/>
  <c r="V116" i="258"/>
  <c r="U116" i="258"/>
  <c r="T116" i="258"/>
  <c r="S116" i="258"/>
  <c r="R116" i="258"/>
  <c r="Q116" i="258"/>
  <c r="O116" i="258"/>
  <c r="N116" i="258"/>
  <c r="M116" i="258"/>
  <c r="L116" i="258"/>
  <c r="K116" i="258"/>
  <c r="J116" i="258"/>
  <c r="I116" i="258"/>
  <c r="G116" i="258"/>
  <c r="F116" i="258"/>
  <c r="E116" i="258"/>
  <c r="D116" i="258"/>
  <c r="C116" i="258"/>
  <c r="B116" i="258"/>
  <c r="A116" i="258"/>
  <c r="AU115" i="258"/>
  <c r="AT115" i="258"/>
  <c r="AS115" i="258"/>
  <c r="AR115" i="258"/>
  <c r="AQ115" i="258"/>
  <c r="AP115" i="258"/>
  <c r="AO115" i="258"/>
  <c r="AM115" i="258"/>
  <c r="AL115" i="258"/>
  <c r="AK115" i="258"/>
  <c r="AJ115" i="258"/>
  <c r="AI115" i="258"/>
  <c r="AH115" i="258"/>
  <c r="AG115" i="258"/>
  <c r="AE115" i="258"/>
  <c r="AD115" i="258"/>
  <c r="AC115" i="258"/>
  <c r="AB115" i="258"/>
  <c r="AA115" i="258"/>
  <c r="Z115" i="258"/>
  <c r="Y115" i="258"/>
  <c r="W115" i="258"/>
  <c r="V115" i="258"/>
  <c r="U115" i="258"/>
  <c r="T115" i="258"/>
  <c r="S115" i="258"/>
  <c r="R115" i="258"/>
  <c r="Q115" i="258"/>
  <c r="O115" i="258"/>
  <c r="N115" i="258"/>
  <c r="M115" i="258"/>
  <c r="L115" i="258"/>
  <c r="K115" i="258"/>
  <c r="J115" i="258"/>
  <c r="I115" i="258"/>
  <c r="G115" i="258"/>
  <c r="F115" i="258"/>
  <c r="E115" i="258"/>
  <c r="D115" i="258"/>
  <c r="C115" i="258"/>
  <c r="B115" i="258"/>
  <c r="A115" i="258"/>
  <c r="AU114" i="258"/>
  <c r="AT114" i="258"/>
  <c r="AS114" i="258"/>
  <c r="AR114" i="258"/>
  <c r="AP114" i="258"/>
  <c r="AO114" i="258"/>
  <c r="AM114" i="258"/>
  <c r="AL114" i="258"/>
  <c r="AK114" i="258"/>
  <c r="AJ114" i="258"/>
  <c r="AH114" i="258"/>
  <c r="AG114" i="258"/>
  <c r="AE114" i="258"/>
  <c r="AD114" i="258"/>
  <c r="AC114" i="258"/>
  <c r="AB114" i="258"/>
  <c r="Z114" i="258"/>
  <c r="Y114" i="258"/>
  <c r="W114" i="258"/>
  <c r="V114" i="258"/>
  <c r="U114" i="258"/>
  <c r="T114" i="258"/>
  <c r="S114" i="258"/>
  <c r="R114" i="258"/>
  <c r="Q114" i="258"/>
  <c r="O114" i="258"/>
  <c r="N114" i="258"/>
  <c r="M114" i="258"/>
  <c r="L114" i="258"/>
  <c r="K114" i="258"/>
  <c r="J114" i="258"/>
  <c r="I114" i="258"/>
  <c r="G114" i="258"/>
  <c r="F114" i="258"/>
  <c r="E114" i="258"/>
  <c r="D114" i="258"/>
  <c r="C114" i="258"/>
  <c r="B114" i="258"/>
  <c r="A114" i="258"/>
  <c r="AU113" i="258"/>
  <c r="AT113" i="258"/>
  <c r="AS113" i="258"/>
  <c r="AR113" i="258"/>
  <c r="AP113" i="258"/>
  <c r="AO113" i="258"/>
  <c r="AM113" i="258"/>
  <c r="AL113" i="258"/>
  <c r="AK113" i="258"/>
  <c r="AJ113" i="258"/>
  <c r="AH113" i="258"/>
  <c r="AG113" i="258"/>
  <c r="AE113" i="258"/>
  <c r="AD113" i="258"/>
  <c r="AC113" i="258"/>
  <c r="AB113" i="258"/>
  <c r="Z113" i="258"/>
  <c r="Y113" i="258"/>
  <c r="W113" i="258"/>
  <c r="V113" i="258"/>
  <c r="U113" i="258"/>
  <c r="T113" i="258"/>
  <c r="S113" i="258"/>
  <c r="R113" i="258"/>
  <c r="Q113" i="258"/>
  <c r="O113" i="258"/>
  <c r="N113" i="258"/>
  <c r="M113" i="258"/>
  <c r="L113" i="258"/>
  <c r="K113" i="258"/>
  <c r="J113" i="258"/>
  <c r="I113" i="258"/>
  <c r="G113" i="258"/>
  <c r="F113" i="258"/>
  <c r="E113" i="258"/>
  <c r="D113" i="258"/>
  <c r="C113" i="258"/>
  <c r="B113" i="258"/>
  <c r="A113" i="258"/>
  <c r="AU112" i="258"/>
  <c r="AT112" i="258"/>
  <c r="AS112" i="258"/>
  <c r="AR112" i="258"/>
  <c r="AP112" i="258"/>
  <c r="AO112" i="258"/>
  <c r="AM112" i="258"/>
  <c r="AL112" i="258"/>
  <c r="AK112" i="258"/>
  <c r="AJ112" i="258"/>
  <c r="AH112" i="258"/>
  <c r="AG112" i="258"/>
  <c r="AE112" i="258"/>
  <c r="AD112" i="258"/>
  <c r="AC112" i="258"/>
  <c r="AB112" i="258"/>
  <c r="Z112" i="258"/>
  <c r="Y112" i="258"/>
  <c r="W112" i="258"/>
  <c r="V112" i="258"/>
  <c r="U112" i="258"/>
  <c r="T112" i="258"/>
  <c r="R112" i="258"/>
  <c r="Q112" i="258"/>
  <c r="O112" i="258"/>
  <c r="N112" i="258"/>
  <c r="M112" i="258"/>
  <c r="L112" i="258"/>
  <c r="J112" i="258"/>
  <c r="I112" i="258"/>
  <c r="G112" i="258"/>
  <c r="F112" i="258"/>
  <c r="E112" i="258"/>
  <c r="D112" i="258"/>
  <c r="C112" i="258"/>
  <c r="B112" i="258"/>
  <c r="A112" i="258"/>
  <c r="AU111" i="258"/>
  <c r="AT111" i="258"/>
  <c r="AS111" i="258"/>
  <c r="AR111" i="258"/>
  <c r="AP111" i="258"/>
  <c r="AO111" i="258"/>
  <c r="AM111" i="258"/>
  <c r="AL111" i="258"/>
  <c r="AK111" i="258"/>
  <c r="AJ111" i="258"/>
  <c r="AH111" i="258"/>
  <c r="AG111" i="258"/>
  <c r="AE111" i="258"/>
  <c r="AD111" i="258"/>
  <c r="AC111" i="258"/>
  <c r="AB111" i="258"/>
  <c r="Z111" i="258"/>
  <c r="Y111" i="258"/>
  <c r="W111" i="258"/>
  <c r="V111" i="258"/>
  <c r="U111" i="258"/>
  <c r="T111" i="258"/>
  <c r="R111" i="258"/>
  <c r="Q111" i="258"/>
  <c r="O111" i="258"/>
  <c r="N111" i="258"/>
  <c r="M111" i="258"/>
  <c r="L111" i="258"/>
  <c r="J111" i="258"/>
  <c r="I111" i="258"/>
  <c r="G111" i="258"/>
  <c r="F111" i="258"/>
  <c r="E111" i="258"/>
  <c r="D111" i="258"/>
  <c r="C111" i="258"/>
  <c r="B111" i="258"/>
  <c r="A111" i="258"/>
  <c r="AU110" i="258"/>
  <c r="AT110" i="258"/>
  <c r="AS110" i="258"/>
  <c r="AR110" i="258"/>
  <c r="AP110" i="258"/>
  <c r="AO110" i="258"/>
  <c r="AM110" i="258"/>
  <c r="AL110" i="258"/>
  <c r="AK110" i="258"/>
  <c r="AJ110" i="258"/>
  <c r="AH110" i="258"/>
  <c r="AG110" i="258"/>
  <c r="AE110" i="258"/>
  <c r="AD110" i="258"/>
  <c r="AC110" i="258"/>
  <c r="AB110" i="258"/>
  <c r="Z110" i="258"/>
  <c r="Y110" i="258"/>
  <c r="W110" i="258"/>
  <c r="V110" i="258"/>
  <c r="U110" i="258"/>
  <c r="T110" i="258"/>
  <c r="R110" i="258"/>
  <c r="Q110" i="258"/>
  <c r="O110" i="258"/>
  <c r="N110" i="258"/>
  <c r="M110" i="258"/>
  <c r="L110" i="258"/>
  <c r="J110" i="258"/>
  <c r="I110" i="258"/>
  <c r="G110" i="258"/>
  <c r="F110" i="258"/>
  <c r="E110" i="258"/>
  <c r="D110" i="258"/>
  <c r="C110" i="258"/>
  <c r="B110" i="258"/>
  <c r="A110" i="258"/>
  <c r="AU109" i="258"/>
  <c r="AT109" i="258"/>
  <c r="AS109" i="258"/>
  <c r="AR109" i="258"/>
  <c r="AP109" i="258"/>
  <c r="AO109" i="258"/>
  <c r="AM109" i="258"/>
  <c r="AL109" i="258"/>
  <c r="AK109" i="258"/>
  <c r="AJ109" i="258"/>
  <c r="AH109" i="258"/>
  <c r="AG109" i="258"/>
  <c r="AE109" i="258"/>
  <c r="AD109" i="258"/>
  <c r="AC109" i="258"/>
  <c r="AB109" i="258"/>
  <c r="Z109" i="258"/>
  <c r="Y109" i="258"/>
  <c r="W109" i="258"/>
  <c r="V109" i="258"/>
  <c r="U109" i="258"/>
  <c r="T109" i="258"/>
  <c r="R109" i="258"/>
  <c r="Q109" i="258"/>
  <c r="O109" i="258"/>
  <c r="N109" i="258"/>
  <c r="M109" i="258"/>
  <c r="L109" i="258"/>
  <c r="J109" i="258"/>
  <c r="I109" i="258"/>
  <c r="G109" i="258"/>
  <c r="F109" i="258"/>
  <c r="E109" i="258"/>
  <c r="D109" i="258"/>
  <c r="C109" i="258"/>
  <c r="B109" i="258"/>
  <c r="A109" i="258"/>
  <c r="AU108" i="258"/>
  <c r="AT108" i="258"/>
  <c r="AS108" i="258"/>
  <c r="AR108" i="258"/>
  <c r="AP108" i="258"/>
  <c r="AO108" i="258"/>
  <c r="AM108" i="258"/>
  <c r="AL108" i="258"/>
  <c r="AK108" i="258"/>
  <c r="AJ108" i="258"/>
  <c r="AH108" i="258"/>
  <c r="AG108" i="258"/>
  <c r="AE108" i="258"/>
  <c r="AD108" i="258"/>
  <c r="AC108" i="258"/>
  <c r="AB108" i="258"/>
  <c r="Z108" i="258"/>
  <c r="Y108" i="258"/>
  <c r="W108" i="258"/>
  <c r="V108" i="258"/>
  <c r="U108" i="258"/>
  <c r="T108" i="258"/>
  <c r="R108" i="258"/>
  <c r="Q108" i="258"/>
  <c r="O108" i="258"/>
  <c r="N108" i="258"/>
  <c r="M108" i="258"/>
  <c r="L108" i="258"/>
  <c r="J108" i="258"/>
  <c r="I108" i="258"/>
  <c r="G108" i="258"/>
  <c r="F108" i="258"/>
  <c r="E108" i="258"/>
  <c r="D108" i="258"/>
  <c r="C108" i="258"/>
  <c r="B108" i="258"/>
  <c r="A108" i="258"/>
  <c r="AU107" i="258"/>
  <c r="AT107" i="258"/>
  <c r="AS107" i="258"/>
  <c r="AR107" i="258"/>
  <c r="AP107" i="258"/>
  <c r="AO107" i="258"/>
  <c r="AM107" i="258"/>
  <c r="AL107" i="258"/>
  <c r="AK107" i="258"/>
  <c r="AJ107" i="258"/>
  <c r="AH107" i="258"/>
  <c r="AG107" i="258"/>
  <c r="AE107" i="258"/>
  <c r="AD107" i="258"/>
  <c r="AC107" i="258"/>
  <c r="AB107" i="258"/>
  <c r="Z107" i="258"/>
  <c r="Y107" i="258"/>
  <c r="W107" i="258"/>
  <c r="V107" i="258"/>
  <c r="U107" i="258"/>
  <c r="T107" i="258"/>
  <c r="R107" i="258"/>
  <c r="Q107" i="258"/>
  <c r="O107" i="258"/>
  <c r="N107" i="258"/>
  <c r="M107" i="258"/>
  <c r="L107" i="258"/>
  <c r="J107" i="258"/>
  <c r="I107" i="258"/>
  <c r="G107" i="258"/>
  <c r="F107" i="258"/>
  <c r="E107" i="258"/>
  <c r="D107" i="258"/>
  <c r="C107" i="258"/>
  <c r="B107" i="258"/>
  <c r="A107" i="258"/>
  <c r="AU106" i="258"/>
  <c r="AT106" i="258"/>
  <c r="AS106" i="258"/>
  <c r="AR106" i="258"/>
  <c r="AP106" i="258"/>
  <c r="AO106" i="258"/>
  <c r="AM106" i="258"/>
  <c r="AL106" i="258"/>
  <c r="AK106" i="258"/>
  <c r="AJ106" i="258"/>
  <c r="AH106" i="258"/>
  <c r="AG106" i="258"/>
  <c r="AE106" i="258"/>
  <c r="AD106" i="258"/>
  <c r="AC106" i="258"/>
  <c r="AB106" i="258"/>
  <c r="Z106" i="258"/>
  <c r="Y106" i="258"/>
  <c r="W106" i="258"/>
  <c r="V106" i="258"/>
  <c r="U106" i="258"/>
  <c r="T106" i="258"/>
  <c r="R106" i="258"/>
  <c r="Q106" i="258"/>
  <c r="O106" i="258"/>
  <c r="N106" i="258"/>
  <c r="M106" i="258"/>
  <c r="L106" i="258"/>
  <c r="J106" i="258"/>
  <c r="I106" i="258"/>
  <c r="G106" i="258"/>
  <c r="F106" i="258"/>
  <c r="E106" i="258"/>
  <c r="D106" i="258"/>
  <c r="C106" i="258"/>
  <c r="B106" i="258"/>
  <c r="A106" i="258"/>
  <c r="AU105" i="258"/>
  <c r="AT105" i="258"/>
  <c r="AS105" i="258"/>
  <c r="AR105" i="258"/>
  <c r="AP105" i="258"/>
  <c r="AO105" i="258"/>
  <c r="AM105" i="258"/>
  <c r="AL105" i="258"/>
  <c r="AK105" i="258"/>
  <c r="AJ105" i="258"/>
  <c r="AH105" i="258"/>
  <c r="AG105" i="258"/>
  <c r="AE105" i="258"/>
  <c r="AD105" i="258"/>
  <c r="AC105" i="258"/>
  <c r="AB105" i="258"/>
  <c r="Z105" i="258"/>
  <c r="Y105" i="258"/>
  <c r="W105" i="258"/>
  <c r="V105" i="258"/>
  <c r="U105" i="258"/>
  <c r="T105" i="258"/>
  <c r="R105" i="258"/>
  <c r="Q105" i="258"/>
  <c r="O105" i="258"/>
  <c r="N105" i="258"/>
  <c r="M105" i="258"/>
  <c r="L105" i="258"/>
  <c r="J105" i="258"/>
  <c r="I105" i="258"/>
  <c r="G105" i="258"/>
  <c r="F105" i="258"/>
  <c r="E105" i="258"/>
  <c r="D105" i="258"/>
  <c r="C105" i="258"/>
  <c r="B105" i="258"/>
  <c r="A105" i="258"/>
  <c r="AU104" i="258"/>
  <c r="AT104" i="258"/>
  <c r="AS104" i="258"/>
  <c r="AR104" i="258"/>
  <c r="AP104" i="258"/>
  <c r="AO104" i="258"/>
  <c r="AM104" i="258"/>
  <c r="AL104" i="258"/>
  <c r="AK104" i="258"/>
  <c r="AJ104" i="258"/>
  <c r="AH104" i="258"/>
  <c r="AG104" i="258"/>
  <c r="AE104" i="258"/>
  <c r="AD104" i="258"/>
  <c r="AC104" i="258"/>
  <c r="AB104" i="258"/>
  <c r="Z104" i="258"/>
  <c r="Y104" i="258"/>
  <c r="W104" i="258"/>
  <c r="V104" i="258"/>
  <c r="U104" i="258"/>
  <c r="T104" i="258"/>
  <c r="R104" i="258"/>
  <c r="Q104" i="258"/>
  <c r="O104" i="258"/>
  <c r="N104" i="258"/>
  <c r="M104" i="258"/>
  <c r="L104" i="258"/>
  <c r="J104" i="258"/>
  <c r="I104" i="258"/>
  <c r="G104" i="258"/>
  <c r="F104" i="258"/>
  <c r="E104" i="258"/>
  <c r="D104" i="258"/>
  <c r="C104" i="258"/>
  <c r="B104" i="258"/>
  <c r="A104" i="258"/>
  <c r="AU103" i="258"/>
  <c r="AT103" i="258"/>
  <c r="AS103" i="258"/>
  <c r="AR103" i="258"/>
  <c r="AP103" i="258"/>
  <c r="AO103" i="258"/>
  <c r="AM103" i="258"/>
  <c r="AL103" i="258"/>
  <c r="AK103" i="258"/>
  <c r="AJ103" i="258"/>
  <c r="AH103" i="258"/>
  <c r="AG103" i="258"/>
  <c r="AE103" i="258"/>
  <c r="AD103" i="258"/>
  <c r="AC103" i="258"/>
  <c r="AB103" i="258"/>
  <c r="Z103" i="258"/>
  <c r="Y103" i="258"/>
  <c r="W103" i="258"/>
  <c r="V103" i="258"/>
  <c r="U103" i="258"/>
  <c r="T103" i="258"/>
  <c r="R103" i="258"/>
  <c r="Q103" i="258"/>
  <c r="O103" i="258"/>
  <c r="N103" i="258"/>
  <c r="M103" i="258"/>
  <c r="L103" i="258"/>
  <c r="J103" i="258"/>
  <c r="I103" i="258"/>
  <c r="G103" i="258"/>
  <c r="F103" i="258"/>
  <c r="E103" i="258"/>
  <c r="D103" i="258"/>
  <c r="C103" i="258"/>
  <c r="B103" i="258"/>
  <c r="A103" i="258"/>
  <c r="AU102" i="258"/>
  <c r="AT102" i="258"/>
  <c r="AS102" i="258"/>
  <c r="AR102" i="258"/>
  <c r="AP102" i="258"/>
  <c r="AO102" i="258"/>
  <c r="AM102" i="258"/>
  <c r="AL102" i="258"/>
  <c r="AK102" i="258"/>
  <c r="AJ102" i="258"/>
  <c r="AH102" i="258"/>
  <c r="AG102" i="258"/>
  <c r="AE102" i="258"/>
  <c r="AD102" i="258"/>
  <c r="AC102" i="258"/>
  <c r="AB102" i="258"/>
  <c r="Z102" i="258"/>
  <c r="Y102" i="258"/>
  <c r="W102" i="258"/>
  <c r="V102" i="258"/>
  <c r="U102" i="258"/>
  <c r="T102" i="258"/>
  <c r="R102" i="258"/>
  <c r="Q102" i="258"/>
  <c r="O102" i="258"/>
  <c r="N102" i="258"/>
  <c r="M102" i="258"/>
  <c r="L102" i="258"/>
  <c r="J102" i="258"/>
  <c r="I102" i="258"/>
  <c r="G102" i="258"/>
  <c r="F102" i="258"/>
  <c r="E102" i="258"/>
  <c r="D102" i="258"/>
  <c r="C102" i="258"/>
  <c r="B102" i="258"/>
  <c r="A102" i="258"/>
  <c r="AU101" i="258"/>
  <c r="AT101" i="258"/>
  <c r="AS101" i="258"/>
  <c r="AR101" i="258"/>
  <c r="AP101" i="258"/>
  <c r="AO101" i="258"/>
  <c r="AM101" i="258"/>
  <c r="AL101" i="258"/>
  <c r="AK101" i="258"/>
  <c r="AJ101" i="258"/>
  <c r="AH101" i="258"/>
  <c r="AG101" i="258"/>
  <c r="AE101" i="258"/>
  <c r="AD101" i="258"/>
  <c r="AC101" i="258"/>
  <c r="AB101" i="258"/>
  <c r="Z101" i="258"/>
  <c r="Y101" i="258"/>
  <c r="W101" i="258"/>
  <c r="V101" i="258"/>
  <c r="U101" i="258"/>
  <c r="T101" i="258"/>
  <c r="R101" i="258"/>
  <c r="Q101" i="258"/>
  <c r="O101" i="258"/>
  <c r="N101" i="258"/>
  <c r="M101" i="258"/>
  <c r="L101" i="258"/>
  <c r="J101" i="258"/>
  <c r="I101" i="258"/>
  <c r="G101" i="258"/>
  <c r="F101" i="258"/>
  <c r="E101" i="258"/>
  <c r="D101" i="258"/>
  <c r="C101" i="258"/>
  <c r="B101" i="258"/>
  <c r="A101" i="258"/>
  <c r="G96" i="258"/>
  <c r="F96" i="258"/>
  <c r="E96" i="258"/>
  <c r="D96" i="258"/>
  <c r="C96" i="258"/>
  <c r="B96" i="258"/>
  <c r="G95" i="258"/>
  <c r="F95" i="258"/>
  <c r="E95" i="258"/>
  <c r="D95" i="258"/>
  <c r="C95" i="258"/>
  <c r="B95" i="258"/>
  <c r="G94" i="258"/>
  <c r="F94" i="258"/>
  <c r="E94" i="258"/>
  <c r="D94" i="258"/>
  <c r="C94" i="258"/>
  <c r="B94" i="258"/>
  <c r="G93" i="258"/>
  <c r="F93" i="258"/>
  <c r="E93" i="258"/>
  <c r="D93" i="258"/>
  <c r="C93" i="258"/>
  <c r="B93" i="258"/>
  <c r="G92" i="258"/>
  <c r="F92" i="258"/>
  <c r="E92" i="258"/>
  <c r="D92" i="258"/>
  <c r="C92" i="258"/>
  <c r="B92" i="258"/>
  <c r="G91" i="258"/>
  <c r="F91" i="258"/>
  <c r="E91" i="258"/>
  <c r="D91" i="258"/>
  <c r="C91" i="258"/>
  <c r="B91" i="258"/>
  <c r="G90" i="258"/>
  <c r="F90" i="258"/>
  <c r="E90" i="258"/>
  <c r="D90" i="258"/>
  <c r="C90" i="258"/>
  <c r="B90" i="258"/>
  <c r="S76" i="258"/>
  <c r="P76" i="258"/>
  <c r="M76" i="258"/>
  <c r="S75" i="258"/>
  <c r="P75" i="258"/>
  <c r="M75" i="258"/>
  <c r="S74" i="258"/>
  <c r="P74" i="258"/>
  <c r="M74" i="258"/>
  <c r="S73" i="258"/>
  <c r="P73" i="258"/>
  <c r="M73" i="258"/>
  <c r="S72" i="258"/>
  <c r="P72" i="258"/>
  <c r="M72" i="258"/>
  <c r="U71" i="258"/>
  <c r="S71" i="258"/>
  <c r="R71" i="258"/>
  <c r="P71" i="258"/>
  <c r="M71" i="258"/>
  <c r="V66" i="258"/>
  <c r="S66" i="258"/>
  <c r="P66" i="258"/>
  <c r="M66" i="258"/>
  <c r="V65" i="258"/>
  <c r="S65" i="258"/>
  <c r="P65" i="258"/>
  <c r="M65" i="258"/>
  <c r="V64" i="258"/>
  <c r="S64" i="258"/>
  <c r="P64" i="258"/>
  <c r="M64" i="258"/>
  <c r="V63" i="258"/>
  <c r="S63" i="258"/>
  <c r="P63" i="258"/>
  <c r="M63" i="258"/>
  <c r="V62" i="258"/>
  <c r="S62" i="258"/>
  <c r="P62" i="258"/>
  <c r="M62" i="258"/>
  <c r="V61" i="258"/>
  <c r="S61" i="258"/>
  <c r="P61" i="258"/>
  <c r="M61" i="258"/>
  <c r="L61" i="258"/>
  <c r="J3" i="258"/>
  <c r="K121" i="258"/>
  <c r="S111" i="261"/>
  <c r="S107" i="261"/>
  <c r="S103" i="261"/>
  <c r="S115" i="261"/>
  <c r="S110" i="261"/>
  <c r="S102" i="261"/>
  <c r="S105" i="261"/>
  <c r="S121" i="261"/>
  <c r="S108" i="261"/>
  <c r="S120" i="261"/>
  <c r="S106" i="261"/>
  <c r="S109" i="261"/>
  <c r="S101" i="261"/>
  <c r="S113" i="261"/>
  <c r="S104" i="261"/>
  <c r="S112" i="261"/>
  <c r="S114" i="261"/>
  <c r="S117" i="261"/>
  <c r="S116" i="261"/>
  <c r="U61" i="266"/>
  <c r="J32" i="266"/>
  <c r="R61" i="263"/>
  <c r="A32" i="263"/>
  <c r="O61" i="260"/>
  <c r="K101" i="259"/>
  <c r="K103" i="259"/>
  <c r="K105" i="259"/>
  <c r="K107" i="259"/>
  <c r="K109" i="259"/>
  <c r="K111" i="259"/>
  <c r="K113" i="259"/>
  <c r="K115" i="259"/>
  <c r="K119" i="259"/>
  <c r="K121" i="259"/>
  <c r="K102" i="259"/>
  <c r="K104" i="259"/>
  <c r="K106" i="259"/>
  <c r="K108" i="259"/>
  <c r="K110" i="259"/>
  <c r="K112" i="259"/>
  <c r="K114" i="259"/>
  <c r="K118" i="259"/>
  <c r="K120" i="259"/>
  <c r="K102" i="258"/>
  <c r="K104" i="258"/>
  <c r="K106" i="258"/>
  <c r="K108" i="258"/>
  <c r="K110" i="258"/>
  <c r="K112" i="258"/>
  <c r="K101" i="258"/>
  <c r="K103" i="258"/>
  <c r="K105" i="258"/>
  <c r="K107" i="258"/>
  <c r="K109" i="258"/>
  <c r="K111" i="258"/>
  <c r="H96" i="260"/>
  <c r="J96" i="260"/>
  <c r="J95" i="260"/>
  <c r="P77" i="260"/>
  <c r="H94" i="260"/>
  <c r="M77" i="260"/>
  <c r="J93" i="260"/>
  <c r="V67" i="260"/>
  <c r="H93" i="260"/>
  <c r="J92" i="260"/>
  <c r="S67" i="260"/>
  <c r="J91" i="260"/>
  <c r="D97" i="260"/>
  <c r="S77" i="260"/>
  <c r="B97" i="260"/>
  <c r="C97" i="260"/>
  <c r="R61" i="262"/>
  <c r="A32" i="262"/>
  <c r="R61" i="261"/>
  <c r="A32" i="261"/>
  <c r="E97" i="260"/>
  <c r="S77" i="259"/>
  <c r="J95" i="259"/>
  <c r="P77" i="259"/>
  <c r="H95" i="259"/>
  <c r="H94" i="259"/>
  <c r="J94" i="259"/>
  <c r="M77" i="259"/>
  <c r="J96" i="259"/>
  <c r="J92" i="259"/>
  <c r="H92" i="259"/>
  <c r="S67" i="259"/>
  <c r="C97" i="259"/>
  <c r="D97" i="259"/>
  <c r="V74" i="259"/>
  <c r="V67" i="259"/>
  <c r="J93" i="259"/>
  <c r="F97" i="259"/>
  <c r="J91" i="259"/>
  <c r="E97" i="259"/>
  <c r="H91" i="259"/>
  <c r="P67" i="259"/>
  <c r="V74" i="260"/>
  <c r="F97" i="260"/>
  <c r="V72" i="260"/>
  <c r="V75" i="260"/>
  <c r="G97" i="260"/>
  <c r="V73" i="260"/>
  <c r="V76" i="260"/>
  <c r="M67" i="260"/>
  <c r="R61" i="260"/>
  <c r="A32" i="260"/>
  <c r="P67" i="260"/>
  <c r="J94" i="260"/>
  <c r="H91" i="260"/>
  <c r="H90" i="260"/>
  <c r="J90" i="260"/>
  <c r="H92" i="260"/>
  <c r="H95" i="260"/>
  <c r="V71" i="260"/>
  <c r="M67" i="259"/>
  <c r="V71" i="259"/>
  <c r="H96" i="258"/>
  <c r="J94" i="258"/>
  <c r="H94" i="258"/>
  <c r="D97" i="258"/>
  <c r="H91" i="258"/>
  <c r="H92" i="258"/>
  <c r="J92" i="258"/>
  <c r="V75" i="259"/>
  <c r="V76" i="259"/>
  <c r="G97" i="259"/>
  <c r="V73" i="259"/>
  <c r="B97" i="259"/>
  <c r="S3" i="259"/>
  <c r="V72" i="259"/>
  <c r="H90" i="259"/>
  <c r="H93" i="259"/>
  <c r="H96" i="259"/>
  <c r="J90" i="259"/>
  <c r="S77" i="258"/>
  <c r="J96" i="258"/>
  <c r="H93" i="258"/>
  <c r="V67" i="258"/>
  <c r="J93" i="258"/>
  <c r="F97" i="258"/>
  <c r="P77" i="258"/>
  <c r="H95" i="258"/>
  <c r="J95" i="258"/>
  <c r="V74" i="258"/>
  <c r="E97" i="258"/>
  <c r="M77" i="258"/>
  <c r="V75" i="258"/>
  <c r="S67" i="258"/>
  <c r="G97" i="258"/>
  <c r="J91" i="258"/>
  <c r="P67" i="258"/>
  <c r="V73" i="258"/>
  <c r="V76" i="258"/>
  <c r="B97" i="258"/>
  <c r="C97" i="258"/>
  <c r="V71" i="258"/>
  <c r="M67" i="258"/>
  <c r="H90" i="258"/>
  <c r="S3" i="258"/>
  <c r="V72" i="258"/>
  <c r="J90" i="258"/>
  <c r="K118" i="258"/>
  <c r="K120" i="258"/>
  <c r="O61" i="258"/>
  <c r="K119" i="258"/>
  <c r="AA120" i="261"/>
  <c r="AA116" i="261"/>
  <c r="AA112" i="261"/>
  <c r="AA107" i="261"/>
  <c r="AA103" i="261"/>
  <c r="AA111" i="261"/>
  <c r="AA115" i="261"/>
  <c r="AA114" i="261"/>
  <c r="AA109" i="261"/>
  <c r="AA101" i="261"/>
  <c r="AA113" i="261"/>
  <c r="AA110" i="261"/>
  <c r="AA106" i="261"/>
  <c r="AA102" i="261"/>
  <c r="AA105" i="261"/>
  <c r="AA117" i="261"/>
  <c r="AA108" i="261"/>
  <c r="AA104" i="261"/>
  <c r="AA121" i="261"/>
  <c r="S32" i="266"/>
  <c r="L71" i="266"/>
  <c r="U61" i="263"/>
  <c r="J32" i="263"/>
  <c r="S120" i="259"/>
  <c r="S118" i="259"/>
  <c r="S114" i="259"/>
  <c r="S112" i="259"/>
  <c r="S110" i="259"/>
  <c r="S108" i="259"/>
  <c r="S106" i="259"/>
  <c r="S104" i="259"/>
  <c r="S102" i="259"/>
  <c r="S121" i="259"/>
  <c r="S119" i="259"/>
  <c r="S113" i="259"/>
  <c r="S111" i="259"/>
  <c r="S109" i="259"/>
  <c r="S107" i="259"/>
  <c r="S105" i="259"/>
  <c r="S103" i="259"/>
  <c r="S101" i="259"/>
  <c r="S118" i="258"/>
  <c r="S108" i="258"/>
  <c r="S110" i="258"/>
  <c r="S102" i="258"/>
  <c r="S111" i="258"/>
  <c r="S109" i="258"/>
  <c r="S107" i="258"/>
  <c r="S105" i="258"/>
  <c r="S103" i="258"/>
  <c r="S101" i="258"/>
  <c r="S106" i="258"/>
  <c r="S112" i="258"/>
  <c r="S104" i="258"/>
  <c r="J97" i="260"/>
  <c r="J32" i="262"/>
  <c r="U61" i="262"/>
  <c r="J32" i="261"/>
  <c r="U61" i="261"/>
  <c r="J97" i="259"/>
  <c r="V77" i="260"/>
  <c r="H97" i="260"/>
  <c r="J32" i="260"/>
  <c r="U61" i="260"/>
  <c r="V77" i="259"/>
  <c r="H97" i="258"/>
  <c r="H97" i="259"/>
  <c r="R61" i="259"/>
  <c r="A32" i="259"/>
  <c r="J97" i="258"/>
  <c r="V77" i="258"/>
  <c r="R61" i="258"/>
  <c r="S119" i="258"/>
  <c r="A32" i="258"/>
  <c r="S120" i="258"/>
  <c r="AI108" i="261"/>
  <c r="AI104" i="261"/>
  <c r="AI106" i="261"/>
  <c r="AI120" i="261"/>
  <c r="AI116" i="261"/>
  <c r="AI112" i="261"/>
  <c r="AI103" i="261"/>
  <c r="AI102" i="261"/>
  <c r="AI118" i="261"/>
  <c r="AI114" i="261"/>
  <c r="AI109" i="261"/>
  <c r="AI117" i="261"/>
  <c r="AI107" i="261"/>
  <c r="AI122" i="261"/>
  <c r="AI105" i="261"/>
  <c r="AI101" i="261"/>
  <c r="AI119" i="261"/>
  <c r="AI115" i="261"/>
  <c r="AI111" i="261"/>
  <c r="AI110" i="261"/>
  <c r="AI121" i="261"/>
  <c r="AI113" i="261"/>
  <c r="A60" i="266"/>
  <c r="O71" i="266"/>
  <c r="S32" i="263"/>
  <c r="L71" i="263"/>
  <c r="AA122" i="259"/>
  <c r="AA120" i="259"/>
  <c r="AA114" i="259"/>
  <c r="AA112" i="259"/>
  <c r="AA110" i="259"/>
  <c r="AA108" i="259"/>
  <c r="AA106" i="259"/>
  <c r="AA104" i="259"/>
  <c r="AA102" i="259"/>
  <c r="AA121" i="259"/>
  <c r="AA119" i="259"/>
  <c r="AA113" i="259"/>
  <c r="AA111" i="259"/>
  <c r="AA109" i="259"/>
  <c r="AA107" i="259"/>
  <c r="AA105" i="259"/>
  <c r="AA103" i="259"/>
  <c r="AA101" i="259"/>
  <c r="AA119" i="258"/>
  <c r="AA107" i="258"/>
  <c r="AA101" i="258"/>
  <c r="AA111" i="258"/>
  <c r="AA105" i="258"/>
  <c r="AA114" i="258"/>
  <c r="AA112" i="258"/>
  <c r="AA110" i="258"/>
  <c r="AA108" i="258"/>
  <c r="AA106" i="258"/>
  <c r="AA104" i="258"/>
  <c r="AA102" i="258"/>
  <c r="AA109" i="258"/>
  <c r="AA103" i="258"/>
  <c r="AA121" i="258"/>
  <c r="AA113" i="258"/>
  <c r="S32" i="262"/>
  <c r="L71" i="262"/>
  <c r="L71" i="261"/>
  <c r="S32" i="261"/>
  <c r="S32" i="260"/>
  <c r="L71" i="260"/>
  <c r="U61" i="259"/>
  <c r="J32" i="259"/>
  <c r="AA120" i="258"/>
  <c r="J32" i="258"/>
  <c r="U61" i="258"/>
  <c r="AQ121" i="261"/>
  <c r="AQ117" i="261"/>
  <c r="AQ113" i="261"/>
  <c r="AQ108" i="261"/>
  <c r="AQ104" i="261"/>
  <c r="AQ112" i="261"/>
  <c r="AQ119" i="261"/>
  <c r="AQ115" i="261"/>
  <c r="AQ111" i="261"/>
  <c r="AQ110" i="261"/>
  <c r="AQ101" i="261"/>
  <c r="AQ120" i="261"/>
  <c r="AQ116" i="261"/>
  <c r="AQ122" i="261"/>
  <c r="AQ106" i="261"/>
  <c r="AQ114" i="261"/>
  <c r="AQ109" i="261"/>
  <c r="AQ105" i="261"/>
  <c r="AQ107" i="261"/>
  <c r="AQ103" i="261"/>
  <c r="AQ102" i="261"/>
  <c r="A60" i="263"/>
  <c r="O71" i="263"/>
  <c r="AI120" i="259"/>
  <c r="AI114" i="259"/>
  <c r="AI112" i="259"/>
  <c r="AI110" i="259"/>
  <c r="AI108" i="259"/>
  <c r="AI106" i="259"/>
  <c r="AI104" i="259"/>
  <c r="AI102" i="259"/>
  <c r="AI121" i="259"/>
  <c r="AI119" i="259"/>
  <c r="AI113" i="259"/>
  <c r="AI111" i="259"/>
  <c r="AI109" i="259"/>
  <c r="AI107" i="259"/>
  <c r="AI105" i="259"/>
  <c r="AI103" i="259"/>
  <c r="AI101" i="259"/>
  <c r="AI122" i="259"/>
  <c r="AI122" i="258"/>
  <c r="AI110" i="258"/>
  <c r="AI106" i="258"/>
  <c r="AI121" i="258"/>
  <c r="AI113" i="258"/>
  <c r="AI111" i="258"/>
  <c r="AI109" i="258"/>
  <c r="AI107" i="258"/>
  <c r="AI105" i="258"/>
  <c r="AI103" i="258"/>
  <c r="AI101" i="258"/>
  <c r="AI120" i="258"/>
  <c r="AI114" i="258"/>
  <c r="AI112" i="258"/>
  <c r="AI108" i="258"/>
  <c r="AI102" i="258"/>
  <c r="AI119" i="258"/>
  <c r="AI104" i="258"/>
  <c r="A60" i="262"/>
  <c r="O71" i="262"/>
  <c r="A60" i="261"/>
  <c r="O71" i="261"/>
  <c r="A60" i="260"/>
  <c r="O71" i="260"/>
  <c r="S32" i="259"/>
  <c r="L71" i="259"/>
  <c r="S32" i="258"/>
  <c r="AI118" i="258"/>
  <c r="L71" i="258"/>
  <c r="AQ119" i="259"/>
  <c r="AQ113" i="259"/>
  <c r="AQ111" i="259"/>
  <c r="AQ109" i="259"/>
  <c r="AQ107" i="259"/>
  <c r="AQ105" i="259"/>
  <c r="AQ103" i="259"/>
  <c r="AQ101" i="259"/>
  <c r="AQ120" i="259"/>
  <c r="AQ114" i="259"/>
  <c r="AQ112" i="259"/>
  <c r="AQ110" i="259"/>
  <c r="AQ108" i="259"/>
  <c r="AQ106" i="259"/>
  <c r="AQ104" i="259"/>
  <c r="AQ102" i="259"/>
  <c r="AQ119" i="258"/>
  <c r="AQ114" i="258"/>
  <c r="AQ112" i="258"/>
  <c r="AQ108" i="258"/>
  <c r="AQ106" i="258"/>
  <c r="AQ102" i="258"/>
  <c r="AQ110" i="258"/>
  <c r="AQ104" i="258"/>
  <c r="AQ121" i="258"/>
  <c r="AQ122" i="258"/>
  <c r="AQ105" i="258"/>
  <c r="AQ103" i="258"/>
  <c r="AQ120" i="258"/>
  <c r="AQ113" i="258"/>
  <c r="AQ111" i="258"/>
  <c r="AQ109" i="258"/>
  <c r="AQ107" i="258"/>
  <c r="AQ101" i="258"/>
  <c r="A60" i="259"/>
  <c r="O71" i="259"/>
  <c r="O71" i="258"/>
  <c r="A60" i="258"/>
  <c r="B273" i="257"/>
  <c r="A273" i="257"/>
  <c r="B272" i="257"/>
  <c r="A272" i="257"/>
  <c r="B271" i="257"/>
  <c r="A271" i="257"/>
  <c r="B270" i="257"/>
  <c r="A270" i="257"/>
  <c r="B269" i="257"/>
  <c r="A269" i="257"/>
  <c r="B268" i="257"/>
  <c r="A268" i="257"/>
  <c r="B267" i="257"/>
  <c r="A267" i="257"/>
  <c r="B266" i="257"/>
  <c r="A266" i="257"/>
  <c r="B265" i="257"/>
  <c r="A265" i="257"/>
  <c r="B264" i="257"/>
  <c r="A264" i="257"/>
  <c r="B263" i="257"/>
  <c r="A263" i="257"/>
  <c r="B262" i="257"/>
  <c r="A262" i="257"/>
  <c r="B261" i="257"/>
  <c r="A261" i="257"/>
  <c r="B260" i="257"/>
  <c r="A260" i="257"/>
  <c r="B259" i="257"/>
  <c r="A259" i="257"/>
  <c r="B258" i="257"/>
  <c r="A258" i="257"/>
  <c r="B257" i="257"/>
  <c r="A257" i="257"/>
  <c r="B256" i="257"/>
  <c r="A256" i="257"/>
  <c r="B255" i="257"/>
  <c r="A255" i="257"/>
  <c r="B254" i="257"/>
  <c r="A254" i="257"/>
  <c r="B253" i="257"/>
  <c r="A253" i="257"/>
  <c r="B252" i="257"/>
  <c r="A252" i="257"/>
  <c r="B251" i="257"/>
  <c r="A251" i="257"/>
  <c r="B250" i="257"/>
  <c r="A250" i="257"/>
  <c r="B249" i="257"/>
  <c r="A249" i="257"/>
  <c r="B248" i="257"/>
  <c r="A248" i="257"/>
  <c r="B247" i="257"/>
  <c r="A247" i="257"/>
  <c r="B246" i="257"/>
  <c r="A246" i="257"/>
  <c r="B245" i="257"/>
  <c r="A245" i="257"/>
  <c r="B244" i="257"/>
  <c r="A244" i="257"/>
  <c r="B243" i="257"/>
  <c r="A243" i="257"/>
  <c r="B242" i="257"/>
  <c r="A242" i="257"/>
  <c r="B241" i="257"/>
  <c r="A241" i="257"/>
  <c r="B240" i="257"/>
  <c r="A240" i="257"/>
  <c r="B239" i="257"/>
  <c r="A239" i="257"/>
  <c r="B238" i="257"/>
  <c r="A238" i="257"/>
  <c r="B237" i="257"/>
  <c r="A237" i="257"/>
  <c r="B236" i="257"/>
  <c r="A236" i="257"/>
  <c r="B235" i="257"/>
  <c r="A235" i="257"/>
  <c r="B234" i="257"/>
  <c r="A234" i="257"/>
  <c r="B233" i="257"/>
  <c r="A233" i="257"/>
  <c r="B232" i="257"/>
  <c r="A232" i="257"/>
  <c r="B231" i="257"/>
  <c r="A231" i="257"/>
  <c r="B230" i="257"/>
  <c r="A230" i="257"/>
  <c r="B229" i="257"/>
  <c r="A229" i="257"/>
  <c r="B228" i="257"/>
  <c r="A228" i="257"/>
  <c r="B227" i="257"/>
  <c r="A227" i="257"/>
  <c r="B226" i="257"/>
  <c r="A226" i="257"/>
  <c r="B225" i="257"/>
  <c r="A225" i="257"/>
  <c r="B224" i="257"/>
  <c r="A224" i="257"/>
  <c r="B223" i="257"/>
  <c r="A223" i="257"/>
  <c r="B222" i="257"/>
  <c r="A222" i="257"/>
  <c r="B221" i="257"/>
  <c r="A221" i="257"/>
  <c r="B220" i="257"/>
  <c r="A220" i="257"/>
  <c r="B219" i="257"/>
  <c r="A219" i="257"/>
  <c r="B218" i="257"/>
  <c r="A218" i="257"/>
  <c r="B217" i="257"/>
  <c r="A217" i="257"/>
  <c r="B216" i="257"/>
  <c r="A216" i="257"/>
  <c r="B215" i="257"/>
  <c r="A215" i="257"/>
  <c r="B214" i="257"/>
  <c r="A214" i="257"/>
  <c r="B213" i="257"/>
  <c r="A213" i="257"/>
  <c r="B212" i="257"/>
  <c r="A212" i="257"/>
  <c r="B211" i="257"/>
  <c r="A211" i="257"/>
  <c r="B210" i="257"/>
  <c r="A210" i="257"/>
  <c r="B209" i="257"/>
  <c r="A209" i="257"/>
  <c r="B208" i="257"/>
  <c r="A208" i="257"/>
  <c r="B207" i="257"/>
  <c r="A207" i="257"/>
  <c r="B206" i="257"/>
  <c r="A206" i="257"/>
  <c r="B205" i="257"/>
  <c r="A205" i="257"/>
  <c r="B204" i="257"/>
  <c r="A204" i="257"/>
  <c r="B203" i="257"/>
  <c r="A203" i="257"/>
  <c r="B202" i="257"/>
  <c r="A202" i="257"/>
  <c r="B201" i="257"/>
  <c r="A201" i="257"/>
  <c r="B200" i="257"/>
  <c r="A200" i="257"/>
  <c r="B199" i="257"/>
  <c r="A199" i="257"/>
  <c r="B198" i="257"/>
  <c r="A198" i="257"/>
  <c r="B197" i="257"/>
  <c r="A197" i="257"/>
  <c r="B196" i="257"/>
  <c r="A196" i="257"/>
  <c r="B195" i="257"/>
  <c r="A195" i="257"/>
  <c r="B194" i="257"/>
  <c r="A194" i="257"/>
  <c r="B193" i="257"/>
  <c r="A193" i="257"/>
  <c r="B192" i="257"/>
  <c r="A192" i="257"/>
  <c r="B191" i="257"/>
  <c r="A191" i="257"/>
  <c r="B190" i="257"/>
  <c r="A190" i="257"/>
  <c r="B189" i="257"/>
  <c r="A189" i="257"/>
  <c r="B188" i="257"/>
  <c r="A188" i="257"/>
  <c r="B187" i="257"/>
  <c r="A187" i="257"/>
  <c r="B186" i="257"/>
  <c r="A186" i="257"/>
  <c r="B185" i="257"/>
  <c r="A185" i="257"/>
  <c r="B184" i="257"/>
  <c r="A184" i="257"/>
  <c r="B183" i="257"/>
  <c r="A183" i="257"/>
  <c r="B182" i="257"/>
  <c r="A182" i="257"/>
  <c r="B181" i="257"/>
  <c r="A181" i="257"/>
  <c r="B180" i="257"/>
  <c r="A180" i="257"/>
  <c r="B179" i="257"/>
  <c r="A179" i="257"/>
  <c r="B178" i="257"/>
  <c r="A178" i="257"/>
  <c r="B177" i="257"/>
  <c r="A177" i="257"/>
  <c r="B176" i="257"/>
  <c r="A176" i="257"/>
  <c r="B175" i="257"/>
  <c r="A175" i="257"/>
  <c r="B174" i="257"/>
  <c r="A174" i="257"/>
  <c r="B173" i="257"/>
  <c r="A173" i="257"/>
  <c r="B172" i="257"/>
  <c r="A172" i="257"/>
  <c r="B171" i="257"/>
  <c r="A171" i="257"/>
  <c r="B170" i="257"/>
  <c r="A170" i="257"/>
  <c r="B169" i="257"/>
  <c r="A169" i="257"/>
  <c r="B168" i="257"/>
  <c r="A168" i="257"/>
  <c r="B167" i="257"/>
  <c r="A167" i="257"/>
  <c r="B166" i="257"/>
  <c r="A166" i="257"/>
  <c r="B165" i="257"/>
  <c r="A165" i="257"/>
  <c r="B164" i="257"/>
  <c r="A164" i="257"/>
  <c r="B163" i="257"/>
  <c r="A163" i="257"/>
  <c r="B162" i="257"/>
  <c r="A162" i="257"/>
  <c r="B161" i="257"/>
  <c r="A161" i="257"/>
  <c r="B160" i="257"/>
  <c r="A160" i="257"/>
  <c r="B159" i="257"/>
  <c r="A159" i="257"/>
  <c r="B158" i="257"/>
  <c r="A158" i="257"/>
  <c r="B157" i="257"/>
  <c r="A157" i="257"/>
  <c r="B156" i="257"/>
  <c r="A156" i="257"/>
  <c r="B155" i="257"/>
  <c r="A155" i="257"/>
  <c r="B154" i="257"/>
  <c r="A154" i="257"/>
  <c r="B153" i="257"/>
  <c r="A153" i="257"/>
  <c r="B152" i="257"/>
  <c r="A152" i="257"/>
  <c r="B151" i="257"/>
  <c r="A151" i="257"/>
  <c r="B150" i="257"/>
  <c r="A150" i="257"/>
  <c r="B149" i="257"/>
  <c r="A149" i="257"/>
  <c r="B148" i="257"/>
  <c r="A148" i="257"/>
  <c r="B147" i="257"/>
  <c r="A147" i="257"/>
  <c r="B146" i="257"/>
  <c r="A146" i="257"/>
  <c r="B145" i="257"/>
  <c r="A145" i="257"/>
  <c r="B144" i="257"/>
  <c r="A144" i="257"/>
  <c r="B143" i="257"/>
  <c r="A143" i="257"/>
  <c r="B142" i="257"/>
  <c r="A142" i="257"/>
  <c r="B141" i="257"/>
  <c r="A141" i="257"/>
  <c r="B140" i="257"/>
  <c r="A140" i="257"/>
  <c r="B139" i="257"/>
  <c r="A139" i="257"/>
  <c r="B138" i="257"/>
  <c r="A138" i="257"/>
  <c r="B137" i="257"/>
  <c r="A137" i="257"/>
  <c r="B136" i="257"/>
  <c r="A136" i="257"/>
  <c r="B135" i="257"/>
  <c r="A135" i="257"/>
  <c r="B134" i="257"/>
  <c r="A134" i="257"/>
  <c r="B133" i="257"/>
  <c r="A133" i="257"/>
  <c r="B132" i="257"/>
  <c r="A132" i="257"/>
  <c r="B131" i="257"/>
  <c r="A131" i="257"/>
  <c r="B130" i="257"/>
  <c r="A130" i="257"/>
  <c r="B129" i="257"/>
  <c r="A129" i="257"/>
  <c r="B128" i="257"/>
  <c r="A128" i="257"/>
  <c r="B127" i="257"/>
  <c r="A127" i="257"/>
  <c r="AU123" i="257"/>
  <c r="AT123" i="257"/>
  <c r="AS123" i="257"/>
  <c r="AR123" i="257"/>
  <c r="AQ123" i="257"/>
  <c r="AP123" i="257"/>
  <c r="AO123" i="257"/>
  <c r="AM123" i="257"/>
  <c r="AL123" i="257"/>
  <c r="AK123" i="257"/>
  <c r="AJ123" i="257"/>
  <c r="AI123" i="257"/>
  <c r="AH123" i="257"/>
  <c r="AG123" i="257"/>
  <c r="AE123" i="257"/>
  <c r="AD123" i="257"/>
  <c r="AC123" i="257"/>
  <c r="AB123" i="257"/>
  <c r="AA123" i="257"/>
  <c r="Z123" i="257"/>
  <c r="Y123" i="257"/>
  <c r="W123" i="257"/>
  <c r="V123" i="257"/>
  <c r="U123" i="257"/>
  <c r="T123" i="257"/>
  <c r="S123" i="257"/>
  <c r="R123" i="257"/>
  <c r="Q123" i="257"/>
  <c r="O123" i="257"/>
  <c r="N123" i="257"/>
  <c r="M123" i="257"/>
  <c r="L123" i="257"/>
  <c r="K123" i="257"/>
  <c r="J123" i="257"/>
  <c r="I123" i="257"/>
  <c r="AU122" i="257"/>
  <c r="AT122" i="257"/>
  <c r="AS122" i="257"/>
  <c r="AR122" i="257"/>
  <c r="AP122" i="257"/>
  <c r="AO122" i="257"/>
  <c r="AM122" i="257"/>
  <c r="AL122" i="257"/>
  <c r="AK122" i="257"/>
  <c r="AJ122" i="257"/>
  <c r="AH122" i="257"/>
  <c r="AG122" i="257"/>
  <c r="AE122" i="257"/>
  <c r="AD122" i="257"/>
  <c r="AC122" i="257"/>
  <c r="AB122" i="257"/>
  <c r="Z122" i="257"/>
  <c r="Y122" i="257"/>
  <c r="W122" i="257"/>
  <c r="V122" i="257"/>
  <c r="U122" i="257"/>
  <c r="T122" i="257"/>
  <c r="S122" i="257"/>
  <c r="R122" i="257"/>
  <c r="Q122" i="257"/>
  <c r="O122" i="257"/>
  <c r="N122" i="257"/>
  <c r="M122" i="257"/>
  <c r="L122" i="257"/>
  <c r="K122" i="257"/>
  <c r="J122" i="257"/>
  <c r="I122" i="257"/>
  <c r="AU121" i="257"/>
  <c r="AT121" i="257"/>
  <c r="AS121" i="257"/>
  <c r="AR121" i="257"/>
  <c r="AP121" i="257"/>
  <c r="AO121" i="257"/>
  <c r="AM121" i="257"/>
  <c r="AL121" i="257"/>
  <c r="AK121" i="257"/>
  <c r="AJ121" i="257"/>
  <c r="AH121" i="257"/>
  <c r="AG121" i="257"/>
  <c r="AE121" i="257"/>
  <c r="AD121" i="257"/>
  <c r="AC121" i="257"/>
  <c r="AB121" i="257"/>
  <c r="Z121" i="257"/>
  <c r="Y121" i="257"/>
  <c r="W121" i="257"/>
  <c r="V121" i="257"/>
  <c r="U121" i="257"/>
  <c r="T121" i="257"/>
  <c r="R121" i="257"/>
  <c r="Q121" i="257"/>
  <c r="O121" i="257"/>
  <c r="N121" i="257"/>
  <c r="M121" i="257"/>
  <c r="L121" i="257"/>
  <c r="J121" i="257"/>
  <c r="I121" i="257"/>
  <c r="G121" i="257"/>
  <c r="F121" i="257"/>
  <c r="E121" i="257"/>
  <c r="D121" i="257"/>
  <c r="C121" i="257"/>
  <c r="B121" i="257"/>
  <c r="A121" i="257"/>
  <c r="AU120" i="257"/>
  <c r="AT120" i="257"/>
  <c r="AS120" i="257"/>
  <c r="AR120" i="257"/>
  <c r="AP120" i="257"/>
  <c r="AO120" i="257"/>
  <c r="AM120" i="257"/>
  <c r="AL120" i="257"/>
  <c r="AK120" i="257"/>
  <c r="AJ120" i="257"/>
  <c r="AH120" i="257"/>
  <c r="AG120" i="257"/>
  <c r="AE120" i="257"/>
  <c r="AD120" i="257"/>
  <c r="AC120" i="257"/>
  <c r="AB120" i="257"/>
  <c r="Z120" i="257"/>
  <c r="Y120" i="257"/>
  <c r="W120" i="257"/>
  <c r="V120" i="257"/>
  <c r="U120" i="257"/>
  <c r="T120" i="257"/>
  <c r="R120" i="257"/>
  <c r="Q120" i="257"/>
  <c r="O120" i="257"/>
  <c r="N120" i="257"/>
  <c r="M120" i="257"/>
  <c r="L120" i="257"/>
  <c r="J120" i="257"/>
  <c r="I120" i="257"/>
  <c r="G120" i="257"/>
  <c r="F120" i="257"/>
  <c r="E120" i="257"/>
  <c r="D120" i="257"/>
  <c r="C120" i="257"/>
  <c r="B120" i="257"/>
  <c r="A120" i="257"/>
  <c r="AU119" i="257"/>
  <c r="AT119" i="257"/>
  <c r="AS119" i="257"/>
  <c r="AR119" i="257"/>
  <c r="AP119" i="257"/>
  <c r="AO119" i="257"/>
  <c r="AM119" i="257"/>
  <c r="AL119" i="257"/>
  <c r="AK119" i="257"/>
  <c r="AJ119" i="257"/>
  <c r="AH119" i="257"/>
  <c r="AG119" i="257"/>
  <c r="AE119" i="257"/>
  <c r="AD119" i="257"/>
  <c r="AC119" i="257"/>
  <c r="AB119" i="257"/>
  <c r="AA119" i="257"/>
  <c r="Z119" i="257"/>
  <c r="Y119" i="257"/>
  <c r="W119" i="257"/>
  <c r="V119" i="257"/>
  <c r="U119" i="257"/>
  <c r="T119" i="257"/>
  <c r="R119" i="257"/>
  <c r="Q119" i="257"/>
  <c r="O119" i="257"/>
  <c r="N119" i="257"/>
  <c r="M119" i="257"/>
  <c r="L119" i="257"/>
  <c r="J119" i="257"/>
  <c r="I119" i="257"/>
  <c r="G119" i="257"/>
  <c r="F119" i="257"/>
  <c r="E119" i="257"/>
  <c r="D119" i="257"/>
  <c r="C119" i="257"/>
  <c r="B119" i="257"/>
  <c r="A119" i="257"/>
  <c r="AU118" i="257"/>
  <c r="AT118" i="257"/>
  <c r="AS118" i="257"/>
  <c r="AR118" i="257"/>
  <c r="AP118" i="257"/>
  <c r="AO118" i="257"/>
  <c r="AM118" i="257"/>
  <c r="AL118" i="257"/>
  <c r="AK118" i="257"/>
  <c r="AJ118" i="257"/>
  <c r="AH118" i="257"/>
  <c r="AG118" i="257"/>
  <c r="AE118" i="257"/>
  <c r="AD118" i="257"/>
  <c r="AC118" i="257"/>
  <c r="AB118" i="257"/>
  <c r="AA118" i="257"/>
  <c r="Z118" i="257"/>
  <c r="Y118" i="257"/>
  <c r="W118" i="257"/>
  <c r="V118" i="257"/>
  <c r="U118" i="257"/>
  <c r="T118" i="257"/>
  <c r="R118" i="257"/>
  <c r="Q118" i="257"/>
  <c r="O118" i="257"/>
  <c r="N118" i="257"/>
  <c r="M118" i="257"/>
  <c r="L118" i="257"/>
  <c r="J118" i="257"/>
  <c r="I118" i="257"/>
  <c r="G118" i="257"/>
  <c r="F118" i="257"/>
  <c r="E118" i="257"/>
  <c r="D118" i="257"/>
  <c r="C118" i="257"/>
  <c r="B118" i="257"/>
  <c r="A118" i="257"/>
  <c r="AU117" i="257"/>
  <c r="AT117" i="257"/>
  <c r="AS117" i="257"/>
  <c r="AR117" i="257"/>
  <c r="AQ117" i="257"/>
  <c r="AP117" i="257"/>
  <c r="AO117" i="257"/>
  <c r="AM117" i="257"/>
  <c r="AL117" i="257"/>
  <c r="AK117" i="257"/>
  <c r="AJ117" i="257"/>
  <c r="AI117" i="257"/>
  <c r="AH117" i="257"/>
  <c r="AG117" i="257"/>
  <c r="AE117" i="257"/>
  <c r="AD117" i="257"/>
  <c r="AC117" i="257"/>
  <c r="AB117" i="257"/>
  <c r="AA117" i="257"/>
  <c r="Z117" i="257"/>
  <c r="Y117" i="257"/>
  <c r="W117" i="257"/>
  <c r="V117" i="257"/>
  <c r="U117" i="257"/>
  <c r="T117" i="257"/>
  <c r="S117" i="257"/>
  <c r="R117" i="257"/>
  <c r="Q117" i="257"/>
  <c r="O117" i="257"/>
  <c r="N117" i="257"/>
  <c r="M117" i="257"/>
  <c r="L117" i="257"/>
  <c r="K117" i="257"/>
  <c r="J117" i="257"/>
  <c r="I117" i="257"/>
  <c r="G117" i="257"/>
  <c r="F117" i="257"/>
  <c r="E117" i="257"/>
  <c r="D117" i="257"/>
  <c r="C117" i="257"/>
  <c r="B117" i="257"/>
  <c r="A117" i="257"/>
  <c r="AU116" i="257"/>
  <c r="AT116" i="257"/>
  <c r="AS116" i="257"/>
  <c r="AR116" i="257"/>
  <c r="AQ116" i="257"/>
  <c r="AP116" i="257"/>
  <c r="AO116" i="257"/>
  <c r="AM116" i="257"/>
  <c r="AL116" i="257"/>
  <c r="AK116" i="257"/>
  <c r="AJ116" i="257"/>
  <c r="AI116" i="257"/>
  <c r="AH116" i="257"/>
  <c r="AG116" i="257"/>
  <c r="AE116" i="257"/>
  <c r="AD116" i="257"/>
  <c r="AC116" i="257"/>
  <c r="AB116" i="257"/>
  <c r="AA116" i="257"/>
  <c r="Z116" i="257"/>
  <c r="Y116" i="257"/>
  <c r="W116" i="257"/>
  <c r="V116" i="257"/>
  <c r="U116" i="257"/>
  <c r="T116" i="257"/>
  <c r="S116" i="257"/>
  <c r="R116" i="257"/>
  <c r="Q116" i="257"/>
  <c r="O116" i="257"/>
  <c r="N116" i="257"/>
  <c r="M116" i="257"/>
  <c r="L116" i="257"/>
  <c r="K116" i="257"/>
  <c r="J116" i="257"/>
  <c r="I116" i="257"/>
  <c r="G116" i="257"/>
  <c r="F116" i="257"/>
  <c r="E116" i="257"/>
  <c r="D116" i="257"/>
  <c r="C116" i="257"/>
  <c r="B116" i="257"/>
  <c r="A116" i="257"/>
  <c r="AU115" i="257"/>
  <c r="AT115" i="257"/>
  <c r="AS115" i="257"/>
  <c r="AR115" i="257"/>
  <c r="AQ115" i="257"/>
  <c r="AP115" i="257"/>
  <c r="AO115" i="257"/>
  <c r="AM115" i="257"/>
  <c r="AL115" i="257"/>
  <c r="AK115" i="257"/>
  <c r="AJ115" i="257"/>
  <c r="AI115" i="257"/>
  <c r="AH115" i="257"/>
  <c r="AG115" i="257"/>
  <c r="AE115" i="257"/>
  <c r="AD115" i="257"/>
  <c r="AC115" i="257"/>
  <c r="AB115" i="257"/>
  <c r="AA115" i="257"/>
  <c r="Z115" i="257"/>
  <c r="Y115" i="257"/>
  <c r="W115" i="257"/>
  <c r="V115" i="257"/>
  <c r="U115" i="257"/>
  <c r="T115" i="257"/>
  <c r="S115" i="257"/>
  <c r="R115" i="257"/>
  <c r="Q115" i="257"/>
  <c r="O115" i="257"/>
  <c r="N115" i="257"/>
  <c r="M115" i="257"/>
  <c r="L115" i="257"/>
  <c r="K115" i="257"/>
  <c r="J115" i="257"/>
  <c r="I115" i="257"/>
  <c r="G115" i="257"/>
  <c r="F115" i="257"/>
  <c r="E115" i="257"/>
  <c r="D115" i="257"/>
  <c r="C115" i="257"/>
  <c r="B115" i="257"/>
  <c r="A115" i="257"/>
  <c r="AU114" i="257"/>
  <c r="AT114" i="257"/>
  <c r="AS114" i="257"/>
  <c r="AR114" i="257"/>
  <c r="AP114" i="257"/>
  <c r="AO114" i="257"/>
  <c r="AM114" i="257"/>
  <c r="AL114" i="257"/>
  <c r="AK114" i="257"/>
  <c r="AJ114" i="257"/>
  <c r="AH114" i="257"/>
  <c r="AG114" i="257"/>
  <c r="AE114" i="257"/>
  <c r="AD114" i="257"/>
  <c r="AC114" i="257"/>
  <c r="AB114" i="257"/>
  <c r="Z114" i="257"/>
  <c r="Y114" i="257"/>
  <c r="W114" i="257"/>
  <c r="V114" i="257"/>
  <c r="U114" i="257"/>
  <c r="T114" i="257"/>
  <c r="R114" i="257"/>
  <c r="Q114" i="257"/>
  <c r="O114" i="257"/>
  <c r="N114" i="257"/>
  <c r="M114" i="257"/>
  <c r="L114" i="257"/>
  <c r="J114" i="257"/>
  <c r="I114" i="257"/>
  <c r="G114" i="257"/>
  <c r="F114" i="257"/>
  <c r="E114" i="257"/>
  <c r="D114" i="257"/>
  <c r="C114" i="257"/>
  <c r="B114" i="257"/>
  <c r="A114" i="257"/>
  <c r="AU113" i="257"/>
  <c r="AT113" i="257"/>
  <c r="AS113" i="257"/>
  <c r="AR113" i="257"/>
  <c r="AP113" i="257"/>
  <c r="AO113" i="257"/>
  <c r="AM113" i="257"/>
  <c r="AL113" i="257"/>
  <c r="AK113" i="257"/>
  <c r="AJ113" i="257"/>
  <c r="AH113" i="257"/>
  <c r="AG113" i="257"/>
  <c r="AE113" i="257"/>
  <c r="AD113" i="257"/>
  <c r="AC113" i="257"/>
  <c r="AB113" i="257"/>
  <c r="Z113" i="257"/>
  <c r="Y113" i="257"/>
  <c r="W113" i="257"/>
  <c r="V113" i="257"/>
  <c r="U113" i="257"/>
  <c r="T113" i="257"/>
  <c r="R113" i="257"/>
  <c r="Q113" i="257"/>
  <c r="O113" i="257"/>
  <c r="N113" i="257"/>
  <c r="M113" i="257"/>
  <c r="L113" i="257"/>
  <c r="J113" i="257"/>
  <c r="I113" i="257"/>
  <c r="G113" i="257"/>
  <c r="F113" i="257"/>
  <c r="E113" i="257"/>
  <c r="D113" i="257"/>
  <c r="C113" i="257"/>
  <c r="B113" i="257"/>
  <c r="A113" i="257"/>
  <c r="AU112" i="257"/>
  <c r="AT112" i="257"/>
  <c r="AS112" i="257"/>
  <c r="AR112" i="257"/>
  <c r="AP112" i="257"/>
  <c r="AO112" i="257"/>
  <c r="AM112" i="257"/>
  <c r="AL112" i="257"/>
  <c r="AK112" i="257"/>
  <c r="AJ112" i="257"/>
  <c r="AH112" i="257"/>
  <c r="AG112" i="257"/>
  <c r="AE112" i="257"/>
  <c r="AD112" i="257"/>
  <c r="AC112" i="257"/>
  <c r="AB112" i="257"/>
  <c r="Z112" i="257"/>
  <c r="Y112" i="257"/>
  <c r="W112" i="257"/>
  <c r="V112" i="257"/>
  <c r="U112" i="257"/>
  <c r="T112" i="257"/>
  <c r="R112" i="257"/>
  <c r="Q112" i="257"/>
  <c r="O112" i="257"/>
  <c r="N112" i="257"/>
  <c r="M112" i="257"/>
  <c r="L112" i="257"/>
  <c r="J112" i="257"/>
  <c r="I112" i="257"/>
  <c r="G112" i="257"/>
  <c r="F112" i="257"/>
  <c r="E112" i="257"/>
  <c r="D112" i="257"/>
  <c r="C112" i="257"/>
  <c r="B112" i="257"/>
  <c r="A112" i="257"/>
  <c r="AU111" i="257"/>
  <c r="AT111" i="257"/>
  <c r="AS111" i="257"/>
  <c r="AR111" i="257"/>
  <c r="AP111" i="257"/>
  <c r="AO111" i="257"/>
  <c r="AM111" i="257"/>
  <c r="AL111" i="257"/>
  <c r="AK111" i="257"/>
  <c r="AJ111" i="257"/>
  <c r="AH111" i="257"/>
  <c r="AG111" i="257"/>
  <c r="AE111" i="257"/>
  <c r="AD111" i="257"/>
  <c r="AC111" i="257"/>
  <c r="AB111" i="257"/>
  <c r="Z111" i="257"/>
  <c r="Y111" i="257"/>
  <c r="W111" i="257"/>
  <c r="V111" i="257"/>
  <c r="U111" i="257"/>
  <c r="T111" i="257"/>
  <c r="R111" i="257"/>
  <c r="Q111" i="257"/>
  <c r="O111" i="257"/>
  <c r="N111" i="257"/>
  <c r="M111" i="257"/>
  <c r="L111" i="257"/>
  <c r="J111" i="257"/>
  <c r="I111" i="257"/>
  <c r="G111" i="257"/>
  <c r="F111" i="257"/>
  <c r="E111" i="257"/>
  <c r="D111" i="257"/>
  <c r="C111" i="257"/>
  <c r="B111" i="257"/>
  <c r="A111" i="257"/>
  <c r="AU110" i="257"/>
  <c r="AT110" i="257"/>
  <c r="AS110" i="257"/>
  <c r="AR110" i="257"/>
  <c r="AP110" i="257"/>
  <c r="AO110" i="257"/>
  <c r="AM110" i="257"/>
  <c r="AL110" i="257"/>
  <c r="AK110" i="257"/>
  <c r="AJ110" i="257"/>
  <c r="AH110" i="257"/>
  <c r="AG110" i="257"/>
  <c r="AE110" i="257"/>
  <c r="AD110" i="257"/>
  <c r="AC110" i="257"/>
  <c r="AB110" i="257"/>
  <c r="Z110" i="257"/>
  <c r="Y110" i="257"/>
  <c r="W110" i="257"/>
  <c r="V110" i="257"/>
  <c r="U110" i="257"/>
  <c r="T110" i="257"/>
  <c r="R110" i="257"/>
  <c r="Q110" i="257"/>
  <c r="O110" i="257"/>
  <c r="N110" i="257"/>
  <c r="M110" i="257"/>
  <c r="L110" i="257"/>
  <c r="J110" i="257"/>
  <c r="I110" i="257"/>
  <c r="G110" i="257"/>
  <c r="F110" i="257"/>
  <c r="E110" i="257"/>
  <c r="D110" i="257"/>
  <c r="C110" i="257"/>
  <c r="B110" i="257"/>
  <c r="A110" i="257"/>
  <c r="AU109" i="257"/>
  <c r="AT109" i="257"/>
  <c r="AS109" i="257"/>
  <c r="AR109" i="257"/>
  <c r="AP109" i="257"/>
  <c r="AO109" i="257"/>
  <c r="AM109" i="257"/>
  <c r="AL109" i="257"/>
  <c r="AK109" i="257"/>
  <c r="AJ109" i="257"/>
  <c r="AH109" i="257"/>
  <c r="AG109" i="257"/>
  <c r="AE109" i="257"/>
  <c r="AD109" i="257"/>
  <c r="AC109" i="257"/>
  <c r="AB109" i="257"/>
  <c r="Z109" i="257"/>
  <c r="Y109" i="257"/>
  <c r="W109" i="257"/>
  <c r="V109" i="257"/>
  <c r="U109" i="257"/>
  <c r="T109" i="257"/>
  <c r="R109" i="257"/>
  <c r="Q109" i="257"/>
  <c r="O109" i="257"/>
  <c r="N109" i="257"/>
  <c r="M109" i="257"/>
  <c r="L109" i="257"/>
  <c r="J109" i="257"/>
  <c r="I109" i="257"/>
  <c r="G109" i="257"/>
  <c r="F109" i="257"/>
  <c r="E109" i="257"/>
  <c r="D109" i="257"/>
  <c r="C109" i="257"/>
  <c r="B109" i="257"/>
  <c r="A109" i="257"/>
  <c r="AU108" i="257"/>
  <c r="AT108" i="257"/>
  <c r="AS108" i="257"/>
  <c r="AR108" i="257"/>
  <c r="AP108" i="257"/>
  <c r="AO108" i="257"/>
  <c r="AM108" i="257"/>
  <c r="AL108" i="257"/>
  <c r="AK108" i="257"/>
  <c r="AJ108" i="257"/>
  <c r="AH108" i="257"/>
  <c r="AG108" i="257"/>
  <c r="AE108" i="257"/>
  <c r="AD108" i="257"/>
  <c r="AC108" i="257"/>
  <c r="AB108" i="257"/>
  <c r="Z108" i="257"/>
  <c r="Y108" i="257"/>
  <c r="W108" i="257"/>
  <c r="V108" i="257"/>
  <c r="U108" i="257"/>
  <c r="T108" i="257"/>
  <c r="R108" i="257"/>
  <c r="Q108" i="257"/>
  <c r="O108" i="257"/>
  <c r="N108" i="257"/>
  <c r="M108" i="257"/>
  <c r="L108" i="257"/>
  <c r="J108" i="257"/>
  <c r="I108" i="257"/>
  <c r="G108" i="257"/>
  <c r="F108" i="257"/>
  <c r="E108" i="257"/>
  <c r="D108" i="257"/>
  <c r="C108" i="257"/>
  <c r="B108" i="257"/>
  <c r="A108" i="257"/>
  <c r="AU107" i="257"/>
  <c r="AT107" i="257"/>
  <c r="AS107" i="257"/>
  <c r="AR107" i="257"/>
  <c r="AP107" i="257"/>
  <c r="AO107" i="257"/>
  <c r="AM107" i="257"/>
  <c r="AL107" i="257"/>
  <c r="AK107" i="257"/>
  <c r="AJ107" i="257"/>
  <c r="AH107" i="257"/>
  <c r="AG107" i="257"/>
  <c r="AE107" i="257"/>
  <c r="AD107" i="257"/>
  <c r="AC107" i="257"/>
  <c r="AB107" i="257"/>
  <c r="Z107" i="257"/>
  <c r="Y107" i="257"/>
  <c r="W107" i="257"/>
  <c r="V107" i="257"/>
  <c r="U107" i="257"/>
  <c r="T107" i="257"/>
  <c r="R107" i="257"/>
  <c r="Q107" i="257"/>
  <c r="O107" i="257"/>
  <c r="N107" i="257"/>
  <c r="M107" i="257"/>
  <c r="L107" i="257"/>
  <c r="J107" i="257"/>
  <c r="I107" i="257"/>
  <c r="G107" i="257"/>
  <c r="F107" i="257"/>
  <c r="E107" i="257"/>
  <c r="D107" i="257"/>
  <c r="C107" i="257"/>
  <c r="B107" i="257"/>
  <c r="A107" i="257"/>
  <c r="AU106" i="257"/>
  <c r="AT106" i="257"/>
  <c r="AS106" i="257"/>
  <c r="AR106" i="257"/>
  <c r="AP106" i="257"/>
  <c r="AO106" i="257"/>
  <c r="AM106" i="257"/>
  <c r="AL106" i="257"/>
  <c r="AK106" i="257"/>
  <c r="AJ106" i="257"/>
  <c r="AH106" i="257"/>
  <c r="AG106" i="257"/>
  <c r="AE106" i="257"/>
  <c r="AD106" i="257"/>
  <c r="AC106" i="257"/>
  <c r="AB106" i="257"/>
  <c r="Z106" i="257"/>
  <c r="Y106" i="257"/>
  <c r="W106" i="257"/>
  <c r="V106" i="257"/>
  <c r="U106" i="257"/>
  <c r="T106" i="257"/>
  <c r="R106" i="257"/>
  <c r="Q106" i="257"/>
  <c r="O106" i="257"/>
  <c r="N106" i="257"/>
  <c r="M106" i="257"/>
  <c r="L106" i="257"/>
  <c r="J106" i="257"/>
  <c r="I106" i="257"/>
  <c r="G106" i="257"/>
  <c r="F106" i="257"/>
  <c r="E106" i="257"/>
  <c r="D106" i="257"/>
  <c r="C106" i="257"/>
  <c r="B106" i="257"/>
  <c r="A106" i="257"/>
  <c r="AU105" i="257"/>
  <c r="AT105" i="257"/>
  <c r="AS105" i="257"/>
  <c r="AR105" i="257"/>
  <c r="AP105" i="257"/>
  <c r="AO105" i="257"/>
  <c r="AM105" i="257"/>
  <c r="AL105" i="257"/>
  <c r="AK105" i="257"/>
  <c r="AJ105" i="257"/>
  <c r="AH105" i="257"/>
  <c r="AG105" i="257"/>
  <c r="AE105" i="257"/>
  <c r="AD105" i="257"/>
  <c r="AC105" i="257"/>
  <c r="AB105" i="257"/>
  <c r="Z105" i="257"/>
  <c r="Y105" i="257"/>
  <c r="W105" i="257"/>
  <c r="V105" i="257"/>
  <c r="U105" i="257"/>
  <c r="T105" i="257"/>
  <c r="R105" i="257"/>
  <c r="Q105" i="257"/>
  <c r="O105" i="257"/>
  <c r="N105" i="257"/>
  <c r="M105" i="257"/>
  <c r="L105" i="257"/>
  <c r="J105" i="257"/>
  <c r="I105" i="257"/>
  <c r="G105" i="257"/>
  <c r="F105" i="257"/>
  <c r="E105" i="257"/>
  <c r="D105" i="257"/>
  <c r="C105" i="257"/>
  <c r="B105" i="257"/>
  <c r="A105" i="257"/>
  <c r="AU104" i="257"/>
  <c r="AT104" i="257"/>
  <c r="AS104" i="257"/>
  <c r="AR104" i="257"/>
  <c r="AP104" i="257"/>
  <c r="AO104" i="257"/>
  <c r="AM104" i="257"/>
  <c r="AL104" i="257"/>
  <c r="AK104" i="257"/>
  <c r="AJ104" i="257"/>
  <c r="AH104" i="257"/>
  <c r="AG104" i="257"/>
  <c r="AE104" i="257"/>
  <c r="AD104" i="257"/>
  <c r="AC104" i="257"/>
  <c r="AB104" i="257"/>
  <c r="Z104" i="257"/>
  <c r="Y104" i="257"/>
  <c r="W104" i="257"/>
  <c r="V104" i="257"/>
  <c r="U104" i="257"/>
  <c r="T104" i="257"/>
  <c r="R104" i="257"/>
  <c r="Q104" i="257"/>
  <c r="O104" i="257"/>
  <c r="N104" i="257"/>
  <c r="M104" i="257"/>
  <c r="L104" i="257"/>
  <c r="J104" i="257"/>
  <c r="I104" i="257"/>
  <c r="G104" i="257"/>
  <c r="F104" i="257"/>
  <c r="E104" i="257"/>
  <c r="D104" i="257"/>
  <c r="C104" i="257"/>
  <c r="B104" i="257"/>
  <c r="A104" i="257"/>
  <c r="AU103" i="257"/>
  <c r="AT103" i="257"/>
  <c r="AS103" i="257"/>
  <c r="AR103" i="257"/>
  <c r="AP103" i="257"/>
  <c r="AO103" i="257"/>
  <c r="AM103" i="257"/>
  <c r="AL103" i="257"/>
  <c r="AK103" i="257"/>
  <c r="AJ103" i="257"/>
  <c r="AH103" i="257"/>
  <c r="AG103" i="257"/>
  <c r="AE103" i="257"/>
  <c r="AD103" i="257"/>
  <c r="AC103" i="257"/>
  <c r="AB103" i="257"/>
  <c r="Z103" i="257"/>
  <c r="Y103" i="257"/>
  <c r="W103" i="257"/>
  <c r="V103" i="257"/>
  <c r="U103" i="257"/>
  <c r="T103" i="257"/>
  <c r="R103" i="257"/>
  <c r="Q103" i="257"/>
  <c r="O103" i="257"/>
  <c r="N103" i="257"/>
  <c r="M103" i="257"/>
  <c r="L103" i="257"/>
  <c r="J103" i="257"/>
  <c r="I103" i="257"/>
  <c r="G103" i="257"/>
  <c r="F103" i="257"/>
  <c r="E103" i="257"/>
  <c r="D103" i="257"/>
  <c r="C103" i="257"/>
  <c r="B103" i="257"/>
  <c r="A103" i="257"/>
  <c r="AU102" i="257"/>
  <c r="AT102" i="257"/>
  <c r="AS102" i="257"/>
  <c r="AR102" i="257"/>
  <c r="AP102" i="257"/>
  <c r="AO102" i="257"/>
  <c r="AM102" i="257"/>
  <c r="AL102" i="257"/>
  <c r="AK102" i="257"/>
  <c r="AJ102" i="257"/>
  <c r="AH102" i="257"/>
  <c r="AG102" i="257"/>
  <c r="AE102" i="257"/>
  <c r="AD102" i="257"/>
  <c r="AC102" i="257"/>
  <c r="AB102" i="257"/>
  <c r="Z102" i="257"/>
  <c r="Y102" i="257"/>
  <c r="W102" i="257"/>
  <c r="V102" i="257"/>
  <c r="U102" i="257"/>
  <c r="T102" i="257"/>
  <c r="R102" i="257"/>
  <c r="Q102" i="257"/>
  <c r="O102" i="257"/>
  <c r="N102" i="257"/>
  <c r="M102" i="257"/>
  <c r="L102" i="257"/>
  <c r="J102" i="257"/>
  <c r="I102" i="257"/>
  <c r="G102" i="257"/>
  <c r="F102" i="257"/>
  <c r="E102" i="257"/>
  <c r="D102" i="257"/>
  <c r="C102" i="257"/>
  <c r="B102" i="257"/>
  <c r="A102" i="257"/>
  <c r="AU101" i="257"/>
  <c r="AT101" i="257"/>
  <c r="AS101" i="257"/>
  <c r="AR101" i="257"/>
  <c r="AP101" i="257"/>
  <c r="AO101" i="257"/>
  <c r="AM101" i="257"/>
  <c r="AL101" i="257"/>
  <c r="AK101" i="257"/>
  <c r="AJ101" i="257"/>
  <c r="AH101" i="257"/>
  <c r="AG101" i="257"/>
  <c r="AE101" i="257"/>
  <c r="AD101" i="257"/>
  <c r="AC101" i="257"/>
  <c r="AB101" i="257"/>
  <c r="Z101" i="257"/>
  <c r="Y101" i="257"/>
  <c r="W101" i="257"/>
  <c r="V101" i="257"/>
  <c r="U101" i="257"/>
  <c r="T101" i="257"/>
  <c r="R101" i="257"/>
  <c r="Q101" i="257"/>
  <c r="O101" i="257"/>
  <c r="N101" i="257"/>
  <c r="M101" i="257"/>
  <c r="L101" i="257"/>
  <c r="J101" i="257"/>
  <c r="I101" i="257"/>
  <c r="G101" i="257"/>
  <c r="F101" i="257"/>
  <c r="E101" i="257"/>
  <c r="D101" i="257"/>
  <c r="C101" i="257"/>
  <c r="B101" i="257"/>
  <c r="A101" i="257"/>
  <c r="G96" i="257"/>
  <c r="F96" i="257"/>
  <c r="E96" i="257"/>
  <c r="D96" i="257"/>
  <c r="C96" i="257"/>
  <c r="B96" i="257"/>
  <c r="G95" i="257"/>
  <c r="F95" i="257"/>
  <c r="E95" i="257"/>
  <c r="D95" i="257"/>
  <c r="C95" i="257"/>
  <c r="B95" i="257"/>
  <c r="G94" i="257"/>
  <c r="F94" i="257"/>
  <c r="E94" i="257"/>
  <c r="D94" i="257"/>
  <c r="C94" i="257"/>
  <c r="B94" i="257"/>
  <c r="G93" i="257"/>
  <c r="F93" i="257"/>
  <c r="E93" i="257"/>
  <c r="D93" i="257"/>
  <c r="C93" i="257"/>
  <c r="B93" i="257"/>
  <c r="G92" i="257"/>
  <c r="F92" i="257"/>
  <c r="E92" i="257"/>
  <c r="D92" i="257"/>
  <c r="C92" i="257"/>
  <c r="B92" i="257"/>
  <c r="G91" i="257"/>
  <c r="F91" i="257"/>
  <c r="E91" i="257"/>
  <c r="D91" i="257"/>
  <c r="C91" i="257"/>
  <c r="B91" i="257"/>
  <c r="G90" i="257"/>
  <c r="F90" i="257"/>
  <c r="E90" i="257"/>
  <c r="D90" i="257"/>
  <c r="C90" i="257"/>
  <c r="B90" i="257"/>
  <c r="S76" i="257"/>
  <c r="P76" i="257"/>
  <c r="M76" i="257"/>
  <c r="S75" i="257"/>
  <c r="P75" i="257"/>
  <c r="M75" i="257"/>
  <c r="S74" i="257"/>
  <c r="P74" i="257"/>
  <c r="M74" i="257"/>
  <c r="S73" i="257"/>
  <c r="P73" i="257"/>
  <c r="M73" i="257"/>
  <c r="S72" i="257"/>
  <c r="P72" i="257"/>
  <c r="M72" i="257"/>
  <c r="U71" i="257"/>
  <c r="S71" i="257"/>
  <c r="R71" i="257"/>
  <c r="P71" i="257"/>
  <c r="M71" i="257"/>
  <c r="V66" i="257"/>
  <c r="S66" i="257"/>
  <c r="P66" i="257"/>
  <c r="M66" i="257"/>
  <c r="V65" i="257"/>
  <c r="S65" i="257"/>
  <c r="P65" i="257"/>
  <c r="M65" i="257"/>
  <c r="V64" i="257"/>
  <c r="S64" i="257"/>
  <c r="P64" i="257"/>
  <c r="M64" i="257"/>
  <c r="V63" i="257"/>
  <c r="S63" i="257"/>
  <c r="P63" i="257"/>
  <c r="M63" i="257"/>
  <c r="V62" i="257"/>
  <c r="S62" i="257"/>
  <c r="P62" i="257"/>
  <c r="M62" i="257"/>
  <c r="V61" i="257"/>
  <c r="S61" i="257"/>
  <c r="P61" i="257"/>
  <c r="M61" i="257"/>
  <c r="L61" i="257"/>
  <c r="J3" i="257"/>
  <c r="O61" i="257"/>
  <c r="B273" i="256"/>
  <c r="A273" i="256"/>
  <c r="B272" i="256"/>
  <c r="A272" i="256"/>
  <c r="B271" i="256"/>
  <c r="A271" i="256"/>
  <c r="B270" i="256"/>
  <c r="A270" i="256"/>
  <c r="B269" i="256"/>
  <c r="A269" i="256"/>
  <c r="B268" i="256"/>
  <c r="A268" i="256"/>
  <c r="B267" i="256"/>
  <c r="A267" i="256"/>
  <c r="B266" i="256"/>
  <c r="A266" i="256"/>
  <c r="B265" i="256"/>
  <c r="A265" i="256"/>
  <c r="B264" i="256"/>
  <c r="A264" i="256"/>
  <c r="B263" i="256"/>
  <c r="A263" i="256"/>
  <c r="B262" i="256"/>
  <c r="A262" i="256"/>
  <c r="B261" i="256"/>
  <c r="A261" i="256"/>
  <c r="B260" i="256"/>
  <c r="A260" i="256"/>
  <c r="B259" i="256"/>
  <c r="A259" i="256"/>
  <c r="B258" i="256"/>
  <c r="A258" i="256"/>
  <c r="B257" i="256"/>
  <c r="A257" i="256"/>
  <c r="B256" i="256"/>
  <c r="A256" i="256"/>
  <c r="B255" i="256"/>
  <c r="A255" i="256"/>
  <c r="B254" i="256"/>
  <c r="A254" i="256"/>
  <c r="B253" i="256"/>
  <c r="A253" i="256"/>
  <c r="B252" i="256"/>
  <c r="A252" i="256"/>
  <c r="B251" i="256"/>
  <c r="A251" i="256"/>
  <c r="B250" i="256"/>
  <c r="A250" i="256"/>
  <c r="B249" i="256"/>
  <c r="A249" i="256"/>
  <c r="B248" i="256"/>
  <c r="A248" i="256"/>
  <c r="B247" i="256"/>
  <c r="A247" i="256"/>
  <c r="B246" i="256"/>
  <c r="A246" i="256"/>
  <c r="B245" i="256"/>
  <c r="A245" i="256"/>
  <c r="B244" i="256"/>
  <c r="A244" i="256"/>
  <c r="B243" i="256"/>
  <c r="A243" i="256"/>
  <c r="B242" i="256"/>
  <c r="A242" i="256"/>
  <c r="B241" i="256"/>
  <c r="A241" i="256"/>
  <c r="B240" i="256"/>
  <c r="A240" i="256"/>
  <c r="B239" i="256"/>
  <c r="A239" i="256"/>
  <c r="B238" i="256"/>
  <c r="A238" i="256"/>
  <c r="B237" i="256"/>
  <c r="A237" i="256"/>
  <c r="B236" i="256"/>
  <c r="A236" i="256"/>
  <c r="B235" i="256"/>
  <c r="A235" i="256"/>
  <c r="B234" i="256"/>
  <c r="A234" i="256"/>
  <c r="B233" i="256"/>
  <c r="A233" i="256"/>
  <c r="B232" i="256"/>
  <c r="A232" i="256"/>
  <c r="B231" i="256"/>
  <c r="A231" i="256"/>
  <c r="B230" i="256"/>
  <c r="A230" i="256"/>
  <c r="B229" i="256"/>
  <c r="A229" i="256"/>
  <c r="B228" i="256"/>
  <c r="A228" i="256"/>
  <c r="B227" i="256"/>
  <c r="A227" i="256"/>
  <c r="B226" i="256"/>
  <c r="A226" i="256"/>
  <c r="B225" i="256"/>
  <c r="A225" i="256"/>
  <c r="B224" i="256"/>
  <c r="A224" i="256"/>
  <c r="B223" i="256"/>
  <c r="A223" i="256"/>
  <c r="B222" i="256"/>
  <c r="A222" i="256"/>
  <c r="B221" i="256"/>
  <c r="A221" i="256"/>
  <c r="B220" i="256"/>
  <c r="A220" i="256"/>
  <c r="B219" i="256"/>
  <c r="A219" i="256"/>
  <c r="B218" i="256"/>
  <c r="A218" i="256"/>
  <c r="B217" i="256"/>
  <c r="A217" i="256"/>
  <c r="B216" i="256"/>
  <c r="A216" i="256"/>
  <c r="B215" i="256"/>
  <c r="A215" i="256"/>
  <c r="B214" i="256"/>
  <c r="A214" i="256"/>
  <c r="B213" i="256"/>
  <c r="A213" i="256"/>
  <c r="B212" i="256"/>
  <c r="A212" i="256"/>
  <c r="B211" i="256"/>
  <c r="A211" i="256"/>
  <c r="B210" i="256"/>
  <c r="A210" i="256"/>
  <c r="B209" i="256"/>
  <c r="A209" i="256"/>
  <c r="B208" i="256"/>
  <c r="A208" i="256"/>
  <c r="B207" i="256"/>
  <c r="A207" i="256"/>
  <c r="B206" i="256"/>
  <c r="A206" i="256"/>
  <c r="B205" i="256"/>
  <c r="A205" i="256"/>
  <c r="B204" i="256"/>
  <c r="A204" i="256"/>
  <c r="B203" i="256"/>
  <c r="A203" i="256"/>
  <c r="B202" i="256"/>
  <c r="A202" i="256"/>
  <c r="B201" i="256"/>
  <c r="A201" i="256"/>
  <c r="B200" i="256"/>
  <c r="A200" i="256"/>
  <c r="B199" i="256"/>
  <c r="A199" i="256"/>
  <c r="B198" i="256"/>
  <c r="A198" i="256"/>
  <c r="B197" i="256"/>
  <c r="A197" i="256"/>
  <c r="B196" i="256"/>
  <c r="A196" i="256"/>
  <c r="B195" i="256"/>
  <c r="A195" i="256"/>
  <c r="B194" i="256"/>
  <c r="A194" i="256"/>
  <c r="B193" i="256"/>
  <c r="A193" i="256"/>
  <c r="B192" i="256"/>
  <c r="A192" i="256"/>
  <c r="B191" i="256"/>
  <c r="A191" i="256"/>
  <c r="B190" i="256"/>
  <c r="A190" i="256"/>
  <c r="B189" i="256"/>
  <c r="A189" i="256"/>
  <c r="B188" i="256"/>
  <c r="A188" i="256"/>
  <c r="B187" i="256"/>
  <c r="A187" i="256"/>
  <c r="B186" i="256"/>
  <c r="A186" i="256"/>
  <c r="B185" i="256"/>
  <c r="A185" i="256"/>
  <c r="B184" i="256"/>
  <c r="A184" i="256"/>
  <c r="B183" i="256"/>
  <c r="A183" i="256"/>
  <c r="B182" i="256"/>
  <c r="A182" i="256"/>
  <c r="B181" i="256"/>
  <c r="A181" i="256"/>
  <c r="B180" i="256"/>
  <c r="A180" i="256"/>
  <c r="B179" i="256"/>
  <c r="A179" i="256"/>
  <c r="B178" i="256"/>
  <c r="A178" i="256"/>
  <c r="B177" i="256"/>
  <c r="A177" i="256"/>
  <c r="B176" i="256"/>
  <c r="A176" i="256"/>
  <c r="B175" i="256"/>
  <c r="A175" i="256"/>
  <c r="B174" i="256"/>
  <c r="A174" i="256"/>
  <c r="B173" i="256"/>
  <c r="A173" i="256"/>
  <c r="B172" i="256"/>
  <c r="A172" i="256"/>
  <c r="B171" i="256"/>
  <c r="A171" i="256"/>
  <c r="B170" i="256"/>
  <c r="A170" i="256"/>
  <c r="B169" i="256"/>
  <c r="A169" i="256"/>
  <c r="B168" i="256"/>
  <c r="A168" i="256"/>
  <c r="B167" i="256"/>
  <c r="A167" i="256"/>
  <c r="B166" i="256"/>
  <c r="A166" i="256"/>
  <c r="B165" i="256"/>
  <c r="A165" i="256"/>
  <c r="B164" i="256"/>
  <c r="A164" i="256"/>
  <c r="B163" i="256"/>
  <c r="A163" i="256"/>
  <c r="B162" i="256"/>
  <c r="A162" i="256"/>
  <c r="B161" i="256"/>
  <c r="A161" i="256"/>
  <c r="B160" i="256"/>
  <c r="A160" i="256"/>
  <c r="B159" i="256"/>
  <c r="A159" i="256"/>
  <c r="B158" i="256"/>
  <c r="A158" i="256"/>
  <c r="B157" i="256"/>
  <c r="A157" i="256"/>
  <c r="B156" i="256"/>
  <c r="A156" i="256"/>
  <c r="B155" i="256"/>
  <c r="A155" i="256"/>
  <c r="B154" i="256"/>
  <c r="A154" i="256"/>
  <c r="B153" i="256"/>
  <c r="A153" i="256"/>
  <c r="B152" i="256"/>
  <c r="A152" i="256"/>
  <c r="B151" i="256"/>
  <c r="A151" i="256"/>
  <c r="B150" i="256"/>
  <c r="A150" i="256"/>
  <c r="B149" i="256"/>
  <c r="A149" i="256"/>
  <c r="B148" i="256"/>
  <c r="A148" i="256"/>
  <c r="B147" i="256"/>
  <c r="A147" i="256"/>
  <c r="B146" i="256"/>
  <c r="A146" i="256"/>
  <c r="B145" i="256"/>
  <c r="A145" i="256"/>
  <c r="B144" i="256"/>
  <c r="A144" i="256"/>
  <c r="B143" i="256"/>
  <c r="A143" i="256"/>
  <c r="B142" i="256"/>
  <c r="A142" i="256"/>
  <c r="B141" i="256"/>
  <c r="A141" i="256"/>
  <c r="B140" i="256"/>
  <c r="A140" i="256"/>
  <c r="B139" i="256"/>
  <c r="A139" i="256"/>
  <c r="B138" i="256"/>
  <c r="A138" i="256"/>
  <c r="B137" i="256"/>
  <c r="A137" i="256"/>
  <c r="B136" i="256"/>
  <c r="A136" i="256"/>
  <c r="B135" i="256"/>
  <c r="A135" i="256"/>
  <c r="B134" i="256"/>
  <c r="A134" i="256"/>
  <c r="B133" i="256"/>
  <c r="A133" i="256"/>
  <c r="B132" i="256"/>
  <c r="A132" i="256"/>
  <c r="B131" i="256"/>
  <c r="A131" i="256"/>
  <c r="B130" i="256"/>
  <c r="A130" i="256"/>
  <c r="B129" i="256"/>
  <c r="A129" i="256"/>
  <c r="B128" i="256"/>
  <c r="A128" i="256"/>
  <c r="B127" i="256"/>
  <c r="A127" i="256"/>
  <c r="AU123" i="256"/>
  <c r="AT123" i="256"/>
  <c r="AS123" i="256"/>
  <c r="AR123" i="256"/>
  <c r="AQ123" i="256"/>
  <c r="AP123" i="256"/>
  <c r="AO123" i="256"/>
  <c r="AM123" i="256"/>
  <c r="AL123" i="256"/>
  <c r="AK123" i="256"/>
  <c r="AJ123" i="256"/>
  <c r="AI123" i="256"/>
  <c r="AH123" i="256"/>
  <c r="AG123" i="256"/>
  <c r="AE123" i="256"/>
  <c r="AD123" i="256"/>
  <c r="AC123" i="256"/>
  <c r="AB123" i="256"/>
  <c r="AA123" i="256"/>
  <c r="Z123" i="256"/>
  <c r="Y123" i="256"/>
  <c r="W123" i="256"/>
  <c r="V123" i="256"/>
  <c r="U123" i="256"/>
  <c r="T123" i="256"/>
  <c r="S123" i="256"/>
  <c r="R123" i="256"/>
  <c r="Q123" i="256"/>
  <c r="O123" i="256"/>
  <c r="N123" i="256"/>
  <c r="M123" i="256"/>
  <c r="L123" i="256"/>
  <c r="K123" i="256"/>
  <c r="J123" i="256"/>
  <c r="I123" i="256"/>
  <c r="AU122" i="256"/>
  <c r="AT122" i="256"/>
  <c r="AS122" i="256"/>
  <c r="AR122" i="256"/>
  <c r="AP122" i="256"/>
  <c r="AO122" i="256"/>
  <c r="AM122" i="256"/>
  <c r="AL122" i="256"/>
  <c r="AK122" i="256"/>
  <c r="AJ122" i="256"/>
  <c r="AI122" i="256"/>
  <c r="AH122" i="256"/>
  <c r="AG122" i="256"/>
  <c r="AE122" i="256"/>
  <c r="AD122" i="256"/>
  <c r="AC122" i="256"/>
  <c r="AB122" i="256"/>
  <c r="AA122" i="256"/>
  <c r="Z122" i="256"/>
  <c r="Y122" i="256"/>
  <c r="W122" i="256"/>
  <c r="V122" i="256"/>
  <c r="U122" i="256"/>
  <c r="T122" i="256"/>
  <c r="S122" i="256"/>
  <c r="R122" i="256"/>
  <c r="Q122" i="256"/>
  <c r="O122" i="256"/>
  <c r="N122" i="256"/>
  <c r="M122" i="256"/>
  <c r="L122" i="256"/>
  <c r="K122" i="256"/>
  <c r="J122" i="256"/>
  <c r="I122" i="256"/>
  <c r="AU121" i="256"/>
  <c r="AT121" i="256"/>
  <c r="AS121" i="256"/>
  <c r="AR121" i="256"/>
  <c r="AP121" i="256"/>
  <c r="AO121" i="256"/>
  <c r="AM121" i="256"/>
  <c r="AL121" i="256"/>
  <c r="AK121" i="256"/>
  <c r="AJ121" i="256"/>
  <c r="AI121" i="256"/>
  <c r="AH121" i="256"/>
  <c r="AG121" i="256"/>
  <c r="AE121" i="256"/>
  <c r="AD121" i="256"/>
  <c r="AC121" i="256"/>
  <c r="AB121" i="256"/>
  <c r="AA121" i="256"/>
  <c r="Z121" i="256"/>
  <c r="Y121" i="256"/>
  <c r="W121" i="256"/>
  <c r="V121" i="256"/>
  <c r="U121" i="256"/>
  <c r="T121" i="256"/>
  <c r="S121" i="256"/>
  <c r="R121" i="256"/>
  <c r="Q121" i="256"/>
  <c r="O121" i="256"/>
  <c r="N121" i="256"/>
  <c r="M121" i="256"/>
  <c r="L121" i="256"/>
  <c r="K121" i="256"/>
  <c r="J121" i="256"/>
  <c r="I121" i="256"/>
  <c r="G121" i="256"/>
  <c r="F121" i="256"/>
  <c r="E121" i="256"/>
  <c r="D121" i="256"/>
  <c r="C121" i="256"/>
  <c r="B121" i="256"/>
  <c r="A121" i="256"/>
  <c r="AU120" i="256"/>
  <c r="AT120" i="256"/>
  <c r="AS120" i="256"/>
  <c r="AR120" i="256"/>
  <c r="AP120" i="256"/>
  <c r="AO120" i="256"/>
  <c r="AM120" i="256"/>
  <c r="AL120" i="256"/>
  <c r="AK120" i="256"/>
  <c r="AJ120" i="256"/>
  <c r="AI120" i="256"/>
  <c r="AH120" i="256"/>
  <c r="AG120" i="256"/>
  <c r="AE120" i="256"/>
  <c r="AD120" i="256"/>
  <c r="AC120" i="256"/>
  <c r="AB120" i="256"/>
  <c r="AA120" i="256"/>
  <c r="Z120" i="256"/>
  <c r="Y120" i="256"/>
  <c r="W120" i="256"/>
  <c r="V120" i="256"/>
  <c r="U120" i="256"/>
  <c r="T120" i="256"/>
  <c r="R120" i="256"/>
  <c r="Q120" i="256"/>
  <c r="O120" i="256"/>
  <c r="N120" i="256"/>
  <c r="M120" i="256"/>
  <c r="L120" i="256"/>
  <c r="J120" i="256"/>
  <c r="I120" i="256"/>
  <c r="G120" i="256"/>
  <c r="F120" i="256"/>
  <c r="E120" i="256"/>
  <c r="D120" i="256"/>
  <c r="C120" i="256"/>
  <c r="B120" i="256"/>
  <c r="A120" i="256"/>
  <c r="AU119" i="256"/>
  <c r="AT119" i="256"/>
  <c r="AS119" i="256"/>
  <c r="AR119" i="256"/>
  <c r="AP119" i="256"/>
  <c r="AO119" i="256"/>
  <c r="AM119" i="256"/>
  <c r="AL119" i="256"/>
  <c r="AK119" i="256"/>
  <c r="AJ119" i="256"/>
  <c r="AI119" i="256"/>
  <c r="AH119" i="256"/>
  <c r="AG119" i="256"/>
  <c r="AE119" i="256"/>
  <c r="AD119" i="256"/>
  <c r="AC119" i="256"/>
  <c r="AB119" i="256"/>
  <c r="AA119" i="256"/>
  <c r="Z119" i="256"/>
  <c r="Y119" i="256"/>
  <c r="W119" i="256"/>
  <c r="V119" i="256"/>
  <c r="U119" i="256"/>
  <c r="T119" i="256"/>
  <c r="R119" i="256"/>
  <c r="Q119" i="256"/>
  <c r="O119" i="256"/>
  <c r="N119" i="256"/>
  <c r="M119" i="256"/>
  <c r="L119" i="256"/>
  <c r="J119" i="256"/>
  <c r="I119" i="256"/>
  <c r="G119" i="256"/>
  <c r="F119" i="256"/>
  <c r="E119" i="256"/>
  <c r="D119" i="256"/>
  <c r="C119" i="256"/>
  <c r="B119" i="256"/>
  <c r="A119" i="256"/>
  <c r="AU118" i="256"/>
  <c r="AT118" i="256"/>
  <c r="AS118" i="256"/>
  <c r="AR118" i="256"/>
  <c r="AP118" i="256"/>
  <c r="AO118" i="256"/>
  <c r="AM118" i="256"/>
  <c r="AL118" i="256"/>
  <c r="AK118" i="256"/>
  <c r="AJ118" i="256"/>
  <c r="AI118" i="256"/>
  <c r="AH118" i="256"/>
  <c r="AG118" i="256"/>
  <c r="AE118" i="256"/>
  <c r="AD118" i="256"/>
  <c r="AC118" i="256"/>
  <c r="AB118" i="256"/>
  <c r="AA118" i="256"/>
  <c r="Z118" i="256"/>
  <c r="Y118" i="256"/>
  <c r="W118" i="256"/>
  <c r="V118" i="256"/>
  <c r="U118" i="256"/>
  <c r="T118" i="256"/>
  <c r="R118" i="256"/>
  <c r="Q118" i="256"/>
  <c r="O118" i="256"/>
  <c r="N118" i="256"/>
  <c r="M118" i="256"/>
  <c r="L118" i="256"/>
  <c r="J118" i="256"/>
  <c r="I118" i="256"/>
  <c r="G118" i="256"/>
  <c r="F118" i="256"/>
  <c r="E118" i="256"/>
  <c r="D118" i="256"/>
  <c r="C118" i="256"/>
  <c r="B118" i="256"/>
  <c r="A118" i="256"/>
  <c r="AU117" i="256"/>
  <c r="AT117" i="256"/>
  <c r="AS117" i="256"/>
  <c r="AR117" i="256"/>
  <c r="AQ117" i="256"/>
  <c r="AP117" i="256"/>
  <c r="AO117" i="256"/>
  <c r="AM117" i="256"/>
  <c r="AL117" i="256"/>
  <c r="AK117" i="256"/>
  <c r="AJ117" i="256"/>
  <c r="AI117" i="256"/>
  <c r="AH117" i="256"/>
  <c r="AG117" i="256"/>
  <c r="AE117" i="256"/>
  <c r="AD117" i="256"/>
  <c r="AC117" i="256"/>
  <c r="AB117" i="256"/>
  <c r="AA117" i="256"/>
  <c r="Z117" i="256"/>
  <c r="Y117" i="256"/>
  <c r="W117" i="256"/>
  <c r="V117" i="256"/>
  <c r="U117" i="256"/>
  <c r="T117" i="256"/>
  <c r="R117" i="256"/>
  <c r="Q117" i="256"/>
  <c r="O117" i="256"/>
  <c r="N117" i="256"/>
  <c r="M117" i="256"/>
  <c r="L117" i="256"/>
  <c r="K117" i="256"/>
  <c r="J117" i="256"/>
  <c r="I117" i="256"/>
  <c r="G117" i="256"/>
  <c r="F117" i="256"/>
  <c r="E117" i="256"/>
  <c r="D117" i="256"/>
  <c r="C117" i="256"/>
  <c r="B117" i="256"/>
  <c r="A117" i="256"/>
  <c r="AU116" i="256"/>
  <c r="AT116" i="256"/>
  <c r="AS116" i="256"/>
  <c r="AR116" i="256"/>
  <c r="AQ116" i="256"/>
  <c r="AP116" i="256"/>
  <c r="AO116" i="256"/>
  <c r="AM116" i="256"/>
  <c r="AL116" i="256"/>
  <c r="AK116" i="256"/>
  <c r="AJ116" i="256"/>
  <c r="AI116" i="256"/>
  <c r="AH116" i="256"/>
  <c r="AG116" i="256"/>
  <c r="AE116" i="256"/>
  <c r="AD116" i="256"/>
  <c r="AC116" i="256"/>
  <c r="AB116" i="256"/>
  <c r="AA116" i="256"/>
  <c r="Z116" i="256"/>
  <c r="Y116" i="256"/>
  <c r="W116" i="256"/>
  <c r="V116" i="256"/>
  <c r="U116" i="256"/>
  <c r="T116" i="256"/>
  <c r="S116" i="256"/>
  <c r="R116" i="256"/>
  <c r="Q116" i="256"/>
  <c r="O116" i="256"/>
  <c r="N116" i="256"/>
  <c r="M116" i="256"/>
  <c r="L116" i="256"/>
  <c r="K116" i="256"/>
  <c r="J116" i="256"/>
  <c r="I116" i="256"/>
  <c r="G116" i="256"/>
  <c r="F116" i="256"/>
  <c r="E116" i="256"/>
  <c r="D116" i="256"/>
  <c r="C116" i="256"/>
  <c r="B116" i="256"/>
  <c r="A116" i="256"/>
  <c r="AU115" i="256"/>
  <c r="AT115" i="256"/>
  <c r="AS115" i="256"/>
  <c r="AR115" i="256"/>
  <c r="AQ115" i="256"/>
  <c r="AP115" i="256"/>
  <c r="AO115" i="256"/>
  <c r="AM115" i="256"/>
  <c r="AL115" i="256"/>
  <c r="AK115" i="256"/>
  <c r="AJ115" i="256"/>
  <c r="AI115" i="256"/>
  <c r="AH115" i="256"/>
  <c r="AG115" i="256"/>
  <c r="AE115" i="256"/>
  <c r="AD115" i="256"/>
  <c r="AC115" i="256"/>
  <c r="AB115" i="256"/>
  <c r="AA115" i="256"/>
  <c r="Z115" i="256"/>
  <c r="Y115" i="256"/>
  <c r="W115" i="256"/>
  <c r="V115" i="256"/>
  <c r="U115" i="256"/>
  <c r="T115" i="256"/>
  <c r="S115" i="256"/>
  <c r="R115" i="256"/>
  <c r="Q115" i="256"/>
  <c r="O115" i="256"/>
  <c r="N115" i="256"/>
  <c r="M115" i="256"/>
  <c r="L115" i="256"/>
  <c r="K115" i="256"/>
  <c r="J115" i="256"/>
  <c r="I115" i="256"/>
  <c r="G115" i="256"/>
  <c r="F115" i="256"/>
  <c r="E115" i="256"/>
  <c r="D115" i="256"/>
  <c r="C115" i="256"/>
  <c r="B115" i="256"/>
  <c r="A115" i="256"/>
  <c r="AU114" i="256"/>
  <c r="AT114" i="256"/>
  <c r="AS114" i="256"/>
  <c r="AR114" i="256"/>
  <c r="AQ114" i="256"/>
  <c r="AP114" i="256"/>
  <c r="AO114" i="256"/>
  <c r="AM114" i="256"/>
  <c r="AL114" i="256"/>
  <c r="AK114" i="256"/>
  <c r="AJ114" i="256"/>
  <c r="AI114" i="256"/>
  <c r="AH114" i="256"/>
  <c r="AG114" i="256"/>
  <c r="AE114" i="256"/>
  <c r="AD114" i="256"/>
  <c r="AC114" i="256"/>
  <c r="AB114" i="256"/>
  <c r="AA114" i="256"/>
  <c r="Z114" i="256"/>
  <c r="Y114" i="256"/>
  <c r="W114" i="256"/>
  <c r="V114" i="256"/>
  <c r="U114" i="256"/>
  <c r="T114" i="256"/>
  <c r="S114" i="256"/>
  <c r="R114" i="256"/>
  <c r="Q114" i="256"/>
  <c r="O114" i="256"/>
  <c r="N114" i="256"/>
  <c r="M114" i="256"/>
  <c r="L114" i="256"/>
  <c r="K114" i="256"/>
  <c r="J114" i="256"/>
  <c r="I114" i="256"/>
  <c r="G114" i="256"/>
  <c r="F114" i="256"/>
  <c r="E114" i="256"/>
  <c r="D114" i="256"/>
  <c r="C114" i="256"/>
  <c r="B114" i="256"/>
  <c r="A114" i="256"/>
  <c r="AU113" i="256"/>
  <c r="AT113" i="256"/>
  <c r="AS113" i="256"/>
  <c r="AR113" i="256"/>
  <c r="AQ113" i="256"/>
  <c r="AP113" i="256"/>
  <c r="AO113" i="256"/>
  <c r="AM113" i="256"/>
  <c r="AL113" i="256"/>
  <c r="AK113" i="256"/>
  <c r="AJ113" i="256"/>
  <c r="AI113" i="256"/>
  <c r="AH113" i="256"/>
  <c r="AG113" i="256"/>
  <c r="AE113" i="256"/>
  <c r="AD113" i="256"/>
  <c r="AC113" i="256"/>
  <c r="AB113" i="256"/>
  <c r="AA113" i="256"/>
  <c r="Z113" i="256"/>
  <c r="Y113" i="256"/>
  <c r="W113" i="256"/>
  <c r="V113" i="256"/>
  <c r="U113" i="256"/>
  <c r="T113" i="256"/>
  <c r="S113" i="256"/>
  <c r="R113" i="256"/>
  <c r="Q113" i="256"/>
  <c r="O113" i="256"/>
  <c r="N113" i="256"/>
  <c r="M113" i="256"/>
  <c r="L113" i="256"/>
  <c r="K113" i="256"/>
  <c r="J113" i="256"/>
  <c r="I113" i="256"/>
  <c r="G113" i="256"/>
  <c r="F113" i="256"/>
  <c r="E113" i="256"/>
  <c r="D113" i="256"/>
  <c r="C113" i="256"/>
  <c r="B113" i="256"/>
  <c r="A113" i="256"/>
  <c r="AU112" i="256"/>
  <c r="AT112" i="256"/>
  <c r="AS112" i="256"/>
  <c r="AR112" i="256"/>
  <c r="AQ112" i="256"/>
  <c r="AP112" i="256"/>
  <c r="AO112" i="256"/>
  <c r="AM112" i="256"/>
  <c r="AL112" i="256"/>
  <c r="AK112" i="256"/>
  <c r="AJ112" i="256"/>
  <c r="AI112" i="256"/>
  <c r="AH112" i="256"/>
  <c r="AG112" i="256"/>
  <c r="AE112" i="256"/>
  <c r="AD112" i="256"/>
  <c r="AC112" i="256"/>
  <c r="AB112" i="256"/>
  <c r="AA112" i="256"/>
  <c r="Z112" i="256"/>
  <c r="Y112" i="256"/>
  <c r="W112" i="256"/>
  <c r="V112" i="256"/>
  <c r="U112" i="256"/>
  <c r="T112" i="256"/>
  <c r="S112" i="256"/>
  <c r="R112" i="256"/>
  <c r="Q112" i="256"/>
  <c r="O112" i="256"/>
  <c r="N112" i="256"/>
  <c r="M112" i="256"/>
  <c r="L112" i="256"/>
  <c r="K112" i="256"/>
  <c r="J112" i="256"/>
  <c r="I112" i="256"/>
  <c r="G112" i="256"/>
  <c r="F112" i="256"/>
  <c r="E112" i="256"/>
  <c r="D112" i="256"/>
  <c r="C112" i="256"/>
  <c r="B112" i="256"/>
  <c r="A112" i="256"/>
  <c r="AU111" i="256"/>
  <c r="AT111" i="256"/>
  <c r="AS111" i="256"/>
  <c r="AR111" i="256"/>
  <c r="AQ111" i="256"/>
  <c r="AP111" i="256"/>
  <c r="AO111" i="256"/>
  <c r="AM111" i="256"/>
  <c r="AL111" i="256"/>
  <c r="AK111" i="256"/>
  <c r="AJ111" i="256"/>
  <c r="AI111" i="256"/>
  <c r="AH111" i="256"/>
  <c r="AG111" i="256"/>
  <c r="AE111" i="256"/>
  <c r="AD111" i="256"/>
  <c r="AC111" i="256"/>
  <c r="AB111" i="256"/>
  <c r="AA111" i="256"/>
  <c r="Z111" i="256"/>
  <c r="Y111" i="256"/>
  <c r="W111" i="256"/>
  <c r="V111" i="256"/>
  <c r="U111" i="256"/>
  <c r="T111" i="256"/>
  <c r="S111" i="256"/>
  <c r="R111" i="256"/>
  <c r="Q111" i="256"/>
  <c r="O111" i="256"/>
  <c r="N111" i="256"/>
  <c r="M111" i="256"/>
  <c r="L111" i="256"/>
  <c r="K111" i="256"/>
  <c r="J111" i="256"/>
  <c r="I111" i="256"/>
  <c r="G111" i="256"/>
  <c r="F111" i="256"/>
  <c r="E111" i="256"/>
  <c r="D111" i="256"/>
  <c r="C111" i="256"/>
  <c r="B111" i="256"/>
  <c r="A111" i="256"/>
  <c r="AU110" i="256"/>
  <c r="AT110" i="256"/>
  <c r="AS110" i="256"/>
  <c r="AR110" i="256"/>
  <c r="AQ110" i="256"/>
  <c r="AP110" i="256"/>
  <c r="AO110" i="256"/>
  <c r="AM110" i="256"/>
  <c r="AL110" i="256"/>
  <c r="AK110" i="256"/>
  <c r="AJ110" i="256"/>
  <c r="AI110" i="256"/>
  <c r="AH110" i="256"/>
  <c r="AG110" i="256"/>
  <c r="AE110" i="256"/>
  <c r="AD110" i="256"/>
  <c r="AC110" i="256"/>
  <c r="AB110" i="256"/>
  <c r="AA110" i="256"/>
  <c r="Z110" i="256"/>
  <c r="Y110" i="256"/>
  <c r="W110" i="256"/>
  <c r="V110" i="256"/>
  <c r="U110" i="256"/>
  <c r="T110" i="256"/>
  <c r="S110" i="256"/>
  <c r="R110" i="256"/>
  <c r="Q110" i="256"/>
  <c r="O110" i="256"/>
  <c r="N110" i="256"/>
  <c r="M110" i="256"/>
  <c r="L110" i="256"/>
  <c r="K110" i="256"/>
  <c r="J110" i="256"/>
  <c r="I110" i="256"/>
  <c r="G110" i="256"/>
  <c r="F110" i="256"/>
  <c r="E110" i="256"/>
  <c r="D110" i="256"/>
  <c r="C110" i="256"/>
  <c r="B110" i="256"/>
  <c r="A110" i="256"/>
  <c r="AU109" i="256"/>
  <c r="AT109" i="256"/>
  <c r="AS109" i="256"/>
  <c r="AR109" i="256"/>
  <c r="AQ109" i="256"/>
  <c r="AP109" i="256"/>
  <c r="AO109" i="256"/>
  <c r="AM109" i="256"/>
  <c r="AL109" i="256"/>
  <c r="AK109" i="256"/>
  <c r="AJ109" i="256"/>
  <c r="AI109" i="256"/>
  <c r="AH109" i="256"/>
  <c r="AG109" i="256"/>
  <c r="AE109" i="256"/>
  <c r="AD109" i="256"/>
  <c r="AC109" i="256"/>
  <c r="AB109" i="256"/>
  <c r="AA109" i="256"/>
  <c r="Z109" i="256"/>
  <c r="Y109" i="256"/>
  <c r="W109" i="256"/>
  <c r="V109" i="256"/>
  <c r="U109" i="256"/>
  <c r="T109" i="256"/>
  <c r="S109" i="256"/>
  <c r="R109" i="256"/>
  <c r="Q109" i="256"/>
  <c r="O109" i="256"/>
  <c r="N109" i="256"/>
  <c r="M109" i="256"/>
  <c r="L109" i="256"/>
  <c r="K109" i="256"/>
  <c r="J109" i="256"/>
  <c r="I109" i="256"/>
  <c r="G109" i="256"/>
  <c r="F109" i="256"/>
  <c r="E109" i="256"/>
  <c r="D109" i="256"/>
  <c r="C109" i="256"/>
  <c r="B109" i="256"/>
  <c r="A109" i="256"/>
  <c r="AU108" i="256"/>
  <c r="AT108" i="256"/>
  <c r="AS108" i="256"/>
  <c r="AR108" i="256"/>
  <c r="AP108" i="256"/>
  <c r="AO108" i="256"/>
  <c r="AM108" i="256"/>
  <c r="AL108" i="256"/>
  <c r="AK108" i="256"/>
  <c r="AJ108" i="256"/>
  <c r="AI108" i="256"/>
  <c r="AH108" i="256"/>
  <c r="AG108" i="256"/>
  <c r="AE108" i="256"/>
  <c r="AD108" i="256"/>
  <c r="AC108" i="256"/>
  <c r="AB108" i="256"/>
  <c r="AA108" i="256"/>
  <c r="Z108" i="256"/>
  <c r="Y108" i="256"/>
  <c r="W108" i="256"/>
  <c r="V108" i="256"/>
  <c r="U108" i="256"/>
  <c r="T108" i="256"/>
  <c r="R108" i="256"/>
  <c r="Q108" i="256"/>
  <c r="O108" i="256"/>
  <c r="N108" i="256"/>
  <c r="M108" i="256"/>
  <c r="L108" i="256"/>
  <c r="J108" i="256"/>
  <c r="I108" i="256"/>
  <c r="G108" i="256"/>
  <c r="F108" i="256"/>
  <c r="E108" i="256"/>
  <c r="D108" i="256"/>
  <c r="C108" i="256"/>
  <c r="B108" i="256"/>
  <c r="A108" i="256"/>
  <c r="AU107" i="256"/>
  <c r="AT107" i="256"/>
  <c r="AS107" i="256"/>
  <c r="AR107" i="256"/>
  <c r="AP107" i="256"/>
  <c r="AO107" i="256"/>
  <c r="AM107" i="256"/>
  <c r="AL107" i="256"/>
  <c r="AK107" i="256"/>
  <c r="AJ107" i="256"/>
  <c r="AI107" i="256"/>
  <c r="AH107" i="256"/>
  <c r="AG107" i="256"/>
  <c r="AE107" i="256"/>
  <c r="AD107" i="256"/>
  <c r="AC107" i="256"/>
  <c r="AB107" i="256"/>
  <c r="AA107" i="256"/>
  <c r="Z107" i="256"/>
  <c r="Y107" i="256"/>
  <c r="W107" i="256"/>
  <c r="V107" i="256"/>
  <c r="U107" i="256"/>
  <c r="T107" i="256"/>
  <c r="R107" i="256"/>
  <c r="Q107" i="256"/>
  <c r="O107" i="256"/>
  <c r="N107" i="256"/>
  <c r="M107" i="256"/>
  <c r="L107" i="256"/>
  <c r="J107" i="256"/>
  <c r="I107" i="256"/>
  <c r="G107" i="256"/>
  <c r="F107" i="256"/>
  <c r="E107" i="256"/>
  <c r="D107" i="256"/>
  <c r="C107" i="256"/>
  <c r="B107" i="256"/>
  <c r="A107" i="256"/>
  <c r="AU106" i="256"/>
  <c r="AT106" i="256"/>
  <c r="AS106" i="256"/>
  <c r="AR106" i="256"/>
  <c r="AP106" i="256"/>
  <c r="AO106" i="256"/>
  <c r="AM106" i="256"/>
  <c r="AL106" i="256"/>
  <c r="AK106" i="256"/>
  <c r="AJ106" i="256"/>
  <c r="AI106" i="256"/>
  <c r="AH106" i="256"/>
  <c r="AG106" i="256"/>
  <c r="AE106" i="256"/>
  <c r="AD106" i="256"/>
  <c r="AC106" i="256"/>
  <c r="AB106" i="256"/>
  <c r="AA106" i="256"/>
  <c r="Z106" i="256"/>
  <c r="Y106" i="256"/>
  <c r="W106" i="256"/>
  <c r="V106" i="256"/>
  <c r="U106" i="256"/>
  <c r="T106" i="256"/>
  <c r="R106" i="256"/>
  <c r="Q106" i="256"/>
  <c r="O106" i="256"/>
  <c r="N106" i="256"/>
  <c r="M106" i="256"/>
  <c r="L106" i="256"/>
  <c r="J106" i="256"/>
  <c r="I106" i="256"/>
  <c r="G106" i="256"/>
  <c r="F106" i="256"/>
  <c r="E106" i="256"/>
  <c r="D106" i="256"/>
  <c r="C106" i="256"/>
  <c r="B106" i="256"/>
  <c r="A106" i="256"/>
  <c r="AU105" i="256"/>
  <c r="AT105" i="256"/>
  <c r="AS105" i="256"/>
  <c r="AR105" i="256"/>
  <c r="AP105" i="256"/>
  <c r="AO105" i="256"/>
  <c r="AM105" i="256"/>
  <c r="AL105" i="256"/>
  <c r="AK105" i="256"/>
  <c r="AJ105" i="256"/>
  <c r="AI105" i="256"/>
  <c r="AH105" i="256"/>
  <c r="AG105" i="256"/>
  <c r="AE105" i="256"/>
  <c r="AD105" i="256"/>
  <c r="AC105" i="256"/>
  <c r="AB105" i="256"/>
  <c r="AA105" i="256"/>
  <c r="Z105" i="256"/>
  <c r="Y105" i="256"/>
  <c r="W105" i="256"/>
  <c r="V105" i="256"/>
  <c r="U105" i="256"/>
  <c r="T105" i="256"/>
  <c r="R105" i="256"/>
  <c r="Q105" i="256"/>
  <c r="O105" i="256"/>
  <c r="N105" i="256"/>
  <c r="M105" i="256"/>
  <c r="L105" i="256"/>
  <c r="J105" i="256"/>
  <c r="I105" i="256"/>
  <c r="G105" i="256"/>
  <c r="F105" i="256"/>
  <c r="E105" i="256"/>
  <c r="D105" i="256"/>
  <c r="C105" i="256"/>
  <c r="B105" i="256"/>
  <c r="A105" i="256"/>
  <c r="AU104" i="256"/>
  <c r="AT104" i="256"/>
  <c r="AS104" i="256"/>
  <c r="AR104" i="256"/>
  <c r="AP104" i="256"/>
  <c r="AO104" i="256"/>
  <c r="AM104" i="256"/>
  <c r="AL104" i="256"/>
  <c r="AK104" i="256"/>
  <c r="AJ104" i="256"/>
  <c r="AI104" i="256"/>
  <c r="AH104" i="256"/>
  <c r="AG104" i="256"/>
  <c r="AE104" i="256"/>
  <c r="AD104" i="256"/>
  <c r="AC104" i="256"/>
  <c r="AB104" i="256"/>
  <c r="AA104" i="256"/>
  <c r="Z104" i="256"/>
  <c r="Y104" i="256"/>
  <c r="W104" i="256"/>
  <c r="V104" i="256"/>
  <c r="U104" i="256"/>
  <c r="T104" i="256"/>
  <c r="R104" i="256"/>
  <c r="Q104" i="256"/>
  <c r="O104" i="256"/>
  <c r="N104" i="256"/>
  <c r="M104" i="256"/>
  <c r="L104" i="256"/>
  <c r="J104" i="256"/>
  <c r="I104" i="256"/>
  <c r="G104" i="256"/>
  <c r="F104" i="256"/>
  <c r="E104" i="256"/>
  <c r="D104" i="256"/>
  <c r="C104" i="256"/>
  <c r="B104" i="256"/>
  <c r="A104" i="256"/>
  <c r="AU103" i="256"/>
  <c r="AT103" i="256"/>
  <c r="AS103" i="256"/>
  <c r="AR103" i="256"/>
  <c r="AP103" i="256"/>
  <c r="AO103" i="256"/>
  <c r="AM103" i="256"/>
  <c r="AL103" i="256"/>
  <c r="AK103" i="256"/>
  <c r="AJ103" i="256"/>
  <c r="AI103" i="256"/>
  <c r="AH103" i="256"/>
  <c r="AG103" i="256"/>
  <c r="AE103" i="256"/>
  <c r="AD103" i="256"/>
  <c r="AC103" i="256"/>
  <c r="AB103" i="256"/>
  <c r="AA103" i="256"/>
  <c r="Z103" i="256"/>
  <c r="Y103" i="256"/>
  <c r="W103" i="256"/>
  <c r="V103" i="256"/>
  <c r="U103" i="256"/>
  <c r="T103" i="256"/>
  <c r="R103" i="256"/>
  <c r="Q103" i="256"/>
  <c r="O103" i="256"/>
  <c r="N103" i="256"/>
  <c r="M103" i="256"/>
  <c r="L103" i="256"/>
  <c r="J103" i="256"/>
  <c r="I103" i="256"/>
  <c r="G103" i="256"/>
  <c r="F103" i="256"/>
  <c r="E103" i="256"/>
  <c r="D103" i="256"/>
  <c r="C103" i="256"/>
  <c r="B103" i="256"/>
  <c r="A103" i="256"/>
  <c r="AU102" i="256"/>
  <c r="AT102" i="256"/>
  <c r="AS102" i="256"/>
  <c r="AR102" i="256"/>
  <c r="AP102" i="256"/>
  <c r="AO102" i="256"/>
  <c r="AM102" i="256"/>
  <c r="AL102" i="256"/>
  <c r="AK102" i="256"/>
  <c r="AJ102" i="256"/>
  <c r="AI102" i="256"/>
  <c r="AH102" i="256"/>
  <c r="AG102" i="256"/>
  <c r="AE102" i="256"/>
  <c r="AD102" i="256"/>
  <c r="AC102" i="256"/>
  <c r="AB102" i="256"/>
  <c r="AA102" i="256"/>
  <c r="Z102" i="256"/>
  <c r="Y102" i="256"/>
  <c r="W102" i="256"/>
  <c r="V102" i="256"/>
  <c r="U102" i="256"/>
  <c r="T102" i="256"/>
  <c r="R102" i="256"/>
  <c r="Q102" i="256"/>
  <c r="O102" i="256"/>
  <c r="N102" i="256"/>
  <c r="M102" i="256"/>
  <c r="L102" i="256"/>
  <c r="J102" i="256"/>
  <c r="I102" i="256"/>
  <c r="G102" i="256"/>
  <c r="F102" i="256"/>
  <c r="E102" i="256"/>
  <c r="D102" i="256"/>
  <c r="C102" i="256"/>
  <c r="B102" i="256"/>
  <c r="A102" i="256"/>
  <c r="AU101" i="256"/>
  <c r="AT101" i="256"/>
  <c r="AS101" i="256"/>
  <c r="AR101" i="256"/>
  <c r="AP101" i="256"/>
  <c r="AO101" i="256"/>
  <c r="AM101" i="256"/>
  <c r="AL101" i="256"/>
  <c r="AK101" i="256"/>
  <c r="AJ101" i="256"/>
  <c r="AI101" i="256"/>
  <c r="AH101" i="256"/>
  <c r="AG101" i="256"/>
  <c r="AE101" i="256"/>
  <c r="AD101" i="256"/>
  <c r="AC101" i="256"/>
  <c r="AB101" i="256"/>
  <c r="AA101" i="256"/>
  <c r="Z101" i="256"/>
  <c r="Y101" i="256"/>
  <c r="W101" i="256"/>
  <c r="V101" i="256"/>
  <c r="U101" i="256"/>
  <c r="T101" i="256"/>
  <c r="R101" i="256"/>
  <c r="Q101" i="256"/>
  <c r="O101" i="256"/>
  <c r="N101" i="256"/>
  <c r="M101" i="256"/>
  <c r="L101" i="256"/>
  <c r="J101" i="256"/>
  <c r="I101" i="256"/>
  <c r="G101" i="256"/>
  <c r="F101" i="256"/>
  <c r="E101" i="256"/>
  <c r="D101" i="256"/>
  <c r="C101" i="256"/>
  <c r="B101" i="256"/>
  <c r="A101" i="256"/>
  <c r="G96" i="256"/>
  <c r="F96" i="256"/>
  <c r="E96" i="256"/>
  <c r="D96" i="256"/>
  <c r="C96" i="256"/>
  <c r="B96" i="256"/>
  <c r="G95" i="256"/>
  <c r="F95" i="256"/>
  <c r="E95" i="256"/>
  <c r="D95" i="256"/>
  <c r="C95" i="256"/>
  <c r="B95" i="256"/>
  <c r="J94" i="256"/>
  <c r="H94" i="256"/>
  <c r="G94" i="256"/>
  <c r="F94" i="256"/>
  <c r="E94" i="256"/>
  <c r="D94" i="256"/>
  <c r="C94" i="256"/>
  <c r="B94" i="256"/>
  <c r="H93" i="256"/>
  <c r="G93" i="256"/>
  <c r="F93" i="256"/>
  <c r="E93" i="256"/>
  <c r="D93" i="256"/>
  <c r="J93" i="256"/>
  <c r="C93" i="256"/>
  <c r="B93" i="256"/>
  <c r="G92" i="256"/>
  <c r="F92" i="256"/>
  <c r="E92" i="256"/>
  <c r="D92" i="256"/>
  <c r="C92" i="256"/>
  <c r="B92" i="256"/>
  <c r="G91" i="256"/>
  <c r="F91" i="256"/>
  <c r="E91" i="256"/>
  <c r="D91" i="256"/>
  <c r="C91" i="256"/>
  <c r="B91" i="256"/>
  <c r="G90" i="256"/>
  <c r="F90" i="256"/>
  <c r="E90" i="256"/>
  <c r="D90" i="256"/>
  <c r="C90" i="256"/>
  <c r="B90" i="256"/>
  <c r="S76" i="256"/>
  <c r="P76" i="256"/>
  <c r="M76" i="256"/>
  <c r="S75" i="256"/>
  <c r="P75" i="256"/>
  <c r="M75" i="256"/>
  <c r="S74" i="256"/>
  <c r="P74" i="256"/>
  <c r="M74" i="256"/>
  <c r="S73" i="256"/>
  <c r="P73" i="256"/>
  <c r="M73" i="256"/>
  <c r="S72" i="256"/>
  <c r="P72" i="256"/>
  <c r="M72" i="256"/>
  <c r="U71" i="256"/>
  <c r="S71" i="256"/>
  <c r="R71" i="256"/>
  <c r="P71" i="256"/>
  <c r="M71" i="256"/>
  <c r="M77" i="256"/>
  <c r="V66" i="256"/>
  <c r="S66" i="256"/>
  <c r="P66" i="256"/>
  <c r="M66" i="256"/>
  <c r="V65" i="256"/>
  <c r="S65" i="256"/>
  <c r="P65" i="256"/>
  <c r="M65" i="256"/>
  <c r="V64" i="256"/>
  <c r="S64" i="256"/>
  <c r="P64" i="256"/>
  <c r="M64" i="256"/>
  <c r="V63" i="256"/>
  <c r="S63" i="256"/>
  <c r="P63" i="256"/>
  <c r="M63" i="256"/>
  <c r="V62" i="256"/>
  <c r="S62" i="256"/>
  <c r="P62" i="256"/>
  <c r="M62" i="256"/>
  <c r="V61" i="256"/>
  <c r="V67" i="256"/>
  <c r="S61" i="256"/>
  <c r="P61" i="256"/>
  <c r="M61" i="256"/>
  <c r="L61" i="256"/>
  <c r="J3" i="256"/>
  <c r="O61" i="256"/>
  <c r="B265" i="167"/>
  <c r="A265" i="167"/>
  <c r="B264" i="167"/>
  <c r="A264" i="167"/>
  <c r="B263" i="167"/>
  <c r="A263" i="167"/>
  <c r="B262" i="167"/>
  <c r="A262" i="167"/>
  <c r="B261" i="167"/>
  <c r="A261" i="167"/>
  <c r="B260" i="167"/>
  <c r="A260" i="167"/>
  <c r="B259" i="167"/>
  <c r="A259" i="167"/>
  <c r="B258" i="167"/>
  <c r="A258" i="167"/>
  <c r="B257" i="167"/>
  <c r="A257" i="167"/>
  <c r="B256" i="167"/>
  <c r="A256" i="167"/>
  <c r="B255" i="167"/>
  <c r="A255" i="167"/>
  <c r="B254" i="167"/>
  <c r="A254" i="167"/>
  <c r="B253" i="167"/>
  <c r="A253" i="167"/>
  <c r="B252" i="167"/>
  <c r="A252" i="167"/>
  <c r="B251" i="167"/>
  <c r="A251" i="167"/>
  <c r="B250" i="167"/>
  <c r="A250" i="167"/>
  <c r="B249" i="167"/>
  <c r="A249" i="167"/>
  <c r="B248" i="167"/>
  <c r="A248" i="167"/>
  <c r="B247" i="167"/>
  <c r="A247" i="167"/>
  <c r="B246" i="167"/>
  <c r="A246" i="167"/>
  <c r="B245" i="167"/>
  <c r="A245" i="167"/>
  <c r="B244" i="167"/>
  <c r="A244" i="167"/>
  <c r="B243" i="167"/>
  <c r="A243" i="167"/>
  <c r="B242" i="167"/>
  <c r="A242" i="167"/>
  <c r="B241" i="167"/>
  <c r="A241" i="167"/>
  <c r="B240" i="167"/>
  <c r="A240" i="167"/>
  <c r="B239" i="167"/>
  <c r="A239" i="167"/>
  <c r="B238" i="167"/>
  <c r="A238" i="167"/>
  <c r="B237" i="167"/>
  <c r="A237" i="167"/>
  <c r="B236" i="167"/>
  <c r="A236" i="167"/>
  <c r="B235" i="167"/>
  <c r="A235" i="167"/>
  <c r="B234" i="167"/>
  <c r="A234" i="167"/>
  <c r="B233" i="167"/>
  <c r="A233" i="167"/>
  <c r="B232" i="167"/>
  <c r="A232" i="167"/>
  <c r="B231" i="167"/>
  <c r="A231" i="167"/>
  <c r="B230" i="167"/>
  <c r="A230" i="167"/>
  <c r="B229" i="167"/>
  <c r="A229" i="167"/>
  <c r="B228" i="167"/>
  <c r="A228" i="167"/>
  <c r="B227" i="167"/>
  <c r="A227" i="167"/>
  <c r="B226" i="167"/>
  <c r="A226" i="167"/>
  <c r="B225" i="167"/>
  <c r="A225" i="167"/>
  <c r="B224" i="167"/>
  <c r="A224" i="167"/>
  <c r="B223" i="167"/>
  <c r="A223" i="167"/>
  <c r="B222" i="167"/>
  <c r="A222" i="167"/>
  <c r="B221" i="167"/>
  <c r="A221" i="167"/>
  <c r="B220" i="167"/>
  <c r="A220" i="167"/>
  <c r="B219" i="167"/>
  <c r="A219" i="167"/>
  <c r="B218" i="167"/>
  <c r="A218" i="167"/>
  <c r="B217" i="167"/>
  <c r="A217" i="167"/>
  <c r="B216" i="167"/>
  <c r="A216" i="167"/>
  <c r="B215" i="167"/>
  <c r="A215" i="167"/>
  <c r="B214" i="167"/>
  <c r="A214" i="167"/>
  <c r="B213" i="167"/>
  <c r="A213" i="167"/>
  <c r="B212" i="167"/>
  <c r="A212" i="167"/>
  <c r="B211" i="167"/>
  <c r="A211" i="167"/>
  <c r="B210" i="167"/>
  <c r="A210" i="167"/>
  <c r="B209" i="167"/>
  <c r="A209" i="167"/>
  <c r="B208" i="167"/>
  <c r="A208" i="167"/>
  <c r="B207" i="167"/>
  <c r="A207" i="167"/>
  <c r="B206" i="167"/>
  <c r="A206" i="167"/>
  <c r="B205" i="167"/>
  <c r="A205" i="167"/>
  <c r="B204" i="167"/>
  <c r="A204" i="167"/>
  <c r="B203" i="167"/>
  <c r="A203" i="167"/>
  <c r="B202" i="167"/>
  <c r="A202" i="167"/>
  <c r="B201" i="167"/>
  <c r="A201" i="167"/>
  <c r="B200" i="167"/>
  <c r="A200" i="167"/>
  <c r="B199" i="167"/>
  <c r="A199" i="167"/>
  <c r="B198" i="167"/>
  <c r="A198" i="167"/>
  <c r="B197" i="167"/>
  <c r="A197" i="167"/>
  <c r="B196" i="167"/>
  <c r="A196" i="167"/>
  <c r="B195" i="167"/>
  <c r="A195" i="167"/>
  <c r="B194" i="167"/>
  <c r="A194" i="167"/>
  <c r="B193" i="167"/>
  <c r="A193" i="167"/>
  <c r="B192" i="167"/>
  <c r="A192" i="167"/>
  <c r="B191" i="167"/>
  <c r="A191" i="167"/>
  <c r="B190" i="167"/>
  <c r="A190" i="167"/>
  <c r="B189" i="167"/>
  <c r="A189" i="167"/>
  <c r="B188" i="167"/>
  <c r="A188" i="167"/>
  <c r="B187" i="167"/>
  <c r="A187" i="167"/>
  <c r="B186" i="167"/>
  <c r="A186" i="167"/>
  <c r="B185" i="167"/>
  <c r="A185" i="167"/>
  <c r="B184" i="167"/>
  <c r="A184" i="167"/>
  <c r="B183" i="167"/>
  <c r="A183" i="167"/>
  <c r="B182" i="167"/>
  <c r="A182" i="167"/>
  <c r="B181" i="167"/>
  <c r="A181" i="167"/>
  <c r="B180" i="167"/>
  <c r="A180" i="167"/>
  <c r="B179" i="167"/>
  <c r="A179" i="167"/>
  <c r="B178" i="167"/>
  <c r="A178" i="167"/>
  <c r="B177" i="167"/>
  <c r="A177" i="167"/>
  <c r="B176" i="167"/>
  <c r="A176" i="167"/>
  <c r="B175" i="167"/>
  <c r="A175" i="167"/>
  <c r="B174" i="167"/>
  <c r="A174" i="167"/>
  <c r="B173" i="167"/>
  <c r="A173" i="167"/>
  <c r="B172" i="167"/>
  <c r="A172" i="167"/>
  <c r="B171" i="167"/>
  <c r="A171" i="167"/>
  <c r="B170" i="167"/>
  <c r="A170" i="167"/>
  <c r="B169" i="167"/>
  <c r="A169" i="167"/>
  <c r="B168" i="167"/>
  <c r="A168" i="167"/>
  <c r="B167" i="167"/>
  <c r="A167" i="167"/>
  <c r="B166" i="167"/>
  <c r="A166" i="167"/>
  <c r="B165" i="167"/>
  <c r="A165" i="167"/>
  <c r="B164" i="167"/>
  <c r="A164" i="167"/>
  <c r="B163" i="167"/>
  <c r="A163" i="167"/>
  <c r="B162" i="167"/>
  <c r="A162" i="167"/>
  <c r="B161" i="167"/>
  <c r="A161" i="167"/>
  <c r="B160" i="167"/>
  <c r="A160" i="167"/>
  <c r="B159" i="167"/>
  <c r="A159" i="167"/>
  <c r="B158" i="167"/>
  <c r="A158" i="167"/>
  <c r="B157" i="167"/>
  <c r="A157" i="167"/>
  <c r="B156" i="167"/>
  <c r="A156" i="167"/>
  <c r="B155" i="167"/>
  <c r="A155" i="167"/>
  <c r="B154" i="167"/>
  <c r="A154" i="167"/>
  <c r="B153" i="167"/>
  <c r="A153" i="167"/>
  <c r="B152" i="167"/>
  <c r="A152" i="167"/>
  <c r="B151" i="167"/>
  <c r="A151" i="167"/>
  <c r="B150" i="167"/>
  <c r="A150" i="167"/>
  <c r="B149" i="167"/>
  <c r="A149" i="167"/>
  <c r="B148" i="167"/>
  <c r="A148" i="167"/>
  <c r="B147" i="167"/>
  <c r="A147" i="167"/>
  <c r="B146" i="167"/>
  <c r="A146" i="167"/>
  <c r="B145" i="167"/>
  <c r="A145" i="167"/>
  <c r="B144" i="167"/>
  <c r="A144" i="167"/>
  <c r="B143" i="167"/>
  <c r="A143" i="167"/>
  <c r="B142" i="167"/>
  <c r="A142" i="167"/>
  <c r="B141" i="167"/>
  <c r="A141" i="167"/>
  <c r="B140" i="167"/>
  <c r="A140" i="167"/>
  <c r="B139" i="167"/>
  <c r="A139" i="167"/>
  <c r="B138" i="167"/>
  <c r="A138" i="167"/>
  <c r="B137" i="167"/>
  <c r="A137" i="167"/>
  <c r="B136" i="167"/>
  <c r="A136" i="167"/>
  <c r="B135" i="167"/>
  <c r="A135" i="167"/>
  <c r="B134" i="167"/>
  <c r="A134" i="167"/>
  <c r="B133" i="167"/>
  <c r="A133" i="167"/>
  <c r="B132" i="167"/>
  <c r="A132" i="167"/>
  <c r="B131" i="167"/>
  <c r="A131" i="167"/>
  <c r="B130" i="167"/>
  <c r="A130" i="167"/>
  <c r="B129" i="167"/>
  <c r="A129" i="167"/>
  <c r="B128" i="167"/>
  <c r="A128" i="167"/>
  <c r="B127" i="167"/>
  <c r="A127" i="167"/>
  <c r="B126" i="167"/>
  <c r="A126" i="167"/>
  <c r="B125" i="167"/>
  <c r="A125" i="167"/>
  <c r="B124" i="167"/>
  <c r="A124" i="167"/>
  <c r="B123" i="167"/>
  <c r="A123" i="167"/>
  <c r="B122" i="167"/>
  <c r="A122" i="167"/>
  <c r="B121" i="167"/>
  <c r="A121" i="167"/>
  <c r="B120" i="167"/>
  <c r="A120" i="167"/>
  <c r="B119" i="167"/>
  <c r="A119" i="167"/>
  <c r="AU115" i="167"/>
  <c r="AT115" i="167"/>
  <c r="AS115" i="167"/>
  <c r="AR115" i="167"/>
  <c r="AQ115" i="167"/>
  <c r="AP115" i="167"/>
  <c r="AO115" i="167"/>
  <c r="AM115" i="167"/>
  <c r="AL115" i="167"/>
  <c r="AK115" i="167"/>
  <c r="AJ115" i="167"/>
  <c r="AI115" i="167"/>
  <c r="AH115" i="167"/>
  <c r="AG115" i="167"/>
  <c r="AE115" i="167"/>
  <c r="AD115" i="167"/>
  <c r="AC115" i="167"/>
  <c r="AB115" i="167"/>
  <c r="AA115" i="167"/>
  <c r="Z115" i="167"/>
  <c r="Y115" i="167"/>
  <c r="W115" i="167"/>
  <c r="V115" i="167"/>
  <c r="U115" i="167"/>
  <c r="T115" i="167"/>
  <c r="S115" i="167"/>
  <c r="R115" i="167"/>
  <c r="Q115" i="167"/>
  <c r="O115" i="167"/>
  <c r="N115" i="167"/>
  <c r="M115" i="167"/>
  <c r="L115" i="167"/>
  <c r="K115" i="167"/>
  <c r="J115" i="167"/>
  <c r="I115" i="167"/>
  <c r="AU114" i="167"/>
  <c r="AT114" i="167"/>
  <c r="AS114" i="167"/>
  <c r="AR114" i="167"/>
  <c r="AQ114" i="167"/>
  <c r="AP114" i="167"/>
  <c r="AO114" i="167"/>
  <c r="AM114" i="167"/>
  <c r="AL114" i="167"/>
  <c r="AK114" i="167"/>
  <c r="AJ114" i="167"/>
  <c r="AI114" i="167"/>
  <c r="AH114" i="167"/>
  <c r="AG114" i="167"/>
  <c r="AE114" i="167"/>
  <c r="AD114" i="167"/>
  <c r="AC114" i="167"/>
  <c r="AB114" i="167"/>
  <c r="AA114" i="167"/>
  <c r="Z114" i="167"/>
  <c r="Y114" i="167"/>
  <c r="W114" i="167"/>
  <c r="V114" i="167"/>
  <c r="U114" i="167"/>
  <c r="T114" i="167"/>
  <c r="S114" i="167"/>
  <c r="R114" i="167"/>
  <c r="Q114" i="167"/>
  <c r="O114" i="167"/>
  <c r="N114" i="167"/>
  <c r="M114" i="167"/>
  <c r="L114" i="167"/>
  <c r="K114" i="167"/>
  <c r="J114" i="167"/>
  <c r="I114" i="167"/>
  <c r="AU113" i="167"/>
  <c r="AT113" i="167"/>
  <c r="AS113" i="167"/>
  <c r="AR113" i="167"/>
  <c r="AQ113" i="167"/>
  <c r="AP113" i="167"/>
  <c r="AO113" i="167"/>
  <c r="AM113" i="167"/>
  <c r="AL113" i="167"/>
  <c r="AK113" i="167"/>
  <c r="AJ113" i="167"/>
  <c r="AI113" i="167"/>
  <c r="AH113" i="167"/>
  <c r="AG113" i="167"/>
  <c r="AE113" i="167"/>
  <c r="AD113" i="167"/>
  <c r="AC113" i="167"/>
  <c r="AB113" i="167"/>
  <c r="AA113" i="167"/>
  <c r="Z113" i="167"/>
  <c r="Y113" i="167"/>
  <c r="W113" i="167"/>
  <c r="V113" i="167"/>
  <c r="U113" i="167"/>
  <c r="T113" i="167"/>
  <c r="S113" i="167"/>
  <c r="R113" i="167"/>
  <c r="Q113" i="167"/>
  <c r="O113" i="167"/>
  <c r="N113" i="167"/>
  <c r="M113" i="167"/>
  <c r="L113" i="167"/>
  <c r="K113" i="167"/>
  <c r="J113" i="167"/>
  <c r="I113" i="167"/>
  <c r="G113" i="167"/>
  <c r="F113" i="167"/>
  <c r="E113" i="167"/>
  <c r="D113" i="167"/>
  <c r="C113" i="167"/>
  <c r="B113" i="167"/>
  <c r="A113" i="167"/>
  <c r="AU112" i="167"/>
  <c r="AT112" i="167"/>
  <c r="AS112" i="167"/>
  <c r="AR112" i="167"/>
  <c r="AQ112" i="167"/>
  <c r="AP112" i="167"/>
  <c r="AO112" i="167"/>
  <c r="AM112" i="167"/>
  <c r="AL112" i="167"/>
  <c r="AK112" i="167"/>
  <c r="AJ112" i="167"/>
  <c r="AI112" i="167"/>
  <c r="AH112" i="167"/>
  <c r="AG112" i="167"/>
  <c r="AE112" i="167"/>
  <c r="AD112" i="167"/>
  <c r="AC112" i="167"/>
  <c r="AB112" i="167"/>
  <c r="AA112" i="167"/>
  <c r="Z112" i="167"/>
  <c r="Y112" i="167"/>
  <c r="W112" i="167"/>
  <c r="V112" i="167"/>
  <c r="U112" i="167"/>
  <c r="T112" i="167"/>
  <c r="S112" i="167"/>
  <c r="R112" i="167"/>
  <c r="Q112" i="167"/>
  <c r="O112" i="167"/>
  <c r="N112" i="167"/>
  <c r="M112" i="167"/>
  <c r="L112" i="167"/>
  <c r="K112" i="167"/>
  <c r="J112" i="167"/>
  <c r="I112" i="167"/>
  <c r="G112" i="167"/>
  <c r="F112" i="167"/>
  <c r="E112" i="167"/>
  <c r="D112" i="167"/>
  <c r="C112" i="167"/>
  <c r="B112" i="167"/>
  <c r="A112" i="167"/>
  <c r="AU111" i="167"/>
  <c r="AT111" i="167"/>
  <c r="AS111" i="167"/>
  <c r="AR111" i="167"/>
  <c r="AQ111" i="167"/>
  <c r="AP111" i="167"/>
  <c r="AO111" i="167"/>
  <c r="AM111" i="167"/>
  <c r="AL111" i="167"/>
  <c r="AK111" i="167"/>
  <c r="AJ111" i="167"/>
  <c r="AI111" i="167"/>
  <c r="AH111" i="167"/>
  <c r="AG111" i="167"/>
  <c r="AE111" i="167"/>
  <c r="AD111" i="167"/>
  <c r="AC111" i="167"/>
  <c r="AB111" i="167"/>
  <c r="AA111" i="167"/>
  <c r="Z111" i="167"/>
  <c r="Y111" i="167"/>
  <c r="W111" i="167"/>
  <c r="V111" i="167"/>
  <c r="U111" i="167"/>
  <c r="T111" i="167"/>
  <c r="S111" i="167"/>
  <c r="R111" i="167"/>
  <c r="Q111" i="167"/>
  <c r="O111" i="167"/>
  <c r="N111" i="167"/>
  <c r="M111" i="167"/>
  <c r="L111" i="167"/>
  <c r="K111" i="167"/>
  <c r="J111" i="167"/>
  <c r="I111" i="167"/>
  <c r="G111" i="167"/>
  <c r="F111" i="167"/>
  <c r="E111" i="167"/>
  <c r="D111" i="167"/>
  <c r="C111" i="167"/>
  <c r="B111" i="167"/>
  <c r="A111" i="167"/>
  <c r="AU110" i="167"/>
  <c r="AT110" i="167"/>
  <c r="AS110" i="167"/>
  <c r="AR110" i="167"/>
  <c r="AQ110" i="167"/>
  <c r="AP110" i="167"/>
  <c r="AO110" i="167"/>
  <c r="AM110" i="167"/>
  <c r="AL110" i="167"/>
  <c r="AK110" i="167"/>
  <c r="AJ110" i="167"/>
  <c r="AI110" i="167"/>
  <c r="AH110" i="167"/>
  <c r="AG110" i="167"/>
  <c r="AE110" i="167"/>
  <c r="AD110" i="167"/>
  <c r="AC110" i="167"/>
  <c r="AB110" i="167"/>
  <c r="AA110" i="167"/>
  <c r="Z110" i="167"/>
  <c r="Y110" i="167"/>
  <c r="W110" i="167"/>
  <c r="V110" i="167"/>
  <c r="U110" i="167"/>
  <c r="T110" i="167"/>
  <c r="S110" i="167"/>
  <c r="R110" i="167"/>
  <c r="Q110" i="167"/>
  <c r="O110" i="167"/>
  <c r="N110" i="167"/>
  <c r="M110" i="167"/>
  <c r="L110" i="167"/>
  <c r="K110" i="167"/>
  <c r="J110" i="167"/>
  <c r="I110" i="167"/>
  <c r="G110" i="167"/>
  <c r="F110" i="167"/>
  <c r="E110" i="167"/>
  <c r="D110" i="167"/>
  <c r="C110" i="167"/>
  <c r="B110" i="167"/>
  <c r="A110" i="167"/>
  <c r="AU109" i="167"/>
  <c r="AT109" i="167"/>
  <c r="AS109" i="167"/>
  <c r="AR109" i="167"/>
  <c r="AQ109" i="167"/>
  <c r="AP109" i="167"/>
  <c r="AO109" i="167"/>
  <c r="AM109" i="167"/>
  <c r="AL109" i="167"/>
  <c r="AK109" i="167"/>
  <c r="AJ109" i="167"/>
  <c r="AI109" i="167"/>
  <c r="AH109" i="167"/>
  <c r="AG109" i="167"/>
  <c r="AE109" i="167"/>
  <c r="AD109" i="167"/>
  <c r="AC109" i="167"/>
  <c r="AB109" i="167"/>
  <c r="AA109" i="167"/>
  <c r="Z109" i="167"/>
  <c r="Y109" i="167"/>
  <c r="W109" i="167"/>
  <c r="V109" i="167"/>
  <c r="U109" i="167"/>
  <c r="T109" i="167"/>
  <c r="S109" i="167"/>
  <c r="R109" i="167"/>
  <c r="Q109" i="167"/>
  <c r="O109" i="167"/>
  <c r="N109" i="167"/>
  <c r="M109" i="167"/>
  <c r="L109" i="167"/>
  <c r="K109" i="167"/>
  <c r="J109" i="167"/>
  <c r="I109" i="167"/>
  <c r="G109" i="167"/>
  <c r="F109" i="167"/>
  <c r="E109" i="167"/>
  <c r="D109" i="167"/>
  <c r="C109" i="167"/>
  <c r="B109" i="167"/>
  <c r="A109" i="167"/>
  <c r="AU108" i="167"/>
  <c r="AT108" i="167"/>
  <c r="AS108" i="167"/>
  <c r="AR108" i="167"/>
  <c r="AQ108" i="167"/>
  <c r="AP108" i="167"/>
  <c r="AO108" i="167"/>
  <c r="AM108" i="167"/>
  <c r="AL108" i="167"/>
  <c r="AK108" i="167"/>
  <c r="AJ108" i="167"/>
  <c r="AI108" i="167"/>
  <c r="AH108" i="167"/>
  <c r="AG108" i="167"/>
  <c r="AE108" i="167"/>
  <c r="AD108" i="167"/>
  <c r="AC108" i="167"/>
  <c r="AB108" i="167"/>
  <c r="AA108" i="167"/>
  <c r="Z108" i="167"/>
  <c r="Y108" i="167"/>
  <c r="W108" i="167"/>
  <c r="V108" i="167"/>
  <c r="U108" i="167"/>
  <c r="T108" i="167"/>
  <c r="S108" i="167"/>
  <c r="R108" i="167"/>
  <c r="Q108" i="167"/>
  <c r="O108" i="167"/>
  <c r="N108" i="167"/>
  <c r="M108" i="167"/>
  <c r="L108" i="167"/>
  <c r="K108" i="167"/>
  <c r="J108" i="167"/>
  <c r="I108" i="167"/>
  <c r="G108" i="167"/>
  <c r="F108" i="167"/>
  <c r="E108" i="167"/>
  <c r="D108" i="167"/>
  <c r="C108" i="167"/>
  <c r="B108" i="167"/>
  <c r="A108" i="167"/>
  <c r="AU107" i="167"/>
  <c r="AT107" i="167"/>
  <c r="AS107" i="167"/>
  <c r="AR107" i="167"/>
  <c r="AQ107" i="167"/>
  <c r="AP107" i="167"/>
  <c r="AO107" i="167"/>
  <c r="AM107" i="167"/>
  <c r="AL107" i="167"/>
  <c r="AK107" i="167"/>
  <c r="AJ107" i="167"/>
  <c r="AI107" i="167"/>
  <c r="AH107" i="167"/>
  <c r="AG107" i="167"/>
  <c r="AE107" i="167"/>
  <c r="AD107" i="167"/>
  <c r="AC107" i="167"/>
  <c r="AB107" i="167"/>
  <c r="AA107" i="167"/>
  <c r="Z107" i="167"/>
  <c r="Y107" i="167"/>
  <c r="W107" i="167"/>
  <c r="V107" i="167"/>
  <c r="U107" i="167"/>
  <c r="T107" i="167"/>
  <c r="S107" i="167"/>
  <c r="R107" i="167"/>
  <c r="Q107" i="167"/>
  <c r="O107" i="167"/>
  <c r="N107" i="167"/>
  <c r="M107" i="167"/>
  <c r="L107" i="167"/>
  <c r="K107" i="167"/>
  <c r="J107" i="167"/>
  <c r="I107" i="167"/>
  <c r="G107" i="167"/>
  <c r="F107" i="167"/>
  <c r="E107" i="167"/>
  <c r="D107" i="167"/>
  <c r="C107" i="167"/>
  <c r="B107" i="167"/>
  <c r="A107" i="167"/>
  <c r="AU106" i="167"/>
  <c r="AT106" i="167"/>
  <c r="AS106" i="167"/>
  <c r="AR106" i="167"/>
  <c r="AQ106" i="167"/>
  <c r="AP106" i="167"/>
  <c r="AO106" i="167"/>
  <c r="AM106" i="167"/>
  <c r="AL106" i="167"/>
  <c r="AK106" i="167"/>
  <c r="AJ106" i="167"/>
  <c r="AI106" i="167"/>
  <c r="AH106" i="167"/>
  <c r="AG106" i="167"/>
  <c r="AE106" i="167"/>
  <c r="AD106" i="167"/>
  <c r="AC106" i="167"/>
  <c r="AB106" i="167"/>
  <c r="AA106" i="167"/>
  <c r="Z106" i="167"/>
  <c r="Y106" i="167"/>
  <c r="W106" i="167"/>
  <c r="V106" i="167"/>
  <c r="U106" i="167"/>
  <c r="T106" i="167"/>
  <c r="S106" i="167"/>
  <c r="R106" i="167"/>
  <c r="Q106" i="167"/>
  <c r="O106" i="167"/>
  <c r="N106" i="167"/>
  <c r="M106" i="167"/>
  <c r="L106" i="167"/>
  <c r="K106" i="167"/>
  <c r="J106" i="167"/>
  <c r="I106" i="167"/>
  <c r="G106" i="167"/>
  <c r="F106" i="167"/>
  <c r="E106" i="167"/>
  <c r="D106" i="167"/>
  <c r="C106" i="167"/>
  <c r="B106" i="167"/>
  <c r="A106" i="167"/>
  <c r="AU105" i="167"/>
  <c r="AT105" i="167"/>
  <c r="AS105" i="167"/>
  <c r="AR105" i="167"/>
  <c r="AQ105" i="167"/>
  <c r="AP105" i="167"/>
  <c r="AO105" i="167"/>
  <c r="AM105" i="167"/>
  <c r="AL105" i="167"/>
  <c r="AK105" i="167"/>
  <c r="AJ105" i="167"/>
  <c r="AI105" i="167"/>
  <c r="AH105" i="167"/>
  <c r="AG105" i="167"/>
  <c r="AE105" i="167"/>
  <c r="AD105" i="167"/>
  <c r="AC105" i="167"/>
  <c r="AB105" i="167"/>
  <c r="AA105" i="167"/>
  <c r="Z105" i="167"/>
  <c r="Y105" i="167"/>
  <c r="W105" i="167"/>
  <c r="V105" i="167"/>
  <c r="U105" i="167"/>
  <c r="T105" i="167"/>
  <c r="S105" i="167"/>
  <c r="R105" i="167"/>
  <c r="Q105" i="167"/>
  <c r="O105" i="167"/>
  <c r="N105" i="167"/>
  <c r="M105" i="167"/>
  <c r="L105" i="167"/>
  <c r="K105" i="167"/>
  <c r="J105" i="167"/>
  <c r="I105" i="167"/>
  <c r="G105" i="167"/>
  <c r="F105" i="167"/>
  <c r="E105" i="167"/>
  <c r="D105" i="167"/>
  <c r="C105" i="167"/>
  <c r="B105" i="167"/>
  <c r="A105" i="167"/>
  <c r="AU104" i="167"/>
  <c r="AT104" i="167"/>
  <c r="AS104" i="167"/>
  <c r="AR104" i="167"/>
  <c r="AQ104" i="167"/>
  <c r="AP104" i="167"/>
  <c r="AO104" i="167"/>
  <c r="AM104" i="167"/>
  <c r="AL104" i="167"/>
  <c r="AK104" i="167"/>
  <c r="AJ104" i="167"/>
  <c r="AI104" i="167"/>
  <c r="AH104" i="167"/>
  <c r="AG104" i="167"/>
  <c r="AE104" i="167"/>
  <c r="AD104" i="167"/>
  <c r="AC104" i="167"/>
  <c r="AB104" i="167"/>
  <c r="AA104" i="167"/>
  <c r="Z104" i="167"/>
  <c r="Y104" i="167"/>
  <c r="W104" i="167"/>
  <c r="V104" i="167"/>
  <c r="U104" i="167"/>
  <c r="T104" i="167"/>
  <c r="S104" i="167"/>
  <c r="R104" i="167"/>
  <c r="Q104" i="167"/>
  <c r="O104" i="167"/>
  <c r="N104" i="167"/>
  <c r="M104" i="167"/>
  <c r="L104" i="167"/>
  <c r="K104" i="167"/>
  <c r="J104" i="167"/>
  <c r="I104" i="167"/>
  <c r="G104" i="167"/>
  <c r="F104" i="167"/>
  <c r="E104" i="167"/>
  <c r="D104" i="167"/>
  <c r="C104" i="167"/>
  <c r="B104" i="167"/>
  <c r="A104" i="167"/>
  <c r="AU103" i="167"/>
  <c r="AT103" i="167"/>
  <c r="AS103" i="167"/>
  <c r="AR103" i="167"/>
  <c r="AQ103" i="167"/>
  <c r="AP103" i="167"/>
  <c r="AO103" i="167"/>
  <c r="AM103" i="167"/>
  <c r="AL103" i="167"/>
  <c r="AK103" i="167"/>
  <c r="AJ103" i="167"/>
  <c r="AI103" i="167"/>
  <c r="AH103" i="167"/>
  <c r="AG103" i="167"/>
  <c r="AE103" i="167"/>
  <c r="AD103" i="167"/>
  <c r="AC103" i="167"/>
  <c r="AB103" i="167"/>
  <c r="AA103" i="167"/>
  <c r="Z103" i="167"/>
  <c r="Y103" i="167"/>
  <c r="W103" i="167"/>
  <c r="V103" i="167"/>
  <c r="U103" i="167"/>
  <c r="T103" i="167"/>
  <c r="S103" i="167"/>
  <c r="R103" i="167"/>
  <c r="Q103" i="167"/>
  <c r="O103" i="167"/>
  <c r="N103" i="167"/>
  <c r="M103" i="167"/>
  <c r="L103" i="167"/>
  <c r="K103" i="167"/>
  <c r="J103" i="167"/>
  <c r="I103" i="167"/>
  <c r="G103" i="167"/>
  <c r="F103" i="167"/>
  <c r="E103" i="167"/>
  <c r="D103" i="167"/>
  <c r="C103" i="167"/>
  <c r="B103" i="167"/>
  <c r="A103" i="167"/>
  <c r="AU102" i="167"/>
  <c r="AT102" i="167"/>
  <c r="AS102" i="167"/>
  <c r="AR102" i="167"/>
  <c r="AQ102" i="167"/>
  <c r="AP102" i="167"/>
  <c r="AO102" i="167"/>
  <c r="AM102" i="167"/>
  <c r="AL102" i="167"/>
  <c r="AK102" i="167"/>
  <c r="AJ102" i="167"/>
  <c r="AI102" i="167"/>
  <c r="AH102" i="167"/>
  <c r="AG102" i="167"/>
  <c r="AE102" i="167"/>
  <c r="AD102" i="167"/>
  <c r="AC102" i="167"/>
  <c r="AB102" i="167"/>
  <c r="AA102" i="167"/>
  <c r="Z102" i="167"/>
  <c r="Y102" i="167"/>
  <c r="W102" i="167"/>
  <c r="V102" i="167"/>
  <c r="U102" i="167"/>
  <c r="T102" i="167"/>
  <c r="S102" i="167"/>
  <c r="R102" i="167"/>
  <c r="Q102" i="167"/>
  <c r="O102" i="167"/>
  <c r="N102" i="167"/>
  <c r="M102" i="167"/>
  <c r="L102" i="167"/>
  <c r="K102" i="167"/>
  <c r="J102" i="167"/>
  <c r="I102" i="167"/>
  <c r="G102" i="167"/>
  <c r="F102" i="167"/>
  <c r="E102" i="167"/>
  <c r="D102" i="167"/>
  <c r="C102" i="167"/>
  <c r="B102" i="167"/>
  <c r="A102" i="167"/>
  <c r="AU101" i="167"/>
  <c r="AT101" i="167"/>
  <c r="AS101" i="167"/>
  <c r="AR101" i="167"/>
  <c r="AQ101" i="167"/>
  <c r="AP101" i="167"/>
  <c r="AO101" i="167"/>
  <c r="AM101" i="167"/>
  <c r="AL101" i="167"/>
  <c r="AK101" i="167"/>
  <c r="AJ101" i="167"/>
  <c r="AI101" i="167"/>
  <c r="AH101" i="167"/>
  <c r="AG101" i="167"/>
  <c r="AE101" i="167"/>
  <c r="AD101" i="167"/>
  <c r="AC101" i="167"/>
  <c r="AB101" i="167"/>
  <c r="AA101" i="167"/>
  <c r="Z101" i="167"/>
  <c r="Y101" i="167"/>
  <c r="W101" i="167"/>
  <c r="V101" i="167"/>
  <c r="U101" i="167"/>
  <c r="T101" i="167"/>
  <c r="S101" i="167"/>
  <c r="R101" i="167"/>
  <c r="Q101" i="167"/>
  <c r="O101" i="167"/>
  <c r="N101" i="167"/>
  <c r="M101" i="167"/>
  <c r="L101" i="167"/>
  <c r="K101" i="167"/>
  <c r="J101" i="167"/>
  <c r="I101" i="167"/>
  <c r="G101" i="167"/>
  <c r="F101" i="167"/>
  <c r="E101" i="167"/>
  <c r="D101" i="167"/>
  <c r="C101" i="167"/>
  <c r="B101" i="167"/>
  <c r="A101" i="167"/>
  <c r="AU100" i="167"/>
  <c r="AT100" i="167"/>
  <c r="AS100" i="167"/>
  <c r="AR100" i="167"/>
  <c r="AQ100" i="167"/>
  <c r="AP100" i="167"/>
  <c r="AO100" i="167"/>
  <c r="AM100" i="167"/>
  <c r="AL100" i="167"/>
  <c r="AK100" i="167"/>
  <c r="AJ100" i="167"/>
  <c r="AI100" i="167"/>
  <c r="AH100" i="167"/>
  <c r="AG100" i="167"/>
  <c r="AE100" i="167"/>
  <c r="AD100" i="167"/>
  <c r="AC100" i="167"/>
  <c r="AB100" i="167"/>
  <c r="AA100" i="167"/>
  <c r="Z100" i="167"/>
  <c r="Y100" i="167"/>
  <c r="W100" i="167"/>
  <c r="V100" i="167"/>
  <c r="U100" i="167"/>
  <c r="T100" i="167"/>
  <c r="S100" i="167"/>
  <c r="R100" i="167"/>
  <c r="Q100" i="167"/>
  <c r="O100" i="167"/>
  <c r="N100" i="167"/>
  <c r="M100" i="167"/>
  <c r="L100" i="167"/>
  <c r="K100" i="167"/>
  <c r="J100" i="167"/>
  <c r="I100" i="167"/>
  <c r="G100" i="167"/>
  <c r="F100" i="167"/>
  <c r="E100" i="167"/>
  <c r="D100" i="167"/>
  <c r="C100" i="167"/>
  <c r="B100" i="167"/>
  <c r="A100" i="167"/>
  <c r="AU99" i="167"/>
  <c r="AT99" i="167"/>
  <c r="AS99" i="167"/>
  <c r="AR99" i="167"/>
  <c r="AQ99" i="167"/>
  <c r="AP99" i="167"/>
  <c r="AO99" i="167"/>
  <c r="AM99" i="167"/>
  <c r="AL99" i="167"/>
  <c r="AK99" i="167"/>
  <c r="AJ99" i="167"/>
  <c r="AI99" i="167"/>
  <c r="AH99" i="167"/>
  <c r="AG99" i="167"/>
  <c r="AE99" i="167"/>
  <c r="AD99" i="167"/>
  <c r="AC99" i="167"/>
  <c r="AB99" i="167"/>
  <c r="AA99" i="167"/>
  <c r="Z99" i="167"/>
  <c r="Y99" i="167"/>
  <c r="W99" i="167"/>
  <c r="V99" i="167"/>
  <c r="U99" i="167"/>
  <c r="T99" i="167"/>
  <c r="S99" i="167"/>
  <c r="R99" i="167"/>
  <c r="Q99" i="167"/>
  <c r="O99" i="167"/>
  <c r="N99" i="167"/>
  <c r="M99" i="167"/>
  <c r="L99" i="167"/>
  <c r="K99" i="167"/>
  <c r="J99" i="167"/>
  <c r="I99" i="167"/>
  <c r="G99" i="167"/>
  <c r="F99" i="167"/>
  <c r="E99" i="167"/>
  <c r="D99" i="167"/>
  <c r="C99" i="167"/>
  <c r="B99" i="167"/>
  <c r="A99" i="167"/>
  <c r="AU98" i="167"/>
  <c r="AT98" i="167"/>
  <c r="AS98" i="167"/>
  <c r="AR98" i="167"/>
  <c r="AQ98" i="167"/>
  <c r="AP98" i="167"/>
  <c r="AO98" i="167"/>
  <c r="AM98" i="167"/>
  <c r="AL98" i="167"/>
  <c r="AK98" i="167"/>
  <c r="AJ98" i="167"/>
  <c r="AI98" i="167"/>
  <c r="AH98" i="167"/>
  <c r="AG98" i="167"/>
  <c r="AE98" i="167"/>
  <c r="AD98" i="167"/>
  <c r="AC98" i="167"/>
  <c r="AB98" i="167"/>
  <c r="AA98" i="167"/>
  <c r="Z98" i="167"/>
  <c r="Y98" i="167"/>
  <c r="W98" i="167"/>
  <c r="V98" i="167"/>
  <c r="U98" i="167"/>
  <c r="T98" i="167"/>
  <c r="S98" i="167"/>
  <c r="R98" i="167"/>
  <c r="Q98" i="167"/>
  <c r="O98" i="167"/>
  <c r="N98" i="167"/>
  <c r="M98" i="167"/>
  <c r="L98" i="167"/>
  <c r="K98" i="167"/>
  <c r="J98" i="167"/>
  <c r="I98" i="167"/>
  <c r="G98" i="167"/>
  <c r="F98" i="167"/>
  <c r="E98" i="167"/>
  <c r="D98" i="167"/>
  <c r="C98" i="167"/>
  <c r="B98" i="167"/>
  <c r="A98" i="167"/>
  <c r="AU97" i="167"/>
  <c r="AT97" i="167"/>
  <c r="AS97" i="167"/>
  <c r="AR97" i="167"/>
  <c r="AQ97" i="167"/>
  <c r="AP97" i="167"/>
  <c r="AO97" i="167"/>
  <c r="AM97" i="167"/>
  <c r="AL97" i="167"/>
  <c r="AK97" i="167"/>
  <c r="AJ97" i="167"/>
  <c r="AI97" i="167"/>
  <c r="AH97" i="167"/>
  <c r="AG97" i="167"/>
  <c r="AE97" i="167"/>
  <c r="AD97" i="167"/>
  <c r="AC97" i="167"/>
  <c r="AB97" i="167"/>
  <c r="AA97" i="167"/>
  <c r="Z97" i="167"/>
  <c r="Y97" i="167"/>
  <c r="W97" i="167"/>
  <c r="V97" i="167"/>
  <c r="U97" i="167"/>
  <c r="T97" i="167"/>
  <c r="S97" i="167"/>
  <c r="R97" i="167"/>
  <c r="Q97" i="167"/>
  <c r="O97" i="167"/>
  <c r="N97" i="167"/>
  <c r="M97" i="167"/>
  <c r="L97" i="167"/>
  <c r="K97" i="167"/>
  <c r="J97" i="167"/>
  <c r="I97" i="167"/>
  <c r="G97" i="167"/>
  <c r="F97" i="167"/>
  <c r="E97" i="167"/>
  <c r="D97" i="167"/>
  <c r="C97" i="167"/>
  <c r="B97" i="167"/>
  <c r="A97" i="167"/>
  <c r="AU96" i="167"/>
  <c r="AT96" i="167"/>
  <c r="AS96" i="167"/>
  <c r="AR96" i="167"/>
  <c r="AQ96" i="167"/>
  <c r="AP96" i="167"/>
  <c r="AO96" i="167"/>
  <c r="AM96" i="167"/>
  <c r="AL96" i="167"/>
  <c r="AK96" i="167"/>
  <c r="AJ96" i="167"/>
  <c r="AI96" i="167"/>
  <c r="AH96" i="167"/>
  <c r="AG96" i="167"/>
  <c r="AE96" i="167"/>
  <c r="AD96" i="167"/>
  <c r="AC96" i="167"/>
  <c r="AB96" i="167"/>
  <c r="AA96" i="167"/>
  <c r="Z96" i="167"/>
  <c r="Y96" i="167"/>
  <c r="W96" i="167"/>
  <c r="V96" i="167"/>
  <c r="U96" i="167"/>
  <c r="T96" i="167"/>
  <c r="S96" i="167"/>
  <c r="R96" i="167"/>
  <c r="Q96" i="167"/>
  <c r="O96" i="167"/>
  <c r="N96" i="167"/>
  <c r="M96" i="167"/>
  <c r="L96" i="167"/>
  <c r="K96" i="167"/>
  <c r="J96" i="167"/>
  <c r="I96" i="167"/>
  <c r="G96" i="167"/>
  <c r="F96" i="167"/>
  <c r="E96" i="167"/>
  <c r="D96" i="167"/>
  <c r="C96" i="167"/>
  <c r="B96" i="167"/>
  <c r="A96" i="167"/>
  <c r="AU95" i="167"/>
  <c r="AT95" i="167"/>
  <c r="AS95" i="167"/>
  <c r="AR95" i="167"/>
  <c r="AQ95" i="167"/>
  <c r="AP95" i="167"/>
  <c r="AO95" i="167"/>
  <c r="AM95" i="167"/>
  <c r="AL95" i="167"/>
  <c r="AK95" i="167"/>
  <c r="AJ95" i="167"/>
  <c r="AI95" i="167"/>
  <c r="AH95" i="167"/>
  <c r="AG95" i="167"/>
  <c r="AE95" i="167"/>
  <c r="AD95" i="167"/>
  <c r="AC95" i="167"/>
  <c r="AB95" i="167"/>
  <c r="AA95" i="167"/>
  <c r="Z95" i="167"/>
  <c r="Y95" i="167"/>
  <c r="W95" i="167"/>
  <c r="V95" i="167"/>
  <c r="U95" i="167"/>
  <c r="T95" i="167"/>
  <c r="S95" i="167"/>
  <c r="R95" i="167"/>
  <c r="Q95" i="167"/>
  <c r="O95" i="167"/>
  <c r="N95" i="167"/>
  <c r="M95" i="167"/>
  <c r="L95" i="167"/>
  <c r="K95" i="167"/>
  <c r="J95" i="167"/>
  <c r="I95" i="167"/>
  <c r="G95" i="167"/>
  <c r="F95" i="167"/>
  <c r="E95" i="167"/>
  <c r="D95" i="167"/>
  <c r="C95" i="167"/>
  <c r="B95" i="167"/>
  <c r="A95" i="167"/>
  <c r="AU94" i="167"/>
  <c r="AT94" i="167"/>
  <c r="AS94" i="167"/>
  <c r="AR94" i="167"/>
  <c r="AQ94" i="167"/>
  <c r="AP94" i="167"/>
  <c r="AO94" i="167"/>
  <c r="AM94" i="167"/>
  <c r="AL94" i="167"/>
  <c r="AK94" i="167"/>
  <c r="AJ94" i="167"/>
  <c r="AI94" i="167"/>
  <c r="AH94" i="167"/>
  <c r="AG94" i="167"/>
  <c r="AE94" i="167"/>
  <c r="AD94" i="167"/>
  <c r="AC94" i="167"/>
  <c r="AB94" i="167"/>
  <c r="AA94" i="167"/>
  <c r="Z94" i="167"/>
  <c r="Y94" i="167"/>
  <c r="W94" i="167"/>
  <c r="V94" i="167"/>
  <c r="U94" i="167"/>
  <c r="T94" i="167"/>
  <c r="S94" i="167"/>
  <c r="R94" i="167"/>
  <c r="Q94" i="167"/>
  <c r="O94" i="167"/>
  <c r="N94" i="167"/>
  <c r="M94" i="167"/>
  <c r="L94" i="167"/>
  <c r="K94" i="167"/>
  <c r="J94" i="167"/>
  <c r="I94" i="167"/>
  <c r="G94" i="167"/>
  <c r="F94" i="167"/>
  <c r="E94" i="167"/>
  <c r="D94" i="167"/>
  <c r="C94" i="167"/>
  <c r="B94" i="167"/>
  <c r="A94" i="167"/>
  <c r="AU93" i="167"/>
  <c r="AT93" i="167"/>
  <c r="AS93" i="167"/>
  <c r="AR93" i="167"/>
  <c r="AQ93" i="167"/>
  <c r="AP93" i="167"/>
  <c r="AO93" i="167"/>
  <c r="AM93" i="167"/>
  <c r="AL93" i="167"/>
  <c r="AK93" i="167"/>
  <c r="AJ93" i="167"/>
  <c r="AI93" i="167"/>
  <c r="AH93" i="167"/>
  <c r="AG93" i="167"/>
  <c r="AE93" i="167"/>
  <c r="AD93" i="167"/>
  <c r="AC93" i="167"/>
  <c r="AB93" i="167"/>
  <c r="AA93" i="167"/>
  <c r="Z93" i="167"/>
  <c r="Y93" i="167"/>
  <c r="W93" i="167"/>
  <c r="V93" i="167"/>
  <c r="U93" i="167"/>
  <c r="T93" i="167"/>
  <c r="S93" i="167"/>
  <c r="R93" i="167"/>
  <c r="Q93" i="167"/>
  <c r="O93" i="167"/>
  <c r="N93" i="167"/>
  <c r="M93" i="167"/>
  <c r="L93" i="167"/>
  <c r="K93" i="167"/>
  <c r="J93" i="167"/>
  <c r="I93" i="167"/>
  <c r="G93" i="167"/>
  <c r="F93" i="167"/>
  <c r="E93" i="167"/>
  <c r="D93" i="167"/>
  <c r="C93" i="167"/>
  <c r="B93" i="167"/>
  <c r="A93" i="167"/>
  <c r="G88" i="167"/>
  <c r="F88" i="167"/>
  <c r="E88" i="167"/>
  <c r="D88" i="167"/>
  <c r="C88" i="167"/>
  <c r="B88" i="167"/>
  <c r="G87" i="167"/>
  <c r="F87" i="167"/>
  <c r="E87" i="167"/>
  <c r="D87" i="167"/>
  <c r="C87" i="167"/>
  <c r="J87" i="167"/>
  <c r="B87" i="167"/>
  <c r="H87" i="167"/>
  <c r="J86" i="167"/>
  <c r="H86" i="167"/>
  <c r="G86" i="167"/>
  <c r="F86" i="167"/>
  <c r="E86" i="167"/>
  <c r="D86" i="167"/>
  <c r="C86" i="167"/>
  <c r="B86" i="167"/>
  <c r="G85" i="167"/>
  <c r="F85" i="167"/>
  <c r="E85" i="167"/>
  <c r="D85" i="167"/>
  <c r="C85" i="167"/>
  <c r="B85" i="167"/>
  <c r="G84" i="167"/>
  <c r="F84" i="167"/>
  <c r="E84" i="167"/>
  <c r="D84" i="167"/>
  <c r="C84" i="167"/>
  <c r="J84" i="167"/>
  <c r="B84" i="167"/>
  <c r="H84" i="167"/>
  <c r="G83" i="167"/>
  <c r="F83" i="167"/>
  <c r="E83" i="167"/>
  <c r="D83" i="167"/>
  <c r="C83" i="167"/>
  <c r="B83" i="167"/>
  <c r="G82" i="167"/>
  <c r="F82" i="167"/>
  <c r="E82" i="167"/>
  <c r="D82" i="167"/>
  <c r="C82" i="167"/>
  <c r="B82" i="167"/>
  <c r="M75" i="167"/>
  <c r="M74" i="167"/>
  <c r="S69" i="167"/>
  <c r="P69" i="167"/>
  <c r="M69" i="167"/>
  <c r="S68" i="167"/>
  <c r="P68" i="167"/>
  <c r="M68" i="167"/>
  <c r="S67" i="167"/>
  <c r="P67" i="167"/>
  <c r="M67" i="167"/>
  <c r="S66" i="167"/>
  <c r="P66" i="167"/>
  <c r="M66" i="167"/>
  <c r="S65" i="167"/>
  <c r="P65" i="167"/>
  <c r="M65" i="167"/>
  <c r="U64" i="167"/>
  <c r="S64" i="167"/>
  <c r="R64" i="167"/>
  <c r="P64" i="167"/>
  <c r="M64" i="167"/>
  <c r="V61" i="167"/>
  <c r="S61" i="167"/>
  <c r="P61" i="167"/>
  <c r="M61" i="167"/>
  <c r="V60" i="167"/>
  <c r="S60" i="167"/>
  <c r="P60" i="167"/>
  <c r="M60" i="167"/>
  <c r="V59" i="167"/>
  <c r="S59" i="167"/>
  <c r="P59" i="167"/>
  <c r="M59" i="167"/>
  <c r="V58" i="167"/>
  <c r="S58" i="167"/>
  <c r="P58" i="167"/>
  <c r="M58" i="167"/>
  <c r="V57" i="167"/>
  <c r="S57" i="167"/>
  <c r="S62" i="167"/>
  <c r="P57" i="167"/>
  <c r="M57" i="167"/>
  <c r="V56" i="167"/>
  <c r="S56" i="167"/>
  <c r="P56" i="167"/>
  <c r="M56" i="167"/>
  <c r="V64" i="167"/>
  <c r="L56" i="167"/>
  <c r="J3" i="167"/>
  <c r="S3" i="167"/>
  <c r="O57" i="152"/>
  <c r="V67" i="167"/>
  <c r="H83" i="167"/>
  <c r="J88" i="167"/>
  <c r="J85" i="167"/>
  <c r="P70" i="167"/>
  <c r="O56" i="167"/>
  <c r="M70" i="167"/>
  <c r="V62" i="167"/>
  <c r="S70" i="167"/>
  <c r="V66" i="167"/>
  <c r="V69" i="167"/>
  <c r="J83" i="167"/>
  <c r="P62" i="167"/>
  <c r="E89" i="167"/>
  <c r="F89" i="167"/>
  <c r="G89" i="167"/>
  <c r="V65" i="167"/>
  <c r="V68" i="167"/>
  <c r="J82" i="167"/>
  <c r="B89" i="167"/>
  <c r="C89" i="167"/>
  <c r="A30" i="167"/>
  <c r="R56" i="167"/>
  <c r="M62" i="167"/>
  <c r="D89" i="167"/>
  <c r="H82" i="167"/>
  <c r="H85" i="167"/>
  <c r="H88" i="167"/>
  <c r="J89" i="167"/>
  <c r="V70" i="167"/>
  <c r="U56" i="167"/>
  <c r="J30" i="167"/>
  <c r="H89" i="167"/>
  <c r="L64" i="167"/>
  <c r="S30" i="167"/>
  <c r="A55" i="167"/>
  <c r="O64" i="167"/>
  <c r="O56" i="152"/>
  <c r="L55" i="152"/>
  <c r="O55" i="152"/>
  <c r="L56" i="152"/>
  <c r="L57" i="152"/>
  <c r="L58" i="152"/>
  <c r="L61" i="152"/>
  <c r="O58" i="152"/>
  <c r="L59" i="152"/>
  <c r="O59" i="152"/>
  <c r="L60" i="152"/>
  <c r="O60" i="152"/>
  <c r="L63" i="152"/>
  <c r="O63" i="152"/>
  <c r="P63" i="152"/>
  <c r="L64" i="152"/>
  <c r="O64" i="152"/>
  <c r="L65" i="152"/>
  <c r="O65" i="152"/>
  <c r="L66" i="152"/>
  <c r="O66" i="152"/>
  <c r="L67" i="152"/>
  <c r="O67" i="152"/>
  <c r="L68" i="152"/>
  <c r="O68" i="152"/>
  <c r="I92" i="152"/>
  <c r="J92" i="152"/>
  <c r="K92" i="152"/>
  <c r="L92" i="152"/>
  <c r="M92" i="152"/>
  <c r="N92" i="152"/>
  <c r="P92" i="152"/>
  <c r="I93" i="152"/>
  <c r="J93" i="152"/>
  <c r="K93" i="152"/>
  <c r="L93" i="152"/>
  <c r="M93" i="152"/>
  <c r="N93" i="152"/>
  <c r="P93" i="152"/>
  <c r="I94" i="152"/>
  <c r="J94" i="152"/>
  <c r="K94" i="152"/>
  <c r="L94" i="152"/>
  <c r="M94" i="152"/>
  <c r="N94" i="152"/>
  <c r="P94" i="152"/>
  <c r="I95" i="152"/>
  <c r="J95" i="152"/>
  <c r="K95" i="152"/>
  <c r="L95" i="152"/>
  <c r="M95" i="152"/>
  <c r="N95" i="152"/>
  <c r="P95" i="152"/>
  <c r="I96" i="152"/>
  <c r="J96" i="152"/>
  <c r="K96" i="152"/>
  <c r="L96" i="152"/>
  <c r="M96" i="152"/>
  <c r="N96" i="152"/>
  <c r="P96" i="152"/>
  <c r="I97" i="152"/>
  <c r="J97" i="152"/>
  <c r="K97" i="152"/>
  <c r="L97" i="152"/>
  <c r="M97" i="152"/>
  <c r="N97" i="152"/>
  <c r="P97" i="152"/>
  <c r="I98" i="152"/>
  <c r="J98" i="152"/>
  <c r="K98" i="152"/>
  <c r="L98" i="152"/>
  <c r="M98" i="152"/>
  <c r="N98" i="152"/>
  <c r="P98" i="152"/>
  <c r="I99" i="152"/>
  <c r="J99" i="152"/>
  <c r="K99" i="152"/>
  <c r="L99" i="152"/>
  <c r="M99" i="152"/>
  <c r="N99" i="152"/>
  <c r="P99" i="152"/>
  <c r="I100" i="152"/>
  <c r="J100" i="152"/>
  <c r="K100" i="152"/>
  <c r="L100" i="152"/>
  <c r="M100" i="152"/>
  <c r="N100" i="152"/>
  <c r="P100" i="152"/>
  <c r="I101" i="152"/>
  <c r="J101" i="152"/>
  <c r="K101" i="152"/>
  <c r="L101" i="152"/>
  <c r="M101" i="152"/>
  <c r="N101" i="152"/>
  <c r="P101" i="152"/>
  <c r="I102" i="152"/>
  <c r="J102" i="152"/>
  <c r="K102" i="152"/>
  <c r="L102" i="152"/>
  <c r="M102" i="152"/>
  <c r="N102" i="152"/>
  <c r="P102" i="152"/>
  <c r="I103" i="152"/>
  <c r="J103" i="152"/>
  <c r="K103" i="152"/>
  <c r="L103" i="152"/>
  <c r="M103" i="152"/>
  <c r="N103" i="152"/>
  <c r="P103" i="152"/>
  <c r="I104" i="152"/>
  <c r="J104" i="152"/>
  <c r="K104" i="152"/>
  <c r="L104" i="152"/>
  <c r="M104" i="152"/>
  <c r="N104" i="152"/>
  <c r="P104" i="152"/>
  <c r="I105" i="152"/>
  <c r="J105" i="152"/>
  <c r="K105" i="152"/>
  <c r="L105" i="152"/>
  <c r="M105" i="152"/>
  <c r="N105" i="152"/>
  <c r="P105" i="152"/>
  <c r="I106" i="152"/>
  <c r="J106" i="152"/>
  <c r="K106" i="152"/>
  <c r="L106" i="152"/>
  <c r="M106" i="152"/>
  <c r="N106" i="152"/>
  <c r="P106" i="152"/>
  <c r="I107" i="152"/>
  <c r="J107" i="152"/>
  <c r="K107" i="152"/>
  <c r="L107" i="152"/>
  <c r="M107" i="152"/>
  <c r="N107" i="152"/>
  <c r="P107" i="152"/>
  <c r="I108" i="152"/>
  <c r="J108" i="152"/>
  <c r="K108" i="152"/>
  <c r="L108" i="152"/>
  <c r="M108" i="152"/>
  <c r="N108" i="152"/>
  <c r="P108" i="152"/>
  <c r="I109" i="152"/>
  <c r="K109" i="152"/>
  <c r="L109" i="152"/>
  <c r="M109" i="152"/>
  <c r="N109" i="152"/>
  <c r="P109" i="152"/>
  <c r="I110" i="152"/>
  <c r="J110" i="152"/>
  <c r="K110" i="152"/>
  <c r="L110" i="152"/>
  <c r="M110" i="152"/>
  <c r="N110" i="152"/>
  <c r="P110" i="152"/>
  <c r="I111" i="152"/>
  <c r="J111" i="152"/>
  <c r="K111" i="152"/>
  <c r="L111" i="152"/>
  <c r="M111" i="152"/>
  <c r="N111" i="152"/>
  <c r="P111" i="152"/>
  <c r="I112" i="152"/>
  <c r="J112" i="152"/>
  <c r="K112" i="152"/>
  <c r="L112" i="152"/>
  <c r="M112" i="152"/>
  <c r="N112" i="152"/>
  <c r="P112" i="152"/>
  <c r="I113" i="152"/>
  <c r="J113" i="152"/>
  <c r="K113" i="152"/>
  <c r="L113" i="152"/>
  <c r="M113" i="152"/>
  <c r="N113" i="152"/>
  <c r="P113" i="152"/>
  <c r="I114" i="152"/>
  <c r="J114" i="152"/>
  <c r="K114" i="152"/>
  <c r="L114" i="152"/>
  <c r="M114" i="152"/>
  <c r="N114" i="152"/>
  <c r="P114" i="152"/>
  <c r="A3" i="152"/>
  <c r="I3" i="152"/>
  <c r="Q3" i="152"/>
  <c r="A29" i="152"/>
  <c r="J109" i="152"/>
  <c r="L69" i="152"/>
  <c r="O69" i="152"/>
  <c r="O61" i="152"/>
  <c r="P55" i="152"/>
  <c r="N55" i="152"/>
  <c r="K55" i="152"/>
  <c r="I29" i="152"/>
  <c r="K63" i="152"/>
  <c r="B264" i="152"/>
  <c r="A264" i="152"/>
  <c r="B263" i="152"/>
  <c r="A263" i="152"/>
  <c r="B262" i="152"/>
  <c r="A262" i="152"/>
  <c r="B261" i="152"/>
  <c r="A261" i="152"/>
  <c r="B260" i="152"/>
  <c r="A260" i="152"/>
  <c r="B259" i="152"/>
  <c r="A259" i="152"/>
  <c r="B258" i="152"/>
  <c r="A258" i="152"/>
  <c r="B257" i="152"/>
  <c r="A257" i="152"/>
  <c r="B256" i="152"/>
  <c r="A256" i="152"/>
  <c r="B255" i="152"/>
  <c r="A255" i="152"/>
  <c r="B254" i="152"/>
  <c r="A254" i="152"/>
  <c r="B253" i="152"/>
  <c r="A253" i="152"/>
  <c r="B252" i="152"/>
  <c r="A252" i="152"/>
  <c r="B251" i="152"/>
  <c r="A251" i="152"/>
  <c r="B250" i="152"/>
  <c r="A250" i="152"/>
  <c r="B249" i="152"/>
  <c r="A249" i="152"/>
  <c r="B248" i="152"/>
  <c r="A248" i="152"/>
  <c r="B247" i="152"/>
  <c r="A247" i="152"/>
  <c r="B246" i="152"/>
  <c r="A246" i="152"/>
  <c r="B245" i="152"/>
  <c r="A245" i="152"/>
  <c r="B244" i="152"/>
  <c r="A244" i="152"/>
  <c r="B243" i="152"/>
  <c r="A243" i="152"/>
  <c r="B242" i="152"/>
  <c r="A242" i="152"/>
  <c r="B241" i="152"/>
  <c r="A241" i="152"/>
  <c r="B240" i="152"/>
  <c r="A240" i="152"/>
  <c r="B239" i="152"/>
  <c r="A239" i="152"/>
  <c r="B238" i="152"/>
  <c r="A238" i="152"/>
  <c r="B237" i="152"/>
  <c r="A237" i="152"/>
  <c r="B236" i="152"/>
  <c r="A236" i="152"/>
  <c r="B235" i="152"/>
  <c r="A235" i="152"/>
  <c r="B234" i="152"/>
  <c r="A234" i="152"/>
  <c r="B233" i="152"/>
  <c r="A233" i="152"/>
  <c r="B232" i="152"/>
  <c r="A232" i="152"/>
  <c r="B231" i="152"/>
  <c r="A231" i="152"/>
  <c r="B230" i="152"/>
  <c r="A230" i="152"/>
  <c r="B229" i="152"/>
  <c r="A229" i="152"/>
  <c r="B228" i="152"/>
  <c r="A228" i="152"/>
  <c r="B227" i="152"/>
  <c r="A227" i="152"/>
  <c r="B226" i="152"/>
  <c r="A226" i="152"/>
  <c r="B225" i="152"/>
  <c r="A225" i="152"/>
  <c r="B224" i="152"/>
  <c r="A224" i="152"/>
  <c r="B223" i="152"/>
  <c r="A223" i="152"/>
  <c r="B222" i="152"/>
  <c r="A222" i="152"/>
  <c r="B221" i="152"/>
  <c r="A221" i="152"/>
  <c r="B220" i="152"/>
  <c r="A220" i="152"/>
  <c r="B219" i="152"/>
  <c r="A219" i="152"/>
  <c r="B218" i="152"/>
  <c r="A218" i="152"/>
  <c r="B217" i="152"/>
  <c r="A217" i="152"/>
  <c r="B216" i="152"/>
  <c r="A216" i="152"/>
  <c r="B215" i="152"/>
  <c r="A215" i="152"/>
  <c r="B214" i="152"/>
  <c r="A214" i="152"/>
  <c r="B213" i="152"/>
  <c r="A213" i="152"/>
  <c r="B212" i="152"/>
  <c r="A212" i="152"/>
  <c r="B211" i="152"/>
  <c r="A211" i="152"/>
  <c r="B210" i="152"/>
  <c r="A210" i="152"/>
  <c r="B209" i="152"/>
  <c r="A209" i="152"/>
  <c r="B208" i="152"/>
  <c r="A208" i="152"/>
  <c r="B207" i="152"/>
  <c r="A207" i="152"/>
  <c r="B206" i="152"/>
  <c r="A206" i="152"/>
  <c r="B205" i="152"/>
  <c r="A205" i="152"/>
  <c r="B204" i="152"/>
  <c r="A204" i="152"/>
  <c r="B203" i="152"/>
  <c r="A203" i="152"/>
  <c r="B202" i="152"/>
  <c r="A202" i="152"/>
  <c r="B201" i="152"/>
  <c r="A201" i="152"/>
  <c r="B200" i="152"/>
  <c r="A200" i="152"/>
  <c r="B199" i="152"/>
  <c r="A199" i="152"/>
  <c r="B198" i="152"/>
  <c r="A198" i="152"/>
  <c r="B197" i="152"/>
  <c r="A197" i="152"/>
  <c r="B196" i="152"/>
  <c r="A196" i="152"/>
  <c r="B195" i="152"/>
  <c r="A195" i="152"/>
  <c r="B194" i="152"/>
  <c r="A194" i="152"/>
  <c r="B193" i="152"/>
  <c r="A193" i="152"/>
  <c r="B192" i="152"/>
  <c r="A192" i="152"/>
  <c r="B191" i="152"/>
  <c r="A191" i="152"/>
  <c r="B190" i="152"/>
  <c r="A190" i="152"/>
  <c r="B189" i="152"/>
  <c r="A189" i="152"/>
  <c r="B188" i="152"/>
  <c r="A188" i="152"/>
  <c r="B187" i="152"/>
  <c r="A187" i="152"/>
  <c r="B186" i="152"/>
  <c r="A186" i="152"/>
  <c r="B185" i="152"/>
  <c r="A185" i="152"/>
  <c r="B184" i="152"/>
  <c r="A184" i="152"/>
  <c r="B183" i="152"/>
  <c r="A183" i="152"/>
  <c r="B182" i="152"/>
  <c r="A182" i="152"/>
  <c r="B181" i="152"/>
  <c r="A181" i="152"/>
  <c r="B180" i="152"/>
  <c r="A180" i="152"/>
  <c r="B179" i="152"/>
  <c r="A179" i="152"/>
  <c r="B178" i="152"/>
  <c r="A178" i="152"/>
  <c r="B177" i="152"/>
  <c r="A177" i="152"/>
  <c r="B176" i="152"/>
  <c r="A176" i="152"/>
  <c r="B175" i="152"/>
  <c r="A175" i="152"/>
  <c r="B174" i="152"/>
  <c r="A174" i="152"/>
  <c r="B173" i="152"/>
  <c r="A173" i="152"/>
  <c r="B172" i="152"/>
  <c r="A172" i="152"/>
  <c r="B171" i="152"/>
  <c r="A171" i="152"/>
  <c r="B170" i="152"/>
  <c r="A170" i="152"/>
  <c r="B169" i="152"/>
  <c r="A169" i="152"/>
  <c r="B168" i="152"/>
  <c r="A168" i="152"/>
  <c r="B167" i="152"/>
  <c r="A167" i="152"/>
  <c r="B166" i="152"/>
  <c r="A166" i="152"/>
  <c r="B165" i="152"/>
  <c r="A165" i="152"/>
  <c r="B164" i="152"/>
  <c r="A164" i="152"/>
  <c r="B163" i="152"/>
  <c r="A163" i="152"/>
  <c r="B162" i="152"/>
  <c r="A162" i="152"/>
  <c r="B161" i="152"/>
  <c r="A161" i="152"/>
  <c r="B160" i="152"/>
  <c r="A160" i="152"/>
  <c r="B159" i="152"/>
  <c r="A159" i="152"/>
  <c r="B158" i="152"/>
  <c r="A158" i="152"/>
  <c r="B157" i="152"/>
  <c r="A157" i="152"/>
  <c r="B156" i="152"/>
  <c r="A156" i="152"/>
  <c r="B155" i="152"/>
  <c r="A155" i="152"/>
  <c r="B154" i="152"/>
  <c r="A154" i="152"/>
  <c r="B153" i="152"/>
  <c r="A153" i="152"/>
  <c r="B152" i="152"/>
  <c r="A152" i="152"/>
  <c r="B151" i="152"/>
  <c r="A151" i="152"/>
  <c r="B150" i="152"/>
  <c r="A150" i="152"/>
  <c r="B149" i="152"/>
  <c r="A149" i="152"/>
  <c r="B148" i="152"/>
  <c r="A148" i="152"/>
  <c r="B147" i="152"/>
  <c r="A147" i="152"/>
  <c r="B146" i="152"/>
  <c r="A146" i="152"/>
  <c r="B145" i="152"/>
  <c r="A145" i="152"/>
  <c r="B144" i="152"/>
  <c r="A144" i="152"/>
  <c r="B143" i="152"/>
  <c r="A143" i="152"/>
  <c r="B142" i="152"/>
  <c r="A142" i="152"/>
  <c r="B141" i="152"/>
  <c r="A141" i="152"/>
  <c r="B140" i="152"/>
  <c r="A140" i="152"/>
  <c r="B139" i="152"/>
  <c r="A139" i="152"/>
  <c r="B138" i="152"/>
  <c r="A138" i="152"/>
  <c r="B137" i="152"/>
  <c r="A137" i="152"/>
  <c r="B136" i="152"/>
  <c r="A136" i="152"/>
  <c r="B135" i="152"/>
  <c r="A135" i="152"/>
  <c r="B134" i="152"/>
  <c r="A134" i="152"/>
  <c r="B133" i="152"/>
  <c r="A133" i="152"/>
  <c r="B132" i="152"/>
  <c r="A132" i="152"/>
  <c r="B131" i="152"/>
  <c r="A131" i="152"/>
  <c r="B130" i="152"/>
  <c r="A130" i="152"/>
  <c r="B129" i="152"/>
  <c r="A129" i="152"/>
  <c r="B128" i="152"/>
  <c r="A128" i="152"/>
  <c r="B127" i="152"/>
  <c r="A127" i="152"/>
  <c r="B126" i="152"/>
  <c r="A126" i="152"/>
  <c r="B125" i="152"/>
  <c r="A125" i="152"/>
  <c r="B124" i="152"/>
  <c r="A124" i="152"/>
  <c r="B123" i="152"/>
  <c r="A123" i="152"/>
  <c r="B122" i="152"/>
  <c r="A122" i="152"/>
  <c r="B121" i="152"/>
  <c r="A121" i="152"/>
  <c r="B120" i="152"/>
  <c r="A120" i="152"/>
  <c r="B119" i="152"/>
  <c r="A119" i="152"/>
  <c r="B118" i="152"/>
  <c r="A118" i="152"/>
  <c r="AR114" i="152"/>
  <c r="AQ114" i="152"/>
  <c r="AP114" i="152"/>
  <c r="AO114" i="152"/>
  <c r="AN114" i="152"/>
  <c r="AM114" i="152"/>
  <c r="AL114" i="152"/>
  <c r="AJ114" i="152"/>
  <c r="AI114" i="152"/>
  <c r="AH114" i="152"/>
  <c r="AG114" i="152"/>
  <c r="AF114" i="152"/>
  <c r="AE114" i="152"/>
  <c r="AD114" i="152"/>
  <c r="AB114" i="152"/>
  <c r="AA114" i="152"/>
  <c r="Z114" i="152"/>
  <c r="Y114" i="152"/>
  <c r="X114" i="152"/>
  <c r="W114" i="152"/>
  <c r="U114" i="152"/>
  <c r="T114" i="152"/>
  <c r="S114" i="152"/>
  <c r="R114" i="152"/>
  <c r="Q114" i="152"/>
  <c r="AR113" i="152"/>
  <c r="AQ113" i="152"/>
  <c r="AP113" i="152"/>
  <c r="AO113" i="152"/>
  <c r="AM113" i="152"/>
  <c r="AL113" i="152"/>
  <c r="AJ113" i="152"/>
  <c r="AI113" i="152"/>
  <c r="AH113" i="152"/>
  <c r="AG113" i="152"/>
  <c r="AE113" i="152"/>
  <c r="AD113" i="152"/>
  <c r="AB113" i="152"/>
  <c r="AA113" i="152"/>
  <c r="Z113" i="152"/>
  <c r="Y113" i="152"/>
  <c r="X113" i="152"/>
  <c r="W113" i="152"/>
  <c r="U113" i="152"/>
  <c r="T113" i="152"/>
  <c r="S113" i="152"/>
  <c r="R113" i="152"/>
  <c r="AR112" i="152"/>
  <c r="AQ112" i="152"/>
  <c r="AP112" i="152"/>
  <c r="AO112" i="152"/>
  <c r="AN112" i="152"/>
  <c r="AM112" i="152"/>
  <c r="AL112" i="152"/>
  <c r="AJ112" i="152"/>
  <c r="AI112" i="152"/>
  <c r="AH112" i="152"/>
  <c r="AG112" i="152"/>
  <c r="AE112" i="152"/>
  <c r="AD112" i="152"/>
  <c r="AB112" i="152"/>
  <c r="AA112" i="152"/>
  <c r="Z112" i="152"/>
  <c r="Y112" i="152"/>
  <c r="X112" i="152"/>
  <c r="W112" i="152"/>
  <c r="U112" i="152"/>
  <c r="T112" i="152"/>
  <c r="S112" i="152"/>
  <c r="R112" i="152"/>
  <c r="Q112" i="152"/>
  <c r="G112" i="152"/>
  <c r="F112" i="152"/>
  <c r="E112" i="152"/>
  <c r="D112" i="152"/>
  <c r="C112" i="152"/>
  <c r="B112" i="152"/>
  <c r="A112" i="152"/>
  <c r="AR111" i="152"/>
  <c r="AQ111" i="152"/>
  <c r="AP111" i="152"/>
  <c r="AO111" i="152"/>
  <c r="AM111" i="152"/>
  <c r="AL111" i="152"/>
  <c r="AJ111" i="152"/>
  <c r="AI111" i="152"/>
  <c r="AH111" i="152"/>
  <c r="AG111" i="152"/>
  <c r="AF111" i="152"/>
  <c r="AE111" i="152"/>
  <c r="AD111" i="152"/>
  <c r="AB111" i="152"/>
  <c r="AA111" i="152"/>
  <c r="Z111" i="152"/>
  <c r="Y111" i="152"/>
  <c r="X111" i="152"/>
  <c r="W111" i="152"/>
  <c r="U111" i="152"/>
  <c r="T111" i="152"/>
  <c r="S111" i="152"/>
  <c r="R111" i="152"/>
  <c r="Q111" i="152"/>
  <c r="G111" i="152"/>
  <c r="F111" i="152"/>
  <c r="E111" i="152"/>
  <c r="D111" i="152"/>
  <c r="C111" i="152"/>
  <c r="B111" i="152"/>
  <c r="A111" i="152"/>
  <c r="AR110" i="152"/>
  <c r="AQ110" i="152"/>
  <c r="AP110" i="152"/>
  <c r="AO110" i="152"/>
  <c r="AM110" i="152"/>
  <c r="AL110" i="152"/>
  <c r="AJ110" i="152"/>
  <c r="AI110" i="152"/>
  <c r="AH110" i="152"/>
  <c r="AG110" i="152"/>
  <c r="AE110" i="152"/>
  <c r="AD110" i="152"/>
  <c r="AB110" i="152"/>
  <c r="AA110" i="152"/>
  <c r="Z110" i="152"/>
  <c r="Y110" i="152"/>
  <c r="W110" i="152"/>
  <c r="U110" i="152"/>
  <c r="T110" i="152"/>
  <c r="S110" i="152"/>
  <c r="R110" i="152"/>
  <c r="G110" i="152"/>
  <c r="F110" i="152"/>
  <c r="E110" i="152"/>
  <c r="D110" i="152"/>
  <c r="C110" i="152"/>
  <c r="B110" i="152"/>
  <c r="A110" i="152"/>
  <c r="AR109" i="152"/>
  <c r="AQ109" i="152"/>
  <c r="AP109" i="152"/>
  <c r="AO109" i="152"/>
  <c r="AN109" i="152"/>
  <c r="AM109" i="152"/>
  <c r="AL109" i="152"/>
  <c r="AJ109" i="152"/>
  <c r="AI109" i="152"/>
  <c r="AH109" i="152"/>
  <c r="AG109" i="152"/>
  <c r="AF109" i="152"/>
  <c r="AE109" i="152"/>
  <c r="AD109" i="152"/>
  <c r="AB109" i="152"/>
  <c r="AA109" i="152"/>
  <c r="Z109" i="152"/>
  <c r="Y109" i="152"/>
  <c r="X109" i="152"/>
  <c r="W109" i="152"/>
  <c r="U109" i="152"/>
  <c r="T109" i="152"/>
  <c r="S109" i="152"/>
  <c r="R109" i="152"/>
  <c r="Q109" i="152"/>
  <c r="G109" i="152"/>
  <c r="F109" i="152"/>
  <c r="E109" i="152"/>
  <c r="D109" i="152"/>
  <c r="C109" i="152"/>
  <c r="B109" i="152"/>
  <c r="A109" i="152"/>
  <c r="AR108" i="152"/>
  <c r="AQ108" i="152"/>
  <c r="AP108" i="152"/>
  <c r="AO108" i="152"/>
  <c r="AN108" i="152"/>
  <c r="AM108" i="152"/>
  <c r="AL108" i="152"/>
  <c r="AJ108" i="152"/>
  <c r="AI108" i="152"/>
  <c r="AH108" i="152"/>
  <c r="AG108" i="152"/>
  <c r="AF108" i="152"/>
  <c r="AE108" i="152"/>
  <c r="AD108" i="152"/>
  <c r="AB108" i="152"/>
  <c r="AA108" i="152"/>
  <c r="Z108" i="152"/>
  <c r="Y108" i="152"/>
  <c r="X108" i="152"/>
  <c r="W108" i="152"/>
  <c r="U108" i="152"/>
  <c r="T108" i="152"/>
  <c r="S108" i="152"/>
  <c r="R108" i="152"/>
  <c r="G108" i="152"/>
  <c r="F108" i="152"/>
  <c r="E108" i="152"/>
  <c r="D108" i="152"/>
  <c r="C108" i="152"/>
  <c r="B108" i="152"/>
  <c r="A108" i="152"/>
  <c r="AR107" i="152"/>
  <c r="AQ107" i="152"/>
  <c r="AP107" i="152"/>
  <c r="AO107" i="152"/>
  <c r="AN107" i="152"/>
  <c r="AM107" i="152"/>
  <c r="AL107" i="152"/>
  <c r="AJ107" i="152"/>
  <c r="AI107" i="152"/>
  <c r="AH107" i="152"/>
  <c r="AG107" i="152"/>
  <c r="AF107" i="152"/>
  <c r="AE107" i="152"/>
  <c r="AD107" i="152"/>
  <c r="AB107" i="152"/>
  <c r="AA107" i="152"/>
  <c r="Z107" i="152"/>
  <c r="Y107" i="152"/>
  <c r="X107" i="152"/>
  <c r="W107" i="152"/>
  <c r="U107" i="152"/>
  <c r="T107" i="152"/>
  <c r="S107" i="152"/>
  <c r="R107" i="152"/>
  <c r="G107" i="152"/>
  <c r="F107" i="152"/>
  <c r="E107" i="152"/>
  <c r="D107" i="152"/>
  <c r="C107" i="152"/>
  <c r="B107" i="152"/>
  <c r="A107" i="152"/>
  <c r="AR106" i="152"/>
  <c r="AQ106" i="152"/>
  <c r="AP106" i="152"/>
  <c r="AO106" i="152"/>
  <c r="AN106" i="152"/>
  <c r="AM106" i="152"/>
  <c r="AL106" i="152"/>
  <c r="AJ106" i="152"/>
  <c r="AI106" i="152"/>
  <c r="AH106" i="152"/>
  <c r="AG106" i="152"/>
  <c r="AE106" i="152"/>
  <c r="AD106" i="152"/>
  <c r="AB106" i="152"/>
  <c r="AA106" i="152"/>
  <c r="Z106" i="152"/>
  <c r="Y106" i="152"/>
  <c r="W106" i="152"/>
  <c r="U106" i="152"/>
  <c r="T106" i="152"/>
  <c r="S106" i="152"/>
  <c r="R106" i="152"/>
  <c r="G106" i="152"/>
  <c r="F106" i="152"/>
  <c r="E106" i="152"/>
  <c r="D106" i="152"/>
  <c r="C106" i="152"/>
  <c r="B106" i="152"/>
  <c r="A106" i="152"/>
  <c r="AR105" i="152"/>
  <c r="AQ105" i="152"/>
  <c r="AP105" i="152"/>
  <c r="AO105" i="152"/>
  <c r="AM105" i="152"/>
  <c r="AL105" i="152"/>
  <c r="AJ105" i="152"/>
  <c r="AI105" i="152"/>
  <c r="AH105" i="152"/>
  <c r="AG105" i="152"/>
  <c r="AE105" i="152"/>
  <c r="AD105" i="152"/>
  <c r="AB105" i="152"/>
  <c r="AA105" i="152"/>
  <c r="Z105" i="152"/>
  <c r="Y105" i="152"/>
  <c r="W105" i="152"/>
  <c r="U105" i="152"/>
  <c r="T105" i="152"/>
  <c r="S105" i="152"/>
  <c r="R105" i="152"/>
  <c r="G105" i="152"/>
  <c r="F105" i="152"/>
  <c r="E105" i="152"/>
  <c r="D105" i="152"/>
  <c r="C105" i="152"/>
  <c r="B105" i="152"/>
  <c r="A105" i="152"/>
  <c r="AR104" i="152"/>
  <c r="AQ104" i="152"/>
  <c r="AP104" i="152"/>
  <c r="AO104" i="152"/>
  <c r="AM104" i="152"/>
  <c r="AL104" i="152"/>
  <c r="AJ104" i="152"/>
  <c r="AI104" i="152"/>
  <c r="AH104" i="152"/>
  <c r="AG104" i="152"/>
  <c r="AE104" i="152"/>
  <c r="AD104" i="152"/>
  <c r="AB104" i="152"/>
  <c r="AA104" i="152"/>
  <c r="Z104" i="152"/>
  <c r="Y104" i="152"/>
  <c r="W104" i="152"/>
  <c r="U104" i="152"/>
  <c r="T104" i="152"/>
  <c r="S104" i="152"/>
  <c r="R104" i="152"/>
  <c r="G104" i="152"/>
  <c r="F104" i="152"/>
  <c r="E104" i="152"/>
  <c r="D104" i="152"/>
  <c r="C104" i="152"/>
  <c r="B104" i="152"/>
  <c r="A104" i="152"/>
  <c r="AR103" i="152"/>
  <c r="AQ103" i="152"/>
  <c r="AP103" i="152"/>
  <c r="AO103" i="152"/>
  <c r="AM103" i="152"/>
  <c r="AL103" i="152"/>
  <c r="AJ103" i="152"/>
  <c r="AI103" i="152"/>
  <c r="AH103" i="152"/>
  <c r="AG103" i="152"/>
  <c r="AE103" i="152"/>
  <c r="AD103" i="152"/>
  <c r="AB103" i="152"/>
  <c r="AA103" i="152"/>
  <c r="Z103" i="152"/>
  <c r="Y103" i="152"/>
  <c r="W103" i="152"/>
  <c r="U103" i="152"/>
  <c r="T103" i="152"/>
  <c r="S103" i="152"/>
  <c r="R103" i="152"/>
  <c r="G103" i="152"/>
  <c r="F103" i="152"/>
  <c r="E103" i="152"/>
  <c r="D103" i="152"/>
  <c r="C103" i="152"/>
  <c r="B103" i="152"/>
  <c r="A103" i="152"/>
  <c r="AR102" i="152"/>
  <c r="AQ102" i="152"/>
  <c r="AP102" i="152"/>
  <c r="AO102" i="152"/>
  <c r="AM102" i="152"/>
  <c r="AL102" i="152"/>
  <c r="AJ102" i="152"/>
  <c r="AI102" i="152"/>
  <c r="AH102" i="152"/>
  <c r="AG102" i="152"/>
  <c r="AE102" i="152"/>
  <c r="AD102" i="152"/>
  <c r="AB102" i="152"/>
  <c r="AA102" i="152"/>
  <c r="Z102" i="152"/>
  <c r="Y102" i="152"/>
  <c r="W102" i="152"/>
  <c r="U102" i="152"/>
  <c r="T102" i="152"/>
  <c r="S102" i="152"/>
  <c r="R102" i="152"/>
  <c r="G102" i="152"/>
  <c r="F102" i="152"/>
  <c r="E102" i="152"/>
  <c r="D102" i="152"/>
  <c r="C102" i="152"/>
  <c r="B102" i="152"/>
  <c r="A102" i="152"/>
  <c r="AR101" i="152"/>
  <c r="AQ101" i="152"/>
  <c r="AP101" i="152"/>
  <c r="AO101" i="152"/>
  <c r="AM101" i="152"/>
  <c r="AL101" i="152"/>
  <c r="AJ101" i="152"/>
  <c r="AI101" i="152"/>
  <c r="AH101" i="152"/>
  <c r="AG101" i="152"/>
  <c r="AE101" i="152"/>
  <c r="AD101" i="152"/>
  <c r="AB101" i="152"/>
  <c r="AA101" i="152"/>
  <c r="Z101" i="152"/>
  <c r="Y101" i="152"/>
  <c r="W101" i="152"/>
  <c r="U101" i="152"/>
  <c r="T101" i="152"/>
  <c r="S101" i="152"/>
  <c r="R101" i="152"/>
  <c r="G101" i="152"/>
  <c r="F101" i="152"/>
  <c r="E101" i="152"/>
  <c r="D101" i="152"/>
  <c r="C101" i="152"/>
  <c r="B101" i="152"/>
  <c r="A101" i="152"/>
  <c r="AR100" i="152"/>
  <c r="AQ100" i="152"/>
  <c r="AP100" i="152"/>
  <c r="AO100" i="152"/>
  <c r="AM100" i="152"/>
  <c r="AL100" i="152"/>
  <c r="AJ100" i="152"/>
  <c r="AI100" i="152"/>
  <c r="AH100" i="152"/>
  <c r="AG100" i="152"/>
  <c r="AE100" i="152"/>
  <c r="AD100" i="152"/>
  <c r="AB100" i="152"/>
  <c r="AA100" i="152"/>
  <c r="Z100" i="152"/>
  <c r="Y100" i="152"/>
  <c r="W100" i="152"/>
  <c r="U100" i="152"/>
  <c r="T100" i="152"/>
  <c r="S100" i="152"/>
  <c r="R100" i="152"/>
  <c r="G100" i="152"/>
  <c r="F100" i="152"/>
  <c r="E100" i="152"/>
  <c r="D100" i="152"/>
  <c r="C100" i="152"/>
  <c r="B100" i="152"/>
  <c r="A100" i="152"/>
  <c r="AR99" i="152"/>
  <c r="AQ99" i="152"/>
  <c r="AP99" i="152"/>
  <c r="AO99" i="152"/>
  <c r="AM99" i="152"/>
  <c r="AL99" i="152"/>
  <c r="AJ99" i="152"/>
  <c r="AI99" i="152"/>
  <c r="AH99" i="152"/>
  <c r="AG99" i="152"/>
  <c r="AE99" i="152"/>
  <c r="AD99" i="152"/>
  <c r="AB99" i="152"/>
  <c r="AA99" i="152"/>
  <c r="Z99" i="152"/>
  <c r="Y99" i="152"/>
  <c r="W99" i="152"/>
  <c r="U99" i="152"/>
  <c r="T99" i="152"/>
  <c r="S99" i="152"/>
  <c r="R99" i="152"/>
  <c r="G99" i="152"/>
  <c r="F99" i="152"/>
  <c r="E99" i="152"/>
  <c r="D99" i="152"/>
  <c r="C99" i="152"/>
  <c r="B99" i="152"/>
  <c r="A99" i="152"/>
  <c r="AR98" i="152"/>
  <c r="AQ98" i="152"/>
  <c r="AP98" i="152"/>
  <c r="AO98" i="152"/>
  <c r="AM98" i="152"/>
  <c r="AL98" i="152"/>
  <c r="AJ98" i="152"/>
  <c r="AI98" i="152"/>
  <c r="AH98" i="152"/>
  <c r="AG98" i="152"/>
  <c r="AE98" i="152"/>
  <c r="AD98" i="152"/>
  <c r="AB98" i="152"/>
  <c r="AA98" i="152"/>
  <c r="Z98" i="152"/>
  <c r="Y98" i="152"/>
  <c r="W98" i="152"/>
  <c r="U98" i="152"/>
  <c r="T98" i="152"/>
  <c r="S98" i="152"/>
  <c r="R98" i="152"/>
  <c r="G98" i="152"/>
  <c r="F98" i="152"/>
  <c r="E98" i="152"/>
  <c r="D98" i="152"/>
  <c r="C98" i="152"/>
  <c r="B98" i="152"/>
  <c r="A98" i="152"/>
  <c r="AR97" i="152"/>
  <c r="AQ97" i="152"/>
  <c r="AP97" i="152"/>
  <c r="AO97" i="152"/>
  <c r="AM97" i="152"/>
  <c r="AL97" i="152"/>
  <c r="AJ97" i="152"/>
  <c r="AI97" i="152"/>
  <c r="AH97" i="152"/>
  <c r="AG97" i="152"/>
  <c r="AE97" i="152"/>
  <c r="AD97" i="152"/>
  <c r="AB97" i="152"/>
  <c r="AA97" i="152"/>
  <c r="Z97" i="152"/>
  <c r="Y97" i="152"/>
  <c r="W97" i="152"/>
  <c r="U97" i="152"/>
  <c r="T97" i="152"/>
  <c r="S97" i="152"/>
  <c r="R97" i="152"/>
  <c r="G97" i="152"/>
  <c r="F97" i="152"/>
  <c r="E97" i="152"/>
  <c r="D97" i="152"/>
  <c r="C97" i="152"/>
  <c r="B97" i="152"/>
  <c r="A97" i="152"/>
  <c r="AR96" i="152"/>
  <c r="AQ96" i="152"/>
  <c r="AP96" i="152"/>
  <c r="AO96" i="152"/>
  <c r="AM96" i="152"/>
  <c r="AL96" i="152"/>
  <c r="AJ96" i="152"/>
  <c r="AI96" i="152"/>
  <c r="AH96" i="152"/>
  <c r="AG96" i="152"/>
  <c r="AE96" i="152"/>
  <c r="AD96" i="152"/>
  <c r="AB96" i="152"/>
  <c r="AA96" i="152"/>
  <c r="Z96" i="152"/>
  <c r="Y96" i="152"/>
  <c r="W96" i="152"/>
  <c r="U96" i="152"/>
  <c r="T96" i="152"/>
  <c r="S96" i="152"/>
  <c r="R96" i="152"/>
  <c r="G96" i="152"/>
  <c r="F96" i="152"/>
  <c r="E96" i="152"/>
  <c r="D96" i="152"/>
  <c r="C96" i="152"/>
  <c r="B96" i="152"/>
  <c r="A96" i="152"/>
  <c r="AR95" i="152"/>
  <c r="AQ95" i="152"/>
  <c r="AP95" i="152"/>
  <c r="AO95" i="152"/>
  <c r="AM95" i="152"/>
  <c r="AL95" i="152"/>
  <c r="AJ95" i="152"/>
  <c r="AI95" i="152"/>
  <c r="AH95" i="152"/>
  <c r="AG95" i="152"/>
  <c r="AE95" i="152"/>
  <c r="AD95" i="152"/>
  <c r="AB95" i="152"/>
  <c r="AA95" i="152"/>
  <c r="Z95" i="152"/>
  <c r="Y95" i="152"/>
  <c r="W95" i="152"/>
  <c r="U95" i="152"/>
  <c r="T95" i="152"/>
  <c r="S95" i="152"/>
  <c r="R95" i="152"/>
  <c r="G95" i="152"/>
  <c r="F95" i="152"/>
  <c r="E95" i="152"/>
  <c r="D95" i="152"/>
  <c r="C95" i="152"/>
  <c r="B95" i="152"/>
  <c r="A95" i="152"/>
  <c r="AR94" i="152"/>
  <c r="AQ94" i="152"/>
  <c r="AP94" i="152"/>
  <c r="AO94" i="152"/>
  <c r="AM94" i="152"/>
  <c r="AL94" i="152"/>
  <c r="AJ94" i="152"/>
  <c r="AI94" i="152"/>
  <c r="AH94" i="152"/>
  <c r="AG94" i="152"/>
  <c r="AE94" i="152"/>
  <c r="AD94" i="152"/>
  <c r="AB94" i="152"/>
  <c r="AA94" i="152"/>
  <c r="Z94" i="152"/>
  <c r="Y94" i="152"/>
  <c r="W94" i="152"/>
  <c r="U94" i="152"/>
  <c r="T94" i="152"/>
  <c r="S94" i="152"/>
  <c r="R94" i="152"/>
  <c r="G94" i="152"/>
  <c r="F94" i="152"/>
  <c r="E94" i="152"/>
  <c r="D94" i="152"/>
  <c r="C94" i="152"/>
  <c r="B94" i="152"/>
  <c r="A94" i="152"/>
  <c r="AR93" i="152"/>
  <c r="AQ93" i="152"/>
  <c r="AP93" i="152"/>
  <c r="AO93" i="152"/>
  <c r="AM93" i="152"/>
  <c r="AL93" i="152"/>
  <c r="AJ93" i="152"/>
  <c r="AI93" i="152"/>
  <c r="AH93" i="152"/>
  <c r="AG93" i="152"/>
  <c r="AE93" i="152"/>
  <c r="AD93" i="152"/>
  <c r="AB93" i="152"/>
  <c r="AA93" i="152"/>
  <c r="Z93" i="152"/>
  <c r="Y93" i="152"/>
  <c r="W93" i="152"/>
  <c r="U93" i="152"/>
  <c r="T93" i="152"/>
  <c r="S93" i="152"/>
  <c r="R93" i="152"/>
  <c r="G93" i="152"/>
  <c r="F93" i="152"/>
  <c r="E93" i="152"/>
  <c r="D93" i="152"/>
  <c r="C93" i="152"/>
  <c r="B93" i="152"/>
  <c r="A93" i="152"/>
  <c r="AR92" i="152"/>
  <c r="AQ92" i="152"/>
  <c r="AP92" i="152"/>
  <c r="AO92" i="152"/>
  <c r="AM92" i="152"/>
  <c r="AL92" i="152"/>
  <c r="AJ92" i="152"/>
  <c r="AI92" i="152"/>
  <c r="AH92" i="152"/>
  <c r="AG92" i="152"/>
  <c r="AE92" i="152"/>
  <c r="AD92" i="152"/>
  <c r="AB92" i="152"/>
  <c r="AA92" i="152"/>
  <c r="Z92" i="152"/>
  <c r="Y92" i="152"/>
  <c r="W92" i="152"/>
  <c r="U92" i="152"/>
  <c r="T92" i="152"/>
  <c r="S92" i="152"/>
  <c r="R92" i="152"/>
  <c r="G92" i="152"/>
  <c r="F92" i="152"/>
  <c r="E92" i="152"/>
  <c r="D92" i="152"/>
  <c r="C92" i="152"/>
  <c r="B92" i="152"/>
  <c r="A92" i="152"/>
  <c r="G87" i="152"/>
  <c r="F87" i="152"/>
  <c r="E87" i="152"/>
  <c r="D87" i="152"/>
  <c r="C87" i="152"/>
  <c r="B87" i="152"/>
  <c r="G86" i="152"/>
  <c r="F86" i="152"/>
  <c r="E86" i="152"/>
  <c r="D86" i="152"/>
  <c r="C86" i="152"/>
  <c r="B86" i="152"/>
  <c r="H86" i="152"/>
  <c r="G85" i="152"/>
  <c r="F85" i="152"/>
  <c r="E85" i="152"/>
  <c r="D85" i="152"/>
  <c r="C85" i="152"/>
  <c r="B85" i="152"/>
  <c r="G84" i="152"/>
  <c r="F84" i="152"/>
  <c r="E84" i="152"/>
  <c r="D84" i="152"/>
  <c r="C84" i="152"/>
  <c r="B84" i="152"/>
  <c r="G83" i="152"/>
  <c r="F83" i="152"/>
  <c r="E83" i="152"/>
  <c r="D83" i="152"/>
  <c r="C83" i="152"/>
  <c r="B83" i="152"/>
  <c r="G82" i="152"/>
  <c r="F82" i="152"/>
  <c r="E82" i="152"/>
  <c r="D82" i="152"/>
  <c r="C82" i="152"/>
  <c r="B82" i="152"/>
  <c r="H82" i="152"/>
  <c r="G81" i="152"/>
  <c r="F81" i="152"/>
  <c r="E81" i="152"/>
  <c r="D81" i="152"/>
  <c r="C81" i="152"/>
  <c r="B81" i="152"/>
  <c r="Q68" i="152"/>
  <c r="Q67" i="152"/>
  <c r="Q66" i="152"/>
  <c r="Q65" i="152"/>
  <c r="Q64" i="152"/>
  <c r="S63" i="152"/>
  <c r="Q63" i="152"/>
  <c r="T60" i="152"/>
  <c r="Q60" i="152"/>
  <c r="T59" i="152"/>
  <c r="Q59" i="152"/>
  <c r="T58" i="152"/>
  <c r="Q58" i="152"/>
  <c r="T57" i="152"/>
  <c r="Q57" i="152"/>
  <c r="T56" i="152"/>
  <c r="Q56" i="152"/>
  <c r="T55" i="152"/>
  <c r="Q55" i="152"/>
  <c r="Q110" i="152"/>
  <c r="J3" i="148"/>
  <c r="B264" i="148"/>
  <c r="A264" i="148"/>
  <c r="B263" i="148"/>
  <c r="A263" i="148"/>
  <c r="B262" i="148"/>
  <c r="A262" i="148"/>
  <c r="B261" i="148"/>
  <c r="A261" i="148"/>
  <c r="B260" i="148"/>
  <c r="A260" i="148"/>
  <c r="B259" i="148"/>
  <c r="A259" i="148"/>
  <c r="B258" i="148"/>
  <c r="A258" i="148"/>
  <c r="B257" i="148"/>
  <c r="A257" i="148"/>
  <c r="B256" i="148"/>
  <c r="A256" i="148"/>
  <c r="B255" i="148"/>
  <c r="A255" i="148"/>
  <c r="B254" i="148"/>
  <c r="A254" i="148"/>
  <c r="B253" i="148"/>
  <c r="A253" i="148"/>
  <c r="B252" i="148"/>
  <c r="A252" i="148"/>
  <c r="B251" i="148"/>
  <c r="A251" i="148"/>
  <c r="B250" i="148"/>
  <c r="A250" i="148"/>
  <c r="B249" i="148"/>
  <c r="A249" i="148"/>
  <c r="B248" i="148"/>
  <c r="A248" i="148"/>
  <c r="B247" i="148"/>
  <c r="A247" i="148"/>
  <c r="B246" i="148"/>
  <c r="A246" i="148"/>
  <c r="B245" i="148"/>
  <c r="A245" i="148"/>
  <c r="B244" i="148"/>
  <c r="A244" i="148"/>
  <c r="B243" i="148"/>
  <c r="A243" i="148"/>
  <c r="B242" i="148"/>
  <c r="A242" i="148"/>
  <c r="B241" i="148"/>
  <c r="A241" i="148"/>
  <c r="B240" i="148"/>
  <c r="A240" i="148"/>
  <c r="B239" i="148"/>
  <c r="A239" i="148"/>
  <c r="B238" i="148"/>
  <c r="A238" i="148"/>
  <c r="B237" i="148"/>
  <c r="A237" i="148"/>
  <c r="B236" i="148"/>
  <c r="A236" i="148"/>
  <c r="B235" i="148"/>
  <c r="A235" i="148"/>
  <c r="B234" i="148"/>
  <c r="A234" i="148"/>
  <c r="B233" i="148"/>
  <c r="A233" i="148"/>
  <c r="B232" i="148"/>
  <c r="A232" i="148"/>
  <c r="B231" i="148"/>
  <c r="A231" i="148"/>
  <c r="B230" i="148"/>
  <c r="A230" i="148"/>
  <c r="B229" i="148"/>
  <c r="A229" i="148"/>
  <c r="B228" i="148"/>
  <c r="A228" i="148"/>
  <c r="B227" i="148"/>
  <c r="A227" i="148"/>
  <c r="B226" i="148"/>
  <c r="A226" i="148"/>
  <c r="B225" i="148"/>
  <c r="A225" i="148"/>
  <c r="B224" i="148"/>
  <c r="A224" i="148"/>
  <c r="B223" i="148"/>
  <c r="A223" i="148"/>
  <c r="B222" i="148"/>
  <c r="A222" i="148"/>
  <c r="B221" i="148"/>
  <c r="A221" i="148"/>
  <c r="B220" i="148"/>
  <c r="A220" i="148"/>
  <c r="B219" i="148"/>
  <c r="A219" i="148"/>
  <c r="B218" i="148"/>
  <c r="A218" i="148"/>
  <c r="B217" i="148"/>
  <c r="A217" i="148"/>
  <c r="B216" i="148"/>
  <c r="A216" i="148"/>
  <c r="B215" i="148"/>
  <c r="A215" i="148"/>
  <c r="B214" i="148"/>
  <c r="A214" i="148"/>
  <c r="B213" i="148"/>
  <c r="A213" i="148"/>
  <c r="B212" i="148"/>
  <c r="A212" i="148"/>
  <c r="B211" i="148"/>
  <c r="A211" i="148"/>
  <c r="B210" i="148"/>
  <c r="A210" i="148"/>
  <c r="B209" i="148"/>
  <c r="A209" i="148"/>
  <c r="B208" i="148"/>
  <c r="A208" i="148"/>
  <c r="B207" i="148"/>
  <c r="A207" i="148"/>
  <c r="B206" i="148"/>
  <c r="A206" i="148"/>
  <c r="B205" i="148"/>
  <c r="A205" i="148"/>
  <c r="B204" i="148"/>
  <c r="A204" i="148"/>
  <c r="B203" i="148"/>
  <c r="A203" i="148"/>
  <c r="B202" i="148"/>
  <c r="A202" i="148"/>
  <c r="B201" i="148"/>
  <c r="A201" i="148"/>
  <c r="B200" i="148"/>
  <c r="A200" i="148"/>
  <c r="B199" i="148"/>
  <c r="A199" i="148"/>
  <c r="B198" i="148"/>
  <c r="A198" i="148"/>
  <c r="B197" i="148"/>
  <c r="A197" i="148"/>
  <c r="B196" i="148"/>
  <c r="A196" i="148"/>
  <c r="B195" i="148"/>
  <c r="A195" i="148"/>
  <c r="B194" i="148"/>
  <c r="A194" i="148"/>
  <c r="B193" i="148"/>
  <c r="A193" i="148"/>
  <c r="B192" i="148"/>
  <c r="A192" i="148"/>
  <c r="B191" i="148"/>
  <c r="A191" i="148"/>
  <c r="B190" i="148"/>
  <c r="A190" i="148"/>
  <c r="B189" i="148"/>
  <c r="A189" i="148"/>
  <c r="B188" i="148"/>
  <c r="A188" i="148"/>
  <c r="B187" i="148"/>
  <c r="A187" i="148"/>
  <c r="B186" i="148"/>
  <c r="A186" i="148"/>
  <c r="B185" i="148"/>
  <c r="A185" i="148"/>
  <c r="B184" i="148"/>
  <c r="A184" i="148"/>
  <c r="B183" i="148"/>
  <c r="A183" i="148"/>
  <c r="B182" i="148"/>
  <c r="A182" i="148"/>
  <c r="B181" i="148"/>
  <c r="A181" i="148"/>
  <c r="B180" i="148"/>
  <c r="A180" i="148"/>
  <c r="B179" i="148"/>
  <c r="A179" i="148"/>
  <c r="B178" i="148"/>
  <c r="A178" i="148"/>
  <c r="B177" i="148"/>
  <c r="A177" i="148"/>
  <c r="B176" i="148"/>
  <c r="A176" i="148"/>
  <c r="B175" i="148"/>
  <c r="A175" i="148"/>
  <c r="B174" i="148"/>
  <c r="A174" i="148"/>
  <c r="B173" i="148"/>
  <c r="A173" i="148"/>
  <c r="B172" i="148"/>
  <c r="A172" i="148"/>
  <c r="B171" i="148"/>
  <c r="A171" i="148"/>
  <c r="B170" i="148"/>
  <c r="A170" i="148"/>
  <c r="B169" i="148"/>
  <c r="A169" i="148"/>
  <c r="B168" i="148"/>
  <c r="A168" i="148"/>
  <c r="B167" i="148"/>
  <c r="A167" i="148"/>
  <c r="B166" i="148"/>
  <c r="A166" i="148"/>
  <c r="B165" i="148"/>
  <c r="A165" i="148"/>
  <c r="B164" i="148"/>
  <c r="A164" i="148"/>
  <c r="B163" i="148"/>
  <c r="A163" i="148"/>
  <c r="B162" i="148"/>
  <c r="A162" i="148"/>
  <c r="B161" i="148"/>
  <c r="A161" i="148"/>
  <c r="B160" i="148"/>
  <c r="A160" i="148"/>
  <c r="B159" i="148"/>
  <c r="A159" i="148"/>
  <c r="B158" i="148"/>
  <c r="A158" i="148"/>
  <c r="B157" i="148"/>
  <c r="A157" i="148"/>
  <c r="B156" i="148"/>
  <c r="A156" i="148"/>
  <c r="B155" i="148"/>
  <c r="A155" i="148"/>
  <c r="B154" i="148"/>
  <c r="A154" i="148"/>
  <c r="B153" i="148"/>
  <c r="A153" i="148"/>
  <c r="B152" i="148"/>
  <c r="A152" i="148"/>
  <c r="B151" i="148"/>
  <c r="A151" i="148"/>
  <c r="B150" i="148"/>
  <c r="A150" i="148"/>
  <c r="B149" i="148"/>
  <c r="A149" i="148"/>
  <c r="B148" i="148"/>
  <c r="A148" i="148"/>
  <c r="B147" i="148"/>
  <c r="A147" i="148"/>
  <c r="B146" i="148"/>
  <c r="A146" i="148"/>
  <c r="B145" i="148"/>
  <c r="A145" i="148"/>
  <c r="B144" i="148"/>
  <c r="A144" i="148"/>
  <c r="B143" i="148"/>
  <c r="A143" i="148"/>
  <c r="B142" i="148"/>
  <c r="A142" i="148"/>
  <c r="B141" i="148"/>
  <c r="A141" i="148"/>
  <c r="B140" i="148"/>
  <c r="A140" i="148"/>
  <c r="B139" i="148"/>
  <c r="A139" i="148"/>
  <c r="B138" i="148"/>
  <c r="A138" i="148"/>
  <c r="B137" i="148"/>
  <c r="A137" i="148"/>
  <c r="B136" i="148"/>
  <c r="A136" i="148"/>
  <c r="B135" i="148"/>
  <c r="A135" i="148"/>
  <c r="B134" i="148"/>
  <c r="A134" i="148"/>
  <c r="B133" i="148"/>
  <c r="A133" i="148"/>
  <c r="B132" i="148"/>
  <c r="A132" i="148"/>
  <c r="B131" i="148"/>
  <c r="A131" i="148"/>
  <c r="B130" i="148"/>
  <c r="A130" i="148"/>
  <c r="B129" i="148"/>
  <c r="A129" i="148"/>
  <c r="B128" i="148"/>
  <c r="A128" i="148"/>
  <c r="B127" i="148"/>
  <c r="A127" i="148"/>
  <c r="B126" i="148"/>
  <c r="A126" i="148"/>
  <c r="B125" i="148"/>
  <c r="A125" i="148"/>
  <c r="B124" i="148"/>
  <c r="A124" i="148"/>
  <c r="B123" i="148"/>
  <c r="A123" i="148"/>
  <c r="B122" i="148"/>
  <c r="A122" i="148"/>
  <c r="B121" i="148"/>
  <c r="A121" i="148"/>
  <c r="B120" i="148"/>
  <c r="A120" i="148"/>
  <c r="B119" i="148"/>
  <c r="A119" i="148"/>
  <c r="B118" i="148"/>
  <c r="A118" i="148"/>
  <c r="AU114" i="148"/>
  <c r="AT114" i="148"/>
  <c r="AS114" i="148"/>
  <c r="AR114" i="148"/>
  <c r="AQ114" i="148"/>
  <c r="AP114" i="148"/>
  <c r="AO114" i="148"/>
  <c r="AM114" i="148"/>
  <c r="AL114" i="148"/>
  <c r="AK114" i="148"/>
  <c r="AJ114" i="148"/>
  <c r="AI114" i="148"/>
  <c r="AH114" i="148"/>
  <c r="AG114" i="148"/>
  <c r="AE114" i="148"/>
  <c r="AD114" i="148"/>
  <c r="AC114" i="148"/>
  <c r="AB114" i="148"/>
  <c r="AA114" i="148"/>
  <c r="Z114" i="148"/>
  <c r="Y114" i="148"/>
  <c r="W114" i="148"/>
  <c r="V114" i="148"/>
  <c r="U114" i="148"/>
  <c r="T114" i="148"/>
  <c r="S114" i="148"/>
  <c r="R114" i="148"/>
  <c r="Q114" i="148"/>
  <c r="O114" i="148"/>
  <c r="N114" i="148"/>
  <c r="M114" i="148"/>
  <c r="L114" i="148"/>
  <c r="K114" i="148"/>
  <c r="J114" i="148"/>
  <c r="I114" i="148"/>
  <c r="AU113" i="148"/>
  <c r="AT113" i="148"/>
  <c r="AS113" i="148"/>
  <c r="AR113" i="148"/>
  <c r="AP113" i="148"/>
  <c r="AO113" i="148"/>
  <c r="AM113" i="148"/>
  <c r="AL113" i="148"/>
  <c r="AK113" i="148"/>
  <c r="AJ113" i="148"/>
  <c r="AH113" i="148"/>
  <c r="AG113" i="148"/>
  <c r="AE113" i="148"/>
  <c r="AD113" i="148"/>
  <c r="AC113" i="148"/>
  <c r="AB113" i="148"/>
  <c r="AA113" i="148"/>
  <c r="Z113" i="148"/>
  <c r="Y113" i="148"/>
  <c r="W113" i="148"/>
  <c r="V113" i="148"/>
  <c r="U113" i="148"/>
  <c r="T113" i="148"/>
  <c r="R113" i="148"/>
  <c r="Q113" i="148"/>
  <c r="O113" i="148"/>
  <c r="N113" i="148"/>
  <c r="M113" i="148"/>
  <c r="L113" i="148"/>
  <c r="K113" i="148"/>
  <c r="J113" i="148"/>
  <c r="I113" i="148"/>
  <c r="AU112" i="148"/>
  <c r="AT112" i="148"/>
  <c r="AS112" i="148"/>
  <c r="AR112" i="148"/>
  <c r="AQ112" i="148"/>
  <c r="AP112" i="148"/>
  <c r="AO112" i="148"/>
  <c r="AM112" i="148"/>
  <c r="AL112" i="148"/>
  <c r="AK112" i="148"/>
  <c r="AJ112" i="148"/>
  <c r="AI112" i="148"/>
  <c r="AH112" i="148"/>
  <c r="AG112" i="148"/>
  <c r="AE112" i="148"/>
  <c r="AD112" i="148"/>
  <c r="AC112" i="148"/>
  <c r="AB112" i="148"/>
  <c r="AA112" i="148"/>
  <c r="Z112" i="148"/>
  <c r="Y112" i="148"/>
  <c r="W112" i="148"/>
  <c r="V112" i="148"/>
  <c r="U112" i="148"/>
  <c r="T112" i="148"/>
  <c r="S112" i="148"/>
  <c r="R112" i="148"/>
  <c r="Q112" i="148"/>
  <c r="O112" i="148"/>
  <c r="N112" i="148"/>
  <c r="M112" i="148"/>
  <c r="L112" i="148"/>
  <c r="K112" i="148"/>
  <c r="J112" i="148"/>
  <c r="I112" i="148"/>
  <c r="G112" i="148"/>
  <c r="F112" i="148"/>
  <c r="E112" i="148"/>
  <c r="D112" i="148"/>
  <c r="C112" i="148"/>
  <c r="B112" i="148"/>
  <c r="A112" i="148"/>
  <c r="AU111" i="148"/>
  <c r="AT111" i="148"/>
  <c r="AS111" i="148"/>
  <c r="AR111" i="148"/>
  <c r="AP111" i="148"/>
  <c r="AO111" i="148"/>
  <c r="AM111" i="148"/>
  <c r="AL111" i="148"/>
  <c r="AK111" i="148"/>
  <c r="AJ111" i="148"/>
  <c r="AI111" i="148"/>
  <c r="AH111" i="148"/>
  <c r="AG111" i="148"/>
  <c r="AE111" i="148"/>
  <c r="AD111" i="148"/>
  <c r="AC111" i="148"/>
  <c r="AB111" i="148"/>
  <c r="AA111" i="148"/>
  <c r="Z111" i="148"/>
  <c r="Y111" i="148"/>
  <c r="W111" i="148"/>
  <c r="V111" i="148"/>
  <c r="U111" i="148"/>
  <c r="T111" i="148"/>
  <c r="S111" i="148"/>
  <c r="R111" i="148"/>
  <c r="Q111" i="148"/>
  <c r="O111" i="148"/>
  <c r="N111" i="148"/>
  <c r="M111" i="148"/>
  <c r="L111" i="148"/>
  <c r="K111" i="148"/>
  <c r="J111" i="148"/>
  <c r="I111" i="148"/>
  <c r="G111" i="148"/>
  <c r="F111" i="148"/>
  <c r="E111" i="148"/>
  <c r="D111" i="148"/>
  <c r="C111" i="148"/>
  <c r="B111" i="148"/>
  <c r="A111" i="148"/>
  <c r="AU110" i="148"/>
  <c r="AT110" i="148"/>
  <c r="AS110" i="148"/>
  <c r="AR110" i="148"/>
  <c r="AP110" i="148"/>
  <c r="AO110" i="148"/>
  <c r="AM110" i="148"/>
  <c r="AL110" i="148"/>
  <c r="AK110" i="148"/>
  <c r="AJ110" i="148"/>
  <c r="AH110" i="148"/>
  <c r="AG110" i="148"/>
  <c r="AE110" i="148"/>
  <c r="AD110" i="148"/>
  <c r="AC110" i="148"/>
  <c r="AB110" i="148"/>
  <c r="Z110" i="148"/>
  <c r="Y110" i="148"/>
  <c r="W110" i="148"/>
  <c r="V110" i="148"/>
  <c r="U110" i="148"/>
  <c r="T110" i="148"/>
  <c r="R110" i="148"/>
  <c r="Q110" i="148"/>
  <c r="O110" i="148"/>
  <c r="N110" i="148"/>
  <c r="M110" i="148"/>
  <c r="L110" i="148"/>
  <c r="K110" i="148"/>
  <c r="J110" i="148"/>
  <c r="I110" i="148"/>
  <c r="G110" i="148"/>
  <c r="F110" i="148"/>
  <c r="E110" i="148"/>
  <c r="D110" i="148"/>
  <c r="C110" i="148"/>
  <c r="B110" i="148"/>
  <c r="A110" i="148"/>
  <c r="AU109" i="148"/>
  <c r="AT109" i="148"/>
  <c r="AS109" i="148"/>
  <c r="AR109" i="148"/>
  <c r="AQ109" i="148"/>
  <c r="AP109" i="148"/>
  <c r="AO109" i="148"/>
  <c r="AM109" i="148"/>
  <c r="AL109" i="148"/>
  <c r="AK109" i="148"/>
  <c r="AJ109" i="148"/>
  <c r="AI109" i="148"/>
  <c r="AH109" i="148"/>
  <c r="AG109" i="148"/>
  <c r="AE109" i="148"/>
  <c r="AD109" i="148"/>
  <c r="AC109" i="148"/>
  <c r="AB109" i="148"/>
  <c r="AA109" i="148"/>
  <c r="Z109" i="148"/>
  <c r="Y109" i="148"/>
  <c r="W109" i="148"/>
  <c r="V109" i="148"/>
  <c r="U109" i="148"/>
  <c r="T109" i="148"/>
  <c r="S109" i="148"/>
  <c r="R109" i="148"/>
  <c r="Q109" i="148"/>
  <c r="O109" i="148"/>
  <c r="N109" i="148"/>
  <c r="M109" i="148"/>
  <c r="L109" i="148"/>
  <c r="K109" i="148"/>
  <c r="J109" i="148"/>
  <c r="I109" i="148"/>
  <c r="G109" i="148"/>
  <c r="F109" i="148"/>
  <c r="E109" i="148"/>
  <c r="D109" i="148"/>
  <c r="C109" i="148"/>
  <c r="B109" i="148"/>
  <c r="A109" i="148"/>
  <c r="AU108" i="148"/>
  <c r="AT108" i="148"/>
  <c r="AS108" i="148"/>
  <c r="AR108" i="148"/>
  <c r="AQ108" i="148"/>
  <c r="AP108" i="148"/>
  <c r="AO108" i="148"/>
  <c r="AM108" i="148"/>
  <c r="AL108" i="148"/>
  <c r="AK108" i="148"/>
  <c r="AJ108" i="148"/>
  <c r="AI108" i="148"/>
  <c r="AH108" i="148"/>
  <c r="AG108" i="148"/>
  <c r="AE108" i="148"/>
  <c r="AD108" i="148"/>
  <c r="AC108" i="148"/>
  <c r="AB108" i="148"/>
  <c r="AA108" i="148"/>
  <c r="Z108" i="148"/>
  <c r="Y108" i="148"/>
  <c r="W108" i="148"/>
  <c r="V108" i="148"/>
  <c r="U108" i="148"/>
  <c r="T108" i="148"/>
  <c r="R108" i="148"/>
  <c r="Q108" i="148"/>
  <c r="O108" i="148"/>
  <c r="N108" i="148"/>
  <c r="M108" i="148"/>
  <c r="L108" i="148"/>
  <c r="K108" i="148"/>
  <c r="J108" i="148"/>
  <c r="I108" i="148"/>
  <c r="G108" i="148"/>
  <c r="F108" i="148"/>
  <c r="E108" i="148"/>
  <c r="D108" i="148"/>
  <c r="C108" i="148"/>
  <c r="B108" i="148"/>
  <c r="A108" i="148"/>
  <c r="AU107" i="148"/>
  <c r="AT107" i="148"/>
  <c r="AS107" i="148"/>
  <c r="AR107" i="148"/>
  <c r="AQ107" i="148"/>
  <c r="AP107" i="148"/>
  <c r="AO107" i="148"/>
  <c r="AM107" i="148"/>
  <c r="AL107" i="148"/>
  <c r="AK107" i="148"/>
  <c r="AJ107" i="148"/>
  <c r="AI107" i="148"/>
  <c r="AH107" i="148"/>
  <c r="AG107" i="148"/>
  <c r="AE107" i="148"/>
  <c r="AD107" i="148"/>
  <c r="AC107" i="148"/>
  <c r="AB107" i="148"/>
  <c r="AA107" i="148"/>
  <c r="Z107" i="148"/>
  <c r="Y107" i="148"/>
  <c r="W107" i="148"/>
  <c r="V107" i="148"/>
  <c r="U107" i="148"/>
  <c r="T107" i="148"/>
  <c r="R107" i="148"/>
  <c r="Q107" i="148"/>
  <c r="O107" i="148"/>
  <c r="N107" i="148"/>
  <c r="M107" i="148"/>
  <c r="L107" i="148"/>
  <c r="K107" i="148"/>
  <c r="J107" i="148"/>
  <c r="I107" i="148"/>
  <c r="G107" i="148"/>
  <c r="F107" i="148"/>
  <c r="E107" i="148"/>
  <c r="D107" i="148"/>
  <c r="C107" i="148"/>
  <c r="B107" i="148"/>
  <c r="A107" i="148"/>
  <c r="AU106" i="148"/>
  <c r="AT106" i="148"/>
  <c r="AS106" i="148"/>
  <c r="AR106" i="148"/>
  <c r="AQ106" i="148"/>
  <c r="AP106" i="148"/>
  <c r="AO106" i="148"/>
  <c r="AM106" i="148"/>
  <c r="AL106" i="148"/>
  <c r="AK106" i="148"/>
  <c r="AJ106" i="148"/>
  <c r="AH106" i="148"/>
  <c r="AG106" i="148"/>
  <c r="AE106" i="148"/>
  <c r="AD106" i="148"/>
  <c r="AC106" i="148"/>
  <c r="AB106" i="148"/>
  <c r="Z106" i="148"/>
  <c r="Y106" i="148"/>
  <c r="W106" i="148"/>
  <c r="V106" i="148"/>
  <c r="U106" i="148"/>
  <c r="T106" i="148"/>
  <c r="R106" i="148"/>
  <c r="Q106" i="148"/>
  <c r="O106" i="148"/>
  <c r="N106" i="148"/>
  <c r="M106" i="148"/>
  <c r="L106" i="148"/>
  <c r="K106" i="148"/>
  <c r="J106" i="148"/>
  <c r="I106" i="148"/>
  <c r="G106" i="148"/>
  <c r="F106" i="148"/>
  <c r="E106" i="148"/>
  <c r="D106" i="148"/>
  <c r="C106" i="148"/>
  <c r="B106" i="148"/>
  <c r="A106" i="148"/>
  <c r="AU105" i="148"/>
  <c r="AT105" i="148"/>
  <c r="AS105" i="148"/>
  <c r="AR105" i="148"/>
  <c r="AP105" i="148"/>
  <c r="AO105" i="148"/>
  <c r="AM105" i="148"/>
  <c r="AL105" i="148"/>
  <c r="AK105" i="148"/>
  <c r="AJ105" i="148"/>
  <c r="AH105" i="148"/>
  <c r="AG105" i="148"/>
  <c r="AE105" i="148"/>
  <c r="AD105" i="148"/>
  <c r="AC105" i="148"/>
  <c r="AB105" i="148"/>
  <c r="Z105" i="148"/>
  <c r="Y105" i="148"/>
  <c r="W105" i="148"/>
  <c r="V105" i="148"/>
  <c r="U105" i="148"/>
  <c r="T105" i="148"/>
  <c r="R105" i="148"/>
  <c r="Q105" i="148"/>
  <c r="O105" i="148"/>
  <c r="N105" i="148"/>
  <c r="M105" i="148"/>
  <c r="L105" i="148"/>
  <c r="K105" i="148"/>
  <c r="J105" i="148"/>
  <c r="I105" i="148"/>
  <c r="G105" i="148"/>
  <c r="F105" i="148"/>
  <c r="E105" i="148"/>
  <c r="D105" i="148"/>
  <c r="C105" i="148"/>
  <c r="B105" i="148"/>
  <c r="A105" i="148"/>
  <c r="AU104" i="148"/>
  <c r="AT104" i="148"/>
  <c r="AS104" i="148"/>
  <c r="AR104" i="148"/>
  <c r="AP104" i="148"/>
  <c r="AO104" i="148"/>
  <c r="AM104" i="148"/>
  <c r="AL104" i="148"/>
  <c r="AK104" i="148"/>
  <c r="AJ104" i="148"/>
  <c r="AH104" i="148"/>
  <c r="AG104" i="148"/>
  <c r="AE104" i="148"/>
  <c r="AD104" i="148"/>
  <c r="AC104" i="148"/>
  <c r="AB104" i="148"/>
  <c r="Z104" i="148"/>
  <c r="Y104" i="148"/>
  <c r="W104" i="148"/>
  <c r="V104" i="148"/>
  <c r="U104" i="148"/>
  <c r="T104" i="148"/>
  <c r="R104" i="148"/>
  <c r="Q104" i="148"/>
  <c r="O104" i="148"/>
  <c r="N104" i="148"/>
  <c r="M104" i="148"/>
  <c r="L104" i="148"/>
  <c r="K104" i="148"/>
  <c r="J104" i="148"/>
  <c r="I104" i="148"/>
  <c r="G104" i="148"/>
  <c r="F104" i="148"/>
  <c r="E104" i="148"/>
  <c r="D104" i="148"/>
  <c r="C104" i="148"/>
  <c r="B104" i="148"/>
  <c r="A104" i="148"/>
  <c r="AU103" i="148"/>
  <c r="AT103" i="148"/>
  <c r="AS103" i="148"/>
  <c r="AR103" i="148"/>
  <c r="AP103" i="148"/>
  <c r="AO103" i="148"/>
  <c r="AM103" i="148"/>
  <c r="AL103" i="148"/>
  <c r="AK103" i="148"/>
  <c r="AJ103" i="148"/>
  <c r="AH103" i="148"/>
  <c r="AG103" i="148"/>
  <c r="AE103" i="148"/>
  <c r="AD103" i="148"/>
  <c r="AC103" i="148"/>
  <c r="AB103" i="148"/>
  <c r="Z103" i="148"/>
  <c r="Y103" i="148"/>
  <c r="W103" i="148"/>
  <c r="V103" i="148"/>
  <c r="U103" i="148"/>
  <c r="T103" i="148"/>
  <c r="R103" i="148"/>
  <c r="Q103" i="148"/>
  <c r="O103" i="148"/>
  <c r="N103" i="148"/>
  <c r="M103" i="148"/>
  <c r="L103" i="148"/>
  <c r="K103" i="148"/>
  <c r="J103" i="148"/>
  <c r="I103" i="148"/>
  <c r="G103" i="148"/>
  <c r="F103" i="148"/>
  <c r="E103" i="148"/>
  <c r="D103" i="148"/>
  <c r="C103" i="148"/>
  <c r="B103" i="148"/>
  <c r="A103" i="148"/>
  <c r="AU102" i="148"/>
  <c r="AT102" i="148"/>
  <c r="AS102" i="148"/>
  <c r="AR102" i="148"/>
  <c r="AP102" i="148"/>
  <c r="AO102" i="148"/>
  <c r="AM102" i="148"/>
  <c r="AL102" i="148"/>
  <c r="AK102" i="148"/>
  <c r="AJ102" i="148"/>
  <c r="AH102" i="148"/>
  <c r="AG102" i="148"/>
  <c r="AE102" i="148"/>
  <c r="AD102" i="148"/>
  <c r="AC102" i="148"/>
  <c r="AB102" i="148"/>
  <c r="Z102" i="148"/>
  <c r="Y102" i="148"/>
  <c r="W102" i="148"/>
  <c r="V102" i="148"/>
  <c r="U102" i="148"/>
  <c r="T102" i="148"/>
  <c r="R102" i="148"/>
  <c r="Q102" i="148"/>
  <c r="O102" i="148"/>
  <c r="N102" i="148"/>
  <c r="M102" i="148"/>
  <c r="L102" i="148"/>
  <c r="K102" i="148"/>
  <c r="J102" i="148"/>
  <c r="I102" i="148"/>
  <c r="G102" i="148"/>
  <c r="F102" i="148"/>
  <c r="E102" i="148"/>
  <c r="D102" i="148"/>
  <c r="C102" i="148"/>
  <c r="B102" i="148"/>
  <c r="A102" i="148"/>
  <c r="AU101" i="148"/>
  <c r="AT101" i="148"/>
  <c r="AS101" i="148"/>
  <c r="AR101" i="148"/>
  <c r="AP101" i="148"/>
  <c r="AO101" i="148"/>
  <c r="AM101" i="148"/>
  <c r="AL101" i="148"/>
  <c r="AK101" i="148"/>
  <c r="AJ101" i="148"/>
  <c r="AH101" i="148"/>
  <c r="AG101" i="148"/>
  <c r="AE101" i="148"/>
  <c r="AD101" i="148"/>
  <c r="AC101" i="148"/>
  <c r="AB101" i="148"/>
  <c r="Z101" i="148"/>
  <c r="Y101" i="148"/>
  <c r="W101" i="148"/>
  <c r="V101" i="148"/>
  <c r="U101" i="148"/>
  <c r="T101" i="148"/>
  <c r="R101" i="148"/>
  <c r="Q101" i="148"/>
  <c r="O101" i="148"/>
  <c r="N101" i="148"/>
  <c r="M101" i="148"/>
  <c r="L101" i="148"/>
  <c r="K101" i="148"/>
  <c r="J101" i="148"/>
  <c r="I101" i="148"/>
  <c r="G101" i="148"/>
  <c r="F101" i="148"/>
  <c r="E101" i="148"/>
  <c r="D101" i="148"/>
  <c r="C101" i="148"/>
  <c r="B101" i="148"/>
  <c r="A101" i="148"/>
  <c r="AU100" i="148"/>
  <c r="AT100" i="148"/>
  <c r="AS100" i="148"/>
  <c r="AR100" i="148"/>
  <c r="AP100" i="148"/>
  <c r="AO100" i="148"/>
  <c r="AM100" i="148"/>
  <c r="AL100" i="148"/>
  <c r="AK100" i="148"/>
  <c r="AJ100" i="148"/>
  <c r="AH100" i="148"/>
  <c r="AG100" i="148"/>
  <c r="AE100" i="148"/>
  <c r="AD100" i="148"/>
  <c r="AC100" i="148"/>
  <c r="AB100" i="148"/>
  <c r="Z100" i="148"/>
  <c r="Y100" i="148"/>
  <c r="W100" i="148"/>
  <c r="V100" i="148"/>
  <c r="U100" i="148"/>
  <c r="T100" i="148"/>
  <c r="R100" i="148"/>
  <c r="Q100" i="148"/>
  <c r="O100" i="148"/>
  <c r="N100" i="148"/>
  <c r="M100" i="148"/>
  <c r="L100" i="148"/>
  <c r="K100" i="148"/>
  <c r="J100" i="148"/>
  <c r="I100" i="148"/>
  <c r="G100" i="148"/>
  <c r="F100" i="148"/>
  <c r="E100" i="148"/>
  <c r="D100" i="148"/>
  <c r="C100" i="148"/>
  <c r="B100" i="148"/>
  <c r="A100" i="148"/>
  <c r="AU99" i="148"/>
  <c r="AT99" i="148"/>
  <c r="AS99" i="148"/>
  <c r="AR99" i="148"/>
  <c r="AP99" i="148"/>
  <c r="AO99" i="148"/>
  <c r="AM99" i="148"/>
  <c r="AL99" i="148"/>
  <c r="AK99" i="148"/>
  <c r="AJ99" i="148"/>
  <c r="AH99" i="148"/>
  <c r="AG99" i="148"/>
  <c r="AE99" i="148"/>
  <c r="AD99" i="148"/>
  <c r="AC99" i="148"/>
  <c r="AB99" i="148"/>
  <c r="Z99" i="148"/>
  <c r="Y99" i="148"/>
  <c r="W99" i="148"/>
  <c r="V99" i="148"/>
  <c r="U99" i="148"/>
  <c r="T99" i="148"/>
  <c r="R99" i="148"/>
  <c r="Q99" i="148"/>
  <c r="O99" i="148"/>
  <c r="N99" i="148"/>
  <c r="M99" i="148"/>
  <c r="L99" i="148"/>
  <c r="K99" i="148"/>
  <c r="J99" i="148"/>
  <c r="I99" i="148"/>
  <c r="G99" i="148"/>
  <c r="F99" i="148"/>
  <c r="E99" i="148"/>
  <c r="D99" i="148"/>
  <c r="C99" i="148"/>
  <c r="B99" i="148"/>
  <c r="A99" i="148"/>
  <c r="AU98" i="148"/>
  <c r="AT98" i="148"/>
  <c r="AS98" i="148"/>
  <c r="AR98" i="148"/>
  <c r="AP98" i="148"/>
  <c r="AO98" i="148"/>
  <c r="AM98" i="148"/>
  <c r="AL98" i="148"/>
  <c r="AK98" i="148"/>
  <c r="AJ98" i="148"/>
  <c r="AH98" i="148"/>
  <c r="AG98" i="148"/>
  <c r="AE98" i="148"/>
  <c r="AD98" i="148"/>
  <c r="AC98" i="148"/>
  <c r="AB98" i="148"/>
  <c r="Z98" i="148"/>
  <c r="Y98" i="148"/>
  <c r="W98" i="148"/>
  <c r="V98" i="148"/>
  <c r="U98" i="148"/>
  <c r="T98" i="148"/>
  <c r="R98" i="148"/>
  <c r="Q98" i="148"/>
  <c r="O98" i="148"/>
  <c r="N98" i="148"/>
  <c r="M98" i="148"/>
  <c r="L98" i="148"/>
  <c r="K98" i="148"/>
  <c r="J98" i="148"/>
  <c r="I98" i="148"/>
  <c r="G98" i="148"/>
  <c r="F98" i="148"/>
  <c r="E98" i="148"/>
  <c r="D98" i="148"/>
  <c r="C98" i="148"/>
  <c r="B98" i="148"/>
  <c r="A98" i="148"/>
  <c r="AU97" i="148"/>
  <c r="AT97" i="148"/>
  <c r="AS97" i="148"/>
  <c r="AR97" i="148"/>
  <c r="AP97" i="148"/>
  <c r="AO97" i="148"/>
  <c r="AM97" i="148"/>
  <c r="AL97" i="148"/>
  <c r="AK97" i="148"/>
  <c r="AJ97" i="148"/>
  <c r="AH97" i="148"/>
  <c r="AG97" i="148"/>
  <c r="AE97" i="148"/>
  <c r="AD97" i="148"/>
  <c r="AC97" i="148"/>
  <c r="AB97" i="148"/>
  <c r="Z97" i="148"/>
  <c r="Y97" i="148"/>
  <c r="W97" i="148"/>
  <c r="V97" i="148"/>
  <c r="U97" i="148"/>
  <c r="T97" i="148"/>
  <c r="R97" i="148"/>
  <c r="Q97" i="148"/>
  <c r="O97" i="148"/>
  <c r="N97" i="148"/>
  <c r="M97" i="148"/>
  <c r="L97" i="148"/>
  <c r="K97" i="148"/>
  <c r="J97" i="148"/>
  <c r="I97" i="148"/>
  <c r="G97" i="148"/>
  <c r="F97" i="148"/>
  <c r="E97" i="148"/>
  <c r="D97" i="148"/>
  <c r="C97" i="148"/>
  <c r="B97" i="148"/>
  <c r="A97" i="148"/>
  <c r="AU96" i="148"/>
  <c r="AT96" i="148"/>
  <c r="AS96" i="148"/>
  <c r="AR96" i="148"/>
  <c r="AP96" i="148"/>
  <c r="AO96" i="148"/>
  <c r="AM96" i="148"/>
  <c r="AL96" i="148"/>
  <c r="AK96" i="148"/>
  <c r="AJ96" i="148"/>
  <c r="AH96" i="148"/>
  <c r="AG96" i="148"/>
  <c r="AE96" i="148"/>
  <c r="AD96" i="148"/>
  <c r="AC96" i="148"/>
  <c r="AB96" i="148"/>
  <c r="Z96" i="148"/>
  <c r="Y96" i="148"/>
  <c r="W96" i="148"/>
  <c r="V96" i="148"/>
  <c r="U96" i="148"/>
  <c r="T96" i="148"/>
  <c r="R96" i="148"/>
  <c r="Q96" i="148"/>
  <c r="O96" i="148"/>
  <c r="N96" i="148"/>
  <c r="M96" i="148"/>
  <c r="L96" i="148"/>
  <c r="K96" i="148"/>
  <c r="J96" i="148"/>
  <c r="I96" i="148"/>
  <c r="G96" i="148"/>
  <c r="F96" i="148"/>
  <c r="E96" i="148"/>
  <c r="D96" i="148"/>
  <c r="C96" i="148"/>
  <c r="B96" i="148"/>
  <c r="A96" i="148"/>
  <c r="AU95" i="148"/>
  <c r="AT95" i="148"/>
  <c r="AS95" i="148"/>
  <c r="AR95" i="148"/>
  <c r="AP95" i="148"/>
  <c r="AO95" i="148"/>
  <c r="AM95" i="148"/>
  <c r="AL95" i="148"/>
  <c r="AK95" i="148"/>
  <c r="AJ95" i="148"/>
  <c r="AH95" i="148"/>
  <c r="AG95" i="148"/>
  <c r="AE95" i="148"/>
  <c r="AD95" i="148"/>
  <c r="AC95" i="148"/>
  <c r="AB95" i="148"/>
  <c r="Z95" i="148"/>
  <c r="Y95" i="148"/>
  <c r="W95" i="148"/>
  <c r="V95" i="148"/>
  <c r="U95" i="148"/>
  <c r="T95" i="148"/>
  <c r="R95" i="148"/>
  <c r="Q95" i="148"/>
  <c r="O95" i="148"/>
  <c r="N95" i="148"/>
  <c r="M95" i="148"/>
  <c r="L95" i="148"/>
  <c r="K95" i="148"/>
  <c r="J95" i="148"/>
  <c r="I95" i="148"/>
  <c r="G95" i="148"/>
  <c r="F95" i="148"/>
  <c r="E95" i="148"/>
  <c r="D95" i="148"/>
  <c r="C95" i="148"/>
  <c r="B95" i="148"/>
  <c r="A95" i="148"/>
  <c r="AU94" i="148"/>
  <c r="AT94" i="148"/>
  <c r="AS94" i="148"/>
  <c r="AR94" i="148"/>
  <c r="AP94" i="148"/>
  <c r="AO94" i="148"/>
  <c r="AM94" i="148"/>
  <c r="AL94" i="148"/>
  <c r="AK94" i="148"/>
  <c r="AJ94" i="148"/>
  <c r="AH94" i="148"/>
  <c r="AG94" i="148"/>
  <c r="AE94" i="148"/>
  <c r="AD94" i="148"/>
  <c r="AC94" i="148"/>
  <c r="AB94" i="148"/>
  <c r="Z94" i="148"/>
  <c r="Y94" i="148"/>
  <c r="W94" i="148"/>
  <c r="V94" i="148"/>
  <c r="U94" i="148"/>
  <c r="T94" i="148"/>
  <c r="R94" i="148"/>
  <c r="Q94" i="148"/>
  <c r="O94" i="148"/>
  <c r="N94" i="148"/>
  <c r="M94" i="148"/>
  <c r="L94" i="148"/>
  <c r="K94" i="148"/>
  <c r="J94" i="148"/>
  <c r="I94" i="148"/>
  <c r="G94" i="148"/>
  <c r="F94" i="148"/>
  <c r="E94" i="148"/>
  <c r="D94" i="148"/>
  <c r="C94" i="148"/>
  <c r="B94" i="148"/>
  <c r="A94" i="148"/>
  <c r="AU93" i="148"/>
  <c r="AT93" i="148"/>
  <c r="AS93" i="148"/>
  <c r="AR93" i="148"/>
  <c r="AP93" i="148"/>
  <c r="AO93" i="148"/>
  <c r="AM93" i="148"/>
  <c r="AL93" i="148"/>
  <c r="AK93" i="148"/>
  <c r="AJ93" i="148"/>
  <c r="AH93" i="148"/>
  <c r="AG93" i="148"/>
  <c r="AE93" i="148"/>
  <c r="AD93" i="148"/>
  <c r="AC93" i="148"/>
  <c r="AB93" i="148"/>
  <c r="Z93" i="148"/>
  <c r="Y93" i="148"/>
  <c r="W93" i="148"/>
  <c r="V93" i="148"/>
  <c r="U93" i="148"/>
  <c r="T93" i="148"/>
  <c r="S93" i="148"/>
  <c r="R93" i="148"/>
  <c r="Q93" i="148"/>
  <c r="O93" i="148"/>
  <c r="N93" i="148"/>
  <c r="M93" i="148"/>
  <c r="L93" i="148"/>
  <c r="K93" i="148"/>
  <c r="J93" i="148"/>
  <c r="I93" i="148"/>
  <c r="G93" i="148"/>
  <c r="F93" i="148"/>
  <c r="E93" i="148"/>
  <c r="D93" i="148"/>
  <c r="C93" i="148"/>
  <c r="B93" i="148"/>
  <c r="A93" i="148"/>
  <c r="AU92" i="148"/>
  <c r="AT92" i="148"/>
  <c r="AS92" i="148"/>
  <c r="AR92" i="148"/>
  <c r="AP92" i="148"/>
  <c r="AO92" i="148"/>
  <c r="AM92" i="148"/>
  <c r="AL92" i="148"/>
  <c r="AK92" i="148"/>
  <c r="AJ92" i="148"/>
  <c r="AH92" i="148"/>
  <c r="AG92" i="148"/>
  <c r="AE92" i="148"/>
  <c r="AD92" i="148"/>
  <c r="AC92" i="148"/>
  <c r="AB92" i="148"/>
  <c r="Z92" i="148"/>
  <c r="Y92" i="148"/>
  <c r="W92" i="148"/>
  <c r="V92" i="148"/>
  <c r="U92" i="148"/>
  <c r="T92" i="148"/>
  <c r="R92" i="148"/>
  <c r="Q92" i="148"/>
  <c r="O92" i="148"/>
  <c r="N92" i="148"/>
  <c r="M92" i="148"/>
  <c r="L92" i="148"/>
  <c r="K92" i="148"/>
  <c r="J92" i="148"/>
  <c r="I92" i="148"/>
  <c r="G92" i="148"/>
  <c r="F92" i="148"/>
  <c r="E92" i="148"/>
  <c r="D92" i="148"/>
  <c r="C92" i="148"/>
  <c r="B92" i="148"/>
  <c r="A92" i="148"/>
  <c r="G87" i="148"/>
  <c r="F87" i="148"/>
  <c r="E87" i="148"/>
  <c r="D87" i="148"/>
  <c r="C87" i="148"/>
  <c r="J87" i="148"/>
  <c r="B87" i="148"/>
  <c r="H87" i="148"/>
  <c r="G86" i="148"/>
  <c r="F86" i="148"/>
  <c r="E86" i="148"/>
  <c r="D86" i="148"/>
  <c r="C86" i="148"/>
  <c r="J86" i="148"/>
  <c r="B86" i="148"/>
  <c r="H86" i="148"/>
  <c r="G85" i="148"/>
  <c r="F85" i="148"/>
  <c r="E85" i="148"/>
  <c r="D85" i="148"/>
  <c r="C85" i="148"/>
  <c r="B85" i="148"/>
  <c r="G84" i="148"/>
  <c r="F84" i="148"/>
  <c r="E84" i="148"/>
  <c r="D84" i="148"/>
  <c r="C84" i="148"/>
  <c r="B84" i="148"/>
  <c r="G83" i="148"/>
  <c r="F83" i="148"/>
  <c r="E83" i="148"/>
  <c r="D83" i="148"/>
  <c r="C83" i="148"/>
  <c r="B83" i="148"/>
  <c r="G82" i="148"/>
  <c r="F82" i="148"/>
  <c r="E82" i="148"/>
  <c r="D82" i="148"/>
  <c r="C82" i="148"/>
  <c r="B82" i="148"/>
  <c r="G81" i="148"/>
  <c r="F81" i="148"/>
  <c r="E81" i="148"/>
  <c r="D81" i="148"/>
  <c r="C81" i="148"/>
  <c r="B81" i="148"/>
  <c r="S68" i="148"/>
  <c r="P68" i="148"/>
  <c r="M68" i="148"/>
  <c r="S67" i="148"/>
  <c r="P67" i="148"/>
  <c r="M67" i="148"/>
  <c r="S66" i="148"/>
  <c r="P66" i="148"/>
  <c r="M66" i="148"/>
  <c r="S65" i="148"/>
  <c r="P65" i="148"/>
  <c r="M65" i="148"/>
  <c r="S64" i="148"/>
  <c r="P64" i="148"/>
  <c r="M64" i="148"/>
  <c r="U63" i="148"/>
  <c r="S63" i="148"/>
  <c r="S69" i="148"/>
  <c r="R63" i="148"/>
  <c r="P63" i="148"/>
  <c r="P69" i="148"/>
  <c r="M63" i="148"/>
  <c r="V60" i="148"/>
  <c r="S60" i="148"/>
  <c r="P60" i="148"/>
  <c r="M60" i="148"/>
  <c r="V59" i="148"/>
  <c r="S59" i="148"/>
  <c r="P59" i="148"/>
  <c r="M59" i="148"/>
  <c r="V58" i="148"/>
  <c r="S58" i="148"/>
  <c r="P58" i="148"/>
  <c r="M58" i="148"/>
  <c r="V57" i="148"/>
  <c r="S57" i="148"/>
  <c r="P57" i="148"/>
  <c r="M57" i="148"/>
  <c r="V56" i="148"/>
  <c r="S56" i="148"/>
  <c r="P56" i="148"/>
  <c r="M56" i="148"/>
  <c r="V55" i="148"/>
  <c r="S55" i="148"/>
  <c r="S61" i="148"/>
  <c r="P55" i="148"/>
  <c r="P61" i="148"/>
  <c r="O55" i="148"/>
  <c r="M55" i="148"/>
  <c r="L55" i="148"/>
  <c r="S3" i="148"/>
  <c r="S110" i="148"/>
  <c r="H81" i="152"/>
  <c r="H85" i="152"/>
  <c r="H84" i="152"/>
  <c r="H83" i="152"/>
  <c r="H87" i="152"/>
  <c r="I84" i="152"/>
  <c r="I83" i="152"/>
  <c r="I87" i="152"/>
  <c r="T61" i="152"/>
  <c r="I82" i="152"/>
  <c r="I86" i="152"/>
  <c r="Q29" i="152"/>
  <c r="I81" i="152"/>
  <c r="I85" i="152"/>
  <c r="Q61" i="152"/>
  <c r="Q69" i="152"/>
  <c r="E88" i="152"/>
  <c r="T64" i="152"/>
  <c r="T65" i="152"/>
  <c r="T66" i="152"/>
  <c r="T67" i="152"/>
  <c r="T68" i="152"/>
  <c r="G88" i="152"/>
  <c r="D88" i="152"/>
  <c r="B88" i="152"/>
  <c r="F88" i="152"/>
  <c r="C88" i="152"/>
  <c r="T63" i="152"/>
  <c r="Q93" i="152"/>
  <c r="Q95" i="152"/>
  <c r="Q97" i="152"/>
  <c r="Q99" i="152"/>
  <c r="Q101" i="152"/>
  <c r="Q103" i="152"/>
  <c r="Q105" i="152"/>
  <c r="Q107" i="152"/>
  <c r="Q113" i="152"/>
  <c r="Q92" i="152"/>
  <c r="Q94" i="152"/>
  <c r="Q96" i="152"/>
  <c r="Q98" i="152"/>
  <c r="Q100" i="152"/>
  <c r="Q102" i="152"/>
  <c r="Q104" i="152"/>
  <c r="Q106" i="152"/>
  <c r="Q108" i="152"/>
  <c r="H85" i="148"/>
  <c r="J85" i="148"/>
  <c r="M69" i="148"/>
  <c r="V61" i="148"/>
  <c r="C88" i="148"/>
  <c r="H84" i="148"/>
  <c r="J84" i="148"/>
  <c r="H82" i="148"/>
  <c r="J82" i="148"/>
  <c r="V64" i="148"/>
  <c r="V66" i="148"/>
  <c r="V65" i="148"/>
  <c r="F88" i="148"/>
  <c r="R55" i="148"/>
  <c r="A29" i="148"/>
  <c r="AA103" i="148"/>
  <c r="H83" i="148"/>
  <c r="J83" i="148"/>
  <c r="V68" i="148"/>
  <c r="D88" i="148"/>
  <c r="E88" i="148"/>
  <c r="V67" i="148"/>
  <c r="G88" i="148"/>
  <c r="B88" i="148"/>
  <c r="V63" i="148"/>
  <c r="M61" i="148"/>
  <c r="U55" i="148"/>
  <c r="H81" i="148"/>
  <c r="S95" i="148"/>
  <c r="S99" i="148"/>
  <c r="S103" i="148"/>
  <c r="S107" i="148"/>
  <c r="J81" i="148"/>
  <c r="AA92" i="148"/>
  <c r="AA96" i="148"/>
  <c r="AA100" i="148"/>
  <c r="AA104" i="148"/>
  <c r="S92" i="148"/>
  <c r="S96" i="148"/>
  <c r="S100" i="148"/>
  <c r="S104" i="148"/>
  <c r="S108" i="148"/>
  <c r="AA93" i="148"/>
  <c r="AA97" i="148"/>
  <c r="AA101" i="148"/>
  <c r="AA105" i="148"/>
  <c r="S97" i="148"/>
  <c r="S101" i="148"/>
  <c r="S105" i="148"/>
  <c r="AA94" i="148"/>
  <c r="AA98" i="148"/>
  <c r="AA102" i="148"/>
  <c r="AA106" i="148"/>
  <c r="AA110" i="148"/>
  <c r="S113" i="148"/>
  <c r="S94" i="148"/>
  <c r="S98" i="148"/>
  <c r="S102" i="148"/>
  <c r="S106" i="148"/>
  <c r="J29" i="148"/>
  <c r="AA95" i="148"/>
  <c r="AA99" i="148"/>
  <c r="H88" i="152"/>
  <c r="A55" i="152"/>
  <c r="N63" i="152"/>
  <c r="I88" i="152"/>
  <c r="T69" i="152"/>
  <c r="X110" i="152"/>
  <c r="X106" i="152"/>
  <c r="X104" i="152"/>
  <c r="X102" i="152"/>
  <c r="X100" i="152"/>
  <c r="X98" i="152"/>
  <c r="X96" i="152"/>
  <c r="X94" i="152"/>
  <c r="X92" i="152"/>
  <c r="S55" i="152"/>
  <c r="X105" i="152"/>
  <c r="X103" i="152"/>
  <c r="X101" i="152"/>
  <c r="X99" i="152"/>
  <c r="X97" i="152"/>
  <c r="X95" i="152"/>
  <c r="X93" i="152"/>
  <c r="H88" i="148"/>
  <c r="J88" i="148"/>
  <c r="V69" i="148"/>
  <c r="AI103" i="148"/>
  <c r="AI99" i="148"/>
  <c r="AI95" i="148"/>
  <c r="AI110" i="148"/>
  <c r="AI106" i="148"/>
  <c r="AI102" i="148"/>
  <c r="AI98" i="148"/>
  <c r="AI94" i="148"/>
  <c r="AI113" i="148"/>
  <c r="AI105" i="148"/>
  <c r="AI101" i="148"/>
  <c r="AI97" i="148"/>
  <c r="AI93" i="148"/>
  <c r="L63" i="148"/>
  <c r="AI104" i="148"/>
  <c r="AI100" i="148"/>
  <c r="AI96" i="148"/>
  <c r="AI92" i="148"/>
  <c r="S29" i="148"/>
  <c r="B247" i="142"/>
  <c r="A247" i="142"/>
  <c r="B246" i="142"/>
  <c r="A246" i="142"/>
  <c r="B245" i="142"/>
  <c r="A245" i="142"/>
  <c r="B244" i="142"/>
  <c r="A244" i="142"/>
  <c r="B243" i="142"/>
  <c r="A243" i="142"/>
  <c r="B242" i="142"/>
  <c r="A242" i="142"/>
  <c r="B241" i="142"/>
  <c r="A241" i="142"/>
  <c r="B240" i="142"/>
  <c r="A240" i="142"/>
  <c r="B239" i="142"/>
  <c r="A239" i="142"/>
  <c r="B238" i="142"/>
  <c r="A238" i="142"/>
  <c r="B237" i="142"/>
  <c r="A237" i="142"/>
  <c r="B236" i="142"/>
  <c r="A236" i="142"/>
  <c r="B235" i="142"/>
  <c r="A235" i="142"/>
  <c r="B234" i="142"/>
  <c r="A234" i="142"/>
  <c r="B233" i="142"/>
  <c r="A233" i="142"/>
  <c r="B232" i="142"/>
  <c r="A232" i="142"/>
  <c r="B231" i="142"/>
  <c r="A231" i="142"/>
  <c r="B230" i="142"/>
  <c r="A230" i="142"/>
  <c r="B229" i="142"/>
  <c r="A229" i="142"/>
  <c r="B228" i="142"/>
  <c r="A228" i="142"/>
  <c r="B227" i="142"/>
  <c r="A227" i="142"/>
  <c r="B226" i="142"/>
  <c r="A226" i="142"/>
  <c r="B225" i="142"/>
  <c r="A225" i="142"/>
  <c r="B224" i="142"/>
  <c r="A224" i="142"/>
  <c r="B223" i="142"/>
  <c r="A223" i="142"/>
  <c r="B222" i="142"/>
  <c r="A222" i="142"/>
  <c r="B221" i="142"/>
  <c r="A221" i="142"/>
  <c r="B220" i="142"/>
  <c r="A220" i="142"/>
  <c r="B219" i="142"/>
  <c r="A219" i="142"/>
  <c r="B218" i="142"/>
  <c r="A218" i="142"/>
  <c r="B217" i="142"/>
  <c r="A217" i="142"/>
  <c r="B216" i="142"/>
  <c r="A216" i="142"/>
  <c r="B215" i="142"/>
  <c r="A215" i="142"/>
  <c r="B214" i="142"/>
  <c r="A214" i="142"/>
  <c r="B213" i="142"/>
  <c r="A213" i="142"/>
  <c r="B212" i="142"/>
  <c r="A212" i="142"/>
  <c r="B211" i="142"/>
  <c r="A211" i="142"/>
  <c r="B210" i="142"/>
  <c r="A210" i="142"/>
  <c r="B209" i="142"/>
  <c r="A209" i="142"/>
  <c r="B208" i="142"/>
  <c r="A208" i="142"/>
  <c r="B207" i="142"/>
  <c r="A207" i="142"/>
  <c r="B206" i="142"/>
  <c r="A206" i="142"/>
  <c r="B205" i="142"/>
  <c r="A205" i="142"/>
  <c r="B204" i="142"/>
  <c r="A204" i="142"/>
  <c r="B203" i="142"/>
  <c r="A203" i="142"/>
  <c r="B202" i="142"/>
  <c r="A202" i="142"/>
  <c r="B201" i="142"/>
  <c r="A201" i="142"/>
  <c r="B200" i="142"/>
  <c r="A200" i="142"/>
  <c r="B199" i="142"/>
  <c r="A199" i="142"/>
  <c r="B198" i="142"/>
  <c r="A198" i="142"/>
  <c r="B197" i="142"/>
  <c r="A197" i="142"/>
  <c r="B196" i="142"/>
  <c r="A196" i="142"/>
  <c r="B195" i="142"/>
  <c r="A195" i="142"/>
  <c r="B194" i="142"/>
  <c r="A194" i="142"/>
  <c r="B193" i="142"/>
  <c r="A193" i="142"/>
  <c r="B192" i="142"/>
  <c r="A192" i="142"/>
  <c r="B191" i="142"/>
  <c r="A191" i="142"/>
  <c r="B190" i="142"/>
  <c r="A190" i="142"/>
  <c r="B189" i="142"/>
  <c r="A189" i="142"/>
  <c r="B188" i="142"/>
  <c r="A188" i="142"/>
  <c r="B187" i="142"/>
  <c r="A187" i="142"/>
  <c r="B186" i="142"/>
  <c r="A186" i="142"/>
  <c r="B185" i="142"/>
  <c r="A185" i="142"/>
  <c r="B184" i="142"/>
  <c r="A184" i="142"/>
  <c r="B183" i="142"/>
  <c r="A183" i="142"/>
  <c r="B182" i="142"/>
  <c r="A182" i="142"/>
  <c r="B181" i="142"/>
  <c r="A181" i="142"/>
  <c r="B180" i="142"/>
  <c r="A180" i="142"/>
  <c r="B179" i="142"/>
  <c r="A179" i="142"/>
  <c r="B178" i="142"/>
  <c r="A178" i="142"/>
  <c r="B177" i="142"/>
  <c r="A177" i="142"/>
  <c r="B176" i="142"/>
  <c r="A176" i="142"/>
  <c r="B175" i="142"/>
  <c r="A175" i="142"/>
  <c r="B174" i="142"/>
  <c r="A174" i="142"/>
  <c r="B173" i="142"/>
  <c r="A173" i="142"/>
  <c r="B172" i="142"/>
  <c r="A172" i="142"/>
  <c r="B171" i="142"/>
  <c r="A171" i="142"/>
  <c r="B170" i="142"/>
  <c r="A170" i="142"/>
  <c r="B169" i="142"/>
  <c r="A169" i="142"/>
  <c r="B168" i="142"/>
  <c r="A168" i="142"/>
  <c r="B167" i="142"/>
  <c r="A167" i="142"/>
  <c r="B166" i="142"/>
  <c r="A166" i="142"/>
  <c r="B165" i="142"/>
  <c r="A165" i="142"/>
  <c r="B164" i="142"/>
  <c r="A164" i="142"/>
  <c r="B163" i="142"/>
  <c r="A163" i="142"/>
  <c r="B162" i="142"/>
  <c r="A162" i="142"/>
  <c r="B161" i="142"/>
  <c r="A161" i="142"/>
  <c r="B160" i="142"/>
  <c r="A160" i="142"/>
  <c r="B159" i="142"/>
  <c r="A159" i="142"/>
  <c r="B158" i="142"/>
  <c r="A158" i="142"/>
  <c r="B157" i="142"/>
  <c r="A157" i="142"/>
  <c r="B156" i="142"/>
  <c r="A156" i="142"/>
  <c r="B155" i="142"/>
  <c r="A155" i="142"/>
  <c r="B154" i="142"/>
  <c r="A154" i="142"/>
  <c r="B153" i="142"/>
  <c r="A153" i="142"/>
  <c r="B152" i="142"/>
  <c r="A152" i="142"/>
  <c r="B151" i="142"/>
  <c r="A151" i="142"/>
  <c r="B150" i="142"/>
  <c r="A150" i="142"/>
  <c r="B149" i="142"/>
  <c r="A149" i="142"/>
  <c r="B148" i="142"/>
  <c r="A148" i="142"/>
  <c r="B147" i="142"/>
  <c r="A147" i="142"/>
  <c r="B146" i="142"/>
  <c r="A146" i="142"/>
  <c r="B145" i="142"/>
  <c r="A145" i="142"/>
  <c r="B144" i="142"/>
  <c r="A144" i="142"/>
  <c r="B143" i="142"/>
  <c r="A143" i="142"/>
  <c r="B142" i="142"/>
  <c r="A142" i="142"/>
  <c r="B141" i="142"/>
  <c r="A141" i="142"/>
  <c r="B140" i="142"/>
  <c r="A140" i="142"/>
  <c r="B139" i="142"/>
  <c r="A139" i="142"/>
  <c r="B138" i="142"/>
  <c r="A138" i="142"/>
  <c r="B137" i="142"/>
  <c r="A137" i="142"/>
  <c r="B136" i="142"/>
  <c r="A136" i="142"/>
  <c r="B135" i="142"/>
  <c r="A135" i="142"/>
  <c r="B134" i="142"/>
  <c r="A134" i="142"/>
  <c r="B133" i="142"/>
  <c r="A133" i="142"/>
  <c r="B132" i="142"/>
  <c r="A132" i="142"/>
  <c r="B131" i="142"/>
  <c r="A131" i="142"/>
  <c r="B130" i="142"/>
  <c r="A130" i="142"/>
  <c r="B129" i="142"/>
  <c r="A129" i="142"/>
  <c r="B128" i="142"/>
  <c r="A128" i="142"/>
  <c r="B127" i="142"/>
  <c r="A127" i="142"/>
  <c r="B126" i="142"/>
  <c r="A126" i="142"/>
  <c r="B125" i="142"/>
  <c r="A125" i="142"/>
  <c r="B124" i="142"/>
  <c r="A124" i="142"/>
  <c r="B123" i="142"/>
  <c r="A123" i="142"/>
  <c r="B122" i="142"/>
  <c r="A122" i="142"/>
  <c r="B121" i="142"/>
  <c r="A121" i="142"/>
  <c r="B120" i="142"/>
  <c r="A120" i="142"/>
  <c r="B119" i="142"/>
  <c r="A119" i="142"/>
  <c r="B118" i="142"/>
  <c r="A118" i="142"/>
  <c r="B117" i="142"/>
  <c r="A117" i="142"/>
  <c r="B116" i="142"/>
  <c r="A116" i="142"/>
  <c r="B115" i="142"/>
  <c r="A115" i="142"/>
  <c r="B114" i="142"/>
  <c r="A114" i="142"/>
  <c r="B113" i="142"/>
  <c r="A113" i="142"/>
  <c r="B112" i="142"/>
  <c r="A112" i="142"/>
  <c r="B111" i="142"/>
  <c r="A111" i="142"/>
  <c r="B110" i="142"/>
  <c r="A110" i="142"/>
  <c r="B109" i="142"/>
  <c r="A109" i="142"/>
  <c r="B108" i="142"/>
  <c r="A108" i="142"/>
  <c r="B107" i="142"/>
  <c r="A107" i="142"/>
  <c r="B106" i="142"/>
  <c r="A106" i="142"/>
  <c r="B105" i="142"/>
  <c r="A105" i="142"/>
  <c r="B104" i="142"/>
  <c r="A104" i="142"/>
  <c r="B103" i="142"/>
  <c r="A103" i="142"/>
  <c r="B102" i="142"/>
  <c r="A102" i="142"/>
  <c r="B101" i="142"/>
  <c r="A101" i="142"/>
  <c r="AU97" i="142"/>
  <c r="AT97" i="142"/>
  <c r="AS97" i="142"/>
  <c r="AR97" i="142"/>
  <c r="AQ97" i="142"/>
  <c r="AP97" i="142"/>
  <c r="AO97" i="142"/>
  <c r="AM97" i="142"/>
  <c r="AL97" i="142"/>
  <c r="AK97" i="142"/>
  <c r="AJ97" i="142"/>
  <c r="AH97" i="142"/>
  <c r="AG97" i="142"/>
  <c r="AE97" i="142"/>
  <c r="AD97" i="142"/>
  <c r="AC97" i="142"/>
  <c r="AB97" i="142"/>
  <c r="AA97" i="142"/>
  <c r="Z97" i="142"/>
  <c r="Y97" i="142"/>
  <c r="W97" i="142"/>
  <c r="V97" i="142"/>
  <c r="U97" i="142"/>
  <c r="T97" i="142"/>
  <c r="S97" i="142"/>
  <c r="R97" i="142"/>
  <c r="Q97" i="142"/>
  <c r="O97" i="142"/>
  <c r="N97" i="142"/>
  <c r="M97" i="142"/>
  <c r="L97" i="142"/>
  <c r="K97" i="142"/>
  <c r="J97" i="142"/>
  <c r="I97" i="142"/>
  <c r="AU96" i="142"/>
  <c r="AT96" i="142"/>
  <c r="AS96" i="142"/>
  <c r="AR96" i="142"/>
  <c r="AP96" i="142"/>
  <c r="AO96" i="142"/>
  <c r="AM96" i="142"/>
  <c r="AL96" i="142"/>
  <c r="AK96" i="142"/>
  <c r="AJ96" i="142"/>
  <c r="AH96" i="142"/>
  <c r="AG96" i="142"/>
  <c r="AE96" i="142"/>
  <c r="AD96" i="142"/>
  <c r="AC96" i="142"/>
  <c r="AB96" i="142"/>
  <c r="AA96" i="142"/>
  <c r="Z96" i="142"/>
  <c r="Y96" i="142"/>
  <c r="W96" i="142"/>
  <c r="V96" i="142"/>
  <c r="U96" i="142"/>
  <c r="T96" i="142"/>
  <c r="R96" i="142"/>
  <c r="Q96" i="142"/>
  <c r="O96" i="142"/>
  <c r="N96" i="142"/>
  <c r="M96" i="142"/>
  <c r="L96" i="142"/>
  <c r="K96" i="142"/>
  <c r="J96" i="142"/>
  <c r="I96" i="142"/>
  <c r="AU95" i="142"/>
  <c r="AT95" i="142"/>
  <c r="AS95" i="142"/>
  <c r="AR95" i="142"/>
  <c r="AQ95" i="142"/>
  <c r="AP95" i="142"/>
  <c r="AO95" i="142"/>
  <c r="AM95" i="142"/>
  <c r="AL95" i="142"/>
  <c r="AK95" i="142"/>
  <c r="AJ95" i="142"/>
  <c r="AI95" i="142"/>
  <c r="AH95" i="142"/>
  <c r="AG95" i="142"/>
  <c r="AE95" i="142"/>
  <c r="AD95" i="142"/>
  <c r="AC95" i="142"/>
  <c r="AB95" i="142"/>
  <c r="AA95" i="142"/>
  <c r="Z95" i="142"/>
  <c r="Y95" i="142"/>
  <c r="W95" i="142"/>
  <c r="V95" i="142"/>
  <c r="U95" i="142"/>
  <c r="T95" i="142"/>
  <c r="S95" i="142"/>
  <c r="R95" i="142"/>
  <c r="Q95" i="142"/>
  <c r="O95" i="142"/>
  <c r="N95" i="142"/>
  <c r="M95" i="142"/>
  <c r="L95" i="142"/>
  <c r="K95" i="142"/>
  <c r="J95" i="142"/>
  <c r="I95" i="142"/>
  <c r="G95" i="142"/>
  <c r="F95" i="142"/>
  <c r="E95" i="142"/>
  <c r="D95" i="142"/>
  <c r="C95" i="142"/>
  <c r="B95" i="142"/>
  <c r="A95" i="142"/>
  <c r="AU94" i="142"/>
  <c r="AT94" i="142"/>
  <c r="AS94" i="142"/>
  <c r="AR94" i="142"/>
  <c r="AQ94" i="142"/>
  <c r="AP94" i="142"/>
  <c r="AO94" i="142"/>
  <c r="AM94" i="142"/>
  <c r="AL94" i="142"/>
  <c r="AK94" i="142"/>
  <c r="AJ94" i="142"/>
  <c r="AI94" i="142"/>
  <c r="AH94" i="142"/>
  <c r="AG94" i="142"/>
  <c r="AE94" i="142"/>
  <c r="AD94" i="142"/>
  <c r="AC94" i="142"/>
  <c r="AB94" i="142"/>
  <c r="AA94" i="142"/>
  <c r="Z94" i="142"/>
  <c r="Y94" i="142"/>
  <c r="W94" i="142"/>
  <c r="V94" i="142"/>
  <c r="U94" i="142"/>
  <c r="T94" i="142"/>
  <c r="S94" i="142"/>
  <c r="R94" i="142"/>
  <c r="Q94" i="142"/>
  <c r="O94" i="142"/>
  <c r="N94" i="142"/>
  <c r="M94" i="142"/>
  <c r="L94" i="142"/>
  <c r="K94" i="142"/>
  <c r="J94" i="142"/>
  <c r="I94" i="142"/>
  <c r="G94" i="142"/>
  <c r="F94" i="142"/>
  <c r="E94" i="142"/>
  <c r="D94" i="142"/>
  <c r="C94" i="142"/>
  <c r="B94" i="142"/>
  <c r="A94" i="142"/>
  <c r="AU93" i="142"/>
  <c r="AT93" i="142"/>
  <c r="AS93" i="142"/>
  <c r="AR93" i="142"/>
  <c r="AP93" i="142"/>
  <c r="AO93" i="142"/>
  <c r="AM93" i="142"/>
  <c r="AL93" i="142"/>
  <c r="AK93" i="142"/>
  <c r="AJ93" i="142"/>
  <c r="AH93" i="142"/>
  <c r="AG93" i="142"/>
  <c r="AE93" i="142"/>
  <c r="AD93" i="142"/>
  <c r="AC93" i="142"/>
  <c r="AB93" i="142"/>
  <c r="Z93" i="142"/>
  <c r="Y93" i="142"/>
  <c r="W93" i="142"/>
  <c r="V93" i="142"/>
  <c r="U93" i="142"/>
  <c r="T93" i="142"/>
  <c r="R93" i="142"/>
  <c r="Q93" i="142"/>
  <c r="O93" i="142"/>
  <c r="N93" i="142"/>
  <c r="M93" i="142"/>
  <c r="L93" i="142"/>
  <c r="K93" i="142"/>
  <c r="J93" i="142"/>
  <c r="I93" i="142"/>
  <c r="G93" i="142"/>
  <c r="F93" i="142"/>
  <c r="E93" i="142"/>
  <c r="D93" i="142"/>
  <c r="C93" i="142"/>
  <c r="B93" i="142"/>
  <c r="A93" i="142"/>
  <c r="AU92" i="142"/>
  <c r="AT92" i="142"/>
  <c r="AS92" i="142"/>
  <c r="AR92" i="142"/>
  <c r="AQ92" i="142"/>
  <c r="AP92" i="142"/>
  <c r="AO92" i="142"/>
  <c r="AM92" i="142"/>
  <c r="AL92" i="142"/>
  <c r="AK92" i="142"/>
  <c r="AJ92" i="142"/>
  <c r="AI92" i="142"/>
  <c r="AH92" i="142"/>
  <c r="AG92" i="142"/>
  <c r="AE92" i="142"/>
  <c r="AD92" i="142"/>
  <c r="AC92" i="142"/>
  <c r="AB92" i="142"/>
  <c r="AA92" i="142"/>
  <c r="Z92" i="142"/>
  <c r="Y92" i="142"/>
  <c r="W92" i="142"/>
  <c r="V92" i="142"/>
  <c r="U92" i="142"/>
  <c r="T92" i="142"/>
  <c r="S92" i="142"/>
  <c r="R92" i="142"/>
  <c r="Q92" i="142"/>
  <c r="O92" i="142"/>
  <c r="N92" i="142"/>
  <c r="M92" i="142"/>
  <c r="L92" i="142"/>
  <c r="K92" i="142"/>
  <c r="J92" i="142"/>
  <c r="I92" i="142"/>
  <c r="G92" i="142"/>
  <c r="F92" i="142"/>
  <c r="E92" i="142"/>
  <c r="D92" i="142"/>
  <c r="C92" i="142"/>
  <c r="B92" i="142"/>
  <c r="A92" i="142"/>
  <c r="AU91" i="142"/>
  <c r="AT91" i="142"/>
  <c r="AS91" i="142"/>
  <c r="AR91" i="142"/>
  <c r="AQ91" i="142"/>
  <c r="AP91" i="142"/>
  <c r="AO91" i="142"/>
  <c r="AM91" i="142"/>
  <c r="AL91" i="142"/>
  <c r="AK91" i="142"/>
  <c r="AJ91" i="142"/>
  <c r="AI91" i="142"/>
  <c r="AH91" i="142"/>
  <c r="AG91" i="142"/>
  <c r="AE91" i="142"/>
  <c r="AD91" i="142"/>
  <c r="AC91" i="142"/>
  <c r="AB91" i="142"/>
  <c r="AA91" i="142"/>
  <c r="Z91" i="142"/>
  <c r="Y91" i="142"/>
  <c r="W91" i="142"/>
  <c r="V91" i="142"/>
  <c r="U91" i="142"/>
  <c r="T91" i="142"/>
  <c r="R91" i="142"/>
  <c r="Q91" i="142"/>
  <c r="O91" i="142"/>
  <c r="N91" i="142"/>
  <c r="M91" i="142"/>
  <c r="L91" i="142"/>
  <c r="K91" i="142"/>
  <c r="J91" i="142"/>
  <c r="I91" i="142"/>
  <c r="G91" i="142"/>
  <c r="F91" i="142"/>
  <c r="E91" i="142"/>
  <c r="D91" i="142"/>
  <c r="C91" i="142"/>
  <c r="B91" i="142"/>
  <c r="A91" i="142"/>
  <c r="AU90" i="142"/>
  <c r="AT90" i="142"/>
  <c r="AS90" i="142"/>
  <c r="AR90" i="142"/>
  <c r="AQ90" i="142"/>
  <c r="AP90" i="142"/>
  <c r="AO90" i="142"/>
  <c r="AM90" i="142"/>
  <c r="AL90" i="142"/>
  <c r="AK90" i="142"/>
  <c r="AJ90" i="142"/>
  <c r="AI90" i="142"/>
  <c r="AH90" i="142"/>
  <c r="AG90" i="142"/>
  <c r="AE90" i="142"/>
  <c r="AD90" i="142"/>
  <c r="AC90" i="142"/>
  <c r="AB90" i="142"/>
  <c r="AA90" i="142"/>
  <c r="Z90" i="142"/>
  <c r="Y90" i="142"/>
  <c r="W90" i="142"/>
  <c r="V90" i="142"/>
  <c r="U90" i="142"/>
  <c r="T90" i="142"/>
  <c r="R90" i="142"/>
  <c r="Q90" i="142"/>
  <c r="O90" i="142"/>
  <c r="N90" i="142"/>
  <c r="M90" i="142"/>
  <c r="L90" i="142"/>
  <c r="K90" i="142"/>
  <c r="J90" i="142"/>
  <c r="I90" i="142"/>
  <c r="G90" i="142"/>
  <c r="F90" i="142"/>
  <c r="E90" i="142"/>
  <c r="D90" i="142"/>
  <c r="C90" i="142"/>
  <c r="B90" i="142"/>
  <c r="A90" i="142"/>
  <c r="AU89" i="142"/>
  <c r="AT89" i="142"/>
  <c r="AS89" i="142"/>
  <c r="AR89" i="142"/>
  <c r="AQ89" i="142"/>
  <c r="AP89" i="142"/>
  <c r="AO89" i="142"/>
  <c r="AM89" i="142"/>
  <c r="AL89" i="142"/>
  <c r="AK89" i="142"/>
  <c r="AJ89" i="142"/>
  <c r="AH89" i="142"/>
  <c r="AG89" i="142"/>
  <c r="AE89" i="142"/>
  <c r="AD89" i="142"/>
  <c r="AC89" i="142"/>
  <c r="AB89" i="142"/>
  <c r="Z89" i="142"/>
  <c r="Y89" i="142"/>
  <c r="W89" i="142"/>
  <c r="V89" i="142"/>
  <c r="U89" i="142"/>
  <c r="T89" i="142"/>
  <c r="R89" i="142"/>
  <c r="Q89" i="142"/>
  <c r="O89" i="142"/>
  <c r="N89" i="142"/>
  <c r="M89" i="142"/>
  <c r="L89" i="142"/>
  <c r="K89" i="142"/>
  <c r="J89" i="142"/>
  <c r="I89" i="142"/>
  <c r="G89" i="142"/>
  <c r="F89" i="142"/>
  <c r="E89" i="142"/>
  <c r="D89" i="142"/>
  <c r="C89" i="142"/>
  <c r="B89" i="142"/>
  <c r="A89" i="142"/>
  <c r="AU88" i="142"/>
  <c r="AT88" i="142"/>
  <c r="AS88" i="142"/>
  <c r="AR88" i="142"/>
  <c r="AP88" i="142"/>
  <c r="AO88" i="142"/>
  <c r="AM88" i="142"/>
  <c r="AL88" i="142"/>
  <c r="AK88" i="142"/>
  <c r="AJ88" i="142"/>
  <c r="AH88" i="142"/>
  <c r="AG88" i="142"/>
  <c r="AE88" i="142"/>
  <c r="AD88" i="142"/>
  <c r="AC88" i="142"/>
  <c r="AB88" i="142"/>
  <c r="Z88" i="142"/>
  <c r="Y88" i="142"/>
  <c r="W88" i="142"/>
  <c r="V88" i="142"/>
  <c r="U88" i="142"/>
  <c r="T88" i="142"/>
  <c r="R88" i="142"/>
  <c r="Q88" i="142"/>
  <c r="O88" i="142"/>
  <c r="N88" i="142"/>
  <c r="M88" i="142"/>
  <c r="L88" i="142"/>
  <c r="K88" i="142"/>
  <c r="J88" i="142"/>
  <c r="I88" i="142"/>
  <c r="G88" i="142"/>
  <c r="F88" i="142"/>
  <c r="E88" i="142"/>
  <c r="D88" i="142"/>
  <c r="C88" i="142"/>
  <c r="B88" i="142"/>
  <c r="A88" i="142"/>
  <c r="AU87" i="142"/>
  <c r="AT87" i="142"/>
  <c r="AS87" i="142"/>
  <c r="AR87" i="142"/>
  <c r="AP87" i="142"/>
  <c r="AO87" i="142"/>
  <c r="AM87" i="142"/>
  <c r="AL87" i="142"/>
  <c r="AK87" i="142"/>
  <c r="AJ87" i="142"/>
  <c r="AH87" i="142"/>
  <c r="AG87" i="142"/>
  <c r="AE87" i="142"/>
  <c r="AD87" i="142"/>
  <c r="AC87" i="142"/>
  <c r="AB87" i="142"/>
  <c r="Z87" i="142"/>
  <c r="Y87" i="142"/>
  <c r="W87" i="142"/>
  <c r="V87" i="142"/>
  <c r="U87" i="142"/>
  <c r="T87" i="142"/>
  <c r="R87" i="142"/>
  <c r="Q87" i="142"/>
  <c r="O87" i="142"/>
  <c r="N87" i="142"/>
  <c r="M87" i="142"/>
  <c r="L87" i="142"/>
  <c r="K87" i="142"/>
  <c r="J87" i="142"/>
  <c r="I87" i="142"/>
  <c r="G87" i="142"/>
  <c r="F87" i="142"/>
  <c r="E87" i="142"/>
  <c r="D87" i="142"/>
  <c r="C87" i="142"/>
  <c r="B87" i="142"/>
  <c r="A87" i="142"/>
  <c r="AU86" i="142"/>
  <c r="AT86" i="142"/>
  <c r="AS86" i="142"/>
  <c r="AR86" i="142"/>
  <c r="AP86" i="142"/>
  <c r="AO86" i="142"/>
  <c r="AM86" i="142"/>
  <c r="AL86" i="142"/>
  <c r="AK86" i="142"/>
  <c r="AJ86" i="142"/>
  <c r="AH86" i="142"/>
  <c r="AG86" i="142"/>
  <c r="AE86" i="142"/>
  <c r="AD86" i="142"/>
  <c r="AC86" i="142"/>
  <c r="AB86" i="142"/>
  <c r="Z86" i="142"/>
  <c r="Y86" i="142"/>
  <c r="W86" i="142"/>
  <c r="V86" i="142"/>
  <c r="U86" i="142"/>
  <c r="T86" i="142"/>
  <c r="R86" i="142"/>
  <c r="Q86" i="142"/>
  <c r="O86" i="142"/>
  <c r="N86" i="142"/>
  <c r="M86" i="142"/>
  <c r="L86" i="142"/>
  <c r="K86" i="142"/>
  <c r="J86" i="142"/>
  <c r="I86" i="142"/>
  <c r="G86" i="142"/>
  <c r="F86" i="142"/>
  <c r="E86" i="142"/>
  <c r="D86" i="142"/>
  <c r="C86" i="142"/>
  <c r="B86" i="142"/>
  <c r="A86" i="142"/>
  <c r="AU85" i="142"/>
  <c r="AT85" i="142"/>
  <c r="AS85" i="142"/>
  <c r="AR85" i="142"/>
  <c r="AP85" i="142"/>
  <c r="AO85" i="142"/>
  <c r="AM85" i="142"/>
  <c r="AL85" i="142"/>
  <c r="AK85" i="142"/>
  <c r="AJ85" i="142"/>
  <c r="AH85" i="142"/>
  <c r="AG85" i="142"/>
  <c r="AE85" i="142"/>
  <c r="AD85" i="142"/>
  <c r="AC85" i="142"/>
  <c r="AB85" i="142"/>
  <c r="Z85" i="142"/>
  <c r="Y85" i="142"/>
  <c r="W85" i="142"/>
  <c r="V85" i="142"/>
  <c r="U85" i="142"/>
  <c r="T85" i="142"/>
  <c r="R85" i="142"/>
  <c r="Q85" i="142"/>
  <c r="O85" i="142"/>
  <c r="N85" i="142"/>
  <c r="M85" i="142"/>
  <c r="L85" i="142"/>
  <c r="K85" i="142"/>
  <c r="J85" i="142"/>
  <c r="I85" i="142"/>
  <c r="G85" i="142"/>
  <c r="F85" i="142"/>
  <c r="E85" i="142"/>
  <c r="D85" i="142"/>
  <c r="C85" i="142"/>
  <c r="B85" i="142"/>
  <c r="A85" i="142"/>
  <c r="AU84" i="142"/>
  <c r="AT84" i="142"/>
  <c r="AS84" i="142"/>
  <c r="AR84" i="142"/>
  <c r="AP84" i="142"/>
  <c r="AO84" i="142"/>
  <c r="AM84" i="142"/>
  <c r="AL84" i="142"/>
  <c r="AK84" i="142"/>
  <c r="AJ84" i="142"/>
  <c r="AH84" i="142"/>
  <c r="AG84" i="142"/>
  <c r="AE84" i="142"/>
  <c r="AD84" i="142"/>
  <c r="AC84" i="142"/>
  <c r="AB84" i="142"/>
  <c r="Z84" i="142"/>
  <c r="Y84" i="142"/>
  <c r="W84" i="142"/>
  <c r="V84" i="142"/>
  <c r="U84" i="142"/>
  <c r="T84" i="142"/>
  <c r="R84" i="142"/>
  <c r="Q84" i="142"/>
  <c r="O84" i="142"/>
  <c r="N84" i="142"/>
  <c r="M84" i="142"/>
  <c r="L84" i="142"/>
  <c r="K84" i="142"/>
  <c r="J84" i="142"/>
  <c r="I84" i="142"/>
  <c r="G84" i="142"/>
  <c r="F84" i="142"/>
  <c r="E84" i="142"/>
  <c r="D84" i="142"/>
  <c r="C84" i="142"/>
  <c r="B84" i="142"/>
  <c r="A84" i="142"/>
  <c r="AU83" i="142"/>
  <c r="AT83" i="142"/>
  <c r="AS83" i="142"/>
  <c r="AR83" i="142"/>
  <c r="AP83" i="142"/>
  <c r="AO83" i="142"/>
  <c r="AM83" i="142"/>
  <c r="AL83" i="142"/>
  <c r="AK83" i="142"/>
  <c r="AJ83" i="142"/>
  <c r="AH83" i="142"/>
  <c r="AG83" i="142"/>
  <c r="AE83" i="142"/>
  <c r="AD83" i="142"/>
  <c r="AC83" i="142"/>
  <c r="AB83" i="142"/>
  <c r="Z83" i="142"/>
  <c r="Y83" i="142"/>
  <c r="W83" i="142"/>
  <c r="V83" i="142"/>
  <c r="U83" i="142"/>
  <c r="T83" i="142"/>
  <c r="R83" i="142"/>
  <c r="Q83" i="142"/>
  <c r="O83" i="142"/>
  <c r="N83" i="142"/>
  <c r="M83" i="142"/>
  <c r="L83" i="142"/>
  <c r="K83" i="142"/>
  <c r="J83" i="142"/>
  <c r="I83" i="142"/>
  <c r="G83" i="142"/>
  <c r="F83" i="142"/>
  <c r="E83" i="142"/>
  <c r="D83" i="142"/>
  <c r="C83" i="142"/>
  <c r="B83" i="142"/>
  <c r="A83" i="142"/>
  <c r="AU82" i="142"/>
  <c r="AT82" i="142"/>
  <c r="AS82" i="142"/>
  <c r="AR82" i="142"/>
  <c r="AP82" i="142"/>
  <c r="AO82" i="142"/>
  <c r="AM82" i="142"/>
  <c r="AL82" i="142"/>
  <c r="AK82" i="142"/>
  <c r="AJ82" i="142"/>
  <c r="AH82" i="142"/>
  <c r="AG82" i="142"/>
  <c r="AE82" i="142"/>
  <c r="AD82" i="142"/>
  <c r="AC82" i="142"/>
  <c r="AB82" i="142"/>
  <c r="Z82" i="142"/>
  <c r="Y82" i="142"/>
  <c r="W82" i="142"/>
  <c r="V82" i="142"/>
  <c r="U82" i="142"/>
  <c r="T82" i="142"/>
  <c r="R82" i="142"/>
  <c r="Q82" i="142"/>
  <c r="O82" i="142"/>
  <c r="N82" i="142"/>
  <c r="M82" i="142"/>
  <c r="L82" i="142"/>
  <c r="K82" i="142"/>
  <c r="J82" i="142"/>
  <c r="I82" i="142"/>
  <c r="G82" i="142"/>
  <c r="F82" i="142"/>
  <c r="E82" i="142"/>
  <c r="D82" i="142"/>
  <c r="C82" i="142"/>
  <c r="B82" i="142"/>
  <c r="A82" i="142"/>
  <c r="AU81" i="142"/>
  <c r="AT81" i="142"/>
  <c r="AS81" i="142"/>
  <c r="AR81" i="142"/>
  <c r="AP81" i="142"/>
  <c r="AO81" i="142"/>
  <c r="AM81" i="142"/>
  <c r="AL81" i="142"/>
  <c r="AK81" i="142"/>
  <c r="AJ81" i="142"/>
  <c r="AH81" i="142"/>
  <c r="AG81" i="142"/>
  <c r="AE81" i="142"/>
  <c r="AD81" i="142"/>
  <c r="AC81" i="142"/>
  <c r="AB81" i="142"/>
  <c r="Z81" i="142"/>
  <c r="Y81" i="142"/>
  <c r="W81" i="142"/>
  <c r="V81" i="142"/>
  <c r="U81" i="142"/>
  <c r="T81" i="142"/>
  <c r="R81" i="142"/>
  <c r="Q81" i="142"/>
  <c r="O81" i="142"/>
  <c r="N81" i="142"/>
  <c r="M81" i="142"/>
  <c r="L81" i="142"/>
  <c r="K81" i="142"/>
  <c r="J81" i="142"/>
  <c r="I81" i="142"/>
  <c r="G81" i="142"/>
  <c r="F81" i="142"/>
  <c r="E81" i="142"/>
  <c r="D81" i="142"/>
  <c r="C81" i="142"/>
  <c r="B81" i="142"/>
  <c r="A81" i="142"/>
  <c r="AU80" i="142"/>
  <c r="AT80" i="142"/>
  <c r="AS80" i="142"/>
  <c r="AR80" i="142"/>
  <c r="AP80" i="142"/>
  <c r="AO80" i="142"/>
  <c r="AM80" i="142"/>
  <c r="AL80" i="142"/>
  <c r="AK80" i="142"/>
  <c r="AJ80" i="142"/>
  <c r="AH80" i="142"/>
  <c r="AG80" i="142"/>
  <c r="AE80" i="142"/>
  <c r="AD80" i="142"/>
  <c r="AC80" i="142"/>
  <c r="AB80" i="142"/>
  <c r="Z80" i="142"/>
  <c r="Y80" i="142"/>
  <c r="W80" i="142"/>
  <c r="V80" i="142"/>
  <c r="U80" i="142"/>
  <c r="T80" i="142"/>
  <c r="R80" i="142"/>
  <c r="Q80" i="142"/>
  <c r="O80" i="142"/>
  <c r="N80" i="142"/>
  <c r="M80" i="142"/>
  <c r="L80" i="142"/>
  <c r="K80" i="142"/>
  <c r="J80" i="142"/>
  <c r="I80" i="142"/>
  <c r="G80" i="142"/>
  <c r="F80" i="142"/>
  <c r="E80" i="142"/>
  <c r="D80" i="142"/>
  <c r="C80" i="142"/>
  <c r="B80" i="142"/>
  <c r="A80" i="142"/>
  <c r="AU79" i="142"/>
  <c r="AT79" i="142"/>
  <c r="AS79" i="142"/>
  <c r="AR79" i="142"/>
  <c r="AP79" i="142"/>
  <c r="AO79" i="142"/>
  <c r="AM79" i="142"/>
  <c r="AL79" i="142"/>
  <c r="AK79" i="142"/>
  <c r="AJ79" i="142"/>
  <c r="AH79" i="142"/>
  <c r="AG79" i="142"/>
  <c r="AE79" i="142"/>
  <c r="AD79" i="142"/>
  <c r="AC79" i="142"/>
  <c r="AB79" i="142"/>
  <c r="Z79" i="142"/>
  <c r="Y79" i="142"/>
  <c r="W79" i="142"/>
  <c r="V79" i="142"/>
  <c r="U79" i="142"/>
  <c r="T79" i="142"/>
  <c r="R79" i="142"/>
  <c r="Q79" i="142"/>
  <c r="O79" i="142"/>
  <c r="N79" i="142"/>
  <c r="M79" i="142"/>
  <c r="L79" i="142"/>
  <c r="K79" i="142"/>
  <c r="J79" i="142"/>
  <c r="I79" i="142"/>
  <c r="G79" i="142"/>
  <c r="F79" i="142"/>
  <c r="E79" i="142"/>
  <c r="D79" i="142"/>
  <c r="C79" i="142"/>
  <c r="B79" i="142"/>
  <c r="A79" i="142"/>
  <c r="AU78" i="142"/>
  <c r="AT78" i="142"/>
  <c r="AS78" i="142"/>
  <c r="AR78" i="142"/>
  <c r="AP78" i="142"/>
  <c r="AO78" i="142"/>
  <c r="AM78" i="142"/>
  <c r="AL78" i="142"/>
  <c r="AK78" i="142"/>
  <c r="AJ78" i="142"/>
  <c r="AH78" i="142"/>
  <c r="AG78" i="142"/>
  <c r="AE78" i="142"/>
  <c r="AD78" i="142"/>
  <c r="AC78" i="142"/>
  <c r="AB78" i="142"/>
  <c r="Z78" i="142"/>
  <c r="Y78" i="142"/>
  <c r="W78" i="142"/>
  <c r="V78" i="142"/>
  <c r="U78" i="142"/>
  <c r="T78" i="142"/>
  <c r="R78" i="142"/>
  <c r="Q78" i="142"/>
  <c r="O78" i="142"/>
  <c r="N78" i="142"/>
  <c r="M78" i="142"/>
  <c r="L78" i="142"/>
  <c r="K78" i="142"/>
  <c r="J78" i="142"/>
  <c r="I78" i="142"/>
  <c r="G78" i="142"/>
  <c r="F78" i="142"/>
  <c r="E78" i="142"/>
  <c r="D78" i="142"/>
  <c r="C78" i="142"/>
  <c r="B78" i="142"/>
  <c r="A78" i="142"/>
  <c r="AU77" i="142"/>
  <c r="AT77" i="142"/>
  <c r="AS77" i="142"/>
  <c r="AR77" i="142"/>
  <c r="AP77" i="142"/>
  <c r="AO77" i="142"/>
  <c r="AM77" i="142"/>
  <c r="AL77" i="142"/>
  <c r="AK77" i="142"/>
  <c r="AJ77" i="142"/>
  <c r="AH77" i="142"/>
  <c r="AG77" i="142"/>
  <c r="AE77" i="142"/>
  <c r="AD77" i="142"/>
  <c r="AC77" i="142"/>
  <c r="AB77" i="142"/>
  <c r="Z77" i="142"/>
  <c r="Y77" i="142"/>
  <c r="W77" i="142"/>
  <c r="V77" i="142"/>
  <c r="U77" i="142"/>
  <c r="T77" i="142"/>
  <c r="R77" i="142"/>
  <c r="Q77" i="142"/>
  <c r="O77" i="142"/>
  <c r="N77" i="142"/>
  <c r="M77" i="142"/>
  <c r="L77" i="142"/>
  <c r="K77" i="142"/>
  <c r="J77" i="142"/>
  <c r="I77" i="142"/>
  <c r="G77" i="142"/>
  <c r="F77" i="142"/>
  <c r="E77" i="142"/>
  <c r="D77" i="142"/>
  <c r="C77" i="142"/>
  <c r="B77" i="142"/>
  <c r="A77" i="142"/>
  <c r="AU76" i="142"/>
  <c r="AT76" i="142"/>
  <c r="AS76" i="142"/>
  <c r="AR76" i="142"/>
  <c r="AP76" i="142"/>
  <c r="AO76" i="142"/>
  <c r="AM76" i="142"/>
  <c r="AL76" i="142"/>
  <c r="AK76" i="142"/>
  <c r="AJ76" i="142"/>
  <c r="AH76" i="142"/>
  <c r="AG76" i="142"/>
  <c r="AE76" i="142"/>
  <c r="AD76" i="142"/>
  <c r="AC76" i="142"/>
  <c r="AB76" i="142"/>
  <c r="Z76" i="142"/>
  <c r="Y76" i="142"/>
  <c r="W76" i="142"/>
  <c r="V76" i="142"/>
  <c r="U76" i="142"/>
  <c r="T76" i="142"/>
  <c r="R76" i="142"/>
  <c r="Q76" i="142"/>
  <c r="O76" i="142"/>
  <c r="N76" i="142"/>
  <c r="M76" i="142"/>
  <c r="L76" i="142"/>
  <c r="K76" i="142"/>
  <c r="J76" i="142"/>
  <c r="I76" i="142"/>
  <c r="G76" i="142"/>
  <c r="F76" i="142"/>
  <c r="E76" i="142"/>
  <c r="D76" i="142"/>
  <c r="C76" i="142"/>
  <c r="B76" i="142"/>
  <c r="A76" i="142"/>
  <c r="AU75" i="142"/>
  <c r="AT75" i="142"/>
  <c r="AS75" i="142"/>
  <c r="AR75" i="142"/>
  <c r="AP75" i="142"/>
  <c r="AO75" i="142"/>
  <c r="AM75" i="142"/>
  <c r="AL75" i="142"/>
  <c r="AK75" i="142"/>
  <c r="AJ75" i="142"/>
  <c r="AH75" i="142"/>
  <c r="AG75" i="142"/>
  <c r="AE75" i="142"/>
  <c r="AD75" i="142"/>
  <c r="AC75" i="142"/>
  <c r="AB75" i="142"/>
  <c r="Z75" i="142"/>
  <c r="Y75" i="142"/>
  <c r="W75" i="142"/>
  <c r="V75" i="142"/>
  <c r="U75" i="142"/>
  <c r="T75" i="142"/>
  <c r="R75" i="142"/>
  <c r="Q75" i="142"/>
  <c r="O75" i="142"/>
  <c r="N75" i="142"/>
  <c r="M75" i="142"/>
  <c r="L75" i="142"/>
  <c r="K75" i="142"/>
  <c r="J75" i="142"/>
  <c r="I75" i="142"/>
  <c r="G75" i="142"/>
  <c r="F75" i="142"/>
  <c r="E75" i="142"/>
  <c r="D75" i="142"/>
  <c r="C75" i="142"/>
  <c r="B75" i="142"/>
  <c r="A75" i="142"/>
  <c r="G70" i="142"/>
  <c r="F70" i="142"/>
  <c r="E70" i="142"/>
  <c r="D70" i="142"/>
  <c r="C70" i="142"/>
  <c r="B70" i="142"/>
  <c r="G69" i="142"/>
  <c r="F69" i="142"/>
  <c r="E69" i="142"/>
  <c r="D69" i="142"/>
  <c r="C69" i="142"/>
  <c r="B69" i="142"/>
  <c r="G68" i="142"/>
  <c r="F68" i="142"/>
  <c r="E68" i="142"/>
  <c r="D68" i="142"/>
  <c r="C68" i="142"/>
  <c r="B68" i="142"/>
  <c r="G67" i="142"/>
  <c r="F67" i="142"/>
  <c r="E67" i="142"/>
  <c r="D67" i="142"/>
  <c r="C67" i="142"/>
  <c r="B67" i="142"/>
  <c r="G66" i="142"/>
  <c r="F66" i="142"/>
  <c r="E66" i="142"/>
  <c r="D66" i="142"/>
  <c r="C66" i="142"/>
  <c r="B66" i="142"/>
  <c r="G65" i="142"/>
  <c r="F65" i="142"/>
  <c r="E65" i="142"/>
  <c r="D65" i="142"/>
  <c r="C65" i="142"/>
  <c r="B65" i="142"/>
  <c r="G64" i="142"/>
  <c r="F64" i="142"/>
  <c r="E64" i="142"/>
  <c r="D64" i="142"/>
  <c r="C64" i="142"/>
  <c r="B64" i="142"/>
  <c r="T61" i="142"/>
  <c r="T60" i="142"/>
  <c r="Q60" i="142"/>
  <c r="N60" i="142"/>
  <c r="K60" i="142"/>
  <c r="H60" i="142"/>
  <c r="E60" i="142"/>
  <c r="B60" i="142"/>
  <c r="T59" i="142"/>
  <c r="Q59" i="142"/>
  <c r="N59" i="142"/>
  <c r="K59" i="142"/>
  <c r="H59" i="142"/>
  <c r="E59" i="142"/>
  <c r="B59" i="142"/>
  <c r="T58" i="142"/>
  <c r="Q58" i="142"/>
  <c r="N58" i="142"/>
  <c r="K58" i="142"/>
  <c r="H58" i="142"/>
  <c r="E58" i="142"/>
  <c r="B58" i="142"/>
  <c r="T57" i="142"/>
  <c r="Q57" i="142"/>
  <c r="N57" i="142"/>
  <c r="K57" i="142"/>
  <c r="H57" i="142"/>
  <c r="E57" i="142"/>
  <c r="B57" i="142"/>
  <c r="T56" i="142"/>
  <c r="Q56" i="142"/>
  <c r="N56" i="142"/>
  <c r="K56" i="142"/>
  <c r="H56" i="142"/>
  <c r="E56" i="142"/>
  <c r="B56" i="142"/>
  <c r="W55" i="142"/>
  <c r="T55" i="142"/>
  <c r="S55" i="142"/>
  <c r="Q55" i="142"/>
  <c r="N55" i="142"/>
  <c r="K55" i="142"/>
  <c r="H55" i="142"/>
  <c r="E55" i="142"/>
  <c r="D55" i="142"/>
  <c r="B55" i="142"/>
  <c r="A55" i="142"/>
  <c r="S3" i="142"/>
  <c r="A29" i="142"/>
  <c r="AA86" i="142"/>
  <c r="AF105" i="152"/>
  <c r="AF103" i="152"/>
  <c r="AF101" i="152"/>
  <c r="AF99" i="152"/>
  <c r="AF97" i="152"/>
  <c r="AF95" i="152"/>
  <c r="AF93" i="152"/>
  <c r="AF113" i="152"/>
  <c r="AF112" i="152"/>
  <c r="AF110" i="152"/>
  <c r="AF106" i="152"/>
  <c r="AF104" i="152"/>
  <c r="AF102" i="152"/>
  <c r="AF100" i="152"/>
  <c r="AF98" i="152"/>
  <c r="AF96" i="152"/>
  <c r="AF94" i="152"/>
  <c r="AF92" i="152"/>
  <c r="AQ104" i="148"/>
  <c r="AQ100" i="148"/>
  <c r="AQ96" i="148"/>
  <c r="AQ92" i="148"/>
  <c r="AQ111" i="148"/>
  <c r="AQ103" i="148"/>
  <c r="AQ99" i="148"/>
  <c r="AQ95" i="148"/>
  <c r="AQ110" i="148"/>
  <c r="AQ102" i="148"/>
  <c r="AQ98" i="148"/>
  <c r="AQ94" i="148"/>
  <c r="AQ113" i="148"/>
  <c r="AQ105" i="148"/>
  <c r="AQ101" i="148"/>
  <c r="AQ97" i="148"/>
  <c r="AQ93" i="148"/>
  <c r="A54" i="148"/>
  <c r="O63" i="148"/>
  <c r="AA75" i="142"/>
  <c r="AA79" i="142"/>
  <c r="AA83" i="142"/>
  <c r="AA87" i="142"/>
  <c r="AA93" i="142"/>
  <c r="S75" i="142"/>
  <c r="S79" i="142"/>
  <c r="S83" i="142"/>
  <c r="S87" i="142"/>
  <c r="S91" i="142"/>
  <c r="AA76" i="142"/>
  <c r="AA80" i="142"/>
  <c r="AA84" i="142"/>
  <c r="AA88" i="142"/>
  <c r="S76" i="142"/>
  <c r="S80" i="142"/>
  <c r="S84" i="142"/>
  <c r="S88" i="142"/>
  <c r="AA77" i="142"/>
  <c r="AA81" i="142"/>
  <c r="AA85" i="142"/>
  <c r="AA89" i="142"/>
  <c r="S77" i="142"/>
  <c r="S81" i="142"/>
  <c r="S85" i="142"/>
  <c r="S89" i="142"/>
  <c r="AA78" i="142"/>
  <c r="AA82" i="142"/>
  <c r="S78" i="142"/>
  <c r="S82" i="142"/>
  <c r="S86" i="142"/>
  <c r="S90" i="142"/>
  <c r="B61" i="142"/>
  <c r="X56" i="142"/>
  <c r="J64" i="142"/>
  <c r="J68" i="142"/>
  <c r="J70" i="142"/>
  <c r="S93" i="142"/>
  <c r="J66" i="142"/>
  <c r="K61" i="142"/>
  <c r="J67" i="142"/>
  <c r="Q61" i="142"/>
  <c r="J69" i="142"/>
  <c r="X60" i="142"/>
  <c r="E71" i="142"/>
  <c r="G71" i="142"/>
  <c r="N61" i="142"/>
  <c r="X59" i="142"/>
  <c r="E61" i="142"/>
  <c r="X58" i="142"/>
  <c r="B71" i="142"/>
  <c r="F71" i="142"/>
  <c r="J65" i="142"/>
  <c r="X57" i="142"/>
  <c r="C71" i="142"/>
  <c r="J55" i="142"/>
  <c r="J29" i="142"/>
  <c r="AI93" i="142"/>
  <c r="H61" i="142"/>
  <c r="H64" i="142"/>
  <c r="H65" i="142"/>
  <c r="H66" i="142"/>
  <c r="H67" i="142"/>
  <c r="H68" i="142"/>
  <c r="H69" i="142"/>
  <c r="H70" i="142"/>
  <c r="D71" i="142"/>
  <c r="X55" i="142"/>
  <c r="S96" i="142"/>
  <c r="G55" i="142"/>
  <c r="AN113" i="152"/>
  <c r="AN111" i="152"/>
  <c r="AN105" i="152"/>
  <c r="AN103" i="152"/>
  <c r="AN101" i="152"/>
  <c r="AN99" i="152"/>
  <c r="AN97" i="152"/>
  <c r="AN95" i="152"/>
  <c r="AN93" i="152"/>
  <c r="AN110" i="152"/>
  <c r="AN104" i="152"/>
  <c r="AN102" i="152"/>
  <c r="AN100" i="152"/>
  <c r="AN98" i="152"/>
  <c r="AN96" i="152"/>
  <c r="AN94" i="152"/>
  <c r="AN92" i="152"/>
  <c r="AI96" i="142"/>
  <c r="AI87" i="142"/>
  <c r="AI83" i="142"/>
  <c r="AI79" i="142"/>
  <c r="AI75" i="142"/>
  <c r="AI86" i="142"/>
  <c r="AI82" i="142"/>
  <c r="AI78" i="142"/>
  <c r="AI89" i="142"/>
  <c r="AI85" i="142"/>
  <c r="AI81" i="142"/>
  <c r="AI77" i="142"/>
  <c r="AI88" i="142"/>
  <c r="AI84" i="142"/>
  <c r="AI80" i="142"/>
  <c r="AI76" i="142"/>
  <c r="J71" i="142"/>
  <c r="X61" i="142"/>
  <c r="AI97" i="142"/>
  <c r="M55" i="142"/>
  <c r="S29" i="142"/>
  <c r="AQ93" i="142"/>
  <c r="H71" i="142"/>
  <c r="AQ96" i="142"/>
  <c r="AQ87" i="142"/>
  <c r="AQ83" i="142"/>
  <c r="AQ79" i="142"/>
  <c r="AQ75" i="142"/>
  <c r="AQ86" i="142"/>
  <c r="AQ82" i="142"/>
  <c r="AQ78" i="142"/>
  <c r="AQ80" i="142"/>
  <c r="AQ88" i="142"/>
  <c r="AQ76" i="142"/>
  <c r="AQ85" i="142"/>
  <c r="AQ81" i="142"/>
  <c r="AQ77" i="142"/>
  <c r="AQ84" i="142"/>
  <c r="A10" i="142"/>
  <c r="P55" i="142"/>
  <c r="J1" i="3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K101" i="256"/>
  <c r="K103" i="256"/>
  <c r="K105" i="256"/>
  <c r="K107" i="256"/>
  <c r="K119" i="256"/>
  <c r="K120" i="256"/>
  <c r="K102" i="256"/>
  <c r="K104" i="256"/>
  <c r="K106" i="256"/>
  <c r="K108" i="256"/>
  <c r="K104" i="257"/>
  <c r="K108" i="257"/>
  <c r="K112" i="257"/>
  <c r="K120" i="257"/>
  <c r="K101" i="257"/>
  <c r="K105" i="257"/>
  <c r="K109" i="257"/>
  <c r="K113" i="257"/>
  <c r="K121" i="257"/>
  <c r="K102" i="257"/>
  <c r="K106" i="257"/>
  <c r="K110" i="257"/>
  <c r="K114" i="257"/>
  <c r="K118" i="257"/>
  <c r="K103" i="257"/>
  <c r="K107" i="257"/>
  <c r="K111" i="257"/>
  <c r="K119" i="257"/>
  <c r="S77" i="257"/>
  <c r="H96" i="257"/>
  <c r="J96" i="257"/>
  <c r="J95" i="257"/>
  <c r="P77" i="257"/>
  <c r="H94" i="257"/>
  <c r="V67" i="257"/>
  <c r="H93" i="257"/>
  <c r="J93" i="257"/>
  <c r="J92" i="257"/>
  <c r="S67" i="257"/>
  <c r="H96" i="256"/>
  <c r="J96" i="256"/>
  <c r="J95" i="256"/>
  <c r="F97" i="257"/>
  <c r="J94" i="257"/>
  <c r="M77" i="257"/>
  <c r="H91" i="257"/>
  <c r="J91" i="257"/>
  <c r="V72" i="257"/>
  <c r="V75" i="257"/>
  <c r="V73" i="257"/>
  <c r="V76" i="257"/>
  <c r="M67" i="257"/>
  <c r="S77" i="256"/>
  <c r="P77" i="256"/>
  <c r="H95" i="256"/>
  <c r="V76" i="256"/>
  <c r="H92" i="256"/>
  <c r="J92" i="256"/>
  <c r="C97" i="256"/>
  <c r="V71" i="256"/>
  <c r="V74" i="256"/>
  <c r="H91" i="256"/>
  <c r="P67" i="256"/>
  <c r="J91" i="256"/>
  <c r="V74" i="257"/>
  <c r="P67" i="257"/>
  <c r="B97" i="257"/>
  <c r="C97" i="257"/>
  <c r="D97" i="257"/>
  <c r="E97" i="257"/>
  <c r="G97" i="257"/>
  <c r="S3" i="257"/>
  <c r="H90" i="257"/>
  <c r="J90" i="257"/>
  <c r="H92" i="257"/>
  <c r="H95" i="257"/>
  <c r="V71" i="257"/>
  <c r="B97" i="256"/>
  <c r="V72" i="256"/>
  <c r="V75" i="256"/>
  <c r="E97" i="256"/>
  <c r="F97" i="256"/>
  <c r="G97" i="256"/>
  <c r="J90" i="256"/>
  <c r="H90" i="256"/>
  <c r="M67" i="256"/>
  <c r="V73" i="256"/>
  <c r="S67" i="256"/>
  <c r="S3" i="256"/>
  <c r="K118" i="256"/>
  <c r="D97" i="256"/>
  <c r="S119" i="256"/>
  <c r="S105" i="256"/>
  <c r="S101" i="256"/>
  <c r="S103" i="256"/>
  <c r="S108" i="256"/>
  <c r="S106" i="256"/>
  <c r="S104" i="256"/>
  <c r="S102" i="256"/>
  <c r="S120" i="256"/>
  <c r="S118" i="256"/>
  <c r="S117" i="256"/>
  <c r="S107" i="256"/>
  <c r="S119" i="257"/>
  <c r="S111" i="257"/>
  <c r="S107" i="257"/>
  <c r="S103" i="257"/>
  <c r="S118" i="257"/>
  <c r="S114" i="257"/>
  <c r="S110" i="257"/>
  <c r="S106" i="257"/>
  <c r="S102" i="257"/>
  <c r="S121" i="257"/>
  <c r="S113" i="257"/>
  <c r="S109" i="257"/>
  <c r="S105" i="257"/>
  <c r="S101" i="257"/>
  <c r="S120" i="257"/>
  <c r="S112" i="257"/>
  <c r="S108" i="257"/>
  <c r="S104" i="257"/>
  <c r="J97" i="257"/>
  <c r="V77" i="257"/>
  <c r="H97" i="256"/>
  <c r="V77" i="256"/>
  <c r="J97" i="256"/>
  <c r="R61" i="257"/>
  <c r="A32" i="257"/>
  <c r="H97" i="257"/>
  <c r="R61" i="256"/>
  <c r="A32" i="256"/>
  <c r="AA120" i="257"/>
  <c r="AA112" i="257"/>
  <c r="AA108" i="257"/>
  <c r="AA104" i="257"/>
  <c r="AA111" i="257"/>
  <c r="AA107" i="257"/>
  <c r="AA103" i="257"/>
  <c r="AA122" i="257"/>
  <c r="AA114" i="257"/>
  <c r="AA110" i="257"/>
  <c r="AA106" i="257"/>
  <c r="AA102" i="257"/>
  <c r="AA121" i="257"/>
  <c r="AA113" i="257"/>
  <c r="AA109" i="257"/>
  <c r="AA105" i="257"/>
  <c r="AA101" i="257"/>
  <c r="J32" i="257"/>
  <c r="U61" i="257"/>
  <c r="J32" i="256"/>
  <c r="U61" i="256"/>
  <c r="AI120" i="257"/>
  <c r="AI112" i="257"/>
  <c r="AI108" i="257"/>
  <c r="AI104" i="257"/>
  <c r="AI119" i="257"/>
  <c r="AI111" i="257"/>
  <c r="AI107" i="257"/>
  <c r="AI103" i="257"/>
  <c r="AI122" i="257"/>
  <c r="AI118" i="257"/>
  <c r="AI114" i="257"/>
  <c r="AI110" i="257"/>
  <c r="AI106" i="257"/>
  <c r="AI102" i="257"/>
  <c r="AI121" i="257"/>
  <c r="AI113" i="257"/>
  <c r="AI109" i="257"/>
  <c r="AI105" i="257"/>
  <c r="AI101" i="257"/>
  <c r="S32" i="257"/>
  <c r="L71" i="257"/>
  <c r="S32" i="256"/>
  <c r="L71" i="256"/>
  <c r="AQ107" i="256"/>
  <c r="AQ105" i="256"/>
  <c r="AQ103" i="256"/>
  <c r="AQ101" i="256"/>
  <c r="AQ118" i="256"/>
  <c r="AQ121" i="256"/>
  <c r="AQ119" i="256"/>
  <c r="AQ122" i="256"/>
  <c r="AQ108" i="256"/>
  <c r="AQ104" i="256"/>
  <c r="AQ102" i="256"/>
  <c r="AQ106" i="256"/>
  <c r="AQ120" i="256"/>
  <c r="AQ121" i="257"/>
  <c r="AQ113" i="257"/>
  <c r="AQ109" i="257"/>
  <c r="AQ105" i="257"/>
  <c r="AQ101" i="257"/>
  <c r="AQ120" i="257"/>
  <c r="AQ112" i="257"/>
  <c r="AQ108" i="257"/>
  <c r="AQ104" i="257"/>
  <c r="AQ119" i="257"/>
  <c r="AQ111" i="257"/>
  <c r="AQ107" i="257"/>
  <c r="AQ103" i="257"/>
  <c r="AQ122" i="257"/>
  <c r="AQ118" i="257"/>
  <c r="AQ114" i="257"/>
  <c r="AQ110" i="257"/>
  <c r="AQ106" i="257"/>
  <c r="AQ102" i="257"/>
  <c r="A60" i="257"/>
  <c r="O71" i="257"/>
  <c r="A60" i="256"/>
  <c r="O71" i="256"/>
  <c r="J99" i="268" l="1"/>
  <c r="H99" i="268"/>
  <c r="M82" i="268"/>
  <c r="H98" i="268"/>
  <c r="C108" i="268"/>
  <c r="V72" i="268"/>
  <c r="K121" i="267"/>
  <c r="J98" i="268"/>
  <c r="C109" i="268"/>
  <c r="C106" i="268"/>
  <c r="C110" i="268"/>
  <c r="S82" i="268"/>
  <c r="J101" i="268"/>
  <c r="C108" i="267"/>
  <c r="P82" i="268"/>
  <c r="H100" i="268"/>
  <c r="C107" i="268"/>
  <c r="J100" i="268"/>
  <c r="J97" i="268"/>
  <c r="P72" i="268"/>
  <c r="S72" i="268"/>
  <c r="H97" i="268"/>
  <c r="V79" i="268"/>
  <c r="C104" i="267"/>
  <c r="K125" i="267"/>
  <c r="C105" i="267"/>
  <c r="C106" i="267"/>
  <c r="K105" i="267"/>
  <c r="K107" i="267"/>
  <c r="K109" i="267"/>
  <c r="K111" i="267"/>
  <c r="K113" i="267"/>
  <c r="K115" i="267"/>
  <c r="K117" i="267"/>
  <c r="K119" i="267"/>
  <c r="K123" i="267"/>
  <c r="K104" i="267"/>
  <c r="K106" i="267"/>
  <c r="K108" i="267"/>
  <c r="K110" i="267"/>
  <c r="K112" i="267"/>
  <c r="K114" i="267"/>
  <c r="K116" i="267"/>
  <c r="K118" i="267"/>
  <c r="K120" i="267"/>
  <c r="K122" i="267"/>
  <c r="B102" i="268"/>
  <c r="J96" i="268"/>
  <c r="D102" i="268"/>
  <c r="F102" i="268"/>
  <c r="G102" i="268"/>
  <c r="H96" i="268"/>
  <c r="E102" i="268"/>
  <c r="V78" i="268"/>
  <c r="V81" i="268"/>
  <c r="V77" i="268"/>
  <c r="M72" i="268"/>
  <c r="V80" i="268"/>
  <c r="H95" i="268"/>
  <c r="C102" i="268"/>
  <c r="J99" i="267"/>
  <c r="H99" i="267"/>
  <c r="S80" i="267"/>
  <c r="P80" i="267"/>
  <c r="H98" i="267"/>
  <c r="J98" i="267"/>
  <c r="H97" i="267"/>
  <c r="J97" i="267"/>
  <c r="H95" i="267"/>
  <c r="J95" i="267"/>
  <c r="J94" i="267"/>
  <c r="S70" i="267"/>
  <c r="H94" i="267"/>
  <c r="P70" i="267"/>
  <c r="M70" i="267"/>
  <c r="V79" i="267"/>
  <c r="V76" i="267"/>
  <c r="C100" i="267"/>
  <c r="D100" i="267"/>
  <c r="E100" i="267"/>
  <c r="F100" i="267"/>
  <c r="V70" i="267"/>
  <c r="J96" i="267"/>
  <c r="H96" i="266"/>
  <c r="J96" i="266"/>
  <c r="S77" i="266"/>
  <c r="J95" i="266"/>
  <c r="H95" i="266"/>
  <c r="P77" i="266"/>
  <c r="V67" i="266"/>
  <c r="H93" i="266"/>
  <c r="J93" i="266"/>
  <c r="H92" i="266"/>
  <c r="H94" i="266"/>
  <c r="J94" i="266"/>
  <c r="H91" i="266"/>
  <c r="J91" i="266"/>
  <c r="S67" i="266"/>
  <c r="J92" i="266"/>
  <c r="J3" i="265"/>
  <c r="K120" i="265" s="1"/>
  <c r="L64" i="265"/>
  <c r="C105" i="265"/>
  <c r="C107" i="265"/>
  <c r="K110" i="265"/>
  <c r="K112" i="265"/>
  <c r="K118" i="265"/>
  <c r="C104" i="265"/>
  <c r="C106" i="265"/>
  <c r="K115" i="265"/>
  <c r="P67" i="266"/>
  <c r="G97" i="266"/>
  <c r="V77" i="267"/>
  <c r="M80" i="267"/>
  <c r="G100" i="267"/>
  <c r="V78" i="267"/>
  <c r="V75" i="267"/>
  <c r="B100" i="267"/>
  <c r="B97" i="266"/>
  <c r="V73" i="266"/>
  <c r="V76" i="266"/>
  <c r="M67" i="266"/>
  <c r="V72" i="266"/>
  <c r="H90" i="266"/>
  <c r="J90" i="266"/>
  <c r="C97" i="266"/>
  <c r="D97" i="266"/>
  <c r="V71" i="266"/>
  <c r="V74" i="266"/>
  <c r="E97" i="266"/>
  <c r="F97" i="266"/>
  <c r="V75" i="266"/>
  <c r="S80" i="265"/>
  <c r="H99" i="265"/>
  <c r="J99" i="265"/>
  <c r="H98" i="265"/>
  <c r="P80" i="265"/>
  <c r="J98" i="265"/>
  <c r="H97" i="265"/>
  <c r="J97" i="265"/>
  <c r="M80" i="265"/>
  <c r="H96" i="265"/>
  <c r="V70" i="265"/>
  <c r="J96" i="265"/>
  <c r="J95" i="265"/>
  <c r="H95" i="265"/>
  <c r="S70" i="265"/>
  <c r="V75" i="265"/>
  <c r="V78" i="265"/>
  <c r="G100" i="265"/>
  <c r="V79" i="265"/>
  <c r="V74" i="265"/>
  <c r="P70" i="265"/>
  <c r="D100" i="265"/>
  <c r="F100" i="265"/>
  <c r="J94" i="265"/>
  <c r="H94" i="265"/>
  <c r="J3" i="264"/>
  <c r="K129" i="264" s="1"/>
  <c r="L66" i="264"/>
  <c r="C109" i="264"/>
  <c r="C111" i="264"/>
  <c r="C113" i="264"/>
  <c r="K114" i="264"/>
  <c r="K116" i="264"/>
  <c r="C110" i="264"/>
  <c r="K130" i="264"/>
  <c r="K119" i="264"/>
  <c r="K121" i="264"/>
  <c r="K123" i="264"/>
  <c r="V77" i="265"/>
  <c r="M70" i="265"/>
  <c r="H93" i="265"/>
  <c r="J93" i="265"/>
  <c r="V76" i="265"/>
  <c r="C100" i="265"/>
  <c r="B100" i="265"/>
  <c r="E100" i="265"/>
  <c r="S83" i="264"/>
  <c r="H104" i="264"/>
  <c r="H103" i="264"/>
  <c r="J103" i="264"/>
  <c r="P83" i="264"/>
  <c r="J102" i="264"/>
  <c r="M83" i="264"/>
  <c r="H102" i="264"/>
  <c r="V72" i="264"/>
  <c r="H101" i="264"/>
  <c r="J101" i="264"/>
  <c r="S72" i="264"/>
  <c r="V76" i="264"/>
  <c r="J99" i="264"/>
  <c r="M77" i="266"/>
  <c r="J3" i="268"/>
  <c r="H101" i="268"/>
  <c r="J95" i="268"/>
  <c r="V76" i="268"/>
  <c r="O64" i="267"/>
  <c r="S3" i="267"/>
  <c r="H93" i="267"/>
  <c r="H96" i="267"/>
  <c r="J93" i="267"/>
  <c r="L64" i="267"/>
  <c r="V74" i="267"/>
  <c r="P72" i="264"/>
  <c r="H99" i="264"/>
  <c r="V80" i="264"/>
  <c r="B105" i="264"/>
  <c r="H100" i="264"/>
  <c r="J100" i="264"/>
  <c r="V78" i="264"/>
  <c r="V81" i="264"/>
  <c r="V76" i="262"/>
  <c r="B97" i="262"/>
  <c r="V74" i="262"/>
  <c r="H95" i="262"/>
  <c r="V75" i="262"/>
  <c r="J104" i="264"/>
  <c r="C105" i="264"/>
  <c r="V79" i="264"/>
  <c r="D105" i="264"/>
  <c r="E105" i="264"/>
  <c r="F105" i="264"/>
  <c r="G105" i="264"/>
  <c r="J96" i="262"/>
  <c r="S77" i="262"/>
  <c r="J98" i="264"/>
  <c r="M72" i="264"/>
  <c r="H98" i="264"/>
  <c r="V77" i="264"/>
  <c r="H96" i="263"/>
  <c r="H96" i="262"/>
  <c r="J96" i="263"/>
  <c r="S77" i="263"/>
  <c r="P77" i="263"/>
  <c r="J95" i="263"/>
  <c r="H95" i="263"/>
  <c r="H94" i="263"/>
  <c r="M77" i="263"/>
  <c r="J94" i="263"/>
  <c r="V67" i="263"/>
  <c r="J93" i="263"/>
  <c r="H93" i="263"/>
  <c r="V72" i="263"/>
  <c r="V75" i="263"/>
  <c r="V74" i="263"/>
  <c r="V73" i="263"/>
  <c r="V76" i="263"/>
  <c r="H92" i="263"/>
  <c r="J92" i="263"/>
  <c r="H91" i="263"/>
  <c r="J91" i="263"/>
  <c r="C97" i="263"/>
  <c r="P67" i="263"/>
  <c r="B97" i="263"/>
  <c r="F97" i="263"/>
  <c r="G97" i="263"/>
  <c r="V71" i="263"/>
  <c r="D97" i="263"/>
  <c r="E97" i="263"/>
  <c r="H95" i="261"/>
  <c r="H97" i="261" s="1"/>
  <c r="J95" i="261"/>
  <c r="J97" i="261" s="1"/>
  <c r="S67" i="263"/>
  <c r="J95" i="262"/>
  <c r="P77" i="262"/>
  <c r="C97" i="262"/>
  <c r="AQ122" i="262"/>
  <c r="AQ121" i="262"/>
  <c r="AQ120" i="262"/>
  <c r="AQ116" i="262"/>
  <c r="AQ115" i="262"/>
  <c r="AQ114" i="262"/>
  <c r="AQ113" i="262"/>
  <c r="AQ112" i="262"/>
  <c r="AQ111" i="262"/>
  <c r="AQ110" i="262"/>
  <c r="AQ109" i="262"/>
  <c r="AQ108" i="262"/>
  <c r="AQ107" i="262"/>
  <c r="AQ106" i="262"/>
  <c r="AQ105" i="262"/>
  <c r="AQ104" i="262"/>
  <c r="AQ103" i="262"/>
  <c r="AQ102" i="262"/>
  <c r="AQ101" i="262"/>
  <c r="AI122" i="262"/>
  <c r="AI121" i="262"/>
  <c r="AI120" i="262"/>
  <c r="AI119" i="262"/>
  <c r="AI116" i="262"/>
  <c r="AI115" i="262"/>
  <c r="AI114" i="262"/>
  <c r="AI113" i="262"/>
  <c r="AI112" i="262"/>
  <c r="AI111" i="262"/>
  <c r="AI110" i="262"/>
  <c r="AI109" i="262"/>
  <c r="AI108" i="262"/>
  <c r="AI107" i="262"/>
  <c r="AI106" i="262"/>
  <c r="AI105" i="262"/>
  <c r="AI104" i="262"/>
  <c r="AI103" i="262"/>
  <c r="AI102" i="262"/>
  <c r="AI101" i="262"/>
  <c r="AA122" i="262"/>
  <c r="AA121" i="262"/>
  <c r="AA120" i="262"/>
  <c r="AA119" i="262"/>
  <c r="AA117" i="262"/>
  <c r="AA116" i="262"/>
  <c r="AA115" i="262"/>
  <c r="AA114" i="262"/>
  <c r="AA113" i="262"/>
  <c r="AA112" i="262"/>
  <c r="AA111" i="262"/>
  <c r="AA110" i="262"/>
  <c r="AA109" i="262"/>
  <c r="AA108" i="262"/>
  <c r="AA107" i="262"/>
  <c r="AA106" i="262"/>
  <c r="AA105" i="262"/>
  <c r="AA104" i="262"/>
  <c r="AA103" i="262"/>
  <c r="AA102" i="262"/>
  <c r="AA101" i="262"/>
  <c r="S122" i="262"/>
  <c r="S121" i="262"/>
  <c r="S120" i="262"/>
  <c r="S119" i="262"/>
  <c r="S117" i="262"/>
  <c r="S116" i="262"/>
  <c r="S115" i="262"/>
  <c r="S114" i="262"/>
  <c r="S113" i="262"/>
  <c r="S112" i="262"/>
  <c r="S111" i="262"/>
  <c r="S110" i="262"/>
  <c r="S109" i="262"/>
  <c r="S108" i="262"/>
  <c r="S107" i="262"/>
  <c r="S106" i="262"/>
  <c r="S105" i="262"/>
  <c r="S104" i="262"/>
  <c r="S103" i="262"/>
  <c r="S102" i="262"/>
  <c r="S101" i="262"/>
  <c r="K121" i="262"/>
  <c r="K120" i="262"/>
  <c r="K119" i="262"/>
  <c r="K117" i="262"/>
  <c r="K116" i="262"/>
  <c r="K115" i="262"/>
  <c r="K114" i="262"/>
  <c r="K113" i="262"/>
  <c r="K112" i="262"/>
  <c r="K111" i="262"/>
  <c r="K110" i="262"/>
  <c r="K109" i="262"/>
  <c r="K108" i="262"/>
  <c r="K107" i="262"/>
  <c r="K106" i="262"/>
  <c r="K105" i="262"/>
  <c r="K104" i="262"/>
  <c r="K103" i="262"/>
  <c r="K102" i="262"/>
  <c r="K101" i="262"/>
  <c r="V72" i="262"/>
  <c r="V73" i="262"/>
  <c r="D97" i="262"/>
  <c r="E97" i="262"/>
  <c r="F97" i="262"/>
  <c r="J94" i="262"/>
  <c r="H94" i="262"/>
  <c r="M77" i="262"/>
  <c r="V71" i="262"/>
  <c r="O66" i="268" l="1"/>
  <c r="K121" i="268"/>
  <c r="K119" i="268"/>
  <c r="K117" i="268"/>
  <c r="K115" i="268"/>
  <c r="K113" i="268"/>
  <c r="K111" i="268"/>
  <c r="K106" i="268"/>
  <c r="K107" i="268"/>
  <c r="K109" i="268"/>
  <c r="K108" i="268"/>
  <c r="K122" i="268"/>
  <c r="K120" i="268"/>
  <c r="K118" i="268"/>
  <c r="K116" i="268"/>
  <c r="K114" i="268"/>
  <c r="K112" i="268"/>
  <c r="K110" i="268"/>
  <c r="S125" i="267"/>
  <c r="S121" i="267"/>
  <c r="S3" i="268"/>
  <c r="S127" i="268" s="1"/>
  <c r="K124" i="268"/>
  <c r="K127" i="268"/>
  <c r="K123" i="268"/>
  <c r="K126" i="268"/>
  <c r="K125" i="268"/>
  <c r="J102" i="268"/>
  <c r="S123" i="267"/>
  <c r="S119" i="267"/>
  <c r="S117" i="267"/>
  <c r="S115" i="267"/>
  <c r="S113" i="267"/>
  <c r="S111" i="267"/>
  <c r="S109" i="267"/>
  <c r="S107" i="267"/>
  <c r="S105" i="267"/>
  <c r="S124" i="267"/>
  <c r="S122" i="267"/>
  <c r="S118" i="267"/>
  <c r="S116" i="267"/>
  <c r="S114" i="267"/>
  <c r="S112" i="267"/>
  <c r="S110" i="267"/>
  <c r="S108" i="267"/>
  <c r="S106" i="267"/>
  <c r="S104" i="267"/>
  <c r="H102" i="268"/>
  <c r="V82" i="268"/>
  <c r="K108" i="265"/>
  <c r="J100" i="267"/>
  <c r="V80" i="267"/>
  <c r="H97" i="266"/>
  <c r="J97" i="266"/>
  <c r="K105" i="265"/>
  <c r="K113" i="265"/>
  <c r="K111" i="265"/>
  <c r="K106" i="265"/>
  <c r="K109" i="265"/>
  <c r="K104" i="265"/>
  <c r="K107" i="265"/>
  <c r="K125" i="265"/>
  <c r="K116" i="265"/>
  <c r="K114" i="265"/>
  <c r="S3" i="265"/>
  <c r="S119" i="265" s="1"/>
  <c r="K121" i="265"/>
  <c r="K124" i="265"/>
  <c r="K119" i="265"/>
  <c r="K122" i="265"/>
  <c r="K117" i="265"/>
  <c r="K123" i="265"/>
  <c r="O64" i="265"/>
  <c r="V77" i="266"/>
  <c r="V83" i="264"/>
  <c r="J100" i="265"/>
  <c r="O66" i="264"/>
  <c r="K112" i="264"/>
  <c r="K126" i="264"/>
  <c r="K124" i="264"/>
  <c r="K113" i="264"/>
  <c r="K122" i="264"/>
  <c r="K110" i="264"/>
  <c r="K115" i="264"/>
  <c r="S3" i="264"/>
  <c r="R66" i="264" s="1"/>
  <c r="K127" i="264"/>
  <c r="K111" i="264"/>
  <c r="K120" i="264"/>
  <c r="K128" i="264"/>
  <c r="K117" i="264"/>
  <c r="K125" i="264"/>
  <c r="K109" i="264"/>
  <c r="K118" i="264"/>
  <c r="H100" i="265"/>
  <c r="S130" i="264"/>
  <c r="V80" i="265"/>
  <c r="H105" i="264"/>
  <c r="J105" i="264"/>
  <c r="R64" i="267"/>
  <c r="A34" i="267"/>
  <c r="H100" i="267"/>
  <c r="H97" i="262"/>
  <c r="H97" i="263"/>
  <c r="J97" i="263"/>
  <c r="V77" i="263"/>
  <c r="J97" i="262"/>
  <c r="V77" i="262"/>
  <c r="S126" i="268" l="1"/>
  <c r="S125" i="268"/>
  <c r="S124" i="268"/>
  <c r="S107" i="268"/>
  <c r="S106" i="268"/>
  <c r="S108" i="268"/>
  <c r="S122" i="268"/>
  <c r="S120" i="268"/>
  <c r="S118" i="268"/>
  <c r="S116" i="268"/>
  <c r="S114" i="268"/>
  <c r="S112" i="268"/>
  <c r="S110" i="268"/>
  <c r="S109" i="268"/>
  <c r="S121" i="268"/>
  <c r="S119" i="268"/>
  <c r="S117" i="268"/>
  <c r="S115" i="268"/>
  <c r="S113" i="268"/>
  <c r="S111" i="268"/>
  <c r="AA125" i="267"/>
  <c r="AA124" i="267"/>
  <c r="AA123" i="267"/>
  <c r="AA122" i="267"/>
  <c r="S123" i="268"/>
  <c r="R66" i="268"/>
  <c r="A35" i="268"/>
  <c r="AA116" i="267"/>
  <c r="AA114" i="267"/>
  <c r="AA112" i="267"/>
  <c r="AA110" i="267"/>
  <c r="AA108" i="267"/>
  <c r="AA106" i="267"/>
  <c r="AA104" i="267"/>
  <c r="AA118" i="267"/>
  <c r="AA119" i="267"/>
  <c r="AA117" i="267"/>
  <c r="AA115" i="267"/>
  <c r="AA113" i="267"/>
  <c r="AA111" i="267"/>
  <c r="AA109" i="267"/>
  <c r="AA107" i="267"/>
  <c r="AA105" i="267"/>
  <c r="S120" i="265"/>
  <c r="S124" i="265"/>
  <c r="S105" i="265"/>
  <c r="S107" i="265"/>
  <c r="S121" i="265"/>
  <c r="R64" i="265"/>
  <c r="S125" i="265"/>
  <c r="S104" i="265"/>
  <c r="S118" i="265"/>
  <c r="S123" i="265"/>
  <c r="A33" i="265"/>
  <c r="AA104" i="265" s="1"/>
  <c r="S122" i="265"/>
  <c r="S106" i="265"/>
  <c r="S109" i="265"/>
  <c r="S111" i="265"/>
  <c r="S112" i="265"/>
  <c r="S115" i="265"/>
  <c r="S108" i="265"/>
  <c r="S110" i="265"/>
  <c r="S113" i="265"/>
  <c r="S114" i="265"/>
  <c r="S117" i="265"/>
  <c r="S116" i="265"/>
  <c r="AA124" i="265"/>
  <c r="AA113" i="265"/>
  <c r="AA111" i="265"/>
  <c r="S121" i="264"/>
  <c r="S116" i="264"/>
  <c r="S118" i="264"/>
  <c r="S117" i="264"/>
  <c r="S112" i="264"/>
  <c r="S128" i="264"/>
  <c r="S123" i="264"/>
  <c r="S109" i="264"/>
  <c r="S125" i="264"/>
  <c r="S120" i="264"/>
  <c r="S111" i="264"/>
  <c r="S127" i="264"/>
  <c r="S122" i="264"/>
  <c r="S113" i="264"/>
  <c r="S129" i="264"/>
  <c r="S124" i="264"/>
  <c r="S115" i="264"/>
  <c r="S110" i="264"/>
  <c r="S126" i="264"/>
  <c r="S119" i="264"/>
  <c r="S114" i="264"/>
  <c r="A33" i="264"/>
  <c r="AA129" i="264" s="1"/>
  <c r="AA122" i="264"/>
  <c r="J33" i="264"/>
  <c r="J34" i="267"/>
  <c r="U64" i="267"/>
  <c r="AA127" i="268" l="1"/>
  <c r="AA126" i="268"/>
  <c r="AA125" i="268"/>
  <c r="AA123" i="268"/>
  <c r="AA106" i="268"/>
  <c r="AA108" i="268"/>
  <c r="AA107" i="268"/>
  <c r="AA109" i="268"/>
  <c r="AA121" i="268"/>
  <c r="AA119" i="268"/>
  <c r="AA117" i="268"/>
  <c r="AA115" i="268"/>
  <c r="AA113" i="268"/>
  <c r="AA111" i="268"/>
  <c r="AA122" i="268"/>
  <c r="AA120" i="268"/>
  <c r="AA118" i="268"/>
  <c r="AA116" i="268"/>
  <c r="AA114" i="268"/>
  <c r="AA112" i="268"/>
  <c r="AA110" i="268"/>
  <c r="U66" i="268"/>
  <c r="J35" i="268"/>
  <c r="AI124" i="268" s="1"/>
  <c r="AI122" i="267"/>
  <c r="AI121" i="267"/>
  <c r="AI120" i="267"/>
  <c r="AI123" i="267"/>
  <c r="AI119" i="267"/>
  <c r="AI117" i="267"/>
  <c r="AI115" i="267"/>
  <c r="AI113" i="267"/>
  <c r="AI111" i="267"/>
  <c r="AI109" i="267"/>
  <c r="AI107" i="267"/>
  <c r="AI105" i="267"/>
  <c r="AI124" i="267"/>
  <c r="AI118" i="267"/>
  <c r="AI116" i="267"/>
  <c r="AI114" i="267"/>
  <c r="AI112" i="267"/>
  <c r="AI110" i="267"/>
  <c r="AI108" i="267"/>
  <c r="AI106" i="267"/>
  <c r="AI104" i="267"/>
  <c r="AI125" i="267"/>
  <c r="AA115" i="265"/>
  <c r="AA117" i="265"/>
  <c r="AA119" i="265"/>
  <c r="AA121" i="265"/>
  <c r="AA123" i="265"/>
  <c r="AA114" i="265"/>
  <c r="AA116" i="265"/>
  <c r="AA118" i="265"/>
  <c r="AA120" i="265"/>
  <c r="AA122" i="265"/>
  <c r="AA125" i="265"/>
  <c r="U64" i="265"/>
  <c r="AA106" i="265"/>
  <c r="AA105" i="265"/>
  <c r="AA108" i="265"/>
  <c r="AA107" i="265"/>
  <c r="AA110" i="265"/>
  <c r="AA109" i="265"/>
  <c r="AA112" i="265"/>
  <c r="J33" i="265"/>
  <c r="AI115" i="265" s="1"/>
  <c r="AI123" i="265"/>
  <c r="AI121" i="265"/>
  <c r="AI119" i="265"/>
  <c r="AI117" i="265"/>
  <c r="AA115" i="264"/>
  <c r="AA124" i="264"/>
  <c r="AA126" i="264"/>
  <c r="AA119" i="264"/>
  <c r="AA112" i="264"/>
  <c r="AA128" i="264"/>
  <c r="AA121" i="264"/>
  <c r="AA117" i="264"/>
  <c r="AA114" i="264"/>
  <c r="AA130" i="264"/>
  <c r="AA123" i="264"/>
  <c r="AA116" i="264"/>
  <c r="AA109" i="264"/>
  <c r="AA125" i="264"/>
  <c r="U66" i="264"/>
  <c r="AA110" i="264"/>
  <c r="AA118" i="264"/>
  <c r="AA111" i="264"/>
  <c r="AA127" i="264"/>
  <c r="AA120" i="264"/>
  <c r="AA113" i="264"/>
  <c r="AI129" i="264"/>
  <c r="AI127" i="264"/>
  <c r="AI125" i="264"/>
  <c r="AI123" i="264"/>
  <c r="AI121" i="264"/>
  <c r="AI119" i="264"/>
  <c r="AI117" i="264"/>
  <c r="AI115" i="264"/>
  <c r="AI113" i="264"/>
  <c r="AI111" i="264"/>
  <c r="AI109" i="264"/>
  <c r="AI130" i="264"/>
  <c r="AI124" i="264"/>
  <c r="AI126" i="264"/>
  <c r="AI122" i="264"/>
  <c r="AI120" i="264"/>
  <c r="AI116" i="264"/>
  <c r="AI114" i="264"/>
  <c r="AI112" i="264"/>
  <c r="AI110" i="264"/>
  <c r="S33" i="264"/>
  <c r="AI128" i="264"/>
  <c r="AI118" i="264"/>
  <c r="L76" i="264"/>
  <c r="L74" i="267"/>
  <c r="S34" i="267"/>
  <c r="AI126" i="268" l="1"/>
  <c r="AI125" i="268"/>
  <c r="AI127" i="268"/>
  <c r="AI107" i="268"/>
  <c r="AI109" i="268"/>
  <c r="AI108" i="268"/>
  <c r="AI122" i="268"/>
  <c r="AI120" i="268"/>
  <c r="AI118" i="268"/>
  <c r="AI116" i="268"/>
  <c r="AI114" i="268"/>
  <c r="AI112" i="268"/>
  <c r="AI110" i="268"/>
  <c r="AI121" i="268"/>
  <c r="AI119" i="268"/>
  <c r="AI117" i="268"/>
  <c r="AI115" i="268"/>
  <c r="AI113" i="268"/>
  <c r="AI111" i="268"/>
  <c r="AI123" i="268"/>
  <c r="AI106" i="268"/>
  <c r="S35" i="268"/>
  <c r="L76" i="268"/>
  <c r="AQ122" i="267"/>
  <c r="AQ121" i="267"/>
  <c r="AQ120" i="267"/>
  <c r="AQ125" i="267"/>
  <c r="AQ123" i="267"/>
  <c r="AQ119" i="267"/>
  <c r="AQ117" i="267"/>
  <c r="AQ115" i="267"/>
  <c r="AQ113" i="267"/>
  <c r="AQ111" i="267"/>
  <c r="AQ109" i="267"/>
  <c r="AQ107" i="267"/>
  <c r="AQ105" i="267"/>
  <c r="AQ124" i="267"/>
  <c r="AQ118" i="267"/>
  <c r="AQ116" i="267"/>
  <c r="AQ114" i="267"/>
  <c r="AQ112" i="267"/>
  <c r="AQ110" i="267"/>
  <c r="AQ108" i="267"/>
  <c r="AQ106" i="267"/>
  <c r="AQ104" i="267"/>
  <c r="AI120" i="265"/>
  <c r="S33" i="265"/>
  <c r="AQ114" i="265" s="1"/>
  <c r="AI114" i="265"/>
  <c r="AI118" i="265"/>
  <c r="AI122" i="265"/>
  <c r="AI116" i="265"/>
  <c r="AI124" i="265"/>
  <c r="AI125" i="265"/>
  <c r="AI105" i="265"/>
  <c r="AI104" i="265"/>
  <c r="AI109" i="265"/>
  <c r="AI108" i="265"/>
  <c r="AI111" i="265"/>
  <c r="AI110" i="265"/>
  <c r="AI113" i="265"/>
  <c r="L74" i="265"/>
  <c r="AI107" i="265"/>
  <c r="AI106" i="265"/>
  <c r="AI112" i="265"/>
  <c r="O74" i="265"/>
  <c r="AQ122" i="265"/>
  <c r="AQ120" i="265"/>
  <c r="AQ118" i="265"/>
  <c r="AQ116" i="265"/>
  <c r="AQ108" i="265"/>
  <c r="AQ106" i="265"/>
  <c r="AQ104" i="265"/>
  <c r="A63" i="265"/>
  <c r="AQ121" i="265"/>
  <c r="AQ115" i="265"/>
  <c r="AQ113" i="265"/>
  <c r="AQ109" i="265"/>
  <c r="AQ107" i="265"/>
  <c r="AQ119" i="265"/>
  <c r="AQ117" i="265"/>
  <c r="AQ111" i="265"/>
  <c r="AQ128" i="264"/>
  <c r="AQ126" i="264"/>
  <c r="AQ124" i="264"/>
  <c r="AQ122" i="264"/>
  <c r="AQ120" i="264"/>
  <c r="AQ118" i="264"/>
  <c r="AQ116" i="264"/>
  <c r="AQ114" i="264"/>
  <c r="AQ112" i="264"/>
  <c r="AQ110" i="264"/>
  <c r="A65" i="264"/>
  <c r="O76" i="264"/>
  <c r="AQ130" i="264"/>
  <c r="AQ129" i="264"/>
  <c r="AQ127" i="264"/>
  <c r="AQ125" i="264"/>
  <c r="AQ123" i="264"/>
  <c r="AQ121" i="264"/>
  <c r="AQ119" i="264"/>
  <c r="AQ117" i="264"/>
  <c r="AQ115" i="264"/>
  <c r="AQ113" i="264"/>
  <c r="AQ111" i="264"/>
  <c r="AQ109" i="264"/>
  <c r="A63" i="267"/>
  <c r="O74" i="267"/>
  <c r="AQ127" i="268" l="1"/>
  <c r="AQ126" i="268"/>
  <c r="AQ108" i="268"/>
  <c r="AQ122" i="268"/>
  <c r="AQ120" i="268"/>
  <c r="AQ118" i="268"/>
  <c r="AQ116" i="268"/>
  <c r="AQ114" i="268"/>
  <c r="AQ112" i="268"/>
  <c r="AQ110" i="268"/>
  <c r="AQ109" i="268"/>
  <c r="AQ121" i="268"/>
  <c r="AQ119" i="268"/>
  <c r="AQ117" i="268"/>
  <c r="AQ115" i="268"/>
  <c r="AQ113" i="268"/>
  <c r="AQ111" i="268"/>
  <c r="AQ123" i="268"/>
  <c r="AQ106" i="268"/>
  <c r="AQ107" i="268"/>
  <c r="A65" i="268"/>
  <c r="O76" i="268"/>
  <c r="AQ124" i="265"/>
  <c r="AQ125" i="265"/>
  <c r="AQ110" i="265"/>
  <c r="AQ123" i="265"/>
  <c r="AQ112" i="265"/>
  <c r="AQ105" i="265"/>
  <c r="R165" i="84"/>
  <c r="R183" i="84"/>
  <c r="R180" i="84"/>
  <c r="R79" i="84"/>
  <c r="R189" i="84"/>
  <c r="R8" i="84"/>
  <c r="R204" i="84"/>
  <c r="R51" i="84"/>
  <c r="R137" i="84"/>
  <c r="R170" i="84"/>
  <c r="R157" i="84"/>
  <c r="R106" i="84"/>
  <c r="R62" i="84"/>
  <c r="R132" i="84"/>
  <c r="R71" i="84"/>
  <c r="R41" i="84"/>
  <c r="R134" i="84"/>
  <c r="R38" i="84"/>
  <c r="R72" i="84"/>
  <c r="R30" i="84"/>
  <c r="R169" i="84"/>
  <c r="R178" i="84"/>
  <c r="R126" i="84"/>
  <c r="R198" i="84"/>
  <c r="R176" i="84"/>
  <c r="R202" i="84"/>
  <c r="R69" i="84"/>
  <c r="R58" i="84"/>
  <c r="R124" i="84"/>
  <c r="R85" i="84"/>
  <c r="R145" i="84"/>
  <c r="R39" i="84"/>
  <c r="R73" i="84"/>
  <c r="R175" i="84"/>
  <c r="R16" i="84"/>
  <c r="R48" i="84"/>
  <c r="R117" i="84"/>
  <c r="R155" i="84"/>
  <c r="R56" i="84"/>
  <c r="R66" i="84"/>
  <c r="R187" i="84"/>
  <c r="R11" i="84"/>
  <c r="R80" i="84"/>
  <c r="R93" i="84"/>
  <c r="R74" i="84"/>
  <c r="R143" i="84"/>
  <c r="R158" i="84"/>
  <c r="R55" i="84"/>
  <c r="R19" i="84"/>
  <c r="R100" i="84"/>
  <c r="R81" i="84"/>
  <c r="R31" i="84"/>
  <c r="R200" i="84"/>
  <c r="R42" i="84"/>
  <c r="R138" i="84"/>
  <c r="R114" i="84"/>
  <c r="R105" i="84"/>
  <c r="R94" i="84"/>
  <c r="R82" i="84"/>
  <c r="R40" i="84"/>
  <c r="R84" i="84"/>
  <c r="R190" i="84"/>
  <c r="R203" i="84"/>
  <c r="R107" i="84"/>
  <c r="R166" i="84"/>
  <c r="R108" i="84"/>
  <c r="R67" i="84"/>
  <c r="R184" i="84"/>
  <c r="R89" i="84"/>
  <c r="R141" i="84"/>
  <c r="R63" i="84"/>
  <c r="R36" i="84"/>
  <c r="R161" i="84"/>
  <c r="R191" i="84"/>
  <c r="R97" i="84"/>
  <c r="R160" i="84"/>
  <c r="R123" i="84"/>
  <c r="R110" i="84"/>
  <c r="R60" i="84"/>
  <c r="R95" i="84"/>
  <c r="R104" i="84"/>
  <c r="R154" i="84"/>
  <c r="R10" i="84"/>
  <c r="R27" i="84"/>
  <c r="R59" i="84"/>
  <c r="R163" i="84"/>
  <c r="R131" i="84"/>
  <c r="R171" i="84"/>
  <c r="R78" i="84"/>
  <c r="R144" i="84"/>
  <c r="R17" i="84"/>
  <c r="R22" i="84"/>
  <c r="R177" i="84"/>
  <c r="R24" i="84"/>
  <c r="R149" i="84"/>
  <c r="R109" i="84"/>
  <c r="R142" i="84"/>
  <c r="R45" i="84"/>
  <c r="R12" i="84"/>
  <c r="R61" i="84"/>
  <c r="R44" i="84"/>
  <c r="R188" i="84"/>
  <c r="R185" i="84"/>
  <c r="R76" i="84"/>
  <c r="R164" i="84"/>
  <c r="R130" i="84"/>
  <c r="R54" i="84"/>
  <c r="R26" i="84"/>
  <c r="R7" i="84"/>
  <c r="R192" i="84"/>
  <c r="R116" i="84"/>
  <c r="R120" i="84"/>
  <c r="R77" i="84"/>
  <c r="R162" i="84"/>
  <c r="R101" i="84"/>
  <c r="R18" i="84"/>
  <c r="R159" i="84"/>
  <c r="R14" i="84"/>
  <c r="R25" i="84"/>
  <c r="R133" i="84"/>
  <c r="R199" i="84"/>
  <c r="R68" i="84"/>
  <c r="R127" i="84"/>
  <c r="R152" i="84"/>
  <c r="R197" i="84"/>
  <c r="R35" i="84"/>
  <c r="R194" i="84"/>
  <c r="R151" i="84"/>
  <c r="R168" i="84"/>
  <c r="R28" i="84"/>
  <c r="R88" i="84"/>
  <c r="R196" i="84"/>
  <c r="R65" i="84"/>
  <c r="R167" i="84"/>
  <c r="R46" i="84"/>
  <c r="R29" i="84"/>
  <c r="R103" i="84"/>
  <c r="R205" i="84"/>
  <c r="R125" i="84"/>
  <c r="R34" i="84"/>
  <c r="R52" i="84"/>
  <c r="R179" i="84"/>
  <c r="R15" i="84"/>
  <c r="R32" i="84"/>
  <c r="R87" i="84"/>
  <c r="R206" i="84"/>
  <c r="R195" i="84"/>
  <c r="R99" i="84"/>
  <c r="R136" i="84"/>
  <c r="R23" i="84"/>
  <c r="R118" i="84"/>
  <c r="R113" i="84"/>
  <c r="R70" i="84"/>
  <c r="R173" i="84"/>
  <c r="R86" i="84"/>
  <c r="R172" i="84"/>
  <c r="R119" i="84"/>
  <c r="R20" i="84"/>
  <c r="R49" i="84"/>
  <c r="R53" i="84"/>
  <c r="R57" i="84"/>
  <c r="R148" i="84"/>
  <c r="R140" i="84"/>
  <c r="R111" i="84"/>
  <c r="R112" i="84"/>
  <c r="R121" i="84"/>
  <c r="R90" i="84"/>
  <c r="R37" i="84"/>
  <c r="R153" i="84"/>
  <c r="R146" i="84"/>
  <c r="R92" i="84"/>
  <c r="R21" i="84"/>
  <c r="R181" i="84"/>
  <c r="R64" i="84"/>
  <c r="R128" i="84"/>
  <c r="R50" i="84"/>
  <c r="R193" i="84"/>
  <c r="R5" i="84"/>
  <c r="R13" i="84"/>
  <c r="R43" i="84"/>
  <c r="R6" i="84"/>
  <c r="R135" i="84"/>
  <c r="R91" i="84"/>
  <c r="R115" i="84"/>
  <c r="R33" i="84"/>
  <c r="R150" i="84"/>
  <c r="R201" i="84"/>
  <c r="R186" i="84"/>
  <c r="R83" i="84"/>
  <c r="R75" i="84"/>
  <c r="R156" i="84"/>
  <c r="R182" i="84"/>
  <c r="R47" i="84"/>
  <c r="R139" i="84"/>
  <c r="R96" i="84"/>
  <c r="R98" i="84"/>
  <c r="R122" i="84"/>
  <c r="R4" i="84"/>
  <c r="R147" i="84"/>
  <c r="R129" i="84"/>
  <c r="R102" i="84"/>
  <c r="R174" i="84"/>
  <c r="R9" i="84"/>
  <c r="S64" i="84" l="1"/>
  <c r="S7" i="84"/>
  <c r="S66" i="84"/>
  <c r="S18" i="84"/>
  <c r="S47" i="84"/>
  <c r="S60" i="84"/>
  <c r="S19" i="84"/>
  <c r="S4" i="84"/>
  <c r="S28" i="84"/>
  <c r="S50" i="84"/>
  <c r="S35" i="84"/>
  <c r="S80" i="84"/>
  <c r="S10" i="84"/>
  <c r="S174" i="84"/>
  <c r="S22" i="84"/>
  <c r="S116" i="84"/>
  <c r="S70" i="84"/>
  <c r="S72" i="84"/>
  <c r="S148" i="84"/>
  <c r="S186" i="84"/>
  <c r="S78" i="84"/>
  <c r="S202" i="84"/>
  <c r="S17" i="84"/>
  <c r="S55" i="84"/>
  <c r="S91" i="84"/>
  <c r="S89" i="84"/>
  <c r="S123" i="84"/>
  <c r="S198" i="84"/>
  <c r="S112" i="84"/>
  <c r="S95" i="84"/>
  <c r="S44" i="84"/>
  <c r="S27" i="84"/>
  <c r="S57" i="84"/>
  <c r="S65" i="84"/>
  <c r="S118" i="84"/>
  <c r="S122" i="84"/>
  <c r="S130" i="84"/>
  <c r="S131" i="84"/>
  <c r="S20" i="84"/>
  <c r="S104" i="84"/>
  <c r="S161" i="84"/>
  <c r="S84" i="84"/>
  <c r="S113" i="84"/>
  <c r="S98" i="84"/>
  <c r="S143" i="84"/>
  <c r="S195" i="84"/>
  <c r="S74" i="84"/>
  <c r="S197" i="84"/>
  <c r="S42" i="84"/>
  <c r="S49" i="84"/>
  <c r="S157" i="84"/>
  <c r="S93" i="84"/>
  <c r="S158" i="84"/>
  <c r="S6" i="84"/>
  <c r="S32" i="84"/>
  <c r="S106" i="84"/>
  <c r="S145" i="84"/>
  <c r="S29" i="84"/>
  <c r="S100" i="84"/>
  <c r="S63" i="84"/>
  <c r="S87" i="84"/>
  <c r="S172" i="84"/>
  <c r="S8" i="84"/>
  <c r="S41" i="84"/>
  <c r="S67" i="84"/>
  <c r="S85" i="84"/>
  <c r="S86" i="84"/>
  <c r="S163" i="84"/>
  <c r="S34" i="84"/>
  <c r="S150" i="84"/>
  <c r="S173" i="84"/>
  <c r="S199" i="84"/>
  <c r="S180" i="84"/>
  <c r="S151" i="84"/>
  <c r="S79" i="84"/>
  <c r="S138" i="84"/>
  <c r="S62" i="84"/>
  <c r="S188" i="84"/>
  <c r="S134" i="84"/>
  <c r="S149" i="84"/>
  <c r="S115" i="84"/>
  <c r="S181" i="84"/>
  <c r="S200" i="84"/>
  <c r="S156" i="84"/>
  <c r="S166" i="84"/>
  <c r="S68" i="84"/>
  <c r="S205" i="84"/>
  <c r="S5" i="84"/>
  <c r="S14" i="84"/>
  <c r="S16" i="84"/>
  <c r="S12" i="84"/>
  <c r="S133" i="84"/>
  <c r="S169" i="84"/>
  <c r="S77" i="84"/>
  <c r="S129" i="84"/>
  <c r="S146" i="84"/>
  <c r="S90" i="84"/>
  <c r="S132" i="84"/>
  <c r="S61" i="84"/>
  <c r="S124" i="84"/>
  <c r="S178" i="84"/>
  <c r="S51" i="84"/>
  <c r="S111" i="84"/>
  <c r="S75" i="84"/>
  <c r="S144" i="84"/>
  <c r="S39" i="84"/>
  <c r="S30" i="84"/>
  <c r="S83" i="84"/>
  <c r="S71" i="84"/>
  <c r="S121" i="84"/>
  <c r="S142" i="84"/>
  <c r="S192" i="84"/>
  <c r="S117" i="84"/>
  <c r="S141" i="84"/>
  <c r="S108" i="84"/>
  <c r="S185" i="84"/>
  <c r="S110" i="84"/>
  <c r="S103" i="84"/>
  <c r="S9" i="84"/>
  <c r="S182" i="84"/>
  <c r="S26" i="84"/>
  <c r="S120" i="84"/>
  <c r="S196" i="84"/>
  <c r="S11" i="84"/>
  <c r="S38" i="84"/>
  <c r="S183" i="84"/>
  <c r="S54" i="84"/>
  <c r="S190" i="84"/>
  <c r="S137" i="84"/>
  <c r="S139" i="84"/>
  <c r="S69" i="84"/>
  <c r="S58" i="84"/>
  <c r="S126" i="84"/>
  <c r="S105" i="84"/>
  <c r="S37" i="84"/>
  <c r="S15" i="84"/>
  <c r="S155" i="84"/>
  <c r="S33" i="84"/>
  <c r="S31" i="84"/>
  <c r="S153" i="84"/>
  <c r="S206" i="84"/>
  <c r="S135" i="84"/>
  <c r="S152" i="84"/>
  <c r="S165" i="84"/>
  <c r="S127" i="84"/>
  <c r="S140" i="84"/>
  <c r="S82" i="84"/>
  <c r="S88" i="84"/>
  <c r="S52" i="84"/>
  <c r="S125" i="84"/>
  <c r="S102" i="84"/>
  <c r="S176" i="84"/>
  <c r="S96" i="84"/>
  <c r="S48" i="84"/>
  <c r="S203" i="84"/>
  <c r="S184" i="84"/>
  <c r="S154" i="84"/>
  <c r="S164" i="84"/>
  <c r="S177" i="84"/>
  <c r="S99" i="84"/>
  <c r="S56" i="84"/>
  <c r="S114" i="84"/>
  <c r="S25" i="84"/>
  <c r="S179" i="84"/>
  <c r="S136" i="84"/>
  <c r="S24" i="84"/>
  <c r="S45" i="84"/>
  <c r="S189" i="84"/>
  <c r="S204" i="84"/>
  <c r="S107" i="84"/>
  <c r="S81" i="84"/>
  <c r="S168" i="84"/>
  <c r="S46" i="84"/>
  <c r="S94" i="84"/>
  <c r="S170" i="84"/>
  <c r="S162" i="84"/>
  <c r="S159" i="84"/>
  <c r="S73" i="84"/>
  <c r="S40" i="84"/>
  <c r="S36" i="84"/>
  <c r="S101" i="84"/>
  <c r="S128" i="84"/>
  <c r="S191" i="84"/>
  <c r="S43" i="84"/>
  <c r="S21" i="84"/>
  <c r="S119" i="84"/>
  <c r="S167" i="84"/>
  <c r="S59" i="84"/>
  <c r="S13" i="84"/>
  <c r="S76" i="84"/>
  <c r="S187" i="84"/>
  <c r="S53" i="84"/>
  <c r="S193" i="84"/>
  <c r="S171" i="84"/>
  <c r="S109" i="84"/>
  <c r="S23" i="84"/>
  <c r="S201" i="84"/>
  <c r="S147" i="84"/>
  <c r="S92" i="84"/>
  <c r="S160" i="84"/>
  <c r="S194" i="84"/>
  <c r="S175" i="84"/>
  <c r="S97" i="8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71" authorId="0" shapeId="0" xr:uid="{DF0B9963-471C-476C-98FA-9B7E64E4A49D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p/u number 91218 was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U40" authorId="0" shapeId="0" xr:uid="{8C979089-F8A7-42FD-89F1-8AE956F62BA0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typo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13" authorId="0" shapeId="0" xr:uid="{B53C62DE-3AA5-47BA-9E40-218C213EBCB2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system error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K20" authorId="0" shapeId="0" xr:uid="{DB3D8E2C-30AE-4D7D-8B66-7BD94C4C5410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BOL printed SLC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T19" authorId="0" shapeId="0" xr:uid="{810E0931-1C3E-4981-A294-4AC104017D9B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BOL was set to SLC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52" authorId="0" shapeId="0" xr:uid="{1A724CF1-9DD8-4E42-8B0A-04F7286D640F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BOL saved in my folder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tc={0E61C89A-10D9-43FB-86BB-9870BB26DF6F}</author>
  </authors>
  <commentList>
    <comment ref="B25" authorId="0" shapeId="0" xr:uid="{0E61C89A-10D9-43FB-86BB-9870BB26DF6F}">
      <text>
        <t>[Threaded comment]
Your version of Excel allows you to read this threaded comment; however, any edits to it will get removed if the file is opened in a newer version of Excel. Learn more: https://go.microsoft.com/fwlink/?linkid=870924
Comment:
    Rescheduled from 4’6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43" authorId="0" shapeId="0" xr:uid="{F0782AE6-D451-44DD-B32C-57910B857523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33780 was used
</t>
        </r>
      </text>
    </comment>
    <comment ref="C62" authorId="0" shapeId="0" xr:uid="{6920BDFB-DBDB-4791-B2E9-4770677E3E01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hand two pallets listed on the bol not loded onto the trailer.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U16" authorId="0" shapeId="0" xr:uid="{7C12DD2D-5A2C-472E-9F55-D0E6243EAD18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hand wrote on the BOL 81112 the driver had the number wrong and said it should have been 81122</t>
        </r>
      </text>
    </comment>
    <comment ref="U19" authorId="0" shapeId="0" xr:uid="{22D52817-536D-40CB-810D-02134FD94604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was entered in as 88125
</t>
        </r>
      </text>
    </comment>
    <comment ref="K27" authorId="0" shapeId="0" xr:uid="{1888373F-2EC0-43BA-ACF7-8DEEFBBCE7BC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ALSO
30040801
30040530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5" authorId="0" shapeId="0" xr:uid="{F984E1B2-3C0D-47A0-AAD3-1DFF1ACD80BA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was put in the gun as a SLC/ MH tried to change to LCP but still printed as a SLC</t>
        </r>
      </text>
    </comment>
    <comment ref="T20" authorId="0" shapeId="0" xr:uid="{2144BA42-D869-4698-BC23-B19EBA8C271F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did not ship. Swift is now two days behind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K9" authorId="0" shapeId="0" xr:uid="{4E0A84FF-B2AF-4B64-90B6-AED08F5C1BCC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picked up on 3/8 </t>
        </r>
      </text>
    </comment>
    <comment ref="B14" authorId="0" shapeId="0" xr:uid="{2848D15A-B110-4657-B2BF-5D1DE9EB75F0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PU/ 13 was input by the MH overriding the org P/U number.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  <author>tc={3150FDC3-0AE8-4E6E-9EB8-5F3336F5B98D}</author>
  </authors>
  <commentList>
    <comment ref="B59" authorId="0" shapeId="0" xr:uid="{A01E4368-AEE2-4E2B-B33B-1D8862DBABDD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not delivered as of 3/6</t>
        </r>
      </text>
    </comment>
    <comment ref="T60" authorId="1" shapeId="0" xr:uid="{3150FDC3-0AE8-4E6E-9EB8-5F3336F5B98D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PO twice?</t>
      </text>
    </comment>
    <comment ref="B77" authorId="0" shapeId="0" xr:uid="{9B8B012F-B610-4B2A-906A-07D69A928615}">
      <text>
        <r>
          <rPr>
            <b/>
            <sz val="9"/>
            <color indexed="81"/>
            <rFont val="Tahoma"/>
            <family val="2"/>
          </rPr>
          <t xml:space="preserve">Jeremy SHANAFELT:
P/U number 12 was imput by MH overriding correct p/u number </t>
        </r>
      </text>
    </comment>
    <comment ref="C77" authorId="0" shapeId="0" xr:uid="{251C4288-46D1-48A8-8AA6-276C8AABD484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also chrono 33790 was used for the same P/U number? 
</t>
        </r>
      </text>
    </comment>
    <comment ref="B78" authorId="0" shapeId="0" xr:uid="{82AABAA9-449F-4D36-AC85-4CD5BD05DB82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8" authorId="0" shapeId="0" xr:uid="{622571F4-8D20-47EF-9FC9-4985F4AD5634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Sharp picked this up.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T29" authorId="0" shapeId="0" xr:uid="{7645639D-A399-4AD6-8424-74BFD346A63F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delayed due to weather. </t>
        </r>
      </text>
    </comment>
    <comment ref="T30" authorId="0" shapeId="0" xr:uid="{0E11EB56-886D-48AC-9CA4-00C09707F790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CARRIER REQUESTED NEW DEL APP OF 2/28
</t>
        </r>
      </text>
    </comment>
    <comment ref="B35" authorId="0" shapeId="0" xr:uid="{4B4E926E-5ECE-4D78-9685-7AD1D935722E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showed up to late didn’t make cut off time.</t>
        </r>
      </text>
    </comment>
    <comment ref="B51" authorId="0" shapeId="0" xr:uid="{08FCC153-82DF-49F0-A98B-E162C674C66A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missed pick up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L11" authorId="0" shapeId="0" xr:uid="{6394F48F-B4B4-4AAE-B7A9-1E7A99D6DE88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46969 was used as P/U</t>
        </r>
      </text>
    </comment>
    <comment ref="C35" authorId="0" shapeId="0" xr:uid="{97614C3F-1B5C-4370-AB7A-3DEA100D891D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driver didn’t show up.  </t>
        </r>
      </text>
    </comment>
    <comment ref="L51" authorId="0" shapeId="0" xr:uid="{41A1A077-A958-49CD-B581-DCD2D377F0AE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asked to pick up on the 20th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SHANAFELT</author>
  </authors>
  <commentList>
    <comment ref="B45" authorId="0" shapeId="0" xr:uid="{43376374-D66E-4476-ADB9-9B79A3B178F1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32512 was used. as chorno
</t>
        </r>
      </text>
    </comment>
    <comment ref="B73" authorId="0" shapeId="0" xr:uid="{10D8B0B9-B402-426C-AF32-88405F6F9473}">
      <text>
        <r>
          <rPr>
            <b/>
            <sz val="9"/>
            <color indexed="81"/>
            <rFont val="Tahoma"/>
            <family val="2"/>
          </rPr>
          <t>Jeremy SHANAFELT:</t>
        </r>
        <r>
          <rPr>
            <sz val="9"/>
            <color indexed="81"/>
            <rFont val="Tahoma"/>
            <family val="2"/>
          </rPr>
          <t xml:space="preserve">
Order was not in VIF 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tc={F6B6F1AF-0BBD-458A-8A0D-25E4D0A69B52}</author>
    <author>tc={5BE12A4C-2448-43A4-B298-4F0588E0C3B4}</author>
  </authors>
  <commentList>
    <comment ref="L41" authorId="0" shapeId="0" xr:uid="{F6B6F1AF-0BBD-458A-8A0D-25E4D0A69B52}">
      <text>
        <t>[Threaded comment]
Your version of Excel allows you to read this threaded comment; however, any edits to it will get removed if the file is opened in a newer version of Excel. Learn more: https://go.microsoft.com/fwlink/?linkid=870924
Comment:
    @Erika MALLOY  this is attached to chrono 31838</t>
      </text>
    </comment>
    <comment ref="U45" authorId="1" shapeId="0" xr:uid="{5BE12A4C-2448-43A4-B298-4F0588E0C3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@Erika MALLOY  should be attached to chrono 32543. 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ROACH Derrick</author>
  </authors>
  <commentList>
    <comment ref="F23" authorId="0" shapeId="0" xr:uid="{D9E10421-FE4C-4A44-BA71-F1053D37A15D}">
      <text>
        <r>
          <rPr>
            <b/>
            <sz val="9"/>
            <color indexed="81"/>
            <rFont val="Tahoma"/>
            <family val="2"/>
          </rPr>
          <t>ROACH Derrick:</t>
        </r>
        <r>
          <rPr>
            <sz val="9"/>
            <color indexed="81"/>
            <rFont val="Tahoma"/>
            <family val="2"/>
          </rPr>
          <t xml:space="preserve">
Dispatch said it will be late - 11:30</t>
        </r>
      </text>
    </comment>
  </commentList>
</comments>
</file>

<file path=xl/sharedStrings.xml><?xml version="1.0" encoding="utf-8"?>
<sst xmlns="http://schemas.openxmlformats.org/spreadsheetml/2006/main" count="25864" uniqueCount="633">
  <si>
    <t>Shipping Schedule</t>
  </si>
  <si>
    <t>WW52</t>
  </si>
  <si>
    <t>Dest</t>
  </si>
  <si>
    <t>Chrono/PO</t>
  </si>
  <si>
    <t>P/U</t>
  </si>
  <si>
    <t>SKU/Type</t>
  </si>
  <si>
    <t>Carrier/Sup</t>
  </si>
  <si>
    <t>Plan APT</t>
  </si>
  <si>
    <t>VIF #</t>
  </si>
  <si>
    <t>CUSMA</t>
  </si>
  <si>
    <t>Act Time</t>
  </si>
  <si>
    <t>VIF#</t>
  </si>
  <si>
    <t>RECEIVING</t>
  </si>
  <si>
    <t>CAPS</t>
  </si>
  <si>
    <t>9AM</t>
  </si>
  <si>
    <t>1pm</t>
  </si>
  <si>
    <t>8AM</t>
  </si>
  <si>
    <t>10AM</t>
  </si>
  <si>
    <t>Receiving</t>
  </si>
  <si>
    <t>SLC</t>
  </si>
  <si>
    <t>LCP</t>
  </si>
  <si>
    <t>Costco</t>
  </si>
  <si>
    <t>IDF</t>
  </si>
  <si>
    <t>Gutzy</t>
  </si>
  <si>
    <t>Total</t>
  </si>
  <si>
    <t>Missed APT</t>
  </si>
  <si>
    <t>Shipping</t>
  </si>
  <si>
    <t>Sunday</t>
  </si>
  <si>
    <t>Monday</t>
  </si>
  <si>
    <t>Tuesday</t>
  </si>
  <si>
    <t>Wednesday</t>
  </si>
  <si>
    <t>Thursday</t>
  </si>
  <si>
    <t>Friday</t>
  </si>
  <si>
    <t>Saturday</t>
  </si>
  <si>
    <t>Chrono</t>
  </si>
  <si>
    <t>SO</t>
  </si>
  <si>
    <t>Date</t>
  </si>
  <si>
    <t>Destination</t>
  </si>
  <si>
    <t>Carrier</t>
  </si>
  <si>
    <t>SKU</t>
  </si>
  <si>
    <t>Time</t>
  </si>
  <si>
    <t>WW51</t>
  </si>
  <si>
    <t>WW50</t>
  </si>
  <si>
    <t>WW49</t>
  </si>
  <si>
    <t>WW48</t>
  </si>
  <si>
    <t>WW47</t>
  </si>
  <si>
    <t>WW46</t>
  </si>
  <si>
    <t>WW45</t>
  </si>
  <si>
    <t>WW44</t>
  </si>
  <si>
    <t>WW43</t>
  </si>
  <si>
    <t>WW42</t>
  </si>
  <si>
    <t>WW41</t>
  </si>
  <si>
    <t>WW40</t>
  </si>
  <si>
    <t>WW39</t>
  </si>
  <si>
    <t>WW38</t>
  </si>
  <si>
    <t>WW37</t>
  </si>
  <si>
    <t>WW36</t>
  </si>
  <si>
    <t>WW35</t>
  </si>
  <si>
    <t>WW34</t>
  </si>
  <si>
    <t>WW33</t>
  </si>
  <si>
    <t>WW32</t>
  </si>
  <si>
    <t>WW31</t>
  </si>
  <si>
    <t>INTEGRITY</t>
  </si>
  <si>
    <t>GUTZY</t>
  </si>
  <si>
    <t>7AM</t>
  </si>
  <si>
    <t>1PM</t>
  </si>
  <si>
    <t>12PM</t>
  </si>
  <si>
    <t>WW30</t>
  </si>
  <si>
    <t>moved to 7/18</t>
  </si>
  <si>
    <t>SAUER</t>
  </si>
  <si>
    <t>HANDY</t>
  </si>
  <si>
    <t>IDEAL</t>
  </si>
  <si>
    <t>MAY</t>
  </si>
  <si>
    <t>SUNRISE</t>
  </si>
  <si>
    <t>11am</t>
  </si>
  <si>
    <t>9am</t>
  </si>
  <si>
    <t>3PM</t>
  </si>
  <si>
    <t>GPI</t>
  </si>
  <si>
    <t>11AM</t>
  </si>
  <si>
    <t>AMCOR</t>
  </si>
  <si>
    <t>MIXED</t>
  </si>
  <si>
    <t>CHEP</t>
  </si>
  <si>
    <t>SUNRSIE</t>
  </si>
  <si>
    <t>FILM</t>
  </si>
  <si>
    <t>Mix</t>
  </si>
  <si>
    <t>WW29</t>
  </si>
  <si>
    <t>Emilio was going to cancel this load</t>
  </si>
  <si>
    <t>SCHOLLE</t>
  </si>
  <si>
    <t>Canceled</t>
  </si>
  <si>
    <t>INTEGIRTY</t>
  </si>
  <si>
    <t>moved to 7/17</t>
  </si>
  <si>
    <t>8am</t>
  </si>
  <si>
    <t>3pm</t>
  </si>
  <si>
    <t>Half 280377 / Half 280378</t>
  </si>
  <si>
    <t>PCA</t>
  </si>
  <si>
    <t>2pm</t>
  </si>
  <si>
    <t>Mixed</t>
  </si>
  <si>
    <t>30042677/42677/3068</t>
  </si>
  <si>
    <t>IPAPER</t>
  </si>
  <si>
    <t>amcor</t>
  </si>
  <si>
    <t xml:space="preserve"> </t>
  </si>
  <si>
    <t>WW28</t>
  </si>
  <si>
    <t>canceled</t>
  </si>
  <si>
    <t>No Show</t>
  </si>
  <si>
    <t>5pm</t>
  </si>
  <si>
    <t>280376/380</t>
  </si>
  <si>
    <r>
      <t xml:space="preserve">280426 </t>
    </r>
    <r>
      <rPr>
        <b/>
        <i/>
        <u/>
        <sz val="12"/>
        <color theme="1"/>
        <rFont val="Calibri"/>
        <family val="2"/>
        <scheme val="minor"/>
      </rPr>
      <t>ALL</t>
    </r>
    <r>
      <rPr>
        <b/>
        <sz val="12"/>
        <color theme="1"/>
        <rFont val="Calibri"/>
        <family val="2"/>
        <scheme val="minor"/>
      </rPr>
      <t xml:space="preserve"> then fill thre rest of the trailer w/ 280375</t>
    </r>
  </si>
  <si>
    <t>30042698,
30042700,
30042702</t>
  </si>
  <si>
    <t>Fill remainder of the trailer w/ FEFO</t>
  </si>
  <si>
    <t xml:space="preserve">CHEP </t>
  </si>
  <si>
    <t>MIX</t>
  </si>
  <si>
    <t>Moved 7/16</t>
  </si>
  <si>
    <t>WW27</t>
  </si>
  <si>
    <t>cancled</t>
  </si>
  <si>
    <t>No shipment</t>
  </si>
  <si>
    <t>CHR</t>
  </si>
  <si>
    <t>TVC</t>
  </si>
  <si>
    <t>12pm</t>
  </si>
  <si>
    <t>10am</t>
  </si>
  <si>
    <t>2PM</t>
  </si>
  <si>
    <t>EURO CAPS</t>
  </si>
  <si>
    <t>153-05</t>
  </si>
  <si>
    <t>280426 - Fill w/ 280436</t>
  </si>
  <si>
    <t>153-07</t>
  </si>
  <si>
    <t>153-06</t>
  </si>
  <si>
    <t>280436 - Fill w/ 280379</t>
  </si>
  <si>
    <t>153-08</t>
  </si>
  <si>
    <t>?</t>
  </si>
  <si>
    <t>RED BIRD</t>
  </si>
  <si>
    <t>7am</t>
  </si>
  <si>
    <t xml:space="preserve">EURO </t>
  </si>
  <si>
    <t>WW26</t>
  </si>
  <si>
    <t>ROLLED</t>
  </si>
  <si>
    <t>RESET FOR 6/23</t>
  </si>
  <si>
    <t>NO SHIPMENT</t>
  </si>
  <si>
    <t>HOT LOAD</t>
  </si>
  <si>
    <t>RMA</t>
  </si>
  <si>
    <t>1 PALL 3 ROLLS</t>
  </si>
  <si>
    <t xml:space="preserve">1 PALL  </t>
  </si>
  <si>
    <t>TVC FACTORY</t>
  </si>
  <si>
    <t>IPT</t>
  </si>
  <si>
    <t>No Shipment</t>
  </si>
  <si>
    <t>280397 - fill w/ FEFO</t>
  </si>
  <si>
    <t>WW25</t>
  </si>
  <si>
    <t>280212 full</t>
  </si>
  <si>
    <t>If short, use 280559 to fill remainder</t>
  </si>
  <si>
    <t>MOVED TO SAT 6/13</t>
  </si>
  <si>
    <t>280559 Full</t>
  </si>
  <si>
    <t>Item 280686</t>
  </si>
  <si>
    <t xml:space="preserve">no shipments </t>
  </si>
  <si>
    <t>WW24</t>
  </si>
  <si>
    <t>280614 / 613</t>
  </si>
  <si>
    <t>Use all 280614 and fill with 280613</t>
  </si>
  <si>
    <t>280107 15 plts.</t>
  </si>
  <si>
    <t>Fill with regular LCP items.</t>
  </si>
  <si>
    <t>EURO</t>
  </si>
  <si>
    <t>5PM</t>
  </si>
  <si>
    <t>WW23</t>
  </si>
  <si>
    <t>Fill w/ 280614</t>
  </si>
  <si>
    <t>reschedule</t>
  </si>
  <si>
    <t>280613 / 614</t>
  </si>
  <si>
    <t>TEAM DRIVERS</t>
  </si>
  <si>
    <t>Half of each</t>
  </si>
  <si>
    <t>CGP</t>
  </si>
  <si>
    <t>WW22</t>
  </si>
  <si>
    <t>no shipment</t>
  </si>
  <si>
    <t>CANCELD</t>
  </si>
  <si>
    <t>LTL</t>
  </si>
  <si>
    <t>XPO</t>
  </si>
  <si>
    <t>4 PALLETS</t>
  </si>
  <si>
    <t>Half load</t>
  </si>
  <si>
    <t>FLM</t>
  </si>
  <si>
    <t>HOT Load</t>
  </si>
  <si>
    <t>WW21</t>
  </si>
  <si>
    <t>Full Load 280397</t>
  </si>
  <si>
    <t>QAHOLD</t>
  </si>
  <si>
    <t>moved to 5/19</t>
  </si>
  <si>
    <t xml:space="preserve">2PM </t>
  </si>
  <si>
    <t>moved to 5/22</t>
  </si>
  <si>
    <t>P/U Broken pallets</t>
  </si>
  <si>
    <t>pca</t>
  </si>
  <si>
    <t xml:space="preserve">12PM </t>
  </si>
  <si>
    <t>776/940's</t>
  </si>
  <si>
    <t>WW20</t>
  </si>
  <si>
    <t>QAHOLD 1</t>
  </si>
  <si>
    <t>QAHOLD 2</t>
  </si>
  <si>
    <t>TVC TRAN</t>
  </si>
  <si>
    <t>03's</t>
  </si>
  <si>
    <t xml:space="preserve">CHR </t>
  </si>
  <si>
    <t>Full Load 280539</t>
  </si>
  <si>
    <t>WW19</t>
  </si>
  <si>
    <t>typo</t>
  </si>
  <si>
    <t>TVC Transfer</t>
  </si>
  <si>
    <t>WW18</t>
  </si>
  <si>
    <t>TVC tran</t>
  </si>
  <si>
    <t>*2</t>
  </si>
  <si>
    <t>Last of 280616</t>
  </si>
  <si>
    <t>WW17</t>
  </si>
  <si>
    <t>Moved to 4/22</t>
  </si>
  <si>
    <t>P/U on 4/24</t>
  </si>
  <si>
    <t>moved to 4/24 8am</t>
  </si>
  <si>
    <t>9 PALLETS</t>
  </si>
  <si>
    <t>2ND</t>
  </si>
  <si>
    <t>WW16</t>
  </si>
  <si>
    <t>151-4</t>
  </si>
  <si>
    <t>truck broke down/canceled</t>
  </si>
  <si>
    <t>280378/280380</t>
  </si>
  <si>
    <t>WW15</t>
  </si>
  <si>
    <t>SWIFT</t>
  </si>
  <si>
    <t>151-2</t>
  </si>
  <si>
    <t>7 pallets</t>
  </si>
  <si>
    <t>151-3</t>
  </si>
  <si>
    <t>WW14</t>
  </si>
  <si>
    <t>C</t>
  </si>
  <si>
    <t>CANCELED</t>
  </si>
  <si>
    <t>dealyed</t>
  </si>
  <si>
    <t>4/3 @ 8am</t>
  </si>
  <si>
    <t>TVC Tran</t>
  </si>
  <si>
    <t>WW13</t>
  </si>
  <si>
    <t>8 PALLETS</t>
  </si>
  <si>
    <t>17 PALLETS</t>
  </si>
  <si>
    <t>10 PALLETS</t>
  </si>
  <si>
    <t>30040668
30040795</t>
  </si>
  <si>
    <t>WW12</t>
  </si>
  <si>
    <t xml:space="preserve">CANCELED </t>
  </si>
  <si>
    <t xml:space="preserve">EXTRA CHR </t>
  </si>
  <si>
    <t>33928, 33929, 33930</t>
  </si>
  <si>
    <t>rollover 3/17</t>
  </si>
  <si>
    <t xml:space="preserve">2ND PART </t>
  </si>
  <si>
    <t>6 PALLETS</t>
  </si>
  <si>
    <t>5 PALLETS</t>
  </si>
  <si>
    <t>WW11</t>
  </si>
  <si>
    <t xml:space="preserve">canceld </t>
  </si>
  <si>
    <t>735009-A</t>
  </si>
  <si>
    <t>INK</t>
  </si>
  <si>
    <t xml:space="preserve">PCA </t>
  </si>
  <si>
    <t>10AN</t>
  </si>
  <si>
    <t>WW10</t>
  </si>
  <si>
    <t>cancel</t>
  </si>
  <si>
    <t>OROZCO</t>
  </si>
  <si>
    <t xml:space="preserve">loaded </t>
  </si>
  <si>
    <t>IDAL</t>
  </si>
  <si>
    <t>NON shipment</t>
  </si>
  <si>
    <t>Film</t>
  </si>
  <si>
    <t>Charge up 752611</t>
  </si>
  <si>
    <t xml:space="preserve">12pm </t>
  </si>
  <si>
    <t>Not P/U</t>
  </si>
  <si>
    <t>Fill w/ 280425</t>
  </si>
  <si>
    <t>CAP</t>
  </si>
  <si>
    <t>3 Pal</t>
  </si>
  <si>
    <t>canceld</t>
  </si>
  <si>
    <t xml:space="preserve">. </t>
  </si>
  <si>
    <t>WW09</t>
  </si>
  <si>
    <t>mix</t>
  </si>
  <si>
    <t>756050, 756120</t>
  </si>
  <si>
    <t>16:30PM</t>
  </si>
  <si>
    <t>d</t>
  </si>
  <si>
    <t>Fill w/ 280591</t>
  </si>
  <si>
    <t>752611 / 619</t>
  </si>
  <si>
    <t>AMCORE</t>
  </si>
  <si>
    <t xml:space="preserve">1PM. </t>
  </si>
  <si>
    <t xml:space="preserve">1PM </t>
  </si>
  <si>
    <t xml:space="preserve">1ST </t>
  </si>
  <si>
    <t>754776 / 938</t>
  </si>
  <si>
    <t>2 PALLETS</t>
  </si>
  <si>
    <t>GODFREY</t>
  </si>
  <si>
    <t>NEW LEGEND</t>
  </si>
  <si>
    <t>SWFL</t>
  </si>
  <si>
    <t>SERGY</t>
  </si>
  <si>
    <t>752610/639</t>
  </si>
  <si>
    <t>752538/706</t>
  </si>
  <si>
    <t>2ND PART</t>
  </si>
  <si>
    <t>WW08</t>
  </si>
  <si>
    <t>SHL 280480</t>
  </si>
  <si>
    <t>R 2.17.26</t>
  </si>
  <si>
    <t>RETURN CHEP</t>
  </si>
  <si>
    <t xml:space="preserve">RESCHEDULED </t>
  </si>
  <si>
    <t xml:space="preserve">cancled. </t>
  </si>
  <si>
    <t xml:space="preserve">4PM </t>
  </si>
  <si>
    <t>7 PALLETS</t>
  </si>
  <si>
    <t>WW07</t>
  </si>
  <si>
    <t>retention</t>
  </si>
  <si>
    <t>1ST</t>
  </si>
  <si>
    <t>coming from SLC</t>
  </si>
  <si>
    <t>WW06</t>
  </si>
  <si>
    <t xml:space="preserve">IDEAL </t>
  </si>
  <si>
    <t>no show</t>
  </si>
  <si>
    <t>chg Sauer</t>
  </si>
  <si>
    <t>chg MAY</t>
  </si>
  <si>
    <t>WW05</t>
  </si>
  <si>
    <t>NCMR</t>
  </si>
  <si>
    <t>RETURN</t>
  </si>
  <si>
    <t>14 PALLETS</t>
  </si>
  <si>
    <t>WW04</t>
  </si>
  <si>
    <t>149-12</t>
  </si>
  <si>
    <t>149-10</t>
  </si>
  <si>
    <t>149-11</t>
  </si>
  <si>
    <t>Fill w/ 280324</t>
  </si>
  <si>
    <t>WW03</t>
  </si>
  <si>
    <t xml:space="preserve">PCA   </t>
  </si>
  <si>
    <t xml:space="preserve">PCA 2ND </t>
  </si>
  <si>
    <t>WW02</t>
  </si>
  <si>
    <t>Film - Mixed</t>
  </si>
  <si>
    <t>Echo</t>
  </si>
  <si>
    <t>R&amp;D - 2 pallets</t>
  </si>
  <si>
    <t>EMPTY NO SHIP</t>
  </si>
  <si>
    <t>WW01</t>
  </si>
  <si>
    <t xml:space="preserve">NCMR </t>
  </si>
  <si>
    <t>36191-36307</t>
  </si>
  <si>
    <t>2 loads - 54 pallets</t>
  </si>
  <si>
    <t xml:space="preserve">11AM. </t>
  </si>
  <si>
    <t xml:space="preserve">CAPS </t>
  </si>
  <si>
    <t>Outbound</t>
  </si>
  <si>
    <t>PU#</t>
  </si>
  <si>
    <t>Comments</t>
  </si>
  <si>
    <t>Inbound</t>
  </si>
  <si>
    <t>Material</t>
  </si>
  <si>
    <t>Item#</t>
  </si>
  <si>
    <t>Supplier</t>
  </si>
  <si>
    <t>APT Time</t>
  </si>
  <si>
    <t>Reciving</t>
  </si>
  <si>
    <t>Chep</t>
  </si>
  <si>
    <t xml:space="preserve"> Comments</t>
  </si>
  <si>
    <t>Commets</t>
  </si>
  <si>
    <t>Arrival Y/N / Comments</t>
  </si>
  <si>
    <t>Plan Time</t>
  </si>
  <si>
    <t>Act APT</t>
  </si>
  <si>
    <t>Sunday 2/11/24</t>
  </si>
  <si>
    <t>Sauer</t>
  </si>
  <si>
    <t>Sunrise</t>
  </si>
  <si>
    <t>May</t>
  </si>
  <si>
    <t>Handy</t>
  </si>
  <si>
    <t>Navajo</t>
  </si>
  <si>
    <t>Navajo*</t>
  </si>
  <si>
    <t>Scholle</t>
  </si>
  <si>
    <t>Sleeves</t>
  </si>
  <si>
    <t>Amcor</t>
  </si>
  <si>
    <t>Gutzy Wraps</t>
  </si>
  <si>
    <t>5am</t>
  </si>
  <si>
    <t>Caps</t>
  </si>
  <si>
    <t>IPN</t>
  </si>
  <si>
    <t>Sleeves  754543 &amp; 754681</t>
  </si>
  <si>
    <t>Chronos</t>
  </si>
  <si>
    <t>Smallest</t>
  </si>
  <si>
    <t>Largest</t>
  </si>
  <si>
    <t>Wednesday, February 7, 2024</t>
  </si>
  <si>
    <t>Trailer 
Pass / Fail</t>
  </si>
  <si>
    <t>Start Time</t>
  </si>
  <si>
    <t>End Time</t>
  </si>
  <si>
    <t>Seal</t>
  </si>
  <si>
    <t>Wraps</t>
  </si>
  <si>
    <t>0500</t>
  </si>
  <si>
    <t>No show</t>
  </si>
  <si>
    <t>0700</t>
  </si>
  <si>
    <t>Emailed to be late</t>
  </si>
  <si>
    <t>543, 681</t>
  </si>
  <si>
    <t>Coyote</t>
  </si>
  <si>
    <t>AXLE</t>
  </si>
  <si>
    <t>GLXS</t>
  </si>
  <si>
    <t>Scotlynn</t>
  </si>
  <si>
    <t>MOLO</t>
  </si>
  <si>
    <t>TRANSFIX</t>
  </si>
  <si>
    <t>Zoroco</t>
  </si>
  <si>
    <t>SLYD</t>
  </si>
  <si>
    <t>TRAFFIX</t>
  </si>
  <si>
    <t>M-OK</t>
  </si>
  <si>
    <t>COWAN</t>
  </si>
  <si>
    <t>Ink</t>
  </si>
  <si>
    <t>ECHO</t>
  </si>
  <si>
    <t>Pallets</t>
  </si>
  <si>
    <t>Crete</t>
  </si>
  <si>
    <t>Godfrey</t>
  </si>
  <si>
    <t>RWB</t>
  </si>
  <si>
    <t>Global</t>
  </si>
  <si>
    <t>IEL</t>
  </si>
  <si>
    <t>WESM</t>
  </si>
  <si>
    <t>Jbhunt</t>
  </si>
  <si>
    <t>Lund</t>
  </si>
  <si>
    <t>Challenager</t>
  </si>
  <si>
    <t>Oldest</t>
  </si>
  <si>
    <t>Newest</t>
  </si>
  <si>
    <t>Compare to week</t>
  </si>
  <si>
    <t>Order date</t>
  </si>
  <si>
    <t>Receipt number</t>
  </si>
  <si>
    <t>Supplier designation</t>
  </si>
  <si>
    <t>Order number</t>
  </si>
  <si>
    <t>Received item designation</t>
  </si>
  <si>
    <t>Supplier ord/rec reference</t>
  </si>
  <si>
    <t>Receipt date</t>
  </si>
  <si>
    <t>Ordered item</t>
  </si>
  <si>
    <t>Qty ordered at the origin</t>
  </si>
  <si>
    <t>U</t>
  </si>
  <si>
    <t>Received item</t>
  </si>
  <si>
    <t>Arrival area</t>
  </si>
  <si>
    <t>Batch</t>
  </si>
  <si>
    <t>Supplier batch</t>
  </si>
  <si>
    <t>Contract/Offer</t>
  </si>
  <si>
    <t>Type</t>
  </si>
  <si>
    <t>Test</t>
  </si>
  <si>
    <t>On time Or Late</t>
  </si>
  <si>
    <t xml:space="preserve">HOSH INTERNATIONAL, LLC       </t>
  </si>
  <si>
    <t xml:space="preserve">ORG APPLE PUREE CONC 30/32    </t>
  </si>
  <si>
    <t xml:space="preserve">Org APC        </t>
  </si>
  <si>
    <t xml:space="preserve">Kg </t>
  </si>
  <si>
    <t>RC1</t>
  </si>
  <si>
    <t xml:space="preserve">               </t>
  </si>
  <si>
    <t xml:space="preserve">ALCA TRADING                  </t>
  </si>
  <si>
    <t xml:space="preserve">BANANA PUREE HI-ACID          </t>
  </si>
  <si>
    <t xml:space="preserve">Conv Banana    </t>
  </si>
  <si>
    <t>RB1</t>
  </si>
  <si>
    <t xml:space="preserve">CITRUS ARGENTINA CORP         </t>
  </si>
  <si>
    <t xml:space="preserve">ORG LEMON JUICE CONCENTRATE   </t>
  </si>
  <si>
    <t xml:space="preserve">Org LJC        </t>
  </si>
  <si>
    <t xml:space="preserve">CAMERICAN INTERNATIONAL, INC. </t>
  </si>
  <si>
    <t xml:space="preserve">ORG APPLE PUREE SING STR      </t>
  </si>
  <si>
    <t xml:space="preserve">2022 Org SS    </t>
  </si>
  <si>
    <t xml:space="preserve">                    </t>
  </si>
  <si>
    <t>AVG</t>
  </si>
  <si>
    <t xml:space="preserve">APPLE PUREE CONC - E          </t>
  </si>
  <si>
    <t>Nampa APCE-Send</t>
  </si>
  <si>
    <t xml:space="preserve">GRAPHIC PACKAGING             </t>
  </si>
  <si>
    <t>SLV 24x90 ORG A-STB-BA-PEC CAN</t>
  </si>
  <si>
    <t xml:space="preserve">Orville        </t>
  </si>
  <si>
    <t xml:space="preserve">EA </t>
  </si>
  <si>
    <t>RP1</t>
  </si>
  <si>
    <t xml:space="preserve">PATAGONIAFRESH S.A.           </t>
  </si>
  <si>
    <t xml:space="preserve">APPLE PUREE CONC 31  .4-.8CA  </t>
  </si>
  <si>
    <t xml:space="preserve">Conv APC       </t>
  </si>
  <si>
    <t>AMB</t>
  </si>
  <si>
    <t xml:space="preserve">RAHAL FOODS INC               </t>
  </si>
  <si>
    <t xml:space="preserve">APC            </t>
  </si>
  <si>
    <t xml:space="preserve">PACIFIC COAST FRUIT PRODUCTS  </t>
  </si>
  <si>
    <t xml:space="preserve">ORG STRAWBERRY IQF            </t>
  </si>
  <si>
    <t xml:space="preserve">Org Strawberry </t>
  </si>
  <si>
    <t xml:space="preserve">AMA TIME                      </t>
  </si>
  <si>
    <t xml:space="preserve">Org Apple TOTE </t>
  </si>
  <si>
    <t>TGB</t>
  </si>
  <si>
    <t xml:space="preserve">Org Apple Drum </t>
  </si>
  <si>
    <t xml:space="preserve">ORG HIGH BRIX APPLE PUREE     </t>
  </si>
  <si>
    <t xml:space="preserve">Org High Brix  </t>
  </si>
  <si>
    <t xml:space="preserve">Messem International BV       </t>
  </si>
  <si>
    <t xml:space="preserve">STRAWBERRY IQF                </t>
  </si>
  <si>
    <t xml:space="preserve">IQF Strawberry </t>
  </si>
  <si>
    <t xml:space="preserve">APPLE GALA PUREE SING STR     </t>
  </si>
  <si>
    <t xml:space="preserve">Conv Apple     </t>
  </si>
  <si>
    <t xml:space="preserve">Org Apple      </t>
  </si>
  <si>
    <t xml:space="preserve">Teawolf LLC/Doehler           </t>
  </si>
  <si>
    <t xml:space="preserve">ORG DANDELION ROOT EXTRACT    </t>
  </si>
  <si>
    <t xml:space="preserve">Org Dandilion  </t>
  </si>
  <si>
    <t xml:space="preserve">TITAN FROZEN FRUIT            </t>
  </si>
  <si>
    <t>Conv Strawberry</t>
  </si>
  <si>
    <t>ORGANIC APPLE P</t>
  </si>
  <si>
    <t xml:space="preserve">Peach          </t>
  </si>
  <si>
    <t xml:space="preserve">MARKEM IMAJE                  </t>
  </si>
  <si>
    <t xml:space="preserve">LABEL TRANSFER RIBBON         </t>
  </si>
  <si>
    <t xml:space="preserve">Ribbon         </t>
  </si>
  <si>
    <t xml:space="preserve">FT </t>
  </si>
  <si>
    <t xml:space="preserve">SVZ                           </t>
  </si>
  <si>
    <t xml:space="preserve">SWEET POTATO PUREE HI-ACID    </t>
  </si>
  <si>
    <t xml:space="preserve">Sweet Potato   </t>
  </si>
  <si>
    <t xml:space="preserve">ALGARITHM INGREDIENTS INC.    </t>
  </si>
  <si>
    <t xml:space="preserve">ORG DHA FLAX OIL BLEND        </t>
  </si>
  <si>
    <t xml:space="preserve">ACCURATE BOX                  </t>
  </si>
  <si>
    <t xml:space="preserve">SLV 28X90 ORG APL-CIN-BAN-STB </t>
  </si>
  <si>
    <t xml:space="preserve">754412-A       </t>
  </si>
  <si>
    <t xml:space="preserve">SLV 20X90 APL-CIN GGS         </t>
  </si>
  <si>
    <t xml:space="preserve">ADVANCE PACKAGING             </t>
  </si>
  <si>
    <t xml:space="preserve">WRAP 4x16x90                  </t>
  </si>
  <si>
    <t xml:space="preserve">Nampa 735065-A </t>
  </si>
  <si>
    <t xml:space="preserve">735065-A       </t>
  </si>
  <si>
    <t xml:space="preserve">Palmetto Processing Solutions </t>
  </si>
  <si>
    <t xml:space="preserve">ASEPTIC BLUEBERRY PUREE       </t>
  </si>
  <si>
    <t xml:space="preserve">Conv Blueberry </t>
  </si>
  <si>
    <t>SLV 24X90 ORG STBSPN-MANPEC KL</t>
  </si>
  <si>
    <t xml:space="preserve">SLV 32X90 APL-CIN-STB-GM5 GGS </t>
  </si>
  <si>
    <t>Packaging Corporation of Ameri</t>
  </si>
  <si>
    <t xml:space="preserve">WRAP 6X12X90 PANTRY           </t>
  </si>
  <si>
    <t xml:space="preserve">756015-A       </t>
  </si>
  <si>
    <t xml:space="preserve">IPN USA                       </t>
  </si>
  <si>
    <t xml:space="preserve">CAP WINGS QTE5                </t>
  </si>
  <si>
    <t xml:space="preserve">Nampa          </t>
  </si>
  <si>
    <t xml:space="preserve">WRAP 2X20X90                  </t>
  </si>
  <si>
    <t xml:space="preserve">x20            </t>
  </si>
  <si>
    <t>ORG ASEPTIC MANGO PUREE ATAULF</t>
  </si>
  <si>
    <t xml:space="preserve"> Nampa Org Mang</t>
  </si>
  <si>
    <t xml:space="preserve">CAP AMERIGO GREEN             </t>
  </si>
  <si>
    <t xml:space="preserve">Euro Amerigo   </t>
  </si>
  <si>
    <t xml:space="preserve">ORG APPLE PUREE SING STR - 50 </t>
  </si>
  <si>
    <t xml:space="preserve">730009-V       </t>
  </si>
  <si>
    <t xml:space="preserve">SCHOLLE IPN PACKAGING, INC    </t>
  </si>
  <si>
    <t xml:space="preserve">FLM 90 F&amp;V ASTBZUC GGS        </t>
  </si>
  <si>
    <t xml:space="preserve">disposal       </t>
  </si>
  <si>
    <t xml:space="preserve">M2 </t>
  </si>
  <si>
    <t xml:space="preserve">DISPOSAL       </t>
  </si>
  <si>
    <t xml:space="preserve">ADVANTAGE LABEL &amp; PKG  INC.   </t>
  </si>
  <si>
    <t xml:space="preserve">MEK BLACK INK-LEIBINGER       </t>
  </si>
  <si>
    <t xml:space="preserve">Leibinger Ink  </t>
  </si>
  <si>
    <t xml:space="preserve">L  </t>
  </si>
  <si>
    <t>MEK SOLVENT-LEIBINGER ADDITIVE</t>
  </si>
  <si>
    <t>Leibinger Addit</t>
  </si>
  <si>
    <t xml:space="preserve">SLV 28X90 ORG APL GGS         </t>
  </si>
  <si>
    <t xml:space="preserve">WRAP 12x4x90                  </t>
  </si>
  <si>
    <t xml:space="preserve">735010-B       </t>
  </si>
  <si>
    <t xml:space="preserve">CASE 1x8x110 - GUTZY          </t>
  </si>
  <si>
    <t xml:space="preserve">Gutzy          </t>
  </si>
  <si>
    <t xml:space="preserve">SPECIALTY FRUITS LLC          </t>
  </si>
  <si>
    <t>Nampa Org Mango</t>
  </si>
  <si>
    <t xml:space="preserve">ASEPTIC MANGO PUREE ATAULFO   </t>
  </si>
  <si>
    <t>Nampa Conv Mang</t>
  </si>
  <si>
    <t xml:space="preserve">FLM 90 ABER GGS CAN           </t>
  </si>
  <si>
    <t xml:space="preserve">W31            </t>
  </si>
  <si>
    <t>FLM 90 APL-BAN-PEC-MNG GGS CAN</t>
  </si>
  <si>
    <t xml:space="preserve">FLM 90 APL-CIN-STB-GM5 GGS    </t>
  </si>
  <si>
    <t xml:space="preserve">FLM 90 ORG APL KIRKLAND       </t>
  </si>
  <si>
    <t>FLM 90 ORG STBSPN-MANPECCAR KL</t>
  </si>
  <si>
    <t xml:space="preserve">FLM 90 STB-BAN-APL GGS CAN    </t>
  </si>
  <si>
    <t xml:space="preserve">FLM 90 VP APL-STB-BAN-PEC CAN </t>
  </si>
  <si>
    <t xml:space="preserve">FLM 90 ABLB GGS CAN           </t>
  </si>
  <si>
    <t xml:space="preserve">FLM 90 APL GGS                </t>
  </si>
  <si>
    <t xml:space="preserve">FLM 90 APL GGS CAN            </t>
  </si>
  <si>
    <t xml:space="preserve">FLM 90 APL-BAN-STB GGS        </t>
  </si>
  <si>
    <t>FLM 90 F&amp;V APECSWP-ASTBZUC GGS</t>
  </si>
  <si>
    <t xml:space="preserve">FLM 90 ORG AMNGPINBAN HPYTUM  </t>
  </si>
  <si>
    <t xml:space="preserve">FLM 90 ORG APERYCARRSP HPYTUM </t>
  </si>
  <si>
    <t xml:space="preserve">FLM 90 ORG APL GGS            </t>
  </si>
  <si>
    <t>FLM 90 ORG APL-STB-BAN-PEC CAN</t>
  </si>
  <si>
    <t xml:space="preserve">FLM 90 ORG BANPINORNG HAPBRA  </t>
  </si>
  <si>
    <t xml:space="preserve">CHEP      </t>
  </si>
  <si>
    <t xml:space="preserve">CHEP USA                      </t>
  </si>
  <si>
    <t xml:space="preserve">PALLET 48X40 CHEP             </t>
  </si>
  <si>
    <t xml:space="preserve">INTRINSIC ORGANICS, LLC       </t>
  </si>
  <si>
    <t>ORG JERUSALEM ARTICHOKE LIQUID</t>
  </si>
  <si>
    <t>SLV 12X90 ORG APL UNSWT WALMAR</t>
  </si>
  <si>
    <t xml:space="preserve">Vancouver      </t>
  </si>
  <si>
    <t xml:space="preserve">FLM 90 APL-RSPLEM GGS CAN     </t>
  </si>
  <si>
    <t>FLM 90 ORG STK-PIK-BBB-STG CAN</t>
  </si>
  <si>
    <t xml:space="preserve">TVC       </t>
  </si>
  <si>
    <t xml:space="preserve">TVC FACTORY                   </t>
  </si>
  <si>
    <t xml:space="preserve">ZUCCHINI PUREE HI-ACID        </t>
  </si>
  <si>
    <t xml:space="preserve">TVC PO 26930 &amp; </t>
  </si>
  <si>
    <t xml:space="preserve">EXCEL FRUIT BROKERAGE         </t>
  </si>
  <si>
    <t xml:space="preserve">FRESH APPLE PRIMARY           </t>
  </si>
  <si>
    <t xml:space="preserve">Conv           </t>
  </si>
  <si>
    <t>RA1</t>
  </si>
  <si>
    <t xml:space="preserve">CONV BICOLOR   </t>
  </si>
  <si>
    <t xml:space="preserve">CONV GOLD      </t>
  </si>
  <si>
    <t xml:space="preserve">CONV OPAL      </t>
  </si>
  <si>
    <t xml:space="preserve">CONV GRANNY    </t>
  </si>
  <si>
    <t xml:space="preserve">ORG GOLD       </t>
  </si>
  <si>
    <t xml:space="preserve">ORG BICOLOR    </t>
  </si>
  <si>
    <t xml:space="preserve">ORG GRANNY     </t>
  </si>
  <si>
    <t xml:space="preserve">ORG FRESH APPLE PRIMARY       </t>
  </si>
  <si>
    <t xml:space="preserve">Org            </t>
  </si>
  <si>
    <t xml:space="preserve">ORG FRESH APPLE SECONDARY     </t>
  </si>
  <si>
    <t xml:space="preserve">W23            </t>
  </si>
  <si>
    <t xml:space="preserve">FLM 90 APL-MANGVA-PINPAS      </t>
  </si>
  <si>
    <t xml:space="preserve">FLM 90 APL-STB-BAN - ALDI     </t>
  </si>
  <si>
    <t>FLM 90 ORG APL-CIN-BAN-STB GGS</t>
  </si>
  <si>
    <t xml:space="preserve">FLM 90 ORG ASTB GGS           </t>
  </si>
  <si>
    <t xml:space="preserve">EMPRESAS CAROZZI S.A.         </t>
  </si>
  <si>
    <t xml:space="preserve">CALIFORNIA SPLENDOR INC       </t>
  </si>
  <si>
    <t xml:space="preserve">Conv. Straw.   </t>
  </si>
  <si>
    <t xml:space="preserve">SLV 20X90 APL-PEC-GM5 GGS     </t>
  </si>
  <si>
    <t xml:space="preserve">W23 754363     </t>
  </si>
  <si>
    <t xml:space="preserve">PINEAPPLE PUREE               </t>
  </si>
  <si>
    <t xml:space="preserve">Conv Pineapple </t>
  </si>
  <si>
    <t xml:space="preserve">Org Apple SS - </t>
  </si>
  <si>
    <t xml:space="preserve">Amerigo        </t>
  </si>
  <si>
    <t xml:space="preserve">CAP OWL PL - GREEN            </t>
  </si>
  <si>
    <t xml:space="preserve">Owl            </t>
  </si>
  <si>
    <t xml:space="preserve">ORG PARSNIP PUREE HI-ACID     </t>
  </si>
  <si>
    <t>Org Yellow Carr</t>
  </si>
  <si>
    <t>Planned Ship Date</t>
  </si>
  <si>
    <t>Week Num</t>
  </si>
  <si>
    <t/>
  </si>
  <si>
    <t>MOK</t>
  </si>
  <si>
    <t>Bell</t>
  </si>
  <si>
    <t>Ship</t>
  </si>
  <si>
    <t>4PM</t>
  </si>
  <si>
    <t>June Production</t>
  </si>
  <si>
    <t>June Production top off w/ July</t>
  </si>
  <si>
    <t>Loaded</t>
  </si>
  <si>
    <t xml:space="preserve">cancled </t>
  </si>
  <si>
    <t>SL3 transfer</t>
  </si>
  <si>
    <t xml:space="preserve">SL3 </t>
  </si>
  <si>
    <t>280488 Full Load (40)</t>
  </si>
  <si>
    <t>153-13</t>
  </si>
  <si>
    <t>153-14</t>
  </si>
  <si>
    <t>SL3 TRRANSFER - Use Supplier Batch To Determine Which Labels To Print. Transfer from SL3-&gt; SFG.</t>
  </si>
  <si>
    <t>280539 Full Load (40)</t>
  </si>
  <si>
    <t>280397 Full Load  (40)</t>
  </si>
  <si>
    <t>Ideal</t>
  </si>
  <si>
    <t>IDeal</t>
  </si>
  <si>
    <t>MiIX</t>
  </si>
  <si>
    <t>WW31 P/U Carrier Check</t>
  </si>
  <si>
    <t>Compared W31 schedule P/U numbers against the carrier assignment email from Materne / C.H. Robinson. 2 mismatches found out of 86 matched P/U rows.</t>
  </si>
  <si>
    <t>Metric</t>
  </si>
  <si>
    <t>Count</t>
  </si>
  <si>
    <t>P/U rows checked</t>
  </si>
  <si>
    <t>Mismatches</t>
  </si>
  <si>
    <t>Matches</t>
  </si>
  <si>
    <t>Day</t>
  </si>
  <si>
    <t>P/U #</t>
  </si>
  <si>
    <t>Current carrier</t>
  </si>
  <si>
    <t>Correct carrier</t>
  </si>
  <si>
    <t>Status</t>
  </si>
  <si>
    <t>P/U cell</t>
  </si>
  <si>
    <t>Carrier cell</t>
  </si>
  <si>
    <t>Load #</t>
  </si>
  <si>
    <t>Source</t>
  </si>
  <si>
    <t>No mismatches found</t>
  </si>
  <si>
    <t>LIVE LOAD</t>
  </si>
  <si>
    <t>280539-4 pallets, 280397 - 14 pallets, fill w/ 280436</t>
  </si>
  <si>
    <t>Cancel</t>
  </si>
  <si>
    <t>153-19</t>
  </si>
  <si>
    <t>153-20</t>
  </si>
  <si>
    <t>153-21</t>
  </si>
  <si>
    <t>153-22</t>
  </si>
  <si>
    <t>All 280436</t>
  </si>
  <si>
    <t>280377 - 23 pallets, 280379 - 17  pallets</t>
  </si>
  <si>
    <t>280380 - 40 pallets</t>
  </si>
  <si>
    <t>280379 - 20 pallets, 280378 - 20 pallets</t>
  </si>
  <si>
    <t>153-23</t>
  </si>
  <si>
    <t>154-23</t>
  </si>
  <si>
    <t>280426 - 23 pallets</t>
  </si>
  <si>
    <t>missed P/U</t>
  </si>
  <si>
    <t>missed p/u</t>
  </si>
  <si>
    <t xml:space="preserve">SL3 transefer </t>
  </si>
  <si>
    <t>SL3 TRANSFER</t>
  </si>
  <si>
    <t>*chep return</t>
  </si>
  <si>
    <t>r.8.7.26</t>
  </si>
  <si>
    <t xml:space="preserve">280436 - 8, 280397 - 8, 280377 - 14 </t>
  </si>
  <si>
    <t>280380 - 40 pallets. Pull all July pallets (15)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</si>
</sst>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d\ m/d/yy"/>
    <numFmt numFmtId="165" formatCode="dddd"/>
    <numFmt numFmtId="166" formatCode="h:mm;@"/>
    <numFmt numFmtId="167" formatCode="[$-409]h:mm\ AM/PM;@"/>
    <numFmt numFmtId="168" formatCode="[$-409]d\-mmm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4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sz val="11"/>
      <color rgb="FF000000"/>
      <name val="Aptos"/>
      <family val="2"/>
    </font>
    <font>
      <b/>
      <sz val="16"/>
      <color rgb="FF339966"/>
      <name val="Calibri"/>
      <family val="2"/>
    </font>
    <font>
      <b/>
      <sz val="16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rgb="FF666666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1674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7F61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3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F0D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9" fillId="0" borderId="0" applyNumberFormat="0" applyFill="0" applyBorder="0" applyAlignment="0" applyProtection="0"/>
    <xf numFmtId="0" fontId="10" fillId="0" borderId="34" applyNumberFormat="0" applyFill="0" applyAlignment="0" applyProtection="0"/>
    <xf numFmtId="0" fontId="11" fillId="0" borderId="35" applyNumberFormat="0" applyFill="0" applyAlignment="0" applyProtection="0"/>
    <xf numFmtId="0" fontId="12" fillId="0" borderId="36" applyNumberFormat="0" applyFill="0" applyAlignment="0" applyProtection="0"/>
    <xf numFmtId="0" fontId="12" fillId="0" borderId="0" applyNumberFormat="0" applyFill="0" applyBorder="0" applyAlignment="0" applyProtection="0"/>
    <xf numFmtId="0" fontId="13" fillId="20" borderId="0" applyNumberFormat="0" applyBorder="0" applyAlignment="0" applyProtection="0"/>
    <xf numFmtId="0" fontId="14" fillId="21" borderId="0" applyNumberFormat="0" applyBorder="0" applyAlignment="0" applyProtection="0"/>
    <xf numFmtId="0" fontId="15" fillId="23" borderId="37" applyNumberFormat="0" applyAlignment="0" applyProtection="0"/>
    <xf numFmtId="0" fontId="16" fillId="24" borderId="38" applyNumberFormat="0" applyAlignment="0" applyProtection="0"/>
    <xf numFmtId="0" fontId="17" fillId="24" borderId="37" applyNumberFormat="0" applyAlignment="0" applyProtection="0"/>
    <xf numFmtId="0" fontId="18" fillId="0" borderId="39" applyNumberFormat="0" applyFill="0" applyAlignment="0" applyProtection="0"/>
    <xf numFmtId="0" fontId="19" fillId="25" borderId="40" applyNumberFormat="0" applyAlignment="0" applyProtection="0"/>
    <xf numFmtId="0" fontId="4" fillId="0" borderId="0" applyNumberFormat="0" applyFill="0" applyBorder="0" applyAlignment="0" applyProtection="0"/>
    <xf numFmtId="0" fontId="8" fillId="26" borderId="41" applyNumberFormat="0" applyFont="0" applyAlignment="0" applyProtection="0"/>
    <xf numFmtId="0" fontId="20" fillId="0" borderId="0" applyNumberFormat="0" applyFill="0" applyBorder="0" applyAlignment="0" applyProtection="0"/>
    <xf numFmtId="0" fontId="1" fillId="0" borderId="42" applyNumberFormat="0" applyFill="0" applyAlignment="0" applyProtection="0"/>
    <xf numFmtId="0" fontId="2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2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2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2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2" fillId="43" borderId="0" applyNumberFormat="0" applyBorder="0" applyAlignment="0" applyProtection="0"/>
    <xf numFmtId="0" fontId="8" fillId="44" borderId="0" applyNumberFormat="0" applyBorder="0" applyAlignment="0" applyProtection="0"/>
    <xf numFmtId="0" fontId="8" fillId="45" borderId="0" applyNumberFormat="0" applyBorder="0" applyAlignment="0" applyProtection="0"/>
    <xf numFmtId="0" fontId="2" fillId="47" borderId="0" applyNumberFormat="0" applyBorder="0" applyAlignment="0" applyProtection="0"/>
    <xf numFmtId="0" fontId="8" fillId="48" borderId="0" applyNumberFormat="0" applyBorder="0" applyAlignment="0" applyProtection="0"/>
    <xf numFmtId="0" fontId="8" fillId="49" borderId="0" applyNumberFormat="0" applyBorder="0" applyAlignment="0" applyProtection="0"/>
    <xf numFmtId="0" fontId="21" fillId="22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</cellStyleXfs>
  <cellXfs count="703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10" borderId="0" xfId="0" applyFill="1"/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0" fillId="10" borderId="1" xfId="0" applyFill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right"/>
    </xf>
    <xf numFmtId="0" fontId="0" fillId="0" borderId="8" xfId="0" applyBorder="1" applyAlignment="1" applyProtection="1">
      <alignment horizontal="center" vertical="center"/>
      <protection locked="0"/>
    </xf>
    <xf numFmtId="16" fontId="0" fillId="0" borderId="15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" fontId="0" fillId="0" borderId="16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18" borderId="21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6" fontId="0" fillId="0" borderId="25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" fontId="4" fillId="0" borderId="16" xfId="0" applyNumberFormat="1" applyFont="1" applyBorder="1" applyAlignment="1" applyProtection="1">
      <alignment horizontal="center" vertical="center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16" fontId="0" fillId="0" borderId="8" xfId="0" applyNumberFormat="1" applyBorder="1" applyAlignment="1" applyProtection="1">
      <alignment horizontal="center" vertical="center"/>
      <protection locked="0"/>
    </xf>
    <xf numFmtId="16" fontId="5" fillId="0" borderId="1" xfId="0" applyNumberFormat="1" applyFont="1" applyBorder="1" applyAlignment="1" applyProtection="1">
      <alignment horizontal="center" vertical="center"/>
      <protection locked="0"/>
    </xf>
    <xf numFmtId="18" fontId="0" fillId="0" borderId="16" xfId="0" applyNumberFormat="1" applyBorder="1" applyAlignment="1" applyProtection="1">
      <alignment horizontal="center" vertical="center"/>
      <protection locked="0"/>
    </xf>
    <xf numFmtId="18" fontId="0" fillId="0" borderId="25" xfId="0" applyNumberFormat="1" applyBorder="1" applyAlignment="1" applyProtection="1">
      <alignment horizontal="center" vertical="center"/>
      <protection locked="0"/>
    </xf>
    <xf numFmtId="18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 wrapText="1"/>
      <protection locked="0"/>
    </xf>
    <xf numFmtId="18" fontId="5" fillId="0" borderId="1" xfId="0" applyNumberFormat="1" applyFont="1" applyBorder="1" applyAlignment="1" applyProtection="1">
      <alignment horizontal="center" vertical="center"/>
      <protection locked="0"/>
    </xf>
    <xf numFmtId="1" fontId="0" fillId="0" borderId="8" xfId="0" applyNumberForma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167" fontId="0" fillId="0" borderId="9" xfId="0" applyNumberFormat="1" applyBorder="1" applyAlignment="1" applyProtection="1">
      <alignment horizontal="center" vertical="center"/>
      <protection locked="0"/>
    </xf>
    <xf numFmtId="167" fontId="0" fillId="0" borderId="3" xfId="0" applyNumberFormat="1" applyBorder="1" applyAlignment="1" applyProtection="1">
      <alignment horizontal="center" vertical="center"/>
      <protection locked="0"/>
    </xf>
    <xf numFmtId="167" fontId="0" fillId="0" borderId="3" xfId="0" applyNumberFormat="1" applyBorder="1" applyAlignment="1" applyProtection="1">
      <alignment horizontal="center" vertical="center" wrapText="1"/>
      <protection locked="0"/>
    </xf>
    <xf numFmtId="167" fontId="0" fillId="0" borderId="6" xfId="0" applyNumberFormat="1" applyBorder="1" applyAlignment="1" applyProtection="1">
      <alignment horizontal="center" vertical="center"/>
      <protection locked="0"/>
    </xf>
    <xf numFmtId="167" fontId="5" fillId="0" borderId="3" xfId="0" applyNumberFormat="1" applyFont="1" applyBorder="1" applyAlignment="1" applyProtection="1">
      <alignment horizontal="center" vertical="center"/>
      <protection locked="0"/>
    </xf>
    <xf numFmtId="167" fontId="4" fillId="0" borderId="3" xfId="0" applyNumberFormat="1" applyFont="1" applyBorder="1" applyAlignment="1" applyProtection="1">
      <alignment horizontal="center" vertical="center"/>
      <protection locked="0"/>
    </xf>
    <xf numFmtId="167" fontId="0" fillId="0" borderId="16" xfId="0" applyNumberFormat="1" applyBorder="1" applyAlignment="1" applyProtection="1">
      <alignment horizontal="center" vertical="center"/>
      <protection locked="0"/>
    </xf>
    <xf numFmtId="167" fontId="0" fillId="0" borderId="15" xfId="0" applyNumberFormat="1" applyBorder="1" applyAlignment="1" applyProtection="1">
      <alignment horizontal="center" vertical="center"/>
      <protection locked="0"/>
    </xf>
    <xf numFmtId="167" fontId="4" fillId="0" borderId="16" xfId="0" applyNumberFormat="1" applyFont="1" applyBorder="1" applyAlignment="1" applyProtection="1">
      <alignment horizontal="center" vertical="center"/>
      <protection locked="0"/>
    </xf>
    <xf numFmtId="0" fontId="0" fillId="2" borderId="0" xfId="0" applyFill="1"/>
    <xf numFmtId="3" fontId="0" fillId="0" borderId="0" xfId="0" applyNumberFormat="1"/>
    <xf numFmtId="4" fontId="0" fillId="0" borderId="0" xfId="0" applyNumberFormat="1"/>
    <xf numFmtId="0" fontId="7" fillId="0" borderId="0" xfId="0" applyFont="1"/>
    <xf numFmtId="14" fontId="7" fillId="0" borderId="0" xfId="0" applyNumberFormat="1" applyFont="1"/>
    <xf numFmtId="4" fontId="7" fillId="0" borderId="0" xfId="0" applyNumberFormat="1" applyFont="1"/>
    <xf numFmtId="3" fontId="7" fillId="0" borderId="0" xfId="0" applyNumberFormat="1" applyFon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13" xfId="0" applyBorder="1" applyAlignment="1" applyProtection="1">
      <alignment horizontal="center" vertical="center"/>
      <protection locked="0"/>
    </xf>
    <xf numFmtId="167" fontId="0" fillId="0" borderId="46" xfId="0" applyNumberForma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9" borderId="24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4" fontId="4" fillId="5" borderId="0" xfId="0" applyNumberFormat="1" applyFont="1" applyFill="1" applyAlignment="1">
      <alignment horizontal="center" vertical="center"/>
    </xf>
    <xf numFmtId="166" fontId="4" fillId="5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" fontId="4" fillId="0" borderId="0" xfId="0" applyNumberFormat="1" applyFon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5" borderId="16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164" fontId="0" fillId="7" borderId="32" xfId="0" applyNumberFormat="1" applyFill="1" applyBorder="1" applyAlignment="1">
      <alignment vertical="center"/>
    </xf>
    <xf numFmtId="164" fontId="0" fillId="7" borderId="18" xfId="0" applyNumberFormat="1" applyFill="1" applyBorder="1" applyAlignment="1">
      <alignment vertical="center"/>
    </xf>
    <xf numFmtId="164" fontId="0" fillId="7" borderId="33" xfId="0" applyNumberFormat="1" applyFill="1" applyBorder="1" applyAlignment="1">
      <alignment vertical="center"/>
    </xf>
    <xf numFmtId="0" fontId="0" fillId="8" borderId="14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51" borderId="45" xfId="0" applyFont="1" applyFill="1" applyBorder="1" applyAlignment="1" applyProtection="1">
      <alignment horizontal="center" vertical="center"/>
      <protection locked="0"/>
    </xf>
    <xf numFmtId="0" fontId="5" fillId="51" borderId="13" xfId="0" applyFont="1" applyFill="1" applyBorder="1" applyAlignment="1" applyProtection="1">
      <alignment horizontal="center" vertical="center" wrapText="1"/>
      <protection locked="0"/>
    </xf>
    <xf numFmtId="0" fontId="5" fillId="51" borderId="13" xfId="0" applyFont="1" applyFill="1" applyBorder="1" applyAlignment="1" applyProtection="1">
      <alignment horizontal="center" vertical="center"/>
      <protection locked="0"/>
    </xf>
    <xf numFmtId="16" fontId="5" fillId="51" borderId="25" xfId="0" applyNumberFormat="1" applyFont="1" applyFill="1" applyBorder="1" applyAlignment="1" applyProtection="1">
      <alignment horizontal="center" vertical="center"/>
      <protection locked="0"/>
    </xf>
    <xf numFmtId="167" fontId="5" fillId="51" borderId="46" xfId="0" applyNumberFormat="1" applyFont="1" applyFill="1" applyBorder="1" applyAlignment="1" applyProtection="1">
      <alignment horizontal="center" vertical="center"/>
      <protection locked="0"/>
    </xf>
    <xf numFmtId="0" fontId="0" fillId="52" borderId="1" xfId="0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left" vertical="center" indent="1"/>
      <protection locked="0"/>
    </xf>
    <xf numFmtId="0" fontId="24" fillId="2" borderId="0" xfId="0" applyFont="1" applyFill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8" borderId="10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8" borderId="14" xfId="0" applyFont="1" applyFill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8" xfId="0" applyFont="1" applyBorder="1" applyAlignment="1" applyProtection="1">
      <alignment horizontal="center" vertical="center" wrapText="1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16" fontId="24" fillId="0" borderId="15" xfId="0" applyNumberFormat="1" applyFont="1" applyBorder="1" applyAlignment="1" applyProtection="1">
      <alignment horizontal="center" vertical="center"/>
      <protection locked="0"/>
    </xf>
    <xf numFmtId="167" fontId="24" fillId="0" borderId="15" xfId="0" applyNumberFormat="1" applyFont="1" applyBorder="1" applyAlignment="1" applyProtection="1">
      <alignment horizontal="center" vertical="center"/>
      <protection locked="0"/>
    </xf>
    <xf numFmtId="167" fontId="24" fillId="0" borderId="9" xfId="0" applyNumberFormat="1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" fontId="24" fillId="0" borderId="16" xfId="0" applyNumberFormat="1" applyFont="1" applyBorder="1" applyAlignment="1" applyProtection="1">
      <alignment horizontal="center" vertical="center"/>
      <protection locked="0"/>
    </xf>
    <xf numFmtId="16" fontId="24" fillId="0" borderId="25" xfId="0" applyNumberFormat="1" applyFont="1" applyBorder="1" applyAlignment="1" applyProtection="1">
      <alignment horizontal="center" vertical="center"/>
      <protection locked="0"/>
    </xf>
    <xf numFmtId="18" fontId="24" fillId="0" borderId="25" xfId="0" applyNumberFormat="1" applyFont="1" applyBorder="1" applyAlignment="1" applyProtection="1">
      <alignment horizontal="center" vertical="center"/>
      <protection locked="0"/>
    </xf>
    <xf numFmtId="0" fontId="24" fillId="0" borderId="2" xfId="0" applyFont="1" applyBorder="1" applyAlignment="1" applyProtection="1">
      <alignment horizontal="center" vertical="center"/>
      <protection locked="0"/>
    </xf>
    <xf numFmtId="167" fontId="24" fillId="0" borderId="16" xfId="0" applyNumberFormat="1" applyFont="1" applyBorder="1" applyAlignment="1" applyProtection="1">
      <alignment horizontal="center" vertical="center"/>
      <protection locked="0"/>
    </xf>
    <xf numFmtId="167" fontId="24" fillId="0" borderId="3" xfId="0" applyNumberFormat="1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18" fontId="24" fillId="0" borderId="16" xfId="0" applyNumberFormat="1" applyFont="1" applyBorder="1" applyAlignment="1" applyProtection="1">
      <alignment horizontal="center" vertical="center"/>
      <protection locked="0"/>
    </xf>
    <xf numFmtId="167" fontId="26" fillId="0" borderId="3" xfId="0" applyNumberFormat="1" applyFont="1" applyBorder="1" applyAlignment="1" applyProtection="1">
      <alignment horizontal="center" vertical="center"/>
      <protection locked="0"/>
    </xf>
    <xf numFmtId="167" fontId="24" fillId="0" borderId="3" xfId="0" applyNumberFormat="1" applyFont="1" applyBorder="1" applyAlignment="1" applyProtection="1">
      <alignment horizontal="center" vertical="center" wrapText="1"/>
      <protection locked="0"/>
    </xf>
    <xf numFmtId="0" fontId="27" fillId="0" borderId="2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 wrapText="1"/>
      <protection locked="0"/>
    </xf>
    <xf numFmtId="0" fontId="27" fillId="0" borderId="13" xfId="0" applyFont="1" applyBorder="1" applyAlignment="1" applyProtection="1">
      <alignment horizontal="center" vertical="center" wrapText="1"/>
      <protection locked="0"/>
    </xf>
    <xf numFmtId="167" fontId="24" fillId="0" borderId="46" xfId="0" applyNumberFormat="1" applyFont="1" applyBorder="1" applyAlignment="1" applyProtection="1">
      <alignment horizontal="center" vertical="center"/>
      <protection locked="0"/>
    </xf>
    <xf numFmtId="0" fontId="24" fillId="0" borderId="45" xfId="0" applyFont="1" applyBorder="1" applyAlignment="1" applyProtection="1">
      <alignment horizontal="center" vertical="center"/>
      <protection locked="0"/>
    </xf>
    <xf numFmtId="0" fontId="24" fillId="0" borderId="4" xfId="0" applyFont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16" fontId="24" fillId="0" borderId="17" xfId="0" applyNumberFormat="1" applyFont="1" applyBorder="1" applyAlignment="1" applyProtection="1">
      <alignment horizontal="center" vertical="center"/>
      <protection locked="0"/>
    </xf>
    <xf numFmtId="167" fontId="24" fillId="0" borderId="6" xfId="0" applyNumberFormat="1" applyFont="1" applyBorder="1" applyAlignment="1" applyProtection="1">
      <alignment horizontal="center" vertical="center"/>
      <protection locked="0"/>
    </xf>
    <xf numFmtId="1" fontId="24" fillId="0" borderId="1" xfId="0" applyNumberFormat="1" applyFont="1" applyBorder="1" applyAlignment="1" applyProtection="1">
      <alignment horizontal="center" vertical="center"/>
      <protection locked="0"/>
    </xf>
    <xf numFmtId="16" fontId="24" fillId="0" borderId="1" xfId="0" applyNumberFormat="1" applyFont="1" applyBorder="1" applyAlignment="1" applyProtection="1">
      <alignment horizontal="center" vertical="center"/>
      <protection locked="0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1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16" fontId="24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18" fontId="24" fillId="0" borderId="1" xfId="0" applyNumberFormat="1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52" borderId="1" xfId="0" applyFont="1" applyFill="1" applyBorder="1" applyAlignment="1" applyProtection="1">
      <alignment horizontal="center" vertical="center"/>
      <protection locked="0"/>
    </xf>
    <xf numFmtId="0" fontId="24" fillId="0" borderId="8" xfId="0" applyFont="1" applyBorder="1" applyAlignment="1">
      <alignment horizontal="center" vertical="center"/>
    </xf>
    <xf numFmtId="0" fontId="24" fillId="18" borderId="9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5" fillId="9" borderId="6" xfId="0" applyFont="1" applyFill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18" borderId="21" xfId="0" applyFont="1" applyFill="1" applyBorder="1" applyAlignment="1">
      <alignment horizontal="center" vertical="center"/>
    </xf>
    <xf numFmtId="0" fontId="24" fillId="13" borderId="11" xfId="0" applyFont="1" applyFill="1" applyBorder="1" applyAlignment="1">
      <alignment horizontal="center" vertical="center"/>
    </xf>
    <xf numFmtId="0" fontId="24" fillId="14" borderId="11" xfId="0" applyFont="1" applyFill="1" applyBorder="1" applyAlignment="1">
      <alignment horizontal="center" vertical="center"/>
    </xf>
    <xf numFmtId="0" fontId="24" fillId="15" borderId="11" xfId="0" applyFont="1" applyFill="1" applyBorder="1" applyAlignment="1">
      <alignment horizontal="center" vertical="center"/>
    </xf>
    <xf numFmtId="0" fontId="24" fillId="16" borderId="11" xfId="0" applyFont="1" applyFill="1" applyBorder="1" applyAlignment="1">
      <alignment horizontal="center" vertical="center"/>
    </xf>
    <xf numFmtId="0" fontId="24" fillId="17" borderId="14" xfId="0" applyFont="1" applyFill="1" applyBorder="1" applyAlignment="1">
      <alignment horizontal="center" vertical="center"/>
    </xf>
    <xf numFmtId="0" fontId="25" fillId="9" borderId="20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4" borderId="23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19" borderId="23" xfId="0" applyFont="1" applyFill="1" applyBorder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11" borderId="23" xfId="0" applyFont="1" applyFill="1" applyBorder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14" fontId="26" fillId="5" borderId="0" xfId="0" applyNumberFormat="1" applyFont="1" applyFill="1" applyAlignment="1">
      <alignment horizontal="center" vertical="center"/>
    </xf>
    <xf numFmtId="166" fontId="26" fillId="5" borderId="0" xfId="0" applyNumberFormat="1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16" fontId="26" fillId="0" borderId="0" xfId="0" applyNumberFormat="1" applyFont="1" applyAlignment="1">
      <alignment horizontal="center" vertical="center"/>
    </xf>
    <xf numFmtId="16" fontId="24" fillId="0" borderId="0" xfId="0" applyNumberFormat="1" applyFont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24" fillId="3" borderId="8" xfId="0" applyFont="1" applyFill="1" applyBorder="1" applyAlignment="1" applyProtection="1">
      <alignment horizontal="center" vertical="center" wrapText="1"/>
      <protection locked="0"/>
    </xf>
    <xf numFmtId="0" fontId="24" fillId="3" borderId="13" xfId="0" applyFont="1" applyFill="1" applyBorder="1" applyAlignment="1" applyProtection="1">
      <alignment horizontal="center" vertical="center"/>
      <protection locked="0"/>
    </xf>
    <xf numFmtId="0" fontId="24" fillId="3" borderId="8" xfId="0" applyFont="1" applyFill="1" applyBorder="1" applyAlignment="1" applyProtection="1">
      <alignment horizontal="center" vertical="center"/>
      <protection locked="0"/>
    </xf>
    <xf numFmtId="0" fontId="24" fillId="0" borderId="70" xfId="0" applyFont="1" applyBorder="1" applyAlignment="1">
      <alignment horizontal="center" vertical="center"/>
    </xf>
    <xf numFmtId="0" fontId="24" fillId="3" borderId="1" xfId="0" applyFont="1" applyFill="1" applyBorder="1" applyAlignment="1" applyProtection="1">
      <alignment horizontal="center" vertical="center" wrapText="1"/>
      <protection locked="0"/>
    </xf>
    <xf numFmtId="16" fontId="24" fillId="52" borderId="16" xfId="0" applyNumberFormat="1" applyFont="1" applyFill="1" applyBorder="1" applyAlignment="1" applyProtection="1">
      <alignment horizontal="center" vertical="center"/>
      <protection locked="0"/>
    </xf>
    <xf numFmtId="0" fontId="31" fillId="8" borderId="56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0" borderId="45" xfId="0" applyFont="1" applyBorder="1" applyAlignment="1" applyProtection="1">
      <alignment horizontal="center" vertical="center"/>
      <protection locked="0"/>
    </xf>
    <xf numFmtId="0" fontId="31" fillId="0" borderId="13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0" fontId="30" fillId="0" borderId="2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 wrapText="1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31" fillId="0" borderId="69" xfId="0" applyFont="1" applyBorder="1" applyAlignment="1" applyProtection="1">
      <alignment horizontal="center" vertical="center"/>
      <protection locked="0"/>
    </xf>
    <xf numFmtId="0" fontId="32" fillId="0" borderId="69" xfId="0" applyFont="1" applyBorder="1" applyAlignment="1" applyProtection="1">
      <alignment horizontal="center" vertical="center" wrapText="1"/>
      <protection locked="0"/>
    </xf>
    <xf numFmtId="0" fontId="31" fillId="55" borderId="68" xfId="0" applyFont="1" applyFill="1" applyBorder="1" applyAlignment="1">
      <alignment horizontal="center" vertical="center"/>
    </xf>
    <xf numFmtId="0" fontId="32" fillId="51" borderId="45" xfId="0" applyFont="1" applyFill="1" applyBorder="1" applyAlignment="1" applyProtection="1">
      <alignment horizontal="center" vertical="center"/>
      <protection locked="0"/>
    </xf>
    <xf numFmtId="0" fontId="32" fillId="51" borderId="13" xfId="0" applyFont="1" applyFill="1" applyBorder="1" applyAlignment="1" applyProtection="1">
      <alignment horizontal="center" vertical="center" wrapText="1"/>
      <protection locked="0"/>
    </xf>
    <xf numFmtId="0" fontId="32" fillId="51" borderId="13" xfId="0" applyFont="1" applyFill="1" applyBorder="1" applyAlignment="1" applyProtection="1">
      <alignment horizontal="center" vertical="center"/>
      <protection locked="0"/>
    </xf>
    <xf numFmtId="16" fontId="32" fillId="51" borderId="25" xfId="0" applyNumberFormat="1" applyFont="1" applyFill="1" applyBorder="1" applyAlignment="1" applyProtection="1">
      <alignment horizontal="center" vertical="center"/>
      <protection locked="0"/>
    </xf>
    <xf numFmtId="16" fontId="31" fillId="0" borderId="16" xfId="0" applyNumberFormat="1" applyFont="1" applyBorder="1" applyAlignment="1" applyProtection="1">
      <alignment horizontal="center" vertical="center"/>
      <protection locked="0"/>
    </xf>
    <xf numFmtId="0" fontId="31" fillId="0" borderId="4" xfId="0" applyFont="1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16" fontId="31" fillId="0" borderId="17" xfId="0" applyNumberFormat="1" applyFont="1" applyBorder="1" applyAlignment="1" applyProtection="1">
      <alignment horizontal="center" vertical="center"/>
      <protection locked="0"/>
    </xf>
    <xf numFmtId="0" fontId="31" fillId="52" borderId="13" xfId="0" applyFont="1" applyFill="1" applyBorder="1" applyAlignment="1" applyProtection="1">
      <alignment horizontal="center" vertical="center"/>
      <protection locked="0"/>
    </xf>
    <xf numFmtId="0" fontId="31" fillId="52" borderId="1" xfId="0" applyFont="1" applyFill="1" applyBorder="1" applyAlignment="1" applyProtection="1">
      <alignment horizontal="center" vertical="center"/>
      <protection locked="0"/>
    </xf>
    <xf numFmtId="0" fontId="31" fillId="52" borderId="2" xfId="0" applyFont="1" applyFill="1" applyBorder="1" applyAlignment="1" applyProtection="1">
      <alignment horizontal="center" vertical="center"/>
      <protection locked="0"/>
    </xf>
    <xf numFmtId="0" fontId="32" fillId="52" borderId="1" xfId="0" applyFont="1" applyFill="1" applyBorder="1" applyAlignment="1" applyProtection="1">
      <alignment horizontal="center" vertical="center" wrapText="1"/>
      <protection locked="0"/>
    </xf>
    <xf numFmtId="16" fontId="31" fillId="52" borderId="16" xfId="0" applyNumberFormat="1" applyFont="1" applyFill="1" applyBorder="1" applyAlignment="1" applyProtection="1">
      <alignment horizontal="center" vertical="center"/>
      <protection locked="0"/>
    </xf>
    <xf numFmtId="0" fontId="31" fillId="52" borderId="1" xfId="0" applyFont="1" applyFill="1" applyBorder="1" applyAlignment="1" applyProtection="1">
      <alignment horizontal="center" vertical="center" wrapText="1"/>
      <protection locked="0"/>
    </xf>
    <xf numFmtId="0" fontId="31" fillId="52" borderId="4" xfId="0" applyFont="1" applyFill="1" applyBorder="1" applyAlignment="1" applyProtection="1">
      <alignment horizontal="center" vertical="center"/>
      <protection locked="0"/>
    </xf>
    <xf numFmtId="0" fontId="31" fillId="52" borderId="5" xfId="0" applyFont="1" applyFill="1" applyBorder="1" applyAlignment="1" applyProtection="1">
      <alignment horizontal="center" vertical="center"/>
      <protection locked="0"/>
    </xf>
    <xf numFmtId="16" fontId="31" fillId="52" borderId="17" xfId="0" applyNumberFormat="1" applyFont="1" applyFill="1" applyBorder="1" applyAlignment="1" applyProtection="1">
      <alignment horizontal="center" vertical="center"/>
      <protection locked="0"/>
    </xf>
    <xf numFmtId="0" fontId="31" fillId="52" borderId="45" xfId="0" applyFont="1" applyFill="1" applyBorder="1" applyAlignment="1" applyProtection="1">
      <alignment horizontal="center" vertical="center"/>
      <protection locked="0"/>
    </xf>
    <xf numFmtId="0" fontId="30" fillId="52" borderId="2" xfId="0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6" fontId="24" fillId="5" borderId="16" xfId="0" applyNumberFormat="1" applyFont="1" applyFill="1" applyBorder="1" applyAlignment="1" applyProtection="1">
      <alignment horizontal="center" vertical="center"/>
      <protection locked="0"/>
    </xf>
    <xf numFmtId="0" fontId="31" fillId="55" borderId="62" xfId="0" applyFont="1" applyFill="1" applyBorder="1" applyAlignment="1">
      <alignment vertical="center"/>
    </xf>
    <xf numFmtId="0" fontId="31" fillId="55" borderId="61" xfId="0" applyFont="1" applyFill="1" applyBorder="1" applyAlignment="1">
      <alignment vertical="center"/>
    </xf>
    <xf numFmtId="0" fontId="31" fillId="55" borderId="62" xfId="0" applyFont="1" applyFill="1" applyBorder="1" applyAlignment="1">
      <alignment horizontal="center" vertical="center"/>
    </xf>
    <xf numFmtId="167" fontId="24" fillId="0" borderId="1" xfId="0" applyNumberFormat="1" applyFont="1" applyBorder="1" applyAlignment="1" applyProtection="1">
      <alignment horizontal="center" vertical="center"/>
      <protection locked="0"/>
    </xf>
    <xf numFmtId="0" fontId="24" fillId="53" borderId="1" xfId="0" applyFont="1" applyFill="1" applyBorder="1" applyAlignment="1">
      <alignment horizontal="center" vertical="center"/>
    </xf>
    <xf numFmtId="0" fontId="27" fillId="0" borderId="1" xfId="0" applyFont="1" applyBorder="1" applyAlignment="1" applyProtection="1">
      <alignment horizontal="center" vertical="center"/>
      <protection locked="0"/>
    </xf>
    <xf numFmtId="0" fontId="31" fillId="55" borderId="61" xfId="0" applyFont="1" applyFill="1" applyBorder="1" applyAlignment="1">
      <alignment horizontal="center" vertical="center"/>
    </xf>
    <xf numFmtId="16" fontId="31" fillId="0" borderId="16" xfId="0" applyNumberFormat="1" applyFont="1" applyBorder="1" applyAlignment="1" applyProtection="1">
      <alignment vertical="center"/>
      <protection locked="0"/>
    </xf>
    <xf numFmtId="16" fontId="31" fillId="0" borderId="67" xfId="0" applyNumberFormat="1" applyFont="1" applyBorder="1" applyAlignment="1" applyProtection="1">
      <alignment vertical="center"/>
      <protection locked="0"/>
    </xf>
    <xf numFmtId="16" fontId="32" fillId="51" borderId="51" xfId="0" applyNumberFormat="1" applyFont="1" applyFill="1" applyBorder="1" applyAlignment="1" applyProtection="1">
      <alignment vertical="center"/>
      <protection locked="0"/>
    </xf>
    <xf numFmtId="16" fontId="32" fillId="51" borderId="55" xfId="0" applyNumberFormat="1" applyFont="1" applyFill="1" applyBorder="1" applyAlignment="1" applyProtection="1">
      <alignment vertical="center"/>
      <protection locked="0"/>
    </xf>
    <xf numFmtId="16" fontId="32" fillId="51" borderId="81" xfId="0" applyNumberFormat="1" applyFont="1" applyFill="1" applyBorder="1" applyAlignment="1" applyProtection="1">
      <alignment vertical="center"/>
      <protection locked="0"/>
    </xf>
    <xf numFmtId="16" fontId="32" fillId="51" borderId="0" xfId="0" applyNumberFormat="1" applyFont="1" applyFill="1" applyAlignment="1" applyProtection="1">
      <alignment vertical="center"/>
      <protection locked="0"/>
    </xf>
    <xf numFmtId="16" fontId="32" fillId="51" borderId="60" xfId="0" applyNumberFormat="1" applyFont="1" applyFill="1" applyBorder="1" applyAlignment="1" applyProtection="1">
      <alignment vertical="center"/>
      <protection locked="0"/>
    </xf>
    <xf numFmtId="16" fontId="32" fillId="51" borderId="82" xfId="0" applyNumberFormat="1" applyFont="1" applyFill="1" applyBorder="1" applyAlignment="1" applyProtection="1">
      <alignment vertical="center"/>
      <protection locked="0"/>
    </xf>
    <xf numFmtId="0" fontId="31" fillId="55" borderId="83" xfId="0" applyFont="1" applyFill="1" applyBorder="1" applyAlignment="1">
      <alignment horizontal="center" vertical="center"/>
    </xf>
    <xf numFmtId="16" fontId="32" fillId="51" borderId="1" xfId="0" applyNumberFormat="1" applyFont="1" applyFill="1" applyBorder="1" applyAlignment="1" applyProtection="1">
      <alignment vertical="center"/>
      <protection locked="0"/>
    </xf>
    <xf numFmtId="16" fontId="31" fillId="0" borderId="1" xfId="0" applyNumberFormat="1" applyFont="1" applyBorder="1" applyAlignment="1" applyProtection="1">
      <alignment vertical="center"/>
      <protection locked="0"/>
    </xf>
    <xf numFmtId="16" fontId="31" fillId="0" borderId="72" xfId="0" applyNumberFormat="1" applyFont="1" applyBorder="1" applyAlignment="1" applyProtection="1">
      <alignment vertical="center"/>
      <protection locked="0"/>
    </xf>
    <xf numFmtId="16" fontId="31" fillId="0" borderId="73" xfId="0" applyNumberFormat="1" applyFont="1" applyBorder="1" applyAlignment="1" applyProtection="1">
      <alignment vertical="center"/>
      <protection locked="0"/>
    </xf>
    <xf numFmtId="16" fontId="31" fillId="0" borderId="74" xfId="0" applyNumberFormat="1" applyFont="1" applyBorder="1" applyAlignment="1" applyProtection="1">
      <alignment vertical="center"/>
      <protection locked="0"/>
    </xf>
    <xf numFmtId="16" fontId="31" fillId="0" borderId="58" xfId="0" applyNumberFormat="1" applyFont="1" applyBorder="1" applyAlignment="1" applyProtection="1">
      <alignment vertical="center"/>
      <protection locked="0"/>
    </xf>
    <xf numFmtId="16" fontId="31" fillId="0" borderId="47" xfId="0" applyNumberFormat="1" applyFont="1" applyBorder="1" applyAlignment="1" applyProtection="1">
      <alignment vertical="center"/>
      <protection locked="0"/>
    </xf>
    <xf numFmtId="16" fontId="31" fillId="0" borderId="75" xfId="0" applyNumberFormat="1" applyFont="1" applyBorder="1" applyAlignment="1" applyProtection="1">
      <alignment vertical="center"/>
      <protection locked="0"/>
    </xf>
    <xf numFmtId="16" fontId="32" fillId="51" borderId="84" xfId="0" applyNumberFormat="1" applyFont="1" applyFill="1" applyBorder="1" applyAlignment="1" applyProtection="1">
      <alignment vertical="center"/>
      <protection locked="0"/>
    </xf>
    <xf numFmtId="16" fontId="32" fillId="51" borderId="85" xfId="0" applyNumberFormat="1" applyFont="1" applyFill="1" applyBorder="1" applyAlignment="1" applyProtection="1">
      <alignment vertical="center"/>
      <protection locked="0"/>
    </xf>
    <xf numFmtId="16" fontId="31" fillId="0" borderId="86" xfId="0" applyNumberFormat="1" applyFont="1" applyBorder="1" applyAlignment="1" applyProtection="1">
      <alignment vertical="center"/>
      <protection locked="0"/>
    </xf>
    <xf numFmtId="0" fontId="31" fillId="55" borderId="20" xfId="0" applyFont="1" applyFill="1" applyBorder="1" applyAlignment="1">
      <alignment vertical="center"/>
    </xf>
    <xf numFmtId="0" fontId="31" fillId="55" borderId="54" xfId="0" applyFont="1" applyFill="1" applyBorder="1" applyAlignment="1">
      <alignment vertical="center"/>
    </xf>
    <xf numFmtId="0" fontId="31" fillId="55" borderId="57" xfId="0" applyFont="1" applyFill="1" applyBorder="1" applyAlignment="1">
      <alignment vertical="center"/>
    </xf>
    <xf numFmtId="0" fontId="31" fillId="8" borderId="53" xfId="0" applyFont="1" applyFill="1" applyBorder="1" applyAlignment="1">
      <alignment vertical="center"/>
    </xf>
    <xf numFmtId="0" fontId="31" fillId="8" borderId="63" xfId="0" applyFont="1" applyFill="1" applyBorder="1" applyAlignment="1">
      <alignment vertical="center"/>
    </xf>
    <xf numFmtId="0" fontId="31" fillId="8" borderId="61" xfId="0" applyFont="1" applyFill="1" applyBorder="1" applyAlignment="1">
      <alignment vertical="center"/>
    </xf>
    <xf numFmtId="0" fontId="24" fillId="0" borderId="64" xfId="0" applyFont="1" applyBorder="1" applyAlignment="1" applyProtection="1">
      <alignment horizontal="center" vertical="center"/>
      <protection locked="0"/>
    </xf>
    <xf numFmtId="0" fontId="24" fillId="0" borderId="48" xfId="0" applyFont="1" applyBorder="1" applyAlignment="1" applyProtection="1">
      <alignment horizontal="center" vertical="center"/>
      <protection locked="0"/>
    </xf>
    <xf numFmtId="0" fontId="27" fillId="0" borderId="48" xfId="0" applyFont="1" applyBorder="1" applyAlignment="1" applyProtection="1">
      <alignment horizontal="center" vertical="center"/>
      <protection locked="0"/>
    </xf>
    <xf numFmtId="0" fontId="24" fillId="0" borderId="44" xfId="0" applyFont="1" applyBorder="1" applyAlignment="1" applyProtection="1">
      <alignment horizontal="center" vertical="center"/>
      <protection locked="0"/>
    </xf>
    <xf numFmtId="0" fontId="24" fillId="0" borderId="88" xfId="0" applyFont="1" applyBorder="1" applyAlignment="1" applyProtection="1">
      <alignment horizontal="center" vertical="center"/>
      <protection locked="0"/>
    </xf>
    <xf numFmtId="0" fontId="24" fillId="0" borderId="82" xfId="0" applyFont="1" applyBorder="1" applyAlignment="1">
      <alignment horizontal="center" vertical="center"/>
    </xf>
    <xf numFmtId="16" fontId="24" fillId="0" borderId="1" xfId="0" applyNumberFormat="1" applyFont="1" applyBorder="1" applyAlignment="1" applyProtection="1">
      <alignment vertical="center"/>
      <protection locked="0"/>
    </xf>
    <xf numFmtId="16" fontId="24" fillId="0" borderId="43" xfId="0" applyNumberFormat="1" applyFont="1" applyBorder="1" applyAlignment="1" applyProtection="1">
      <alignment vertical="center"/>
      <protection locked="0"/>
    </xf>
    <xf numFmtId="16" fontId="24" fillId="0" borderId="66" xfId="0" applyNumberFormat="1" applyFont="1" applyBorder="1" applyAlignment="1" applyProtection="1">
      <alignment vertical="center"/>
      <protection locked="0"/>
    </xf>
    <xf numFmtId="16" fontId="24" fillId="0" borderId="44" xfId="0" applyNumberFormat="1" applyFont="1" applyBorder="1" applyAlignment="1" applyProtection="1">
      <alignment vertical="center"/>
      <protection locked="0"/>
    </xf>
    <xf numFmtId="16" fontId="24" fillId="0" borderId="5" xfId="0" applyNumberFormat="1" applyFont="1" applyBorder="1" applyAlignment="1" applyProtection="1">
      <alignment vertical="center"/>
      <protection locked="0"/>
    </xf>
    <xf numFmtId="0" fontId="29" fillId="0" borderId="7" xfId="0" applyFont="1" applyBorder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horizontal="center" vertical="center"/>
      <protection locked="0"/>
    </xf>
    <xf numFmtId="0" fontId="29" fillId="8" borderId="10" xfId="0" applyFont="1" applyFill="1" applyBorder="1" applyAlignment="1">
      <alignment horizontal="center" vertical="center"/>
    </xf>
    <xf numFmtId="0" fontId="29" fillId="8" borderId="1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/>
    </xf>
    <xf numFmtId="0" fontId="24" fillId="5" borderId="13" xfId="0" applyFont="1" applyFill="1" applyBorder="1" applyAlignment="1" applyProtection="1">
      <alignment horizontal="center" vertical="center"/>
      <protection locked="0"/>
    </xf>
    <xf numFmtId="16" fontId="24" fillId="0" borderId="26" xfId="0" applyNumberFormat="1" applyFont="1" applyBorder="1" applyAlignment="1" applyProtection="1">
      <alignment horizontal="center" vertical="center"/>
      <protection locked="0"/>
    </xf>
    <xf numFmtId="0" fontId="24" fillId="0" borderId="59" xfId="0" applyFont="1" applyBorder="1" applyAlignment="1" applyProtection="1">
      <alignment horizontal="center" vertical="center"/>
      <protection locked="0"/>
    </xf>
    <xf numFmtId="0" fontId="24" fillId="0" borderId="49" xfId="0" applyFont="1" applyBorder="1" applyAlignment="1" applyProtection="1">
      <alignment horizontal="center" vertical="center"/>
      <protection locked="0"/>
    </xf>
    <xf numFmtId="0" fontId="24" fillId="0" borderId="49" xfId="0" applyFont="1" applyBorder="1" applyAlignment="1" applyProtection="1">
      <alignment horizontal="center" vertical="center" wrapText="1"/>
      <protection locked="0"/>
    </xf>
    <xf numFmtId="0" fontId="24" fillId="3" borderId="49" xfId="0" applyFont="1" applyFill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/>
      <protection locked="0"/>
    </xf>
    <xf numFmtId="0" fontId="24" fillId="5" borderId="49" xfId="0" applyFont="1" applyFill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17" xfId="0" applyFont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 applyProtection="1">
      <alignment horizontal="center" vertical="center" wrapText="1"/>
      <protection locked="0"/>
    </xf>
    <xf numFmtId="168" fontId="24" fillId="5" borderId="3" xfId="0" applyNumberFormat="1" applyFont="1" applyFill="1" applyBorder="1" applyAlignment="1" applyProtection="1">
      <alignment horizontal="center" vertical="center"/>
      <protection locked="0"/>
    </xf>
    <xf numFmtId="168" fontId="24" fillId="0" borderId="9" xfId="0" applyNumberFormat="1" applyFont="1" applyBorder="1" applyAlignment="1" applyProtection="1">
      <alignment horizontal="center" vertical="center"/>
      <protection locked="0"/>
    </xf>
    <xf numFmtId="168" fontId="24" fillId="0" borderId="3" xfId="0" applyNumberFormat="1" applyFont="1" applyBorder="1" applyAlignment="1" applyProtection="1">
      <alignment horizontal="center" vertical="center"/>
      <protection locked="0"/>
    </xf>
    <xf numFmtId="168" fontId="26" fillId="0" borderId="3" xfId="0" applyNumberFormat="1" applyFont="1" applyBorder="1" applyAlignment="1" applyProtection="1">
      <alignment horizontal="center" vertical="center"/>
      <protection locked="0"/>
    </xf>
    <xf numFmtId="168" fontId="24" fillId="0" borderId="50" xfId="0" applyNumberFormat="1" applyFont="1" applyBorder="1" applyAlignment="1" applyProtection="1">
      <alignment horizontal="center" vertical="center"/>
      <protection locked="0"/>
    </xf>
    <xf numFmtId="168" fontId="24" fillId="0" borderId="6" xfId="0" applyNumberFormat="1" applyFont="1" applyBorder="1" applyAlignment="1" applyProtection="1">
      <alignment horizontal="center" vertical="center"/>
      <protection locked="0"/>
    </xf>
    <xf numFmtId="168" fontId="24" fillId="0" borderId="3" xfId="0" applyNumberFormat="1" applyFont="1" applyBorder="1" applyAlignment="1" applyProtection="1">
      <alignment horizontal="center" vertical="center" wrapText="1"/>
      <protection locked="0"/>
    </xf>
    <xf numFmtId="168" fontId="24" fillId="0" borderId="46" xfId="0" applyNumberFormat="1" applyFont="1" applyBorder="1" applyAlignment="1" applyProtection="1">
      <alignment horizontal="center" vertical="center"/>
      <protection locked="0"/>
    </xf>
    <xf numFmtId="168" fontId="24" fillId="52" borderId="3" xfId="0" applyNumberFormat="1" applyFont="1" applyFill="1" applyBorder="1" applyAlignment="1" applyProtection="1">
      <alignment horizontal="center" vertical="center"/>
      <protection locked="0"/>
    </xf>
    <xf numFmtId="0" fontId="24" fillId="52" borderId="16" xfId="0" applyFont="1" applyFill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5" borderId="1" xfId="0" applyFont="1" applyFill="1" applyBorder="1" applyAlignment="1" applyProtection="1">
      <alignment horizontal="left" vertical="center"/>
      <protection locked="0"/>
    </xf>
    <xf numFmtId="0" fontId="24" fillId="5" borderId="0" xfId="0" applyFont="1" applyFill="1" applyAlignment="1">
      <alignment horizontal="center" vertical="center"/>
    </xf>
    <xf numFmtId="0" fontId="24" fillId="5" borderId="16" xfId="0" applyFont="1" applyFill="1" applyBorder="1" applyAlignment="1" applyProtection="1">
      <alignment horizontal="center" vertical="center"/>
      <protection locked="0"/>
    </xf>
    <xf numFmtId="0" fontId="24" fillId="52" borderId="1" xfId="0" applyFont="1" applyFill="1" applyBorder="1" applyAlignment="1" applyProtection="1">
      <alignment horizontal="left" vertical="center"/>
      <protection locked="0"/>
    </xf>
    <xf numFmtId="0" fontId="24" fillId="5" borderId="8" xfId="0" applyFont="1" applyFill="1" applyBorder="1" applyAlignment="1" applyProtection="1">
      <alignment horizontal="center" vertical="center" wrapText="1"/>
      <protection locked="0"/>
    </xf>
    <xf numFmtId="0" fontId="26" fillId="0" borderId="13" xfId="0" applyFont="1" applyBorder="1" applyAlignment="1" applyProtection="1">
      <alignment horizontal="center" vertical="center" wrapText="1"/>
      <protection locked="0"/>
    </xf>
    <xf numFmtId="0" fontId="26" fillId="0" borderId="13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" fontId="24" fillId="3" borderId="16" xfId="0" applyNumberFormat="1" applyFont="1" applyFill="1" applyBorder="1" applyAlignment="1" applyProtection="1">
      <alignment horizontal="center" vertical="center"/>
      <protection locked="0"/>
    </xf>
    <xf numFmtId="0" fontId="27" fillId="0" borderId="69" xfId="0" applyFont="1" applyBorder="1" applyAlignment="1" applyProtection="1">
      <alignment horizontal="center" vertical="center" wrapText="1"/>
      <protection locked="0"/>
    </xf>
    <xf numFmtId="0" fontId="24" fillId="0" borderId="69" xfId="0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168" fontId="24" fillId="5" borderId="9" xfId="0" applyNumberFormat="1" applyFont="1" applyFill="1" applyBorder="1" applyAlignment="1" applyProtection="1">
      <alignment horizontal="center" vertical="center"/>
      <protection locked="0"/>
    </xf>
    <xf numFmtId="168" fontId="24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5" xfId="0" applyFont="1" applyFill="1" applyBorder="1" applyAlignment="1" applyProtection="1">
      <alignment horizontal="center" vertical="center"/>
      <protection locked="0"/>
    </xf>
    <xf numFmtId="0" fontId="24" fillId="3" borderId="0" xfId="0" applyFont="1" applyFill="1" applyAlignment="1">
      <alignment horizontal="center" vertical="center"/>
    </xf>
    <xf numFmtId="0" fontId="24" fillId="57" borderId="1" xfId="0" applyFont="1" applyFill="1" applyBorder="1" applyAlignment="1" applyProtection="1">
      <alignment horizontal="center" vertical="center"/>
      <protection locked="0"/>
    </xf>
    <xf numFmtId="0" fontId="24" fillId="52" borderId="8" xfId="0" applyFont="1" applyFill="1" applyBorder="1" applyAlignment="1" applyProtection="1">
      <alignment horizontal="center" vertical="center"/>
      <protection locked="0"/>
    </xf>
    <xf numFmtId="0" fontId="24" fillId="52" borderId="1" xfId="0" applyFont="1" applyFill="1" applyBorder="1" applyAlignment="1" applyProtection="1">
      <alignment horizontal="center" vertical="center" wrapText="1"/>
      <protection locked="0"/>
    </xf>
    <xf numFmtId="0" fontId="27" fillId="5" borderId="1" xfId="0" applyFont="1" applyFill="1" applyBorder="1" applyAlignment="1" applyProtection="1">
      <alignment horizontal="center" vertical="center" wrapText="1"/>
      <protection locked="0"/>
    </xf>
    <xf numFmtId="16" fontId="24" fillId="5" borderId="1" xfId="0" applyNumberFormat="1" applyFont="1" applyFill="1" applyBorder="1" applyAlignment="1" applyProtection="1">
      <alignment horizontal="center" vertical="center"/>
      <protection locked="0"/>
    </xf>
    <xf numFmtId="16" fontId="24" fillId="5" borderId="25" xfId="0" applyNumberFormat="1" applyFont="1" applyFill="1" applyBorder="1" applyAlignment="1" applyProtection="1">
      <alignment horizontal="center" vertical="center"/>
      <protection locked="0"/>
    </xf>
    <xf numFmtId="0" fontId="24" fillId="52" borderId="25" xfId="0" applyFont="1" applyFill="1" applyBorder="1" applyAlignment="1" applyProtection="1">
      <alignment horizontal="center" vertical="center"/>
      <protection locked="0"/>
    </xf>
    <xf numFmtId="16" fontId="24" fillId="52" borderId="25" xfId="0" applyNumberFormat="1" applyFont="1" applyFill="1" applyBorder="1" applyAlignment="1" applyProtection="1">
      <alignment horizontal="center" vertical="center"/>
      <protection locked="0"/>
    </xf>
    <xf numFmtId="168" fontId="24" fillId="52" borderId="46" xfId="0" applyNumberFormat="1" applyFont="1" applyFill="1" applyBorder="1" applyAlignment="1" applyProtection="1">
      <alignment horizontal="center" vertical="center"/>
      <protection locked="0"/>
    </xf>
    <xf numFmtId="16" fontId="24" fillId="5" borderId="26" xfId="0" applyNumberFormat="1" applyFont="1" applyFill="1" applyBorder="1" applyAlignment="1" applyProtection="1">
      <alignment horizontal="center" vertical="center"/>
      <protection locked="0"/>
    </xf>
    <xf numFmtId="0" fontId="24" fillId="5" borderId="5" xfId="0" applyFont="1" applyFill="1" applyBorder="1" applyAlignment="1" applyProtection="1">
      <alignment horizontal="center" vertical="center"/>
      <protection locked="0"/>
    </xf>
    <xf numFmtId="16" fontId="24" fillId="5" borderId="17" xfId="0" applyNumberFormat="1" applyFont="1" applyFill="1" applyBorder="1" applyAlignment="1" applyProtection="1">
      <alignment horizontal="center" vertical="center"/>
      <protection locked="0"/>
    </xf>
    <xf numFmtId="0" fontId="24" fillId="52" borderId="5" xfId="0" applyFont="1" applyFill="1" applyBorder="1" applyAlignment="1" applyProtection="1">
      <alignment horizontal="center" vertical="center"/>
      <protection locked="0"/>
    </xf>
    <xf numFmtId="168" fontId="24" fillId="5" borderId="6" xfId="0" applyNumberFormat="1" applyFont="1" applyFill="1" applyBorder="1" applyAlignment="1" applyProtection="1">
      <alignment horizontal="center" vertical="center"/>
      <protection locked="0"/>
    </xf>
    <xf numFmtId="0" fontId="24" fillId="58" borderId="1" xfId="0" applyFont="1" applyFill="1" applyBorder="1" applyAlignment="1" applyProtection="1">
      <alignment horizontal="center" vertical="center"/>
      <protection locked="0"/>
    </xf>
    <xf numFmtId="168" fontId="24" fillId="5" borderId="50" xfId="0" applyNumberFormat="1" applyFont="1" applyFill="1" applyBorder="1" applyAlignment="1" applyProtection="1">
      <alignment horizontal="center" vertical="center"/>
      <protection locked="0"/>
    </xf>
    <xf numFmtId="0" fontId="24" fillId="0" borderId="29" xfId="0" applyFont="1" applyBorder="1" applyAlignment="1" applyProtection="1">
      <alignment horizontal="center" vertical="center"/>
      <protection locked="0"/>
    </xf>
    <xf numFmtId="0" fontId="27" fillId="0" borderId="45" xfId="0" applyFont="1" applyBorder="1" applyAlignment="1" applyProtection="1">
      <alignment horizontal="center" vertical="center"/>
      <protection locked="0"/>
    </xf>
    <xf numFmtId="0" fontId="24" fillId="0" borderId="49" xfId="0" applyFont="1" applyBorder="1" applyAlignment="1">
      <alignment horizontal="center" vertical="center"/>
    </xf>
    <xf numFmtId="0" fontId="24" fillId="0" borderId="50" xfId="0" applyFont="1" applyBorder="1" applyAlignment="1">
      <alignment horizontal="center" vertical="center"/>
    </xf>
    <xf numFmtId="168" fontId="35" fillId="0" borderId="50" xfId="0" applyNumberFormat="1" applyFont="1" applyBorder="1" applyAlignment="1" applyProtection="1">
      <alignment horizontal="right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 wrapText="1"/>
      <protection locked="0"/>
    </xf>
    <xf numFmtId="168" fontId="34" fillId="0" borderId="6" xfId="0" applyNumberFormat="1" applyFont="1" applyBorder="1" applyAlignment="1" applyProtection="1">
      <alignment horizontal="right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3" fontId="24" fillId="0" borderId="13" xfId="0" applyNumberFormat="1" applyFont="1" applyBorder="1" applyAlignment="1" applyProtection="1">
      <alignment horizontal="center" vertical="center"/>
      <protection locked="0"/>
    </xf>
    <xf numFmtId="0" fontId="27" fillId="0" borderId="49" xfId="0" applyFont="1" applyBorder="1" applyAlignment="1" applyProtection="1">
      <alignment horizontal="center" vertical="center"/>
      <protection locked="0"/>
    </xf>
    <xf numFmtId="0" fontId="26" fillId="0" borderId="49" xfId="0" applyFont="1" applyBorder="1" applyAlignment="1" applyProtection="1">
      <alignment horizontal="center" vertical="center"/>
      <protection locked="0"/>
    </xf>
    <xf numFmtId="0" fontId="26" fillId="0" borderId="49" xfId="0" applyFont="1" applyBorder="1" applyAlignment="1" applyProtection="1">
      <alignment horizontal="center" vertical="center" wrapText="1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 wrapText="1"/>
      <protection locked="0"/>
    </xf>
    <xf numFmtId="0" fontId="26" fillId="3" borderId="49" xfId="0" applyFont="1" applyFill="1" applyBorder="1" applyAlignment="1" applyProtection="1">
      <alignment horizontal="center" vertical="center"/>
      <protection locked="0"/>
    </xf>
    <xf numFmtId="0" fontId="26" fillId="3" borderId="5" xfId="0" applyFont="1" applyFill="1" applyBorder="1" applyAlignment="1" applyProtection="1">
      <alignment horizontal="center" vertical="center"/>
      <protection locked="0"/>
    </xf>
    <xf numFmtId="0" fontId="27" fillId="5" borderId="5" xfId="0" applyFont="1" applyFill="1" applyBorder="1" applyAlignment="1" applyProtection="1">
      <alignment horizontal="center" vertical="center"/>
      <protection locked="0"/>
    </xf>
    <xf numFmtId="0" fontId="24" fillId="5" borderId="2" xfId="0" applyFont="1" applyFill="1" applyBorder="1" applyAlignment="1" applyProtection="1">
      <alignment horizontal="center" vertical="center"/>
      <protection locked="0"/>
    </xf>
    <xf numFmtId="0" fontId="24" fillId="59" borderId="1" xfId="0" applyFont="1" applyFill="1" applyBorder="1" applyAlignment="1" applyProtection="1">
      <alignment horizontal="center" vertical="center"/>
      <protection locked="0"/>
    </xf>
    <xf numFmtId="0" fontId="24" fillId="60" borderId="1" xfId="0" applyFont="1" applyFill="1" applyBorder="1" applyAlignment="1" applyProtection="1">
      <alignment horizontal="center" vertical="center"/>
      <protection locked="0"/>
    </xf>
    <xf numFmtId="168" fontId="24" fillId="60" borderId="3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24" fillId="15" borderId="59" xfId="0" applyFont="1" applyFill="1" applyBorder="1" applyAlignment="1" applyProtection="1">
      <alignment horizontal="center" vertical="center"/>
      <protection locked="0"/>
    </xf>
    <xf numFmtId="0" fontId="24" fillId="15" borderId="49" xfId="0" applyFont="1" applyFill="1" applyBorder="1" applyAlignment="1" applyProtection="1">
      <alignment horizontal="center" vertical="center"/>
      <protection locked="0"/>
    </xf>
    <xf numFmtId="0" fontId="24" fillId="15" borderId="49" xfId="0" applyFont="1" applyFill="1" applyBorder="1" applyAlignment="1" applyProtection="1">
      <alignment horizontal="center" vertical="center" wrapText="1"/>
      <protection locked="0"/>
    </xf>
    <xf numFmtId="0" fontId="24" fillId="61" borderId="1" xfId="0" applyFont="1" applyFill="1" applyBorder="1" applyAlignment="1">
      <alignment horizontal="center" vertical="center"/>
    </xf>
    <xf numFmtId="168" fontId="24" fillId="5" borderId="46" xfId="0" applyNumberFormat="1" applyFont="1" applyFill="1" applyBorder="1" applyAlignment="1" applyProtection="1">
      <alignment horizontal="center"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0" borderId="81" xfId="0" applyFont="1" applyBorder="1" applyAlignment="1" applyProtection="1">
      <alignment horizontal="center" vertical="center"/>
      <protection locked="0"/>
    </xf>
    <xf numFmtId="3" fontId="24" fillId="0" borderId="1" xfId="0" applyNumberFormat="1" applyFont="1" applyBorder="1" applyAlignment="1" applyProtection="1">
      <alignment horizontal="center" vertical="center"/>
      <protection locked="0"/>
    </xf>
    <xf numFmtId="168" fontId="24" fillId="0" borderId="16" xfId="0" applyNumberFormat="1" applyFont="1" applyBorder="1" applyAlignment="1" applyProtection="1">
      <alignment horizontal="center" vertical="center"/>
      <protection locked="0"/>
    </xf>
    <xf numFmtId="0" fontId="24" fillId="0" borderId="69" xfId="0" applyFont="1" applyBorder="1" applyAlignment="1">
      <alignment horizontal="center" vertical="center"/>
    </xf>
    <xf numFmtId="0" fontId="24" fillId="0" borderId="81" xfId="0" applyFont="1" applyBorder="1" applyAlignment="1">
      <alignment horizontal="center" vertical="center"/>
    </xf>
    <xf numFmtId="16" fontId="24" fillId="0" borderId="81" xfId="0" applyNumberFormat="1" applyFont="1" applyBorder="1" applyAlignment="1" applyProtection="1">
      <alignment horizontal="center" vertical="center"/>
      <protection locked="0"/>
    </xf>
    <xf numFmtId="168" fontId="24" fillId="0" borderId="0" xfId="0" applyNumberFormat="1" applyFont="1" applyAlignment="1" applyProtection="1">
      <alignment horizontal="center" vertical="center"/>
      <protection locked="0"/>
    </xf>
    <xf numFmtId="168" fontId="24" fillId="0" borderId="1" xfId="0" applyNumberFormat="1" applyFont="1" applyBorder="1" applyAlignment="1" applyProtection="1">
      <alignment horizontal="center" vertical="center"/>
      <protection locked="0"/>
    </xf>
    <xf numFmtId="168" fontId="24" fillId="0" borderId="81" xfId="0" applyNumberFormat="1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center" vertical="center" wrapText="1"/>
      <protection locked="0"/>
    </xf>
    <xf numFmtId="0" fontId="27" fillId="0" borderId="44" xfId="0" applyFont="1" applyBorder="1" applyAlignment="1" applyProtection="1">
      <alignment horizontal="center" vertical="center"/>
      <protection locked="0"/>
    </xf>
    <xf numFmtId="16" fontId="24" fillId="0" borderId="5" xfId="0" applyNumberFormat="1" applyFont="1" applyBorder="1" applyAlignment="1" applyProtection="1">
      <alignment horizontal="center" vertical="center"/>
      <protection locked="0"/>
    </xf>
    <xf numFmtId="168" fontId="24" fillId="3" borderId="9" xfId="0" applyNumberFormat="1" applyFont="1" applyFill="1" applyBorder="1" applyAlignment="1" applyProtection="1">
      <alignment horizontal="center" vertical="center"/>
      <protection locked="0"/>
    </xf>
    <xf numFmtId="0" fontId="24" fillId="5" borderId="8" xfId="0" applyFont="1" applyFill="1" applyBorder="1" applyAlignment="1" applyProtection="1">
      <alignment horizontal="center" vertical="center"/>
      <protection locked="0"/>
    </xf>
    <xf numFmtId="0" fontId="27" fillId="60" borderId="1" xfId="0" applyFont="1" applyFill="1" applyBorder="1" applyAlignment="1" applyProtection="1">
      <alignment horizontal="center" vertical="center" wrapText="1"/>
      <protection locked="0"/>
    </xf>
    <xf numFmtId="0" fontId="24" fillId="60" borderId="1" xfId="0" applyFont="1" applyFill="1" applyBorder="1" applyAlignment="1" applyProtection="1">
      <alignment horizontal="center" vertical="center" wrapText="1"/>
      <protection locked="0"/>
    </xf>
    <xf numFmtId="16" fontId="24" fillId="60" borderId="16" xfId="0" applyNumberFormat="1" applyFont="1" applyFill="1" applyBorder="1" applyAlignment="1" applyProtection="1">
      <alignment horizontal="center" vertical="center"/>
      <protection locked="0"/>
    </xf>
    <xf numFmtId="168" fontId="24" fillId="3" borderId="3" xfId="0" applyNumberFormat="1" applyFont="1" applyFill="1" applyBorder="1" applyAlignment="1" applyProtection="1">
      <alignment horizontal="center" vertical="center" wrapText="1"/>
      <protection locked="0"/>
    </xf>
    <xf numFmtId="16" fontId="24" fillId="62" borderId="1" xfId="0" applyNumberFormat="1" applyFont="1" applyFill="1" applyBorder="1" applyAlignment="1" applyProtection="1">
      <alignment horizontal="center" vertical="center"/>
      <protection locked="0"/>
    </xf>
    <xf numFmtId="168" fontId="24" fillId="62" borderId="3" xfId="0" applyNumberFormat="1" applyFont="1" applyFill="1" applyBorder="1" applyAlignment="1" applyProtection="1">
      <alignment horizontal="center" vertical="center"/>
      <protection locked="0"/>
    </xf>
    <xf numFmtId="16" fontId="24" fillId="62" borderId="16" xfId="0" applyNumberFormat="1" applyFont="1" applyFill="1" applyBorder="1" applyAlignment="1" applyProtection="1">
      <alignment horizontal="center" vertical="center"/>
      <protection locked="0"/>
    </xf>
    <xf numFmtId="1" fontId="24" fillId="0" borderId="49" xfId="0" applyNumberFormat="1" applyFont="1" applyBorder="1" applyAlignment="1" applyProtection="1">
      <alignment horizontal="center" vertical="center"/>
      <protection locked="0"/>
    </xf>
    <xf numFmtId="16" fontId="24" fillId="0" borderId="49" xfId="0" applyNumberFormat="1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left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24" fillId="52" borderId="16" xfId="0" applyFont="1" applyFill="1" applyBorder="1" applyAlignment="1" applyProtection="1">
      <alignment horizontal="left" vertical="center"/>
      <protection locked="0"/>
    </xf>
    <xf numFmtId="0" fontId="26" fillId="63" borderId="13" xfId="0" applyFont="1" applyFill="1" applyBorder="1" applyAlignment="1" applyProtection="1">
      <alignment horizontal="center" vertical="center"/>
      <protection locked="0"/>
    </xf>
    <xf numFmtId="168" fontId="24" fillId="5" borderId="16" xfId="0" applyNumberFormat="1" applyFont="1" applyFill="1" applyBorder="1" applyAlignment="1" applyProtection="1">
      <alignment horizontal="center" vertical="center"/>
      <protection locked="0"/>
    </xf>
    <xf numFmtId="0" fontId="24" fillId="52" borderId="13" xfId="0" applyFont="1" applyFill="1" applyBorder="1" applyAlignment="1" applyProtection="1">
      <alignment horizontal="center" vertical="center"/>
      <protection locked="0"/>
    </xf>
    <xf numFmtId="0" fontId="27" fillId="52" borderId="13" xfId="0" applyFont="1" applyFill="1" applyBorder="1" applyAlignment="1" applyProtection="1">
      <alignment horizontal="center" vertical="center" wrapText="1"/>
      <protection locked="0"/>
    </xf>
    <xf numFmtId="0" fontId="27" fillId="52" borderId="1" xfId="0" applyFont="1" applyFill="1" applyBorder="1" applyAlignment="1" applyProtection="1">
      <alignment horizontal="center" vertical="center" wrapText="1"/>
      <protection locked="0"/>
    </xf>
    <xf numFmtId="16" fontId="24" fillId="52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48" xfId="0" applyFont="1" applyBorder="1" applyAlignment="1" applyProtection="1">
      <alignment horizontal="center" vertical="center" wrapText="1"/>
      <protection locked="0"/>
    </xf>
    <xf numFmtId="16" fontId="24" fillId="55" borderId="16" xfId="0" applyNumberFormat="1" applyFont="1" applyFill="1" applyBorder="1" applyAlignment="1" applyProtection="1">
      <alignment horizontal="center" vertical="center"/>
      <protection locked="0"/>
    </xf>
    <xf numFmtId="16" fontId="24" fillId="5" borderId="16" xfId="0" applyNumberFormat="1" applyFont="1" applyFill="1" applyBorder="1" applyAlignment="1" applyProtection="1">
      <alignment horizontal="left" vertical="center"/>
      <protection locked="0"/>
    </xf>
    <xf numFmtId="16" fontId="24" fillId="5" borderId="15" xfId="0" applyNumberFormat="1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center" vertical="center"/>
      <protection locked="0"/>
    </xf>
    <xf numFmtId="16" fontId="24" fillId="5" borderId="15" xfId="0" applyNumberFormat="1" applyFont="1" applyFill="1" applyBorder="1" applyAlignment="1" applyProtection="1">
      <alignment horizontal="center" vertical="center"/>
      <protection locked="0"/>
    </xf>
    <xf numFmtId="168" fontId="26" fillId="5" borderId="3" xfId="0" applyNumberFormat="1" applyFont="1" applyFill="1" applyBorder="1" applyAlignment="1" applyProtection="1">
      <alignment horizontal="center" vertical="center"/>
      <protection locked="0"/>
    </xf>
    <xf numFmtId="0" fontId="24" fillId="64" borderId="59" xfId="0" applyFont="1" applyFill="1" applyBorder="1" applyAlignment="1" applyProtection="1">
      <alignment horizontal="center" vertical="center"/>
      <protection locked="0"/>
    </xf>
    <xf numFmtId="0" fontId="24" fillId="64" borderId="4" xfId="0" applyFont="1" applyFill="1" applyBorder="1" applyAlignment="1" applyProtection="1">
      <alignment horizontal="center" vertical="center"/>
      <protection locked="0"/>
    </xf>
    <xf numFmtId="0" fontId="24" fillId="5" borderId="13" xfId="0" applyFont="1" applyFill="1" applyBorder="1" applyAlignment="1" applyProtection="1">
      <alignment horizontal="left" vertical="center"/>
      <protection locked="0"/>
    </xf>
    <xf numFmtId="16" fontId="24" fillId="65" borderId="16" xfId="0" applyNumberFormat="1" applyFont="1" applyFill="1" applyBorder="1" applyAlignment="1" applyProtection="1">
      <alignment horizontal="center" vertical="center"/>
      <protection locked="0"/>
    </xf>
    <xf numFmtId="16" fontId="24" fillId="52" borderId="25" xfId="0" applyNumberFormat="1" applyFont="1" applyFill="1" applyBorder="1" applyAlignment="1" applyProtection="1">
      <alignment horizontal="left" vertical="center"/>
      <protection locked="0"/>
    </xf>
    <xf numFmtId="0" fontId="27" fillId="5" borderId="2" xfId="0" applyFont="1" applyFill="1" applyBorder="1" applyAlignment="1" applyProtection="1">
      <alignment horizontal="left" vertical="center"/>
      <protection locked="0"/>
    </xf>
    <xf numFmtId="0" fontId="24" fillId="0" borderId="91" xfId="0" applyFont="1" applyBorder="1" applyAlignment="1" applyProtection="1">
      <alignment horizontal="center" vertical="center"/>
      <protection locked="0"/>
    </xf>
    <xf numFmtId="0" fontId="24" fillId="0" borderId="92" xfId="0" applyFont="1" applyBorder="1" applyAlignment="1" applyProtection="1">
      <alignment horizontal="center" vertical="center"/>
      <protection locked="0"/>
    </xf>
    <xf numFmtId="168" fontId="24" fillId="0" borderId="25" xfId="0" applyNumberFormat="1" applyFont="1" applyBorder="1" applyAlignment="1" applyProtection="1">
      <alignment horizontal="center" vertical="center"/>
      <protection locked="0"/>
    </xf>
    <xf numFmtId="168" fontId="24" fillId="52" borderId="25" xfId="0" applyNumberFormat="1" applyFont="1" applyFill="1" applyBorder="1" applyAlignment="1" applyProtection="1">
      <alignment horizontal="center" vertical="center"/>
      <protection locked="0"/>
    </xf>
    <xf numFmtId="168" fontId="24" fillId="0" borderId="26" xfId="0" applyNumberFormat="1" applyFont="1" applyBorder="1" applyAlignment="1" applyProtection="1">
      <alignment horizontal="center" vertical="center"/>
      <protection locked="0"/>
    </xf>
    <xf numFmtId="168" fontId="24" fillId="0" borderId="17" xfId="0" applyNumberFormat="1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0" fontId="24" fillId="0" borderId="93" xfId="0" applyFont="1" applyBorder="1" applyAlignment="1" applyProtection="1">
      <alignment horizontal="center" vertical="center"/>
      <protection locked="0"/>
    </xf>
    <xf numFmtId="0" fontId="24" fillId="66" borderId="1" xfId="0" applyFont="1" applyFill="1" applyBorder="1" applyAlignment="1" applyProtection="1">
      <alignment horizontal="center" vertical="center"/>
      <protection locked="0"/>
    </xf>
    <xf numFmtId="168" fontId="26" fillId="66" borderId="3" xfId="0" applyNumberFormat="1" applyFont="1" applyFill="1" applyBorder="1" applyAlignment="1" applyProtection="1">
      <alignment horizontal="center" vertical="center"/>
      <protection locked="0"/>
    </xf>
    <xf numFmtId="0" fontId="24" fillId="57" borderId="1" xfId="0" applyFont="1" applyFill="1" applyBorder="1" applyAlignment="1" applyProtection="1">
      <alignment horizontal="center" vertical="center" wrapText="1"/>
      <protection locked="0"/>
    </xf>
    <xf numFmtId="0" fontId="24" fillId="57" borderId="8" xfId="0" applyFont="1" applyFill="1" applyBorder="1" applyAlignment="1" applyProtection="1">
      <alignment horizontal="center" vertical="center"/>
      <protection locked="0"/>
    </xf>
    <xf numFmtId="0" fontId="24" fillId="62" borderId="1" xfId="0" applyFont="1" applyFill="1" applyBorder="1" applyAlignment="1" applyProtection="1">
      <alignment horizontal="center" vertical="center"/>
      <protection locked="0"/>
    </xf>
    <xf numFmtId="0" fontId="27" fillId="62" borderId="1" xfId="0" applyFont="1" applyFill="1" applyBorder="1" applyAlignment="1" applyProtection="1">
      <alignment horizontal="center" vertical="center" wrapText="1"/>
      <protection locked="0"/>
    </xf>
    <xf numFmtId="0" fontId="24" fillId="62" borderId="1" xfId="0" applyFont="1" applyFill="1" applyBorder="1" applyAlignment="1" applyProtection="1">
      <alignment horizontal="center" vertical="center" wrapText="1"/>
      <protection locked="0"/>
    </xf>
    <xf numFmtId="0" fontId="37" fillId="62" borderId="0" xfId="0" applyFont="1" applyFill="1"/>
    <xf numFmtId="0" fontId="24" fillId="5" borderId="1" xfId="0" applyFont="1" applyFill="1" applyBorder="1" applyAlignment="1" applyProtection="1">
      <alignment vertical="center" wrapText="1"/>
      <protection locked="0"/>
    </xf>
    <xf numFmtId="0" fontId="24" fillId="8" borderId="95" xfId="0" applyFont="1" applyFill="1" applyBorder="1" applyAlignment="1">
      <alignment horizontal="center" vertical="center"/>
    </xf>
    <xf numFmtId="0" fontId="41" fillId="67" borderId="1" xfId="0" applyFont="1" applyFill="1" applyBorder="1" applyAlignment="1">
      <alignment horizontal="center" vertical="center" wrapText="1"/>
    </xf>
    <xf numFmtId="0" fontId="24" fillId="0" borderId="15" xfId="0" applyFont="1" applyBorder="1" applyAlignment="1" applyProtection="1">
      <alignment horizontal="center" vertical="center" wrapText="1"/>
      <protection locked="0"/>
    </xf>
    <xf numFmtId="0" fontId="42" fillId="69" borderId="0" xfId="0" applyFont="1" applyFill="1"/>
    <xf numFmtId="0" fontId="40" fillId="70" borderId="0" xfId="0" applyFont="1" applyFill="1"/>
    <xf numFmtId="14" fontId="40" fillId="70" borderId="0" xfId="0" applyNumberFormat="1" applyFont="1" applyFill="1"/>
    <xf numFmtId="14" fontId="42" fillId="69" borderId="0" xfId="0" applyNumberFormat="1" applyFont="1" applyFill="1"/>
    <xf numFmtId="49" fontId="0" fillId="0" borderId="0" xfId="0" applyNumberFormat="1"/>
    <xf numFmtId="49" fontId="42" fillId="69" borderId="0" xfId="0" applyNumberFormat="1" applyFont="1" applyFill="1"/>
    <xf numFmtId="49" fontId="40" fillId="70" borderId="0" xfId="0" applyNumberFormat="1" applyFont="1" applyFill="1"/>
    <xf numFmtId="0" fontId="41" fillId="0" borderId="1" xfId="0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0" fontId="40" fillId="71" borderId="0" xfId="0" applyFont="1" applyFill="1"/>
    <xf numFmtId="14" fontId="40" fillId="71" borderId="0" xfId="0" applyNumberFormat="1" applyFont="1" applyFill="1"/>
    <xf numFmtId="49" fontId="40" fillId="71" borderId="0" xfId="0" applyNumberFormat="1" applyFont="1" applyFill="1"/>
    <xf numFmtId="0" fontId="41" fillId="5" borderId="1" xfId="0" applyFont="1" applyFill="1" applyBorder="1" applyAlignment="1" applyProtection="1">
      <alignment horizontal="center" vertical="center"/>
      <protection locked="0"/>
    </xf>
    <xf numFmtId="0" fontId="24" fillId="62" borderId="1" xfId="0" applyFont="1" applyFill="1" applyBorder="1" applyAlignment="1">
      <alignment horizontal="center" vertical="center"/>
    </xf>
    <xf numFmtId="0" fontId="24" fillId="62" borderId="13" xfId="0" applyFont="1" applyFill="1" applyBorder="1" applyAlignment="1" applyProtection="1">
      <alignment horizontal="center" vertical="center"/>
      <protection locked="0"/>
    </xf>
    <xf numFmtId="168" fontId="24" fillId="3" borderId="3" xfId="0" applyNumberFormat="1" applyFont="1" applyFill="1" applyBorder="1" applyAlignment="1" applyProtection="1">
      <alignment horizontal="center" vertical="center"/>
      <protection locked="0"/>
    </xf>
    <xf numFmtId="0" fontId="24" fillId="3" borderId="16" xfId="0" applyFont="1" applyFill="1" applyBorder="1" applyAlignment="1" applyProtection="1">
      <alignment horizontal="center" vertical="center"/>
      <protection locked="0"/>
    </xf>
    <xf numFmtId="0" fontId="27" fillId="62" borderId="13" xfId="0" applyFont="1" applyFill="1" applyBorder="1" applyAlignment="1" applyProtection="1">
      <alignment horizontal="center" vertical="center" wrapText="1"/>
      <protection locked="0"/>
    </xf>
    <xf numFmtId="0" fontId="24" fillId="3" borderId="25" xfId="0" applyFont="1" applyFill="1" applyBorder="1" applyAlignment="1" applyProtection="1">
      <alignment horizontal="center" vertical="center"/>
      <protection locked="0"/>
    </xf>
    <xf numFmtId="0" fontId="41" fillId="62" borderId="1" xfId="0" applyFont="1" applyFill="1" applyBorder="1" applyAlignment="1">
      <alignment horizontal="center" vertical="center" wrapText="1"/>
    </xf>
    <xf numFmtId="0" fontId="24" fillId="62" borderId="13" xfId="0" applyFont="1" applyFill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41" fillId="5" borderId="1" xfId="0" applyFont="1" applyFill="1" applyBorder="1" applyAlignment="1">
      <alignment horizontal="center" vertical="center" wrapText="1"/>
    </xf>
    <xf numFmtId="167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center" vertical="center"/>
    </xf>
    <xf numFmtId="0" fontId="41" fillId="0" borderId="13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164" fontId="24" fillId="3" borderId="10" xfId="0" applyNumberFormat="1" applyFont="1" applyFill="1" applyBorder="1" applyAlignment="1">
      <alignment horizontal="center" vertical="center"/>
    </xf>
    <xf numFmtId="164" fontId="24" fillId="3" borderId="11" xfId="0" applyNumberFormat="1" applyFont="1" applyFill="1" applyBorder="1" applyAlignment="1">
      <alignment horizontal="center" vertical="center"/>
    </xf>
    <xf numFmtId="164" fontId="24" fillId="3" borderId="14" xfId="0" applyNumberFormat="1" applyFont="1" applyFill="1" applyBorder="1" applyAlignment="1">
      <alignment horizontal="center" vertical="center"/>
    </xf>
    <xf numFmtId="164" fontId="24" fillId="3" borderId="12" xfId="0" applyNumberFormat="1" applyFont="1" applyFill="1" applyBorder="1" applyAlignment="1">
      <alignment horizontal="center" vertical="center"/>
    </xf>
    <xf numFmtId="164" fontId="24" fillId="4" borderId="10" xfId="0" applyNumberFormat="1" applyFont="1" applyFill="1" applyBorder="1" applyAlignment="1">
      <alignment horizontal="center" vertical="center"/>
    </xf>
    <xf numFmtId="164" fontId="24" fillId="4" borderId="11" xfId="0" applyNumberFormat="1" applyFont="1" applyFill="1" applyBorder="1" applyAlignment="1">
      <alignment horizontal="center" vertical="center"/>
    </xf>
    <xf numFmtId="164" fontId="24" fillId="4" borderId="14" xfId="0" applyNumberFormat="1" applyFont="1" applyFill="1" applyBorder="1" applyAlignment="1">
      <alignment horizontal="center" vertical="center"/>
    </xf>
    <xf numFmtId="164" fontId="24" fillId="4" borderId="12" xfId="0" applyNumberFormat="1" applyFont="1" applyFill="1" applyBorder="1" applyAlignment="1">
      <alignment horizontal="center" vertical="center"/>
    </xf>
    <xf numFmtId="164" fontId="24" fillId="5" borderId="10" xfId="0" applyNumberFormat="1" applyFont="1" applyFill="1" applyBorder="1" applyAlignment="1">
      <alignment horizontal="center" vertical="center"/>
    </xf>
    <xf numFmtId="164" fontId="24" fillId="5" borderId="11" xfId="0" applyNumberFormat="1" applyFont="1" applyFill="1" applyBorder="1" applyAlignment="1">
      <alignment horizontal="center" vertical="center"/>
    </xf>
    <xf numFmtId="164" fontId="24" fillId="5" borderId="14" xfId="0" applyNumberFormat="1" applyFont="1" applyFill="1" applyBorder="1" applyAlignment="1">
      <alignment horizontal="center" vertical="center"/>
    </xf>
    <xf numFmtId="164" fontId="24" fillId="5" borderId="12" xfId="0" applyNumberFormat="1" applyFont="1" applyFill="1" applyBorder="1" applyAlignment="1">
      <alignment horizontal="center" vertical="center"/>
    </xf>
    <xf numFmtId="164" fontId="24" fillId="7" borderId="32" xfId="0" applyNumberFormat="1" applyFont="1" applyFill="1" applyBorder="1" applyAlignment="1">
      <alignment horizontal="center" vertical="center"/>
    </xf>
    <xf numFmtId="164" fontId="24" fillId="7" borderId="18" xfId="0" applyNumberFormat="1" applyFont="1" applyFill="1" applyBorder="1" applyAlignment="1">
      <alignment horizontal="center" vertical="center"/>
    </xf>
    <xf numFmtId="164" fontId="24" fillId="7" borderId="33" xfId="0" applyNumberFormat="1" applyFont="1" applyFill="1" applyBorder="1" applyAlignment="1">
      <alignment horizontal="center" vertical="center"/>
    </xf>
    <xf numFmtId="164" fontId="27" fillId="6" borderId="10" xfId="0" applyNumberFormat="1" applyFont="1" applyFill="1" applyBorder="1" applyAlignment="1">
      <alignment horizontal="center" vertical="center"/>
    </xf>
    <xf numFmtId="164" fontId="27" fillId="6" borderId="11" xfId="0" applyNumberFormat="1" applyFont="1" applyFill="1" applyBorder="1" applyAlignment="1">
      <alignment horizontal="center" vertical="center"/>
    </xf>
    <xf numFmtId="164" fontId="27" fillId="6" borderId="14" xfId="0" applyNumberFormat="1" applyFont="1" applyFill="1" applyBorder="1" applyAlignment="1">
      <alignment horizontal="center" vertical="center"/>
    </xf>
    <xf numFmtId="164" fontId="27" fillId="6" borderId="12" xfId="0" applyNumberFormat="1" applyFont="1" applyFill="1" applyBorder="1" applyAlignment="1">
      <alignment horizontal="center" vertical="center"/>
    </xf>
    <xf numFmtId="164" fontId="27" fillId="11" borderId="10" xfId="0" applyNumberFormat="1" applyFont="1" applyFill="1" applyBorder="1" applyAlignment="1">
      <alignment horizontal="center" vertical="center"/>
    </xf>
    <xf numFmtId="164" fontId="27" fillId="11" borderId="11" xfId="0" applyNumberFormat="1" applyFont="1" applyFill="1" applyBorder="1" applyAlignment="1">
      <alignment horizontal="center" vertical="center"/>
    </xf>
    <xf numFmtId="164" fontId="27" fillId="11" borderId="14" xfId="0" applyNumberFormat="1" applyFont="1" applyFill="1" applyBorder="1" applyAlignment="1">
      <alignment horizontal="center" vertical="center"/>
    </xf>
    <xf numFmtId="164" fontId="24" fillId="12" borderId="10" xfId="0" applyNumberFormat="1" applyFont="1" applyFill="1" applyBorder="1" applyAlignment="1">
      <alignment horizontal="center" vertical="center"/>
    </xf>
    <xf numFmtId="164" fontId="24" fillId="12" borderId="11" xfId="0" applyNumberFormat="1" applyFont="1" applyFill="1" applyBorder="1" applyAlignment="1">
      <alignment horizontal="center" vertical="center"/>
    </xf>
    <xf numFmtId="164" fontId="24" fillId="12" borderId="14" xfId="0" applyNumberFormat="1" applyFont="1" applyFill="1" applyBorder="1" applyAlignment="1">
      <alignment horizontal="center" vertical="center"/>
    </xf>
    <xf numFmtId="164" fontId="24" fillId="12" borderId="12" xfId="0" applyNumberFormat="1" applyFont="1" applyFill="1" applyBorder="1" applyAlignment="1">
      <alignment horizontal="center" vertical="center"/>
    </xf>
    <xf numFmtId="165" fontId="24" fillId="3" borderId="28" xfId="0" applyNumberFormat="1" applyFont="1" applyFill="1" applyBorder="1" applyAlignment="1">
      <alignment horizontal="center" vertical="center"/>
    </xf>
    <xf numFmtId="165" fontId="24" fillId="3" borderId="29" xfId="0" applyNumberFormat="1" applyFont="1" applyFill="1" applyBorder="1" applyAlignment="1">
      <alignment horizontal="center" vertical="center"/>
    </xf>
    <xf numFmtId="165" fontId="24" fillId="3" borderId="30" xfId="0" applyNumberFormat="1" applyFont="1" applyFill="1" applyBorder="1" applyAlignment="1">
      <alignment horizontal="center" vertical="center"/>
    </xf>
    <xf numFmtId="165" fontId="24" fillId="4" borderId="7" xfId="0" applyNumberFormat="1" applyFont="1" applyFill="1" applyBorder="1" applyAlignment="1">
      <alignment horizontal="center" vertical="center"/>
    </xf>
    <xf numFmtId="165" fontId="24" fillId="4" borderId="2" xfId="0" applyNumberFormat="1" applyFont="1" applyFill="1" applyBorder="1" applyAlignment="1">
      <alignment horizontal="center" vertical="center"/>
    </xf>
    <xf numFmtId="165" fontId="24" fillId="4" borderId="4" xfId="0" applyNumberFormat="1" applyFont="1" applyFill="1" applyBorder="1" applyAlignment="1">
      <alignment horizontal="center" vertical="center"/>
    </xf>
    <xf numFmtId="165" fontId="24" fillId="5" borderId="28" xfId="0" applyNumberFormat="1" applyFont="1" applyFill="1" applyBorder="1" applyAlignment="1">
      <alignment horizontal="center" vertical="center"/>
    </xf>
    <xf numFmtId="165" fontId="24" fillId="5" borderId="29" xfId="0" applyNumberFormat="1" applyFont="1" applyFill="1" applyBorder="1" applyAlignment="1">
      <alignment horizontal="center" vertical="center"/>
    </xf>
    <xf numFmtId="165" fontId="24" fillId="5" borderId="30" xfId="0" applyNumberFormat="1" applyFont="1" applyFill="1" applyBorder="1" applyAlignment="1">
      <alignment horizontal="center" vertical="center"/>
    </xf>
    <xf numFmtId="165" fontId="24" fillId="7" borderId="28" xfId="0" applyNumberFormat="1" applyFont="1" applyFill="1" applyBorder="1" applyAlignment="1">
      <alignment horizontal="center" vertical="center"/>
    </xf>
    <xf numFmtId="165" fontId="24" fillId="7" borderId="29" xfId="0" applyNumberFormat="1" applyFont="1" applyFill="1" applyBorder="1" applyAlignment="1">
      <alignment horizontal="center" vertical="center"/>
    </xf>
    <xf numFmtId="165" fontId="24" fillId="7" borderId="30" xfId="0" applyNumberFormat="1" applyFont="1" applyFill="1" applyBorder="1" applyAlignment="1">
      <alignment horizontal="center" vertical="center"/>
    </xf>
    <xf numFmtId="165" fontId="24" fillId="6" borderId="28" xfId="0" applyNumberFormat="1" applyFont="1" applyFill="1" applyBorder="1" applyAlignment="1">
      <alignment horizontal="center" vertical="center"/>
    </xf>
    <xf numFmtId="165" fontId="24" fillId="6" borderId="29" xfId="0" applyNumberFormat="1" applyFont="1" applyFill="1" applyBorder="1" applyAlignment="1">
      <alignment horizontal="center" vertical="center"/>
    </xf>
    <xf numFmtId="165" fontId="24" fillId="6" borderId="30" xfId="0" applyNumberFormat="1" applyFont="1" applyFill="1" applyBorder="1" applyAlignment="1">
      <alignment horizontal="center" vertical="center"/>
    </xf>
    <xf numFmtId="165" fontId="24" fillId="11" borderId="28" xfId="0" applyNumberFormat="1" applyFont="1" applyFill="1" applyBorder="1" applyAlignment="1">
      <alignment horizontal="center" vertical="center"/>
    </xf>
    <xf numFmtId="165" fontId="24" fillId="11" borderId="29" xfId="0" applyNumberFormat="1" applyFont="1" applyFill="1" applyBorder="1" applyAlignment="1">
      <alignment horizontal="center" vertical="center"/>
    </xf>
    <xf numFmtId="165" fontId="24" fillId="11" borderId="30" xfId="0" applyNumberFormat="1" applyFont="1" applyFill="1" applyBorder="1" applyAlignment="1">
      <alignment horizontal="center" vertical="center"/>
    </xf>
    <xf numFmtId="165" fontId="24" fillId="12" borderId="28" xfId="0" applyNumberFormat="1" applyFont="1" applyFill="1" applyBorder="1" applyAlignment="1">
      <alignment horizontal="center" vertical="center"/>
    </xf>
    <xf numFmtId="165" fontId="24" fillId="12" borderId="29" xfId="0" applyNumberFormat="1" applyFont="1" applyFill="1" applyBorder="1" applyAlignment="1">
      <alignment horizontal="center" vertical="center"/>
    </xf>
    <xf numFmtId="165" fontId="24" fillId="12" borderId="30" xfId="0" applyNumberFormat="1" applyFont="1" applyFill="1" applyBorder="1" applyAlignment="1">
      <alignment horizontal="center" vertical="center"/>
    </xf>
    <xf numFmtId="165" fontId="24" fillId="2" borderId="28" xfId="0" applyNumberFormat="1" applyFont="1" applyFill="1" applyBorder="1" applyAlignment="1">
      <alignment horizontal="center" vertical="center"/>
    </xf>
    <xf numFmtId="165" fontId="24" fillId="2" borderId="29" xfId="0" applyNumberFormat="1" applyFont="1" applyFill="1" applyBorder="1" applyAlignment="1">
      <alignment horizontal="center" vertical="center"/>
    </xf>
    <xf numFmtId="165" fontId="24" fillId="2" borderId="30" xfId="0" applyNumberFormat="1" applyFont="1" applyFill="1" applyBorder="1" applyAlignment="1">
      <alignment horizontal="center" vertical="center"/>
    </xf>
    <xf numFmtId="164" fontId="24" fillId="0" borderId="31" xfId="0" applyNumberFormat="1" applyFont="1" applyBorder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7" fillId="0" borderId="16" xfId="0" applyFont="1" applyBorder="1" applyAlignment="1" applyProtection="1">
      <alignment horizontal="center" vertical="center" wrapText="1"/>
      <protection locked="0"/>
    </xf>
    <xf numFmtId="0" fontId="27" fillId="0" borderId="48" xfId="0" applyFont="1" applyBorder="1" applyAlignment="1" applyProtection="1">
      <alignment horizontal="center" vertical="center" wrapText="1"/>
      <protection locked="0"/>
    </xf>
    <xf numFmtId="16" fontId="24" fillId="57" borderId="15" xfId="0" applyNumberFormat="1" applyFont="1" applyFill="1" applyBorder="1" applyAlignment="1" applyProtection="1">
      <alignment horizontal="center" vertical="center"/>
      <protection locked="0"/>
    </xf>
    <xf numFmtId="16" fontId="24" fillId="57" borderId="94" xfId="0" applyNumberFormat="1" applyFont="1" applyFill="1" applyBorder="1" applyAlignment="1" applyProtection="1">
      <alignment horizontal="center" vertical="center"/>
      <protection locked="0"/>
    </xf>
    <xf numFmtId="16" fontId="24" fillId="57" borderId="64" xfId="0" applyNumberFormat="1" applyFont="1" applyFill="1" applyBorder="1" applyAlignment="1" applyProtection="1">
      <alignment horizontal="center" vertical="center"/>
      <protection locked="0"/>
    </xf>
    <xf numFmtId="16" fontId="24" fillId="57" borderId="16" xfId="0" applyNumberFormat="1" applyFont="1" applyFill="1" applyBorder="1" applyAlignment="1" applyProtection="1">
      <alignment horizontal="center" vertical="center"/>
      <protection locked="0"/>
    </xf>
    <xf numFmtId="16" fontId="24" fillId="57" borderId="58" xfId="0" applyNumberFormat="1" applyFont="1" applyFill="1" applyBorder="1" applyAlignment="1" applyProtection="1">
      <alignment horizontal="center" vertical="center"/>
      <protection locked="0"/>
    </xf>
    <xf numFmtId="16" fontId="24" fillId="57" borderId="48" xfId="0" applyNumberFormat="1" applyFont="1" applyFill="1" applyBorder="1" applyAlignment="1" applyProtection="1">
      <alignment horizontal="center" vertical="center"/>
      <protection locked="0"/>
    </xf>
    <xf numFmtId="164" fontId="25" fillId="11" borderId="10" xfId="0" applyNumberFormat="1" applyFont="1" applyFill="1" applyBorder="1" applyAlignment="1">
      <alignment horizontal="center" vertical="center"/>
    </xf>
    <xf numFmtId="164" fontId="25" fillId="11" borderId="11" xfId="0" applyNumberFormat="1" applyFont="1" applyFill="1" applyBorder="1" applyAlignment="1">
      <alignment horizontal="center" vertical="center"/>
    </xf>
    <xf numFmtId="164" fontId="25" fillId="11" borderId="14" xfId="0" applyNumberFormat="1" applyFont="1" applyFill="1" applyBorder="1" applyAlignment="1">
      <alignment horizontal="center" vertical="center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4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44" xfId="0" applyFont="1" applyBorder="1" applyAlignment="1" applyProtection="1">
      <alignment horizontal="center" vertical="center"/>
      <protection locked="0"/>
    </xf>
    <xf numFmtId="0" fontId="24" fillId="0" borderId="91" xfId="0" applyFont="1" applyBorder="1" applyAlignment="1" applyProtection="1">
      <alignment horizontal="center" vertical="center"/>
      <protection locked="0"/>
    </xf>
    <xf numFmtId="0" fontId="24" fillId="0" borderId="81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4" fillId="0" borderId="66" xfId="0" applyFont="1" applyBorder="1" applyAlignment="1" applyProtection="1">
      <alignment horizontal="center" vertical="center"/>
      <protection locked="0"/>
    </xf>
    <xf numFmtId="0" fontId="24" fillId="0" borderId="92" xfId="0" applyFont="1" applyBorder="1" applyAlignment="1" applyProtection="1">
      <alignment horizontal="center" vertical="center"/>
      <protection locked="0"/>
    </xf>
    <xf numFmtId="0" fontId="24" fillId="0" borderId="49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 wrapText="1"/>
      <protection locked="0"/>
    </xf>
    <xf numFmtId="0" fontId="24" fillId="0" borderId="48" xfId="0" applyFont="1" applyBorder="1" applyAlignment="1" applyProtection="1">
      <alignment horizontal="center" vertical="center" wrapText="1"/>
      <protection locked="0"/>
    </xf>
    <xf numFmtId="16" fontId="26" fillId="0" borderId="16" xfId="0" applyNumberFormat="1" applyFont="1" applyBorder="1" applyAlignment="1" applyProtection="1">
      <alignment horizontal="center" vertical="center"/>
      <protection locked="0"/>
    </xf>
    <xf numFmtId="16" fontId="26" fillId="0" borderId="58" xfId="0" applyNumberFormat="1" applyFont="1" applyBorder="1" applyAlignment="1" applyProtection="1">
      <alignment horizontal="center" vertical="center"/>
      <protection locked="0"/>
    </xf>
    <xf numFmtId="16" fontId="26" fillId="0" borderId="48" xfId="0" applyNumberFormat="1" applyFont="1" applyBorder="1" applyAlignment="1" applyProtection="1">
      <alignment horizontal="center" vertical="center"/>
      <protection locked="0"/>
    </xf>
    <xf numFmtId="164" fontId="24" fillId="12" borderId="32" xfId="0" applyNumberFormat="1" applyFont="1" applyFill="1" applyBorder="1" applyAlignment="1">
      <alignment horizontal="center" vertical="center"/>
    </xf>
    <xf numFmtId="164" fontId="24" fillId="12" borderId="18" xfId="0" applyNumberFormat="1" applyFont="1" applyFill="1" applyBorder="1" applyAlignment="1">
      <alignment horizontal="center" vertical="center"/>
    </xf>
    <xf numFmtId="164" fontId="24" fillId="12" borderId="33" xfId="0" applyNumberFormat="1" applyFont="1" applyFill="1" applyBorder="1" applyAlignment="1">
      <alignment horizontal="center" vertical="center"/>
    </xf>
    <xf numFmtId="164" fontId="24" fillId="3" borderId="32" xfId="0" applyNumberFormat="1" applyFont="1" applyFill="1" applyBorder="1" applyAlignment="1">
      <alignment horizontal="center" vertical="center"/>
    </xf>
    <xf numFmtId="164" fontId="24" fillId="3" borderId="18" xfId="0" applyNumberFormat="1" applyFont="1" applyFill="1" applyBorder="1" applyAlignment="1">
      <alignment horizontal="center" vertical="center"/>
    </xf>
    <xf numFmtId="164" fontId="24" fillId="3" borderId="33" xfId="0" applyNumberFormat="1" applyFont="1" applyFill="1" applyBorder="1" applyAlignment="1">
      <alignment horizontal="center" vertical="center"/>
    </xf>
    <xf numFmtId="0" fontId="26" fillId="5" borderId="16" xfId="0" applyFont="1" applyFill="1" applyBorder="1" applyAlignment="1" applyProtection="1">
      <alignment horizontal="center" vertical="center"/>
      <protection locked="0"/>
    </xf>
    <xf numFmtId="0" fontId="26" fillId="5" borderId="58" xfId="0" applyFont="1" applyFill="1" applyBorder="1" applyAlignment="1" applyProtection="1">
      <alignment horizontal="center" vertical="center"/>
      <protection locked="0"/>
    </xf>
    <xf numFmtId="0" fontId="26" fillId="5" borderId="48" xfId="0" applyFont="1" applyFill="1" applyBorder="1" applyAlignment="1" applyProtection="1">
      <alignment horizontal="center" vertical="center"/>
      <protection locked="0"/>
    </xf>
    <xf numFmtId="16" fontId="24" fillId="62" borderId="16" xfId="0" applyNumberFormat="1" applyFont="1" applyFill="1" applyBorder="1" applyAlignment="1" applyProtection="1">
      <alignment horizontal="center" vertical="center"/>
      <protection locked="0"/>
    </xf>
    <xf numFmtId="16" fontId="24" fillId="62" borderId="58" xfId="0" applyNumberFormat="1" applyFont="1" applyFill="1" applyBorder="1" applyAlignment="1" applyProtection="1">
      <alignment horizontal="center" vertical="center"/>
      <protection locked="0"/>
    </xf>
    <xf numFmtId="16" fontId="24" fillId="62" borderId="48" xfId="0" applyNumberFormat="1" applyFont="1" applyFill="1" applyBorder="1" applyAlignment="1" applyProtection="1">
      <alignment horizontal="center" vertical="center"/>
      <protection locked="0"/>
    </xf>
    <xf numFmtId="0" fontId="24" fillId="62" borderId="16" xfId="0" applyFont="1" applyFill="1" applyBorder="1" applyAlignment="1" applyProtection="1">
      <alignment horizontal="center" vertical="center"/>
      <protection locked="0"/>
    </xf>
    <xf numFmtId="0" fontId="24" fillId="62" borderId="48" xfId="0" applyFont="1" applyFill="1" applyBorder="1" applyAlignment="1" applyProtection="1">
      <alignment horizontal="center" vertical="center"/>
      <protection locked="0"/>
    </xf>
    <xf numFmtId="164" fontId="24" fillId="12" borderId="30" xfId="0" applyNumberFormat="1" applyFont="1" applyFill="1" applyBorder="1" applyAlignment="1">
      <alignment horizontal="center" vertical="center"/>
    </xf>
    <xf numFmtId="164" fontId="24" fillId="12" borderId="89" xfId="0" applyNumberFormat="1" applyFont="1" applyFill="1" applyBorder="1" applyAlignment="1">
      <alignment horizontal="center" vertical="center"/>
    </xf>
    <xf numFmtId="164" fontId="24" fillId="12" borderId="60" xfId="0" applyNumberFormat="1" applyFont="1" applyFill="1" applyBorder="1" applyAlignment="1">
      <alignment horizontal="center" vertical="center"/>
    </xf>
    <xf numFmtId="164" fontId="24" fillId="12" borderId="90" xfId="0" applyNumberFormat="1" applyFont="1" applyFill="1" applyBorder="1" applyAlignment="1">
      <alignment horizontal="center" vertical="center"/>
    </xf>
    <xf numFmtId="0" fontId="24" fillId="3" borderId="16" xfId="0" applyFont="1" applyFill="1" applyBorder="1" applyAlignment="1" applyProtection="1">
      <alignment horizontal="center" vertical="center"/>
      <protection locked="0"/>
    </xf>
    <xf numFmtId="0" fontId="24" fillId="3" borderId="58" xfId="0" applyFont="1" applyFill="1" applyBorder="1" applyAlignment="1" applyProtection="1">
      <alignment horizontal="center" vertical="center"/>
      <protection locked="0"/>
    </xf>
    <xf numFmtId="0" fontId="24" fillId="3" borderId="48" xfId="0" applyFont="1" applyFill="1" applyBorder="1" applyAlignment="1" applyProtection="1">
      <alignment horizontal="center" vertical="center"/>
      <protection locked="0"/>
    </xf>
    <xf numFmtId="0" fontId="24" fillId="5" borderId="16" xfId="0" applyFont="1" applyFill="1" applyBorder="1" applyAlignment="1" applyProtection="1">
      <alignment horizontal="center" vertical="center"/>
      <protection locked="0"/>
    </xf>
    <xf numFmtId="0" fontId="24" fillId="5" borderId="48" xfId="0" applyFont="1" applyFill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/>
      <protection locked="0"/>
    </xf>
    <xf numFmtId="0" fontId="24" fillId="0" borderId="48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 wrapText="1"/>
      <protection locked="0"/>
    </xf>
    <xf numFmtId="0" fontId="24" fillId="0" borderId="43" xfId="0" applyFont="1" applyBorder="1" applyAlignment="1" applyProtection="1">
      <alignment horizontal="center" vertical="center" wrapText="1"/>
      <protection locked="0"/>
    </xf>
    <xf numFmtId="0" fontId="24" fillId="0" borderId="81" xfId="0" applyFont="1" applyBorder="1" applyAlignment="1" applyProtection="1">
      <alignment horizontal="center" vertical="center" wrapText="1"/>
      <protection locked="0"/>
    </xf>
    <xf numFmtId="0" fontId="24" fillId="0" borderId="66" xfId="0" applyFont="1" applyBorder="1" applyAlignment="1" applyProtection="1">
      <alignment horizontal="center" vertical="center" wrapText="1"/>
      <protection locked="0"/>
    </xf>
    <xf numFmtId="0" fontId="24" fillId="0" borderId="25" xfId="0" applyFont="1" applyBorder="1" applyAlignment="1" applyProtection="1">
      <alignment horizontal="center" vertical="center" wrapText="1"/>
      <protection locked="0"/>
    </xf>
    <xf numFmtId="0" fontId="24" fillId="0" borderId="44" xfId="0" applyFont="1" applyBorder="1" applyAlignment="1" applyProtection="1">
      <alignment horizontal="center" vertical="center" wrapText="1"/>
      <protection locked="0"/>
    </xf>
    <xf numFmtId="0" fontId="27" fillId="0" borderId="26" xfId="0" applyFont="1" applyBorder="1" applyAlignment="1" applyProtection="1">
      <alignment horizontal="center" vertical="center" wrapText="1"/>
      <protection locked="0"/>
    </xf>
    <xf numFmtId="0" fontId="27" fillId="0" borderId="43" xfId="0" applyFont="1" applyBorder="1" applyAlignment="1" applyProtection="1">
      <alignment horizontal="center" vertical="center" wrapText="1"/>
      <protection locked="0"/>
    </xf>
    <xf numFmtId="0" fontId="27" fillId="0" borderId="25" xfId="0" applyFont="1" applyBorder="1" applyAlignment="1" applyProtection="1">
      <alignment horizontal="center" vertical="center" wrapText="1"/>
      <protection locked="0"/>
    </xf>
    <xf numFmtId="0" fontId="27" fillId="0" borderId="44" xfId="0" applyFont="1" applyBorder="1" applyAlignment="1" applyProtection="1">
      <alignment horizontal="center" vertical="center" wrapText="1"/>
      <protection locked="0"/>
    </xf>
    <xf numFmtId="16" fontId="31" fillId="0" borderId="47" xfId="0" applyNumberFormat="1" applyFont="1" applyBorder="1" applyAlignment="1" applyProtection="1">
      <alignment horizontal="center" vertical="center"/>
      <protection locked="0"/>
    </xf>
    <xf numFmtId="16" fontId="31" fillId="0" borderId="75" xfId="0" applyNumberFormat="1" applyFont="1" applyBorder="1" applyAlignment="1" applyProtection="1">
      <alignment horizontal="center" vertical="center"/>
      <protection locked="0"/>
    </xf>
    <xf numFmtId="16" fontId="31" fillId="0" borderId="76" xfId="0" applyNumberFormat="1" applyFont="1" applyBorder="1" applyAlignment="1" applyProtection="1">
      <alignment horizontal="center" vertical="center"/>
      <protection locked="0"/>
    </xf>
    <xf numFmtId="16" fontId="31" fillId="52" borderId="16" xfId="0" applyNumberFormat="1" applyFont="1" applyFill="1" applyBorder="1" applyAlignment="1" applyProtection="1">
      <alignment horizontal="center" vertical="center"/>
      <protection locked="0"/>
    </xf>
    <xf numFmtId="16" fontId="31" fillId="52" borderId="58" xfId="0" applyNumberFormat="1" applyFont="1" applyFill="1" applyBorder="1" applyAlignment="1" applyProtection="1">
      <alignment horizontal="center" vertical="center"/>
      <protection locked="0"/>
    </xf>
    <xf numFmtId="16" fontId="31" fillId="52" borderId="67" xfId="0" applyNumberFormat="1" applyFont="1" applyFill="1" applyBorder="1" applyAlignment="1" applyProtection="1">
      <alignment horizontal="center" vertical="center"/>
      <protection locked="0"/>
    </xf>
    <xf numFmtId="164" fontId="30" fillId="9" borderId="78" xfId="0" applyNumberFormat="1" applyFont="1" applyFill="1" applyBorder="1" applyAlignment="1">
      <alignment horizontal="center" vertical="center"/>
    </xf>
    <xf numFmtId="164" fontId="30" fillId="9" borderId="63" xfId="0" applyNumberFormat="1" applyFont="1" applyFill="1" applyBorder="1" applyAlignment="1">
      <alignment horizontal="center" vertical="center"/>
    </xf>
    <xf numFmtId="164" fontId="30" fillId="9" borderId="71" xfId="0" applyNumberFormat="1" applyFont="1" applyFill="1" applyBorder="1" applyAlignment="1">
      <alignment horizontal="center" vertical="center"/>
    </xf>
    <xf numFmtId="0" fontId="31" fillId="8" borderId="53" xfId="0" applyFont="1" applyFill="1" applyBorder="1" applyAlignment="1">
      <alignment horizontal="center" vertical="center"/>
    </xf>
    <xf numFmtId="0" fontId="31" fillId="8" borderId="63" xfId="0" applyFont="1" applyFill="1" applyBorder="1" applyAlignment="1">
      <alignment horizontal="center" vertical="center"/>
    </xf>
    <xf numFmtId="0" fontId="31" fillId="8" borderId="61" xfId="0" applyFont="1" applyFill="1" applyBorder="1" applyAlignment="1">
      <alignment horizontal="center" vertical="center"/>
    </xf>
    <xf numFmtId="16" fontId="31" fillId="52" borderId="72" xfId="0" applyNumberFormat="1" applyFont="1" applyFill="1" applyBorder="1" applyAlignment="1" applyProtection="1">
      <alignment horizontal="center" vertical="center"/>
      <protection locked="0"/>
    </xf>
    <xf numFmtId="16" fontId="31" fillId="52" borderId="73" xfId="0" applyNumberFormat="1" applyFont="1" applyFill="1" applyBorder="1" applyAlignment="1" applyProtection="1">
      <alignment horizontal="center" vertical="center"/>
      <protection locked="0"/>
    </xf>
    <xf numFmtId="16" fontId="31" fillId="52" borderId="74" xfId="0" applyNumberFormat="1" applyFont="1" applyFill="1" applyBorder="1" applyAlignment="1" applyProtection="1">
      <alignment horizontal="center" vertical="center"/>
      <protection locked="0"/>
    </xf>
    <xf numFmtId="0" fontId="31" fillId="55" borderId="62" xfId="0" applyFont="1" applyFill="1" applyBorder="1" applyAlignment="1">
      <alignment horizontal="center" vertical="center"/>
    </xf>
    <xf numFmtId="0" fontId="31" fillId="55" borderId="61" xfId="0" applyFont="1" applyFill="1" applyBorder="1" applyAlignment="1">
      <alignment horizontal="center" vertical="center"/>
    </xf>
    <xf numFmtId="16" fontId="31" fillId="0" borderId="16" xfId="0" applyNumberFormat="1" applyFont="1" applyBorder="1" applyAlignment="1" applyProtection="1">
      <alignment horizontal="center" vertical="center"/>
      <protection locked="0"/>
    </xf>
    <xf numFmtId="16" fontId="31" fillId="0" borderId="58" xfId="0" applyNumberFormat="1" applyFont="1" applyBorder="1" applyAlignment="1" applyProtection="1">
      <alignment horizontal="center" vertical="center"/>
      <protection locked="0"/>
    </xf>
    <xf numFmtId="16" fontId="31" fillId="0" borderId="67" xfId="0" applyNumberFormat="1" applyFont="1" applyBorder="1" applyAlignment="1" applyProtection="1">
      <alignment horizontal="center" vertical="center"/>
      <protection locked="0"/>
    </xf>
    <xf numFmtId="16" fontId="31" fillId="52" borderId="17" xfId="0" applyNumberFormat="1" applyFont="1" applyFill="1" applyBorder="1" applyAlignment="1" applyProtection="1">
      <alignment horizontal="center" vertical="center"/>
      <protection locked="0"/>
    </xf>
    <xf numFmtId="16" fontId="31" fillId="52" borderId="77" xfId="0" applyNumberFormat="1" applyFont="1" applyFill="1" applyBorder="1" applyAlignment="1" applyProtection="1">
      <alignment horizontal="center" vertical="center"/>
      <protection locked="0"/>
    </xf>
    <xf numFmtId="16" fontId="31" fillId="0" borderId="72" xfId="0" applyNumberFormat="1" applyFont="1" applyBorder="1" applyAlignment="1" applyProtection="1">
      <alignment horizontal="center" vertical="center"/>
      <protection locked="0"/>
    </xf>
    <xf numFmtId="16" fontId="31" fillId="0" borderId="73" xfId="0" applyNumberFormat="1" applyFont="1" applyBorder="1" applyAlignment="1" applyProtection="1">
      <alignment horizontal="center" vertical="center"/>
      <protection locked="0"/>
    </xf>
    <xf numFmtId="16" fontId="31" fillId="0" borderId="74" xfId="0" applyNumberFormat="1" applyFont="1" applyBorder="1" applyAlignment="1" applyProtection="1">
      <alignment horizontal="center" vertical="center"/>
      <protection locked="0"/>
    </xf>
    <xf numFmtId="16" fontId="32" fillId="51" borderId="72" xfId="0" applyNumberFormat="1" applyFont="1" applyFill="1" applyBorder="1" applyAlignment="1" applyProtection="1">
      <alignment horizontal="center" vertical="center"/>
      <protection locked="0"/>
    </xf>
    <xf numFmtId="16" fontId="32" fillId="51" borderId="74" xfId="0" applyNumberFormat="1" applyFont="1" applyFill="1" applyBorder="1" applyAlignment="1" applyProtection="1">
      <alignment horizontal="center" vertical="center"/>
      <protection locked="0"/>
    </xf>
    <xf numFmtId="16" fontId="31" fillId="0" borderId="17" xfId="0" applyNumberFormat="1" applyFont="1" applyBorder="1" applyAlignment="1" applyProtection="1">
      <alignment horizontal="center" vertical="center"/>
      <protection locked="0"/>
    </xf>
    <xf numFmtId="16" fontId="31" fillId="0" borderId="77" xfId="0" applyNumberFormat="1" applyFont="1" applyBorder="1" applyAlignment="1" applyProtection="1">
      <alignment horizontal="center" vertical="center"/>
      <protection locked="0"/>
    </xf>
    <xf numFmtId="164" fontId="24" fillId="0" borderId="79" xfId="0" applyNumberFormat="1" applyFont="1" applyBorder="1" applyAlignment="1">
      <alignment horizontal="center" vertical="center"/>
    </xf>
    <xf numFmtId="164" fontId="27" fillId="54" borderId="62" xfId="0" applyNumberFormat="1" applyFont="1" applyFill="1" applyBorder="1" applyAlignment="1">
      <alignment horizontal="center" vertical="center"/>
    </xf>
    <xf numFmtId="164" fontId="27" fillId="54" borderId="63" xfId="0" applyNumberFormat="1" applyFont="1" applyFill="1" applyBorder="1" applyAlignment="1">
      <alignment horizontal="center" vertical="center"/>
    </xf>
    <xf numFmtId="165" fontId="24" fillId="4" borderId="28" xfId="0" applyNumberFormat="1" applyFont="1" applyFill="1" applyBorder="1" applyAlignment="1">
      <alignment horizontal="center" vertical="center"/>
    </xf>
    <xf numFmtId="165" fontId="24" fillId="4" borderId="29" xfId="0" applyNumberFormat="1" applyFont="1" applyFill="1" applyBorder="1" applyAlignment="1">
      <alignment horizontal="center" vertical="center"/>
    </xf>
    <xf numFmtId="165" fontId="24" fillId="4" borderId="30" xfId="0" applyNumberFormat="1" applyFont="1" applyFill="1" applyBorder="1" applyAlignment="1">
      <alignment horizontal="center" vertical="center"/>
    </xf>
    <xf numFmtId="165" fontId="25" fillId="6" borderId="28" xfId="0" applyNumberFormat="1" applyFont="1" applyFill="1" applyBorder="1" applyAlignment="1">
      <alignment horizontal="center" vertical="center"/>
    </xf>
    <xf numFmtId="165" fontId="25" fillId="6" borderId="29" xfId="0" applyNumberFormat="1" applyFont="1" applyFill="1" applyBorder="1" applyAlignment="1">
      <alignment horizontal="center" vertical="center"/>
    </xf>
    <xf numFmtId="165" fontId="25" fillId="6" borderId="30" xfId="0" applyNumberFormat="1" applyFont="1" applyFill="1" applyBorder="1" applyAlignment="1">
      <alignment horizontal="center" vertical="center"/>
    </xf>
    <xf numFmtId="165" fontId="25" fillId="11" borderId="28" xfId="0" applyNumberFormat="1" applyFont="1" applyFill="1" applyBorder="1" applyAlignment="1">
      <alignment horizontal="center" vertical="center"/>
    </xf>
    <xf numFmtId="165" fontId="25" fillId="11" borderId="29" xfId="0" applyNumberFormat="1" applyFont="1" applyFill="1" applyBorder="1" applyAlignment="1">
      <alignment horizontal="center" vertical="center"/>
    </xf>
    <xf numFmtId="165" fontId="25" fillId="11" borderId="30" xfId="0" applyNumberFormat="1" applyFont="1" applyFill="1" applyBorder="1" applyAlignment="1">
      <alignment horizontal="center" vertical="center"/>
    </xf>
    <xf numFmtId="164" fontId="30" fillId="56" borderId="78" xfId="0" applyNumberFormat="1" applyFont="1" applyFill="1" applyBorder="1" applyAlignment="1">
      <alignment horizontal="center" vertical="center"/>
    </xf>
    <xf numFmtId="164" fontId="30" fillId="56" borderId="63" xfId="0" applyNumberFormat="1" applyFont="1" applyFill="1" applyBorder="1" applyAlignment="1">
      <alignment horizontal="center" vertical="center"/>
    </xf>
    <xf numFmtId="164" fontId="30" fillId="56" borderId="7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164" fontId="0" fillId="3" borderId="1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164" fontId="0" fillId="5" borderId="12" xfId="0" applyNumberFormat="1" applyFill="1" applyBorder="1" applyAlignment="1">
      <alignment horizontal="center" vertical="center"/>
    </xf>
    <xf numFmtId="164" fontId="5" fillId="12" borderId="10" xfId="0" applyNumberFormat="1" applyFont="1" applyFill="1" applyBorder="1" applyAlignment="1">
      <alignment horizontal="center" vertical="center"/>
    </xf>
    <xf numFmtId="164" fontId="5" fillId="12" borderId="11" xfId="0" applyNumberFormat="1" applyFont="1" applyFill="1" applyBorder="1" applyAlignment="1">
      <alignment horizontal="center" vertical="center"/>
    </xf>
    <xf numFmtId="164" fontId="5" fillId="12" borderId="14" xfId="0" applyNumberFormat="1" applyFont="1" applyFill="1" applyBorder="1" applyAlignment="1">
      <alignment horizontal="center" vertical="center"/>
    </xf>
    <xf numFmtId="164" fontId="5" fillId="12" borderId="12" xfId="0" applyNumberFormat="1" applyFon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3" borderId="7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165" fontId="0" fillId="5" borderId="30" xfId="0" applyNumberFormat="1" applyFill="1" applyBorder="1" applyAlignment="1">
      <alignment horizontal="center" vertical="center"/>
    </xf>
    <xf numFmtId="165" fontId="0" fillId="7" borderId="28" xfId="0" applyNumberFormat="1" applyFill="1" applyBorder="1" applyAlignment="1">
      <alignment horizontal="center" vertical="center"/>
    </xf>
    <xf numFmtId="165" fontId="0" fillId="7" borderId="29" xfId="0" applyNumberFormat="1" applyFill="1" applyBorder="1" applyAlignment="1">
      <alignment horizontal="center" vertical="center"/>
    </xf>
    <xf numFmtId="165" fontId="0" fillId="7" borderId="30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4" xfId="0" applyNumberFormat="1" applyFill="1" applyBorder="1" applyAlignment="1">
      <alignment horizontal="center" vertical="center"/>
    </xf>
    <xf numFmtId="165" fontId="0" fillId="11" borderId="28" xfId="0" applyNumberFormat="1" applyFill="1" applyBorder="1" applyAlignment="1">
      <alignment horizontal="center" vertical="center"/>
    </xf>
    <xf numFmtId="165" fontId="0" fillId="11" borderId="29" xfId="0" applyNumberFormat="1" applyFill="1" applyBorder="1" applyAlignment="1">
      <alignment horizontal="center" vertical="center"/>
    </xf>
    <xf numFmtId="165" fontId="0" fillId="11" borderId="30" xfId="0" applyNumberFormat="1" applyFill="1" applyBorder="1" applyAlignment="1">
      <alignment horizontal="center" vertical="center"/>
    </xf>
    <xf numFmtId="165" fontId="0" fillId="12" borderId="7" xfId="0" applyNumberFormat="1" applyFill="1" applyBorder="1" applyAlignment="1">
      <alignment horizontal="center" vertical="center"/>
    </xf>
    <xf numFmtId="165" fontId="0" fillId="12" borderId="2" xfId="0" applyNumberFormat="1" applyFill="1" applyBorder="1" applyAlignment="1">
      <alignment horizontal="center" vertical="center"/>
    </xf>
    <xf numFmtId="165" fontId="0" fillId="12" borderId="4" xfId="0" applyNumberFormat="1" applyFill="1" applyBorder="1" applyAlignment="1">
      <alignment horizontal="center" vertical="center"/>
    </xf>
    <xf numFmtId="165" fontId="0" fillId="2" borderId="7" xfId="0" applyNumberFormat="1" applyFill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164" fontId="0" fillId="7" borderId="32" xfId="0" applyNumberFormat="1" applyFill="1" applyBorder="1" applyAlignment="1">
      <alignment horizontal="center" vertical="center"/>
    </xf>
    <xf numFmtId="164" fontId="0" fillId="7" borderId="18" xfId="0" applyNumberFormat="1" applyFill="1" applyBorder="1" applyAlignment="1">
      <alignment horizontal="center" vertical="center"/>
    </xf>
    <xf numFmtId="164" fontId="0" fillId="7" borderId="33" xfId="0" applyNumberFormat="1" applyFill="1" applyBorder="1" applyAlignment="1">
      <alignment horizontal="center" vertical="center"/>
    </xf>
    <xf numFmtId="164" fontId="5" fillId="6" borderId="10" xfId="0" applyNumberFormat="1" applyFont="1" applyFill="1" applyBorder="1" applyAlignment="1">
      <alignment horizontal="center" vertical="center"/>
    </xf>
    <xf numFmtId="164" fontId="5" fillId="6" borderId="11" xfId="0" applyNumberFormat="1" applyFont="1" applyFill="1" applyBorder="1" applyAlignment="1">
      <alignment horizontal="center" vertical="center"/>
    </xf>
    <xf numFmtId="164" fontId="5" fillId="6" borderId="14" xfId="0" applyNumberFormat="1" applyFont="1" applyFill="1" applyBorder="1" applyAlignment="1">
      <alignment horizontal="center" vertical="center"/>
    </xf>
    <xf numFmtId="164" fontId="5" fillId="6" borderId="12" xfId="0" applyNumberFormat="1" applyFont="1" applyFill="1" applyBorder="1" applyAlignment="1">
      <alignment horizontal="center" vertical="center"/>
    </xf>
    <xf numFmtId="164" fontId="5" fillId="11" borderId="10" xfId="0" applyNumberFormat="1" applyFont="1" applyFill="1" applyBorder="1" applyAlignment="1">
      <alignment horizontal="center" vertical="center"/>
    </xf>
    <xf numFmtId="164" fontId="5" fillId="11" borderId="11" xfId="0" applyNumberFormat="1" applyFont="1" applyFill="1" applyBorder="1" applyAlignment="1">
      <alignment horizontal="center" vertical="center"/>
    </xf>
    <xf numFmtId="164" fontId="5" fillId="11" borderId="14" xfId="0" applyNumberFormat="1" applyFont="1" applyFill="1" applyBorder="1" applyAlignment="1">
      <alignment horizontal="center" vertical="center"/>
    </xf>
    <xf numFmtId="0" fontId="29" fillId="8" borderId="65" xfId="0" applyFont="1" applyFill="1" applyBorder="1" applyAlignment="1">
      <alignment horizontal="center" vertical="center"/>
    </xf>
    <xf numFmtId="0" fontId="29" fillId="8" borderId="19" xfId="0" applyFont="1" applyFill="1" applyBorder="1" applyAlignment="1">
      <alignment horizontal="center" vertical="center"/>
    </xf>
    <xf numFmtId="0" fontId="29" fillId="8" borderId="87" xfId="0" applyFont="1" applyFill="1" applyBorder="1" applyAlignment="1">
      <alignment horizontal="center" vertical="center"/>
    </xf>
    <xf numFmtId="16" fontId="24" fillId="0" borderId="16" xfId="0" applyNumberFormat="1" applyFont="1" applyBorder="1" applyAlignment="1" applyProtection="1">
      <alignment horizontal="center" vertical="center"/>
      <protection locked="0"/>
    </xf>
    <xf numFmtId="16" fontId="24" fillId="0" borderId="58" xfId="0" applyNumberFormat="1" applyFont="1" applyBorder="1" applyAlignment="1" applyProtection="1">
      <alignment horizontal="center" vertical="center"/>
      <protection locked="0"/>
    </xf>
    <xf numFmtId="16" fontId="24" fillId="0" borderId="48" xfId="0" applyNumberFormat="1" applyFont="1" applyBorder="1" applyAlignment="1" applyProtection="1">
      <alignment horizontal="center" vertical="center"/>
      <protection locked="0"/>
    </xf>
    <xf numFmtId="0" fontId="29" fillId="0" borderId="80" xfId="0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0" fontId="29" fillId="0" borderId="48" xfId="0" applyFont="1" applyBorder="1" applyAlignment="1" applyProtection="1">
      <alignment horizontal="center" vertical="center"/>
      <protection locked="0"/>
    </xf>
    <xf numFmtId="164" fontId="29" fillId="3" borderId="10" xfId="0" applyNumberFormat="1" applyFont="1" applyFill="1" applyBorder="1" applyAlignment="1">
      <alignment horizontal="center" vertical="center"/>
    </xf>
    <xf numFmtId="164" fontId="29" fillId="3" borderId="11" xfId="0" applyNumberFormat="1" applyFont="1" applyFill="1" applyBorder="1" applyAlignment="1">
      <alignment horizontal="center" vertical="center"/>
    </xf>
    <xf numFmtId="164" fontId="29" fillId="3" borderId="14" xfId="0" applyNumberFormat="1" applyFont="1" applyFill="1" applyBorder="1" applyAlignment="1">
      <alignment horizontal="center" vertical="center"/>
    </xf>
    <xf numFmtId="164" fontId="29" fillId="3" borderId="12" xfId="0" applyNumberFormat="1" applyFont="1" applyFill="1" applyBorder="1" applyAlignment="1">
      <alignment horizontal="center" vertical="center"/>
    </xf>
    <xf numFmtId="0" fontId="42" fillId="68" borderId="0" xfId="0" applyFont="1" applyFill="1"/>
    <xf numFmtId="0" fontId="43" fillId="0" borderId="0" xfId="0" applyFont="1" applyAlignment="1">
      <alignment wrapText="1"/>
    </xf>
  </cellXfs>
  <cellStyles count="42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4EDD2135-A4C1-431D-B953-7D01A76A50AA}"/>
    <cellStyle name="60% - Accent2 2" xfId="37" xr:uid="{FD7A1587-C883-454E-81C1-964679C7E84D}"/>
    <cellStyle name="60% - Accent3 2" xfId="38" xr:uid="{C4A02EDC-8359-4D51-90FB-A4AB60A69BAF}"/>
    <cellStyle name="60% - Accent4 2" xfId="39" xr:uid="{A047BAB7-2E34-47D6-9D42-F57CD54E9FF4}"/>
    <cellStyle name="60% - Accent5 2" xfId="40" xr:uid="{0E57BC91-4C31-4D92-AACF-D88DB39B53E6}"/>
    <cellStyle name="60% - Accent6 2" xfId="41" xr:uid="{2384110B-D55F-42BD-BF10-5C1935A7A4AB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63168A78-26DD-45D6-B45C-46020FFF5251}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19001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rgb="FFFF7F61"/>
        </patternFill>
      </fill>
    </dxf>
    <dxf>
      <fill>
        <patternFill>
          <bgColor rgb="FF00CC66"/>
        </patternFill>
      </fill>
    </dxf>
    <dxf>
      <fill>
        <patternFill>
          <bgColor rgb="FF9966FF"/>
        </patternFill>
      </fill>
    </dxf>
    <dxf>
      <fill>
        <patternFill>
          <bgColor theme="8"/>
        </patternFill>
      </fill>
    </dxf>
    <dxf>
      <font>
        <b val="0"/>
        <i val="0"/>
      </font>
      <fill>
        <patternFill>
          <bgColor rgb="FFFFCC66"/>
        </patternFill>
      </fill>
    </dxf>
  </dxfs>
  <tableStyles count="0" defaultTableStyle="TableStyleMedium2" defaultPivotStyle="PivotStyleLight16"/>
  <colors>
    <mruColors>
      <color rgb="FFCCFF99"/>
      <color rgb="FFFF99CC"/>
      <color rgb="FFFF99FF"/>
      <color rgb="FFFF3300"/>
      <color rgb="FFFFFFCC"/>
      <color rgb="FFFF7F61"/>
      <color rgb="FF9966FF"/>
      <color rgb="FFCC66FF"/>
      <color rgb="FF0099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92673" name="Button 1" hidden="1">
              <a:extLst>
                <a:ext uri="{63B3BB69-23CF-44E3-9099-C40C66FF867C}">
                  <a14:compatExt spid="_x0000_s4892673"/>
                </a:ext>
                <a:ext uri="{FF2B5EF4-FFF2-40B4-BE49-F238E27FC236}">
                  <a16:creationId xmlns:a16="http://schemas.microsoft.com/office/drawing/2014/main" id="{00000000-0008-0000-0000-000001A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92674" name="Button 2" hidden="1">
              <a:extLst>
                <a:ext uri="{63B3BB69-23CF-44E3-9099-C40C66FF867C}">
                  <a14:compatExt spid="_x0000_s4892674"/>
                </a:ext>
                <a:ext uri="{FF2B5EF4-FFF2-40B4-BE49-F238E27FC236}">
                  <a16:creationId xmlns:a16="http://schemas.microsoft.com/office/drawing/2014/main" id="{00000000-0008-0000-0000-000002A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91649" name="Button 1" hidden="1">
              <a:extLst>
                <a:ext uri="{63B3BB69-23CF-44E3-9099-C40C66FF867C}">
                  <a14:compatExt spid="_x0000_s4891649"/>
                </a:ext>
                <a:ext uri="{FF2B5EF4-FFF2-40B4-BE49-F238E27FC236}">
                  <a16:creationId xmlns:a16="http://schemas.microsoft.com/office/drawing/2014/main" id="{00000000-0008-0000-0100-000001A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91650" name="Button 2" hidden="1">
              <a:extLst>
                <a:ext uri="{63B3BB69-23CF-44E3-9099-C40C66FF867C}">
                  <a14:compatExt spid="_x0000_s4891650"/>
                </a:ext>
                <a:ext uri="{FF2B5EF4-FFF2-40B4-BE49-F238E27FC236}">
                  <a16:creationId xmlns:a16="http://schemas.microsoft.com/office/drawing/2014/main" id="{00000000-0008-0000-0100-000002A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90625" name="Button 1" hidden="1">
              <a:extLst>
                <a:ext uri="{63B3BB69-23CF-44E3-9099-C40C66FF867C}">
                  <a14:compatExt spid="_x0000_s4890625"/>
                </a:ext>
                <a:ext uri="{FF2B5EF4-FFF2-40B4-BE49-F238E27FC236}">
                  <a16:creationId xmlns:a16="http://schemas.microsoft.com/office/drawing/2014/main" id="{00000000-0008-0000-0200-000001A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90626" name="Button 2" hidden="1">
              <a:extLst>
                <a:ext uri="{63B3BB69-23CF-44E3-9099-C40C66FF867C}">
                  <a14:compatExt spid="_x0000_s4890626"/>
                </a:ext>
                <a:ext uri="{FF2B5EF4-FFF2-40B4-BE49-F238E27FC236}">
                  <a16:creationId xmlns:a16="http://schemas.microsoft.com/office/drawing/2014/main" id="{00000000-0008-0000-0200-000002A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9601" name="Button 1" hidden="1">
              <a:extLst>
                <a:ext uri="{63B3BB69-23CF-44E3-9099-C40C66FF867C}">
                  <a14:compatExt spid="_x0000_s4889601"/>
                </a:ext>
                <a:ext uri="{FF2B5EF4-FFF2-40B4-BE49-F238E27FC236}">
                  <a16:creationId xmlns:a16="http://schemas.microsoft.com/office/drawing/2014/main" id="{00000000-0008-0000-0300-0000019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9602" name="Button 2" hidden="1">
              <a:extLst>
                <a:ext uri="{63B3BB69-23CF-44E3-9099-C40C66FF867C}">
                  <a14:compatExt spid="_x0000_s4889602"/>
                </a:ext>
                <a:ext uri="{FF2B5EF4-FFF2-40B4-BE49-F238E27FC236}">
                  <a16:creationId xmlns:a16="http://schemas.microsoft.com/office/drawing/2014/main" id="{00000000-0008-0000-0300-0000029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8577" name="Button 1" hidden="1">
              <a:extLst>
                <a:ext uri="{63B3BB69-23CF-44E3-9099-C40C66FF867C}">
                  <a14:compatExt spid="_x0000_s4888577"/>
                </a:ext>
                <a:ext uri="{FF2B5EF4-FFF2-40B4-BE49-F238E27FC236}">
                  <a16:creationId xmlns:a16="http://schemas.microsoft.com/office/drawing/2014/main" id="{00000000-0008-0000-0400-0000019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8578" name="Button 2" hidden="1">
              <a:extLst>
                <a:ext uri="{63B3BB69-23CF-44E3-9099-C40C66FF867C}">
                  <a14:compatExt spid="_x0000_s4888578"/>
                </a:ext>
                <a:ext uri="{FF2B5EF4-FFF2-40B4-BE49-F238E27FC236}">
                  <a16:creationId xmlns:a16="http://schemas.microsoft.com/office/drawing/2014/main" id="{00000000-0008-0000-0400-0000029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7553" name="Button 1" hidden="1">
              <a:extLst>
                <a:ext uri="{63B3BB69-23CF-44E3-9099-C40C66FF867C}">
                  <a14:compatExt spid="_x0000_s4887553"/>
                </a:ext>
                <a:ext uri="{FF2B5EF4-FFF2-40B4-BE49-F238E27FC236}">
                  <a16:creationId xmlns:a16="http://schemas.microsoft.com/office/drawing/2014/main" id="{00000000-0008-0000-0500-0000019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7554" name="Button 2" hidden="1">
              <a:extLst>
                <a:ext uri="{63B3BB69-23CF-44E3-9099-C40C66FF867C}">
                  <a14:compatExt spid="_x0000_s4887554"/>
                </a:ext>
                <a:ext uri="{FF2B5EF4-FFF2-40B4-BE49-F238E27FC236}">
                  <a16:creationId xmlns:a16="http://schemas.microsoft.com/office/drawing/2014/main" id="{00000000-0008-0000-0500-0000029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6529" name="Button 1" hidden="1">
              <a:extLst>
                <a:ext uri="{63B3BB69-23CF-44E3-9099-C40C66FF867C}">
                  <a14:compatExt spid="_x0000_s4886529"/>
                </a:ext>
                <a:ext uri="{FF2B5EF4-FFF2-40B4-BE49-F238E27FC236}">
                  <a16:creationId xmlns:a16="http://schemas.microsoft.com/office/drawing/2014/main" id="{00000000-0008-0000-0600-0000019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6530" name="Button 2" hidden="1">
              <a:extLst>
                <a:ext uri="{63B3BB69-23CF-44E3-9099-C40C66FF867C}">
                  <a14:compatExt spid="_x0000_s4886530"/>
                </a:ext>
                <a:ext uri="{FF2B5EF4-FFF2-40B4-BE49-F238E27FC236}">
                  <a16:creationId xmlns:a16="http://schemas.microsoft.com/office/drawing/2014/main" id="{00000000-0008-0000-0600-0000029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3457" name="Button 1" hidden="1">
              <a:extLst>
                <a:ext uri="{63B3BB69-23CF-44E3-9099-C40C66FF867C}">
                  <a14:compatExt spid="_x0000_s4883457"/>
                </a:ext>
                <a:ext uri="{FF2B5EF4-FFF2-40B4-BE49-F238E27FC236}">
                  <a16:creationId xmlns:a16="http://schemas.microsoft.com/office/drawing/2014/main" id="{00000000-0008-0000-0700-0000018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3458" name="Button 2" hidden="1">
              <a:extLst>
                <a:ext uri="{63B3BB69-23CF-44E3-9099-C40C66FF867C}">
                  <a14:compatExt spid="_x0000_s4883458"/>
                </a:ext>
                <a:ext uri="{FF2B5EF4-FFF2-40B4-BE49-F238E27FC236}">
                  <a16:creationId xmlns:a16="http://schemas.microsoft.com/office/drawing/2014/main" id="{00000000-0008-0000-0700-0000028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5505" name="Button 1" hidden="1">
              <a:extLst>
                <a:ext uri="{63B3BB69-23CF-44E3-9099-C40C66FF867C}">
                  <a14:compatExt spid="_x0000_s4885505"/>
                </a:ext>
                <a:ext uri="{FF2B5EF4-FFF2-40B4-BE49-F238E27FC236}">
                  <a16:creationId xmlns:a16="http://schemas.microsoft.com/office/drawing/2014/main" id="{00000000-0008-0000-0800-0000018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5506" name="Button 2" hidden="1">
              <a:extLst>
                <a:ext uri="{63B3BB69-23CF-44E3-9099-C40C66FF867C}">
                  <a14:compatExt spid="_x0000_s4885506"/>
                </a:ext>
                <a:ext uri="{FF2B5EF4-FFF2-40B4-BE49-F238E27FC236}">
                  <a16:creationId xmlns:a16="http://schemas.microsoft.com/office/drawing/2014/main" id="{00000000-0008-0000-0800-0000028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4481" name="Button 1" hidden="1">
              <a:extLst>
                <a:ext uri="{63B3BB69-23CF-44E3-9099-C40C66FF867C}">
                  <a14:compatExt spid="_x0000_s4884481"/>
                </a:ext>
                <a:ext uri="{FF2B5EF4-FFF2-40B4-BE49-F238E27FC236}">
                  <a16:creationId xmlns:a16="http://schemas.microsoft.com/office/drawing/2014/main" id="{00000000-0008-0000-0900-0000018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4482" name="Button 2" hidden="1">
              <a:extLst>
                <a:ext uri="{63B3BB69-23CF-44E3-9099-C40C66FF867C}">
                  <a14:compatExt spid="_x0000_s4884482"/>
                </a:ext>
                <a:ext uri="{FF2B5EF4-FFF2-40B4-BE49-F238E27FC236}">
                  <a16:creationId xmlns:a16="http://schemas.microsoft.com/office/drawing/2014/main" id="{00000000-0008-0000-0900-0000028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2433" name="Button 1" hidden="1">
              <a:extLst>
                <a:ext uri="{63B3BB69-23CF-44E3-9099-C40C66FF867C}">
                  <a14:compatExt spid="_x0000_s4882433"/>
                </a:ext>
                <a:ext uri="{FF2B5EF4-FFF2-40B4-BE49-F238E27FC236}">
                  <a16:creationId xmlns:a16="http://schemas.microsoft.com/office/drawing/2014/main" id="{00000000-0008-0000-0A00-0000018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2434" name="Button 2" hidden="1">
              <a:extLst>
                <a:ext uri="{63B3BB69-23CF-44E3-9099-C40C66FF867C}">
                  <a14:compatExt spid="_x0000_s4882434"/>
                </a:ext>
                <a:ext uri="{FF2B5EF4-FFF2-40B4-BE49-F238E27FC236}">
                  <a16:creationId xmlns:a16="http://schemas.microsoft.com/office/drawing/2014/main" id="{00000000-0008-0000-0A00-0000028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1409" name="Button 1" hidden="1">
              <a:extLst>
                <a:ext uri="{63B3BB69-23CF-44E3-9099-C40C66FF867C}">
                  <a14:compatExt spid="_x0000_s4881409"/>
                </a:ext>
                <a:ext uri="{FF2B5EF4-FFF2-40B4-BE49-F238E27FC236}">
                  <a16:creationId xmlns:a16="http://schemas.microsoft.com/office/drawing/2014/main" id="{00000000-0008-0000-0B00-0000017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1410" name="Button 2" hidden="1">
              <a:extLst>
                <a:ext uri="{63B3BB69-23CF-44E3-9099-C40C66FF867C}">
                  <a14:compatExt spid="_x0000_s4881410"/>
                </a:ext>
                <a:ext uri="{FF2B5EF4-FFF2-40B4-BE49-F238E27FC236}">
                  <a16:creationId xmlns:a16="http://schemas.microsoft.com/office/drawing/2014/main" id="{00000000-0008-0000-0B00-0000027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80385" name="Button 1" hidden="1">
              <a:extLst>
                <a:ext uri="{63B3BB69-23CF-44E3-9099-C40C66FF867C}">
                  <a14:compatExt spid="_x0000_s4880385"/>
                </a:ext>
                <a:ext uri="{FF2B5EF4-FFF2-40B4-BE49-F238E27FC236}">
                  <a16:creationId xmlns:a16="http://schemas.microsoft.com/office/drawing/2014/main" id="{00000000-0008-0000-0C00-0000017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80386" name="Button 2" hidden="1">
              <a:extLst>
                <a:ext uri="{63B3BB69-23CF-44E3-9099-C40C66FF867C}">
                  <a14:compatExt spid="_x0000_s4880386"/>
                </a:ext>
                <a:ext uri="{FF2B5EF4-FFF2-40B4-BE49-F238E27FC236}">
                  <a16:creationId xmlns:a16="http://schemas.microsoft.com/office/drawing/2014/main" id="{00000000-0008-0000-0C00-0000027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9361" name="Button 1" hidden="1">
              <a:extLst>
                <a:ext uri="{63B3BB69-23CF-44E3-9099-C40C66FF867C}">
                  <a14:compatExt spid="_x0000_s4879361"/>
                </a:ext>
                <a:ext uri="{FF2B5EF4-FFF2-40B4-BE49-F238E27FC236}">
                  <a16:creationId xmlns:a16="http://schemas.microsoft.com/office/drawing/2014/main" id="{00000000-0008-0000-0D00-0000017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9362" name="Button 2" hidden="1">
              <a:extLst>
                <a:ext uri="{63B3BB69-23CF-44E3-9099-C40C66FF867C}">
                  <a14:compatExt spid="_x0000_s4879362"/>
                </a:ext>
                <a:ext uri="{FF2B5EF4-FFF2-40B4-BE49-F238E27FC236}">
                  <a16:creationId xmlns:a16="http://schemas.microsoft.com/office/drawing/2014/main" id="{00000000-0008-0000-0D00-0000027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8337" name="Button 1" hidden="1">
              <a:extLst>
                <a:ext uri="{63B3BB69-23CF-44E3-9099-C40C66FF867C}">
                  <a14:compatExt spid="_x0000_s4878337"/>
                </a:ext>
                <a:ext uri="{FF2B5EF4-FFF2-40B4-BE49-F238E27FC236}">
                  <a16:creationId xmlns:a16="http://schemas.microsoft.com/office/drawing/2014/main" id="{00000000-0008-0000-0E00-0000017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8338" name="Button 2" hidden="1">
              <a:extLst>
                <a:ext uri="{63B3BB69-23CF-44E3-9099-C40C66FF867C}">
                  <a14:compatExt spid="_x0000_s4878338"/>
                </a:ext>
                <a:ext uri="{FF2B5EF4-FFF2-40B4-BE49-F238E27FC236}">
                  <a16:creationId xmlns:a16="http://schemas.microsoft.com/office/drawing/2014/main" id="{00000000-0008-0000-0E00-0000027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7313" name="Button 1" hidden="1">
              <a:extLst>
                <a:ext uri="{63B3BB69-23CF-44E3-9099-C40C66FF867C}">
                  <a14:compatExt spid="_x0000_s4877313"/>
                </a:ext>
                <a:ext uri="{FF2B5EF4-FFF2-40B4-BE49-F238E27FC236}">
                  <a16:creationId xmlns:a16="http://schemas.microsoft.com/office/drawing/2014/main" id="{00000000-0008-0000-0F00-0000016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7314" name="Button 2" hidden="1">
              <a:extLst>
                <a:ext uri="{63B3BB69-23CF-44E3-9099-C40C66FF867C}">
                  <a14:compatExt spid="_x0000_s4877314"/>
                </a:ext>
                <a:ext uri="{FF2B5EF4-FFF2-40B4-BE49-F238E27FC236}">
                  <a16:creationId xmlns:a16="http://schemas.microsoft.com/office/drawing/2014/main" id="{00000000-0008-0000-0F00-0000026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6289" name="Button 1" hidden="1">
              <a:extLst>
                <a:ext uri="{63B3BB69-23CF-44E3-9099-C40C66FF867C}">
                  <a14:compatExt spid="_x0000_s4876289"/>
                </a:ext>
                <a:ext uri="{FF2B5EF4-FFF2-40B4-BE49-F238E27FC236}">
                  <a16:creationId xmlns:a16="http://schemas.microsoft.com/office/drawing/2014/main" id="{00000000-0008-0000-1000-0000016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6290" name="Button 2" hidden="1">
              <a:extLst>
                <a:ext uri="{63B3BB69-23CF-44E3-9099-C40C66FF867C}">
                  <a14:compatExt spid="_x0000_s4876290"/>
                </a:ext>
                <a:ext uri="{FF2B5EF4-FFF2-40B4-BE49-F238E27FC236}">
                  <a16:creationId xmlns:a16="http://schemas.microsoft.com/office/drawing/2014/main" id="{00000000-0008-0000-1000-0000026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5265" name="Button 1" hidden="1">
              <a:extLst>
                <a:ext uri="{63B3BB69-23CF-44E3-9099-C40C66FF867C}">
                  <a14:compatExt spid="_x0000_s4875265"/>
                </a:ext>
                <a:ext uri="{FF2B5EF4-FFF2-40B4-BE49-F238E27FC236}">
                  <a16:creationId xmlns:a16="http://schemas.microsoft.com/office/drawing/2014/main" id="{00000000-0008-0000-1100-0000016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5266" name="Button 2" hidden="1">
              <a:extLst>
                <a:ext uri="{63B3BB69-23CF-44E3-9099-C40C66FF867C}">
                  <a14:compatExt spid="_x0000_s4875266"/>
                </a:ext>
                <a:ext uri="{FF2B5EF4-FFF2-40B4-BE49-F238E27FC236}">
                  <a16:creationId xmlns:a16="http://schemas.microsoft.com/office/drawing/2014/main" id="{00000000-0008-0000-1100-00000264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4241" name="Button 1" hidden="1">
              <a:extLst>
                <a:ext uri="{63B3BB69-23CF-44E3-9099-C40C66FF867C}">
                  <a14:compatExt spid="_x0000_s4874241"/>
                </a:ext>
                <a:ext uri="{FF2B5EF4-FFF2-40B4-BE49-F238E27FC236}">
                  <a16:creationId xmlns:a16="http://schemas.microsoft.com/office/drawing/2014/main" id="{00000000-0008-0000-1200-0000016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4242" name="Button 2" hidden="1">
              <a:extLst>
                <a:ext uri="{63B3BB69-23CF-44E3-9099-C40C66FF867C}">
                  <a14:compatExt spid="_x0000_s4874242"/>
                </a:ext>
                <a:ext uri="{FF2B5EF4-FFF2-40B4-BE49-F238E27FC236}">
                  <a16:creationId xmlns:a16="http://schemas.microsoft.com/office/drawing/2014/main" id="{00000000-0008-0000-1200-00000260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3217" name="Button 1" hidden="1">
              <a:extLst>
                <a:ext uri="{63B3BB69-23CF-44E3-9099-C40C66FF867C}">
                  <a14:compatExt spid="_x0000_s4873217"/>
                </a:ext>
                <a:ext uri="{FF2B5EF4-FFF2-40B4-BE49-F238E27FC236}">
                  <a16:creationId xmlns:a16="http://schemas.microsoft.com/office/drawing/2014/main" id="{00000000-0008-0000-1300-0000015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3218" name="Button 2" hidden="1">
              <a:extLst>
                <a:ext uri="{63B3BB69-23CF-44E3-9099-C40C66FF867C}">
                  <a14:compatExt spid="_x0000_s4873218"/>
                </a:ext>
                <a:ext uri="{FF2B5EF4-FFF2-40B4-BE49-F238E27FC236}">
                  <a16:creationId xmlns:a16="http://schemas.microsoft.com/office/drawing/2014/main" id="{00000000-0008-0000-1300-0000025C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72193" name="Button 1" hidden="1">
              <a:extLst>
                <a:ext uri="{63B3BB69-23CF-44E3-9099-C40C66FF867C}">
                  <a14:compatExt spid="_x0000_s4872193"/>
                </a:ext>
                <a:ext uri="{FF2B5EF4-FFF2-40B4-BE49-F238E27FC236}">
                  <a16:creationId xmlns:a16="http://schemas.microsoft.com/office/drawing/2014/main" id="{00000000-0008-0000-1400-0000015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72194" name="Button 2" hidden="1">
              <a:extLst>
                <a:ext uri="{63B3BB69-23CF-44E3-9099-C40C66FF867C}">
                  <a14:compatExt spid="_x0000_s4872194"/>
                </a:ext>
                <a:ext uri="{FF2B5EF4-FFF2-40B4-BE49-F238E27FC236}">
                  <a16:creationId xmlns:a16="http://schemas.microsoft.com/office/drawing/2014/main" id="{00000000-0008-0000-1400-0000025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30209" name="Button 1" hidden="1">
              <a:extLst>
                <a:ext uri="{63B3BB69-23CF-44E3-9099-C40C66FF867C}">
                  <a14:compatExt spid="_x0000_s4830209"/>
                </a:ext>
                <a:ext uri="{FF2B5EF4-FFF2-40B4-BE49-F238E27FC236}">
                  <a16:creationId xmlns:a16="http://schemas.microsoft.com/office/drawing/2014/main" id="{00000000-0008-0000-1500-000001B4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30210" name="Button 2" hidden="1">
              <a:extLst>
                <a:ext uri="{63B3BB69-23CF-44E3-9099-C40C66FF867C}">
                  <a14:compatExt spid="_x0000_s4830210"/>
                </a:ext>
                <a:ext uri="{FF2B5EF4-FFF2-40B4-BE49-F238E27FC236}">
                  <a16:creationId xmlns:a16="http://schemas.microsoft.com/office/drawing/2014/main" id="{00000000-0008-0000-1500-000002B4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29185" name="Button 1" hidden="1">
              <a:extLst>
                <a:ext uri="{63B3BB69-23CF-44E3-9099-C40C66FF867C}">
                  <a14:compatExt spid="_x0000_s4829185"/>
                </a:ext>
                <a:ext uri="{FF2B5EF4-FFF2-40B4-BE49-F238E27FC236}">
                  <a16:creationId xmlns:a16="http://schemas.microsoft.com/office/drawing/2014/main" id="{00000000-0008-0000-1600-000001B0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29186" name="Button 2" hidden="1">
              <a:extLst>
                <a:ext uri="{63B3BB69-23CF-44E3-9099-C40C66FF867C}">
                  <a14:compatExt spid="_x0000_s4829186"/>
                </a:ext>
                <a:ext uri="{FF2B5EF4-FFF2-40B4-BE49-F238E27FC236}">
                  <a16:creationId xmlns:a16="http://schemas.microsoft.com/office/drawing/2014/main" id="{00000000-0008-0000-1600-000002B0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828161" name="Button 1" hidden="1">
              <a:extLst>
                <a:ext uri="{63B3BB69-23CF-44E3-9099-C40C66FF867C}">
                  <a14:compatExt spid="_x0000_s4828161"/>
                </a:ext>
                <a:ext uri="{FF2B5EF4-FFF2-40B4-BE49-F238E27FC236}">
                  <a16:creationId xmlns:a16="http://schemas.microsoft.com/office/drawing/2014/main" id="{00000000-0008-0000-1700-000001A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828162" name="Button 2" hidden="1">
              <a:extLst>
                <a:ext uri="{63B3BB69-23CF-44E3-9099-C40C66FF867C}">
                  <a14:compatExt spid="_x0000_s4828162"/>
                </a:ext>
                <a:ext uri="{FF2B5EF4-FFF2-40B4-BE49-F238E27FC236}">
                  <a16:creationId xmlns:a16="http://schemas.microsoft.com/office/drawing/2014/main" id="{00000000-0008-0000-1700-000002A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35718</xdr:colOff>
      <xdr:row>5</xdr:row>
      <xdr:rowOff>105834</xdr:rowOff>
    </xdr:from>
    <xdr:to>
      <xdr:col>26</xdr:col>
      <xdr:colOff>294427</xdr:colOff>
      <xdr:row>20</xdr:row>
      <xdr:rowOff>35719</xdr:rowOff>
    </xdr:to>
    <xdr:sp macro="" textlink="">
      <xdr:nvSpPr>
        <xdr:cNvPr id="28" name="Rectangle: Rounded Corners 1">
          <a:extLst>
            <a:ext uri="{FF2B5EF4-FFF2-40B4-BE49-F238E27FC236}">
              <a16:creationId xmlns:a16="http://schemas.microsoft.com/office/drawing/2014/main" id="{E83EEFF6-1D59-BAA3-634F-D2623E387E1C}"/>
            </a:ext>
          </a:extLst>
        </xdr:cNvPr>
        <xdr:cNvSpPr/>
      </xdr:nvSpPr>
      <xdr:spPr>
        <a:xfrm>
          <a:off x="18716624" y="1034522"/>
          <a:ext cx="4616397" cy="2965978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>
              <a:solidFill>
                <a:schemeClr val="tx1"/>
              </a:solidFill>
            </a:rPr>
            <a:t>Jeremy,</a:t>
          </a:r>
        </a:p>
        <a:p>
          <a:pPr algn="l"/>
          <a:endParaRPr lang="en-US" sz="1500">
            <a:solidFill>
              <a:schemeClr val="tx1"/>
            </a:solidFill>
          </a:endParaRPr>
        </a:p>
        <a:p>
          <a:pPr algn="l"/>
          <a:r>
            <a:rPr lang="en-US" sz="1500">
              <a:solidFill>
                <a:schemeClr val="tx1"/>
              </a:solidFill>
            </a:rPr>
            <a:t>We</a:t>
          </a:r>
          <a:r>
            <a:rPr lang="en-US" sz="1500" baseline="0">
              <a:solidFill>
                <a:schemeClr val="tx1"/>
              </a:solidFill>
            </a:rPr>
            <a:t> are expected to have no power all morning this day. I'm going to share this with Nicole &amp; her team Week 27 once details are finalized.</a:t>
          </a:r>
        </a:p>
        <a:p>
          <a:pPr algn="l"/>
          <a:endParaRPr lang="en-US" sz="1500" baseline="0">
            <a:solidFill>
              <a:schemeClr val="tx1"/>
            </a:solidFill>
          </a:endParaRPr>
        </a:p>
        <a:p>
          <a:pPr algn="l"/>
          <a:r>
            <a:rPr lang="en-US" sz="1500" baseline="0">
              <a:solidFill>
                <a:schemeClr val="tx1"/>
              </a:solidFill>
            </a:rPr>
            <a:t>We can probably have gates stuck open to pick up dropped trailers, but we will not schedule inbounds this day. We can do up to 7 dropped loads for Wednesday pickups.</a:t>
          </a:r>
        </a:p>
        <a:p>
          <a:pPr algn="l"/>
          <a:endParaRPr lang="en-US" sz="1500" baseline="0">
            <a:solidFill>
              <a:schemeClr val="tx1"/>
            </a:solidFill>
          </a:endParaRPr>
        </a:p>
        <a:p>
          <a:pPr algn="l"/>
          <a:r>
            <a:rPr lang="en-US" sz="1500" baseline="0">
              <a:solidFill>
                <a:schemeClr val="tx1"/>
              </a:solidFill>
            </a:rPr>
            <a:t>We'll get with Dakota &amp; Richie to build a plan on what we can handle and how to communicate it.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789249" name="Button 1" hidden="1">
              <a:extLst>
                <a:ext uri="{63B3BB69-23CF-44E3-9099-C40C66FF867C}">
                  <a14:compatExt spid="_x0000_s4789249"/>
                </a:ext>
                <a:ext uri="{FF2B5EF4-FFF2-40B4-BE49-F238E27FC236}">
                  <a16:creationId xmlns:a16="http://schemas.microsoft.com/office/drawing/2014/main" id="{00000000-0008-0000-1800-00000114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789250" name="Button 2" hidden="1">
              <a:extLst>
                <a:ext uri="{63B3BB69-23CF-44E3-9099-C40C66FF867C}">
                  <a14:compatExt spid="_x0000_s4789250"/>
                </a:ext>
                <a:ext uri="{FF2B5EF4-FFF2-40B4-BE49-F238E27FC236}">
                  <a16:creationId xmlns:a16="http://schemas.microsoft.com/office/drawing/2014/main" id="{00000000-0008-0000-1800-00000214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788225" name="Button 1" hidden="1">
              <a:extLst>
                <a:ext uri="{63B3BB69-23CF-44E3-9099-C40C66FF867C}">
                  <a14:compatExt spid="_x0000_s4788225"/>
                </a:ext>
                <a:ext uri="{FF2B5EF4-FFF2-40B4-BE49-F238E27FC236}">
                  <a16:creationId xmlns:a16="http://schemas.microsoft.com/office/drawing/2014/main" id="{00000000-0008-0000-1900-00000110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788226" name="Button 2" hidden="1">
              <a:extLst>
                <a:ext uri="{63B3BB69-23CF-44E3-9099-C40C66FF867C}">
                  <a14:compatExt spid="_x0000_s4788226"/>
                </a:ext>
                <a:ext uri="{FF2B5EF4-FFF2-40B4-BE49-F238E27FC236}">
                  <a16:creationId xmlns:a16="http://schemas.microsoft.com/office/drawing/2014/main" id="{00000000-0008-0000-1900-00000210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787201" name="Button 1" hidden="1">
              <a:extLst>
                <a:ext uri="{63B3BB69-23CF-44E3-9099-C40C66FF867C}">
                  <a14:compatExt spid="_x0000_s4787201"/>
                </a:ext>
                <a:ext uri="{FF2B5EF4-FFF2-40B4-BE49-F238E27FC236}">
                  <a16:creationId xmlns:a16="http://schemas.microsoft.com/office/drawing/2014/main" id="{00000000-0008-0000-1A00-0000010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787202" name="Button 2" hidden="1">
              <a:extLst>
                <a:ext uri="{63B3BB69-23CF-44E3-9099-C40C66FF867C}">
                  <a14:compatExt spid="_x0000_s4787202"/>
                </a:ext>
                <a:ext uri="{FF2B5EF4-FFF2-40B4-BE49-F238E27FC236}">
                  <a16:creationId xmlns:a16="http://schemas.microsoft.com/office/drawing/2014/main" id="{00000000-0008-0000-1A00-0000020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751361" name="Button 1" hidden="1">
              <a:extLst>
                <a:ext uri="{63B3BB69-23CF-44E3-9099-C40C66FF867C}">
                  <a14:compatExt spid="_x0000_s4751361"/>
                </a:ext>
                <a:ext uri="{FF2B5EF4-FFF2-40B4-BE49-F238E27FC236}">
                  <a16:creationId xmlns:a16="http://schemas.microsoft.com/office/drawing/2014/main" id="{00000000-0008-0000-1B00-0000018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751362" name="Button 2" hidden="1">
              <a:extLst>
                <a:ext uri="{63B3BB69-23CF-44E3-9099-C40C66FF867C}">
                  <a14:compatExt spid="_x0000_s4751362"/>
                </a:ext>
                <a:ext uri="{FF2B5EF4-FFF2-40B4-BE49-F238E27FC236}">
                  <a16:creationId xmlns:a16="http://schemas.microsoft.com/office/drawing/2014/main" id="{00000000-0008-0000-1B00-0000028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90945" name="Button 1" hidden="1">
              <a:extLst>
                <a:ext uri="{63B3BB69-23CF-44E3-9099-C40C66FF867C}">
                  <a14:compatExt spid="_x0000_s4690945"/>
                </a:ext>
                <a:ext uri="{FF2B5EF4-FFF2-40B4-BE49-F238E27FC236}">
                  <a16:creationId xmlns:a16="http://schemas.microsoft.com/office/drawing/2014/main" id="{00000000-0008-0000-1C00-00000194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90946" name="Button 2" hidden="1">
              <a:extLst>
                <a:ext uri="{63B3BB69-23CF-44E3-9099-C40C66FF867C}">
                  <a14:compatExt spid="_x0000_s4690946"/>
                </a:ext>
                <a:ext uri="{FF2B5EF4-FFF2-40B4-BE49-F238E27FC236}">
                  <a16:creationId xmlns:a16="http://schemas.microsoft.com/office/drawing/2014/main" id="{00000000-0008-0000-1C00-00000294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89921" name="Button 1" hidden="1">
              <a:extLst>
                <a:ext uri="{63B3BB69-23CF-44E3-9099-C40C66FF867C}">
                  <a14:compatExt spid="_x0000_s4689921"/>
                </a:ext>
                <a:ext uri="{FF2B5EF4-FFF2-40B4-BE49-F238E27FC236}">
                  <a16:creationId xmlns:a16="http://schemas.microsoft.com/office/drawing/2014/main" id="{00000000-0008-0000-1D00-00000190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89922" name="Button 2" hidden="1">
              <a:extLst>
                <a:ext uri="{63B3BB69-23CF-44E3-9099-C40C66FF867C}">
                  <a14:compatExt spid="_x0000_s4689922"/>
                </a:ext>
                <a:ext uri="{FF2B5EF4-FFF2-40B4-BE49-F238E27FC236}">
                  <a16:creationId xmlns:a16="http://schemas.microsoft.com/office/drawing/2014/main" id="{00000000-0008-0000-1D00-00000290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88897" name="Button 1" hidden="1">
              <a:extLst>
                <a:ext uri="{63B3BB69-23CF-44E3-9099-C40C66FF867C}">
                  <a14:compatExt spid="_x0000_s4688897"/>
                </a:ext>
                <a:ext uri="{FF2B5EF4-FFF2-40B4-BE49-F238E27FC236}">
                  <a16:creationId xmlns:a16="http://schemas.microsoft.com/office/drawing/2014/main" id="{00000000-0008-0000-1E00-0000018C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88898" name="Button 2" hidden="1">
              <a:extLst>
                <a:ext uri="{63B3BB69-23CF-44E3-9099-C40C66FF867C}">
                  <a14:compatExt spid="_x0000_s4688898"/>
                </a:ext>
                <a:ext uri="{FF2B5EF4-FFF2-40B4-BE49-F238E27FC236}">
                  <a16:creationId xmlns:a16="http://schemas.microsoft.com/office/drawing/2014/main" id="{00000000-0008-0000-1E00-0000028C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57153" name="Button 1" hidden="1">
              <a:extLst>
                <a:ext uri="{63B3BB69-23CF-44E3-9099-C40C66FF867C}">
                  <a14:compatExt spid="_x0000_s4657153"/>
                </a:ext>
                <a:ext uri="{FF2B5EF4-FFF2-40B4-BE49-F238E27FC236}">
                  <a16:creationId xmlns:a16="http://schemas.microsoft.com/office/drawing/2014/main" id="{00000000-0008-0000-1F00-00000110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57154" name="Button 2" hidden="1">
              <a:extLst>
                <a:ext uri="{63B3BB69-23CF-44E3-9099-C40C66FF867C}">
                  <a14:compatExt spid="_x0000_s4657154"/>
                </a:ext>
                <a:ext uri="{FF2B5EF4-FFF2-40B4-BE49-F238E27FC236}">
                  <a16:creationId xmlns:a16="http://schemas.microsoft.com/office/drawing/2014/main" id="{00000000-0008-0000-1F00-00000210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56129" name="Button 1" hidden="1">
              <a:extLst>
                <a:ext uri="{63B3BB69-23CF-44E3-9099-C40C66FF867C}">
                  <a14:compatExt spid="_x0000_s4656129"/>
                </a:ext>
                <a:ext uri="{FF2B5EF4-FFF2-40B4-BE49-F238E27FC236}">
                  <a16:creationId xmlns:a16="http://schemas.microsoft.com/office/drawing/2014/main" id="{00000000-0008-0000-2000-0000010C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56130" name="Button 2" hidden="1">
              <a:extLst>
                <a:ext uri="{63B3BB69-23CF-44E3-9099-C40C66FF867C}">
                  <a14:compatExt spid="_x0000_s4656130"/>
                </a:ext>
                <a:ext uri="{FF2B5EF4-FFF2-40B4-BE49-F238E27FC236}">
                  <a16:creationId xmlns:a16="http://schemas.microsoft.com/office/drawing/2014/main" id="{00000000-0008-0000-2000-0000020C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228599</xdr:colOff>
      <xdr:row>25</xdr:row>
      <xdr:rowOff>59267</xdr:rowOff>
    </xdr:from>
    <xdr:to>
      <xdr:col>17</xdr:col>
      <xdr:colOff>711200</xdr:colOff>
      <xdr:row>27</xdr:row>
      <xdr:rowOff>135467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6D4008-FDA2-C1FC-99A9-CC1377CB5BAC}"/>
            </a:ext>
          </a:extLst>
        </xdr:cNvPr>
        <xdr:cNvSpPr txBox="1"/>
      </xdr:nvSpPr>
      <xdr:spPr>
        <a:xfrm>
          <a:off x="13749866" y="4851400"/>
          <a:ext cx="2133601" cy="4656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752706 - Urgent release needed. Notify QA upon delviery.</a:t>
          </a:r>
        </a:p>
      </xdr:txBody>
    </xdr:sp>
    <xdr:clientData/>
  </xdr:twoCellAnchor>
  <xdr:twoCellAnchor>
    <xdr:from>
      <xdr:col>14</xdr:col>
      <xdr:colOff>677334</xdr:colOff>
      <xdr:row>26</xdr:row>
      <xdr:rowOff>93133</xdr:rowOff>
    </xdr:from>
    <xdr:to>
      <xdr:col>15</xdr:col>
      <xdr:colOff>228599</xdr:colOff>
      <xdr:row>26</xdr:row>
      <xdr:rowOff>97367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CD5FF55-2B6C-7516-1AA5-FADE4A3A3A18}"/>
            </a:ext>
          </a:extLst>
        </xdr:cNvPr>
        <xdr:cNvCxnSpPr>
          <a:stCxn id="2" idx="1"/>
        </xdr:cNvCxnSpPr>
      </xdr:nvCxnSpPr>
      <xdr:spPr>
        <a:xfrm flipH="1" flipV="1">
          <a:off x="13343467" y="5080000"/>
          <a:ext cx="406399" cy="423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4</xdr:row>
          <xdr:rowOff>28575</xdr:rowOff>
        </xdr:from>
        <xdr:to>
          <xdr:col>20</xdr:col>
          <xdr:colOff>638175</xdr:colOff>
          <xdr:row>7</xdr:row>
          <xdr:rowOff>180975</xdr:rowOff>
        </xdr:to>
        <xdr:sp macro="" textlink="">
          <xdr:nvSpPr>
            <xdr:cNvPr id="4655105" name="Button 1" hidden="1">
              <a:extLst>
                <a:ext uri="{63B3BB69-23CF-44E3-9099-C40C66FF867C}">
                  <a14:compatExt spid="_x0000_s4655105"/>
                </a:ext>
                <a:ext uri="{FF2B5EF4-FFF2-40B4-BE49-F238E27FC236}">
                  <a16:creationId xmlns:a16="http://schemas.microsoft.com/office/drawing/2014/main" id="{00000000-0008-0000-2100-0000010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9</xdr:row>
          <xdr:rowOff>66675</xdr:rowOff>
        </xdr:from>
        <xdr:to>
          <xdr:col>20</xdr:col>
          <xdr:colOff>638175</xdr:colOff>
          <xdr:row>14</xdr:row>
          <xdr:rowOff>180975</xdr:rowOff>
        </xdr:to>
        <xdr:sp macro="" textlink="">
          <xdr:nvSpPr>
            <xdr:cNvPr id="4655106" name="Button 2" hidden="1">
              <a:extLst>
                <a:ext uri="{63B3BB69-23CF-44E3-9099-C40C66FF867C}">
                  <a14:compatExt spid="_x0000_s4655106"/>
                </a:ext>
                <a:ext uri="{FF2B5EF4-FFF2-40B4-BE49-F238E27FC236}">
                  <a16:creationId xmlns:a16="http://schemas.microsoft.com/office/drawing/2014/main" id="{00000000-0008-0000-2100-0000020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54081" name="Button 1" hidden="1">
              <a:extLst>
                <a:ext uri="{63B3BB69-23CF-44E3-9099-C40C66FF867C}">
                  <a14:compatExt spid="_x0000_s4654081"/>
                </a:ext>
                <a:ext uri="{FF2B5EF4-FFF2-40B4-BE49-F238E27FC236}">
                  <a16:creationId xmlns:a16="http://schemas.microsoft.com/office/drawing/2014/main" id="{00000000-0008-0000-2200-00000104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54082" name="Button 2" hidden="1">
              <a:extLst>
                <a:ext uri="{63B3BB69-23CF-44E3-9099-C40C66FF867C}">
                  <a14:compatExt spid="_x0000_s4654082"/>
                </a:ext>
                <a:ext uri="{FF2B5EF4-FFF2-40B4-BE49-F238E27FC236}">
                  <a16:creationId xmlns:a16="http://schemas.microsoft.com/office/drawing/2014/main" id="{00000000-0008-0000-2200-00000204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721669" name="Button 1" hidden="1">
              <a:extLst>
                <a:ext uri="{63B3BB69-23CF-44E3-9099-C40C66FF867C}">
                  <a14:compatExt spid="_x0000_s4721669"/>
                </a:ext>
                <a:ext uri="{FF2B5EF4-FFF2-40B4-BE49-F238E27FC236}">
                  <a16:creationId xmlns:a16="http://schemas.microsoft.com/office/drawing/2014/main" id="{00000000-0008-0000-2300-0000050C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721670" name="Button 2" hidden="1">
              <a:extLst>
                <a:ext uri="{63B3BB69-23CF-44E3-9099-C40C66FF867C}">
                  <a14:compatExt spid="_x0000_s4721670"/>
                </a:ext>
                <a:ext uri="{FF2B5EF4-FFF2-40B4-BE49-F238E27FC236}">
                  <a16:creationId xmlns:a16="http://schemas.microsoft.com/office/drawing/2014/main" id="{00000000-0008-0000-2300-0000060C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26433" name="Button 1" hidden="1">
              <a:extLst>
                <a:ext uri="{63B3BB69-23CF-44E3-9099-C40C66FF867C}">
                  <a14:compatExt spid="_x0000_s4626433"/>
                </a:ext>
                <a:ext uri="{FF2B5EF4-FFF2-40B4-BE49-F238E27FC236}">
                  <a16:creationId xmlns:a16="http://schemas.microsoft.com/office/drawing/2014/main" id="{00000000-0008-0000-2400-00000198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26434" name="Button 2" hidden="1">
              <a:extLst>
                <a:ext uri="{63B3BB69-23CF-44E3-9099-C40C66FF867C}">
                  <a14:compatExt spid="_x0000_s4626434"/>
                </a:ext>
                <a:ext uri="{FF2B5EF4-FFF2-40B4-BE49-F238E27FC236}">
                  <a16:creationId xmlns:a16="http://schemas.microsoft.com/office/drawing/2014/main" id="{00000000-0008-0000-2400-00000298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25409" name="Button 1" hidden="1">
              <a:extLst>
                <a:ext uri="{63B3BB69-23CF-44E3-9099-C40C66FF867C}">
                  <a14:compatExt spid="_x0000_s4625409"/>
                </a:ext>
                <a:ext uri="{FF2B5EF4-FFF2-40B4-BE49-F238E27FC236}">
                  <a16:creationId xmlns:a16="http://schemas.microsoft.com/office/drawing/2014/main" id="{00000000-0008-0000-2500-00000194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25410" name="Button 2" hidden="1">
              <a:extLst>
                <a:ext uri="{63B3BB69-23CF-44E3-9099-C40C66FF867C}">
                  <a14:compatExt spid="_x0000_s4625410"/>
                </a:ext>
                <a:ext uri="{FF2B5EF4-FFF2-40B4-BE49-F238E27FC236}">
                  <a16:creationId xmlns:a16="http://schemas.microsoft.com/office/drawing/2014/main" id="{00000000-0008-0000-2500-00000294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24385" name="Button 1" hidden="1">
              <a:extLst>
                <a:ext uri="{63B3BB69-23CF-44E3-9099-C40C66FF867C}">
                  <a14:compatExt spid="_x0000_s4624385"/>
                </a:ext>
                <a:ext uri="{FF2B5EF4-FFF2-40B4-BE49-F238E27FC236}">
                  <a16:creationId xmlns:a16="http://schemas.microsoft.com/office/drawing/2014/main" id="{00000000-0008-0000-2600-0000019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24386" name="Button 2" hidden="1">
              <a:extLst>
                <a:ext uri="{63B3BB69-23CF-44E3-9099-C40C66FF867C}">
                  <a14:compatExt spid="_x0000_s4624386"/>
                </a:ext>
                <a:ext uri="{FF2B5EF4-FFF2-40B4-BE49-F238E27FC236}">
                  <a16:creationId xmlns:a16="http://schemas.microsoft.com/office/drawing/2014/main" id="{00000000-0008-0000-2600-0000029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623361" name="Button 1" hidden="1">
              <a:extLst>
                <a:ext uri="{63B3BB69-23CF-44E3-9099-C40C66FF867C}">
                  <a14:compatExt spid="_x0000_s4623361"/>
                </a:ext>
                <a:ext uri="{FF2B5EF4-FFF2-40B4-BE49-F238E27FC236}">
                  <a16:creationId xmlns:a16="http://schemas.microsoft.com/office/drawing/2014/main" id="{00000000-0008-0000-2700-0000018C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623362" name="Button 2" hidden="1">
              <a:extLst>
                <a:ext uri="{63B3BB69-23CF-44E3-9099-C40C66FF867C}">
                  <a14:compatExt spid="_x0000_s4623362"/>
                </a:ext>
                <a:ext uri="{FF2B5EF4-FFF2-40B4-BE49-F238E27FC236}">
                  <a16:creationId xmlns:a16="http://schemas.microsoft.com/office/drawing/2014/main" id="{00000000-0008-0000-2700-0000028C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99809" name="Button 1" hidden="1">
              <a:extLst>
                <a:ext uri="{63B3BB69-23CF-44E3-9099-C40C66FF867C}">
                  <a14:compatExt spid="_x0000_s4599809"/>
                </a:ext>
                <a:ext uri="{FF2B5EF4-FFF2-40B4-BE49-F238E27FC236}">
                  <a16:creationId xmlns:a16="http://schemas.microsoft.com/office/drawing/2014/main" id="{00000000-0008-0000-2800-0000013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99810" name="Button 2" hidden="1">
              <a:extLst>
                <a:ext uri="{63B3BB69-23CF-44E3-9099-C40C66FF867C}">
                  <a14:compatExt spid="_x0000_s4599810"/>
                </a:ext>
                <a:ext uri="{FF2B5EF4-FFF2-40B4-BE49-F238E27FC236}">
                  <a16:creationId xmlns:a16="http://schemas.microsoft.com/office/drawing/2014/main" id="{00000000-0008-0000-2800-0000023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98785" name="Button 1" hidden="1">
              <a:extLst>
                <a:ext uri="{63B3BB69-23CF-44E3-9099-C40C66FF867C}">
                  <a14:compatExt spid="_x0000_s4598785"/>
                </a:ext>
                <a:ext uri="{FF2B5EF4-FFF2-40B4-BE49-F238E27FC236}">
                  <a16:creationId xmlns:a16="http://schemas.microsoft.com/office/drawing/2014/main" id="{00000000-0008-0000-2900-0000012C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98786" name="Button 2" hidden="1">
              <a:extLst>
                <a:ext uri="{63B3BB69-23CF-44E3-9099-C40C66FF867C}">
                  <a14:compatExt spid="_x0000_s4598786"/>
                </a:ext>
                <a:ext uri="{FF2B5EF4-FFF2-40B4-BE49-F238E27FC236}">
                  <a16:creationId xmlns:a16="http://schemas.microsoft.com/office/drawing/2014/main" id="{00000000-0008-0000-2900-0000022C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77281" name="Button 1" hidden="1">
              <a:extLst>
                <a:ext uri="{63B3BB69-23CF-44E3-9099-C40C66FF867C}">
                  <a14:compatExt spid="_x0000_s4577281"/>
                </a:ext>
                <a:ext uri="{FF2B5EF4-FFF2-40B4-BE49-F238E27FC236}">
                  <a16:creationId xmlns:a16="http://schemas.microsoft.com/office/drawing/2014/main" id="{00000000-0008-0000-2A00-000001D8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77282" name="Button 2" hidden="1">
              <a:extLst>
                <a:ext uri="{63B3BB69-23CF-44E3-9099-C40C66FF867C}">
                  <a14:compatExt spid="_x0000_s4577282"/>
                </a:ext>
                <a:ext uri="{FF2B5EF4-FFF2-40B4-BE49-F238E27FC236}">
                  <a16:creationId xmlns:a16="http://schemas.microsoft.com/office/drawing/2014/main" id="{00000000-0008-0000-2A00-000002D8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76257" name="Button 1" hidden="1">
              <a:extLst>
                <a:ext uri="{63B3BB69-23CF-44E3-9099-C40C66FF867C}">
                  <a14:compatExt spid="_x0000_s4576257"/>
                </a:ext>
                <a:ext uri="{FF2B5EF4-FFF2-40B4-BE49-F238E27FC236}">
                  <a16:creationId xmlns:a16="http://schemas.microsoft.com/office/drawing/2014/main" id="{00000000-0008-0000-2B00-000001D4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76258" name="Button 2" hidden="1">
              <a:extLst>
                <a:ext uri="{63B3BB69-23CF-44E3-9099-C40C66FF867C}">
                  <a14:compatExt spid="_x0000_s4576258"/>
                </a:ext>
                <a:ext uri="{FF2B5EF4-FFF2-40B4-BE49-F238E27FC236}">
                  <a16:creationId xmlns:a16="http://schemas.microsoft.com/office/drawing/2014/main" id="{00000000-0008-0000-2B00-000002D4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75233" name="Button 1" hidden="1">
              <a:extLst>
                <a:ext uri="{63B3BB69-23CF-44E3-9099-C40C66FF867C}">
                  <a14:compatExt spid="_x0000_s4575233"/>
                </a:ext>
                <a:ext uri="{FF2B5EF4-FFF2-40B4-BE49-F238E27FC236}">
                  <a16:creationId xmlns:a16="http://schemas.microsoft.com/office/drawing/2014/main" id="{00000000-0008-0000-2C00-000001D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75234" name="Button 2" hidden="1">
              <a:extLst>
                <a:ext uri="{63B3BB69-23CF-44E3-9099-C40C66FF867C}">
                  <a14:compatExt spid="_x0000_s4575234"/>
                </a:ext>
                <a:ext uri="{FF2B5EF4-FFF2-40B4-BE49-F238E27FC236}">
                  <a16:creationId xmlns:a16="http://schemas.microsoft.com/office/drawing/2014/main" id="{00000000-0008-0000-2C00-000002D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74209" name="Button 1" hidden="1">
              <a:extLst>
                <a:ext uri="{63B3BB69-23CF-44E3-9099-C40C66FF867C}">
                  <a14:compatExt spid="_x0000_s4574209"/>
                </a:ext>
                <a:ext uri="{FF2B5EF4-FFF2-40B4-BE49-F238E27FC236}">
                  <a16:creationId xmlns:a16="http://schemas.microsoft.com/office/drawing/2014/main" id="{00000000-0008-0000-2D00-000001CC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74210" name="Button 2" hidden="1">
              <a:extLst>
                <a:ext uri="{63B3BB69-23CF-44E3-9099-C40C66FF867C}">
                  <a14:compatExt spid="_x0000_s4574210"/>
                </a:ext>
                <a:ext uri="{FF2B5EF4-FFF2-40B4-BE49-F238E27FC236}">
                  <a16:creationId xmlns:a16="http://schemas.microsoft.com/office/drawing/2014/main" id="{00000000-0008-0000-2D00-000002CC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56801" name="Button 1" hidden="1">
              <a:extLst>
                <a:ext uri="{63B3BB69-23CF-44E3-9099-C40C66FF867C}">
                  <a14:compatExt spid="_x0000_s4556801"/>
                </a:ext>
                <a:ext uri="{FF2B5EF4-FFF2-40B4-BE49-F238E27FC236}">
                  <a16:creationId xmlns:a16="http://schemas.microsoft.com/office/drawing/2014/main" id="{00000000-0008-0000-2E00-00000188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56802" name="Button 2" hidden="1">
              <a:extLst>
                <a:ext uri="{63B3BB69-23CF-44E3-9099-C40C66FF867C}">
                  <a14:compatExt spid="_x0000_s4556802"/>
                </a:ext>
                <a:ext uri="{FF2B5EF4-FFF2-40B4-BE49-F238E27FC236}">
                  <a16:creationId xmlns:a16="http://schemas.microsoft.com/office/drawing/2014/main" id="{00000000-0008-0000-2E00-00000288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555777" name="Button 1" hidden="1">
              <a:extLst>
                <a:ext uri="{63B3BB69-23CF-44E3-9099-C40C66FF867C}">
                  <a14:compatExt spid="_x0000_s4555777"/>
                </a:ext>
                <a:ext uri="{FF2B5EF4-FFF2-40B4-BE49-F238E27FC236}">
                  <a16:creationId xmlns:a16="http://schemas.microsoft.com/office/drawing/2014/main" id="{00000000-0008-0000-2F00-00000184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555778" name="Button 2" hidden="1">
              <a:extLst>
                <a:ext uri="{63B3BB69-23CF-44E3-9099-C40C66FF867C}">
                  <a14:compatExt spid="_x0000_s4555778"/>
                </a:ext>
                <a:ext uri="{FF2B5EF4-FFF2-40B4-BE49-F238E27FC236}">
                  <a16:creationId xmlns:a16="http://schemas.microsoft.com/office/drawing/2014/main" id="{00000000-0008-0000-2F00-00000284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487169" name="Button 1" hidden="1">
              <a:extLst>
                <a:ext uri="{63B3BB69-23CF-44E3-9099-C40C66FF867C}">
                  <a14:compatExt spid="_x0000_s4487169"/>
                </a:ext>
                <a:ext uri="{FF2B5EF4-FFF2-40B4-BE49-F238E27FC236}">
                  <a16:creationId xmlns:a16="http://schemas.microsoft.com/office/drawing/2014/main" id="{00000000-0008-0000-3000-0000017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487170" name="Button 2" hidden="1">
              <a:extLst>
                <a:ext uri="{63B3BB69-23CF-44E3-9099-C40C66FF867C}">
                  <a14:compatExt spid="_x0000_s4487170"/>
                </a:ext>
                <a:ext uri="{FF2B5EF4-FFF2-40B4-BE49-F238E27FC236}">
                  <a16:creationId xmlns:a16="http://schemas.microsoft.com/office/drawing/2014/main" id="{00000000-0008-0000-3000-0000027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419585" name="Button 1" hidden="1">
              <a:extLst>
                <a:ext uri="{63B3BB69-23CF-44E3-9099-C40C66FF867C}">
                  <a14:compatExt spid="_x0000_s4419585"/>
                </a:ext>
                <a:ext uri="{FF2B5EF4-FFF2-40B4-BE49-F238E27FC236}">
                  <a16:creationId xmlns:a16="http://schemas.microsoft.com/office/drawing/2014/main" id="{00000000-0008-0000-3100-00000170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419586" name="Button 2" hidden="1">
              <a:extLst>
                <a:ext uri="{63B3BB69-23CF-44E3-9099-C40C66FF867C}">
                  <a14:compatExt spid="_x0000_s4419586"/>
                </a:ext>
                <a:ext uri="{FF2B5EF4-FFF2-40B4-BE49-F238E27FC236}">
                  <a16:creationId xmlns:a16="http://schemas.microsoft.com/office/drawing/2014/main" id="{00000000-0008-0000-3100-00000270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418561" name="Button 1" hidden="1">
              <a:extLst>
                <a:ext uri="{63B3BB69-23CF-44E3-9099-C40C66FF867C}">
                  <a14:compatExt spid="_x0000_s4418561"/>
                </a:ext>
                <a:ext uri="{FF2B5EF4-FFF2-40B4-BE49-F238E27FC236}">
                  <a16:creationId xmlns:a16="http://schemas.microsoft.com/office/drawing/2014/main" id="{00000000-0008-0000-3200-0000016C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418562" name="Button 2" hidden="1">
              <a:extLst>
                <a:ext uri="{63B3BB69-23CF-44E3-9099-C40C66FF867C}">
                  <a14:compatExt spid="_x0000_s4418562"/>
                </a:ext>
                <a:ext uri="{FF2B5EF4-FFF2-40B4-BE49-F238E27FC236}">
                  <a16:creationId xmlns:a16="http://schemas.microsoft.com/office/drawing/2014/main" id="{00000000-0008-0000-3200-0000026C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353025" name="Button 1" hidden="1">
              <a:extLst>
                <a:ext uri="{63B3BB69-23CF-44E3-9099-C40C66FF867C}">
                  <a14:compatExt spid="_x0000_s4353025"/>
                </a:ext>
                <a:ext uri="{FF2B5EF4-FFF2-40B4-BE49-F238E27FC236}">
                  <a16:creationId xmlns:a16="http://schemas.microsoft.com/office/drawing/2014/main" id="{00000000-0008-0000-3300-0000016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353026" name="Button 2" hidden="1">
              <a:extLst>
                <a:ext uri="{63B3BB69-23CF-44E3-9099-C40C66FF867C}">
                  <a14:compatExt spid="_x0000_s4353026"/>
                </a:ext>
                <a:ext uri="{FF2B5EF4-FFF2-40B4-BE49-F238E27FC236}">
                  <a16:creationId xmlns:a16="http://schemas.microsoft.com/office/drawing/2014/main" id="{00000000-0008-0000-3300-0000026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4352001" name="Button 1" hidden="1">
              <a:extLst>
                <a:ext uri="{63B3BB69-23CF-44E3-9099-C40C66FF867C}">
                  <a14:compatExt spid="_x0000_s4352001"/>
                </a:ext>
                <a:ext uri="{FF2B5EF4-FFF2-40B4-BE49-F238E27FC236}">
                  <a16:creationId xmlns:a16="http://schemas.microsoft.com/office/drawing/2014/main" id="{00000000-0008-0000-3400-0000016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13</xdr:row>
          <xdr:rowOff>180975</xdr:rowOff>
        </xdr:to>
        <xdr:sp macro="" textlink="">
          <xdr:nvSpPr>
            <xdr:cNvPr id="4352002" name="Button 2" hidden="1">
              <a:extLst>
                <a:ext uri="{63B3BB69-23CF-44E3-9099-C40C66FF867C}">
                  <a14:compatExt spid="_x0000_s4352002"/>
                </a:ext>
                <a:ext uri="{FF2B5EF4-FFF2-40B4-BE49-F238E27FC236}">
                  <a16:creationId xmlns:a16="http://schemas.microsoft.com/office/drawing/2014/main" id="{00000000-0008-0000-3400-0000026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457200</xdr:colOff>
          <xdr:row>3</xdr:row>
          <xdr:rowOff>28575</xdr:rowOff>
        </xdr:from>
        <xdr:to>
          <xdr:col>26</xdr:col>
          <xdr:colOff>638175</xdr:colOff>
          <xdr:row>6</xdr:row>
          <xdr:rowOff>180975</xdr:rowOff>
        </xdr:to>
        <xdr:sp macro="" textlink="">
          <xdr:nvSpPr>
            <xdr:cNvPr id="2185217" name="Button 1" hidden="1">
              <a:extLst>
                <a:ext uri="{63B3BB69-23CF-44E3-9099-C40C66FF867C}">
                  <a14:compatExt spid="_x0000_s2185217"/>
                </a:ext>
                <a:ext uri="{FF2B5EF4-FFF2-40B4-BE49-F238E27FC236}">
                  <a16:creationId xmlns:a16="http://schemas.microsoft.com/office/drawing/2014/main" id="{00000000-0008-0000-3500-000001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457200</xdr:colOff>
          <xdr:row>8</xdr:row>
          <xdr:rowOff>66675</xdr:rowOff>
        </xdr:from>
        <xdr:to>
          <xdr:col>26</xdr:col>
          <xdr:colOff>638175</xdr:colOff>
          <xdr:row>11</xdr:row>
          <xdr:rowOff>180975</xdr:rowOff>
        </xdr:to>
        <xdr:sp macro="" textlink="">
          <xdr:nvSpPr>
            <xdr:cNvPr id="2185218" name="Button 2" hidden="1">
              <a:extLst>
                <a:ext uri="{63B3BB69-23CF-44E3-9099-C40C66FF867C}">
                  <a14:compatExt spid="_x0000_s2185218"/>
                </a:ext>
                <a:ext uri="{FF2B5EF4-FFF2-40B4-BE49-F238E27FC236}">
                  <a16:creationId xmlns:a16="http://schemas.microsoft.com/office/drawing/2014/main" id="{00000000-0008-0000-3500-000002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2163713" name="Button 1" hidden="1">
              <a:extLst>
                <a:ext uri="{63B3BB69-23CF-44E3-9099-C40C66FF867C}">
                  <a14:compatExt spid="_x0000_s2163713"/>
                </a:ext>
                <a:ext uri="{FF2B5EF4-FFF2-40B4-BE49-F238E27FC236}">
                  <a16:creationId xmlns:a16="http://schemas.microsoft.com/office/drawing/2014/main" id="{00000000-0008-0000-3600-0000010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11</xdr:row>
          <xdr:rowOff>180975</xdr:rowOff>
        </xdr:to>
        <xdr:sp macro="" textlink="">
          <xdr:nvSpPr>
            <xdr:cNvPr id="2163714" name="Button 2" hidden="1">
              <a:extLst>
                <a:ext uri="{63B3BB69-23CF-44E3-9099-C40C66FF867C}">
                  <a14:compatExt spid="_x0000_s2163714"/>
                </a:ext>
                <a:ext uri="{FF2B5EF4-FFF2-40B4-BE49-F238E27FC236}">
                  <a16:creationId xmlns:a16="http://schemas.microsoft.com/office/drawing/2014/main" id="{00000000-0008-0000-3600-0000020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2121729" name="Button 1" hidden="1">
              <a:extLst>
                <a:ext uri="{63B3BB69-23CF-44E3-9099-C40C66FF867C}">
                  <a14:compatExt spid="_x0000_s2121729"/>
                </a:ext>
                <a:ext uri="{FF2B5EF4-FFF2-40B4-BE49-F238E27FC236}">
                  <a16:creationId xmlns:a16="http://schemas.microsoft.com/office/drawing/2014/main" id="{00000000-0008-0000-3700-0000016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11</xdr:row>
          <xdr:rowOff>180975</xdr:rowOff>
        </xdr:to>
        <xdr:sp macro="" textlink="">
          <xdr:nvSpPr>
            <xdr:cNvPr id="2121730" name="Button 2" hidden="1">
              <a:extLst>
                <a:ext uri="{63B3BB69-23CF-44E3-9099-C40C66FF867C}">
                  <a14:compatExt spid="_x0000_s2121730"/>
                </a:ext>
                <a:ext uri="{FF2B5EF4-FFF2-40B4-BE49-F238E27FC236}">
                  <a16:creationId xmlns:a16="http://schemas.microsoft.com/office/drawing/2014/main" id="{00000000-0008-0000-3700-0000026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3</xdr:row>
          <xdr:rowOff>28575</xdr:rowOff>
        </xdr:from>
        <xdr:to>
          <xdr:col>29</xdr:col>
          <xdr:colOff>638175</xdr:colOff>
          <xdr:row>6</xdr:row>
          <xdr:rowOff>180975</xdr:rowOff>
        </xdr:to>
        <xdr:sp macro="" textlink="">
          <xdr:nvSpPr>
            <xdr:cNvPr id="2353153" name="Button 1" hidden="1">
              <a:extLst>
                <a:ext uri="{63B3BB69-23CF-44E3-9099-C40C66FF867C}">
                  <a14:compatExt spid="_x0000_s2353153"/>
                </a:ext>
                <a:ext uri="{FF2B5EF4-FFF2-40B4-BE49-F238E27FC236}">
                  <a16:creationId xmlns:a16="http://schemas.microsoft.com/office/drawing/2014/main" id="{00000000-0008-0000-3A00-000001E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66675</xdr:rowOff>
        </xdr:from>
        <xdr:to>
          <xdr:col>29</xdr:col>
          <xdr:colOff>638175</xdr:colOff>
          <xdr:row>11</xdr:row>
          <xdr:rowOff>180975</xdr:rowOff>
        </xdr:to>
        <xdr:sp macro="" textlink="">
          <xdr:nvSpPr>
            <xdr:cNvPr id="2353154" name="Button 2" hidden="1">
              <a:extLst>
                <a:ext uri="{63B3BB69-23CF-44E3-9099-C40C66FF867C}">
                  <a14:compatExt spid="_x0000_s2353154"/>
                </a:ext>
                <a:ext uri="{FF2B5EF4-FFF2-40B4-BE49-F238E27FC236}">
                  <a16:creationId xmlns:a16="http://schemas.microsoft.com/office/drawing/2014/main" id="{00000000-0008-0000-3A00-000002E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0</xdr:rowOff>
        </xdr:from>
        <xdr:to>
          <xdr:col>13</xdr:col>
          <xdr:colOff>66675</xdr:colOff>
          <xdr:row>3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3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ka MALLOY" id="{57963DED-253D-40DE-B01A-B213D38D52B4}" userId="B70056578@groupe-bel.com" providerId="PeoplePicker"/>
  <person displayName="Jeremy SHANAFELT" id="{E6096F41-40F6-4EDE-8DDB-83CBD19F9A39}" userId="S::B70049014@groupe-bel.com::a02c5ca2-a9a9-4a6d-8745-312c130f5f62" providerId="AD"/>
  <person displayName="Derrick ROACH" id="{BF6F71CB-124D-4186-B6BE-9FA5F11038F4}" userId="S::B70049088@groupe-bel.com::f0d26260-3606-4d0e-8117-bf854e1e6152" providerId="AD"/>
  <person displayName="Carsten FLOOR" id="{1BDF1344-89BE-415D-9FAB-D340E93F7832}" userId="S::b70047739@groupe-bel.com::9e4809c5-f19c-439d-bfd5-1da905a3019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Glow Edg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5" dT="2026-04-08T18:50:04.80" personId="{BF6F71CB-124D-4186-B6BE-9FA5F11038F4}" id="{0E61C89A-10D9-43FB-86BB-9870BB26DF6F}">
    <text>Rescheduled from 4’6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60" dT="2026-03-02T23:22:08.18" personId="{1BDF1344-89BE-415D-9FAB-D340E93F7832}" id="{3150FDC3-0AE8-4E6E-9EB8-5F3336F5B98D}">
    <text>Same PO twice?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41" dT="2026-02-02T20:43:39.86" personId="{E6096F41-40F6-4EDE-8DDB-83CBD19F9A39}" id="{F6B6F1AF-0BBD-458A-8A0D-25E4D0A69B52}">
    <text>@Erika MALLOY  this is attached to chrono 31838</text>
    <mentions>
      <mention mentionpersonId="{57963DED-253D-40DE-B01A-B213D38D52B4}" mentionId="{41BFC0E4-990D-405A-AB0F-5BC732B1A27D}" startIndex="0" length="13"/>
    </mentions>
  </threadedComment>
  <threadedComment ref="U45" dT="2026-02-02T20:44:20.74" personId="{E6096F41-40F6-4EDE-8DDB-83CBD19F9A39}" id="{5BE12A4C-2448-43A4-B298-4F0588E0C3B4}">
    <text xml:space="preserve">@Erika MALLOY  should be attached to chrono 32543. </text>
    <mentions>
      <mention mentionpersonId="{57963DED-253D-40DE-B01A-B213D38D52B4}" mentionId="{DF6D1BAF-1FA6-49D4-B7AD-C825F79CC690}" startIndex="0" length="13"/>
    </mentions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8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9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9.bin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115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48B3C-CD3F-4260-8058-8780B6D8C954}">
  <sheetPr codeName="Sheet288">
    <tabColor rgb="FFFF0000"/>
    <pageSetUpPr fitToPage="1"/>
  </sheetPr>
  <dimension ref="A1:BC273"/>
  <sheetViews>
    <sheetView topLeftCell="A53"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</v>
      </c>
    </row>
    <row r="2" spans="1:36" ht="8.25" customHeight="1" thickBot="1" x14ac:dyDescent="0.3"/>
    <row r="3" spans="1:36" ht="16.5" thickBot="1" x14ac:dyDescent="0.3">
      <c r="A3" s="476">
        <f>VLOOKUP(C1,Lists!A1:B52,2)</f>
        <v>46376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46377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46378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46379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46380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46381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46382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46376</v>
      </c>
      <c r="M61" s="173">
        <f t="shared" ref="M61:M66" si="0">COUNTIF($A$5:$A$30,N61)</f>
        <v>0</v>
      </c>
      <c r="N61" s="174" t="s">
        <v>18</v>
      </c>
      <c r="O61" s="505">
        <f>J3</f>
        <v>46377</v>
      </c>
      <c r="P61" s="173">
        <f t="shared" ref="P61:P66" si="1">COUNTIF($J$5:$J$30,Q61)</f>
        <v>2</v>
      </c>
      <c r="Q61" s="174" t="s">
        <v>18</v>
      </c>
      <c r="R61" s="508">
        <f>S3</f>
        <v>46378</v>
      </c>
      <c r="S61" s="173">
        <f t="shared" ref="S61:S66" si="2">COUNTIF($S$5:$S$30,T61)</f>
        <v>0</v>
      </c>
      <c r="T61" s="174" t="s">
        <v>18</v>
      </c>
      <c r="U61" s="511">
        <f>A32</f>
        <v>46379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46380</v>
      </c>
      <c r="M71" s="173">
        <f t="shared" ref="M71:M76" si="4">COUNTIF($J$34:$J$59,N71)</f>
        <v>0</v>
      </c>
      <c r="N71" s="174" t="s">
        <v>18</v>
      </c>
      <c r="O71" s="517">
        <f>S32</f>
        <v>46381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WW52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46377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46377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8655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8654" priority="335" operator="equal">
      <formula>"IDF"</formula>
    </cfRule>
    <cfRule type="cellIs" dxfId="18653" priority="336" operator="equal">
      <formula>"Costco"</formula>
    </cfRule>
    <cfRule type="cellIs" dxfId="18652" priority="337" operator="equal">
      <formula>"Gutzy"</formula>
    </cfRule>
    <cfRule type="cellIs" dxfId="18651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8650" priority="334" operator="equal">
      <formula>"Receiving"</formula>
    </cfRule>
  </conditionalFormatting>
  <conditionalFormatting sqref="AB48">
    <cfRule type="cellIs" dxfId="18649" priority="333" operator="equal">
      <formula>"SLC"</formula>
    </cfRule>
  </conditionalFormatting>
  <conditionalFormatting sqref="AB48">
    <cfRule type="cellIs" dxfId="18648" priority="329" operator="equal">
      <formula>"IDF"</formula>
    </cfRule>
    <cfRule type="cellIs" dxfId="18647" priority="330" operator="equal">
      <formula>"Costco"</formula>
    </cfRule>
    <cfRule type="cellIs" dxfId="18646" priority="331" operator="equal">
      <formula>"Gutzy"</formula>
    </cfRule>
    <cfRule type="cellIs" dxfId="18645" priority="332" operator="equal">
      <formula>"LCP"</formula>
    </cfRule>
  </conditionalFormatting>
  <conditionalFormatting sqref="AB48">
    <cfRule type="cellIs" dxfId="18644" priority="328" operator="equal">
      <formula>"Receiving"</formula>
    </cfRule>
  </conditionalFormatting>
  <conditionalFormatting sqref="AB41">
    <cfRule type="cellIs" dxfId="18643" priority="327" operator="equal">
      <formula>"SLC"</formula>
    </cfRule>
  </conditionalFormatting>
  <conditionalFormatting sqref="AB41">
    <cfRule type="cellIs" dxfId="18642" priority="323" operator="equal">
      <formula>"IDF"</formula>
    </cfRule>
    <cfRule type="cellIs" dxfId="18641" priority="324" operator="equal">
      <formula>"Costco"</formula>
    </cfRule>
    <cfRule type="cellIs" dxfId="18640" priority="325" operator="equal">
      <formula>"Gutzy"</formula>
    </cfRule>
    <cfRule type="cellIs" dxfId="18639" priority="326" operator="equal">
      <formula>"LCP"</formula>
    </cfRule>
  </conditionalFormatting>
  <conditionalFormatting sqref="AB41">
    <cfRule type="cellIs" dxfId="18638" priority="322" operator="equal">
      <formula>"Receiving"</formula>
    </cfRule>
  </conditionalFormatting>
  <conditionalFormatting sqref="AB42:AB44">
    <cfRule type="cellIs" dxfId="18637" priority="321" operator="equal">
      <formula>"SLC"</formula>
    </cfRule>
  </conditionalFormatting>
  <conditionalFormatting sqref="AB42:AB44">
    <cfRule type="cellIs" dxfId="18636" priority="317" operator="equal">
      <formula>"IDF"</formula>
    </cfRule>
    <cfRule type="cellIs" dxfId="18635" priority="318" operator="equal">
      <formula>"Costco"</formula>
    </cfRule>
    <cfRule type="cellIs" dxfId="18634" priority="319" operator="equal">
      <formula>"Gutzy"</formula>
    </cfRule>
    <cfRule type="cellIs" dxfId="18633" priority="320" operator="equal">
      <formula>"LCP"</formula>
    </cfRule>
  </conditionalFormatting>
  <conditionalFormatting sqref="AB42:AB44">
    <cfRule type="cellIs" dxfId="18632" priority="316" operator="equal">
      <formula>"Receiving"</formula>
    </cfRule>
  </conditionalFormatting>
  <conditionalFormatting sqref="AB45">
    <cfRule type="cellIs" dxfId="18631" priority="315" operator="equal">
      <formula>"SLC"</formula>
    </cfRule>
  </conditionalFormatting>
  <conditionalFormatting sqref="AB45">
    <cfRule type="cellIs" dxfId="18630" priority="311" operator="equal">
      <formula>"IDF"</formula>
    </cfRule>
    <cfRule type="cellIs" dxfId="18629" priority="312" operator="equal">
      <formula>"Costco"</formula>
    </cfRule>
    <cfRule type="cellIs" dxfId="18628" priority="313" operator="equal">
      <formula>"Gutzy"</formula>
    </cfRule>
    <cfRule type="cellIs" dxfId="18627" priority="314" operator="equal">
      <formula>"LCP"</formula>
    </cfRule>
  </conditionalFormatting>
  <conditionalFormatting sqref="AB45">
    <cfRule type="cellIs" dxfId="18626" priority="310" operator="equal">
      <formula>"Receiving"</formula>
    </cfRule>
  </conditionalFormatting>
  <conditionalFormatting sqref="I100">
    <cfRule type="cellIs" dxfId="18625" priority="309" operator="equal">
      <formula>"SLC"</formula>
    </cfRule>
  </conditionalFormatting>
  <conditionalFormatting sqref="I100">
    <cfRule type="cellIs" dxfId="18624" priority="305" operator="equal">
      <formula>"IDF"</formula>
    </cfRule>
    <cfRule type="cellIs" dxfId="18623" priority="306" operator="equal">
      <formula>"Costco"</formula>
    </cfRule>
    <cfRule type="cellIs" dxfId="18622" priority="307" operator="equal">
      <formula>"Gutzy"</formula>
    </cfRule>
    <cfRule type="cellIs" dxfId="18621" priority="308" operator="equal">
      <formula>"LCP"</formula>
    </cfRule>
  </conditionalFormatting>
  <conditionalFormatting sqref="Q100">
    <cfRule type="cellIs" dxfId="18620" priority="304" operator="equal">
      <formula>"SLC"</formula>
    </cfRule>
  </conditionalFormatting>
  <conditionalFormatting sqref="Q100">
    <cfRule type="cellIs" dxfId="18619" priority="300" operator="equal">
      <formula>"IDF"</formula>
    </cfRule>
    <cfRule type="cellIs" dxfId="18618" priority="301" operator="equal">
      <formula>"Costco"</formula>
    </cfRule>
    <cfRule type="cellIs" dxfId="18617" priority="302" operator="equal">
      <formula>"Gutzy"</formula>
    </cfRule>
    <cfRule type="cellIs" dxfId="18616" priority="303" operator="equal">
      <formula>"LCP"</formula>
    </cfRule>
  </conditionalFormatting>
  <conditionalFormatting sqref="Y100">
    <cfRule type="cellIs" dxfId="18615" priority="299" operator="equal">
      <formula>"SLC"</formula>
    </cfRule>
  </conditionalFormatting>
  <conditionalFormatting sqref="Y100">
    <cfRule type="cellIs" dxfId="18614" priority="295" operator="equal">
      <formula>"IDF"</formula>
    </cfRule>
    <cfRule type="cellIs" dxfId="18613" priority="296" operator="equal">
      <formula>"Costco"</formula>
    </cfRule>
    <cfRule type="cellIs" dxfId="18612" priority="297" operator="equal">
      <formula>"Gutzy"</formula>
    </cfRule>
    <cfRule type="cellIs" dxfId="18611" priority="298" operator="equal">
      <formula>"LCP"</formula>
    </cfRule>
  </conditionalFormatting>
  <conditionalFormatting sqref="AG100">
    <cfRule type="cellIs" dxfId="18610" priority="294" operator="equal">
      <formula>"SLC"</formula>
    </cfRule>
  </conditionalFormatting>
  <conditionalFormatting sqref="AG100">
    <cfRule type="cellIs" dxfId="18609" priority="290" operator="equal">
      <formula>"IDF"</formula>
    </cfRule>
    <cfRule type="cellIs" dxfId="18608" priority="291" operator="equal">
      <formula>"Costco"</formula>
    </cfRule>
    <cfRule type="cellIs" dxfId="18607" priority="292" operator="equal">
      <formula>"Gutzy"</formula>
    </cfRule>
    <cfRule type="cellIs" dxfId="18606" priority="293" operator="equal">
      <formula>"LCP"</formula>
    </cfRule>
  </conditionalFormatting>
  <conditionalFormatting sqref="AO100">
    <cfRule type="cellIs" dxfId="18605" priority="289" operator="equal">
      <formula>"SLC"</formula>
    </cfRule>
  </conditionalFormatting>
  <conditionalFormatting sqref="AO100">
    <cfRule type="cellIs" dxfId="18604" priority="285" operator="equal">
      <formula>"IDF"</formula>
    </cfRule>
    <cfRule type="cellIs" dxfId="18603" priority="286" operator="equal">
      <formula>"Costco"</formula>
    </cfRule>
    <cfRule type="cellIs" dxfId="18602" priority="287" operator="equal">
      <formula>"Gutzy"</formula>
    </cfRule>
    <cfRule type="cellIs" dxfId="18601" priority="288" operator="equal">
      <formula>"LCP"</formula>
    </cfRule>
  </conditionalFormatting>
  <conditionalFormatting sqref="AW100">
    <cfRule type="cellIs" dxfId="18600" priority="284" operator="equal">
      <formula>"SLC"</formula>
    </cfRule>
  </conditionalFormatting>
  <conditionalFormatting sqref="AW100">
    <cfRule type="cellIs" dxfId="18599" priority="280" operator="equal">
      <formula>"IDF"</formula>
    </cfRule>
    <cfRule type="cellIs" dxfId="18598" priority="281" operator="equal">
      <formula>"Costco"</formula>
    </cfRule>
    <cfRule type="cellIs" dxfId="18597" priority="282" operator="equal">
      <formula>"Gutzy"</formula>
    </cfRule>
    <cfRule type="cellIs" dxfId="18596" priority="283" operator="equal">
      <formula>"LCP"</formula>
    </cfRule>
  </conditionalFormatting>
  <conditionalFormatting sqref="J27">
    <cfRule type="cellIs" dxfId="18595" priority="279" operator="equal">
      <formula>"SLC"</formula>
    </cfRule>
  </conditionalFormatting>
  <conditionalFormatting sqref="J27">
    <cfRule type="cellIs" dxfId="18594" priority="275" operator="equal">
      <formula>"IDF"</formula>
    </cfRule>
    <cfRule type="cellIs" dxfId="18593" priority="276" operator="equal">
      <formula>"Costco"</formula>
    </cfRule>
    <cfRule type="cellIs" dxfId="18592" priority="277" operator="equal">
      <formula>"Gutzy"</formula>
    </cfRule>
    <cfRule type="cellIs" dxfId="18591" priority="278" operator="equal">
      <formula>"LCP"</formula>
    </cfRule>
  </conditionalFormatting>
  <conditionalFormatting sqref="J27">
    <cfRule type="cellIs" dxfId="18590" priority="274" operator="equal">
      <formula>"Receiving"</formula>
    </cfRule>
  </conditionalFormatting>
  <conditionalFormatting sqref="S28:S29 S23 S25:S26">
    <cfRule type="cellIs" dxfId="18589" priority="273" operator="equal">
      <formula>"SLC"</formula>
    </cfRule>
  </conditionalFormatting>
  <conditionalFormatting sqref="S28:S29 S23 S25:S26">
    <cfRule type="cellIs" dxfId="18588" priority="269" operator="equal">
      <formula>"IDF"</formula>
    </cfRule>
    <cfRule type="cellIs" dxfId="18587" priority="270" operator="equal">
      <formula>"Costco"</formula>
    </cfRule>
    <cfRule type="cellIs" dxfId="18586" priority="271" operator="equal">
      <formula>"Gutzy"</formula>
    </cfRule>
    <cfRule type="cellIs" dxfId="18585" priority="272" operator="equal">
      <formula>"LCP"</formula>
    </cfRule>
  </conditionalFormatting>
  <conditionalFormatting sqref="S28:S29 S23 S25:S26">
    <cfRule type="cellIs" dxfId="18584" priority="268" operator="equal">
      <formula>"Receiving"</formula>
    </cfRule>
  </conditionalFormatting>
  <conditionalFormatting sqref="J89">
    <cfRule type="cellIs" dxfId="18583" priority="267" operator="equal">
      <formula>"SLC"</formula>
    </cfRule>
  </conditionalFormatting>
  <conditionalFormatting sqref="J89">
    <cfRule type="cellIs" dxfId="18582" priority="263" operator="equal">
      <formula>"IDF"</formula>
    </cfRule>
    <cfRule type="cellIs" dxfId="18581" priority="264" operator="equal">
      <formula>"Costco"</formula>
    </cfRule>
    <cfRule type="cellIs" dxfId="18580" priority="265" operator="equal">
      <formula>"Gutzy"</formula>
    </cfRule>
    <cfRule type="cellIs" dxfId="18579" priority="266" operator="equal">
      <formula>"LCP"</formula>
    </cfRule>
  </conditionalFormatting>
  <conditionalFormatting sqref="J89">
    <cfRule type="cellIs" dxfId="18578" priority="262" operator="equal">
      <formula>"Receiving"</formula>
    </cfRule>
  </conditionalFormatting>
  <conditionalFormatting sqref="J30">
    <cfRule type="cellIs" dxfId="18577" priority="261" operator="equal">
      <formula>"SLC"</formula>
    </cfRule>
  </conditionalFormatting>
  <conditionalFormatting sqref="J30">
    <cfRule type="cellIs" dxfId="18576" priority="257" operator="equal">
      <formula>"IDF"</formula>
    </cfRule>
    <cfRule type="cellIs" dxfId="18575" priority="258" operator="equal">
      <formula>"Costco"</formula>
    </cfRule>
    <cfRule type="cellIs" dxfId="18574" priority="259" operator="equal">
      <formula>"Gutzy"</formula>
    </cfRule>
    <cfRule type="cellIs" dxfId="18573" priority="260" operator="equal">
      <formula>"LCP"</formula>
    </cfRule>
  </conditionalFormatting>
  <conditionalFormatting sqref="J30">
    <cfRule type="cellIs" dxfId="18572" priority="256" operator="equal">
      <formula>"Receiving"</formula>
    </cfRule>
  </conditionalFormatting>
  <conditionalFormatting sqref="J27:J30">
    <cfRule type="cellIs" dxfId="18571" priority="255" operator="equal">
      <formula>"SLC"</formula>
    </cfRule>
  </conditionalFormatting>
  <conditionalFormatting sqref="J27:J30">
    <cfRule type="cellIs" dxfId="18570" priority="251" operator="equal">
      <formula>"IDF"</formula>
    </cfRule>
    <cfRule type="cellIs" dxfId="18569" priority="252" operator="equal">
      <formula>"Costco"</formula>
    </cfRule>
    <cfRule type="cellIs" dxfId="18568" priority="253" operator="equal">
      <formula>"Gutzy"</formula>
    </cfRule>
    <cfRule type="cellIs" dxfId="18567" priority="254" operator="equal">
      <formula>"LCP"</formula>
    </cfRule>
  </conditionalFormatting>
  <conditionalFormatting sqref="J27:J30">
    <cfRule type="cellIs" dxfId="18566" priority="250" operator="equal">
      <formula>"Receiving"</formula>
    </cfRule>
  </conditionalFormatting>
  <conditionalFormatting sqref="S27">
    <cfRule type="cellIs" dxfId="18565" priority="249" operator="equal">
      <formula>"SLC"</formula>
    </cfRule>
  </conditionalFormatting>
  <conditionalFormatting sqref="S27">
    <cfRule type="cellIs" dxfId="18564" priority="245" operator="equal">
      <formula>"IDF"</formula>
    </cfRule>
    <cfRule type="cellIs" dxfId="18563" priority="246" operator="equal">
      <formula>"Costco"</formula>
    </cfRule>
    <cfRule type="cellIs" dxfId="18562" priority="247" operator="equal">
      <formula>"Gutzy"</formula>
    </cfRule>
    <cfRule type="cellIs" dxfId="18561" priority="248" operator="equal">
      <formula>"LCP"</formula>
    </cfRule>
  </conditionalFormatting>
  <conditionalFormatting sqref="S27">
    <cfRule type="cellIs" dxfId="18560" priority="244" operator="equal">
      <formula>"Receiving"</formula>
    </cfRule>
  </conditionalFormatting>
  <conditionalFormatting sqref="S30">
    <cfRule type="cellIs" dxfId="18559" priority="243" operator="equal">
      <formula>"SLC"</formula>
    </cfRule>
  </conditionalFormatting>
  <conditionalFormatting sqref="S30">
    <cfRule type="cellIs" dxfId="18558" priority="239" operator="equal">
      <formula>"IDF"</formula>
    </cfRule>
    <cfRule type="cellIs" dxfId="18557" priority="240" operator="equal">
      <formula>"Costco"</formula>
    </cfRule>
    <cfRule type="cellIs" dxfId="18556" priority="241" operator="equal">
      <formula>"Gutzy"</formula>
    </cfRule>
    <cfRule type="cellIs" dxfId="18555" priority="242" operator="equal">
      <formula>"LCP"</formula>
    </cfRule>
  </conditionalFormatting>
  <conditionalFormatting sqref="S30">
    <cfRule type="cellIs" dxfId="18554" priority="238" operator="equal">
      <formula>"Receiving"</formula>
    </cfRule>
  </conditionalFormatting>
  <conditionalFormatting sqref="J26 J5:J18">
    <cfRule type="cellIs" dxfId="18553" priority="237" operator="equal">
      <formula>"SLC"</formula>
    </cfRule>
  </conditionalFormatting>
  <conditionalFormatting sqref="J26 J5:J18">
    <cfRule type="cellIs" dxfId="18552" priority="233" operator="equal">
      <formula>"IDF"</formula>
    </cfRule>
    <cfRule type="cellIs" dxfId="18551" priority="234" operator="equal">
      <formula>"Costco"</formula>
    </cfRule>
    <cfRule type="cellIs" dxfId="18550" priority="235" operator="equal">
      <formula>"Gutzy"</formula>
    </cfRule>
    <cfRule type="cellIs" dxfId="18549" priority="236" operator="equal">
      <formula>"LCP"</formula>
    </cfRule>
  </conditionalFormatting>
  <conditionalFormatting sqref="J26 J5:J18">
    <cfRule type="cellIs" dxfId="18548" priority="232" operator="equal">
      <formula>"Receiving"</formula>
    </cfRule>
  </conditionalFormatting>
  <conditionalFormatting sqref="J19:J24">
    <cfRule type="cellIs" dxfId="18547" priority="231" operator="equal">
      <formula>"SLC"</formula>
    </cfRule>
  </conditionalFormatting>
  <conditionalFormatting sqref="J19:J24">
    <cfRule type="cellIs" dxfId="18546" priority="227" operator="equal">
      <formula>"IDF"</formula>
    </cfRule>
    <cfRule type="cellIs" dxfId="18545" priority="228" operator="equal">
      <formula>"Costco"</formula>
    </cfRule>
    <cfRule type="cellIs" dxfId="18544" priority="229" operator="equal">
      <formula>"Gutzy"</formula>
    </cfRule>
    <cfRule type="cellIs" dxfId="18543" priority="230" operator="equal">
      <formula>"LCP"</formula>
    </cfRule>
  </conditionalFormatting>
  <conditionalFormatting sqref="J19:J24">
    <cfRule type="cellIs" dxfId="18542" priority="226" operator="equal">
      <formula>"Receiving"</formula>
    </cfRule>
  </conditionalFormatting>
  <conditionalFormatting sqref="S5:S18">
    <cfRule type="cellIs" dxfId="18541" priority="225" operator="equal">
      <formula>"SLC"</formula>
    </cfRule>
  </conditionalFormatting>
  <conditionalFormatting sqref="S5:S18">
    <cfRule type="cellIs" dxfId="18540" priority="221" operator="equal">
      <formula>"IDF"</formula>
    </cfRule>
    <cfRule type="cellIs" dxfId="18539" priority="222" operator="equal">
      <formula>"Costco"</formula>
    </cfRule>
    <cfRule type="cellIs" dxfId="18538" priority="223" operator="equal">
      <formula>"Gutzy"</formula>
    </cfRule>
    <cfRule type="cellIs" dxfId="18537" priority="224" operator="equal">
      <formula>"LCP"</formula>
    </cfRule>
  </conditionalFormatting>
  <conditionalFormatting sqref="S5:S18">
    <cfRule type="cellIs" dxfId="18536" priority="220" operator="equal">
      <formula>"Receiving"</formula>
    </cfRule>
  </conditionalFormatting>
  <conditionalFormatting sqref="S19:S23">
    <cfRule type="cellIs" dxfId="18535" priority="219" operator="equal">
      <formula>"SLC"</formula>
    </cfRule>
  </conditionalFormatting>
  <conditionalFormatting sqref="S19:S23">
    <cfRule type="cellIs" dxfId="18534" priority="215" operator="equal">
      <formula>"IDF"</formula>
    </cfRule>
    <cfRule type="cellIs" dxfId="18533" priority="216" operator="equal">
      <formula>"Costco"</formula>
    </cfRule>
    <cfRule type="cellIs" dxfId="18532" priority="217" operator="equal">
      <formula>"Gutzy"</formula>
    </cfRule>
    <cfRule type="cellIs" dxfId="18531" priority="218" operator="equal">
      <formula>"LCP"</formula>
    </cfRule>
  </conditionalFormatting>
  <conditionalFormatting sqref="S19:S23">
    <cfRule type="cellIs" dxfId="18530" priority="214" operator="equal">
      <formula>"Receiving"</formula>
    </cfRule>
  </conditionalFormatting>
  <conditionalFormatting sqref="S24">
    <cfRule type="cellIs" dxfId="18529" priority="213" operator="equal">
      <formula>"SLC"</formula>
    </cfRule>
  </conditionalFormatting>
  <conditionalFormatting sqref="S24">
    <cfRule type="cellIs" dxfId="18528" priority="209" operator="equal">
      <formula>"IDF"</formula>
    </cfRule>
    <cfRule type="cellIs" dxfId="18527" priority="210" operator="equal">
      <formula>"Costco"</formula>
    </cfRule>
    <cfRule type="cellIs" dxfId="18526" priority="211" operator="equal">
      <formula>"Gutzy"</formula>
    </cfRule>
    <cfRule type="cellIs" dxfId="18525" priority="212" operator="equal">
      <formula>"LCP"</formula>
    </cfRule>
  </conditionalFormatting>
  <conditionalFormatting sqref="S24">
    <cfRule type="cellIs" dxfId="18524" priority="208" operator="equal">
      <formula>"Receiving"</formula>
    </cfRule>
  </conditionalFormatting>
  <conditionalFormatting sqref="A30">
    <cfRule type="cellIs" dxfId="18523" priority="207" operator="equal">
      <formula>"SLC"</formula>
    </cfRule>
  </conditionalFormatting>
  <conditionalFormatting sqref="A30">
    <cfRule type="cellIs" dxfId="18522" priority="203" operator="equal">
      <formula>"IDF"</formula>
    </cfRule>
    <cfRule type="cellIs" dxfId="18521" priority="204" operator="equal">
      <formula>"Costco"</formula>
    </cfRule>
    <cfRule type="cellIs" dxfId="18520" priority="205" operator="equal">
      <formula>"Gutzy"</formula>
    </cfRule>
    <cfRule type="cellIs" dxfId="18519" priority="206" operator="equal">
      <formula>"LCP"</formula>
    </cfRule>
  </conditionalFormatting>
  <conditionalFormatting sqref="A30">
    <cfRule type="cellIs" dxfId="18518" priority="202" operator="equal">
      <formula>"Receiving"</formula>
    </cfRule>
  </conditionalFormatting>
  <conditionalFormatting sqref="A30">
    <cfRule type="cellIs" dxfId="18517" priority="201" operator="equal">
      <formula>"SLC"</formula>
    </cfRule>
  </conditionalFormatting>
  <conditionalFormatting sqref="A30">
    <cfRule type="cellIs" dxfId="18516" priority="197" operator="equal">
      <formula>"IDF"</formula>
    </cfRule>
    <cfRule type="cellIs" dxfId="18515" priority="198" operator="equal">
      <formula>"Costco"</formula>
    </cfRule>
    <cfRule type="cellIs" dxfId="18514" priority="199" operator="equal">
      <formula>"Gutzy"</formula>
    </cfRule>
    <cfRule type="cellIs" dxfId="18513" priority="200" operator="equal">
      <formula>"LCP"</formula>
    </cfRule>
  </conditionalFormatting>
  <conditionalFormatting sqref="A30">
    <cfRule type="cellIs" dxfId="18512" priority="196" operator="equal">
      <formula>"Receiving"</formula>
    </cfRule>
  </conditionalFormatting>
  <conditionalFormatting sqref="A60">
    <cfRule type="cellIs" dxfId="18511" priority="195" operator="equal">
      <formula>"SLC"</formula>
    </cfRule>
  </conditionalFormatting>
  <conditionalFormatting sqref="A60">
    <cfRule type="cellIs" dxfId="18510" priority="191" operator="equal">
      <formula>"IDF"</formula>
    </cfRule>
    <cfRule type="cellIs" dxfId="18509" priority="192" operator="equal">
      <formula>"Costco"</formula>
    </cfRule>
    <cfRule type="cellIs" dxfId="18508" priority="193" operator="equal">
      <formula>"Gutzy"</formula>
    </cfRule>
    <cfRule type="cellIs" dxfId="18507" priority="194" operator="equal">
      <formula>"LCP"</formula>
    </cfRule>
  </conditionalFormatting>
  <conditionalFormatting sqref="A56">
    <cfRule type="cellIs" dxfId="18506" priority="190" operator="equal">
      <formula>"SLC"</formula>
    </cfRule>
  </conditionalFormatting>
  <conditionalFormatting sqref="A56">
    <cfRule type="cellIs" dxfId="18505" priority="186" operator="equal">
      <formula>"IDF"</formula>
    </cfRule>
    <cfRule type="cellIs" dxfId="18504" priority="187" operator="equal">
      <formula>"Costco"</formula>
    </cfRule>
    <cfRule type="cellIs" dxfId="18503" priority="188" operator="equal">
      <formula>"Gutzy"</formula>
    </cfRule>
    <cfRule type="cellIs" dxfId="18502" priority="189" operator="equal">
      <formula>"LCP"</formula>
    </cfRule>
  </conditionalFormatting>
  <conditionalFormatting sqref="A56">
    <cfRule type="cellIs" dxfId="18501" priority="185" operator="equal">
      <formula>"Receiving"</formula>
    </cfRule>
  </conditionalFormatting>
  <conditionalFormatting sqref="A59">
    <cfRule type="cellIs" dxfId="18500" priority="184" operator="equal">
      <formula>"SLC"</formula>
    </cfRule>
  </conditionalFormatting>
  <conditionalFormatting sqref="A59">
    <cfRule type="cellIs" dxfId="18499" priority="180" operator="equal">
      <formula>"IDF"</formula>
    </cfRule>
    <cfRule type="cellIs" dxfId="18498" priority="181" operator="equal">
      <formula>"Costco"</formula>
    </cfRule>
    <cfRule type="cellIs" dxfId="18497" priority="182" operator="equal">
      <formula>"Gutzy"</formula>
    </cfRule>
    <cfRule type="cellIs" dxfId="18496" priority="183" operator="equal">
      <formula>"LCP"</formula>
    </cfRule>
  </conditionalFormatting>
  <conditionalFormatting sqref="A59">
    <cfRule type="cellIs" dxfId="18495" priority="179" operator="equal">
      <formula>"Receiving"</formula>
    </cfRule>
  </conditionalFormatting>
  <conditionalFormatting sqref="A56:A59">
    <cfRule type="cellIs" dxfId="18494" priority="178" operator="equal">
      <formula>"SLC"</formula>
    </cfRule>
  </conditionalFormatting>
  <conditionalFormatting sqref="A56:A59">
    <cfRule type="cellIs" dxfId="18493" priority="174" operator="equal">
      <formula>"IDF"</formula>
    </cfRule>
    <cfRule type="cellIs" dxfId="18492" priority="175" operator="equal">
      <formula>"Costco"</formula>
    </cfRule>
    <cfRule type="cellIs" dxfId="18491" priority="176" operator="equal">
      <formula>"Gutzy"</formula>
    </cfRule>
    <cfRule type="cellIs" dxfId="18490" priority="177" operator="equal">
      <formula>"LCP"</formula>
    </cfRule>
  </conditionalFormatting>
  <conditionalFormatting sqref="A56:A59">
    <cfRule type="cellIs" dxfId="18489" priority="173" operator="equal">
      <formula>"Receiving"</formula>
    </cfRule>
  </conditionalFormatting>
  <conditionalFormatting sqref="A34:A47">
    <cfRule type="cellIs" dxfId="18488" priority="172" operator="equal">
      <formula>"SLC"</formula>
    </cfRule>
  </conditionalFormatting>
  <conditionalFormatting sqref="A34:A47">
    <cfRule type="cellIs" dxfId="18487" priority="168" operator="equal">
      <formula>"IDF"</formula>
    </cfRule>
    <cfRule type="cellIs" dxfId="18486" priority="169" operator="equal">
      <formula>"Costco"</formula>
    </cfRule>
    <cfRule type="cellIs" dxfId="18485" priority="170" operator="equal">
      <formula>"Gutzy"</formula>
    </cfRule>
    <cfRule type="cellIs" dxfId="18484" priority="171" operator="equal">
      <formula>"LCP"</formula>
    </cfRule>
  </conditionalFormatting>
  <conditionalFormatting sqref="A34:A47">
    <cfRule type="cellIs" dxfId="18483" priority="167" operator="equal">
      <formula>"Receiving"</formula>
    </cfRule>
  </conditionalFormatting>
  <conditionalFormatting sqref="A48:A53">
    <cfRule type="cellIs" dxfId="18482" priority="166" operator="equal">
      <formula>"SLC"</formula>
    </cfRule>
  </conditionalFormatting>
  <conditionalFormatting sqref="A48:A53">
    <cfRule type="cellIs" dxfId="18481" priority="162" operator="equal">
      <formula>"IDF"</formula>
    </cfRule>
    <cfRule type="cellIs" dxfId="18480" priority="163" operator="equal">
      <formula>"Costco"</formula>
    </cfRule>
    <cfRule type="cellIs" dxfId="18479" priority="164" operator="equal">
      <formula>"Gutzy"</formula>
    </cfRule>
    <cfRule type="cellIs" dxfId="18478" priority="165" operator="equal">
      <formula>"LCP"</formula>
    </cfRule>
  </conditionalFormatting>
  <conditionalFormatting sqref="A48:A53">
    <cfRule type="cellIs" dxfId="18477" priority="161" operator="equal">
      <formula>"Receiving"</formula>
    </cfRule>
  </conditionalFormatting>
  <conditionalFormatting sqref="J59">
    <cfRule type="cellIs" dxfId="18476" priority="160" operator="equal">
      <formula>"SLC"</formula>
    </cfRule>
  </conditionalFormatting>
  <conditionalFormatting sqref="J59">
    <cfRule type="cellIs" dxfId="18475" priority="156" operator="equal">
      <formula>"IDF"</formula>
    </cfRule>
    <cfRule type="cellIs" dxfId="18474" priority="157" operator="equal">
      <formula>"Costco"</formula>
    </cfRule>
    <cfRule type="cellIs" dxfId="18473" priority="158" operator="equal">
      <formula>"Gutzy"</formula>
    </cfRule>
    <cfRule type="cellIs" dxfId="18472" priority="159" operator="equal">
      <formula>"LCP"</formula>
    </cfRule>
  </conditionalFormatting>
  <conditionalFormatting sqref="J59">
    <cfRule type="cellIs" dxfId="18471" priority="155" operator="equal">
      <formula>"Receiving"</formula>
    </cfRule>
  </conditionalFormatting>
  <conditionalFormatting sqref="J59">
    <cfRule type="cellIs" dxfId="18470" priority="154" operator="equal">
      <formula>"SLC"</formula>
    </cfRule>
  </conditionalFormatting>
  <conditionalFormatting sqref="J59">
    <cfRule type="cellIs" dxfId="18469" priority="150" operator="equal">
      <formula>"IDF"</formula>
    </cfRule>
    <cfRule type="cellIs" dxfId="18468" priority="151" operator="equal">
      <formula>"Costco"</formula>
    </cfRule>
    <cfRule type="cellIs" dxfId="18467" priority="152" operator="equal">
      <formula>"Gutzy"</formula>
    </cfRule>
    <cfRule type="cellIs" dxfId="18466" priority="153" operator="equal">
      <formula>"LCP"</formula>
    </cfRule>
  </conditionalFormatting>
  <conditionalFormatting sqref="J59">
    <cfRule type="cellIs" dxfId="18465" priority="149" operator="equal">
      <formula>"Receiving"</formula>
    </cfRule>
  </conditionalFormatting>
  <conditionalFormatting sqref="J34:J47">
    <cfRule type="cellIs" dxfId="18464" priority="148" operator="equal">
      <formula>"SLC"</formula>
    </cfRule>
  </conditionalFormatting>
  <conditionalFormatting sqref="J34:J47">
    <cfRule type="cellIs" dxfId="18463" priority="144" operator="equal">
      <formula>"IDF"</formula>
    </cfRule>
    <cfRule type="cellIs" dxfId="18462" priority="145" operator="equal">
      <formula>"Costco"</formula>
    </cfRule>
    <cfRule type="cellIs" dxfId="18461" priority="146" operator="equal">
      <formula>"Gutzy"</formula>
    </cfRule>
    <cfRule type="cellIs" dxfId="18460" priority="147" operator="equal">
      <formula>"LCP"</formula>
    </cfRule>
  </conditionalFormatting>
  <conditionalFormatting sqref="J34:J47">
    <cfRule type="cellIs" dxfId="18459" priority="143" operator="equal">
      <formula>"Receiving"</formula>
    </cfRule>
  </conditionalFormatting>
  <conditionalFormatting sqref="J48:J52">
    <cfRule type="cellIs" dxfId="18458" priority="142" operator="equal">
      <formula>"SLC"</formula>
    </cfRule>
  </conditionalFormatting>
  <conditionalFormatting sqref="J48:J52">
    <cfRule type="cellIs" dxfId="18457" priority="138" operator="equal">
      <formula>"IDF"</formula>
    </cfRule>
    <cfRule type="cellIs" dxfId="18456" priority="139" operator="equal">
      <formula>"Costco"</formula>
    </cfRule>
    <cfRule type="cellIs" dxfId="18455" priority="140" operator="equal">
      <formula>"Gutzy"</formula>
    </cfRule>
    <cfRule type="cellIs" dxfId="18454" priority="141" operator="equal">
      <formula>"LCP"</formula>
    </cfRule>
  </conditionalFormatting>
  <conditionalFormatting sqref="J48:J52">
    <cfRule type="cellIs" dxfId="18453" priority="137" operator="equal">
      <formula>"Receiving"</formula>
    </cfRule>
  </conditionalFormatting>
  <conditionalFormatting sqref="S56">
    <cfRule type="cellIs" dxfId="18452" priority="136" operator="equal">
      <formula>"SLC"</formula>
    </cfRule>
  </conditionalFormatting>
  <conditionalFormatting sqref="S56">
    <cfRule type="cellIs" dxfId="18451" priority="132" operator="equal">
      <formula>"IDF"</formula>
    </cfRule>
    <cfRule type="cellIs" dxfId="18450" priority="133" operator="equal">
      <formula>"Costco"</formula>
    </cfRule>
    <cfRule type="cellIs" dxfId="18449" priority="134" operator="equal">
      <formula>"Gutzy"</formula>
    </cfRule>
    <cfRule type="cellIs" dxfId="18448" priority="135" operator="equal">
      <formula>"LCP"</formula>
    </cfRule>
  </conditionalFormatting>
  <conditionalFormatting sqref="S56">
    <cfRule type="cellIs" dxfId="18447" priority="131" operator="equal">
      <formula>"Receiving"</formula>
    </cfRule>
  </conditionalFormatting>
  <conditionalFormatting sqref="S59">
    <cfRule type="cellIs" dxfId="18446" priority="130" operator="equal">
      <formula>"SLC"</formula>
    </cfRule>
  </conditionalFormatting>
  <conditionalFormatting sqref="S59">
    <cfRule type="cellIs" dxfId="18445" priority="126" operator="equal">
      <formula>"IDF"</formula>
    </cfRule>
    <cfRule type="cellIs" dxfId="18444" priority="127" operator="equal">
      <formula>"Costco"</formula>
    </cfRule>
    <cfRule type="cellIs" dxfId="18443" priority="128" operator="equal">
      <formula>"Gutzy"</formula>
    </cfRule>
    <cfRule type="cellIs" dxfId="18442" priority="129" operator="equal">
      <formula>"LCP"</formula>
    </cfRule>
  </conditionalFormatting>
  <conditionalFormatting sqref="S59">
    <cfRule type="cellIs" dxfId="18441" priority="125" operator="equal">
      <formula>"Receiving"</formula>
    </cfRule>
  </conditionalFormatting>
  <conditionalFormatting sqref="S56:S59">
    <cfRule type="cellIs" dxfId="18440" priority="124" operator="equal">
      <formula>"SLC"</formula>
    </cfRule>
  </conditionalFormatting>
  <conditionalFormatting sqref="S56:S59">
    <cfRule type="cellIs" dxfId="18439" priority="120" operator="equal">
      <formula>"IDF"</formula>
    </cfRule>
    <cfRule type="cellIs" dxfId="18438" priority="121" operator="equal">
      <formula>"Costco"</formula>
    </cfRule>
    <cfRule type="cellIs" dxfId="18437" priority="122" operator="equal">
      <formula>"Gutzy"</formula>
    </cfRule>
    <cfRule type="cellIs" dxfId="18436" priority="123" operator="equal">
      <formula>"LCP"</formula>
    </cfRule>
  </conditionalFormatting>
  <conditionalFormatting sqref="S56:S59">
    <cfRule type="cellIs" dxfId="18435" priority="119" operator="equal">
      <formula>"Receiving"</formula>
    </cfRule>
  </conditionalFormatting>
  <conditionalFormatting sqref="S54:S55 S34:S47">
    <cfRule type="cellIs" dxfId="18434" priority="118" operator="equal">
      <formula>"SLC"</formula>
    </cfRule>
  </conditionalFormatting>
  <conditionalFormatting sqref="S54:S55 S34:S47">
    <cfRule type="cellIs" dxfId="18433" priority="114" operator="equal">
      <formula>"IDF"</formula>
    </cfRule>
    <cfRule type="cellIs" dxfId="18432" priority="115" operator="equal">
      <formula>"Costco"</formula>
    </cfRule>
    <cfRule type="cellIs" dxfId="18431" priority="116" operator="equal">
      <formula>"Gutzy"</formula>
    </cfRule>
    <cfRule type="cellIs" dxfId="18430" priority="117" operator="equal">
      <formula>"LCP"</formula>
    </cfRule>
  </conditionalFormatting>
  <conditionalFormatting sqref="S54:S55 S34:S47">
    <cfRule type="cellIs" dxfId="18429" priority="113" operator="equal">
      <formula>"Receiving"</formula>
    </cfRule>
  </conditionalFormatting>
  <conditionalFormatting sqref="S48:S53">
    <cfRule type="cellIs" dxfId="18428" priority="112" operator="equal">
      <formula>"SLC"</formula>
    </cfRule>
  </conditionalFormatting>
  <conditionalFormatting sqref="S48:S53">
    <cfRule type="cellIs" dxfId="18427" priority="108" operator="equal">
      <formula>"IDF"</formula>
    </cfRule>
    <cfRule type="cellIs" dxfId="18426" priority="109" operator="equal">
      <formula>"Costco"</formula>
    </cfRule>
    <cfRule type="cellIs" dxfId="18425" priority="110" operator="equal">
      <formula>"Gutzy"</formula>
    </cfRule>
    <cfRule type="cellIs" dxfId="18424" priority="111" operator="equal">
      <formula>"LCP"</formula>
    </cfRule>
  </conditionalFormatting>
  <conditionalFormatting sqref="S48:S53">
    <cfRule type="cellIs" dxfId="18423" priority="107" operator="equal">
      <formula>"Receiving"</formula>
    </cfRule>
  </conditionalFormatting>
  <conditionalFormatting sqref="A87">
    <cfRule type="cellIs" dxfId="18422" priority="106" operator="equal">
      <formula>"SLC"</formula>
    </cfRule>
  </conditionalFormatting>
  <conditionalFormatting sqref="A87">
    <cfRule type="cellIs" dxfId="18421" priority="102" operator="equal">
      <formula>"IDF"</formula>
    </cfRule>
    <cfRule type="cellIs" dxfId="18420" priority="103" operator="equal">
      <formula>"Costco"</formula>
    </cfRule>
    <cfRule type="cellIs" dxfId="18419" priority="104" operator="equal">
      <formula>"Gutzy"</formula>
    </cfRule>
    <cfRule type="cellIs" dxfId="18418" priority="105" operator="equal">
      <formula>"LCP"</formula>
    </cfRule>
  </conditionalFormatting>
  <conditionalFormatting sqref="A87">
    <cfRule type="cellIs" dxfId="18417" priority="101" operator="equal">
      <formula>"Receiving"</formula>
    </cfRule>
  </conditionalFormatting>
  <conditionalFormatting sqref="A85:A87">
    <cfRule type="cellIs" dxfId="18416" priority="100" operator="equal">
      <formula>"SLC"</formula>
    </cfRule>
  </conditionalFormatting>
  <conditionalFormatting sqref="A85:A87">
    <cfRule type="cellIs" dxfId="18415" priority="96" operator="equal">
      <formula>"IDF"</formula>
    </cfRule>
    <cfRule type="cellIs" dxfId="18414" priority="97" operator="equal">
      <formula>"Costco"</formula>
    </cfRule>
    <cfRule type="cellIs" dxfId="18413" priority="98" operator="equal">
      <formula>"Gutzy"</formula>
    </cfRule>
    <cfRule type="cellIs" dxfId="18412" priority="99" operator="equal">
      <formula>"LCP"</formula>
    </cfRule>
  </conditionalFormatting>
  <conditionalFormatting sqref="A85:A87">
    <cfRule type="cellIs" dxfId="18411" priority="95" operator="equal">
      <formula>"Receiving"</formula>
    </cfRule>
  </conditionalFormatting>
  <conditionalFormatting sqref="A82 A62:A75">
    <cfRule type="cellIs" dxfId="18410" priority="94" operator="equal">
      <formula>"SLC"</formula>
    </cfRule>
  </conditionalFormatting>
  <conditionalFormatting sqref="A82 A62:A75">
    <cfRule type="cellIs" dxfId="18409" priority="90" operator="equal">
      <formula>"IDF"</formula>
    </cfRule>
    <cfRule type="cellIs" dxfId="18408" priority="91" operator="equal">
      <formula>"Costco"</formula>
    </cfRule>
    <cfRule type="cellIs" dxfId="18407" priority="92" operator="equal">
      <formula>"Gutzy"</formula>
    </cfRule>
    <cfRule type="cellIs" dxfId="18406" priority="93" operator="equal">
      <formula>"LCP"</formula>
    </cfRule>
  </conditionalFormatting>
  <conditionalFormatting sqref="A82 A62:A75">
    <cfRule type="cellIs" dxfId="18405" priority="89" operator="equal">
      <formula>"Receiving"</formula>
    </cfRule>
  </conditionalFormatting>
  <conditionalFormatting sqref="A76:A81">
    <cfRule type="cellIs" dxfId="18404" priority="88" operator="equal">
      <formula>"SLC"</formula>
    </cfRule>
  </conditionalFormatting>
  <conditionalFormatting sqref="A76:A81">
    <cfRule type="cellIs" dxfId="18403" priority="84" operator="equal">
      <formula>"IDF"</formula>
    </cfRule>
    <cfRule type="cellIs" dxfId="18402" priority="85" operator="equal">
      <formula>"Costco"</formula>
    </cfRule>
    <cfRule type="cellIs" dxfId="18401" priority="86" operator="equal">
      <formula>"Gutzy"</formula>
    </cfRule>
    <cfRule type="cellIs" dxfId="18400" priority="87" operator="equal">
      <formula>"LCP"</formula>
    </cfRule>
  </conditionalFormatting>
  <conditionalFormatting sqref="A76:A81">
    <cfRule type="cellIs" dxfId="18399" priority="83" operator="equal">
      <formula>"Receiving"</formula>
    </cfRule>
  </conditionalFormatting>
  <conditionalFormatting sqref="A89:A97 H89:H97">
    <cfRule type="cellIs" dxfId="18398" priority="82" operator="equal">
      <formula>"SLC"</formula>
    </cfRule>
  </conditionalFormatting>
  <conditionalFormatting sqref="A89:A97 H89:H97">
    <cfRule type="cellIs" dxfId="18397" priority="78" operator="equal">
      <formula>"IDF"</formula>
    </cfRule>
    <cfRule type="cellIs" dxfId="18396" priority="79" operator="equal">
      <formula>"Costco"</formula>
    </cfRule>
    <cfRule type="cellIs" dxfId="18395" priority="80" operator="equal">
      <formula>"Gutzy"</formula>
    </cfRule>
    <cfRule type="cellIs" dxfId="18394" priority="81" operator="equal">
      <formula>"LCP"</formula>
    </cfRule>
  </conditionalFormatting>
  <conditionalFormatting sqref="A89:A97 H89:H97">
    <cfRule type="cellIs" dxfId="18393" priority="77" operator="equal">
      <formula>"Receiving"</formula>
    </cfRule>
  </conditionalFormatting>
  <conditionalFormatting sqref="S71:S76 N62:N67 N71:N77">
    <cfRule type="cellIs" dxfId="18392" priority="76" operator="equal">
      <formula>"SLC"</formula>
    </cfRule>
  </conditionalFormatting>
  <conditionalFormatting sqref="S71:S76 N62:N67 N71:N77">
    <cfRule type="cellIs" dxfId="18391" priority="72" operator="equal">
      <formula>"IDF"</formula>
    </cfRule>
    <cfRule type="cellIs" dxfId="18390" priority="73" operator="equal">
      <formula>"Costco"</formula>
    </cfRule>
    <cfRule type="cellIs" dxfId="18389" priority="74" operator="equal">
      <formula>"Gutzy"</formula>
    </cfRule>
    <cfRule type="cellIs" dxfId="18388" priority="75" operator="equal">
      <formula>"LCP"</formula>
    </cfRule>
  </conditionalFormatting>
  <conditionalFormatting sqref="S71:S76">
    <cfRule type="cellIs" dxfId="18387" priority="71" operator="equal">
      <formula>"Receiving"</formula>
    </cfRule>
  </conditionalFormatting>
  <conditionalFormatting sqref="Q62:Q66 T72:T77 W62:W67 O61 U71 L61:L67 S62:T67">
    <cfRule type="cellIs" dxfId="18386" priority="70" operator="equal">
      <formula>"SLC"</formula>
    </cfRule>
  </conditionalFormatting>
  <conditionalFormatting sqref="Q62:Q66 T72:T77 W62:W67 O61 U71 L61:L67 S62:T67">
    <cfRule type="cellIs" dxfId="18385" priority="66" operator="equal">
      <formula>"IDF"</formula>
    </cfRule>
    <cfRule type="cellIs" dxfId="18384" priority="67" operator="equal">
      <formula>"Costco"</formula>
    </cfRule>
    <cfRule type="cellIs" dxfId="18383" priority="68" operator="equal">
      <formula>"Gutzy"</formula>
    </cfRule>
    <cfRule type="cellIs" dxfId="18382" priority="69" operator="equal">
      <formula>"LCP"</formula>
    </cfRule>
  </conditionalFormatting>
  <conditionalFormatting sqref="Q72:Q77">
    <cfRule type="cellIs" dxfId="18381" priority="65" operator="equal">
      <formula>"SLC"</formula>
    </cfRule>
  </conditionalFormatting>
  <conditionalFormatting sqref="Q72:Q77">
    <cfRule type="cellIs" dxfId="18380" priority="61" operator="equal">
      <formula>"IDF"</formula>
    </cfRule>
    <cfRule type="cellIs" dxfId="18379" priority="62" operator="equal">
      <formula>"Costco"</formula>
    </cfRule>
    <cfRule type="cellIs" dxfId="18378" priority="63" operator="equal">
      <formula>"Gutzy"</formula>
    </cfRule>
    <cfRule type="cellIs" dxfId="18377" priority="64" operator="equal">
      <formula>"LCP"</formula>
    </cfRule>
  </conditionalFormatting>
  <conditionalFormatting sqref="W72:W77">
    <cfRule type="cellIs" dxfId="18376" priority="60" operator="equal">
      <formula>"SLC"</formula>
    </cfRule>
  </conditionalFormatting>
  <conditionalFormatting sqref="W72:W77">
    <cfRule type="cellIs" dxfId="18375" priority="56" operator="equal">
      <formula>"IDF"</formula>
    </cfRule>
    <cfRule type="cellIs" dxfId="18374" priority="57" operator="equal">
      <formula>"Costco"</formula>
    </cfRule>
    <cfRule type="cellIs" dxfId="18373" priority="58" operator="equal">
      <formula>"Gutzy"</formula>
    </cfRule>
    <cfRule type="cellIs" dxfId="18372" priority="59" operator="equal">
      <formula>"LCP"</formula>
    </cfRule>
  </conditionalFormatting>
  <conditionalFormatting sqref="N71:N77 U71 L61:L67 S62:S67">
    <cfRule type="cellIs" dxfId="18371" priority="55" operator="equal">
      <formula>"Receiving"</formula>
    </cfRule>
  </conditionalFormatting>
  <conditionalFormatting sqref="A26">
    <cfRule type="cellIs" dxfId="18370" priority="54" operator="equal">
      <formula>"SLC"</formula>
    </cfRule>
  </conditionalFormatting>
  <conditionalFormatting sqref="A26">
    <cfRule type="cellIs" dxfId="18369" priority="50" operator="equal">
      <formula>"IDF"</formula>
    </cfRule>
    <cfRule type="cellIs" dxfId="18368" priority="51" operator="equal">
      <formula>"Costco"</formula>
    </cfRule>
    <cfRule type="cellIs" dxfId="18367" priority="52" operator="equal">
      <formula>"Gutzy"</formula>
    </cfRule>
    <cfRule type="cellIs" dxfId="18366" priority="53" operator="equal">
      <formula>"LCP"</formula>
    </cfRule>
  </conditionalFormatting>
  <conditionalFormatting sqref="A26">
    <cfRule type="cellIs" dxfId="18365" priority="49" operator="equal">
      <formula>"Receiving"</formula>
    </cfRule>
  </conditionalFormatting>
  <conditionalFormatting sqref="A84">
    <cfRule type="cellIs" dxfId="18364" priority="48" operator="equal">
      <formula>"SLC"</formula>
    </cfRule>
  </conditionalFormatting>
  <conditionalFormatting sqref="A84">
    <cfRule type="cellIs" dxfId="18363" priority="44" operator="equal">
      <formula>"IDF"</formula>
    </cfRule>
    <cfRule type="cellIs" dxfId="18362" priority="45" operator="equal">
      <formula>"Costco"</formula>
    </cfRule>
    <cfRule type="cellIs" dxfId="18361" priority="46" operator="equal">
      <formula>"Gutzy"</formula>
    </cfRule>
    <cfRule type="cellIs" dxfId="18360" priority="47" operator="equal">
      <formula>"LCP"</formula>
    </cfRule>
  </conditionalFormatting>
  <conditionalFormatting sqref="A84">
    <cfRule type="cellIs" dxfId="18359" priority="43" operator="equal">
      <formula>"Receiving"</formula>
    </cfRule>
  </conditionalFormatting>
  <conditionalFormatting sqref="A5:A14">
    <cfRule type="cellIs" dxfId="18358" priority="42" operator="equal">
      <formula>"SLC"</formula>
    </cfRule>
  </conditionalFormatting>
  <conditionalFormatting sqref="A5:A14">
    <cfRule type="cellIs" dxfId="18357" priority="38" operator="equal">
      <formula>"IDF"</formula>
    </cfRule>
    <cfRule type="cellIs" dxfId="18356" priority="39" operator="equal">
      <formula>"Costco"</formula>
    </cfRule>
    <cfRule type="cellIs" dxfId="18355" priority="40" operator="equal">
      <formula>"Gutzy"</formula>
    </cfRule>
    <cfRule type="cellIs" dxfId="18354" priority="41" operator="equal">
      <formula>"LCP"</formula>
    </cfRule>
  </conditionalFormatting>
  <conditionalFormatting sqref="A5:A14">
    <cfRule type="cellIs" dxfId="18353" priority="37" operator="equal">
      <formula>"Receiving"</formula>
    </cfRule>
  </conditionalFormatting>
  <conditionalFormatting sqref="J25">
    <cfRule type="cellIs" dxfId="18352" priority="36" operator="equal">
      <formula>"SLC"</formula>
    </cfRule>
  </conditionalFormatting>
  <conditionalFormatting sqref="J25">
    <cfRule type="cellIs" dxfId="18351" priority="32" operator="equal">
      <formula>"IDF"</formula>
    </cfRule>
    <cfRule type="cellIs" dxfId="18350" priority="33" operator="equal">
      <formula>"Costco"</formula>
    </cfRule>
    <cfRule type="cellIs" dxfId="18349" priority="34" operator="equal">
      <formula>"Gutzy"</formula>
    </cfRule>
    <cfRule type="cellIs" dxfId="18348" priority="35" operator="equal">
      <formula>"LCP"</formula>
    </cfRule>
  </conditionalFormatting>
  <conditionalFormatting sqref="J25">
    <cfRule type="cellIs" dxfId="18347" priority="31" operator="equal">
      <formula>"Receiving"</formula>
    </cfRule>
  </conditionalFormatting>
  <conditionalFormatting sqref="A55">
    <cfRule type="cellIs" dxfId="18346" priority="30" operator="equal">
      <formula>"SLC"</formula>
    </cfRule>
  </conditionalFormatting>
  <conditionalFormatting sqref="A55">
    <cfRule type="cellIs" dxfId="18345" priority="26" operator="equal">
      <formula>"IDF"</formula>
    </cfRule>
    <cfRule type="cellIs" dxfId="18344" priority="27" operator="equal">
      <formula>"Costco"</formula>
    </cfRule>
    <cfRule type="cellIs" dxfId="18343" priority="28" operator="equal">
      <formula>"Gutzy"</formula>
    </cfRule>
    <cfRule type="cellIs" dxfId="18342" priority="29" operator="equal">
      <formula>"LCP"</formula>
    </cfRule>
  </conditionalFormatting>
  <conditionalFormatting sqref="A55">
    <cfRule type="cellIs" dxfId="18341" priority="25" operator="equal">
      <formula>"Receiving"</formula>
    </cfRule>
  </conditionalFormatting>
  <conditionalFormatting sqref="A83">
    <cfRule type="cellIs" dxfId="18340" priority="24" operator="equal">
      <formula>"SLC"</formula>
    </cfRule>
  </conditionalFormatting>
  <conditionalFormatting sqref="A83">
    <cfRule type="cellIs" dxfId="18339" priority="20" operator="equal">
      <formula>"IDF"</formula>
    </cfRule>
    <cfRule type="cellIs" dxfId="18338" priority="21" operator="equal">
      <formula>"Costco"</formula>
    </cfRule>
    <cfRule type="cellIs" dxfId="18337" priority="22" operator="equal">
      <formula>"Gutzy"</formula>
    </cfRule>
    <cfRule type="cellIs" dxfId="18336" priority="23" operator="equal">
      <formula>"LCP"</formula>
    </cfRule>
  </conditionalFormatting>
  <conditionalFormatting sqref="A83">
    <cfRule type="cellIs" dxfId="18335" priority="19" operator="equal">
      <formula>"Receiving"</formula>
    </cfRule>
  </conditionalFormatting>
  <conditionalFormatting sqref="J55 J58">
    <cfRule type="cellIs" dxfId="18334" priority="18" operator="equal">
      <formula>"SLC"</formula>
    </cfRule>
  </conditionalFormatting>
  <conditionalFormatting sqref="J55 J58">
    <cfRule type="cellIs" dxfId="18333" priority="14" operator="equal">
      <formula>"IDF"</formula>
    </cfRule>
    <cfRule type="cellIs" dxfId="18332" priority="15" operator="equal">
      <formula>"Costco"</formula>
    </cfRule>
    <cfRule type="cellIs" dxfId="18331" priority="16" operator="equal">
      <formula>"Gutzy"</formula>
    </cfRule>
    <cfRule type="cellIs" dxfId="18330" priority="17" operator="equal">
      <formula>"LCP"</formula>
    </cfRule>
  </conditionalFormatting>
  <conditionalFormatting sqref="J55 J58">
    <cfRule type="cellIs" dxfId="18329" priority="13" operator="equal">
      <formula>"Receiving"</formula>
    </cfRule>
  </conditionalFormatting>
  <conditionalFormatting sqref="J53 J56">
    <cfRule type="cellIs" dxfId="18328" priority="12" operator="equal">
      <formula>"SLC"</formula>
    </cfRule>
  </conditionalFormatting>
  <conditionalFormatting sqref="J53 J56">
    <cfRule type="cellIs" dxfId="18327" priority="8" operator="equal">
      <formula>"IDF"</formula>
    </cfRule>
    <cfRule type="cellIs" dxfId="18326" priority="9" operator="equal">
      <formula>"Costco"</formula>
    </cfRule>
    <cfRule type="cellIs" dxfId="18325" priority="10" operator="equal">
      <formula>"Gutzy"</formula>
    </cfRule>
    <cfRule type="cellIs" dxfId="18324" priority="11" operator="equal">
      <formula>"LCP"</formula>
    </cfRule>
  </conditionalFormatting>
  <conditionalFormatting sqref="J53 J56">
    <cfRule type="cellIs" dxfId="18323" priority="7" operator="equal">
      <formula>"Receiving"</formula>
    </cfRule>
  </conditionalFormatting>
  <conditionalFormatting sqref="J54 J57">
    <cfRule type="cellIs" dxfId="18322" priority="6" operator="equal">
      <formula>"SLC"</formula>
    </cfRule>
  </conditionalFormatting>
  <conditionalFormatting sqref="J54 J57">
    <cfRule type="cellIs" dxfId="18321" priority="2" operator="equal">
      <formula>"IDF"</formula>
    </cfRule>
    <cfRule type="cellIs" dxfId="18320" priority="3" operator="equal">
      <formula>"Costco"</formula>
    </cfRule>
    <cfRule type="cellIs" dxfId="18319" priority="4" operator="equal">
      <formula>"Gutzy"</formula>
    </cfRule>
    <cfRule type="cellIs" dxfId="18318" priority="5" operator="equal">
      <formula>"LCP"</formula>
    </cfRule>
  </conditionalFormatting>
  <conditionalFormatting sqref="J54 J57">
    <cfRule type="cellIs" dxfId="1831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267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67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A5077-E5B4-42B0-8014-C428DA50587E}">
          <x14:formula1>
            <xm:f>Lists!$A$1:$A$52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AFA5-6E42-4F04-9856-7B89C834B310}">
  <sheetPr codeName="Sheet287">
    <tabColor rgb="FFFF0000"/>
    <pageSetUpPr fitToPage="1"/>
  </sheetPr>
  <dimension ref="A1:BC273"/>
  <sheetViews>
    <sheetView zoomScale="90" zoomScaleNormal="90" zoomScaleSheetLayoutView="37" workbookViewId="0">
      <selection activeCell="F11" sqref="F1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41</v>
      </c>
    </row>
    <row r="2" spans="1:36" ht="8.25" customHeight="1" thickBot="1" x14ac:dyDescent="0.3"/>
    <row r="3" spans="1:36" ht="16.5" thickBot="1" x14ac:dyDescent="0.3">
      <c r="A3" s="476">
        <f>VLOOKUP(C1,Lists!A1:B52,2)</f>
        <v>46369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46370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46371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46372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46373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46374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46375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46369</v>
      </c>
      <c r="M61" s="173">
        <f t="shared" ref="M61:M66" si="0">COUNTIF($A$5:$A$30,N61)</f>
        <v>0</v>
      </c>
      <c r="N61" s="174" t="s">
        <v>18</v>
      </c>
      <c r="O61" s="505">
        <f>J3</f>
        <v>46370</v>
      </c>
      <c r="P61" s="173">
        <f t="shared" ref="P61:P66" si="1">COUNTIF($J$5:$J$30,Q61)</f>
        <v>2</v>
      </c>
      <c r="Q61" s="174" t="s">
        <v>18</v>
      </c>
      <c r="R61" s="508">
        <f>S3</f>
        <v>46371</v>
      </c>
      <c r="S61" s="173">
        <f t="shared" ref="S61:S66" si="2">COUNTIF($S$5:$S$30,T61)</f>
        <v>0</v>
      </c>
      <c r="T61" s="174" t="s">
        <v>18</v>
      </c>
      <c r="U61" s="511">
        <f>A32</f>
        <v>46372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46373</v>
      </c>
      <c r="M71" s="173">
        <f t="shared" ref="M71:M76" si="4">COUNTIF($J$34:$J$59,N71)</f>
        <v>0</v>
      </c>
      <c r="N71" s="174" t="s">
        <v>18</v>
      </c>
      <c r="O71" s="517">
        <f>S32</f>
        <v>46374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WW51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46370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46370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8316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8315" priority="335" operator="equal">
      <formula>"IDF"</formula>
    </cfRule>
    <cfRule type="cellIs" dxfId="18314" priority="336" operator="equal">
      <formula>"Costco"</formula>
    </cfRule>
    <cfRule type="cellIs" dxfId="18313" priority="337" operator="equal">
      <formula>"Gutzy"</formula>
    </cfRule>
    <cfRule type="cellIs" dxfId="18312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8311" priority="334" operator="equal">
      <formula>"Receiving"</formula>
    </cfRule>
  </conditionalFormatting>
  <conditionalFormatting sqref="AB48">
    <cfRule type="cellIs" dxfId="18310" priority="333" operator="equal">
      <formula>"SLC"</formula>
    </cfRule>
  </conditionalFormatting>
  <conditionalFormatting sqref="AB48">
    <cfRule type="cellIs" dxfId="18309" priority="329" operator="equal">
      <formula>"IDF"</formula>
    </cfRule>
    <cfRule type="cellIs" dxfId="18308" priority="330" operator="equal">
      <formula>"Costco"</formula>
    </cfRule>
    <cfRule type="cellIs" dxfId="18307" priority="331" operator="equal">
      <formula>"Gutzy"</formula>
    </cfRule>
    <cfRule type="cellIs" dxfId="18306" priority="332" operator="equal">
      <formula>"LCP"</formula>
    </cfRule>
  </conditionalFormatting>
  <conditionalFormatting sqref="AB48">
    <cfRule type="cellIs" dxfId="18305" priority="328" operator="equal">
      <formula>"Receiving"</formula>
    </cfRule>
  </conditionalFormatting>
  <conditionalFormatting sqref="AB41">
    <cfRule type="cellIs" dxfId="18304" priority="327" operator="equal">
      <formula>"SLC"</formula>
    </cfRule>
  </conditionalFormatting>
  <conditionalFormatting sqref="AB41">
    <cfRule type="cellIs" dxfId="18303" priority="323" operator="equal">
      <formula>"IDF"</formula>
    </cfRule>
    <cfRule type="cellIs" dxfId="18302" priority="324" operator="equal">
      <formula>"Costco"</formula>
    </cfRule>
    <cfRule type="cellIs" dxfId="18301" priority="325" operator="equal">
      <formula>"Gutzy"</formula>
    </cfRule>
    <cfRule type="cellIs" dxfId="18300" priority="326" operator="equal">
      <formula>"LCP"</formula>
    </cfRule>
  </conditionalFormatting>
  <conditionalFormatting sqref="AB41">
    <cfRule type="cellIs" dxfId="18299" priority="322" operator="equal">
      <formula>"Receiving"</formula>
    </cfRule>
  </conditionalFormatting>
  <conditionalFormatting sqref="AB42:AB44">
    <cfRule type="cellIs" dxfId="18298" priority="321" operator="equal">
      <formula>"SLC"</formula>
    </cfRule>
  </conditionalFormatting>
  <conditionalFormatting sqref="AB42:AB44">
    <cfRule type="cellIs" dxfId="18297" priority="317" operator="equal">
      <formula>"IDF"</formula>
    </cfRule>
    <cfRule type="cellIs" dxfId="18296" priority="318" operator="equal">
      <formula>"Costco"</formula>
    </cfRule>
    <cfRule type="cellIs" dxfId="18295" priority="319" operator="equal">
      <formula>"Gutzy"</formula>
    </cfRule>
    <cfRule type="cellIs" dxfId="18294" priority="320" operator="equal">
      <formula>"LCP"</formula>
    </cfRule>
  </conditionalFormatting>
  <conditionalFormatting sqref="AB42:AB44">
    <cfRule type="cellIs" dxfId="18293" priority="316" operator="equal">
      <formula>"Receiving"</formula>
    </cfRule>
  </conditionalFormatting>
  <conditionalFormatting sqref="AB45">
    <cfRule type="cellIs" dxfId="18292" priority="315" operator="equal">
      <formula>"SLC"</formula>
    </cfRule>
  </conditionalFormatting>
  <conditionalFormatting sqref="AB45">
    <cfRule type="cellIs" dxfId="18291" priority="311" operator="equal">
      <formula>"IDF"</formula>
    </cfRule>
    <cfRule type="cellIs" dxfId="18290" priority="312" operator="equal">
      <formula>"Costco"</formula>
    </cfRule>
    <cfRule type="cellIs" dxfId="18289" priority="313" operator="equal">
      <formula>"Gutzy"</formula>
    </cfRule>
    <cfRule type="cellIs" dxfId="18288" priority="314" operator="equal">
      <formula>"LCP"</formula>
    </cfRule>
  </conditionalFormatting>
  <conditionalFormatting sqref="AB45">
    <cfRule type="cellIs" dxfId="18287" priority="310" operator="equal">
      <formula>"Receiving"</formula>
    </cfRule>
  </conditionalFormatting>
  <conditionalFormatting sqref="I100">
    <cfRule type="cellIs" dxfId="18286" priority="309" operator="equal">
      <formula>"SLC"</formula>
    </cfRule>
  </conditionalFormatting>
  <conditionalFormatting sqref="I100">
    <cfRule type="cellIs" dxfId="18285" priority="305" operator="equal">
      <formula>"IDF"</formula>
    </cfRule>
    <cfRule type="cellIs" dxfId="18284" priority="306" operator="equal">
      <formula>"Costco"</formula>
    </cfRule>
    <cfRule type="cellIs" dxfId="18283" priority="307" operator="equal">
      <formula>"Gutzy"</formula>
    </cfRule>
    <cfRule type="cellIs" dxfId="18282" priority="308" operator="equal">
      <formula>"LCP"</formula>
    </cfRule>
  </conditionalFormatting>
  <conditionalFormatting sqref="Q100">
    <cfRule type="cellIs" dxfId="18281" priority="304" operator="equal">
      <formula>"SLC"</formula>
    </cfRule>
  </conditionalFormatting>
  <conditionalFormatting sqref="Q100">
    <cfRule type="cellIs" dxfId="18280" priority="300" operator="equal">
      <formula>"IDF"</formula>
    </cfRule>
    <cfRule type="cellIs" dxfId="18279" priority="301" operator="equal">
      <formula>"Costco"</formula>
    </cfRule>
    <cfRule type="cellIs" dxfId="18278" priority="302" operator="equal">
      <formula>"Gutzy"</formula>
    </cfRule>
    <cfRule type="cellIs" dxfId="18277" priority="303" operator="equal">
      <formula>"LCP"</formula>
    </cfRule>
  </conditionalFormatting>
  <conditionalFormatting sqref="Y100">
    <cfRule type="cellIs" dxfId="18276" priority="299" operator="equal">
      <formula>"SLC"</formula>
    </cfRule>
  </conditionalFormatting>
  <conditionalFormatting sqref="Y100">
    <cfRule type="cellIs" dxfId="18275" priority="295" operator="equal">
      <formula>"IDF"</formula>
    </cfRule>
    <cfRule type="cellIs" dxfId="18274" priority="296" operator="equal">
      <formula>"Costco"</formula>
    </cfRule>
    <cfRule type="cellIs" dxfId="18273" priority="297" operator="equal">
      <formula>"Gutzy"</formula>
    </cfRule>
    <cfRule type="cellIs" dxfId="18272" priority="298" operator="equal">
      <formula>"LCP"</formula>
    </cfRule>
  </conditionalFormatting>
  <conditionalFormatting sqref="AG100">
    <cfRule type="cellIs" dxfId="18271" priority="294" operator="equal">
      <formula>"SLC"</formula>
    </cfRule>
  </conditionalFormatting>
  <conditionalFormatting sqref="AG100">
    <cfRule type="cellIs" dxfId="18270" priority="290" operator="equal">
      <formula>"IDF"</formula>
    </cfRule>
    <cfRule type="cellIs" dxfId="18269" priority="291" operator="equal">
      <formula>"Costco"</formula>
    </cfRule>
    <cfRule type="cellIs" dxfId="18268" priority="292" operator="equal">
      <formula>"Gutzy"</formula>
    </cfRule>
    <cfRule type="cellIs" dxfId="18267" priority="293" operator="equal">
      <formula>"LCP"</formula>
    </cfRule>
  </conditionalFormatting>
  <conditionalFormatting sqref="AO100">
    <cfRule type="cellIs" dxfId="18266" priority="289" operator="equal">
      <formula>"SLC"</formula>
    </cfRule>
  </conditionalFormatting>
  <conditionalFormatting sqref="AO100">
    <cfRule type="cellIs" dxfId="18265" priority="285" operator="equal">
      <formula>"IDF"</formula>
    </cfRule>
    <cfRule type="cellIs" dxfId="18264" priority="286" operator="equal">
      <formula>"Costco"</formula>
    </cfRule>
    <cfRule type="cellIs" dxfId="18263" priority="287" operator="equal">
      <formula>"Gutzy"</formula>
    </cfRule>
    <cfRule type="cellIs" dxfId="18262" priority="288" operator="equal">
      <formula>"LCP"</formula>
    </cfRule>
  </conditionalFormatting>
  <conditionalFormatting sqref="AW100">
    <cfRule type="cellIs" dxfId="18261" priority="284" operator="equal">
      <formula>"SLC"</formula>
    </cfRule>
  </conditionalFormatting>
  <conditionalFormatting sqref="AW100">
    <cfRule type="cellIs" dxfId="18260" priority="280" operator="equal">
      <formula>"IDF"</formula>
    </cfRule>
    <cfRule type="cellIs" dxfId="18259" priority="281" operator="equal">
      <formula>"Costco"</formula>
    </cfRule>
    <cfRule type="cellIs" dxfId="18258" priority="282" operator="equal">
      <formula>"Gutzy"</formula>
    </cfRule>
    <cfRule type="cellIs" dxfId="18257" priority="283" operator="equal">
      <formula>"LCP"</formula>
    </cfRule>
  </conditionalFormatting>
  <conditionalFormatting sqref="J27">
    <cfRule type="cellIs" dxfId="18256" priority="279" operator="equal">
      <formula>"SLC"</formula>
    </cfRule>
  </conditionalFormatting>
  <conditionalFormatting sqref="J27">
    <cfRule type="cellIs" dxfId="18255" priority="275" operator="equal">
      <formula>"IDF"</formula>
    </cfRule>
    <cfRule type="cellIs" dxfId="18254" priority="276" operator="equal">
      <formula>"Costco"</formula>
    </cfRule>
    <cfRule type="cellIs" dxfId="18253" priority="277" operator="equal">
      <formula>"Gutzy"</formula>
    </cfRule>
    <cfRule type="cellIs" dxfId="18252" priority="278" operator="equal">
      <formula>"LCP"</formula>
    </cfRule>
  </conditionalFormatting>
  <conditionalFormatting sqref="J27">
    <cfRule type="cellIs" dxfId="18251" priority="274" operator="equal">
      <formula>"Receiving"</formula>
    </cfRule>
  </conditionalFormatting>
  <conditionalFormatting sqref="S28:S29 S23 S25:S26">
    <cfRule type="cellIs" dxfId="18250" priority="273" operator="equal">
      <formula>"SLC"</formula>
    </cfRule>
  </conditionalFormatting>
  <conditionalFormatting sqref="S28:S29 S23 S25:S26">
    <cfRule type="cellIs" dxfId="18249" priority="269" operator="equal">
      <formula>"IDF"</formula>
    </cfRule>
    <cfRule type="cellIs" dxfId="18248" priority="270" operator="equal">
      <formula>"Costco"</formula>
    </cfRule>
    <cfRule type="cellIs" dxfId="18247" priority="271" operator="equal">
      <formula>"Gutzy"</formula>
    </cfRule>
    <cfRule type="cellIs" dxfId="18246" priority="272" operator="equal">
      <formula>"LCP"</formula>
    </cfRule>
  </conditionalFormatting>
  <conditionalFormatting sqref="S28:S29 S23 S25:S26">
    <cfRule type="cellIs" dxfId="18245" priority="268" operator="equal">
      <formula>"Receiving"</formula>
    </cfRule>
  </conditionalFormatting>
  <conditionalFormatting sqref="J89">
    <cfRule type="cellIs" dxfId="18244" priority="267" operator="equal">
      <formula>"SLC"</formula>
    </cfRule>
  </conditionalFormatting>
  <conditionalFormatting sqref="J89">
    <cfRule type="cellIs" dxfId="18243" priority="263" operator="equal">
      <formula>"IDF"</formula>
    </cfRule>
    <cfRule type="cellIs" dxfId="18242" priority="264" operator="equal">
      <formula>"Costco"</formula>
    </cfRule>
    <cfRule type="cellIs" dxfId="18241" priority="265" operator="equal">
      <formula>"Gutzy"</formula>
    </cfRule>
    <cfRule type="cellIs" dxfId="18240" priority="266" operator="equal">
      <formula>"LCP"</formula>
    </cfRule>
  </conditionalFormatting>
  <conditionalFormatting sqref="J89">
    <cfRule type="cellIs" dxfId="18239" priority="262" operator="equal">
      <formula>"Receiving"</formula>
    </cfRule>
  </conditionalFormatting>
  <conditionalFormatting sqref="J30">
    <cfRule type="cellIs" dxfId="18238" priority="261" operator="equal">
      <formula>"SLC"</formula>
    </cfRule>
  </conditionalFormatting>
  <conditionalFormatting sqref="J30">
    <cfRule type="cellIs" dxfId="18237" priority="257" operator="equal">
      <formula>"IDF"</formula>
    </cfRule>
    <cfRule type="cellIs" dxfId="18236" priority="258" operator="equal">
      <formula>"Costco"</formula>
    </cfRule>
    <cfRule type="cellIs" dxfId="18235" priority="259" operator="equal">
      <formula>"Gutzy"</formula>
    </cfRule>
    <cfRule type="cellIs" dxfId="18234" priority="260" operator="equal">
      <formula>"LCP"</formula>
    </cfRule>
  </conditionalFormatting>
  <conditionalFormatting sqref="J30">
    <cfRule type="cellIs" dxfId="18233" priority="256" operator="equal">
      <formula>"Receiving"</formula>
    </cfRule>
  </conditionalFormatting>
  <conditionalFormatting sqref="J27:J30">
    <cfRule type="cellIs" dxfId="18232" priority="255" operator="equal">
      <formula>"SLC"</formula>
    </cfRule>
  </conditionalFormatting>
  <conditionalFormatting sqref="J27:J30">
    <cfRule type="cellIs" dxfId="18231" priority="251" operator="equal">
      <formula>"IDF"</formula>
    </cfRule>
    <cfRule type="cellIs" dxfId="18230" priority="252" operator="equal">
      <formula>"Costco"</formula>
    </cfRule>
    <cfRule type="cellIs" dxfId="18229" priority="253" operator="equal">
      <formula>"Gutzy"</formula>
    </cfRule>
    <cfRule type="cellIs" dxfId="18228" priority="254" operator="equal">
      <formula>"LCP"</formula>
    </cfRule>
  </conditionalFormatting>
  <conditionalFormatting sqref="J27:J30">
    <cfRule type="cellIs" dxfId="18227" priority="250" operator="equal">
      <formula>"Receiving"</formula>
    </cfRule>
  </conditionalFormatting>
  <conditionalFormatting sqref="S27">
    <cfRule type="cellIs" dxfId="18226" priority="249" operator="equal">
      <formula>"SLC"</formula>
    </cfRule>
  </conditionalFormatting>
  <conditionalFormatting sqref="S27">
    <cfRule type="cellIs" dxfId="18225" priority="245" operator="equal">
      <formula>"IDF"</formula>
    </cfRule>
    <cfRule type="cellIs" dxfId="18224" priority="246" operator="equal">
      <formula>"Costco"</formula>
    </cfRule>
    <cfRule type="cellIs" dxfId="18223" priority="247" operator="equal">
      <formula>"Gutzy"</formula>
    </cfRule>
    <cfRule type="cellIs" dxfId="18222" priority="248" operator="equal">
      <formula>"LCP"</formula>
    </cfRule>
  </conditionalFormatting>
  <conditionalFormatting sqref="S27">
    <cfRule type="cellIs" dxfId="18221" priority="244" operator="equal">
      <formula>"Receiving"</formula>
    </cfRule>
  </conditionalFormatting>
  <conditionalFormatting sqref="S30">
    <cfRule type="cellIs" dxfId="18220" priority="243" operator="equal">
      <formula>"SLC"</formula>
    </cfRule>
  </conditionalFormatting>
  <conditionalFormatting sqref="S30">
    <cfRule type="cellIs" dxfId="18219" priority="239" operator="equal">
      <formula>"IDF"</formula>
    </cfRule>
    <cfRule type="cellIs" dxfId="18218" priority="240" operator="equal">
      <formula>"Costco"</formula>
    </cfRule>
    <cfRule type="cellIs" dxfId="18217" priority="241" operator="equal">
      <formula>"Gutzy"</formula>
    </cfRule>
    <cfRule type="cellIs" dxfId="18216" priority="242" operator="equal">
      <formula>"LCP"</formula>
    </cfRule>
  </conditionalFormatting>
  <conditionalFormatting sqref="S30">
    <cfRule type="cellIs" dxfId="18215" priority="238" operator="equal">
      <formula>"Receiving"</formula>
    </cfRule>
  </conditionalFormatting>
  <conditionalFormatting sqref="J26 J5:J18">
    <cfRule type="cellIs" dxfId="18214" priority="237" operator="equal">
      <formula>"SLC"</formula>
    </cfRule>
  </conditionalFormatting>
  <conditionalFormatting sqref="J26 J5:J18">
    <cfRule type="cellIs" dxfId="18213" priority="233" operator="equal">
      <formula>"IDF"</formula>
    </cfRule>
    <cfRule type="cellIs" dxfId="18212" priority="234" operator="equal">
      <formula>"Costco"</formula>
    </cfRule>
    <cfRule type="cellIs" dxfId="18211" priority="235" operator="equal">
      <formula>"Gutzy"</formula>
    </cfRule>
    <cfRule type="cellIs" dxfId="18210" priority="236" operator="equal">
      <formula>"LCP"</formula>
    </cfRule>
  </conditionalFormatting>
  <conditionalFormatting sqref="J26 J5:J18">
    <cfRule type="cellIs" dxfId="18209" priority="232" operator="equal">
      <formula>"Receiving"</formula>
    </cfRule>
  </conditionalFormatting>
  <conditionalFormatting sqref="J19:J24">
    <cfRule type="cellIs" dxfId="18208" priority="231" operator="equal">
      <formula>"SLC"</formula>
    </cfRule>
  </conditionalFormatting>
  <conditionalFormatting sqref="J19:J24">
    <cfRule type="cellIs" dxfId="18207" priority="227" operator="equal">
      <formula>"IDF"</formula>
    </cfRule>
    <cfRule type="cellIs" dxfId="18206" priority="228" operator="equal">
      <formula>"Costco"</formula>
    </cfRule>
    <cfRule type="cellIs" dxfId="18205" priority="229" operator="equal">
      <formula>"Gutzy"</formula>
    </cfRule>
    <cfRule type="cellIs" dxfId="18204" priority="230" operator="equal">
      <formula>"LCP"</formula>
    </cfRule>
  </conditionalFormatting>
  <conditionalFormatting sqref="J19:J24">
    <cfRule type="cellIs" dxfId="18203" priority="226" operator="equal">
      <formula>"Receiving"</formula>
    </cfRule>
  </conditionalFormatting>
  <conditionalFormatting sqref="S5:S18">
    <cfRule type="cellIs" dxfId="18202" priority="225" operator="equal">
      <formula>"SLC"</formula>
    </cfRule>
  </conditionalFormatting>
  <conditionalFormatting sqref="S5:S18">
    <cfRule type="cellIs" dxfId="18201" priority="221" operator="equal">
      <formula>"IDF"</formula>
    </cfRule>
    <cfRule type="cellIs" dxfId="18200" priority="222" operator="equal">
      <formula>"Costco"</formula>
    </cfRule>
    <cfRule type="cellIs" dxfId="18199" priority="223" operator="equal">
      <formula>"Gutzy"</formula>
    </cfRule>
    <cfRule type="cellIs" dxfId="18198" priority="224" operator="equal">
      <formula>"LCP"</formula>
    </cfRule>
  </conditionalFormatting>
  <conditionalFormatting sqref="S5:S18">
    <cfRule type="cellIs" dxfId="18197" priority="220" operator="equal">
      <formula>"Receiving"</formula>
    </cfRule>
  </conditionalFormatting>
  <conditionalFormatting sqref="S19:S23">
    <cfRule type="cellIs" dxfId="18196" priority="219" operator="equal">
      <formula>"SLC"</formula>
    </cfRule>
  </conditionalFormatting>
  <conditionalFormatting sqref="S19:S23">
    <cfRule type="cellIs" dxfId="18195" priority="215" operator="equal">
      <formula>"IDF"</formula>
    </cfRule>
    <cfRule type="cellIs" dxfId="18194" priority="216" operator="equal">
      <formula>"Costco"</formula>
    </cfRule>
    <cfRule type="cellIs" dxfId="18193" priority="217" operator="equal">
      <formula>"Gutzy"</formula>
    </cfRule>
    <cfRule type="cellIs" dxfId="18192" priority="218" operator="equal">
      <formula>"LCP"</formula>
    </cfRule>
  </conditionalFormatting>
  <conditionalFormatting sqref="S19:S23">
    <cfRule type="cellIs" dxfId="18191" priority="214" operator="equal">
      <formula>"Receiving"</formula>
    </cfRule>
  </conditionalFormatting>
  <conditionalFormatting sqref="S24">
    <cfRule type="cellIs" dxfId="18190" priority="213" operator="equal">
      <formula>"SLC"</formula>
    </cfRule>
  </conditionalFormatting>
  <conditionalFormatting sqref="S24">
    <cfRule type="cellIs" dxfId="18189" priority="209" operator="equal">
      <formula>"IDF"</formula>
    </cfRule>
    <cfRule type="cellIs" dxfId="18188" priority="210" operator="equal">
      <formula>"Costco"</formula>
    </cfRule>
    <cfRule type="cellIs" dxfId="18187" priority="211" operator="equal">
      <formula>"Gutzy"</formula>
    </cfRule>
    <cfRule type="cellIs" dxfId="18186" priority="212" operator="equal">
      <formula>"LCP"</formula>
    </cfRule>
  </conditionalFormatting>
  <conditionalFormatting sqref="S24">
    <cfRule type="cellIs" dxfId="18185" priority="208" operator="equal">
      <formula>"Receiving"</formula>
    </cfRule>
  </conditionalFormatting>
  <conditionalFormatting sqref="A30">
    <cfRule type="cellIs" dxfId="18184" priority="207" operator="equal">
      <formula>"SLC"</formula>
    </cfRule>
  </conditionalFormatting>
  <conditionalFormatting sqref="A30">
    <cfRule type="cellIs" dxfId="18183" priority="203" operator="equal">
      <formula>"IDF"</formula>
    </cfRule>
    <cfRule type="cellIs" dxfId="18182" priority="204" operator="equal">
      <formula>"Costco"</formula>
    </cfRule>
    <cfRule type="cellIs" dxfId="18181" priority="205" operator="equal">
      <formula>"Gutzy"</formula>
    </cfRule>
    <cfRule type="cellIs" dxfId="18180" priority="206" operator="equal">
      <formula>"LCP"</formula>
    </cfRule>
  </conditionalFormatting>
  <conditionalFormatting sqref="A30">
    <cfRule type="cellIs" dxfId="18179" priority="202" operator="equal">
      <formula>"Receiving"</formula>
    </cfRule>
  </conditionalFormatting>
  <conditionalFormatting sqref="A30">
    <cfRule type="cellIs" dxfId="18178" priority="201" operator="equal">
      <formula>"SLC"</formula>
    </cfRule>
  </conditionalFormatting>
  <conditionalFormatting sqref="A30">
    <cfRule type="cellIs" dxfId="18177" priority="197" operator="equal">
      <formula>"IDF"</formula>
    </cfRule>
    <cfRule type="cellIs" dxfId="18176" priority="198" operator="equal">
      <formula>"Costco"</formula>
    </cfRule>
    <cfRule type="cellIs" dxfId="18175" priority="199" operator="equal">
      <formula>"Gutzy"</formula>
    </cfRule>
    <cfRule type="cellIs" dxfId="18174" priority="200" operator="equal">
      <formula>"LCP"</formula>
    </cfRule>
  </conditionalFormatting>
  <conditionalFormatting sqref="A30">
    <cfRule type="cellIs" dxfId="18173" priority="196" operator="equal">
      <formula>"Receiving"</formula>
    </cfRule>
  </conditionalFormatting>
  <conditionalFormatting sqref="A60">
    <cfRule type="cellIs" dxfId="18172" priority="195" operator="equal">
      <formula>"SLC"</formula>
    </cfRule>
  </conditionalFormatting>
  <conditionalFormatting sqref="A60">
    <cfRule type="cellIs" dxfId="18171" priority="191" operator="equal">
      <formula>"IDF"</formula>
    </cfRule>
    <cfRule type="cellIs" dxfId="18170" priority="192" operator="equal">
      <formula>"Costco"</formula>
    </cfRule>
    <cfRule type="cellIs" dxfId="18169" priority="193" operator="equal">
      <formula>"Gutzy"</formula>
    </cfRule>
    <cfRule type="cellIs" dxfId="18168" priority="194" operator="equal">
      <formula>"LCP"</formula>
    </cfRule>
  </conditionalFormatting>
  <conditionalFormatting sqref="A56">
    <cfRule type="cellIs" dxfId="18167" priority="190" operator="equal">
      <formula>"SLC"</formula>
    </cfRule>
  </conditionalFormatting>
  <conditionalFormatting sqref="A56">
    <cfRule type="cellIs" dxfId="18166" priority="186" operator="equal">
      <formula>"IDF"</formula>
    </cfRule>
    <cfRule type="cellIs" dxfId="18165" priority="187" operator="equal">
      <formula>"Costco"</formula>
    </cfRule>
    <cfRule type="cellIs" dxfId="18164" priority="188" operator="equal">
      <formula>"Gutzy"</formula>
    </cfRule>
    <cfRule type="cellIs" dxfId="18163" priority="189" operator="equal">
      <formula>"LCP"</formula>
    </cfRule>
  </conditionalFormatting>
  <conditionalFormatting sqref="A56">
    <cfRule type="cellIs" dxfId="18162" priority="185" operator="equal">
      <formula>"Receiving"</formula>
    </cfRule>
  </conditionalFormatting>
  <conditionalFormatting sqref="A59">
    <cfRule type="cellIs" dxfId="18161" priority="184" operator="equal">
      <formula>"SLC"</formula>
    </cfRule>
  </conditionalFormatting>
  <conditionalFormatting sqref="A59">
    <cfRule type="cellIs" dxfId="18160" priority="180" operator="equal">
      <formula>"IDF"</formula>
    </cfRule>
    <cfRule type="cellIs" dxfId="18159" priority="181" operator="equal">
      <formula>"Costco"</formula>
    </cfRule>
    <cfRule type="cellIs" dxfId="18158" priority="182" operator="equal">
      <formula>"Gutzy"</formula>
    </cfRule>
    <cfRule type="cellIs" dxfId="18157" priority="183" operator="equal">
      <formula>"LCP"</formula>
    </cfRule>
  </conditionalFormatting>
  <conditionalFormatting sqref="A59">
    <cfRule type="cellIs" dxfId="18156" priority="179" operator="equal">
      <formula>"Receiving"</formula>
    </cfRule>
  </conditionalFormatting>
  <conditionalFormatting sqref="A56:A59">
    <cfRule type="cellIs" dxfId="18155" priority="178" operator="equal">
      <formula>"SLC"</formula>
    </cfRule>
  </conditionalFormatting>
  <conditionalFormatting sqref="A56:A59">
    <cfRule type="cellIs" dxfId="18154" priority="174" operator="equal">
      <formula>"IDF"</formula>
    </cfRule>
    <cfRule type="cellIs" dxfId="18153" priority="175" operator="equal">
      <formula>"Costco"</formula>
    </cfRule>
    <cfRule type="cellIs" dxfId="18152" priority="176" operator="equal">
      <formula>"Gutzy"</formula>
    </cfRule>
    <cfRule type="cellIs" dxfId="18151" priority="177" operator="equal">
      <formula>"LCP"</formula>
    </cfRule>
  </conditionalFormatting>
  <conditionalFormatting sqref="A56:A59">
    <cfRule type="cellIs" dxfId="18150" priority="173" operator="equal">
      <formula>"Receiving"</formula>
    </cfRule>
  </conditionalFormatting>
  <conditionalFormatting sqref="A34:A47">
    <cfRule type="cellIs" dxfId="18149" priority="172" operator="equal">
      <formula>"SLC"</formula>
    </cfRule>
  </conditionalFormatting>
  <conditionalFormatting sqref="A34:A47">
    <cfRule type="cellIs" dxfId="18148" priority="168" operator="equal">
      <formula>"IDF"</formula>
    </cfRule>
    <cfRule type="cellIs" dxfId="18147" priority="169" operator="equal">
      <formula>"Costco"</formula>
    </cfRule>
    <cfRule type="cellIs" dxfId="18146" priority="170" operator="equal">
      <formula>"Gutzy"</formula>
    </cfRule>
    <cfRule type="cellIs" dxfId="18145" priority="171" operator="equal">
      <formula>"LCP"</formula>
    </cfRule>
  </conditionalFormatting>
  <conditionalFormatting sqref="A34:A47">
    <cfRule type="cellIs" dxfId="18144" priority="167" operator="equal">
      <formula>"Receiving"</formula>
    </cfRule>
  </conditionalFormatting>
  <conditionalFormatting sqref="A48:A53">
    <cfRule type="cellIs" dxfId="18143" priority="166" operator="equal">
      <formula>"SLC"</formula>
    </cfRule>
  </conditionalFormatting>
  <conditionalFormatting sqref="A48:A53">
    <cfRule type="cellIs" dxfId="18142" priority="162" operator="equal">
      <formula>"IDF"</formula>
    </cfRule>
    <cfRule type="cellIs" dxfId="18141" priority="163" operator="equal">
      <formula>"Costco"</formula>
    </cfRule>
    <cfRule type="cellIs" dxfId="18140" priority="164" operator="equal">
      <formula>"Gutzy"</formula>
    </cfRule>
    <cfRule type="cellIs" dxfId="18139" priority="165" operator="equal">
      <formula>"LCP"</formula>
    </cfRule>
  </conditionalFormatting>
  <conditionalFormatting sqref="A48:A53">
    <cfRule type="cellIs" dxfId="18138" priority="161" operator="equal">
      <formula>"Receiving"</formula>
    </cfRule>
  </conditionalFormatting>
  <conditionalFormatting sqref="J59">
    <cfRule type="cellIs" dxfId="18137" priority="160" operator="equal">
      <formula>"SLC"</formula>
    </cfRule>
  </conditionalFormatting>
  <conditionalFormatting sqref="J59">
    <cfRule type="cellIs" dxfId="18136" priority="156" operator="equal">
      <formula>"IDF"</formula>
    </cfRule>
    <cfRule type="cellIs" dxfId="18135" priority="157" operator="equal">
      <formula>"Costco"</formula>
    </cfRule>
    <cfRule type="cellIs" dxfId="18134" priority="158" operator="equal">
      <formula>"Gutzy"</formula>
    </cfRule>
    <cfRule type="cellIs" dxfId="18133" priority="159" operator="equal">
      <formula>"LCP"</formula>
    </cfRule>
  </conditionalFormatting>
  <conditionalFormatting sqref="J59">
    <cfRule type="cellIs" dxfId="18132" priority="155" operator="equal">
      <formula>"Receiving"</formula>
    </cfRule>
  </conditionalFormatting>
  <conditionalFormatting sqref="J59">
    <cfRule type="cellIs" dxfId="18131" priority="154" operator="equal">
      <formula>"SLC"</formula>
    </cfRule>
  </conditionalFormatting>
  <conditionalFormatting sqref="J59">
    <cfRule type="cellIs" dxfId="18130" priority="150" operator="equal">
      <formula>"IDF"</formula>
    </cfRule>
    <cfRule type="cellIs" dxfId="18129" priority="151" operator="equal">
      <formula>"Costco"</formula>
    </cfRule>
    <cfRule type="cellIs" dxfId="18128" priority="152" operator="equal">
      <formula>"Gutzy"</formula>
    </cfRule>
    <cfRule type="cellIs" dxfId="18127" priority="153" operator="equal">
      <formula>"LCP"</formula>
    </cfRule>
  </conditionalFormatting>
  <conditionalFormatting sqref="J59">
    <cfRule type="cellIs" dxfId="18126" priority="149" operator="equal">
      <formula>"Receiving"</formula>
    </cfRule>
  </conditionalFormatting>
  <conditionalFormatting sqref="J34:J47">
    <cfRule type="cellIs" dxfId="18125" priority="148" operator="equal">
      <formula>"SLC"</formula>
    </cfRule>
  </conditionalFormatting>
  <conditionalFormatting sqref="J34:J47">
    <cfRule type="cellIs" dxfId="18124" priority="144" operator="equal">
      <formula>"IDF"</formula>
    </cfRule>
    <cfRule type="cellIs" dxfId="18123" priority="145" operator="equal">
      <formula>"Costco"</formula>
    </cfRule>
    <cfRule type="cellIs" dxfId="18122" priority="146" operator="equal">
      <formula>"Gutzy"</formula>
    </cfRule>
    <cfRule type="cellIs" dxfId="18121" priority="147" operator="equal">
      <formula>"LCP"</formula>
    </cfRule>
  </conditionalFormatting>
  <conditionalFormatting sqref="J34:J47">
    <cfRule type="cellIs" dxfId="18120" priority="143" operator="equal">
      <formula>"Receiving"</formula>
    </cfRule>
  </conditionalFormatting>
  <conditionalFormatting sqref="J48:J52">
    <cfRule type="cellIs" dxfId="18119" priority="142" operator="equal">
      <formula>"SLC"</formula>
    </cfRule>
  </conditionalFormatting>
  <conditionalFormatting sqref="J48:J52">
    <cfRule type="cellIs" dxfId="18118" priority="138" operator="equal">
      <formula>"IDF"</formula>
    </cfRule>
    <cfRule type="cellIs" dxfId="18117" priority="139" operator="equal">
      <formula>"Costco"</formula>
    </cfRule>
    <cfRule type="cellIs" dxfId="18116" priority="140" operator="equal">
      <formula>"Gutzy"</formula>
    </cfRule>
    <cfRule type="cellIs" dxfId="18115" priority="141" operator="equal">
      <formula>"LCP"</formula>
    </cfRule>
  </conditionalFormatting>
  <conditionalFormatting sqref="J48:J52">
    <cfRule type="cellIs" dxfId="18114" priority="137" operator="equal">
      <formula>"Receiving"</formula>
    </cfRule>
  </conditionalFormatting>
  <conditionalFormatting sqref="S56">
    <cfRule type="cellIs" dxfId="18113" priority="136" operator="equal">
      <formula>"SLC"</formula>
    </cfRule>
  </conditionalFormatting>
  <conditionalFormatting sqref="S56">
    <cfRule type="cellIs" dxfId="18112" priority="132" operator="equal">
      <formula>"IDF"</formula>
    </cfRule>
    <cfRule type="cellIs" dxfId="18111" priority="133" operator="equal">
      <formula>"Costco"</formula>
    </cfRule>
    <cfRule type="cellIs" dxfId="18110" priority="134" operator="equal">
      <formula>"Gutzy"</formula>
    </cfRule>
    <cfRule type="cellIs" dxfId="18109" priority="135" operator="equal">
      <formula>"LCP"</formula>
    </cfRule>
  </conditionalFormatting>
  <conditionalFormatting sqref="S56">
    <cfRule type="cellIs" dxfId="18108" priority="131" operator="equal">
      <formula>"Receiving"</formula>
    </cfRule>
  </conditionalFormatting>
  <conditionalFormatting sqref="S59">
    <cfRule type="cellIs" dxfId="18107" priority="130" operator="equal">
      <formula>"SLC"</formula>
    </cfRule>
  </conditionalFormatting>
  <conditionalFormatting sqref="S59">
    <cfRule type="cellIs" dxfId="18106" priority="126" operator="equal">
      <formula>"IDF"</formula>
    </cfRule>
    <cfRule type="cellIs" dxfId="18105" priority="127" operator="equal">
      <formula>"Costco"</formula>
    </cfRule>
    <cfRule type="cellIs" dxfId="18104" priority="128" operator="equal">
      <formula>"Gutzy"</formula>
    </cfRule>
    <cfRule type="cellIs" dxfId="18103" priority="129" operator="equal">
      <formula>"LCP"</formula>
    </cfRule>
  </conditionalFormatting>
  <conditionalFormatting sqref="S59">
    <cfRule type="cellIs" dxfId="18102" priority="125" operator="equal">
      <formula>"Receiving"</formula>
    </cfRule>
  </conditionalFormatting>
  <conditionalFormatting sqref="S56:S59">
    <cfRule type="cellIs" dxfId="18101" priority="124" operator="equal">
      <formula>"SLC"</formula>
    </cfRule>
  </conditionalFormatting>
  <conditionalFormatting sqref="S56:S59">
    <cfRule type="cellIs" dxfId="18100" priority="120" operator="equal">
      <formula>"IDF"</formula>
    </cfRule>
    <cfRule type="cellIs" dxfId="18099" priority="121" operator="equal">
      <formula>"Costco"</formula>
    </cfRule>
    <cfRule type="cellIs" dxfId="18098" priority="122" operator="equal">
      <formula>"Gutzy"</formula>
    </cfRule>
    <cfRule type="cellIs" dxfId="18097" priority="123" operator="equal">
      <formula>"LCP"</formula>
    </cfRule>
  </conditionalFormatting>
  <conditionalFormatting sqref="S56:S59">
    <cfRule type="cellIs" dxfId="18096" priority="119" operator="equal">
      <formula>"Receiving"</formula>
    </cfRule>
  </conditionalFormatting>
  <conditionalFormatting sqref="S54:S55 S34:S47">
    <cfRule type="cellIs" dxfId="18095" priority="118" operator="equal">
      <formula>"SLC"</formula>
    </cfRule>
  </conditionalFormatting>
  <conditionalFormatting sqref="S54:S55 S34:S47">
    <cfRule type="cellIs" dxfId="18094" priority="114" operator="equal">
      <formula>"IDF"</formula>
    </cfRule>
    <cfRule type="cellIs" dxfId="18093" priority="115" operator="equal">
      <formula>"Costco"</formula>
    </cfRule>
    <cfRule type="cellIs" dxfId="18092" priority="116" operator="equal">
      <formula>"Gutzy"</formula>
    </cfRule>
    <cfRule type="cellIs" dxfId="18091" priority="117" operator="equal">
      <formula>"LCP"</formula>
    </cfRule>
  </conditionalFormatting>
  <conditionalFormatting sqref="S54:S55 S34:S47">
    <cfRule type="cellIs" dxfId="18090" priority="113" operator="equal">
      <formula>"Receiving"</formula>
    </cfRule>
  </conditionalFormatting>
  <conditionalFormatting sqref="S48:S53">
    <cfRule type="cellIs" dxfId="18089" priority="112" operator="equal">
      <formula>"SLC"</formula>
    </cfRule>
  </conditionalFormatting>
  <conditionalFormatting sqref="S48:S53">
    <cfRule type="cellIs" dxfId="18088" priority="108" operator="equal">
      <formula>"IDF"</formula>
    </cfRule>
    <cfRule type="cellIs" dxfId="18087" priority="109" operator="equal">
      <formula>"Costco"</formula>
    </cfRule>
    <cfRule type="cellIs" dxfId="18086" priority="110" operator="equal">
      <formula>"Gutzy"</formula>
    </cfRule>
    <cfRule type="cellIs" dxfId="18085" priority="111" operator="equal">
      <formula>"LCP"</formula>
    </cfRule>
  </conditionalFormatting>
  <conditionalFormatting sqref="S48:S53">
    <cfRule type="cellIs" dxfId="18084" priority="107" operator="equal">
      <formula>"Receiving"</formula>
    </cfRule>
  </conditionalFormatting>
  <conditionalFormatting sqref="A87">
    <cfRule type="cellIs" dxfId="18083" priority="106" operator="equal">
      <formula>"SLC"</formula>
    </cfRule>
  </conditionalFormatting>
  <conditionalFormatting sqref="A87">
    <cfRule type="cellIs" dxfId="18082" priority="102" operator="equal">
      <formula>"IDF"</formula>
    </cfRule>
    <cfRule type="cellIs" dxfId="18081" priority="103" operator="equal">
      <formula>"Costco"</formula>
    </cfRule>
    <cfRule type="cellIs" dxfId="18080" priority="104" operator="equal">
      <formula>"Gutzy"</formula>
    </cfRule>
    <cfRule type="cellIs" dxfId="18079" priority="105" operator="equal">
      <formula>"LCP"</formula>
    </cfRule>
  </conditionalFormatting>
  <conditionalFormatting sqref="A87">
    <cfRule type="cellIs" dxfId="18078" priority="101" operator="equal">
      <formula>"Receiving"</formula>
    </cfRule>
  </conditionalFormatting>
  <conditionalFormatting sqref="A85:A87">
    <cfRule type="cellIs" dxfId="18077" priority="100" operator="equal">
      <formula>"SLC"</formula>
    </cfRule>
  </conditionalFormatting>
  <conditionalFormatting sqref="A85:A87">
    <cfRule type="cellIs" dxfId="18076" priority="96" operator="equal">
      <formula>"IDF"</formula>
    </cfRule>
    <cfRule type="cellIs" dxfId="18075" priority="97" operator="equal">
      <formula>"Costco"</formula>
    </cfRule>
    <cfRule type="cellIs" dxfId="18074" priority="98" operator="equal">
      <formula>"Gutzy"</formula>
    </cfRule>
    <cfRule type="cellIs" dxfId="18073" priority="99" operator="equal">
      <formula>"LCP"</formula>
    </cfRule>
  </conditionalFormatting>
  <conditionalFormatting sqref="A85:A87">
    <cfRule type="cellIs" dxfId="18072" priority="95" operator="equal">
      <formula>"Receiving"</formula>
    </cfRule>
  </conditionalFormatting>
  <conditionalFormatting sqref="A82 A62:A75">
    <cfRule type="cellIs" dxfId="18071" priority="94" operator="equal">
      <formula>"SLC"</formula>
    </cfRule>
  </conditionalFormatting>
  <conditionalFormatting sqref="A82 A62:A75">
    <cfRule type="cellIs" dxfId="18070" priority="90" operator="equal">
      <formula>"IDF"</formula>
    </cfRule>
    <cfRule type="cellIs" dxfId="18069" priority="91" operator="equal">
      <formula>"Costco"</formula>
    </cfRule>
    <cfRule type="cellIs" dxfId="18068" priority="92" operator="equal">
      <formula>"Gutzy"</formula>
    </cfRule>
    <cfRule type="cellIs" dxfId="18067" priority="93" operator="equal">
      <formula>"LCP"</formula>
    </cfRule>
  </conditionalFormatting>
  <conditionalFormatting sqref="A82 A62:A75">
    <cfRule type="cellIs" dxfId="18066" priority="89" operator="equal">
      <formula>"Receiving"</formula>
    </cfRule>
  </conditionalFormatting>
  <conditionalFormatting sqref="A76:A81">
    <cfRule type="cellIs" dxfId="18065" priority="88" operator="equal">
      <formula>"SLC"</formula>
    </cfRule>
  </conditionalFormatting>
  <conditionalFormatting sqref="A76:A81">
    <cfRule type="cellIs" dxfId="18064" priority="84" operator="equal">
      <formula>"IDF"</formula>
    </cfRule>
    <cfRule type="cellIs" dxfId="18063" priority="85" operator="equal">
      <formula>"Costco"</formula>
    </cfRule>
    <cfRule type="cellIs" dxfId="18062" priority="86" operator="equal">
      <formula>"Gutzy"</formula>
    </cfRule>
    <cfRule type="cellIs" dxfId="18061" priority="87" operator="equal">
      <formula>"LCP"</formula>
    </cfRule>
  </conditionalFormatting>
  <conditionalFormatting sqref="A76:A81">
    <cfRule type="cellIs" dxfId="18060" priority="83" operator="equal">
      <formula>"Receiving"</formula>
    </cfRule>
  </conditionalFormatting>
  <conditionalFormatting sqref="A89:A97 H89:H97">
    <cfRule type="cellIs" dxfId="18059" priority="82" operator="equal">
      <formula>"SLC"</formula>
    </cfRule>
  </conditionalFormatting>
  <conditionalFormatting sqref="A89:A97 H89:H97">
    <cfRule type="cellIs" dxfId="18058" priority="78" operator="equal">
      <formula>"IDF"</formula>
    </cfRule>
    <cfRule type="cellIs" dxfId="18057" priority="79" operator="equal">
      <formula>"Costco"</formula>
    </cfRule>
    <cfRule type="cellIs" dxfId="18056" priority="80" operator="equal">
      <formula>"Gutzy"</formula>
    </cfRule>
    <cfRule type="cellIs" dxfId="18055" priority="81" operator="equal">
      <formula>"LCP"</formula>
    </cfRule>
  </conditionalFormatting>
  <conditionalFormatting sqref="A89:A97 H89:H97">
    <cfRule type="cellIs" dxfId="18054" priority="77" operator="equal">
      <formula>"Receiving"</formula>
    </cfRule>
  </conditionalFormatting>
  <conditionalFormatting sqref="S71:S76 N62:N67 N71:N77">
    <cfRule type="cellIs" dxfId="18053" priority="76" operator="equal">
      <formula>"SLC"</formula>
    </cfRule>
  </conditionalFormatting>
  <conditionalFormatting sqref="S71:S76 N62:N67 N71:N77">
    <cfRule type="cellIs" dxfId="18052" priority="72" operator="equal">
      <formula>"IDF"</formula>
    </cfRule>
    <cfRule type="cellIs" dxfId="18051" priority="73" operator="equal">
      <formula>"Costco"</formula>
    </cfRule>
    <cfRule type="cellIs" dxfId="18050" priority="74" operator="equal">
      <formula>"Gutzy"</formula>
    </cfRule>
    <cfRule type="cellIs" dxfId="18049" priority="75" operator="equal">
      <formula>"LCP"</formula>
    </cfRule>
  </conditionalFormatting>
  <conditionalFormatting sqref="S71:S76">
    <cfRule type="cellIs" dxfId="18048" priority="71" operator="equal">
      <formula>"Receiving"</formula>
    </cfRule>
  </conditionalFormatting>
  <conditionalFormatting sqref="Q62:Q66 T72:T77 W62:W67 O61 U71 L61:L67 S62:T67">
    <cfRule type="cellIs" dxfId="18047" priority="70" operator="equal">
      <formula>"SLC"</formula>
    </cfRule>
  </conditionalFormatting>
  <conditionalFormatting sqref="Q62:Q66 T72:T77 W62:W67 O61 U71 L61:L67 S62:T67">
    <cfRule type="cellIs" dxfId="18046" priority="66" operator="equal">
      <formula>"IDF"</formula>
    </cfRule>
    <cfRule type="cellIs" dxfId="18045" priority="67" operator="equal">
      <formula>"Costco"</formula>
    </cfRule>
    <cfRule type="cellIs" dxfId="18044" priority="68" operator="equal">
      <formula>"Gutzy"</formula>
    </cfRule>
    <cfRule type="cellIs" dxfId="18043" priority="69" operator="equal">
      <formula>"LCP"</formula>
    </cfRule>
  </conditionalFormatting>
  <conditionalFormatting sqref="Q72:Q77">
    <cfRule type="cellIs" dxfId="18042" priority="65" operator="equal">
      <formula>"SLC"</formula>
    </cfRule>
  </conditionalFormatting>
  <conditionalFormatting sqref="Q72:Q77">
    <cfRule type="cellIs" dxfId="18041" priority="61" operator="equal">
      <formula>"IDF"</formula>
    </cfRule>
    <cfRule type="cellIs" dxfId="18040" priority="62" operator="equal">
      <formula>"Costco"</formula>
    </cfRule>
    <cfRule type="cellIs" dxfId="18039" priority="63" operator="equal">
      <formula>"Gutzy"</formula>
    </cfRule>
    <cfRule type="cellIs" dxfId="18038" priority="64" operator="equal">
      <formula>"LCP"</formula>
    </cfRule>
  </conditionalFormatting>
  <conditionalFormatting sqref="W72:W77">
    <cfRule type="cellIs" dxfId="18037" priority="60" operator="equal">
      <formula>"SLC"</formula>
    </cfRule>
  </conditionalFormatting>
  <conditionalFormatting sqref="W72:W77">
    <cfRule type="cellIs" dxfId="18036" priority="56" operator="equal">
      <formula>"IDF"</formula>
    </cfRule>
    <cfRule type="cellIs" dxfId="18035" priority="57" operator="equal">
      <formula>"Costco"</formula>
    </cfRule>
    <cfRule type="cellIs" dxfId="18034" priority="58" operator="equal">
      <formula>"Gutzy"</formula>
    </cfRule>
    <cfRule type="cellIs" dxfId="18033" priority="59" operator="equal">
      <formula>"LCP"</formula>
    </cfRule>
  </conditionalFormatting>
  <conditionalFormatting sqref="N71:N77 U71 L61:L67 S62:S67">
    <cfRule type="cellIs" dxfId="18032" priority="55" operator="equal">
      <formula>"Receiving"</formula>
    </cfRule>
  </conditionalFormatting>
  <conditionalFormatting sqref="A26">
    <cfRule type="cellIs" dxfId="18031" priority="54" operator="equal">
      <formula>"SLC"</formula>
    </cfRule>
  </conditionalFormatting>
  <conditionalFormatting sqref="A26">
    <cfRule type="cellIs" dxfId="18030" priority="50" operator="equal">
      <formula>"IDF"</formula>
    </cfRule>
    <cfRule type="cellIs" dxfId="18029" priority="51" operator="equal">
      <formula>"Costco"</formula>
    </cfRule>
    <cfRule type="cellIs" dxfId="18028" priority="52" operator="equal">
      <formula>"Gutzy"</formula>
    </cfRule>
    <cfRule type="cellIs" dxfId="18027" priority="53" operator="equal">
      <formula>"LCP"</formula>
    </cfRule>
  </conditionalFormatting>
  <conditionalFormatting sqref="A26">
    <cfRule type="cellIs" dxfId="18026" priority="49" operator="equal">
      <formula>"Receiving"</formula>
    </cfRule>
  </conditionalFormatting>
  <conditionalFormatting sqref="A84">
    <cfRule type="cellIs" dxfId="18025" priority="48" operator="equal">
      <formula>"SLC"</formula>
    </cfRule>
  </conditionalFormatting>
  <conditionalFormatting sqref="A84">
    <cfRule type="cellIs" dxfId="18024" priority="44" operator="equal">
      <formula>"IDF"</formula>
    </cfRule>
    <cfRule type="cellIs" dxfId="18023" priority="45" operator="equal">
      <formula>"Costco"</formula>
    </cfRule>
    <cfRule type="cellIs" dxfId="18022" priority="46" operator="equal">
      <formula>"Gutzy"</formula>
    </cfRule>
    <cfRule type="cellIs" dxfId="18021" priority="47" operator="equal">
      <formula>"LCP"</formula>
    </cfRule>
  </conditionalFormatting>
  <conditionalFormatting sqref="A84">
    <cfRule type="cellIs" dxfId="18020" priority="43" operator="equal">
      <formula>"Receiving"</formula>
    </cfRule>
  </conditionalFormatting>
  <conditionalFormatting sqref="A5:A14">
    <cfRule type="cellIs" dxfId="18019" priority="42" operator="equal">
      <formula>"SLC"</formula>
    </cfRule>
  </conditionalFormatting>
  <conditionalFormatting sqref="A5:A14">
    <cfRule type="cellIs" dxfId="18018" priority="38" operator="equal">
      <formula>"IDF"</formula>
    </cfRule>
    <cfRule type="cellIs" dxfId="18017" priority="39" operator="equal">
      <formula>"Costco"</formula>
    </cfRule>
    <cfRule type="cellIs" dxfId="18016" priority="40" operator="equal">
      <formula>"Gutzy"</formula>
    </cfRule>
    <cfRule type="cellIs" dxfId="18015" priority="41" operator="equal">
      <formula>"LCP"</formula>
    </cfRule>
  </conditionalFormatting>
  <conditionalFormatting sqref="A5:A14">
    <cfRule type="cellIs" dxfId="18014" priority="37" operator="equal">
      <formula>"Receiving"</formula>
    </cfRule>
  </conditionalFormatting>
  <conditionalFormatting sqref="J25">
    <cfRule type="cellIs" dxfId="18013" priority="36" operator="equal">
      <formula>"SLC"</formula>
    </cfRule>
  </conditionalFormatting>
  <conditionalFormatting sqref="J25">
    <cfRule type="cellIs" dxfId="18012" priority="32" operator="equal">
      <formula>"IDF"</formula>
    </cfRule>
    <cfRule type="cellIs" dxfId="18011" priority="33" operator="equal">
      <formula>"Costco"</formula>
    </cfRule>
    <cfRule type="cellIs" dxfId="18010" priority="34" operator="equal">
      <formula>"Gutzy"</formula>
    </cfRule>
    <cfRule type="cellIs" dxfId="18009" priority="35" operator="equal">
      <formula>"LCP"</formula>
    </cfRule>
  </conditionalFormatting>
  <conditionalFormatting sqref="J25">
    <cfRule type="cellIs" dxfId="18008" priority="31" operator="equal">
      <formula>"Receiving"</formula>
    </cfRule>
  </conditionalFormatting>
  <conditionalFormatting sqref="A55">
    <cfRule type="cellIs" dxfId="18007" priority="30" operator="equal">
      <formula>"SLC"</formula>
    </cfRule>
  </conditionalFormatting>
  <conditionalFormatting sqref="A55">
    <cfRule type="cellIs" dxfId="18006" priority="26" operator="equal">
      <formula>"IDF"</formula>
    </cfRule>
    <cfRule type="cellIs" dxfId="18005" priority="27" operator="equal">
      <formula>"Costco"</formula>
    </cfRule>
    <cfRule type="cellIs" dxfId="18004" priority="28" operator="equal">
      <formula>"Gutzy"</formula>
    </cfRule>
    <cfRule type="cellIs" dxfId="18003" priority="29" operator="equal">
      <formula>"LCP"</formula>
    </cfRule>
  </conditionalFormatting>
  <conditionalFormatting sqref="A55">
    <cfRule type="cellIs" dxfId="18002" priority="25" operator="equal">
      <formula>"Receiving"</formula>
    </cfRule>
  </conditionalFormatting>
  <conditionalFormatting sqref="A83">
    <cfRule type="cellIs" dxfId="18001" priority="24" operator="equal">
      <formula>"SLC"</formula>
    </cfRule>
  </conditionalFormatting>
  <conditionalFormatting sqref="A83">
    <cfRule type="cellIs" dxfId="18000" priority="20" operator="equal">
      <formula>"IDF"</formula>
    </cfRule>
    <cfRule type="cellIs" dxfId="17999" priority="21" operator="equal">
      <formula>"Costco"</formula>
    </cfRule>
    <cfRule type="cellIs" dxfId="17998" priority="22" operator="equal">
      <formula>"Gutzy"</formula>
    </cfRule>
    <cfRule type="cellIs" dxfId="17997" priority="23" operator="equal">
      <formula>"LCP"</formula>
    </cfRule>
  </conditionalFormatting>
  <conditionalFormatting sqref="A83">
    <cfRule type="cellIs" dxfId="17996" priority="19" operator="equal">
      <formula>"Receiving"</formula>
    </cfRule>
  </conditionalFormatting>
  <conditionalFormatting sqref="J55 J58">
    <cfRule type="cellIs" dxfId="17995" priority="18" operator="equal">
      <formula>"SLC"</formula>
    </cfRule>
  </conditionalFormatting>
  <conditionalFormatting sqref="J55 J58">
    <cfRule type="cellIs" dxfId="17994" priority="14" operator="equal">
      <formula>"IDF"</formula>
    </cfRule>
    <cfRule type="cellIs" dxfId="17993" priority="15" operator="equal">
      <formula>"Costco"</formula>
    </cfRule>
    <cfRule type="cellIs" dxfId="17992" priority="16" operator="equal">
      <formula>"Gutzy"</formula>
    </cfRule>
    <cfRule type="cellIs" dxfId="17991" priority="17" operator="equal">
      <formula>"LCP"</formula>
    </cfRule>
  </conditionalFormatting>
  <conditionalFormatting sqref="J55 J58">
    <cfRule type="cellIs" dxfId="17990" priority="13" operator="equal">
      <formula>"Receiving"</formula>
    </cfRule>
  </conditionalFormatting>
  <conditionalFormatting sqref="J53 J56">
    <cfRule type="cellIs" dxfId="17989" priority="12" operator="equal">
      <formula>"SLC"</formula>
    </cfRule>
  </conditionalFormatting>
  <conditionalFormatting sqref="J53 J56">
    <cfRule type="cellIs" dxfId="17988" priority="8" operator="equal">
      <formula>"IDF"</formula>
    </cfRule>
    <cfRule type="cellIs" dxfId="17987" priority="9" operator="equal">
      <formula>"Costco"</formula>
    </cfRule>
    <cfRule type="cellIs" dxfId="17986" priority="10" operator="equal">
      <formula>"Gutzy"</formula>
    </cfRule>
    <cfRule type="cellIs" dxfId="17985" priority="11" operator="equal">
      <formula>"LCP"</formula>
    </cfRule>
  </conditionalFormatting>
  <conditionalFormatting sqref="J53 J56">
    <cfRule type="cellIs" dxfId="17984" priority="7" operator="equal">
      <formula>"Receiving"</formula>
    </cfRule>
  </conditionalFormatting>
  <conditionalFormatting sqref="J54 J57">
    <cfRule type="cellIs" dxfId="17983" priority="6" operator="equal">
      <formula>"SLC"</formula>
    </cfRule>
  </conditionalFormatting>
  <conditionalFormatting sqref="J54 J57">
    <cfRule type="cellIs" dxfId="17982" priority="2" operator="equal">
      <formula>"IDF"</formula>
    </cfRule>
    <cfRule type="cellIs" dxfId="17981" priority="3" operator="equal">
      <formula>"Costco"</formula>
    </cfRule>
    <cfRule type="cellIs" dxfId="17980" priority="4" operator="equal">
      <formula>"Gutzy"</formula>
    </cfRule>
    <cfRule type="cellIs" dxfId="17979" priority="5" operator="equal">
      <formula>"LCP"</formula>
    </cfRule>
  </conditionalFormatting>
  <conditionalFormatting sqref="J54 J57">
    <cfRule type="cellIs" dxfId="1797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164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65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1DB8BD-98C9-45D2-A550-7A9F2D3B0CE3}">
          <x14:formula1>
            <xm:f>Lists!$A$1:$A$52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7C2BD-605F-4A32-81DE-F8E837E504CC}">
  <sheetPr codeName="Sheet286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42</v>
      </c>
    </row>
    <row r="2" spans="1:36" ht="8.25" customHeight="1" thickBot="1" x14ac:dyDescent="0.3"/>
    <row r="3" spans="1:36" ht="16.5" thickBot="1" x14ac:dyDescent="0.3">
      <c r="A3" s="476">
        <f>VLOOKUP(C1,Lists!A1:B52,2)</f>
        <v>46362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46363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46364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46365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46366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46367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46368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46362</v>
      </c>
      <c r="M61" s="173">
        <f t="shared" ref="M61:M66" si="0">COUNTIF($A$5:$A$30,N61)</f>
        <v>0</v>
      </c>
      <c r="N61" s="174" t="s">
        <v>18</v>
      </c>
      <c r="O61" s="505">
        <f>J3</f>
        <v>46363</v>
      </c>
      <c r="P61" s="173">
        <f t="shared" ref="P61:P66" si="1">COUNTIF($J$5:$J$30,Q61)</f>
        <v>2</v>
      </c>
      <c r="Q61" s="174" t="s">
        <v>18</v>
      </c>
      <c r="R61" s="508">
        <f>S3</f>
        <v>46364</v>
      </c>
      <c r="S61" s="173">
        <f t="shared" ref="S61:S66" si="2">COUNTIF($S$5:$S$30,T61)</f>
        <v>0</v>
      </c>
      <c r="T61" s="174" t="s">
        <v>18</v>
      </c>
      <c r="U61" s="511">
        <f>A32</f>
        <v>46365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46366</v>
      </c>
      <c r="M71" s="173">
        <f t="shared" ref="M71:M76" si="4">COUNTIF($J$34:$J$59,N71)</f>
        <v>0</v>
      </c>
      <c r="N71" s="174" t="s">
        <v>18</v>
      </c>
      <c r="O71" s="517">
        <f>S32</f>
        <v>46367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WW50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46363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46363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7977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7976" priority="335" operator="equal">
      <formula>"IDF"</formula>
    </cfRule>
    <cfRule type="cellIs" dxfId="17975" priority="336" operator="equal">
      <formula>"Costco"</formula>
    </cfRule>
    <cfRule type="cellIs" dxfId="17974" priority="337" operator="equal">
      <formula>"Gutzy"</formula>
    </cfRule>
    <cfRule type="cellIs" dxfId="17973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7972" priority="334" operator="equal">
      <formula>"Receiving"</formula>
    </cfRule>
  </conditionalFormatting>
  <conditionalFormatting sqref="AB48">
    <cfRule type="cellIs" dxfId="17971" priority="333" operator="equal">
      <formula>"SLC"</formula>
    </cfRule>
  </conditionalFormatting>
  <conditionalFormatting sqref="AB48">
    <cfRule type="cellIs" dxfId="17970" priority="329" operator="equal">
      <formula>"IDF"</formula>
    </cfRule>
    <cfRule type="cellIs" dxfId="17969" priority="330" operator="equal">
      <formula>"Costco"</formula>
    </cfRule>
    <cfRule type="cellIs" dxfId="17968" priority="331" operator="equal">
      <formula>"Gutzy"</formula>
    </cfRule>
    <cfRule type="cellIs" dxfId="17967" priority="332" operator="equal">
      <formula>"LCP"</formula>
    </cfRule>
  </conditionalFormatting>
  <conditionalFormatting sqref="AB48">
    <cfRule type="cellIs" dxfId="17966" priority="328" operator="equal">
      <formula>"Receiving"</formula>
    </cfRule>
  </conditionalFormatting>
  <conditionalFormatting sqref="AB41">
    <cfRule type="cellIs" dxfId="17965" priority="327" operator="equal">
      <formula>"SLC"</formula>
    </cfRule>
  </conditionalFormatting>
  <conditionalFormatting sqref="AB41">
    <cfRule type="cellIs" dxfId="17964" priority="323" operator="equal">
      <formula>"IDF"</formula>
    </cfRule>
    <cfRule type="cellIs" dxfId="17963" priority="324" operator="equal">
      <formula>"Costco"</formula>
    </cfRule>
    <cfRule type="cellIs" dxfId="17962" priority="325" operator="equal">
      <formula>"Gutzy"</formula>
    </cfRule>
    <cfRule type="cellIs" dxfId="17961" priority="326" operator="equal">
      <formula>"LCP"</formula>
    </cfRule>
  </conditionalFormatting>
  <conditionalFormatting sqref="AB41">
    <cfRule type="cellIs" dxfId="17960" priority="322" operator="equal">
      <formula>"Receiving"</formula>
    </cfRule>
  </conditionalFormatting>
  <conditionalFormatting sqref="AB42:AB44">
    <cfRule type="cellIs" dxfId="17959" priority="321" operator="equal">
      <formula>"SLC"</formula>
    </cfRule>
  </conditionalFormatting>
  <conditionalFormatting sqref="AB42:AB44">
    <cfRule type="cellIs" dxfId="17958" priority="317" operator="equal">
      <formula>"IDF"</formula>
    </cfRule>
    <cfRule type="cellIs" dxfId="17957" priority="318" operator="equal">
      <formula>"Costco"</formula>
    </cfRule>
    <cfRule type="cellIs" dxfId="17956" priority="319" operator="equal">
      <formula>"Gutzy"</formula>
    </cfRule>
    <cfRule type="cellIs" dxfId="17955" priority="320" operator="equal">
      <formula>"LCP"</formula>
    </cfRule>
  </conditionalFormatting>
  <conditionalFormatting sqref="AB42:AB44">
    <cfRule type="cellIs" dxfId="17954" priority="316" operator="equal">
      <formula>"Receiving"</formula>
    </cfRule>
  </conditionalFormatting>
  <conditionalFormatting sqref="AB45">
    <cfRule type="cellIs" dxfId="17953" priority="315" operator="equal">
      <formula>"SLC"</formula>
    </cfRule>
  </conditionalFormatting>
  <conditionalFormatting sqref="AB45">
    <cfRule type="cellIs" dxfId="17952" priority="311" operator="equal">
      <formula>"IDF"</formula>
    </cfRule>
    <cfRule type="cellIs" dxfId="17951" priority="312" operator="equal">
      <formula>"Costco"</formula>
    </cfRule>
    <cfRule type="cellIs" dxfId="17950" priority="313" operator="equal">
      <formula>"Gutzy"</formula>
    </cfRule>
    <cfRule type="cellIs" dxfId="17949" priority="314" operator="equal">
      <formula>"LCP"</formula>
    </cfRule>
  </conditionalFormatting>
  <conditionalFormatting sqref="AB45">
    <cfRule type="cellIs" dxfId="17948" priority="310" operator="equal">
      <formula>"Receiving"</formula>
    </cfRule>
  </conditionalFormatting>
  <conditionalFormatting sqref="I100">
    <cfRule type="cellIs" dxfId="17947" priority="309" operator="equal">
      <formula>"SLC"</formula>
    </cfRule>
  </conditionalFormatting>
  <conditionalFormatting sqref="I100">
    <cfRule type="cellIs" dxfId="17946" priority="305" operator="equal">
      <formula>"IDF"</formula>
    </cfRule>
    <cfRule type="cellIs" dxfId="17945" priority="306" operator="equal">
      <formula>"Costco"</formula>
    </cfRule>
    <cfRule type="cellIs" dxfId="17944" priority="307" operator="equal">
      <formula>"Gutzy"</formula>
    </cfRule>
    <cfRule type="cellIs" dxfId="17943" priority="308" operator="equal">
      <formula>"LCP"</formula>
    </cfRule>
  </conditionalFormatting>
  <conditionalFormatting sqref="Q100">
    <cfRule type="cellIs" dxfId="17942" priority="304" operator="equal">
      <formula>"SLC"</formula>
    </cfRule>
  </conditionalFormatting>
  <conditionalFormatting sqref="Q100">
    <cfRule type="cellIs" dxfId="17941" priority="300" operator="equal">
      <formula>"IDF"</formula>
    </cfRule>
    <cfRule type="cellIs" dxfId="17940" priority="301" operator="equal">
      <formula>"Costco"</formula>
    </cfRule>
    <cfRule type="cellIs" dxfId="17939" priority="302" operator="equal">
      <formula>"Gutzy"</formula>
    </cfRule>
    <cfRule type="cellIs" dxfId="17938" priority="303" operator="equal">
      <formula>"LCP"</formula>
    </cfRule>
  </conditionalFormatting>
  <conditionalFormatting sqref="Y100">
    <cfRule type="cellIs" dxfId="17937" priority="299" operator="equal">
      <formula>"SLC"</formula>
    </cfRule>
  </conditionalFormatting>
  <conditionalFormatting sqref="Y100">
    <cfRule type="cellIs" dxfId="17936" priority="295" operator="equal">
      <formula>"IDF"</formula>
    </cfRule>
    <cfRule type="cellIs" dxfId="17935" priority="296" operator="equal">
      <formula>"Costco"</formula>
    </cfRule>
    <cfRule type="cellIs" dxfId="17934" priority="297" operator="equal">
      <formula>"Gutzy"</formula>
    </cfRule>
    <cfRule type="cellIs" dxfId="17933" priority="298" operator="equal">
      <formula>"LCP"</formula>
    </cfRule>
  </conditionalFormatting>
  <conditionalFormatting sqref="AG100">
    <cfRule type="cellIs" dxfId="17932" priority="294" operator="equal">
      <formula>"SLC"</formula>
    </cfRule>
  </conditionalFormatting>
  <conditionalFormatting sqref="AG100">
    <cfRule type="cellIs" dxfId="17931" priority="290" operator="equal">
      <formula>"IDF"</formula>
    </cfRule>
    <cfRule type="cellIs" dxfId="17930" priority="291" operator="equal">
      <formula>"Costco"</formula>
    </cfRule>
    <cfRule type="cellIs" dxfId="17929" priority="292" operator="equal">
      <formula>"Gutzy"</formula>
    </cfRule>
    <cfRule type="cellIs" dxfId="17928" priority="293" operator="equal">
      <formula>"LCP"</formula>
    </cfRule>
  </conditionalFormatting>
  <conditionalFormatting sqref="AO100">
    <cfRule type="cellIs" dxfId="17927" priority="289" operator="equal">
      <formula>"SLC"</formula>
    </cfRule>
  </conditionalFormatting>
  <conditionalFormatting sqref="AO100">
    <cfRule type="cellIs" dxfId="17926" priority="285" operator="equal">
      <formula>"IDF"</formula>
    </cfRule>
    <cfRule type="cellIs" dxfId="17925" priority="286" operator="equal">
      <formula>"Costco"</formula>
    </cfRule>
    <cfRule type="cellIs" dxfId="17924" priority="287" operator="equal">
      <formula>"Gutzy"</formula>
    </cfRule>
    <cfRule type="cellIs" dxfId="17923" priority="288" operator="equal">
      <formula>"LCP"</formula>
    </cfRule>
  </conditionalFormatting>
  <conditionalFormatting sqref="AW100">
    <cfRule type="cellIs" dxfId="17922" priority="284" operator="equal">
      <formula>"SLC"</formula>
    </cfRule>
  </conditionalFormatting>
  <conditionalFormatting sqref="AW100">
    <cfRule type="cellIs" dxfId="17921" priority="280" operator="equal">
      <formula>"IDF"</formula>
    </cfRule>
    <cfRule type="cellIs" dxfId="17920" priority="281" operator="equal">
      <formula>"Costco"</formula>
    </cfRule>
    <cfRule type="cellIs" dxfId="17919" priority="282" operator="equal">
      <formula>"Gutzy"</formula>
    </cfRule>
    <cfRule type="cellIs" dxfId="17918" priority="283" operator="equal">
      <formula>"LCP"</formula>
    </cfRule>
  </conditionalFormatting>
  <conditionalFormatting sqref="J27">
    <cfRule type="cellIs" dxfId="17917" priority="279" operator="equal">
      <formula>"SLC"</formula>
    </cfRule>
  </conditionalFormatting>
  <conditionalFormatting sqref="J27">
    <cfRule type="cellIs" dxfId="17916" priority="275" operator="equal">
      <formula>"IDF"</formula>
    </cfRule>
    <cfRule type="cellIs" dxfId="17915" priority="276" operator="equal">
      <formula>"Costco"</formula>
    </cfRule>
    <cfRule type="cellIs" dxfId="17914" priority="277" operator="equal">
      <formula>"Gutzy"</formula>
    </cfRule>
    <cfRule type="cellIs" dxfId="17913" priority="278" operator="equal">
      <formula>"LCP"</formula>
    </cfRule>
  </conditionalFormatting>
  <conditionalFormatting sqref="J27">
    <cfRule type="cellIs" dxfId="17912" priority="274" operator="equal">
      <formula>"Receiving"</formula>
    </cfRule>
  </conditionalFormatting>
  <conditionalFormatting sqref="S28:S29 S23 S25:S26">
    <cfRule type="cellIs" dxfId="17911" priority="273" operator="equal">
      <formula>"SLC"</formula>
    </cfRule>
  </conditionalFormatting>
  <conditionalFormatting sqref="S28:S29 S23 S25:S26">
    <cfRule type="cellIs" dxfId="17910" priority="269" operator="equal">
      <formula>"IDF"</formula>
    </cfRule>
    <cfRule type="cellIs" dxfId="17909" priority="270" operator="equal">
      <formula>"Costco"</formula>
    </cfRule>
    <cfRule type="cellIs" dxfId="17908" priority="271" operator="equal">
      <formula>"Gutzy"</formula>
    </cfRule>
    <cfRule type="cellIs" dxfId="17907" priority="272" operator="equal">
      <formula>"LCP"</formula>
    </cfRule>
  </conditionalFormatting>
  <conditionalFormatting sqref="S28:S29 S23 S25:S26">
    <cfRule type="cellIs" dxfId="17906" priority="268" operator="equal">
      <formula>"Receiving"</formula>
    </cfRule>
  </conditionalFormatting>
  <conditionalFormatting sqref="J89">
    <cfRule type="cellIs" dxfId="17905" priority="267" operator="equal">
      <formula>"SLC"</formula>
    </cfRule>
  </conditionalFormatting>
  <conditionalFormatting sqref="J89">
    <cfRule type="cellIs" dxfId="17904" priority="263" operator="equal">
      <formula>"IDF"</formula>
    </cfRule>
    <cfRule type="cellIs" dxfId="17903" priority="264" operator="equal">
      <formula>"Costco"</formula>
    </cfRule>
    <cfRule type="cellIs" dxfId="17902" priority="265" operator="equal">
      <formula>"Gutzy"</formula>
    </cfRule>
    <cfRule type="cellIs" dxfId="17901" priority="266" operator="equal">
      <formula>"LCP"</formula>
    </cfRule>
  </conditionalFormatting>
  <conditionalFormatting sqref="J89">
    <cfRule type="cellIs" dxfId="17900" priority="262" operator="equal">
      <formula>"Receiving"</formula>
    </cfRule>
  </conditionalFormatting>
  <conditionalFormatting sqref="J30">
    <cfRule type="cellIs" dxfId="17899" priority="261" operator="equal">
      <formula>"SLC"</formula>
    </cfRule>
  </conditionalFormatting>
  <conditionalFormatting sqref="J30">
    <cfRule type="cellIs" dxfId="17898" priority="257" operator="equal">
      <formula>"IDF"</formula>
    </cfRule>
    <cfRule type="cellIs" dxfId="17897" priority="258" operator="equal">
      <formula>"Costco"</formula>
    </cfRule>
    <cfRule type="cellIs" dxfId="17896" priority="259" operator="equal">
      <formula>"Gutzy"</formula>
    </cfRule>
    <cfRule type="cellIs" dxfId="17895" priority="260" operator="equal">
      <formula>"LCP"</formula>
    </cfRule>
  </conditionalFormatting>
  <conditionalFormatting sqref="J30">
    <cfRule type="cellIs" dxfId="17894" priority="256" operator="equal">
      <formula>"Receiving"</formula>
    </cfRule>
  </conditionalFormatting>
  <conditionalFormatting sqref="J27:J30">
    <cfRule type="cellIs" dxfId="17893" priority="255" operator="equal">
      <formula>"SLC"</formula>
    </cfRule>
  </conditionalFormatting>
  <conditionalFormatting sqref="J27:J30">
    <cfRule type="cellIs" dxfId="17892" priority="251" operator="equal">
      <formula>"IDF"</formula>
    </cfRule>
    <cfRule type="cellIs" dxfId="17891" priority="252" operator="equal">
      <formula>"Costco"</formula>
    </cfRule>
    <cfRule type="cellIs" dxfId="17890" priority="253" operator="equal">
      <formula>"Gutzy"</formula>
    </cfRule>
    <cfRule type="cellIs" dxfId="17889" priority="254" operator="equal">
      <formula>"LCP"</formula>
    </cfRule>
  </conditionalFormatting>
  <conditionalFormatting sqref="J27:J30">
    <cfRule type="cellIs" dxfId="17888" priority="250" operator="equal">
      <formula>"Receiving"</formula>
    </cfRule>
  </conditionalFormatting>
  <conditionalFormatting sqref="S27">
    <cfRule type="cellIs" dxfId="17887" priority="249" operator="equal">
      <formula>"SLC"</formula>
    </cfRule>
  </conditionalFormatting>
  <conditionalFormatting sqref="S27">
    <cfRule type="cellIs" dxfId="17886" priority="245" operator="equal">
      <formula>"IDF"</formula>
    </cfRule>
    <cfRule type="cellIs" dxfId="17885" priority="246" operator="equal">
      <formula>"Costco"</formula>
    </cfRule>
    <cfRule type="cellIs" dxfId="17884" priority="247" operator="equal">
      <formula>"Gutzy"</formula>
    </cfRule>
    <cfRule type="cellIs" dxfId="17883" priority="248" operator="equal">
      <formula>"LCP"</formula>
    </cfRule>
  </conditionalFormatting>
  <conditionalFormatting sqref="S27">
    <cfRule type="cellIs" dxfId="17882" priority="244" operator="equal">
      <formula>"Receiving"</formula>
    </cfRule>
  </conditionalFormatting>
  <conditionalFormatting sqref="S30">
    <cfRule type="cellIs" dxfId="17881" priority="243" operator="equal">
      <formula>"SLC"</formula>
    </cfRule>
  </conditionalFormatting>
  <conditionalFormatting sqref="S30">
    <cfRule type="cellIs" dxfId="17880" priority="239" operator="equal">
      <formula>"IDF"</formula>
    </cfRule>
    <cfRule type="cellIs" dxfId="17879" priority="240" operator="equal">
      <formula>"Costco"</formula>
    </cfRule>
    <cfRule type="cellIs" dxfId="17878" priority="241" operator="equal">
      <formula>"Gutzy"</formula>
    </cfRule>
    <cfRule type="cellIs" dxfId="17877" priority="242" operator="equal">
      <formula>"LCP"</formula>
    </cfRule>
  </conditionalFormatting>
  <conditionalFormatting sqref="S30">
    <cfRule type="cellIs" dxfId="17876" priority="238" operator="equal">
      <formula>"Receiving"</formula>
    </cfRule>
  </conditionalFormatting>
  <conditionalFormatting sqref="J26 J5:J18">
    <cfRule type="cellIs" dxfId="17875" priority="237" operator="equal">
      <formula>"SLC"</formula>
    </cfRule>
  </conditionalFormatting>
  <conditionalFormatting sqref="J26 J5:J18">
    <cfRule type="cellIs" dxfId="17874" priority="233" operator="equal">
      <formula>"IDF"</formula>
    </cfRule>
    <cfRule type="cellIs" dxfId="17873" priority="234" operator="equal">
      <formula>"Costco"</formula>
    </cfRule>
    <cfRule type="cellIs" dxfId="17872" priority="235" operator="equal">
      <formula>"Gutzy"</formula>
    </cfRule>
    <cfRule type="cellIs" dxfId="17871" priority="236" operator="equal">
      <formula>"LCP"</formula>
    </cfRule>
  </conditionalFormatting>
  <conditionalFormatting sqref="J26 J5:J18">
    <cfRule type="cellIs" dxfId="17870" priority="232" operator="equal">
      <formula>"Receiving"</formula>
    </cfRule>
  </conditionalFormatting>
  <conditionalFormatting sqref="J19:J24">
    <cfRule type="cellIs" dxfId="17869" priority="231" operator="equal">
      <formula>"SLC"</formula>
    </cfRule>
  </conditionalFormatting>
  <conditionalFormatting sqref="J19:J24">
    <cfRule type="cellIs" dxfId="17868" priority="227" operator="equal">
      <formula>"IDF"</formula>
    </cfRule>
    <cfRule type="cellIs" dxfId="17867" priority="228" operator="equal">
      <formula>"Costco"</formula>
    </cfRule>
    <cfRule type="cellIs" dxfId="17866" priority="229" operator="equal">
      <formula>"Gutzy"</formula>
    </cfRule>
    <cfRule type="cellIs" dxfId="17865" priority="230" operator="equal">
      <formula>"LCP"</formula>
    </cfRule>
  </conditionalFormatting>
  <conditionalFormatting sqref="J19:J24">
    <cfRule type="cellIs" dxfId="17864" priority="226" operator="equal">
      <formula>"Receiving"</formula>
    </cfRule>
  </conditionalFormatting>
  <conditionalFormatting sqref="S5:S18">
    <cfRule type="cellIs" dxfId="17863" priority="225" operator="equal">
      <formula>"SLC"</formula>
    </cfRule>
  </conditionalFormatting>
  <conditionalFormatting sqref="S5:S18">
    <cfRule type="cellIs" dxfId="17862" priority="221" operator="equal">
      <formula>"IDF"</formula>
    </cfRule>
    <cfRule type="cellIs" dxfId="17861" priority="222" operator="equal">
      <formula>"Costco"</formula>
    </cfRule>
    <cfRule type="cellIs" dxfId="17860" priority="223" operator="equal">
      <formula>"Gutzy"</formula>
    </cfRule>
    <cfRule type="cellIs" dxfId="17859" priority="224" operator="equal">
      <formula>"LCP"</formula>
    </cfRule>
  </conditionalFormatting>
  <conditionalFormatting sqref="S5:S18">
    <cfRule type="cellIs" dxfId="17858" priority="220" operator="equal">
      <formula>"Receiving"</formula>
    </cfRule>
  </conditionalFormatting>
  <conditionalFormatting sqref="S19:S23">
    <cfRule type="cellIs" dxfId="17857" priority="219" operator="equal">
      <formula>"SLC"</formula>
    </cfRule>
  </conditionalFormatting>
  <conditionalFormatting sqref="S19:S23">
    <cfRule type="cellIs" dxfId="17856" priority="215" operator="equal">
      <formula>"IDF"</formula>
    </cfRule>
    <cfRule type="cellIs" dxfId="17855" priority="216" operator="equal">
      <formula>"Costco"</formula>
    </cfRule>
    <cfRule type="cellIs" dxfId="17854" priority="217" operator="equal">
      <formula>"Gutzy"</formula>
    </cfRule>
    <cfRule type="cellIs" dxfId="17853" priority="218" operator="equal">
      <formula>"LCP"</formula>
    </cfRule>
  </conditionalFormatting>
  <conditionalFormatting sqref="S19:S23">
    <cfRule type="cellIs" dxfId="17852" priority="214" operator="equal">
      <formula>"Receiving"</formula>
    </cfRule>
  </conditionalFormatting>
  <conditionalFormatting sqref="S24">
    <cfRule type="cellIs" dxfId="17851" priority="213" operator="equal">
      <formula>"SLC"</formula>
    </cfRule>
  </conditionalFormatting>
  <conditionalFormatting sqref="S24">
    <cfRule type="cellIs" dxfId="17850" priority="209" operator="equal">
      <formula>"IDF"</formula>
    </cfRule>
    <cfRule type="cellIs" dxfId="17849" priority="210" operator="equal">
      <formula>"Costco"</formula>
    </cfRule>
    <cfRule type="cellIs" dxfId="17848" priority="211" operator="equal">
      <formula>"Gutzy"</formula>
    </cfRule>
    <cfRule type="cellIs" dxfId="17847" priority="212" operator="equal">
      <formula>"LCP"</formula>
    </cfRule>
  </conditionalFormatting>
  <conditionalFormatting sqref="S24">
    <cfRule type="cellIs" dxfId="17846" priority="208" operator="equal">
      <formula>"Receiving"</formula>
    </cfRule>
  </conditionalFormatting>
  <conditionalFormatting sqref="A30">
    <cfRule type="cellIs" dxfId="17845" priority="207" operator="equal">
      <formula>"SLC"</formula>
    </cfRule>
  </conditionalFormatting>
  <conditionalFormatting sqref="A30">
    <cfRule type="cellIs" dxfId="17844" priority="203" operator="equal">
      <formula>"IDF"</formula>
    </cfRule>
    <cfRule type="cellIs" dxfId="17843" priority="204" operator="equal">
      <formula>"Costco"</formula>
    </cfRule>
    <cfRule type="cellIs" dxfId="17842" priority="205" operator="equal">
      <formula>"Gutzy"</formula>
    </cfRule>
    <cfRule type="cellIs" dxfId="17841" priority="206" operator="equal">
      <formula>"LCP"</formula>
    </cfRule>
  </conditionalFormatting>
  <conditionalFormatting sqref="A30">
    <cfRule type="cellIs" dxfId="17840" priority="202" operator="equal">
      <formula>"Receiving"</formula>
    </cfRule>
  </conditionalFormatting>
  <conditionalFormatting sqref="A30">
    <cfRule type="cellIs" dxfId="17839" priority="201" operator="equal">
      <formula>"SLC"</formula>
    </cfRule>
  </conditionalFormatting>
  <conditionalFormatting sqref="A30">
    <cfRule type="cellIs" dxfId="17838" priority="197" operator="equal">
      <formula>"IDF"</formula>
    </cfRule>
    <cfRule type="cellIs" dxfId="17837" priority="198" operator="equal">
      <formula>"Costco"</formula>
    </cfRule>
    <cfRule type="cellIs" dxfId="17836" priority="199" operator="equal">
      <formula>"Gutzy"</formula>
    </cfRule>
    <cfRule type="cellIs" dxfId="17835" priority="200" operator="equal">
      <formula>"LCP"</formula>
    </cfRule>
  </conditionalFormatting>
  <conditionalFormatting sqref="A30">
    <cfRule type="cellIs" dxfId="17834" priority="196" operator="equal">
      <formula>"Receiving"</formula>
    </cfRule>
  </conditionalFormatting>
  <conditionalFormatting sqref="A60">
    <cfRule type="cellIs" dxfId="17833" priority="195" operator="equal">
      <formula>"SLC"</formula>
    </cfRule>
  </conditionalFormatting>
  <conditionalFormatting sqref="A60">
    <cfRule type="cellIs" dxfId="17832" priority="191" operator="equal">
      <formula>"IDF"</formula>
    </cfRule>
    <cfRule type="cellIs" dxfId="17831" priority="192" operator="equal">
      <formula>"Costco"</formula>
    </cfRule>
    <cfRule type="cellIs" dxfId="17830" priority="193" operator="equal">
      <formula>"Gutzy"</formula>
    </cfRule>
    <cfRule type="cellIs" dxfId="17829" priority="194" operator="equal">
      <formula>"LCP"</formula>
    </cfRule>
  </conditionalFormatting>
  <conditionalFormatting sqref="A56">
    <cfRule type="cellIs" dxfId="17828" priority="190" operator="equal">
      <formula>"SLC"</formula>
    </cfRule>
  </conditionalFormatting>
  <conditionalFormatting sqref="A56">
    <cfRule type="cellIs" dxfId="17827" priority="186" operator="equal">
      <formula>"IDF"</formula>
    </cfRule>
    <cfRule type="cellIs" dxfId="17826" priority="187" operator="equal">
      <formula>"Costco"</formula>
    </cfRule>
    <cfRule type="cellIs" dxfId="17825" priority="188" operator="equal">
      <formula>"Gutzy"</formula>
    </cfRule>
    <cfRule type="cellIs" dxfId="17824" priority="189" operator="equal">
      <formula>"LCP"</formula>
    </cfRule>
  </conditionalFormatting>
  <conditionalFormatting sqref="A56">
    <cfRule type="cellIs" dxfId="17823" priority="185" operator="equal">
      <formula>"Receiving"</formula>
    </cfRule>
  </conditionalFormatting>
  <conditionalFormatting sqref="A59">
    <cfRule type="cellIs" dxfId="17822" priority="184" operator="equal">
      <formula>"SLC"</formula>
    </cfRule>
  </conditionalFormatting>
  <conditionalFormatting sqref="A59">
    <cfRule type="cellIs" dxfId="17821" priority="180" operator="equal">
      <formula>"IDF"</formula>
    </cfRule>
    <cfRule type="cellIs" dxfId="17820" priority="181" operator="equal">
      <formula>"Costco"</formula>
    </cfRule>
    <cfRule type="cellIs" dxfId="17819" priority="182" operator="equal">
      <formula>"Gutzy"</formula>
    </cfRule>
    <cfRule type="cellIs" dxfId="17818" priority="183" operator="equal">
      <formula>"LCP"</formula>
    </cfRule>
  </conditionalFormatting>
  <conditionalFormatting sqref="A59">
    <cfRule type="cellIs" dxfId="17817" priority="179" operator="equal">
      <formula>"Receiving"</formula>
    </cfRule>
  </conditionalFormatting>
  <conditionalFormatting sqref="A56:A59">
    <cfRule type="cellIs" dxfId="17816" priority="178" operator="equal">
      <formula>"SLC"</formula>
    </cfRule>
  </conditionalFormatting>
  <conditionalFormatting sqref="A56:A59">
    <cfRule type="cellIs" dxfId="17815" priority="174" operator="equal">
      <formula>"IDF"</formula>
    </cfRule>
    <cfRule type="cellIs" dxfId="17814" priority="175" operator="equal">
      <formula>"Costco"</formula>
    </cfRule>
    <cfRule type="cellIs" dxfId="17813" priority="176" operator="equal">
      <formula>"Gutzy"</formula>
    </cfRule>
    <cfRule type="cellIs" dxfId="17812" priority="177" operator="equal">
      <formula>"LCP"</formula>
    </cfRule>
  </conditionalFormatting>
  <conditionalFormatting sqref="A56:A59">
    <cfRule type="cellIs" dxfId="17811" priority="173" operator="equal">
      <formula>"Receiving"</formula>
    </cfRule>
  </conditionalFormatting>
  <conditionalFormatting sqref="A34:A47">
    <cfRule type="cellIs" dxfId="17810" priority="172" operator="equal">
      <formula>"SLC"</formula>
    </cfRule>
  </conditionalFormatting>
  <conditionalFormatting sqref="A34:A47">
    <cfRule type="cellIs" dxfId="17809" priority="168" operator="equal">
      <formula>"IDF"</formula>
    </cfRule>
    <cfRule type="cellIs" dxfId="17808" priority="169" operator="equal">
      <formula>"Costco"</formula>
    </cfRule>
    <cfRule type="cellIs" dxfId="17807" priority="170" operator="equal">
      <formula>"Gutzy"</formula>
    </cfRule>
    <cfRule type="cellIs" dxfId="17806" priority="171" operator="equal">
      <formula>"LCP"</formula>
    </cfRule>
  </conditionalFormatting>
  <conditionalFormatting sqref="A34:A47">
    <cfRule type="cellIs" dxfId="17805" priority="167" operator="equal">
      <formula>"Receiving"</formula>
    </cfRule>
  </conditionalFormatting>
  <conditionalFormatting sqref="A48:A53">
    <cfRule type="cellIs" dxfId="17804" priority="166" operator="equal">
      <formula>"SLC"</formula>
    </cfRule>
  </conditionalFormatting>
  <conditionalFormatting sqref="A48:A53">
    <cfRule type="cellIs" dxfId="17803" priority="162" operator="equal">
      <formula>"IDF"</formula>
    </cfRule>
    <cfRule type="cellIs" dxfId="17802" priority="163" operator="equal">
      <formula>"Costco"</formula>
    </cfRule>
    <cfRule type="cellIs" dxfId="17801" priority="164" operator="equal">
      <formula>"Gutzy"</formula>
    </cfRule>
    <cfRule type="cellIs" dxfId="17800" priority="165" operator="equal">
      <formula>"LCP"</formula>
    </cfRule>
  </conditionalFormatting>
  <conditionalFormatting sqref="A48:A53">
    <cfRule type="cellIs" dxfId="17799" priority="161" operator="equal">
      <formula>"Receiving"</formula>
    </cfRule>
  </conditionalFormatting>
  <conditionalFormatting sqref="J59">
    <cfRule type="cellIs" dxfId="17798" priority="160" operator="equal">
      <formula>"SLC"</formula>
    </cfRule>
  </conditionalFormatting>
  <conditionalFormatting sqref="J59">
    <cfRule type="cellIs" dxfId="17797" priority="156" operator="equal">
      <formula>"IDF"</formula>
    </cfRule>
    <cfRule type="cellIs" dxfId="17796" priority="157" operator="equal">
      <formula>"Costco"</formula>
    </cfRule>
    <cfRule type="cellIs" dxfId="17795" priority="158" operator="equal">
      <formula>"Gutzy"</formula>
    </cfRule>
    <cfRule type="cellIs" dxfId="17794" priority="159" operator="equal">
      <formula>"LCP"</formula>
    </cfRule>
  </conditionalFormatting>
  <conditionalFormatting sqref="J59">
    <cfRule type="cellIs" dxfId="17793" priority="155" operator="equal">
      <formula>"Receiving"</formula>
    </cfRule>
  </conditionalFormatting>
  <conditionalFormatting sqref="J59">
    <cfRule type="cellIs" dxfId="17792" priority="154" operator="equal">
      <formula>"SLC"</formula>
    </cfRule>
  </conditionalFormatting>
  <conditionalFormatting sqref="J59">
    <cfRule type="cellIs" dxfId="17791" priority="150" operator="equal">
      <formula>"IDF"</formula>
    </cfRule>
    <cfRule type="cellIs" dxfId="17790" priority="151" operator="equal">
      <formula>"Costco"</formula>
    </cfRule>
    <cfRule type="cellIs" dxfId="17789" priority="152" operator="equal">
      <formula>"Gutzy"</formula>
    </cfRule>
    <cfRule type="cellIs" dxfId="17788" priority="153" operator="equal">
      <formula>"LCP"</formula>
    </cfRule>
  </conditionalFormatting>
  <conditionalFormatting sqref="J59">
    <cfRule type="cellIs" dxfId="17787" priority="149" operator="equal">
      <formula>"Receiving"</formula>
    </cfRule>
  </conditionalFormatting>
  <conditionalFormatting sqref="J34:J47">
    <cfRule type="cellIs" dxfId="17786" priority="148" operator="equal">
      <formula>"SLC"</formula>
    </cfRule>
  </conditionalFormatting>
  <conditionalFormatting sqref="J34:J47">
    <cfRule type="cellIs" dxfId="17785" priority="144" operator="equal">
      <formula>"IDF"</formula>
    </cfRule>
    <cfRule type="cellIs" dxfId="17784" priority="145" operator="equal">
      <formula>"Costco"</formula>
    </cfRule>
    <cfRule type="cellIs" dxfId="17783" priority="146" operator="equal">
      <formula>"Gutzy"</formula>
    </cfRule>
    <cfRule type="cellIs" dxfId="17782" priority="147" operator="equal">
      <formula>"LCP"</formula>
    </cfRule>
  </conditionalFormatting>
  <conditionalFormatting sqref="J34:J47">
    <cfRule type="cellIs" dxfId="17781" priority="143" operator="equal">
      <formula>"Receiving"</formula>
    </cfRule>
  </conditionalFormatting>
  <conditionalFormatting sqref="J48:J52">
    <cfRule type="cellIs" dxfId="17780" priority="142" operator="equal">
      <formula>"SLC"</formula>
    </cfRule>
  </conditionalFormatting>
  <conditionalFormatting sqref="J48:J52">
    <cfRule type="cellIs" dxfId="17779" priority="138" operator="equal">
      <formula>"IDF"</formula>
    </cfRule>
    <cfRule type="cellIs" dxfId="17778" priority="139" operator="equal">
      <formula>"Costco"</formula>
    </cfRule>
    <cfRule type="cellIs" dxfId="17777" priority="140" operator="equal">
      <formula>"Gutzy"</formula>
    </cfRule>
    <cfRule type="cellIs" dxfId="17776" priority="141" operator="equal">
      <formula>"LCP"</formula>
    </cfRule>
  </conditionalFormatting>
  <conditionalFormatting sqref="J48:J52">
    <cfRule type="cellIs" dxfId="17775" priority="137" operator="equal">
      <formula>"Receiving"</formula>
    </cfRule>
  </conditionalFormatting>
  <conditionalFormatting sqref="S56">
    <cfRule type="cellIs" dxfId="17774" priority="136" operator="equal">
      <formula>"SLC"</formula>
    </cfRule>
  </conditionalFormatting>
  <conditionalFormatting sqref="S56">
    <cfRule type="cellIs" dxfId="17773" priority="132" operator="equal">
      <formula>"IDF"</formula>
    </cfRule>
    <cfRule type="cellIs" dxfId="17772" priority="133" operator="equal">
      <formula>"Costco"</formula>
    </cfRule>
    <cfRule type="cellIs" dxfId="17771" priority="134" operator="equal">
      <formula>"Gutzy"</formula>
    </cfRule>
    <cfRule type="cellIs" dxfId="17770" priority="135" operator="equal">
      <formula>"LCP"</formula>
    </cfRule>
  </conditionalFormatting>
  <conditionalFormatting sqref="S56">
    <cfRule type="cellIs" dxfId="17769" priority="131" operator="equal">
      <formula>"Receiving"</formula>
    </cfRule>
  </conditionalFormatting>
  <conditionalFormatting sqref="S59">
    <cfRule type="cellIs" dxfId="17768" priority="130" operator="equal">
      <formula>"SLC"</formula>
    </cfRule>
  </conditionalFormatting>
  <conditionalFormatting sqref="S59">
    <cfRule type="cellIs" dxfId="17767" priority="126" operator="equal">
      <formula>"IDF"</formula>
    </cfRule>
    <cfRule type="cellIs" dxfId="17766" priority="127" operator="equal">
      <formula>"Costco"</formula>
    </cfRule>
    <cfRule type="cellIs" dxfId="17765" priority="128" operator="equal">
      <formula>"Gutzy"</formula>
    </cfRule>
    <cfRule type="cellIs" dxfId="17764" priority="129" operator="equal">
      <formula>"LCP"</formula>
    </cfRule>
  </conditionalFormatting>
  <conditionalFormatting sqref="S59">
    <cfRule type="cellIs" dxfId="17763" priority="125" operator="equal">
      <formula>"Receiving"</formula>
    </cfRule>
  </conditionalFormatting>
  <conditionalFormatting sqref="S56:S59">
    <cfRule type="cellIs" dxfId="17762" priority="124" operator="equal">
      <formula>"SLC"</formula>
    </cfRule>
  </conditionalFormatting>
  <conditionalFormatting sqref="S56:S59">
    <cfRule type="cellIs" dxfId="17761" priority="120" operator="equal">
      <formula>"IDF"</formula>
    </cfRule>
    <cfRule type="cellIs" dxfId="17760" priority="121" operator="equal">
      <formula>"Costco"</formula>
    </cfRule>
    <cfRule type="cellIs" dxfId="17759" priority="122" operator="equal">
      <formula>"Gutzy"</formula>
    </cfRule>
    <cfRule type="cellIs" dxfId="17758" priority="123" operator="equal">
      <formula>"LCP"</formula>
    </cfRule>
  </conditionalFormatting>
  <conditionalFormatting sqref="S56:S59">
    <cfRule type="cellIs" dxfId="17757" priority="119" operator="equal">
      <formula>"Receiving"</formula>
    </cfRule>
  </conditionalFormatting>
  <conditionalFormatting sqref="S54:S55 S34:S47">
    <cfRule type="cellIs" dxfId="17756" priority="118" operator="equal">
      <formula>"SLC"</formula>
    </cfRule>
  </conditionalFormatting>
  <conditionalFormatting sqref="S54:S55 S34:S47">
    <cfRule type="cellIs" dxfId="17755" priority="114" operator="equal">
      <formula>"IDF"</formula>
    </cfRule>
    <cfRule type="cellIs" dxfId="17754" priority="115" operator="equal">
      <formula>"Costco"</formula>
    </cfRule>
    <cfRule type="cellIs" dxfId="17753" priority="116" operator="equal">
      <formula>"Gutzy"</formula>
    </cfRule>
    <cfRule type="cellIs" dxfId="17752" priority="117" operator="equal">
      <formula>"LCP"</formula>
    </cfRule>
  </conditionalFormatting>
  <conditionalFormatting sqref="S54:S55 S34:S47">
    <cfRule type="cellIs" dxfId="17751" priority="113" operator="equal">
      <formula>"Receiving"</formula>
    </cfRule>
  </conditionalFormatting>
  <conditionalFormatting sqref="S48:S53">
    <cfRule type="cellIs" dxfId="17750" priority="112" operator="equal">
      <formula>"SLC"</formula>
    </cfRule>
  </conditionalFormatting>
  <conditionalFormatting sqref="S48:S53">
    <cfRule type="cellIs" dxfId="17749" priority="108" operator="equal">
      <formula>"IDF"</formula>
    </cfRule>
    <cfRule type="cellIs" dxfId="17748" priority="109" operator="equal">
      <formula>"Costco"</formula>
    </cfRule>
    <cfRule type="cellIs" dxfId="17747" priority="110" operator="equal">
      <formula>"Gutzy"</formula>
    </cfRule>
    <cfRule type="cellIs" dxfId="17746" priority="111" operator="equal">
      <formula>"LCP"</formula>
    </cfRule>
  </conditionalFormatting>
  <conditionalFormatting sqref="S48:S53">
    <cfRule type="cellIs" dxfId="17745" priority="107" operator="equal">
      <formula>"Receiving"</formula>
    </cfRule>
  </conditionalFormatting>
  <conditionalFormatting sqref="A87">
    <cfRule type="cellIs" dxfId="17744" priority="106" operator="equal">
      <formula>"SLC"</formula>
    </cfRule>
  </conditionalFormatting>
  <conditionalFormatting sqref="A87">
    <cfRule type="cellIs" dxfId="17743" priority="102" operator="equal">
      <formula>"IDF"</formula>
    </cfRule>
    <cfRule type="cellIs" dxfId="17742" priority="103" operator="equal">
      <formula>"Costco"</formula>
    </cfRule>
    <cfRule type="cellIs" dxfId="17741" priority="104" operator="equal">
      <formula>"Gutzy"</formula>
    </cfRule>
    <cfRule type="cellIs" dxfId="17740" priority="105" operator="equal">
      <formula>"LCP"</formula>
    </cfRule>
  </conditionalFormatting>
  <conditionalFormatting sqref="A87">
    <cfRule type="cellIs" dxfId="17739" priority="101" operator="equal">
      <formula>"Receiving"</formula>
    </cfRule>
  </conditionalFormatting>
  <conditionalFormatting sqref="A85:A87">
    <cfRule type="cellIs" dxfId="17738" priority="100" operator="equal">
      <formula>"SLC"</formula>
    </cfRule>
  </conditionalFormatting>
  <conditionalFormatting sqref="A85:A87">
    <cfRule type="cellIs" dxfId="17737" priority="96" operator="equal">
      <formula>"IDF"</formula>
    </cfRule>
    <cfRule type="cellIs" dxfId="17736" priority="97" operator="equal">
      <formula>"Costco"</formula>
    </cfRule>
    <cfRule type="cellIs" dxfId="17735" priority="98" operator="equal">
      <formula>"Gutzy"</formula>
    </cfRule>
    <cfRule type="cellIs" dxfId="17734" priority="99" operator="equal">
      <formula>"LCP"</formula>
    </cfRule>
  </conditionalFormatting>
  <conditionalFormatting sqref="A85:A87">
    <cfRule type="cellIs" dxfId="17733" priority="95" operator="equal">
      <formula>"Receiving"</formula>
    </cfRule>
  </conditionalFormatting>
  <conditionalFormatting sqref="A82 A62:A75">
    <cfRule type="cellIs" dxfId="17732" priority="94" operator="equal">
      <formula>"SLC"</formula>
    </cfRule>
  </conditionalFormatting>
  <conditionalFormatting sqref="A82 A62:A75">
    <cfRule type="cellIs" dxfId="17731" priority="90" operator="equal">
      <formula>"IDF"</formula>
    </cfRule>
    <cfRule type="cellIs" dxfId="17730" priority="91" operator="equal">
      <formula>"Costco"</formula>
    </cfRule>
    <cfRule type="cellIs" dxfId="17729" priority="92" operator="equal">
      <formula>"Gutzy"</formula>
    </cfRule>
    <cfRule type="cellIs" dxfId="17728" priority="93" operator="equal">
      <formula>"LCP"</formula>
    </cfRule>
  </conditionalFormatting>
  <conditionalFormatting sqref="A82 A62:A75">
    <cfRule type="cellIs" dxfId="17727" priority="89" operator="equal">
      <formula>"Receiving"</formula>
    </cfRule>
  </conditionalFormatting>
  <conditionalFormatting sqref="A76:A81">
    <cfRule type="cellIs" dxfId="17726" priority="88" operator="equal">
      <formula>"SLC"</formula>
    </cfRule>
  </conditionalFormatting>
  <conditionalFormatting sqref="A76:A81">
    <cfRule type="cellIs" dxfId="17725" priority="84" operator="equal">
      <formula>"IDF"</formula>
    </cfRule>
    <cfRule type="cellIs" dxfId="17724" priority="85" operator="equal">
      <formula>"Costco"</formula>
    </cfRule>
    <cfRule type="cellIs" dxfId="17723" priority="86" operator="equal">
      <formula>"Gutzy"</formula>
    </cfRule>
    <cfRule type="cellIs" dxfId="17722" priority="87" operator="equal">
      <formula>"LCP"</formula>
    </cfRule>
  </conditionalFormatting>
  <conditionalFormatting sqref="A76:A81">
    <cfRule type="cellIs" dxfId="17721" priority="83" operator="equal">
      <formula>"Receiving"</formula>
    </cfRule>
  </conditionalFormatting>
  <conditionalFormatting sqref="A89:A97 H89:H97">
    <cfRule type="cellIs" dxfId="17720" priority="82" operator="equal">
      <formula>"SLC"</formula>
    </cfRule>
  </conditionalFormatting>
  <conditionalFormatting sqref="A89:A97 H89:H97">
    <cfRule type="cellIs" dxfId="17719" priority="78" operator="equal">
      <formula>"IDF"</formula>
    </cfRule>
    <cfRule type="cellIs" dxfId="17718" priority="79" operator="equal">
      <formula>"Costco"</formula>
    </cfRule>
    <cfRule type="cellIs" dxfId="17717" priority="80" operator="equal">
      <formula>"Gutzy"</formula>
    </cfRule>
    <cfRule type="cellIs" dxfId="17716" priority="81" operator="equal">
      <formula>"LCP"</formula>
    </cfRule>
  </conditionalFormatting>
  <conditionalFormatting sqref="A89:A97 H89:H97">
    <cfRule type="cellIs" dxfId="17715" priority="77" operator="equal">
      <formula>"Receiving"</formula>
    </cfRule>
  </conditionalFormatting>
  <conditionalFormatting sqref="S71:S76 N62:N67 N71:N77">
    <cfRule type="cellIs" dxfId="17714" priority="76" operator="equal">
      <formula>"SLC"</formula>
    </cfRule>
  </conditionalFormatting>
  <conditionalFormatting sqref="S71:S76 N62:N67 N71:N77">
    <cfRule type="cellIs" dxfId="17713" priority="72" operator="equal">
      <formula>"IDF"</formula>
    </cfRule>
    <cfRule type="cellIs" dxfId="17712" priority="73" operator="equal">
      <formula>"Costco"</formula>
    </cfRule>
    <cfRule type="cellIs" dxfId="17711" priority="74" operator="equal">
      <formula>"Gutzy"</formula>
    </cfRule>
    <cfRule type="cellIs" dxfId="17710" priority="75" operator="equal">
      <formula>"LCP"</formula>
    </cfRule>
  </conditionalFormatting>
  <conditionalFormatting sqref="S71:S76">
    <cfRule type="cellIs" dxfId="17709" priority="71" operator="equal">
      <formula>"Receiving"</formula>
    </cfRule>
  </conditionalFormatting>
  <conditionalFormatting sqref="Q62:Q66 T72:T77 W62:W67 O61 U71 L61:L67 S62:T67">
    <cfRule type="cellIs" dxfId="17708" priority="70" operator="equal">
      <formula>"SLC"</formula>
    </cfRule>
  </conditionalFormatting>
  <conditionalFormatting sqref="Q62:Q66 T72:T77 W62:W67 O61 U71 L61:L67 S62:T67">
    <cfRule type="cellIs" dxfId="17707" priority="66" operator="equal">
      <formula>"IDF"</formula>
    </cfRule>
    <cfRule type="cellIs" dxfId="17706" priority="67" operator="equal">
      <formula>"Costco"</formula>
    </cfRule>
    <cfRule type="cellIs" dxfId="17705" priority="68" operator="equal">
      <formula>"Gutzy"</formula>
    </cfRule>
    <cfRule type="cellIs" dxfId="17704" priority="69" operator="equal">
      <formula>"LCP"</formula>
    </cfRule>
  </conditionalFormatting>
  <conditionalFormatting sqref="Q72:Q77">
    <cfRule type="cellIs" dxfId="17703" priority="65" operator="equal">
      <formula>"SLC"</formula>
    </cfRule>
  </conditionalFormatting>
  <conditionalFormatting sqref="Q72:Q77">
    <cfRule type="cellIs" dxfId="17702" priority="61" operator="equal">
      <formula>"IDF"</formula>
    </cfRule>
    <cfRule type="cellIs" dxfId="17701" priority="62" operator="equal">
      <formula>"Costco"</formula>
    </cfRule>
    <cfRule type="cellIs" dxfId="17700" priority="63" operator="equal">
      <formula>"Gutzy"</formula>
    </cfRule>
    <cfRule type="cellIs" dxfId="17699" priority="64" operator="equal">
      <formula>"LCP"</formula>
    </cfRule>
  </conditionalFormatting>
  <conditionalFormatting sqref="W72:W77">
    <cfRule type="cellIs" dxfId="17698" priority="60" operator="equal">
      <formula>"SLC"</formula>
    </cfRule>
  </conditionalFormatting>
  <conditionalFormatting sqref="W72:W77">
    <cfRule type="cellIs" dxfId="17697" priority="56" operator="equal">
      <formula>"IDF"</formula>
    </cfRule>
    <cfRule type="cellIs" dxfId="17696" priority="57" operator="equal">
      <formula>"Costco"</formula>
    </cfRule>
    <cfRule type="cellIs" dxfId="17695" priority="58" operator="equal">
      <formula>"Gutzy"</formula>
    </cfRule>
    <cfRule type="cellIs" dxfId="17694" priority="59" operator="equal">
      <formula>"LCP"</formula>
    </cfRule>
  </conditionalFormatting>
  <conditionalFormatting sqref="N71:N77 U71 L61:L67 S62:S67">
    <cfRule type="cellIs" dxfId="17693" priority="55" operator="equal">
      <formula>"Receiving"</formula>
    </cfRule>
  </conditionalFormatting>
  <conditionalFormatting sqref="A26">
    <cfRule type="cellIs" dxfId="17692" priority="54" operator="equal">
      <formula>"SLC"</formula>
    </cfRule>
  </conditionalFormatting>
  <conditionalFormatting sqref="A26">
    <cfRule type="cellIs" dxfId="17691" priority="50" operator="equal">
      <formula>"IDF"</formula>
    </cfRule>
    <cfRule type="cellIs" dxfId="17690" priority="51" operator="equal">
      <formula>"Costco"</formula>
    </cfRule>
    <cfRule type="cellIs" dxfId="17689" priority="52" operator="equal">
      <formula>"Gutzy"</formula>
    </cfRule>
    <cfRule type="cellIs" dxfId="17688" priority="53" operator="equal">
      <formula>"LCP"</formula>
    </cfRule>
  </conditionalFormatting>
  <conditionalFormatting sqref="A26">
    <cfRule type="cellIs" dxfId="17687" priority="49" operator="equal">
      <formula>"Receiving"</formula>
    </cfRule>
  </conditionalFormatting>
  <conditionalFormatting sqref="A84">
    <cfRule type="cellIs" dxfId="17686" priority="48" operator="equal">
      <formula>"SLC"</formula>
    </cfRule>
  </conditionalFormatting>
  <conditionalFormatting sqref="A84">
    <cfRule type="cellIs" dxfId="17685" priority="44" operator="equal">
      <formula>"IDF"</formula>
    </cfRule>
    <cfRule type="cellIs" dxfId="17684" priority="45" operator="equal">
      <formula>"Costco"</formula>
    </cfRule>
    <cfRule type="cellIs" dxfId="17683" priority="46" operator="equal">
      <formula>"Gutzy"</formula>
    </cfRule>
    <cfRule type="cellIs" dxfId="17682" priority="47" operator="equal">
      <formula>"LCP"</formula>
    </cfRule>
  </conditionalFormatting>
  <conditionalFormatting sqref="A84">
    <cfRule type="cellIs" dxfId="17681" priority="43" operator="equal">
      <formula>"Receiving"</formula>
    </cfRule>
  </conditionalFormatting>
  <conditionalFormatting sqref="A5:A14">
    <cfRule type="cellIs" dxfId="17680" priority="42" operator="equal">
      <formula>"SLC"</formula>
    </cfRule>
  </conditionalFormatting>
  <conditionalFormatting sqref="A5:A14">
    <cfRule type="cellIs" dxfId="17679" priority="38" operator="equal">
      <formula>"IDF"</formula>
    </cfRule>
    <cfRule type="cellIs" dxfId="17678" priority="39" operator="equal">
      <formula>"Costco"</formula>
    </cfRule>
    <cfRule type="cellIs" dxfId="17677" priority="40" operator="equal">
      <formula>"Gutzy"</formula>
    </cfRule>
    <cfRule type="cellIs" dxfId="17676" priority="41" operator="equal">
      <formula>"LCP"</formula>
    </cfRule>
  </conditionalFormatting>
  <conditionalFormatting sqref="A5:A14">
    <cfRule type="cellIs" dxfId="17675" priority="37" operator="equal">
      <formula>"Receiving"</formula>
    </cfRule>
  </conditionalFormatting>
  <conditionalFormatting sqref="J25">
    <cfRule type="cellIs" dxfId="17674" priority="36" operator="equal">
      <formula>"SLC"</formula>
    </cfRule>
  </conditionalFormatting>
  <conditionalFormatting sqref="J25">
    <cfRule type="cellIs" dxfId="17673" priority="32" operator="equal">
      <formula>"IDF"</formula>
    </cfRule>
    <cfRule type="cellIs" dxfId="17672" priority="33" operator="equal">
      <formula>"Costco"</formula>
    </cfRule>
    <cfRule type="cellIs" dxfId="17671" priority="34" operator="equal">
      <formula>"Gutzy"</formula>
    </cfRule>
    <cfRule type="cellIs" dxfId="17670" priority="35" operator="equal">
      <formula>"LCP"</formula>
    </cfRule>
  </conditionalFormatting>
  <conditionalFormatting sqref="J25">
    <cfRule type="cellIs" dxfId="17669" priority="31" operator="equal">
      <formula>"Receiving"</formula>
    </cfRule>
  </conditionalFormatting>
  <conditionalFormatting sqref="A55">
    <cfRule type="cellIs" dxfId="17668" priority="30" operator="equal">
      <formula>"SLC"</formula>
    </cfRule>
  </conditionalFormatting>
  <conditionalFormatting sqref="A55">
    <cfRule type="cellIs" dxfId="17667" priority="26" operator="equal">
      <formula>"IDF"</formula>
    </cfRule>
    <cfRule type="cellIs" dxfId="17666" priority="27" operator="equal">
      <formula>"Costco"</formula>
    </cfRule>
    <cfRule type="cellIs" dxfId="17665" priority="28" operator="equal">
      <formula>"Gutzy"</formula>
    </cfRule>
    <cfRule type="cellIs" dxfId="17664" priority="29" operator="equal">
      <formula>"LCP"</formula>
    </cfRule>
  </conditionalFormatting>
  <conditionalFormatting sqref="A55">
    <cfRule type="cellIs" dxfId="17663" priority="25" operator="equal">
      <formula>"Receiving"</formula>
    </cfRule>
  </conditionalFormatting>
  <conditionalFormatting sqref="A83">
    <cfRule type="cellIs" dxfId="17662" priority="24" operator="equal">
      <formula>"SLC"</formula>
    </cfRule>
  </conditionalFormatting>
  <conditionalFormatting sqref="A83">
    <cfRule type="cellIs" dxfId="17661" priority="20" operator="equal">
      <formula>"IDF"</formula>
    </cfRule>
    <cfRule type="cellIs" dxfId="17660" priority="21" operator="equal">
      <formula>"Costco"</formula>
    </cfRule>
    <cfRule type="cellIs" dxfId="17659" priority="22" operator="equal">
      <formula>"Gutzy"</formula>
    </cfRule>
    <cfRule type="cellIs" dxfId="17658" priority="23" operator="equal">
      <formula>"LCP"</formula>
    </cfRule>
  </conditionalFormatting>
  <conditionalFormatting sqref="A83">
    <cfRule type="cellIs" dxfId="17657" priority="19" operator="equal">
      <formula>"Receiving"</formula>
    </cfRule>
  </conditionalFormatting>
  <conditionalFormatting sqref="J55 J58">
    <cfRule type="cellIs" dxfId="17656" priority="18" operator="equal">
      <formula>"SLC"</formula>
    </cfRule>
  </conditionalFormatting>
  <conditionalFormatting sqref="J55 J58">
    <cfRule type="cellIs" dxfId="17655" priority="14" operator="equal">
      <formula>"IDF"</formula>
    </cfRule>
    <cfRule type="cellIs" dxfId="17654" priority="15" operator="equal">
      <formula>"Costco"</formula>
    </cfRule>
    <cfRule type="cellIs" dxfId="17653" priority="16" operator="equal">
      <formula>"Gutzy"</formula>
    </cfRule>
    <cfRule type="cellIs" dxfId="17652" priority="17" operator="equal">
      <formula>"LCP"</formula>
    </cfRule>
  </conditionalFormatting>
  <conditionalFormatting sqref="J55 J58">
    <cfRule type="cellIs" dxfId="17651" priority="13" operator="equal">
      <formula>"Receiving"</formula>
    </cfRule>
  </conditionalFormatting>
  <conditionalFormatting sqref="J53 J56">
    <cfRule type="cellIs" dxfId="17650" priority="12" operator="equal">
      <formula>"SLC"</formula>
    </cfRule>
  </conditionalFormatting>
  <conditionalFormatting sqref="J53 J56">
    <cfRule type="cellIs" dxfId="17649" priority="8" operator="equal">
      <formula>"IDF"</formula>
    </cfRule>
    <cfRule type="cellIs" dxfId="17648" priority="9" operator="equal">
      <formula>"Costco"</formula>
    </cfRule>
    <cfRule type="cellIs" dxfId="17647" priority="10" operator="equal">
      <formula>"Gutzy"</formula>
    </cfRule>
    <cfRule type="cellIs" dxfId="17646" priority="11" operator="equal">
      <formula>"LCP"</formula>
    </cfRule>
  </conditionalFormatting>
  <conditionalFormatting sqref="J53 J56">
    <cfRule type="cellIs" dxfId="17645" priority="7" operator="equal">
      <formula>"Receiving"</formula>
    </cfRule>
  </conditionalFormatting>
  <conditionalFormatting sqref="J54 J57">
    <cfRule type="cellIs" dxfId="17644" priority="6" operator="equal">
      <formula>"SLC"</formula>
    </cfRule>
  </conditionalFormatting>
  <conditionalFormatting sqref="J54 J57">
    <cfRule type="cellIs" dxfId="17643" priority="2" operator="equal">
      <formula>"IDF"</formula>
    </cfRule>
    <cfRule type="cellIs" dxfId="17642" priority="3" operator="equal">
      <formula>"Costco"</formula>
    </cfRule>
    <cfRule type="cellIs" dxfId="17641" priority="4" operator="equal">
      <formula>"Gutzy"</formula>
    </cfRule>
    <cfRule type="cellIs" dxfId="17640" priority="5" operator="equal">
      <formula>"LCP"</formula>
    </cfRule>
  </conditionalFormatting>
  <conditionalFormatting sqref="J54 J57">
    <cfRule type="cellIs" dxfId="17639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062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62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18C378-3A06-4E83-AECD-2D6D998A3AE6}">
          <x14:formula1>
            <xm:f>Lists!$A$1:$A$52</xm:f>
          </x14:formula1>
          <xm:sqref>C1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1417-1AE8-4CE9-A7A1-A573E4B836A7}">
  <sheetPr codeName="Sheet285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43</v>
      </c>
    </row>
    <row r="2" spans="1:36" ht="8.25" customHeight="1" thickBot="1" x14ac:dyDescent="0.3"/>
    <row r="3" spans="1:36" ht="16.5" thickBot="1" x14ac:dyDescent="0.3">
      <c r="A3" s="476">
        <f>VLOOKUP(C1,Lists!A1:B52,2)</f>
        <v>46355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46356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46357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46358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46359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46360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46361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46355</v>
      </c>
      <c r="M61" s="173">
        <f t="shared" ref="M61:M66" si="0">COUNTIF($A$5:$A$30,N61)</f>
        <v>0</v>
      </c>
      <c r="N61" s="174" t="s">
        <v>18</v>
      </c>
      <c r="O61" s="505">
        <f>J3</f>
        <v>46356</v>
      </c>
      <c r="P61" s="173">
        <f t="shared" ref="P61:P66" si="1">COUNTIF($J$5:$J$30,Q61)</f>
        <v>2</v>
      </c>
      <c r="Q61" s="174" t="s">
        <v>18</v>
      </c>
      <c r="R61" s="508">
        <f>S3</f>
        <v>46357</v>
      </c>
      <c r="S61" s="173">
        <f t="shared" ref="S61:S66" si="2">COUNTIF($S$5:$S$30,T61)</f>
        <v>0</v>
      </c>
      <c r="T61" s="174" t="s">
        <v>18</v>
      </c>
      <c r="U61" s="511">
        <f>A32</f>
        <v>46358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46359</v>
      </c>
      <c r="M71" s="173">
        <f t="shared" ref="M71:M76" si="4">COUNTIF($J$34:$J$59,N71)</f>
        <v>0</v>
      </c>
      <c r="N71" s="174" t="s">
        <v>18</v>
      </c>
      <c r="O71" s="517">
        <f>S32</f>
        <v>46360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WW49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46356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46356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7638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7637" priority="335" operator="equal">
      <formula>"IDF"</formula>
    </cfRule>
    <cfRule type="cellIs" dxfId="17636" priority="336" operator="equal">
      <formula>"Costco"</formula>
    </cfRule>
    <cfRule type="cellIs" dxfId="17635" priority="337" operator="equal">
      <formula>"Gutzy"</formula>
    </cfRule>
    <cfRule type="cellIs" dxfId="17634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7633" priority="334" operator="equal">
      <formula>"Receiving"</formula>
    </cfRule>
  </conditionalFormatting>
  <conditionalFormatting sqref="AB48">
    <cfRule type="cellIs" dxfId="17632" priority="333" operator="equal">
      <formula>"SLC"</formula>
    </cfRule>
  </conditionalFormatting>
  <conditionalFormatting sqref="AB48">
    <cfRule type="cellIs" dxfId="17631" priority="329" operator="equal">
      <formula>"IDF"</formula>
    </cfRule>
    <cfRule type="cellIs" dxfId="17630" priority="330" operator="equal">
      <formula>"Costco"</formula>
    </cfRule>
    <cfRule type="cellIs" dxfId="17629" priority="331" operator="equal">
      <formula>"Gutzy"</formula>
    </cfRule>
    <cfRule type="cellIs" dxfId="17628" priority="332" operator="equal">
      <formula>"LCP"</formula>
    </cfRule>
  </conditionalFormatting>
  <conditionalFormatting sqref="AB48">
    <cfRule type="cellIs" dxfId="17627" priority="328" operator="equal">
      <formula>"Receiving"</formula>
    </cfRule>
  </conditionalFormatting>
  <conditionalFormatting sqref="AB41">
    <cfRule type="cellIs" dxfId="17626" priority="327" operator="equal">
      <formula>"SLC"</formula>
    </cfRule>
  </conditionalFormatting>
  <conditionalFormatting sqref="AB41">
    <cfRule type="cellIs" dxfId="17625" priority="323" operator="equal">
      <formula>"IDF"</formula>
    </cfRule>
    <cfRule type="cellIs" dxfId="17624" priority="324" operator="equal">
      <formula>"Costco"</formula>
    </cfRule>
    <cfRule type="cellIs" dxfId="17623" priority="325" operator="equal">
      <formula>"Gutzy"</formula>
    </cfRule>
    <cfRule type="cellIs" dxfId="17622" priority="326" operator="equal">
      <formula>"LCP"</formula>
    </cfRule>
  </conditionalFormatting>
  <conditionalFormatting sqref="AB41">
    <cfRule type="cellIs" dxfId="17621" priority="322" operator="equal">
      <formula>"Receiving"</formula>
    </cfRule>
  </conditionalFormatting>
  <conditionalFormatting sqref="AB42:AB44">
    <cfRule type="cellIs" dxfId="17620" priority="321" operator="equal">
      <formula>"SLC"</formula>
    </cfRule>
  </conditionalFormatting>
  <conditionalFormatting sqref="AB42:AB44">
    <cfRule type="cellIs" dxfId="17619" priority="317" operator="equal">
      <formula>"IDF"</formula>
    </cfRule>
    <cfRule type="cellIs" dxfId="17618" priority="318" operator="equal">
      <formula>"Costco"</formula>
    </cfRule>
    <cfRule type="cellIs" dxfId="17617" priority="319" operator="equal">
      <formula>"Gutzy"</formula>
    </cfRule>
    <cfRule type="cellIs" dxfId="17616" priority="320" operator="equal">
      <formula>"LCP"</formula>
    </cfRule>
  </conditionalFormatting>
  <conditionalFormatting sqref="AB42:AB44">
    <cfRule type="cellIs" dxfId="17615" priority="316" operator="equal">
      <formula>"Receiving"</formula>
    </cfRule>
  </conditionalFormatting>
  <conditionalFormatting sqref="AB45">
    <cfRule type="cellIs" dxfId="17614" priority="315" operator="equal">
      <formula>"SLC"</formula>
    </cfRule>
  </conditionalFormatting>
  <conditionalFormatting sqref="AB45">
    <cfRule type="cellIs" dxfId="17613" priority="311" operator="equal">
      <formula>"IDF"</formula>
    </cfRule>
    <cfRule type="cellIs" dxfId="17612" priority="312" operator="equal">
      <formula>"Costco"</formula>
    </cfRule>
    <cfRule type="cellIs" dxfId="17611" priority="313" operator="equal">
      <formula>"Gutzy"</formula>
    </cfRule>
    <cfRule type="cellIs" dxfId="17610" priority="314" operator="equal">
      <formula>"LCP"</formula>
    </cfRule>
  </conditionalFormatting>
  <conditionalFormatting sqref="AB45">
    <cfRule type="cellIs" dxfId="17609" priority="310" operator="equal">
      <formula>"Receiving"</formula>
    </cfRule>
  </conditionalFormatting>
  <conditionalFormatting sqref="I100">
    <cfRule type="cellIs" dxfId="17608" priority="309" operator="equal">
      <formula>"SLC"</formula>
    </cfRule>
  </conditionalFormatting>
  <conditionalFormatting sqref="I100">
    <cfRule type="cellIs" dxfId="17607" priority="305" operator="equal">
      <formula>"IDF"</formula>
    </cfRule>
    <cfRule type="cellIs" dxfId="17606" priority="306" operator="equal">
      <formula>"Costco"</formula>
    </cfRule>
    <cfRule type="cellIs" dxfId="17605" priority="307" operator="equal">
      <formula>"Gutzy"</formula>
    </cfRule>
    <cfRule type="cellIs" dxfId="17604" priority="308" operator="equal">
      <formula>"LCP"</formula>
    </cfRule>
  </conditionalFormatting>
  <conditionalFormatting sqref="Q100">
    <cfRule type="cellIs" dxfId="17603" priority="304" operator="equal">
      <formula>"SLC"</formula>
    </cfRule>
  </conditionalFormatting>
  <conditionalFormatting sqref="Q100">
    <cfRule type="cellIs" dxfId="17602" priority="300" operator="equal">
      <formula>"IDF"</formula>
    </cfRule>
    <cfRule type="cellIs" dxfId="17601" priority="301" operator="equal">
      <formula>"Costco"</formula>
    </cfRule>
    <cfRule type="cellIs" dxfId="17600" priority="302" operator="equal">
      <formula>"Gutzy"</formula>
    </cfRule>
    <cfRule type="cellIs" dxfId="17599" priority="303" operator="equal">
      <formula>"LCP"</formula>
    </cfRule>
  </conditionalFormatting>
  <conditionalFormatting sqref="Y100">
    <cfRule type="cellIs" dxfId="17598" priority="299" operator="equal">
      <formula>"SLC"</formula>
    </cfRule>
  </conditionalFormatting>
  <conditionalFormatting sqref="Y100">
    <cfRule type="cellIs" dxfId="17597" priority="295" operator="equal">
      <formula>"IDF"</formula>
    </cfRule>
    <cfRule type="cellIs" dxfId="17596" priority="296" operator="equal">
      <formula>"Costco"</formula>
    </cfRule>
    <cfRule type="cellIs" dxfId="17595" priority="297" operator="equal">
      <formula>"Gutzy"</formula>
    </cfRule>
    <cfRule type="cellIs" dxfId="17594" priority="298" operator="equal">
      <formula>"LCP"</formula>
    </cfRule>
  </conditionalFormatting>
  <conditionalFormatting sqref="AG100">
    <cfRule type="cellIs" dxfId="17593" priority="294" operator="equal">
      <formula>"SLC"</formula>
    </cfRule>
  </conditionalFormatting>
  <conditionalFormatting sqref="AG100">
    <cfRule type="cellIs" dxfId="17592" priority="290" operator="equal">
      <formula>"IDF"</formula>
    </cfRule>
    <cfRule type="cellIs" dxfId="17591" priority="291" operator="equal">
      <formula>"Costco"</formula>
    </cfRule>
    <cfRule type="cellIs" dxfId="17590" priority="292" operator="equal">
      <formula>"Gutzy"</formula>
    </cfRule>
    <cfRule type="cellIs" dxfId="17589" priority="293" operator="equal">
      <formula>"LCP"</formula>
    </cfRule>
  </conditionalFormatting>
  <conditionalFormatting sqref="AO100">
    <cfRule type="cellIs" dxfId="17588" priority="289" operator="equal">
      <formula>"SLC"</formula>
    </cfRule>
  </conditionalFormatting>
  <conditionalFormatting sqref="AO100">
    <cfRule type="cellIs" dxfId="17587" priority="285" operator="equal">
      <formula>"IDF"</formula>
    </cfRule>
    <cfRule type="cellIs" dxfId="17586" priority="286" operator="equal">
      <formula>"Costco"</formula>
    </cfRule>
    <cfRule type="cellIs" dxfId="17585" priority="287" operator="equal">
      <formula>"Gutzy"</formula>
    </cfRule>
    <cfRule type="cellIs" dxfId="17584" priority="288" operator="equal">
      <formula>"LCP"</formula>
    </cfRule>
  </conditionalFormatting>
  <conditionalFormatting sqref="AW100">
    <cfRule type="cellIs" dxfId="17583" priority="284" operator="equal">
      <formula>"SLC"</formula>
    </cfRule>
  </conditionalFormatting>
  <conditionalFormatting sqref="AW100">
    <cfRule type="cellIs" dxfId="17582" priority="280" operator="equal">
      <formula>"IDF"</formula>
    </cfRule>
    <cfRule type="cellIs" dxfId="17581" priority="281" operator="equal">
      <formula>"Costco"</formula>
    </cfRule>
    <cfRule type="cellIs" dxfId="17580" priority="282" operator="equal">
      <formula>"Gutzy"</formula>
    </cfRule>
    <cfRule type="cellIs" dxfId="17579" priority="283" operator="equal">
      <formula>"LCP"</formula>
    </cfRule>
  </conditionalFormatting>
  <conditionalFormatting sqref="J27">
    <cfRule type="cellIs" dxfId="17578" priority="279" operator="equal">
      <formula>"SLC"</formula>
    </cfRule>
  </conditionalFormatting>
  <conditionalFormatting sqref="J27">
    <cfRule type="cellIs" dxfId="17577" priority="275" operator="equal">
      <formula>"IDF"</formula>
    </cfRule>
    <cfRule type="cellIs" dxfId="17576" priority="276" operator="equal">
      <formula>"Costco"</formula>
    </cfRule>
    <cfRule type="cellIs" dxfId="17575" priority="277" operator="equal">
      <formula>"Gutzy"</formula>
    </cfRule>
    <cfRule type="cellIs" dxfId="17574" priority="278" operator="equal">
      <formula>"LCP"</formula>
    </cfRule>
  </conditionalFormatting>
  <conditionalFormatting sqref="J27">
    <cfRule type="cellIs" dxfId="17573" priority="274" operator="equal">
      <formula>"Receiving"</formula>
    </cfRule>
  </conditionalFormatting>
  <conditionalFormatting sqref="S28:S29 S23 S25:S26">
    <cfRule type="cellIs" dxfId="17572" priority="273" operator="equal">
      <formula>"SLC"</formula>
    </cfRule>
  </conditionalFormatting>
  <conditionalFormatting sqref="S28:S29 S23 S25:S26">
    <cfRule type="cellIs" dxfId="17571" priority="269" operator="equal">
      <formula>"IDF"</formula>
    </cfRule>
    <cfRule type="cellIs" dxfId="17570" priority="270" operator="equal">
      <formula>"Costco"</formula>
    </cfRule>
    <cfRule type="cellIs" dxfId="17569" priority="271" operator="equal">
      <formula>"Gutzy"</formula>
    </cfRule>
    <cfRule type="cellIs" dxfId="17568" priority="272" operator="equal">
      <formula>"LCP"</formula>
    </cfRule>
  </conditionalFormatting>
  <conditionalFormatting sqref="S28:S29 S23 S25:S26">
    <cfRule type="cellIs" dxfId="17567" priority="268" operator="equal">
      <formula>"Receiving"</formula>
    </cfRule>
  </conditionalFormatting>
  <conditionalFormatting sqref="J89">
    <cfRule type="cellIs" dxfId="17566" priority="267" operator="equal">
      <formula>"SLC"</formula>
    </cfRule>
  </conditionalFormatting>
  <conditionalFormatting sqref="J89">
    <cfRule type="cellIs" dxfId="17565" priority="263" operator="equal">
      <formula>"IDF"</formula>
    </cfRule>
    <cfRule type="cellIs" dxfId="17564" priority="264" operator="equal">
      <formula>"Costco"</formula>
    </cfRule>
    <cfRule type="cellIs" dxfId="17563" priority="265" operator="equal">
      <formula>"Gutzy"</formula>
    </cfRule>
    <cfRule type="cellIs" dxfId="17562" priority="266" operator="equal">
      <formula>"LCP"</formula>
    </cfRule>
  </conditionalFormatting>
  <conditionalFormatting sqref="J89">
    <cfRule type="cellIs" dxfId="17561" priority="262" operator="equal">
      <formula>"Receiving"</formula>
    </cfRule>
  </conditionalFormatting>
  <conditionalFormatting sqref="J30">
    <cfRule type="cellIs" dxfId="17560" priority="261" operator="equal">
      <formula>"SLC"</formula>
    </cfRule>
  </conditionalFormatting>
  <conditionalFormatting sqref="J30">
    <cfRule type="cellIs" dxfId="17559" priority="257" operator="equal">
      <formula>"IDF"</formula>
    </cfRule>
    <cfRule type="cellIs" dxfId="17558" priority="258" operator="equal">
      <formula>"Costco"</formula>
    </cfRule>
    <cfRule type="cellIs" dxfId="17557" priority="259" operator="equal">
      <formula>"Gutzy"</formula>
    </cfRule>
    <cfRule type="cellIs" dxfId="17556" priority="260" operator="equal">
      <formula>"LCP"</formula>
    </cfRule>
  </conditionalFormatting>
  <conditionalFormatting sqref="J30">
    <cfRule type="cellIs" dxfId="17555" priority="256" operator="equal">
      <formula>"Receiving"</formula>
    </cfRule>
  </conditionalFormatting>
  <conditionalFormatting sqref="J27:J30">
    <cfRule type="cellIs" dxfId="17554" priority="255" operator="equal">
      <formula>"SLC"</formula>
    </cfRule>
  </conditionalFormatting>
  <conditionalFormatting sqref="J27:J30">
    <cfRule type="cellIs" dxfId="17553" priority="251" operator="equal">
      <formula>"IDF"</formula>
    </cfRule>
    <cfRule type="cellIs" dxfId="17552" priority="252" operator="equal">
      <formula>"Costco"</formula>
    </cfRule>
    <cfRule type="cellIs" dxfId="17551" priority="253" operator="equal">
      <formula>"Gutzy"</formula>
    </cfRule>
    <cfRule type="cellIs" dxfId="17550" priority="254" operator="equal">
      <formula>"LCP"</formula>
    </cfRule>
  </conditionalFormatting>
  <conditionalFormatting sqref="J27:J30">
    <cfRule type="cellIs" dxfId="17549" priority="250" operator="equal">
      <formula>"Receiving"</formula>
    </cfRule>
  </conditionalFormatting>
  <conditionalFormatting sqref="S27">
    <cfRule type="cellIs" dxfId="17548" priority="249" operator="equal">
      <formula>"SLC"</formula>
    </cfRule>
  </conditionalFormatting>
  <conditionalFormatting sqref="S27">
    <cfRule type="cellIs" dxfId="17547" priority="245" operator="equal">
      <formula>"IDF"</formula>
    </cfRule>
    <cfRule type="cellIs" dxfId="17546" priority="246" operator="equal">
      <formula>"Costco"</formula>
    </cfRule>
    <cfRule type="cellIs" dxfId="17545" priority="247" operator="equal">
      <formula>"Gutzy"</formula>
    </cfRule>
    <cfRule type="cellIs" dxfId="17544" priority="248" operator="equal">
      <formula>"LCP"</formula>
    </cfRule>
  </conditionalFormatting>
  <conditionalFormatting sqref="S27">
    <cfRule type="cellIs" dxfId="17543" priority="244" operator="equal">
      <formula>"Receiving"</formula>
    </cfRule>
  </conditionalFormatting>
  <conditionalFormatting sqref="S30">
    <cfRule type="cellIs" dxfId="17542" priority="243" operator="equal">
      <formula>"SLC"</formula>
    </cfRule>
  </conditionalFormatting>
  <conditionalFormatting sqref="S30">
    <cfRule type="cellIs" dxfId="17541" priority="239" operator="equal">
      <formula>"IDF"</formula>
    </cfRule>
    <cfRule type="cellIs" dxfId="17540" priority="240" operator="equal">
      <formula>"Costco"</formula>
    </cfRule>
    <cfRule type="cellIs" dxfId="17539" priority="241" operator="equal">
      <formula>"Gutzy"</formula>
    </cfRule>
    <cfRule type="cellIs" dxfId="17538" priority="242" operator="equal">
      <formula>"LCP"</formula>
    </cfRule>
  </conditionalFormatting>
  <conditionalFormatting sqref="S30">
    <cfRule type="cellIs" dxfId="17537" priority="238" operator="equal">
      <formula>"Receiving"</formula>
    </cfRule>
  </conditionalFormatting>
  <conditionalFormatting sqref="J26 J5:J18">
    <cfRule type="cellIs" dxfId="17536" priority="237" operator="equal">
      <formula>"SLC"</formula>
    </cfRule>
  </conditionalFormatting>
  <conditionalFormatting sqref="J26 J5:J18">
    <cfRule type="cellIs" dxfId="17535" priority="233" operator="equal">
      <formula>"IDF"</formula>
    </cfRule>
    <cfRule type="cellIs" dxfId="17534" priority="234" operator="equal">
      <formula>"Costco"</formula>
    </cfRule>
    <cfRule type="cellIs" dxfId="17533" priority="235" operator="equal">
      <formula>"Gutzy"</formula>
    </cfRule>
    <cfRule type="cellIs" dxfId="17532" priority="236" operator="equal">
      <formula>"LCP"</formula>
    </cfRule>
  </conditionalFormatting>
  <conditionalFormatting sqref="J26 J5:J18">
    <cfRule type="cellIs" dxfId="17531" priority="232" operator="equal">
      <formula>"Receiving"</formula>
    </cfRule>
  </conditionalFormatting>
  <conditionalFormatting sqref="J19:J24">
    <cfRule type="cellIs" dxfId="17530" priority="231" operator="equal">
      <formula>"SLC"</formula>
    </cfRule>
  </conditionalFormatting>
  <conditionalFormatting sqref="J19:J24">
    <cfRule type="cellIs" dxfId="17529" priority="227" operator="equal">
      <formula>"IDF"</formula>
    </cfRule>
    <cfRule type="cellIs" dxfId="17528" priority="228" operator="equal">
      <formula>"Costco"</formula>
    </cfRule>
    <cfRule type="cellIs" dxfId="17527" priority="229" operator="equal">
      <formula>"Gutzy"</formula>
    </cfRule>
    <cfRule type="cellIs" dxfId="17526" priority="230" operator="equal">
      <formula>"LCP"</formula>
    </cfRule>
  </conditionalFormatting>
  <conditionalFormatting sqref="J19:J24">
    <cfRule type="cellIs" dxfId="17525" priority="226" operator="equal">
      <formula>"Receiving"</formula>
    </cfRule>
  </conditionalFormatting>
  <conditionalFormatting sqref="S5:S18">
    <cfRule type="cellIs" dxfId="17524" priority="225" operator="equal">
      <formula>"SLC"</formula>
    </cfRule>
  </conditionalFormatting>
  <conditionalFormatting sqref="S5:S18">
    <cfRule type="cellIs" dxfId="17523" priority="221" operator="equal">
      <formula>"IDF"</formula>
    </cfRule>
    <cfRule type="cellIs" dxfId="17522" priority="222" operator="equal">
      <formula>"Costco"</formula>
    </cfRule>
    <cfRule type="cellIs" dxfId="17521" priority="223" operator="equal">
      <formula>"Gutzy"</formula>
    </cfRule>
    <cfRule type="cellIs" dxfId="17520" priority="224" operator="equal">
      <formula>"LCP"</formula>
    </cfRule>
  </conditionalFormatting>
  <conditionalFormatting sqref="S5:S18">
    <cfRule type="cellIs" dxfId="17519" priority="220" operator="equal">
      <formula>"Receiving"</formula>
    </cfRule>
  </conditionalFormatting>
  <conditionalFormatting sqref="S19:S23">
    <cfRule type="cellIs" dxfId="17518" priority="219" operator="equal">
      <formula>"SLC"</formula>
    </cfRule>
  </conditionalFormatting>
  <conditionalFormatting sqref="S19:S23">
    <cfRule type="cellIs" dxfId="17517" priority="215" operator="equal">
      <formula>"IDF"</formula>
    </cfRule>
    <cfRule type="cellIs" dxfId="17516" priority="216" operator="equal">
      <formula>"Costco"</formula>
    </cfRule>
    <cfRule type="cellIs" dxfId="17515" priority="217" operator="equal">
      <formula>"Gutzy"</formula>
    </cfRule>
    <cfRule type="cellIs" dxfId="17514" priority="218" operator="equal">
      <formula>"LCP"</formula>
    </cfRule>
  </conditionalFormatting>
  <conditionalFormatting sqref="S19:S23">
    <cfRule type="cellIs" dxfId="17513" priority="214" operator="equal">
      <formula>"Receiving"</formula>
    </cfRule>
  </conditionalFormatting>
  <conditionalFormatting sqref="S24">
    <cfRule type="cellIs" dxfId="17512" priority="213" operator="equal">
      <formula>"SLC"</formula>
    </cfRule>
  </conditionalFormatting>
  <conditionalFormatting sqref="S24">
    <cfRule type="cellIs" dxfId="17511" priority="209" operator="equal">
      <formula>"IDF"</formula>
    </cfRule>
    <cfRule type="cellIs" dxfId="17510" priority="210" operator="equal">
      <formula>"Costco"</formula>
    </cfRule>
    <cfRule type="cellIs" dxfId="17509" priority="211" operator="equal">
      <formula>"Gutzy"</formula>
    </cfRule>
    <cfRule type="cellIs" dxfId="17508" priority="212" operator="equal">
      <formula>"LCP"</formula>
    </cfRule>
  </conditionalFormatting>
  <conditionalFormatting sqref="S24">
    <cfRule type="cellIs" dxfId="17507" priority="208" operator="equal">
      <formula>"Receiving"</formula>
    </cfRule>
  </conditionalFormatting>
  <conditionalFormatting sqref="A30">
    <cfRule type="cellIs" dxfId="17506" priority="207" operator="equal">
      <formula>"SLC"</formula>
    </cfRule>
  </conditionalFormatting>
  <conditionalFormatting sqref="A30">
    <cfRule type="cellIs" dxfId="17505" priority="203" operator="equal">
      <formula>"IDF"</formula>
    </cfRule>
    <cfRule type="cellIs" dxfId="17504" priority="204" operator="equal">
      <formula>"Costco"</formula>
    </cfRule>
    <cfRule type="cellIs" dxfId="17503" priority="205" operator="equal">
      <formula>"Gutzy"</formula>
    </cfRule>
    <cfRule type="cellIs" dxfId="17502" priority="206" operator="equal">
      <formula>"LCP"</formula>
    </cfRule>
  </conditionalFormatting>
  <conditionalFormatting sqref="A30">
    <cfRule type="cellIs" dxfId="17501" priority="202" operator="equal">
      <formula>"Receiving"</formula>
    </cfRule>
  </conditionalFormatting>
  <conditionalFormatting sqref="A30">
    <cfRule type="cellIs" dxfId="17500" priority="201" operator="equal">
      <formula>"SLC"</formula>
    </cfRule>
  </conditionalFormatting>
  <conditionalFormatting sqref="A30">
    <cfRule type="cellIs" dxfId="17499" priority="197" operator="equal">
      <formula>"IDF"</formula>
    </cfRule>
    <cfRule type="cellIs" dxfId="17498" priority="198" operator="equal">
      <formula>"Costco"</formula>
    </cfRule>
    <cfRule type="cellIs" dxfId="17497" priority="199" operator="equal">
      <formula>"Gutzy"</formula>
    </cfRule>
    <cfRule type="cellIs" dxfId="17496" priority="200" operator="equal">
      <formula>"LCP"</formula>
    </cfRule>
  </conditionalFormatting>
  <conditionalFormatting sqref="A30">
    <cfRule type="cellIs" dxfId="17495" priority="196" operator="equal">
      <formula>"Receiving"</formula>
    </cfRule>
  </conditionalFormatting>
  <conditionalFormatting sqref="A60">
    <cfRule type="cellIs" dxfId="17494" priority="195" operator="equal">
      <formula>"SLC"</formula>
    </cfRule>
  </conditionalFormatting>
  <conditionalFormatting sqref="A60">
    <cfRule type="cellIs" dxfId="17493" priority="191" operator="equal">
      <formula>"IDF"</formula>
    </cfRule>
    <cfRule type="cellIs" dxfId="17492" priority="192" operator="equal">
      <formula>"Costco"</formula>
    </cfRule>
    <cfRule type="cellIs" dxfId="17491" priority="193" operator="equal">
      <formula>"Gutzy"</formula>
    </cfRule>
    <cfRule type="cellIs" dxfId="17490" priority="194" operator="equal">
      <formula>"LCP"</formula>
    </cfRule>
  </conditionalFormatting>
  <conditionalFormatting sqref="A56">
    <cfRule type="cellIs" dxfId="17489" priority="190" operator="equal">
      <formula>"SLC"</formula>
    </cfRule>
  </conditionalFormatting>
  <conditionalFormatting sqref="A56">
    <cfRule type="cellIs" dxfId="17488" priority="186" operator="equal">
      <formula>"IDF"</formula>
    </cfRule>
    <cfRule type="cellIs" dxfId="17487" priority="187" operator="equal">
      <formula>"Costco"</formula>
    </cfRule>
    <cfRule type="cellIs" dxfId="17486" priority="188" operator="equal">
      <formula>"Gutzy"</formula>
    </cfRule>
    <cfRule type="cellIs" dxfId="17485" priority="189" operator="equal">
      <formula>"LCP"</formula>
    </cfRule>
  </conditionalFormatting>
  <conditionalFormatting sqref="A56">
    <cfRule type="cellIs" dxfId="17484" priority="185" operator="equal">
      <formula>"Receiving"</formula>
    </cfRule>
  </conditionalFormatting>
  <conditionalFormatting sqref="A59">
    <cfRule type="cellIs" dxfId="17483" priority="184" operator="equal">
      <formula>"SLC"</formula>
    </cfRule>
  </conditionalFormatting>
  <conditionalFormatting sqref="A59">
    <cfRule type="cellIs" dxfId="17482" priority="180" operator="equal">
      <formula>"IDF"</formula>
    </cfRule>
    <cfRule type="cellIs" dxfId="17481" priority="181" operator="equal">
      <formula>"Costco"</formula>
    </cfRule>
    <cfRule type="cellIs" dxfId="17480" priority="182" operator="equal">
      <formula>"Gutzy"</formula>
    </cfRule>
    <cfRule type="cellIs" dxfId="17479" priority="183" operator="equal">
      <formula>"LCP"</formula>
    </cfRule>
  </conditionalFormatting>
  <conditionalFormatting sqref="A59">
    <cfRule type="cellIs" dxfId="17478" priority="179" operator="equal">
      <formula>"Receiving"</formula>
    </cfRule>
  </conditionalFormatting>
  <conditionalFormatting sqref="A56:A59">
    <cfRule type="cellIs" dxfId="17477" priority="178" operator="equal">
      <formula>"SLC"</formula>
    </cfRule>
  </conditionalFormatting>
  <conditionalFormatting sqref="A56:A59">
    <cfRule type="cellIs" dxfId="17476" priority="174" operator="equal">
      <formula>"IDF"</formula>
    </cfRule>
    <cfRule type="cellIs" dxfId="17475" priority="175" operator="equal">
      <formula>"Costco"</formula>
    </cfRule>
    <cfRule type="cellIs" dxfId="17474" priority="176" operator="equal">
      <formula>"Gutzy"</formula>
    </cfRule>
    <cfRule type="cellIs" dxfId="17473" priority="177" operator="equal">
      <formula>"LCP"</formula>
    </cfRule>
  </conditionalFormatting>
  <conditionalFormatting sqref="A56:A59">
    <cfRule type="cellIs" dxfId="17472" priority="173" operator="equal">
      <formula>"Receiving"</formula>
    </cfRule>
  </conditionalFormatting>
  <conditionalFormatting sqref="A34:A47">
    <cfRule type="cellIs" dxfId="17471" priority="172" operator="equal">
      <formula>"SLC"</formula>
    </cfRule>
  </conditionalFormatting>
  <conditionalFormatting sqref="A34:A47">
    <cfRule type="cellIs" dxfId="17470" priority="168" operator="equal">
      <formula>"IDF"</formula>
    </cfRule>
    <cfRule type="cellIs" dxfId="17469" priority="169" operator="equal">
      <formula>"Costco"</formula>
    </cfRule>
    <cfRule type="cellIs" dxfId="17468" priority="170" operator="equal">
      <formula>"Gutzy"</formula>
    </cfRule>
    <cfRule type="cellIs" dxfId="17467" priority="171" operator="equal">
      <formula>"LCP"</formula>
    </cfRule>
  </conditionalFormatting>
  <conditionalFormatting sqref="A34:A47">
    <cfRule type="cellIs" dxfId="17466" priority="167" operator="equal">
      <formula>"Receiving"</formula>
    </cfRule>
  </conditionalFormatting>
  <conditionalFormatting sqref="A48:A53">
    <cfRule type="cellIs" dxfId="17465" priority="166" operator="equal">
      <formula>"SLC"</formula>
    </cfRule>
  </conditionalFormatting>
  <conditionalFormatting sqref="A48:A53">
    <cfRule type="cellIs" dxfId="17464" priority="162" operator="equal">
      <formula>"IDF"</formula>
    </cfRule>
    <cfRule type="cellIs" dxfId="17463" priority="163" operator="equal">
      <formula>"Costco"</formula>
    </cfRule>
    <cfRule type="cellIs" dxfId="17462" priority="164" operator="equal">
      <formula>"Gutzy"</formula>
    </cfRule>
    <cfRule type="cellIs" dxfId="17461" priority="165" operator="equal">
      <formula>"LCP"</formula>
    </cfRule>
  </conditionalFormatting>
  <conditionalFormatting sqref="A48:A53">
    <cfRule type="cellIs" dxfId="17460" priority="161" operator="equal">
      <formula>"Receiving"</formula>
    </cfRule>
  </conditionalFormatting>
  <conditionalFormatting sqref="J59">
    <cfRule type="cellIs" dxfId="17459" priority="160" operator="equal">
      <formula>"SLC"</formula>
    </cfRule>
  </conditionalFormatting>
  <conditionalFormatting sqref="J59">
    <cfRule type="cellIs" dxfId="17458" priority="156" operator="equal">
      <formula>"IDF"</formula>
    </cfRule>
    <cfRule type="cellIs" dxfId="17457" priority="157" operator="equal">
      <formula>"Costco"</formula>
    </cfRule>
    <cfRule type="cellIs" dxfId="17456" priority="158" operator="equal">
      <formula>"Gutzy"</formula>
    </cfRule>
    <cfRule type="cellIs" dxfId="17455" priority="159" operator="equal">
      <formula>"LCP"</formula>
    </cfRule>
  </conditionalFormatting>
  <conditionalFormatting sqref="J59">
    <cfRule type="cellIs" dxfId="17454" priority="155" operator="equal">
      <formula>"Receiving"</formula>
    </cfRule>
  </conditionalFormatting>
  <conditionalFormatting sqref="J59">
    <cfRule type="cellIs" dxfId="17453" priority="154" operator="equal">
      <formula>"SLC"</formula>
    </cfRule>
  </conditionalFormatting>
  <conditionalFormatting sqref="J59">
    <cfRule type="cellIs" dxfId="17452" priority="150" operator="equal">
      <formula>"IDF"</formula>
    </cfRule>
    <cfRule type="cellIs" dxfId="17451" priority="151" operator="equal">
      <formula>"Costco"</formula>
    </cfRule>
    <cfRule type="cellIs" dxfId="17450" priority="152" operator="equal">
      <formula>"Gutzy"</formula>
    </cfRule>
    <cfRule type="cellIs" dxfId="17449" priority="153" operator="equal">
      <formula>"LCP"</formula>
    </cfRule>
  </conditionalFormatting>
  <conditionalFormatting sqref="J59">
    <cfRule type="cellIs" dxfId="17448" priority="149" operator="equal">
      <formula>"Receiving"</formula>
    </cfRule>
  </conditionalFormatting>
  <conditionalFormatting sqref="J34:J47">
    <cfRule type="cellIs" dxfId="17447" priority="148" operator="equal">
      <formula>"SLC"</formula>
    </cfRule>
  </conditionalFormatting>
  <conditionalFormatting sqref="J34:J47">
    <cfRule type="cellIs" dxfId="17446" priority="144" operator="equal">
      <formula>"IDF"</formula>
    </cfRule>
    <cfRule type="cellIs" dxfId="17445" priority="145" operator="equal">
      <formula>"Costco"</formula>
    </cfRule>
    <cfRule type="cellIs" dxfId="17444" priority="146" operator="equal">
      <formula>"Gutzy"</formula>
    </cfRule>
    <cfRule type="cellIs" dxfId="17443" priority="147" operator="equal">
      <formula>"LCP"</formula>
    </cfRule>
  </conditionalFormatting>
  <conditionalFormatting sqref="J34:J47">
    <cfRule type="cellIs" dxfId="17442" priority="143" operator="equal">
      <formula>"Receiving"</formula>
    </cfRule>
  </conditionalFormatting>
  <conditionalFormatting sqref="J48:J52">
    <cfRule type="cellIs" dxfId="17441" priority="142" operator="equal">
      <formula>"SLC"</formula>
    </cfRule>
  </conditionalFormatting>
  <conditionalFormatting sqref="J48:J52">
    <cfRule type="cellIs" dxfId="17440" priority="138" operator="equal">
      <formula>"IDF"</formula>
    </cfRule>
    <cfRule type="cellIs" dxfId="17439" priority="139" operator="equal">
      <formula>"Costco"</formula>
    </cfRule>
    <cfRule type="cellIs" dxfId="17438" priority="140" operator="equal">
      <formula>"Gutzy"</formula>
    </cfRule>
    <cfRule type="cellIs" dxfId="17437" priority="141" operator="equal">
      <formula>"LCP"</formula>
    </cfRule>
  </conditionalFormatting>
  <conditionalFormatting sqref="J48:J52">
    <cfRule type="cellIs" dxfId="17436" priority="137" operator="equal">
      <formula>"Receiving"</formula>
    </cfRule>
  </conditionalFormatting>
  <conditionalFormatting sqref="S56">
    <cfRule type="cellIs" dxfId="17435" priority="136" operator="equal">
      <formula>"SLC"</formula>
    </cfRule>
  </conditionalFormatting>
  <conditionalFormatting sqref="S56">
    <cfRule type="cellIs" dxfId="17434" priority="132" operator="equal">
      <formula>"IDF"</formula>
    </cfRule>
    <cfRule type="cellIs" dxfId="17433" priority="133" operator="equal">
      <formula>"Costco"</formula>
    </cfRule>
    <cfRule type="cellIs" dxfId="17432" priority="134" operator="equal">
      <formula>"Gutzy"</formula>
    </cfRule>
    <cfRule type="cellIs" dxfId="17431" priority="135" operator="equal">
      <formula>"LCP"</formula>
    </cfRule>
  </conditionalFormatting>
  <conditionalFormatting sqref="S56">
    <cfRule type="cellIs" dxfId="17430" priority="131" operator="equal">
      <formula>"Receiving"</formula>
    </cfRule>
  </conditionalFormatting>
  <conditionalFormatting sqref="S59">
    <cfRule type="cellIs" dxfId="17429" priority="130" operator="equal">
      <formula>"SLC"</formula>
    </cfRule>
  </conditionalFormatting>
  <conditionalFormatting sqref="S59">
    <cfRule type="cellIs" dxfId="17428" priority="126" operator="equal">
      <formula>"IDF"</formula>
    </cfRule>
    <cfRule type="cellIs" dxfId="17427" priority="127" operator="equal">
      <formula>"Costco"</formula>
    </cfRule>
    <cfRule type="cellIs" dxfId="17426" priority="128" operator="equal">
      <formula>"Gutzy"</formula>
    </cfRule>
    <cfRule type="cellIs" dxfId="17425" priority="129" operator="equal">
      <formula>"LCP"</formula>
    </cfRule>
  </conditionalFormatting>
  <conditionalFormatting sqref="S59">
    <cfRule type="cellIs" dxfId="17424" priority="125" operator="equal">
      <formula>"Receiving"</formula>
    </cfRule>
  </conditionalFormatting>
  <conditionalFormatting sqref="S56:S59">
    <cfRule type="cellIs" dxfId="17423" priority="124" operator="equal">
      <formula>"SLC"</formula>
    </cfRule>
  </conditionalFormatting>
  <conditionalFormatting sqref="S56:S59">
    <cfRule type="cellIs" dxfId="17422" priority="120" operator="equal">
      <formula>"IDF"</formula>
    </cfRule>
    <cfRule type="cellIs" dxfId="17421" priority="121" operator="equal">
      <formula>"Costco"</formula>
    </cfRule>
    <cfRule type="cellIs" dxfId="17420" priority="122" operator="equal">
      <formula>"Gutzy"</formula>
    </cfRule>
    <cfRule type="cellIs" dxfId="17419" priority="123" operator="equal">
      <formula>"LCP"</formula>
    </cfRule>
  </conditionalFormatting>
  <conditionalFormatting sqref="S56:S59">
    <cfRule type="cellIs" dxfId="17418" priority="119" operator="equal">
      <formula>"Receiving"</formula>
    </cfRule>
  </conditionalFormatting>
  <conditionalFormatting sqref="S54:S55 S34:S47">
    <cfRule type="cellIs" dxfId="17417" priority="118" operator="equal">
      <formula>"SLC"</formula>
    </cfRule>
  </conditionalFormatting>
  <conditionalFormatting sqref="S54:S55 S34:S47">
    <cfRule type="cellIs" dxfId="17416" priority="114" operator="equal">
      <formula>"IDF"</formula>
    </cfRule>
    <cfRule type="cellIs" dxfId="17415" priority="115" operator="equal">
      <formula>"Costco"</formula>
    </cfRule>
    <cfRule type="cellIs" dxfId="17414" priority="116" operator="equal">
      <formula>"Gutzy"</formula>
    </cfRule>
    <cfRule type="cellIs" dxfId="17413" priority="117" operator="equal">
      <formula>"LCP"</formula>
    </cfRule>
  </conditionalFormatting>
  <conditionalFormatting sqref="S54:S55 S34:S47">
    <cfRule type="cellIs" dxfId="17412" priority="113" operator="equal">
      <formula>"Receiving"</formula>
    </cfRule>
  </conditionalFormatting>
  <conditionalFormatting sqref="S48:S53">
    <cfRule type="cellIs" dxfId="17411" priority="112" operator="equal">
      <formula>"SLC"</formula>
    </cfRule>
  </conditionalFormatting>
  <conditionalFormatting sqref="S48:S53">
    <cfRule type="cellIs" dxfId="17410" priority="108" operator="equal">
      <formula>"IDF"</formula>
    </cfRule>
    <cfRule type="cellIs" dxfId="17409" priority="109" operator="equal">
      <formula>"Costco"</formula>
    </cfRule>
    <cfRule type="cellIs" dxfId="17408" priority="110" operator="equal">
      <formula>"Gutzy"</formula>
    </cfRule>
    <cfRule type="cellIs" dxfId="17407" priority="111" operator="equal">
      <formula>"LCP"</formula>
    </cfRule>
  </conditionalFormatting>
  <conditionalFormatting sqref="S48:S53">
    <cfRule type="cellIs" dxfId="17406" priority="107" operator="equal">
      <formula>"Receiving"</formula>
    </cfRule>
  </conditionalFormatting>
  <conditionalFormatting sqref="A87">
    <cfRule type="cellIs" dxfId="17405" priority="106" operator="equal">
      <formula>"SLC"</formula>
    </cfRule>
  </conditionalFormatting>
  <conditionalFormatting sqref="A87">
    <cfRule type="cellIs" dxfId="17404" priority="102" operator="equal">
      <formula>"IDF"</formula>
    </cfRule>
    <cfRule type="cellIs" dxfId="17403" priority="103" operator="equal">
      <formula>"Costco"</formula>
    </cfRule>
    <cfRule type="cellIs" dxfId="17402" priority="104" operator="equal">
      <formula>"Gutzy"</formula>
    </cfRule>
    <cfRule type="cellIs" dxfId="17401" priority="105" operator="equal">
      <formula>"LCP"</formula>
    </cfRule>
  </conditionalFormatting>
  <conditionalFormatting sqref="A87">
    <cfRule type="cellIs" dxfId="17400" priority="101" operator="equal">
      <formula>"Receiving"</formula>
    </cfRule>
  </conditionalFormatting>
  <conditionalFormatting sqref="A85:A87">
    <cfRule type="cellIs" dxfId="17399" priority="100" operator="equal">
      <formula>"SLC"</formula>
    </cfRule>
  </conditionalFormatting>
  <conditionalFormatting sqref="A85:A87">
    <cfRule type="cellIs" dxfId="17398" priority="96" operator="equal">
      <formula>"IDF"</formula>
    </cfRule>
    <cfRule type="cellIs" dxfId="17397" priority="97" operator="equal">
      <formula>"Costco"</formula>
    </cfRule>
    <cfRule type="cellIs" dxfId="17396" priority="98" operator="equal">
      <formula>"Gutzy"</formula>
    </cfRule>
    <cfRule type="cellIs" dxfId="17395" priority="99" operator="equal">
      <formula>"LCP"</formula>
    </cfRule>
  </conditionalFormatting>
  <conditionalFormatting sqref="A85:A87">
    <cfRule type="cellIs" dxfId="17394" priority="95" operator="equal">
      <formula>"Receiving"</formula>
    </cfRule>
  </conditionalFormatting>
  <conditionalFormatting sqref="A82 A62:A75">
    <cfRule type="cellIs" dxfId="17393" priority="94" operator="equal">
      <formula>"SLC"</formula>
    </cfRule>
  </conditionalFormatting>
  <conditionalFormatting sqref="A82 A62:A75">
    <cfRule type="cellIs" dxfId="17392" priority="90" operator="equal">
      <formula>"IDF"</formula>
    </cfRule>
    <cfRule type="cellIs" dxfId="17391" priority="91" operator="equal">
      <formula>"Costco"</formula>
    </cfRule>
    <cfRule type="cellIs" dxfId="17390" priority="92" operator="equal">
      <formula>"Gutzy"</formula>
    </cfRule>
    <cfRule type="cellIs" dxfId="17389" priority="93" operator="equal">
      <formula>"LCP"</formula>
    </cfRule>
  </conditionalFormatting>
  <conditionalFormatting sqref="A82 A62:A75">
    <cfRule type="cellIs" dxfId="17388" priority="89" operator="equal">
      <formula>"Receiving"</formula>
    </cfRule>
  </conditionalFormatting>
  <conditionalFormatting sqref="A76:A81">
    <cfRule type="cellIs" dxfId="17387" priority="88" operator="equal">
      <formula>"SLC"</formula>
    </cfRule>
  </conditionalFormatting>
  <conditionalFormatting sqref="A76:A81">
    <cfRule type="cellIs" dxfId="17386" priority="84" operator="equal">
      <formula>"IDF"</formula>
    </cfRule>
    <cfRule type="cellIs" dxfId="17385" priority="85" operator="equal">
      <formula>"Costco"</formula>
    </cfRule>
    <cfRule type="cellIs" dxfId="17384" priority="86" operator="equal">
      <formula>"Gutzy"</formula>
    </cfRule>
    <cfRule type="cellIs" dxfId="17383" priority="87" operator="equal">
      <formula>"LCP"</formula>
    </cfRule>
  </conditionalFormatting>
  <conditionalFormatting sqref="A76:A81">
    <cfRule type="cellIs" dxfId="17382" priority="83" operator="equal">
      <formula>"Receiving"</formula>
    </cfRule>
  </conditionalFormatting>
  <conditionalFormatting sqref="A89:A97 H89:H97">
    <cfRule type="cellIs" dxfId="17381" priority="82" operator="equal">
      <formula>"SLC"</formula>
    </cfRule>
  </conditionalFormatting>
  <conditionalFormatting sqref="A89:A97 H89:H97">
    <cfRule type="cellIs" dxfId="17380" priority="78" operator="equal">
      <formula>"IDF"</formula>
    </cfRule>
    <cfRule type="cellIs" dxfId="17379" priority="79" operator="equal">
      <formula>"Costco"</formula>
    </cfRule>
    <cfRule type="cellIs" dxfId="17378" priority="80" operator="equal">
      <formula>"Gutzy"</formula>
    </cfRule>
    <cfRule type="cellIs" dxfId="17377" priority="81" operator="equal">
      <formula>"LCP"</formula>
    </cfRule>
  </conditionalFormatting>
  <conditionalFormatting sqref="A89:A97 H89:H97">
    <cfRule type="cellIs" dxfId="17376" priority="77" operator="equal">
      <formula>"Receiving"</formula>
    </cfRule>
  </conditionalFormatting>
  <conditionalFormatting sqref="S71:S76 N62:N67 N71:N77">
    <cfRule type="cellIs" dxfId="17375" priority="76" operator="equal">
      <formula>"SLC"</formula>
    </cfRule>
  </conditionalFormatting>
  <conditionalFormatting sqref="S71:S76 N62:N67 N71:N77">
    <cfRule type="cellIs" dxfId="17374" priority="72" operator="equal">
      <formula>"IDF"</formula>
    </cfRule>
    <cfRule type="cellIs" dxfId="17373" priority="73" operator="equal">
      <formula>"Costco"</formula>
    </cfRule>
    <cfRule type="cellIs" dxfId="17372" priority="74" operator="equal">
      <formula>"Gutzy"</formula>
    </cfRule>
    <cfRule type="cellIs" dxfId="17371" priority="75" operator="equal">
      <formula>"LCP"</formula>
    </cfRule>
  </conditionalFormatting>
  <conditionalFormatting sqref="S71:S76">
    <cfRule type="cellIs" dxfId="17370" priority="71" operator="equal">
      <formula>"Receiving"</formula>
    </cfRule>
  </conditionalFormatting>
  <conditionalFormatting sqref="Q62:Q66 T72:T77 W62:W67 O61 U71 L61:L67 S62:T67">
    <cfRule type="cellIs" dxfId="17369" priority="70" operator="equal">
      <formula>"SLC"</formula>
    </cfRule>
  </conditionalFormatting>
  <conditionalFormatting sqref="Q62:Q66 T72:T77 W62:W67 O61 U71 L61:L67 S62:T67">
    <cfRule type="cellIs" dxfId="17368" priority="66" operator="equal">
      <formula>"IDF"</formula>
    </cfRule>
    <cfRule type="cellIs" dxfId="17367" priority="67" operator="equal">
      <formula>"Costco"</formula>
    </cfRule>
    <cfRule type="cellIs" dxfId="17366" priority="68" operator="equal">
      <formula>"Gutzy"</formula>
    </cfRule>
    <cfRule type="cellIs" dxfId="17365" priority="69" operator="equal">
      <formula>"LCP"</formula>
    </cfRule>
  </conditionalFormatting>
  <conditionalFormatting sqref="Q72:Q77">
    <cfRule type="cellIs" dxfId="17364" priority="65" operator="equal">
      <formula>"SLC"</formula>
    </cfRule>
  </conditionalFormatting>
  <conditionalFormatting sqref="Q72:Q77">
    <cfRule type="cellIs" dxfId="17363" priority="61" operator="equal">
      <formula>"IDF"</formula>
    </cfRule>
    <cfRule type="cellIs" dxfId="17362" priority="62" operator="equal">
      <formula>"Costco"</formula>
    </cfRule>
    <cfRule type="cellIs" dxfId="17361" priority="63" operator="equal">
      <formula>"Gutzy"</formula>
    </cfRule>
    <cfRule type="cellIs" dxfId="17360" priority="64" operator="equal">
      <formula>"LCP"</formula>
    </cfRule>
  </conditionalFormatting>
  <conditionalFormatting sqref="W72:W77">
    <cfRule type="cellIs" dxfId="17359" priority="60" operator="equal">
      <formula>"SLC"</formula>
    </cfRule>
  </conditionalFormatting>
  <conditionalFormatting sqref="W72:W77">
    <cfRule type="cellIs" dxfId="17358" priority="56" operator="equal">
      <formula>"IDF"</formula>
    </cfRule>
    <cfRule type="cellIs" dxfId="17357" priority="57" operator="equal">
      <formula>"Costco"</formula>
    </cfRule>
    <cfRule type="cellIs" dxfId="17356" priority="58" operator="equal">
      <formula>"Gutzy"</formula>
    </cfRule>
    <cfRule type="cellIs" dxfId="17355" priority="59" operator="equal">
      <formula>"LCP"</formula>
    </cfRule>
  </conditionalFormatting>
  <conditionalFormatting sqref="N71:N77 U71 L61:L67 S62:S67">
    <cfRule type="cellIs" dxfId="17354" priority="55" operator="equal">
      <formula>"Receiving"</formula>
    </cfRule>
  </conditionalFormatting>
  <conditionalFormatting sqref="A26">
    <cfRule type="cellIs" dxfId="17353" priority="54" operator="equal">
      <formula>"SLC"</formula>
    </cfRule>
  </conditionalFormatting>
  <conditionalFormatting sqref="A26">
    <cfRule type="cellIs" dxfId="17352" priority="50" operator="equal">
      <formula>"IDF"</formula>
    </cfRule>
    <cfRule type="cellIs" dxfId="17351" priority="51" operator="equal">
      <formula>"Costco"</formula>
    </cfRule>
    <cfRule type="cellIs" dxfId="17350" priority="52" operator="equal">
      <formula>"Gutzy"</formula>
    </cfRule>
    <cfRule type="cellIs" dxfId="17349" priority="53" operator="equal">
      <formula>"LCP"</formula>
    </cfRule>
  </conditionalFormatting>
  <conditionalFormatting sqref="A26">
    <cfRule type="cellIs" dxfId="17348" priority="49" operator="equal">
      <formula>"Receiving"</formula>
    </cfRule>
  </conditionalFormatting>
  <conditionalFormatting sqref="A84">
    <cfRule type="cellIs" dxfId="17347" priority="48" operator="equal">
      <formula>"SLC"</formula>
    </cfRule>
  </conditionalFormatting>
  <conditionalFormatting sqref="A84">
    <cfRule type="cellIs" dxfId="17346" priority="44" operator="equal">
      <formula>"IDF"</formula>
    </cfRule>
    <cfRule type="cellIs" dxfId="17345" priority="45" operator="equal">
      <formula>"Costco"</formula>
    </cfRule>
    <cfRule type="cellIs" dxfId="17344" priority="46" operator="equal">
      <formula>"Gutzy"</formula>
    </cfRule>
    <cfRule type="cellIs" dxfId="17343" priority="47" operator="equal">
      <formula>"LCP"</formula>
    </cfRule>
  </conditionalFormatting>
  <conditionalFormatting sqref="A84">
    <cfRule type="cellIs" dxfId="17342" priority="43" operator="equal">
      <formula>"Receiving"</formula>
    </cfRule>
  </conditionalFormatting>
  <conditionalFormatting sqref="A5:A14">
    <cfRule type="cellIs" dxfId="17341" priority="42" operator="equal">
      <formula>"SLC"</formula>
    </cfRule>
  </conditionalFormatting>
  <conditionalFormatting sqref="A5:A14">
    <cfRule type="cellIs" dxfId="17340" priority="38" operator="equal">
      <formula>"IDF"</formula>
    </cfRule>
    <cfRule type="cellIs" dxfId="17339" priority="39" operator="equal">
      <formula>"Costco"</formula>
    </cfRule>
    <cfRule type="cellIs" dxfId="17338" priority="40" operator="equal">
      <formula>"Gutzy"</formula>
    </cfRule>
    <cfRule type="cellIs" dxfId="17337" priority="41" operator="equal">
      <formula>"LCP"</formula>
    </cfRule>
  </conditionalFormatting>
  <conditionalFormatting sqref="A5:A14">
    <cfRule type="cellIs" dxfId="17336" priority="37" operator="equal">
      <formula>"Receiving"</formula>
    </cfRule>
  </conditionalFormatting>
  <conditionalFormatting sqref="J25">
    <cfRule type="cellIs" dxfId="17335" priority="36" operator="equal">
      <formula>"SLC"</formula>
    </cfRule>
  </conditionalFormatting>
  <conditionalFormatting sqref="J25">
    <cfRule type="cellIs" dxfId="17334" priority="32" operator="equal">
      <formula>"IDF"</formula>
    </cfRule>
    <cfRule type="cellIs" dxfId="17333" priority="33" operator="equal">
      <formula>"Costco"</formula>
    </cfRule>
    <cfRule type="cellIs" dxfId="17332" priority="34" operator="equal">
      <formula>"Gutzy"</formula>
    </cfRule>
    <cfRule type="cellIs" dxfId="17331" priority="35" operator="equal">
      <formula>"LCP"</formula>
    </cfRule>
  </conditionalFormatting>
  <conditionalFormatting sqref="J25">
    <cfRule type="cellIs" dxfId="17330" priority="31" operator="equal">
      <formula>"Receiving"</formula>
    </cfRule>
  </conditionalFormatting>
  <conditionalFormatting sqref="A55">
    <cfRule type="cellIs" dxfId="17329" priority="30" operator="equal">
      <formula>"SLC"</formula>
    </cfRule>
  </conditionalFormatting>
  <conditionalFormatting sqref="A55">
    <cfRule type="cellIs" dxfId="17328" priority="26" operator="equal">
      <formula>"IDF"</formula>
    </cfRule>
    <cfRule type="cellIs" dxfId="17327" priority="27" operator="equal">
      <formula>"Costco"</formula>
    </cfRule>
    <cfRule type="cellIs" dxfId="17326" priority="28" operator="equal">
      <formula>"Gutzy"</formula>
    </cfRule>
    <cfRule type="cellIs" dxfId="17325" priority="29" operator="equal">
      <formula>"LCP"</formula>
    </cfRule>
  </conditionalFormatting>
  <conditionalFormatting sqref="A55">
    <cfRule type="cellIs" dxfId="17324" priority="25" operator="equal">
      <formula>"Receiving"</formula>
    </cfRule>
  </conditionalFormatting>
  <conditionalFormatting sqref="A83">
    <cfRule type="cellIs" dxfId="17323" priority="24" operator="equal">
      <formula>"SLC"</formula>
    </cfRule>
  </conditionalFormatting>
  <conditionalFormatting sqref="A83">
    <cfRule type="cellIs" dxfId="17322" priority="20" operator="equal">
      <formula>"IDF"</formula>
    </cfRule>
    <cfRule type="cellIs" dxfId="17321" priority="21" operator="equal">
      <formula>"Costco"</formula>
    </cfRule>
    <cfRule type="cellIs" dxfId="17320" priority="22" operator="equal">
      <formula>"Gutzy"</formula>
    </cfRule>
    <cfRule type="cellIs" dxfId="17319" priority="23" operator="equal">
      <formula>"LCP"</formula>
    </cfRule>
  </conditionalFormatting>
  <conditionalFormatting sqref="A83">
    <cfRule type="cellIs" dxfId="17318" priority="19" operator="equal">
      <formula>"Receiving"</formula>
    </cfRule>
  </conditionalFormatting>
  <conditionalFormatting sqref="J55 J58">
    <cfRule type="cellIs" dxfId="17317" priority="18" operator="equal">
      <formula>"SLC"</formula>
    </cfRule>
  </conditionalFormatting>
  <conditionalFormatting sqref="J55 J58">
    <cfRule type="cellIs" dxfId="17316" priority="14" operator="equal">
      <formula>"IDF"</formula>
    </cfRule>
    <cfRule type="cellIs" dxfId="17315" priority="15" operator="equal">
      <formula>"Costco"</formula>
    </cfRule>
    <cfRule type="cellIs" dxfId="17314" priority="16" operator="equal">
      <formula>"Gutzy"</formula>
    </cfRule>
    <cfRule type="cellIs" dxfId="17313" priority="17" operator="equal">
      <formula>"LCP"</formula>
    </cfRule>
  </conditionalFormatting>
  <conditionalFormatting sqref="J55 J58">
    <cfRule type="cellIs" dxfId="17312" priority="13" operator="equal">
      <formula>"Receiving"</formula>
    </cfRule>
  </conditionalFormatting>
  <conditionalFormatting sqref="J53 J56">
    <cfRule type="cellIs" dxfId="17311" priority="12" operator="equal">
      <formula>"SLC"</formula>
    </cfRule>
  </conditionalFormatting>
  <conditionalFormatting sqref="J53 J56">
    <cfRule type="cellIs" dxfId="17310" priority="8" operator="equal">
      <formula>"IDF"</formula>
    </cfRule>
    <cfRule type="cellIs" dxfId="17309" priority="9" operator="equal">
      <formula>"Costco"</formula>
    </cfRule>
    <cfRule type="cellIs" dxfId="17308" priority="10" operator="equal">
      <formula>"Gutzy"</formula>
    </cfRule>
    <cfRule type="cellIs" dxfId="17307" priority="11" operator="equal">
      <formula>"LCP"</formula>
    </cfRule>
  </conditionalFormatting>
  <conditionalFormatting sqref="J53 J56">
    <cfRule type="cellIs" dxfId="17306" priority="7" operator="equal">
      <formula>"Receiving"</formula>
    </cfRule>
  </conditionalFormatting>
  <conditionalFormatting sqref="J54 J57">
    <cfRule type="cellIs" dxfId="17305" priority="6" operator="equal">
      <formula>"SLC"</formula>
    </cfRule>
  </conditionalFormatting>
  <conditionalFormatting sqref="J54 J57">
    <cfRule type="cellIs" dxfId="17304" priority="2" operator="equal">
      <formula>"IDF"</formula>
    </cfRule>
    <cfRule type="cellIs" dxfId="17303" priority="3" operator="equal">
      <formula>"Costco"</formula>
    </cfRule>
    <cfRule type="cellIs" dxfId="17302" priority="4" operator="equal">
      <formula>"Gutzy"</formula>
    </cfRule>
    <cfRule type="cellIs" dxfId="17301" priority="5" operator="equal">
      <formula>"LCP"</formula>
    </cfRule>
  </conditionalFormatting>
  <conditionalFormatting sqref="J54 J57">
    <cfRule type="cellIs" dxfId="17300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960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60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D1BF58-59CE-499C-9F70-78A6945412F1}">
          <x14:formula1>
            <xm:f>Lists!$A$1:$A$52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DEE6-8A18-426E-8A03-EC9DCDC20469}">
  <sheetPr codeName="Sheet284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44</v>
      </c>
    </row>
    <row r="2" spans="1:36" ht="8.25" customHeight="1" thickBot="1" x14ac:dyDescent="0.3"/>
    <row r="3" spans="1:36" ht="16.5" thickBot="1" x14ac:dyDescent="0.3">
      <c r="A3" s="476">
        <f>VLOOKUP(C1,Lists!A1:B52,2)</f>
        <v>46348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46349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46350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46351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46352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46353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46354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46348</v>
      </c>
      <c r="M61" s="173">
        <f t="shared" ref="M61:M66" si="0">COUNTIF($A$5:$A$30,N61)</f>
        <v>0</v>
      </c>
      <c r="N61" s="174" t="s">
        <v>18</v>
      </c>
      <c r="O61" s="505">
        <f>J3</f>
        <v>46349</v>
      </c>
      <c r="P61" s="173">
        <f t="shared" ref="P61:P66" si="1">COUNTIF($J$5:$J$30,Q61)</f>
        <v>2</v>
      </c>
      <c r="Q61" s="174" t="s">
        <v>18</v>
      </c>
      <c r="R61" s="508">
        <f>S3</f>
        <v>46350</v>
      </c>
      <c r="S61" s="173">
        <f t="shared" ref="S61:S66" si="2">COUNTIF($S$5:$S$30,T61)</f>
        <v>0</v>
      </c>
      <c r="T61" s="174" t="s">
        <v>18</v>
      </c>
      <c r="U61" s="511">
        <f>A32</f>
        <v>46351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46352</v>
      </c>
      <c r="M71" s="173">
        <f t="shared" ref="M71:M76" si="4">COUNTIF($J$34:$J$59,N71)</f>
        <v>0</v>
      </c>
      <c r="N71" s="174" t="s">
        <v>18</v>
      </c>
      <c r="O71" s="517">
        <f>S32</f>
        <v>46353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WW48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46349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46349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7299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7298" priority="335" operator="equal">
      <formula>"IDF"</formula>
    </cfRule>
    <cfRule type="cellIs" dxfId="17297" priority="336" operator="equal">
      <formula>"Costco"</formula>
    </cfRule>
    <cfRule type="cellIs" dxfId="17296" priority="337" operator="equal">
      <formula>"Gutzy"</formula>
    </cfRule>
    <cfRule type="cellIs" dxfId="17295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7294" priority="334" operator="equal">
      <formula>"Receiving"</formula>
    </cfRule>
  </conditionalFormatting>
  <conditionalFormatting sqref="AB48">
    <cfRule type="cellIs" dxfId="17293" priority="333" operator="equal">
      <formula>"SLC"</formula>
    </cfRule>
  </conditionalFormatting>
  <conditionalFormatting sqref="AB48">
    <cfRule type="cellIs" dxfId="17292" priority="329" operator="equal">
      <formula>"IDF"</formula>
    </cfRule>
    <cfRule type="cellIs" dxfId="17291" priority="330" operator="equal">
      <formula>"Costco"</formula>
    </cfRule>
    <cfRule type="cellIs" dxfId="17290" priority="331" operator="equal">
      <formula>"Gutzy"</formula>
    </cfRule>
    <cfRule type="cellIs" dxfId="17289" priority="332" operator="equal">
      <formula>"LCP"</formula>
    </cfRule>
  </conditionalFormatting>
  <conditionalFormatting sqref="AB48">
    <cfRule type="cellIs" dxfId="17288" priority="328" operator="equal">
      <formula>"Receiving"</formula>
    </cfRule>
  </conditionalFormatting>
  <conditionalFormatting sqref="AB41">
    <cfRule type="cellIs" dxfId="17287" priority="327" operator="equal">
      <formula>"SLC"</formula>
    </cfRule>
  </conditionalFormatting>
  <conditionalFormatting sqref="AB41">
    <cfRule type="cellIs" dxfId="17286" priority="323" operator="equal">
      <formula>"IDF"</formula>
    </cfRule>
    <cfRule type="cellIs" dxfId="17285" priority="324" operator="equal">
      <formula>"Costco"</formula>
    </cfRule>
    <cfRule type="cellIs" dxfId="17284" priority="325" operator="equal">
      <formula>"Gutzy"</formula>
    </cfRule>
    <cfRule type="cellIs" dxfId="17283" priority="326" operator="equal">
      <formula>"LCP"</formula>
    </cfRule>
  </conditionalFormatting>
  <conditionalFormatting sqref="AB41">
    <cfRule type="cellIs" dxfId="17282" priority="322" operator="equal">
      <formula>"Receiving"</formula>
    </cfRule>
  </conditionalFormatting>
  <conditionalFormatting sqref="AB42:AB44">
    <cfRule type="cellIs" dxfId="17281" priority="321" operator="equal">
      <formula>"SLC"</formula>
    </cfRule>
  </conditionalFormatting>
  <conditionalFormatting sqref="AB42:AB44">
    <cfRule type="cellIs" dxfId="17280" priority="317" operator="equal">
      <formula>"IDF"</formula>
    </cfRule>
    <cfRule type="cellIs" dxfId="17279" priority="318" operator="equal">
      <formula>"Costco"</formula>
    </cfRule>
    <cfRule type="cellIs" dxfId="17278" priority="319" operator="equal">
      <formula>"Gutzy"</formula>
    </cfRule>
    <cfRule type="cellIs" dxfId="17277" priority="320" operator="equal">
      <formula>"LCP"</formula>
    </cfRule>
  </conditionalFormatting>
  <conditionalFormatting sqref="AB42:AB44">
    <cfRule type="cellIs" dxfId="17276" priority="316" operator="equal">
      <formula>"Receiving"</formula>
    </cfRule>
  </conditionalFormatting>
  <conditionalFormatting sqref="AB45">
    <cfRule type="cellIs" dxfId="17275" priority="315" operator="equal">
      <formula>"SLC"</formula>
    </cfRule>
  </conditionalFormatting>
  <conditionalFormatting sqref="AB45">
    <cfRule type="cellIs" dxfId="17274" priority="311" operator="equal">
      <formula>"IDF"</formula>
    </cfRule>
    <cfRule type="cellIs" dxfId="17273" priority="312" operator="equal">
      <formula>"Costco"</formula>
    </cfRule>
    <cfRule type="cellIs" dxfId="17272" priority="313" operator="equal">
      <formula>"Gutzy"</formula>
    </cfRule>
    <cfRule type="cellIs" dxfId="17271" priority="314" operator="equal">
      <formula>"LCP"</formula>
    </cfRule>
  </conditionalFormatting>
  <conditionalFormatting sqref="AB45">
    <cfRule type="cellIs" dxfId="17270" priority="310" operator="equal">
      <formula>"Receiving"</formula>
    </cfRule>
  </conditionalFormatting>
  <conditionalFormatting sqref="I100">
    <cfRule type="cellIs" dxfId="17269" priority="309" operator="equal">
      <formula>"SLC"</formula>
    </cfRule>
  </conditionalFormatting>
  <conditionalFormatting sqref="I100">
    <cfRule type="cellIs" dxfId="17268" priority="305" operator="equal">
      <formula>"IDF"</formula>
    </cfRule>
    <cfRule type="cellIs" dxfId="17267" priority="306" operator="equal">
      <formula>"Costco"</formula>
    </cfRule>
    <cfRule type="cellIs" dxfId="17266" priority="307" operator="equal">
      <formula>"Gutzy"</formula>
    </cfRule>
    <cfRule type="cellIs" dxfId="17265" priority="308" operator="equal">
      <formula>"LCP"</formula>
    </cfRule>
  </conditionalFormatting>
  <conditionalFormatting sqref="Q100">
    <cfRule type="cellIs" dxfId="17264" priority="304" operator="equal">
      <formula>"SLC"</formula>
    </cfRule>
  </conditionalFormatting>
  <conditionalFormatting sqref="Q100">
    <cfRule type="cellIs" dxfId="17263" priority="300" operator="equal">
      <formula>"IDF"</formula>
    </cfRule>
    <cfRule type="cellIs" dxfId="17262" priority="301" operator="equal">
      <formula>"Costco"</formula>
    </cfRule>
    <cfRule type="cellIs" dxfId="17261" priority="302" operator="equal">
      <formula>"Gutzy"</formula>
    </cfRule>
    <cfRule type="cellIs" dxfId="17260" priority="303" operator="equal">
      <formula>"LCP"</formula>
    </cfRule>
  </conditionalFormatting>
  <conditionalFormatting sqref="Y100">
    <cfRule type="cellIs" dxfId="17259" priority="299" operator="equal">
      <formula>"SLC"</formula>
    </cfRule>
  </conditionalFormatting>
  <conditionalFormatting sqref="Y100">
    <cfRule type="cellIs" dxfId="17258" priority="295" operator="equal">
      <formula>"IDF"</formula>
    </cfRule>
    <cfRule type="cellIs" dxfId="17257" priority="296" operator="equal">
      <formula>"Costco"</formula>
    </cfRule>
    <cfRule type="cellIs" dxfId="17256" priority="297" operator="equal">
      <formula>"Gutzy"</formula>
    </cfRule>
    <cfRule type="cellIs" dxfId="17255" priority="298" operator="equal">
      <formula>"LCP"</formula>
    </cfRule>
  </conditionalFormatting>
  <conditionalFormatting sqref="AG100">
    <cfRule type="cellIs" dxfId="17254" priority="294" operator="equal">
      <formula>"SLC"</formula>
    </cfRule>
  </conditionalFormatting>
  <conditionalFormatting sqref="AG100">
    <cfRule type="cellIs" dxfId="17253" priority="290" operator="equal">
      <formula>"IDF"</formula>
    </cfRule>
    <cfRule type="cellIs" dxfId="17252" priority="291" operator="equal">
      <formula>"Costco"</formula>
    </cfRule>
    <cfRule type="cellIs" dxfId="17251" priority="292" operator="equal">
      <formula>"Gutzy"</formula>
    </cfRule>
    <cfRule type="cellIs" dxfId="17250" priority="293" operator="equal">
      <formula>"LCP"</formula>
    </cfRule>
  </conditionalFormatting>
  <conditionalFormatting sqref="AO100">
    <cfRule type="cellIs" dxfId="17249" priority="289" operator="equal">
      <formula>"SLC"</formula>
    </cfRule>
  </conditionalFormatting>
  <conditionalFormatting sqref="AO100">
    <cfRule type="cellIs" dxfId="17248" priority="285" operator="equal">
      <formula>"IDF"</formula>
    </cfRule>
    <cfRule type="cellIs" dxfId="17247" priority="286" operator="equal">
      <formula>"Costco"</formula>
    </cfRule>
    <cfRule type="cellIs" dxfId="17246" priority="287" operator="equal">
      <formula>"Gutzy"</formula>
    </cfRule>
    <cfRule type="cellIs" dxfId="17245" priority="288" operator="equal">
      <formula>"LCP"</formula>
    </cfRule>
  </conditionalFormatting>
  <conditionalFormatting sqref="AW100">
    <cfRule type="cellIs" dxfId="17244" priority="284" operator="equal">
      <formula>"SLC"</formula>
    </cfRule>
  </conditionalFormatting>
  <conditionalFormatting sqref="AW100">
    <cfRule type="cellIs" dxfId="17243" priority="280" operator="equal">
      <formula>"IDF"</formula>
    </cfRule>
    <cfRule type="cellIs" dxfId="17242" priority="281" operator="equal">
      <formula>"Costco"</formula>
    </cfRule>
    <cfRule type="cellIs" dxfId="17241" priority="282" operator="equal">
      <formula>"Gutzy"</formula>
    </cfRule>
    <cfRule type="cellIs" dxfId="17240" priority="283" operator="equal">
      <formula>"LCP"</formula>
    </cfRule>
  </conditionalFormatting>
  <conditionalFormatting sqref="J27">
    <cfRule type="cellIs" dxfId="17239" priority="279" operator="equal">
      <formula>"SLC"</formula>
    </cfRule>
  </conditionalFormatting>
  <conditionalFormatting sqref="J27">
    <cfRule type="cellIs" dxfId="17238" priority="275" operator="equal">
      <formula>"IDF"</formula>
    </cfRule>
    <cfRule type="cellIs" dxfId="17237" priority="276" operator="equal">
      <formula>"Costco"</formula>
    </cfRule>
    <cfRule type="cellIs" dxfId="17236" priority="277" operator="equal">
      <formula>"Gutzy"</formula>
    </cfRule>
    <cfRule type="cellIs" dxfId="17235" priority="278" operator="equal">
      <formula>"LCP"</formula>
    </cfRule>
  </conditionalFormatting>
  <conditionalFormatting sqref="J27">
    <cfRule type="cellIs" dxfId="17234" priority="274" operator="equal">
      <formula>"Receiving"</formula>
    </cfRule>
  </conditionalFormatting>
  <conditionalFormatting sqref="S28:S29 S23 S25:S26">
    <cfRule type="cellIs" dxfId="17233" priority="273" operator="equal">
      <formula>"SLC"</formula>
    </cfRule>
  </conditionalFormatting>
  <conditionalFormatting sqref="S28:S29 S23 S25:S26">
    <cfRule type="cellIs" dxfId="17232" priority="269" operator="equal">
      <formula>"IDF"</formula>
    </cfRule>
    <cfRule type="cellIs" dxfId="17231" priority="270" operator="equal">
      <formula>"Costco"</formula>
    </cfRule>
    <cfRule type="cellIs" dxfId="17230" priority="271" operator="equal">
      <formula>"Gutzy"</formula>
    </cfRule>
    <cfRule type="cellIs" dxfId="17229" priority="272" operator="equal">
      <formula>"LCP"</formula>
    </cfRule>
  </conditionalFormatting>
  <conditionalFormatting sqref="S28:S29 S23 S25:S26">
    <cfRule type="cellIs" dxfId="17228" priority="268" operator="equal">
      <formula>"Receiving"</formula>
    </cfRule>
  </conditionalFormatting>
  <conditionalFormatting sqref="J89">
    <cfRule type="cellIs" dxfId="17227" priority="267" operator="equal">
      <formula>"SLC"</formula>
    </cfRule>
  </conditionalFormatting>
  <conditionalFormatting sqref="J89">
    <cfRule type="cellIs" dxfId="17226" priority="263" operator="equal">
      <formula>"IDF"</formula>
    </cfRule>
    <cfRule type="cellIs" dxfId="17225" priority="264" operator="equal">
      <formula>"Costco"</formula>
    </cfRule>
    <cfRule type="cellIs" dxfId="17224" priority="265" operator="equal">
      <formula>"Gutzy"</formula>
    </cfRule>
    <cfRule type="cellIs" dxfId="17223" priority="266" operator="equal">
      <formula>"LCP"</formula>
    </cfRule>
  </conditionalFormatting>
  <conditionalFormatting sqref="J89">
    <cfRule type="cellIs" dxfId="17222" priority="262" operator="equal">
      <formula>"Receiving"</formula>
    </cfRule>
  </conditionalFormatting>
  <conditionalFormatting sqref="J30">
    <cfRule type="cellIs" dxfId="17221" priority="261" operator="equal">
      <formula>"SLC"</formula>
    </cfRule>
  </conditionalFormatting>
  <conditionalFormatting sqref="J30">
    <cfRule type="cellIs" dxfId="17220" priority="257" operator="equal">
      <formula>"IDF"</formula>
    </cfRule>
    <cfRule type="cellIs" dxfId="17219" priority="258" operator="equal">
      <formula>"Costco"</formula>
    </cfRule>
    <cfRule type="cellIs" dxfId="17218" priority="259" operator="equal">
      <formula>"Gutzy"</formula>
    </cfRule>
    <cfRule type="cellIs" dxfId="17217" priority="260" operator="equal">
      <formula>"LCP"</formula>
    </cfRule>
  </conditionalFormatting>
  <conditionalFormatting sqref="J30">
    <cfRule type="cellIs" dxfId="17216" priority="256" operator="equal">
      <formula>"Receiving"</formula>
    </cfRule>
  </conditionalFormatting>
  <conditionalFormatting sqref="J27:J30">
    <cfRule type="cellIs" dxfId="17215" priority="255" operator="equal">
      <formula>"SLC"</formula>
    </cfRule>
  </conditionalFormatting>
  <conditionalFormatting sqref="J27:J30">
    <cfRule type="cellIs" dxfId="17214" priority="251" operator="equal">
      <formula>"IDF"</formula>
    </cfRule>
    <cfRule type="cellIs" dxfId="17213" priority="252" operator="equal">
      <formula>"Costco"</formula>
    </cfRule>
    <cfRule type="cellIs" dxfId="17212" priority="253" operator="equal">
      <formula>"Gutzy"</formula>
    </cfRule>
    <cfRule type="cellIs" dxfId="17211" priority="254" operator="equal">
      <formula>"LCP"</formula>
    </cfRule>
  </conditionalFormatting>
  <conditionalFormatting sqref="J27:J30">
    <cfRule type="cellIs" dxfId="17210" priority="250" operator="equal">
      <formula>"Receiving"</formula>
    </cfRule>
  </conditionalFormatting>
  <conditionalFormatting sqref="S27">
    <cfRule type="cellIs" dxfId="17209" priority="249" operator="equal">
      <formula>"SLC"</formula>
    </cfRule>
  </conditionalFormatting>
  <conditionalFormatting sqref="S27">
    <cfRule type="cellIs" dxfId="17208" priority="245" operator="equal">
      <formula>"IDF"</formula>
    </cfRule>
    <cfRule type="cellIs" dxfId="17207" priority="246" operator="equal">
      <formula>"Costco"</formula>
    </cfRule>
    <cfRule type="cellIs" dxfId="17206" priority="247" operator="equal">
      <formula>"Gutzy"</formula>
    </cfRule>
    <cfRule type="cellIs" dxfId="17205" priority="248" operator="equal">
      <formula>"LCP"</formula>
    </cfRule>
  </conditionalFormatting>
  <conditionalFormatting sqref="S27">
    <cfRule type="cellIs" dxfId="17204" priority="244" operator="equal">
      <formula>"Receiving"</formula>
    </cfRule>
  </conditionalFormatting>
  <conditionalFormatting sqref="S30">
    <cfRule type="cellIs" dxfId="17203" priority="243" operator="equal">
      <formula>"SLC"</formula>
    </cfRule>
  </conditionalFormatting>
  <conditionalFormatting sqref="S30">
    <cfRule type="cellIs" dxfId="17202" priority="239" operator="equal">
      <formula>"IDF"</formula>
    </cfRule>
    <cfRule type="cellIs" dxfId="17201" priority="240" operator="equal">
      <formula>"Costco"</formula>
    </cfRule>
    <cfRule type="cellIs" dxfId="17200" priority="241" operator="equal">
      <formula>"Gutzy"</formula>
    </cfRule>
    <cfRule type="cellIs" dxfId="17199" priority="242" operator="equal">
      <formula>"LCP"</formula>
    </cfRule>
  </conditionalFormatting>
  <conditionalFormatting sqref="S30">
    <cfRule type="cellIs" dxfId="17198" priority="238" operator="equal">
      <formula>"Receiving"</formula>
    </cfRule>
  </conditionalFormatting>
  <conditionalFormatting sqref="J26 J5:J18">
    <cfRule type="cellIs" dxfId="17197" priority="237" operator="equal">
      <formula>"SLC"</formula>
    </cfRule>
  </conditionalFormatting>
  <conditionalFormatting sqref="J26 J5:J18">
    <cfRule type="cellIs" dxfId="17196" priority="233" operator="equal">
      <formula>"IDF"</formula>
    </cfRule>
    <cfRule type="cellIs" dxfId="17195" priority="234" operator="equal">
      <formula>"Costco"</formula>
    </cfRule>
    <cfRule type="cellIs" dxfId="17194" priority="235" operator="equal">
      <formula>"Gutzy"</formula>
    </cfRule>
    <cfRule type="cellIs" dxfId="17193" priority="236" operator="equal">
      <formula>"LCP"</formula>
    </cfRule>
  </conditionalFormatting>
  <conditionalFormatting sqref="J26 J5:J18">
    <cfRule type="cellIs" dxfId="17192" priority="232" operator="equal">
      <formula>"Receiving"</formula>
    </cfRule>
  </conditionalFormatting>
  <conditionalFormatting sqref="J19:J24">
    <cfRule type="cellIs" dxfId="17191" priority="231" operator="equal">
      <formula>"SLC"</formula>
    </cfRule>
  </conditionalFormatting>
  <conditionalFormatting sqref="J19:J24">
    <cfRule type="cellIs" dxfId="17190" priority="227" operator="equal">
      <formula>"IDF"</formula>
    </cfRule>
    <cfRule type="cellIs" dxfId="17189" priority="228" operator="equal">
      <formula>"Costco"</formula>
    </cfRule>
    <cfRule type="cellIs" dxfId="17188" priority="229" operator="equal">
      <formula>"Gutzy"</formula>
    </cfRule>
    <cfRule type="cellIs" dxfId="17187" priority="230" operator="equal">
      <formula>"LCP"</formula>
    </cfRule>
  </conditionalFormatting>
  <conditionalFormatting sqref="J19:J24">
    <cfRule type="cellIs" dxfId="17186" priority="226" operator="equal">
      <formula>"Receiving"</formula>
    </cfRule>
  </conditionalFormatting>
  <conditionalFormatting sqref="S5:S18">
    <cfRule type="cellIs" dxfId="17185" priority="225" operator="equal">
      <formula>"SLC"</formula>
    </cfRule>
  </conditionalFormatting>
  <conditionalFormatting sqref="S5:S18">
    <cfRule type="cellIs" dxfId="17184" priority="221" operator="equal">
      <formula>"IDF"</formula>
    </cfRule>
    <cfRule type="cellIs" dxfId="17183" priority="222" operator="equal">
      <formula>"Costco"</formula>
    </cfRule>
    <cfRule type="cellIs" dxfId="17182" priority="223" operator="equal">
      <formula>"Gutzy"</formula>
    </cfRule>
    <cfRule type="cellIs" dxfId="17181" priority="224" operator="equal">
      <formula>"LCP"</formula>
    </cfRule>
  </conditionalFormatting>
  <conditionalFormatting sqref="S5:S18">
    <cfRule type="cellIs" dxfId="17180" priority="220" operator="equal">
      <formula>"Receiving"</formula>
    </cfRule>
  </conditionalFormatting>
  <conditionalFormatting sqref="S19:S23">
    <cfRule type="cellIs" dxfId="17179" priority="219" operator="equal">
      <formula>"SLC"</formula>
    </cfRule>
  </conditionalFormatting>
  <conditionalFormatting sqref="S19:S23">
    <cfRule type="cellIs" dxfId="17178" priority="215" operator="equal">
      <formula>"IDF"</formula>
    </cfRule>
    <cfRule type="cellIs" dxfId="17177" priority="216" operator="equal">
      <formula>"Costco"</formula>
    </cfRule>
    <cfRule type="cellIs" dxfId="17176" priority="217" operator="equal">
      <formula>"Gutzy"</formula>
    </cfRule>
    <cfRule type="cellIs" dxfId="17175" priority="218" operator="equal">
      <formula>"LCP"</formula>
    </cfRule>
  </conditionalFormatting>
  <conditionalFormatting sqref="S19:S23">
    <cfRule type="cellIs" dxfId="17174" priority="214" operator="equal">
      <formula>"Receiving"</formula>
    </cfRule>
  </conditionalFormatting>
  <conditionalFormatting sqref="S24">
    <cfRule type="cellIs" dxfId="17173" priority="213" operator="equal">
      <formula>"SLC"</formula>
    </cfRule>
  </conditionalFormatting>
  <conditionalFormatting sqref="S24">
    <cfRule type="cellIs" dxfId="17172" priority="209" operator="equal">
      <formula>"IDF"</formula>
    </cfRule>
    <cfRule type="cellIs" dxfId="17171" priority="210" operator="equal">
      <formula>"Costco"</formula>
    </cfRule>
    <cfRule type="cellIs" dxfId="17170" priority="211" operator="equal">
      <formula>"Gutzy"</formula>
    </cfRule>
    <cfRule type="cellIs" dxfId="17169" priority="212" operator="equal">
      <formula>"LCP"</formula>
    </cfRule>
  </conditionalFormatting>
  <conditionalFormatting sqref="S24">
    <cfRule type="cellIs" dxfId="17168" priority="208" operator="equal">
      <formula>"Receiving"</formula>
    </cfRule>
  </conditionalFormatting>
  <conditionalFormatting sqref="A30">
    <cfRule type="cellIs" dxfId="17167" priority="207" operator="equal">
      <formula>"SLC"</formula>
    </cfRule>
  </conditionalFormatting>
  <conditionalFormatting sqref="A30">
    <cfRule type="cellIs" dxfId="17166" priority="203" operator="equal">
      <formula>"IDF"</formula>
    </cfRule>
    <cfRule type="cellIs" dxfId="17165" priority="204" operator="equal">
      <formula>"Costco"</formula>
    </cfRule>
    <cfRule type="cellIs" dxfId="17164" priority="205" operator="equal">
      <formula>"Gutzy"</formula>
    </cfRule>
    <cfRule type="cellIs" dxfId="17163" priority="206" operator="equal">
      <formula>"LCP"</formula>
    </cfRule>
  </conditionalFormatting>
  <conditionalFormatting sqref="A30">
    <cfRule type="cellIs" dxfId="17162" priority="202" operator="equal">
      <formula>"Receiving"</formula>
    </cfRule>
  </conditionalFormatting>
  <conditionalFormatting sqref="A30">
    <cfRule type="cellIs" dxfId="17161" priority="201" operator="equal">
      <formula>"SLC"</formula>
    </cfRule>
  </conditionalFormatting>
  <conditionalFormatting sqref="A30">
    <cfRule type="cellIs" dxfId="17160" priority="197" operator="equal">
      <formula>"IDF"</formula>
    </cfRule>
    <cfRule type="cellIs" dxfId="17159" priority="198" operator="equal">
      <formula>"Costco"</formula>
    </cfRule>
    <cfRule type="cellIs" dxfId="17158" priority="199" operator="equal">
      <formula>"Gutzy"</formula>
    </cfRule>
    <cfRule type="cellIs" dxfId="17157" priority="200" operator="equal">
      <formula>"LCP"</formula>
    </cfRule>
  </conditionalFormatting>
  <conditionalFormatting sqref="A30">
    <cfRule type="cellIs" dxfId="17156" priority="196" operator="equal">
      <formula>"Receiving"</formula>
    </cfRule>
  </conditionalFormatting>
  <conditionalFormatting sqref="A60">
    <cfRule type="cellIs" dxfId="17155" priority="195" operator="equal">
      <formula>"SLC"</formula>
    </cfRule>
  </conditionalFormatting>
  <conditionalFormatting sqref="A60">
    <cfRule type="cellIs" dxfId="17154" priority="191" operator="equal">
      <formula>"IDF"</formula>
    </cfRule>
    <cfRule type="cellIs" dxfId="17153" priority="192" operator="equal">
      <formula>"Costco"</formula>
    </cfRule>
    <cfRule type="cellIs" dxfId="17152" priority="193" operator="equal">
      <formula>"Gutzy"</formula>
    </cfRule>
    <cfRule type="cellIs" dxfId="17151" priority="194" operator="equal">
      <formula>"LCP"</formula>
    </cfRule>
  </conditionalFormatting>
  <conditionalFormatting sqref="A56">
    <cfRule type="cellIs" dxfId="17150" priority="190" operator="equal">
      <formula>"SLC"</formula>
    </cfRule>
  </conditionalFormatting>
  <conditionalFormatting sqref="A56">
    <cfRule type="cellIs" dxfId="17149" priority="186" operator="equal">
      <formula>"IDF"</formula>
    </cfRule>
    <cfRule type="cellIs" dxfId="17148" priority="187" operator="equal">
      <formula>"Costco"</formula>
    </cfRule>
    <cfRule type="cellIs" dxfId="17147" priority="188" operator="equal">
      <formula>"Gutzy"</formula>
    </cfRule>
    <cfRule type="cellIs" dxfId="17146" priority="189" operator="equal">
      <formula>"LCP"</formula>
    </cfRule>
  </conditionalFormatting>
  <conditionalFormatting sqref="A56">
    <cfRule type="cellIs" dxfId="17145" priority="185" operator="equal">
      <formula>"Receiving"</formula>
    </cfRule>
  </conditionalFormatting>
  <conditionalFormatting sqref="A59">
    <cfRule type="cellIs" dxfId="17144" priority="184" operator="equal">
      <formula>"SLC"</formula>
    </cfRule>
  </conditionalFormatting>
  <conditionalFormatting sqref="A59">
    <cfRule type="cellIs" dxfId="17143" priority="180" operator="equal">
      <formula>"IDF"</formula>
    </cfRule>
    <cfRule type="cellIs" dxfId="17142" priority="181" operator="equal">
      <formula>"Costco"</formula>
    </cfRule>
    <cfRule type="cellIs" dxfId="17141" priority="182" operator="equal">
      <formula>"Gutzy"</formula>
    </cfRule>
    <cfRule type="cellIs" dxfId="17140" priority="183" operator="equal">
      <formula>"LCP"</formula>
    </cfRule>
  </conditionalFormatting>
  <conditionalFormatting sqref="A59">
    <cfRule type="cellIs" dxfId="17139" priority="179" operator="equal">
      <formula>"Receiving"</formula>
    </cfRule>
  </conditionalFormatting>
  <conditionalFormatting sqref="A56:A59">
    <cfRule type="cellIs" dxfId="17138" priority="178" operator="equal">
      <formula>"SLC"</formula>
    </cfRule>
  </conditionalFormatting>
  <conditionalFormatting sqref="A56:A59">
    <cfRule type="cellIs" dxfId="17137" priority="174" operator="equal">
      <formula>"IDF"</formula>
    </cfRule>
    <cfRule type="cellIs" dxfId="17136" priority="175" operator="equal">
      <formula>"Costco"</formula>
    </cfRule>
    <cfRule type="cellIs" dxfId="17135" priority="176" operator="equal">
      <formula>"Gutzy"</formula>
    </cfRule>
    <cfRule type="cellIs" dxfId="17134" priority="177" operator="equal">
      <formula>"LCP"</formula>
    </cfRule>
  </conditionalFormatting>
  <conditionalFormatting sqref="A56:A59">
    <cfRule type="cellIs" dxfId="17133" priority="173" operator="equal">
      <formula>"Receiving"</formula>
    </cfRule>
  </conditionalFormatting>
  <conditionalFormatting sqref="A34:A47">
    <cfRule type="cellIs" dxfId="17132" priority="172" operator="equal">
      <formula>"SLC"</formula>
    </cfRule>
  </conditionalFormatting>
  <conditionalFormatting sqref="A34:A47">
    <cfRule type="cellIs" dxfId="17131" priority="168" operator="equal">
      <formula>"IDF"</formula>
    </cfRule>
    <cfRule type="cellIs" dxfId="17130" priority="169" operator="equal">
      <formula>"Costco"</formula>
    </cfRule>
    <cfRule type="cellIs" dxfId="17129" priority="170" operator="equal">
      <formula>"Gutzy"</formula>
    </cfRule>
    <cfRule type="cellIs" dxfId="17128" priority="171" operator="equal">
      <formula>"LCP"</formula>
    </cfRule>
  </conditionalFormatting>
  <conditionalFormatting sqref="A34:A47">
    <cfRule type="cellIs" dxfId="17127" priority="167" operator="equal">
      <formula>"Receiving"</formula>
    </cfRule>
  </conditionalFormatting>
  <conditionalFormatting sqref="A48:A53">
    <cfRule type="cellIs" dxfId="17126" priority="166" operator="equal">
      <formula>"SLC"</formula>
    </cfRule>
  </conditionalFormatting>
  <conditionalFormatting sqref="A48:A53">
    <cfRule type="cellIs" dxfId="17125" priority="162" operator="equal">
      <formula>"IDF"</formula>
    </cfRule>
    <cfRule type="cellIs" dxfId="17124" priority="163" operator="equal">
      <formula>"Costco"</formula>
    </cfRule>
    <cfRule type="cellIs" dxfId="17123" priority="164" operator="equal">
      <formula>"Gutzy"</formula>
    </cfRule>
    <cfRule type="cellIs" dxfId="17122" priority="165" operator="equal">
      <formula>"LCP"</formula>
    </cfRule>
  </conditionalFormatting>
  <conditionalFormatting sqref="A48:A53">
    <cfRule type="cellIs" dxfId="17121" priority="161" operator="equal">
      <formula>"Receiving"</formula>
    </cfRule>
  </conditionalFormatting>
  <conditionalFormatting sqref="J59">
    <cfRule type="cellIs" dxfId="17120" priority="160" operator="equal">
      <formula>"SLC"</formula>
    </cfRule>
  </conditionalFormatting>
  <conditionalFormatting sqref="J59">
    <cfRule type="cellIs" dxfId="17119" priority="156" operator="equal">
      <formula>"IDF"</formula>
    </cfRule>
    <cfRule type="cellIs" dxfId="17118" priority="157" operator="equal">
      <formula>"Costco"</formula>
    </cfRule>
    <cfRule type="cellIs" dxfId="17117" priority="158" operator="equal">
      <formula>"Gutzy"</formula>
    </cfRule>
    <cfRule type="cellIs" dxfId="17116" priority="159" operator="equal">
      <formula>"LCP"</formula>
    </cfRule>
  </conditionalFormatting>
  <conditionalFormatting sqref="J59">
    <cfRule type="cellIs" dxfId="17115" priority="155" operator="equal">
      <formula>"Receiving"</formula>
    </cfRule>
  </conditionalFormatting>
  <conditionalFormatting sqref="J59">
    <cfRule type="cellIs" dxfId="17114" priority="154" operator="equal">
      <formula>"SLC"</formula>
    </cfRule>
  </conditionalFormatting>
  <conditionalFormatting sqref="J59">
    <cfRule type="cellIs" dxfId="17113" priority="150" operator="equal">
      <formula>"IDF"</formula>
    </cfRule>
    <cfRule type="cellIs" dxfId="17112" priority="151" operator="equal">
      <formula>"Costco"</formula>
    </cfRule>
    <cfRule type="cellIs" dxfId="17111" priority="152" operator="equal">
      <formula>"Gutzy"</formula>
    </cfRule>
    <cfRule type="cellIs" dxfId="17110" priority="153" operator="equal">
      <formula>"LCP"</formula>
    </cfRule>
  </conditionalFormatting>
  <conditionalFormatting sqref="J59">
    <cfRule type="cellIs" dxfId="17109" priority="149" operator="equal">
      <formula>"Receiving"</formula>
    </cfRule>
  </conditionalFormatting>
  <conditionalFormatting sqref="J34:J47">
    <cfRule type="cellIs" dxfId="17108" priority="148" operator="equal">
      <formula>"SLC"</formula>
    </cfRule>
  </conditionalFormatting>
  <conditionalFormatting sqref="J34:J47">
    <cfRule type="cellIs" dxfId="17107" priority="144" operator="equal">
      <formula>"IDF"</formula>
    </cfRule>
    <cfRule type="cellIs" dxfId="17106" priority="145" operator="equal">
      <formula>"Costco"</formula>
    </cfRule>
    <cfRule type="cellIs" dxfId="17105" priority="146" operator="equal">
      <formula>"Gutzy"</formula>
    </cfRule>
    <cfRule type="cellIs" dxfId="17104" priority="147" operator="equal">
      <formula>"LCP"</formula>
    </cfRule>
  </conditionalFormatting>
  <conditionalFormatting sqref="J34:J47">
    <cfRule type="cellIs" dxfId="17103" priority="143" operator="equal">
      <formula>"Receiving"</formula>
    </cfRule>
  </conditionalFormatting>
  <conditionalFormatting sqref="J48:J52">
    <cfRule type="cellIs" dxfId="17102" priority="142" operator="equal">
      <formula>"SLC"</formula>
    </cfRule>
  </conditionalFormatting>
  <conditionalFormatting sqref="J48:J52">
    <cfRule type="cellIs" dxfId="17101" priority="138" operator="equal">
      <formula>"IDF"</formula>
    </cfRule>
    <cfRule type="cellIs" dxfId="17100" priority="139" operator="equal">
      <formula>"Costco"</formula>
    </cfRule>
    <cfRule type="cellIs" dxfId="17099" priority="140" operator="equal">
      <formula>"Gutzy"</formula>
    </cfRule>
    <cfRule type="cellIs" dxfId="17098" priority="141" operator="equal">
      <formula>"LCP"</formula>
    </cfRule>
  </conditionalFormatting>
  <conditionalFormatting sqref="J48:J52">
    <cfRule type="cellIs" dxfId="17097" priority="137" operator="equal">
      <formula>"Receiving"</formula>
    </cfRule>
  </conditionalFormatting>
  <conditionalFormatting sqref="S56">
    <cfRule type="cellIs" dxfId="17096" priority="136" operator="equal">
      <formula>"SLC"</formula>
    </cfRule>
  </conditionalFormatting>
  <conditionalFormatting sqref="S56">
    <cfRule type="cellIs" dxfId="17095" priority="132" operator="equal">
      <formula>"IDF"</formula>
    </cfRule>
    <cfRule type="cellIs" dxfId="17094" priority="133" operator="equal">
      <formula>"Costco"</formula>
    </cfRule>
    <cfRule type="cellIs" dxfId="17093" priority="134" operator="equal">
      <formula>"Gutzy"</formula>
    </cfRule>
    <cfRule type="cellIs" dxfId="17092" priority="135" operator="equal">
      <formula>"LCP"</formula>
    </cfRule>
  </conditionalFormatting>
  <conditionalFormatting sqref="S56">
    <cfRule type="cellIs" dxfId="17091" priority="131" operator="equal">
      <formula>"Receiving"</formula>
    </cfRule>
  </conditionalFormatting>
  <conditionalFormatting sqref="S59">
    <cfRule type="cellIs" dxfId="17090" priority="130" operator="equal">
      <formula>"SLC"</formula>
    </cfRule>
  </conditionalFormatting>
  <conditionalFormatting sqref="S59">
    <cfRule type="cellIs" dxfId="17089" priority="126" operator="equal">
      <formula>"IDF"</formula>
    </cfRule>
    <cfRule type="cellIs" dxfId="17088" priority="127" operator="equal">
      <formula>"Costco"</formula>
    </cfRule>
    <cfRule type="cellIs" dxfId="17087" priority="128" operator="equal">
      <formula>"Gutzy"</formula>
    </cfRule>
    <cfRule type="cellIs" dxfId="17086" priority="129" operator="equal">
      <formula>"LCP"</formula>
    </cfRule>
  </conditionalFormatting>
  <conditionalFormatting sqref="S59">
    <cfRule type="cellIs" dxfId="17085" priority="125" operator="equal">
      <formula>"Receiving"</formula>
    </cfRule>
  </conditionalFormatting>
  <conditionalFormatting sqref="S56:S59">
    <cfRule type="cellIs" dxfId="17084" priority="124" operator="equal">
      <formula>"SLC"</formula>
    </cfRule>
  </conditionalFormatting>
  <conditionalFormatting sqref="S56:S59">
    <cfRule type="cellIs" dxfId="17083" priority="120" operator="equal">
      <formula>"IDF"</formula>
    </cfRule>
    <cfRule type="cellIs" dxfId="17082" priority="121" operator="equal">
      <formula>"Costco"</formula>
    </cfRule>
    <cfRule type="cellIs" dxfId="17081" priority="122" operator="equal">
      <formula>"Gutzy"</formula>
    </cfRule>
    <cfRule type="cellIs" dxfId="17080" priority="123" operator="equal">
      <formula>"LCP"</formula>
    </cfRule>
  </conditionalFormatting>
  <conditionalFormatting sqref="S56:S59">
    <cfRule type="cellIs" dxfId="17079" priority="119" operator="equal">
      <formula>"Receiving"</formula>
    </cfRule>
  </conditionalFormatting>
  <conditionalFormatting sqref="S54:S55 S34:S47">
    <cfRule type="cellIs" dxfId="17078" priority="118" operator="equal">
      <formula>"SLC"</formula>
    </cfRule>
  </conditionalFormatting>
  <conditionalFormatting sqref="S54:S55 S34:S47">
    <cfRule type="cellIs" dxfId="17077" priority="114" operator="equal">
      <formula>"IDF"</formula>
    </cfRule>
    <cfRule type="cellIs" dxfId="17076" priority="115" operator="equal">
      <formula>"Costco"</formula>
    </cfRule>
    <cfRule type="cellIs" dxfId="17075" priority="116" operator="equal">
      <formula>"Gutzy"</formula>
    </cfRule>
    <cfRule type="cellIs" dxfId="17074" priority="117" operator="equal">
      <formula>"LCP"</formula>
    </cfRule>
  </conditionalFormatting>
  <conditionalFormatting sqref="S54:S55 S34:S47">
    <cfRule type="cellIs" dxfId="17073" priority="113" operator="equal">
      <formula>"Receiving"</formula>
    </cfRule>
  </conditionalFormatting>
  <conditionalFormatting sqref="S48:S53">
    <cfRule type="cellIs" dxfId="17072" priority="112" operator="equal">
      <formula>"SLC"</formula>
    </cfRule>
  </conditionalFormatting>
  <conditionalFormatting sqref="S48:S53">
    <cfRule type="cellIs" dxfId="17071" priority="108" operator="equal">
      <formula>"IDF"</formula>
    </cfRule>
    <cfRule type="cellIs" dxfId="17070" priority="109" operator="equal">
      <formula>"Costco"</formula>
    </cfRule>
    <cfRule type="cellIs" dxfId="17069" priority="110" operator="equal">
      <formula>"Gutzy"</formula>
    </cfRule>
    <cfRule type="cellIs" dxfId="17068" priority="111" operator="equal">
      <formula>"LCP"</formula>
    </cfRule>
  </conditionalFormatting>
  <conditionalFormatting sqref="S48:S53">
    <cfRule type="cellIs" dxfId="17067" priority="107" operator="equal">
      <formula>"Receiving"</formula>
    </cfRule>
  </conditionalFormatting>
  <conditionalFormatting sqref="A87">
    <cfRule type="cellIs" dxfId="17066" priority="106" operator="equal">
      <formula>"SLC"</formula>
    </cfRule>
  </conditionalFormatting>
  <conditionalFormatting sqref="A87">
    <cfRule type="cellIs" dxfId="17065" priority="102" operator="equal">
      <formula>"IDF"</formula>
    </cfRule>
    <cfRule type="cellIs" dxfId="17064" priority="103" operator="equal">
      <formula>"Costco"</formula>
    </cfRule>
    <cfRule type="cellIs" dxfId="17063" priority="104" operator="equal">
      <formula>"Gutzy"</formula>
    </cfRule>
    <cfRule type="cellIs" dxfId="17062" priority="105" operator="equal">
      <formula>"LCP"</formula>
    </cfRule>
  </conditionalFormatting>
  <conditionalFormatting sqref="A87">
    <cfRule type="cellIs" dxfId="17061" priority="101" operator="equal">
      <formula>"Receiving"</formula>
    </cfRule>
  </conditionalFormatting>
  <conditionalFormatting sqref="A85:A87">
    <cfRule type="cellIs" dxfId="17060" priority="100" operator="equal">
      <formula>"SLC"</formula>
    </cfRule>
  </conditionalFormatting>
  <conditionalFormatting sqref="A85:A87">
    <cfRule type="cellIs" dxfId="17059" priority="96" operator="equal">
      <formula>"IDF"</formula>
    </cfRule>
    <cfRule type="cellIs" dxfId="17058" priority="97" operator="equal">
      <formula>"Costco"</formula>
    </cfRule>
    <cfRule type="cellIs" dxfId="17057" priority="98" operator="equal">
      <formula>"Gutzy"</formula>
    </cfRule>
    <cfRule type="cellIs" dxfId="17056" priority="99" operator="equal">
      <formula>"LCP"</formula>
    </cfRule>
  </conditionalFormatting>
  <conditionalFormatting sqref="A85:A87">
    <cfRule type="cellIs" dxfId="17055" priority="95" operator="equal">
      <formula>"Receiving"</formula>
    </cfRule>
  </conditionalFormatting>
  <conditionalFormatting sqref="A82 A62:A75">
    <cfRule type="cellIs" dxfId="17054" priority="94" operator="equal">
      <formula>"SLC"</formula>
    </cfRule>
  </conditionalFormatting>
  <conditionalFormatting sqref="A82 A62:A75">
    <cfRule type="cellIs" dxfId="17053" priority="90" operator="equal">
      <formula>"IDF"</formula>
    </cfRule>
    <cfRule type="cellIs" dxfId="17052" priority="91" operator="equal">
      <formula>"Costco"</formula>
    </cfRule>
    <cfRule type="cellIs" dxfId="17051" priority="92" operator="equal">
      <formula>"Gutzy"</formula>
    </cfRule>
    <cfRule type="cellIs" dxfId="17050" priority="93" operator="equal">
      <formula>"LCP"</formula>
    </cfRule>
  </conditionalFormatting>
  <conditionalFormatting sqref="A82 A62:A75">
    <cfRule type="cellIs" dxfId="17049" priority="89" operator="equal">
      <formula>"Receiving"</formula>
    </cfRule>
  </conditionalFormatting>
  <conditionalFormatting sqref="A76:A81">
    <cfRule type="cellIs" dxfId="17048" priority="88" operator="equal">
      <formula>"SLC"</formula>
    </cfRule>
  </conditionalFormatting>
  <conditionalFormatting sqref="A76:A81">
    <cfRule type="cellIs" dxfId="17047" priority="84" operator="equal">
      <formula>"IDF"</formula>
    </cfRule>
    <cfRule type="cellIs" dxfId="17046" priority="85" operator="equal">
      <formula>"Costco"</formula>
    </cfRule>
    <cfRule type="cellIs" dxfId="17045" priority="86" operator="equal">
      <formula>"Gutzy"</formula>
    </cfRule>
    <cfRule type="cellIs" dxfId="17044" priority="87" operator="equal">
      <formula>"LCP"</formula>
    </cfRule>
  </conditionalFormatting>
  <conditionalFormatting sqref="A76:A81">
    <cfRule type="cellIs" dxfId="17043" priority="83" operator="equal">
      <formula>"Receiving"</formula>
    </cfRule>
  </conditionalFormatting>
  <conditionalFormatting sqref="A89:A97 H89:H97">
    <cfRule type="cellIs" dxfId="17042" priority="82" operator="equal">
      <formula>"SLC"</formula>
    </cfRule>
  </conditionalFormatting>
  <conditionalFormatting sqref="A89:A97 H89:H97">
    <cfRule type="cellIs" dxfId="17041" priority="78" operator="equal">
      <formula>"IDF"</formula>
    </cfRule>
    <cfRule type="cellIs" dxfId="17040" priority="79" operator="equal">
      <formula>"Costco"</formula>
    </cfRule>
    <cfRule type="cellIs" dxfId="17039" priority="80" operator="equal">
      <formula>"Gutzy"</formula>
    </cfRule>
    <cfRule type="cellIs" dxfId="17038" priority="81" operator="equal">
      <formula>"LCP"</formula>
    </cfRule>
  </conditionalFormatting>
  <conditionalFormatting sqref="A89:A97 H89:H97">
    <cfRule type="cellIs" dxfId="17037" priority="77" operator="equal">
      <formula>"Receiving"</formula>
    </cfRule>
  </conditionalFormatting>
  <conditionalFormatting sqref="S71:S76 N62:N67 N71:N77">
    <cfRule type="cellIs" dxfId="17036" priority="76" operator="equal">
      <formula>"SLC"</formula>
    </cfRule>
  </conditionalFormatting>
  <conditionalFormatting sqref="S71:S76 N62:N67 N71:N77">
    <cfRule type="cellIs" dxfId="17035" priority="72" operator="equal">
      <formula>"IDF"</formula>
    </cfRule>
    <cfRule type="cellIs" dxfId="17034" priority="73" operator="equal">
      <formula>"Costco"</formula>
    </cfRule>
    <cfRule type="cellIs" dxfId="17033" priority="74" operator="equal">
      <formula>"Gutzy"</formula>
    </cfRule>
    <cfRule type="cellIs" dxfId="17032" priority="75" operator="equal">
      <formula>"LCP"</formula>
    </cfRule>
  </conditionalFormatting>
  <conditionalFormatting sqref="S71:S76">
    <cfRule type="cellIs" dxfId="17031" priority="71" operator="equal">
      <formula>"Receiving"</formula>
    </cfRule>
  </conditionalFormatting>
  <conditionalFormatting sqref="Q62:Q66 T72:T77 W62:W67 O61 U71 L61:L67 S62:T67">
    <cfRule type="cellIs" dxfId="17030" priority="70" operator="equal">
      <formula>"SLC"</formula>
    </cfRule>
  </conditionalFormatting>
  <conditionalFormatting sqref="Q62:Q66 T72:T77 W62:W67 O61 U71 L61:L67 S62:T67">
    <cfRule type="cellIs" dxfId="17029" priority="66" operator="equal">
      <formula>"IDF"</formula>
    </cfRule>
    <cfRule type="cellIs" dxfId="17028" priority="67" operator="equal">
      <formula>"Costco"</formula>
    </cfRule>
    <cfRule type="cellIs" dxfId="17027" priority="68" operator="equal">
      <formula>"Gutzy"</formula>
    </cfRule>
    <cfRule type="cellIs" dxfId="17026" priority="69" operator="equal">
      <formula>"LCP"</formula>
    </cfRule>
  </conditionalFormatting>
  <conditionalFormatting sqref="Q72:Q77">
    <cfRule type="cellIs" dxfId="17025" priority="65" operator="equal">
      <formula>"SLC"</formula>
    </cfRule>
  </conditionalFormatting>
  <conditionalFormatting sqref="Q72:Q77">
    <cfRule type="cellIs" dxfId="17024" priority="61" operator="equal">
      <formula>"IDF"</formula>
    </cfRule>
    <cfRule type="cellIs" dxfId="17023" priority="62" operator="equal">
      <formula>"Costco"</formula>
    </cfRule>
    <cfRule type="cellIs" dxfId="17022" priority="63" operator="equal">
      <formula>"Gutzy"</formula>
    </cfRule>
    <cfRule type="cellIs" dxfId="17021" priority="64" operator="equal">
      <formula>"LCP"</formula>
    </cfRule>
  </conditionalFormatting>
  <conditionalFormatting sqref="W72:W77">
    <cfRule type="cellIs" dxfId="17020" priority="60" operator="equal">
      <formula>"SLC"</formula>
    </cfRule>
  </conditionalFormatting>
  <conditionalFormatting sqref="W72:W77">
    <cfRule type="cellIs" dxfId="17019" priority="56" operator="equal">
      <formula>"IDF"</formula>
    </cfRule>
    <cfRule type="cellIs" dxfId="17018" priority="57" operator="equal">
      <formula>"Costco"</formula>
    </cfRule>
    <cfRule type="cellIs" dxfId="17017" priority="58" operator="equal">
      <formula>"Gutzy"</formula>
    </cfRule>
    <cfRule type="cellIs" dxfId="17016" priority="59" operator="equal">
      <formula>"LCP"</formula>
    </cfRule>
  </conditionalFormatting>
  <conditionalFormatting sqref="N71:N77 U71 L61:L67 S62:S67">
    <cfRule type="cellIs" dxfId="17015" priority="55" operator="equal">
      <formula>"Receiving"</formula>
    </cfRule>
  </conditionalFormatting>
  <conditionalFormatting sqref="A26">
    <cfRule type="cellIs" dxfId="17014" priority="54" operator="equal">
      <formula>"SLC"</formula>
    </cfRule>
  </conditionalFormatting>
  <conditionalFormatting sqref="A26">
    <cfRule type="cellIs" dxfId="17013" priority="50" operator="equal">
      <formula>"IDF"</formula>
    </cfRule>
    <cfRule type="cellIs" dxfId="17012" priority="51" operator="equal">
      <formula>"Costco"</formula>
    </cfRule>
    <cfRule type="cellIs" dxfId="17011" priority="52" operator="equal">
      <formula>"Gutzy"</formula>
    </cfRule>
    <cfRule type="cellIs" dxfId="17010" priority="53" operator="equal">
      <formula>"LCP"</formula>
    </cfRule>
  </conditionalFormatting>
  <conditionalFormatting sqref="A26">
    <cfRule type="cellIs" dxfId="17009" priority="49" operator="equal">
      <formula>"Receiving"</formula>
    </cfRule>
  </conditionalFormatting>
  <conditionalFormatting sqref="A84">
    <cfRule type="cellIs" dxfId="17008" priority="48" operator="equal">
      <formula>"SLC"</formula>
    </cfRule>
  </conditionalFormatting>
  <conditionalFormatting sqref="A84">
    <cfRule type="cellIs" dxfId="17007" priority="44" operator="equal">
      <formula>"IDF"</formula>
    </cfRule>
    <cfRule type="cellIs" dxfId="17006" priority="45" operator="equal">
      <formula>"Costco"</formula>
    </cfRule>
    <cfRule type="cellIs" dxfId="17005" priority="46" operator="equal">
      <formula>"Gutzy"</formula>
    </cfRule>
    <cfRule type="cellIs" dxfId="17004" priority="47" operator="equal">
      <formula>"LCP"</formula>
    </cfRule>
  </conditionalFormatting>
  <conditionalFormatting sqref="A84">
    <cfRule type="cellIs" dxfId="17003" priority="43" operator="equal">
      <formula>"Receiving"</formula>
    </cfRule>
  </conditionalFormatting>
  <conditionalFormatting sqref="A5:A14">
    <cfRule type="cellIs" dxfId="17002" priority="42" operator="equal">
      <formula>"SLC"</formula>
    </cfRule>
  </conditionalFormatting>
  <conditionalFormatting sqref="A5:A14">
    <cfRule type="cellIs" dxfId="17001" priority="38" operator="equal">
      <formula>"IDF"</formula>
    </cfRule>
    <cfRule type="cellIs" dxfId="17000" priority="39" operator="equal">
      <formula>"Costco"</formula>
    </cfRule>
    <cfRule type="cellIs" dxfId="16999" priority="40" operator="equal">
      <formula>"Gutzy"</formula>
    </cfRule>
    <cfRule type="cellIs" dxfId="16998" priority="41" operator="equal">
      <formula>"LCP"</formula>
    </cfRule>
  </conditionalFormatting>
  <conditionalFormatting sqref="A5:A14">
    <cfRule type="cellIs" dxfId="16997" priority="37" operator="equal">
      <formula>"Receiving"</formula>
    </cfRule>
  </conditionalFormatting>
  <conditionalFormatting sqref="J25">
    <cfRule type="cellIs" dxfId="16996" priority="36" operator="equal">
      <formula>"SLC"</formula>
    </cfRule>
  </conditionalFormatting>
  <conditionalFormatting sqref="J25">
    <cfRule type="cellIs" dxfId="16995" priority="32" operator="equal">
      <formula>"IDF"</formula>
    </cfRule>
    <cfRule type="cellIs" dxfId="16994" priority="33" operator="equal">
      <formula>"Costco"</formula>
    </cfRule>
    <cfRule type="cellIs" dxfId="16993" priority="34" operator="equal">
      <formula>"Gutzy"</formula>
    </cfRule>
    <cfRule type="cellIs" dxfId="16992" priority="35" operator="equal">
      <formula>"LCP"</formula>
    </cfRule>
  </conditionalFormatting>
  <conditionalFormatting sqref="J25">
    <cfRule type="cellIs" dxfId="16991" priority="31" operator="equal">
      <formula>"Receiving"</formula>
    </cfRule>
  </conditionalFormatting>
  <conditionalFormatting sqref="A55">
    <cfRule type="cellIs" dxfId="16990" priority="30" operator="equal">
      <formula>"SLC"</formula>
    </cfRule>
  </conditionalFormatting>
  <conditionalFormatting sqref="A55">
    <cfRule type="cellIs" dxfId="16989" priority="26" operator="equal">
      <formula>"IDF"</formula>
    </cfRule>
    <cfRule type="cellIs" dxfId="16988" priority="27" operator="equal">
      <formula>"Costco"</formula>
    </cfRule>
    <cfRule type="cellIs" dxfId="16987" priority="28" operator="equal">
      <formula>"Gutzy"</formula>
    </cfRule>
    <cfRule type="cellIs" dxfId="16986" priority="29" operator="equal">
      <formula>"LCP"</formula>
    </cfRule>
  </conditionalFormatting>
  <conditionalFormatting sqref="A55">
    <cfRule type="cellIs" dxfId="16985" priority="25" operator="equal">
      <formula>"Receiving"</formula>
    </cfRule>
  </conditionalFormatting>
  <conditionalFormatting sqref="A83">
    <cfRule type="cellIs" dxfId="16984" priority="24" operator="equal">
      <formula>"SLC"</formula>
    </cfRule>
  </conditionalFormatting>
  <conditionalFormatting sqref="A83">
    <cfRule type="cellIs" dxfId="16983" priority="20" operator="equal">
      <formula>"IDF"</formula>
    </cfRule>
    <cfRule type="cellIs" dxfId="16982" priority="21" operator="equal">
      <formula>"Costco"</formula>
    </cfRule>
    <cfRule type="cellIs" dxfId="16981" priority="22" operator="equal">
      <formula>"Gutzy"</formula>
    </cfRule>
    <cfRule type="cellIs" dxfId="16980" priority="23" operator="equal">
      <formula>"LCP"</formula>
    </cfRule>
  </conditionalFormatting>
  <conditionalFormatting sqref="A83">
    <cfRule type="cellIs" dxfId="16979" priority="19" operator="equal">
      <formula>"Receiving"</formula>
    </cfRule>
  </conditionalFormatting>
  <conditionalFormatting sqref="J55 J58">
    <cfRule type="cellIs" dxfId="16978" priority="18" operator="equal">
      <formula>"SLC"</formula>
    </cfRule>
  </conditionalFormatting>
  <conditionalFormatting sqref="J55 J58">
    <cfRule type="cellIs" dxfId="16977" priority="14" operator="equal">
      <formula>"IDF"</formula>
    </cfRule>
    <cfRule type="cellIs" dxfId="16976" priority="15" operator="equal">
      <formula>"Costco"</formula>
    </cfRule>
    <cfRule type="cellIs" dxfId="16975" priority="16" operator="equal">
      <formula>"Gutzy"</formula>
    </cfRule>
    <cfRule type="cellIs" dxfId="16974" priority="17" operator="equal">
      <formula>"LCP"</formula>
    </cfRule>
  </conditionalFormatting>
  <conditionalFormatting sqref="J55 J58">
    <cfRule type="cellIs" dxfId="16973" priority="13" operator="equal">
      <formula>"Receiving"</formula>
    </cfRule>
  </conditionalFormatting>
  <conditionalFormatting sqref="J53 J56">
    <cfRule type="cellIs" dxfId="16972" priority="12" operator="equal">
      <formula>"SLC"</formula>
    </cfRule>
  </conditionalFormatting>
  <conditionalFormatting sqref="J53 J56">
    <cfRule type="cellIs" dxfId="16971" priority="8" operator="equal">
      <formula>"IDF"</formula>
    </cfRule>
    <cfRule type="cellIs" dxfId="16970" priority="9" operator="equal">
      <formula>"Costco"</formula>
    </cfRule>
    <cfRule type="cellIs" dxfId="16969" priority="10" operator="equal">
      <formula>"Gutzy"</formula>
    </cfRule>
    <cfRule type="cellIs" dxfId="16968" priority="11" operator="equal">
      <formula>"LCP"</formula>
    </cfRule>
  </conditionalFormatting>
  <conditionalFormatting sqref="J53 J56">
    <cfRule type="cellIs" dxfId="16967" priority="7" operator="equal">
      <formula>"Receiving"</formula>
    </cfRule>
  </conditionalFormatting>
  <conditionalFormatting sqref="J54 J57">
    <cfRule type="cellIs" dxfId="16966" priority="6" operator="equal">
      <formula>"SLC"</formula>
    </cfRule>
  </conditionalFormatting>
  <conditionalFormatting sqref="J54 J57">
    <cfRule type="cellIs" dxfId="16965" priority="2" operator="equal">
      <formula>"IDF"</formula>
    </cfRule>
    <cfRule type="cellIs" dxfId="16964" priority="3" operator="equal">
      <formula>"Costco"</formula>
    </cfRule>
    <cfRule type="cellIs" dxfId="16963" priority="4" operator="equal">
      <formula>"Gutzy"</formula>
    </cfRule>
    <cfRule type="cellIs" dxfId="16962" priority="5" operator="equal">
      <formula>"LCP"</formula>
    </cfRule>
  </conditionalFormatting>
  <conditionalFormatting sqref="J54 J57">
    <cfRule type="cellIs" dxfId="16961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857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57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4C8CE4-15F8-4492-80EB-9B746506B706}">
          <x14:formula1>
            <xm:f>Lists!$A$1:$A$52</xm:f>
          </x14:formula1>
          <xm:sqref>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E427C-10E3-444F-8A16-C11FF4E51FE0}">
  <sheetPr codeName="Sheet283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45</v>
      </c>
    </row>
    <row r="2" spans="1:36" ht="8.25" customHeight="1" thickBot="1" x14ac:dyDescent="0.3"/>
    <row r="3" spans="1:36" ht="16.5" thickBot="1" x14ac:dyDescent="0.3">
      <c r="A3" s="476">
        <f>VLOOKUP(C1,Lists!A1:B52,2)</f>
        <v>46341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46342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46343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46344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46345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46346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46347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46341</v>
      </c>
      <c r="M61" s="173">
        <f t="shared" ref="M61:M66" si="0">COUNTIF($A$5:$A$30,N61)</f>
        <v>0</v>
      </c>
      <c r="N61" s="174" t="s">
        <v>18</v>
      </c>
      <c r="O61" s="505">
        <f>J3</f>
        <v>46342</v>
      </c>
      <c r="P61" s="173">
        <f t="shared" ref="P61:P66" si="1">COUNTIF($J$5:$J$30,Q61)</f>
        <v>2</v>
      </c>
      <c r="Q61" s="174" t="s">
        <v>18</v>
      </c>
      <c r="R61" s="508">
        <f>S3</f>
        <v>46343</v>
      </c>
      <c r="S61" s="173">
        <f t="shared" ref="S61:S66" si="2">COUNTIF($S$5:$S$30,T61)</f>
        <v>0</v>
      </c>
      <c r="T61" s="174" t="s">
        <v>18</v>
      </c>
      <c r="U61" s="511">
        <f>A32</f>
        <v>46344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46345</v>
      </c>
      <c r="M71" s="173">
        <f t="shared" ref="M71:M76" si="4">COUNTIF($J$34:$J$59,N71)</f>
        <v>0</v>
      </c>
      <c r="N71" s="174" t="s">
        <v>18</v>
      </c>
      <c r="O71" s="517">
        <f>S32</f>
        <v>46346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WW47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46342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46342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6960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6959" priority="335" operator="equal">
      <formula>"IDF"</formula>
    </cfRule>
    <cfRule type="cellIs" dxfId="16958" priority="336" operator="equal">
      <formula>"Costco"</formula>
    </cfRule>
    <cfRule type="cellIs" dxfId="16957" priority="337" operator="equal">
      <formula>"Gutzy"</formula>
    </cfRule>
    <cfRule type="cellIs" dxfId="16956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6955" priority="334" operator="equal">
      <formula>"Receiving"</formula>
    </cfRule>
  </conditionalFormatting>
  <conditionalFormatting sqref="AB48">
    <cfRule type="cellIs" dxfId="16954" priority="333" operator="equal">
      <formula>"SLC"</formula>
    </cfRule>
  </conditionalFormatting>
  <conditionalFormatting sqref="AB48">
    <cfRule type="cellIs" dxfId="16953" priority="329" operator="equal">
      <formula>"IDF"</formula>
    </cfRule>
    <cfRule type="cellIs" dxfId="16952" priority="330" operator="equal">
      <formula>"Costco"</formula>
    </cfRule>
    <cfRule type="cellIs" dxfId="16951" priority="331" operator="equal">
      <formula>"Gutzy"</formula>
    </cfRule>
    <cfRule type="cellIs" dxfId="16950" priority="332" operator="equal">
      <formula>"LCP"</formula>
    </cfRule>
  </conditionalFormatting>
  <conditionalFormatting sqref="AB48">
    <cfRule type="cellIs" dxfId="16949" priority="328" operator="equal">
      <formula>"Receiving"</formula>
    </cfRule>
  </conditionalFormatting>
  <conditionalFormatting sqref="AB41">
    <cfRule type="cellIs" dxfId="16948" priority="327" operator="equal">
      <formula>"SLC"</formula>
    </cfRule>
  </conditionalFormatting>
  <conditionalFormatting sqref="AB41">
    <cfRule type="cellIs" dxfId="16947" priority="323" operator="equal">
      <formula>"IDF"</formula>
    </cfRule>
    <cfRule type="cellIs" dxfId="16946" priority="324" operator="equal">
      <formula>"Costco"</formula>
    </cfRule>
    <cfRule type="cellIs" dxfId="16945" priority="325" operator="equal">
      <formula>"Gutzy"</formula>
    </cfRule>
    <cfRule type="cellIs" dxfId="16944" priority="326" operator="equal">
      <formula>"LCP"</formula>
    </cfRule>
  </conditionalFormatting>
  <conditionalFormatting sqref="AB41">
    <cfRule type="cellIs" dxfId="16943" priority="322" operator="equal">
      <formula>"Receiving"</formula>
    </cfRule>
  </conditionalFormatting>
  <conditionalFormatting sqref="AB42:AB44">
    <cfRule type="cellIs" dxfId="16942" priority="321" operator="equal">
      <formula>"SLC"</formula>
    </cfRule>
  </conditionalFormatting>
  <conditionalFormatting sqref="AB42:AB44">
    <cfRule type="cellIs" dxfId="16941" priority="317" operator="equal">
      <formula>"IDF"</formula>
    </cfRule>
    <cfRule type="cellIs" dxfId="16940" priority="318" operator="equal">
      <formula>"Costco"</formula>
    </cfRule>
    <cfRule type="cellIs" dxfId="16939" priority="319" operator="equal">
      <formula>"Gutzy"</formula>
    </cfRule>
    <cfRule type="cellIs" dxfId="16938" priority="320" operator="equal">
      <formula>"LCP"</formula>
    </cfRule>
  </conditionalFormatting>
  <conditionalFormatting sqref="AB42:AB44">
    <cfRule type="cellIs" dxfId="16937" priority="316" operator="equal">
      <formula>"Receiving"</formula>
    </cfRule>
  </conditionalFormatting>
  <conditionalFormatting sqref="AB45">
    <cfRule type="cellIs" dxfId="16936" priority="315" operator="equal">
      <formula>"SLC"</formula>
    </cfRule>
  </conditionalFormatting>
  <conditionalFormatting sqref="AB45">
    <cfRule type="cellIs" dxfId="16935" priority="311" operator="equal">
      <formula>"IDF"</formula>
    </cfRule>
    <cfRule type="cellIs" dxfId="16934" priority="312" operator="equal">
      <formula>"Costco"</formula>
    </cfRule>
    <cfRule type="cellIs" dxfId="16933" priority="313" operator="equal">
      <formula>"Gutzy"</formula>
    </cfRule>
    <cfRule type="cellIs" dxfId="16932" priority="314" operator="equal">
      <formula>"LCP"</formula>
    </cfRule>
  </conditionalFormatting>
  <conditionalFormatting sqref="AB45">
    <cfRule type="cellIs" dxfId="16931" priority="310" operator="equal">
      <formula>"Receiving"</formula>
    </cfRule>
  </conditionalFormatting>
  <conditionalFormatting sqref="I100">
    <cfRule type="cellIs" dxfId="16930" priority="309" operator="equal">
      <formula>"SLC"</formula>
    </cfRule>
  </conditionalFormatting>
  <conditionalFormatting sqref="I100">
    <cfRule type="cellIs" dxfId="16929" priority="305" operator="equal">
      <formula>"IDF"</formula>
    </cfRule>
    <cfRule type="cellIs" dxfId="16928" priority="306" operator="equal">
      <formula>"Costco"</formula>
    </cfRule>
    <cfRule type="cellIs" dxfId="16927" priority="307" operator="equal">
      <formula>"Gutzy"</formula>
    </cfRule>
    <cfRule type="cellIs" dxfId="16926" priority="308" operator="equal">
      <formula>"LCP"</formula>
    </cfRule>
  </conditionalFormatting>
  <conditionalFormatting sqref="Q100">
    <cfRule type="cellIs" dxfId="16925" priority="304" operator="equal">
      <formula>"SLC"</formula>
    </cfRule>
  </conditionalFormatting>
  <conditionalFormatting sqref="Q100">
    <cfRule type="cellIs" dxfId="16924" priority="300" operator="equal">
      <formula>"IDF"</formula>
    </cfRule>
    <cfRule type="cellIs" dxfId="16923" priority="301" operator="equal">
      <formula>"Costco"</formula>
    </cfRule>
    <cfRule type="cellIs" dxfId="16922" priority="302" operator="equal">
      <formula>"Gutzy"</formula>
    </cfRule>
    <cfRule type="cellIs" dxfId="16921" priority="303" operator="equal">
      <formula>"LCP"</formula>
    </cfRule>
  </conditionalFormatting>
  <conditionalFormatting sqref="Y100">
    <cfRule type="cellIs" dxfId="16920" priority="299" operator="equal">
      <formula>"SLC"</formula>
    </cfRule>
  </conditionalFormatting>
  <conditionalFormatting sqref="Y100">
    <cfRule type="cellIs" dxfId="16919" priority="295" operator="equal">
      <formula>"IDF"</formula>
    </cfRule>
    <cfRule type="cellIs" dxfId="16918" priority="296" operator="equal">
      <formula>"Costco"</formula>
    </cfRule>
    <cfRule type="cellIs" dxfId="16917" priority="297" operator="equal">
      <formula>"Gutzy"</formula>
    </cfRule>
    <cfRule type="cellIs" dxfId="16916" priority="298" operator="equal">
      <formula>"LCP"</formula>
    </cfRule>
  </conditionalFormatting>
  <conditionalFormatting sqref="AG100">
    <cfRule type="cellIs" dxfId="16915" priority="294" operator="equal">
      <formula>"SLC"</formula>
    </cfRule>
  </conditionalFormatting>
  <conditionalFormatting sqref="AG100">
    <cfRule type="cellIs" dxfId="16914" priority="290" operator="equal">
      <formula>"IDF"</formula>
    </cfRule>
    <cfRule type="cellIs" dxfId="16913" priority="291" operator="equal">
      <formula>"Costco"</formula>
    </cfRule>
    <cfRule type="cellIs" dxfId="16912" priority="292" operator="equal">
      <formula>"Gutzy"</formula>
    </cfRule>
    <cfRule type="cellIs" dxfId="16911" priority="293" operator="equal">
      <formula>"LCP"</formula>
    </cfRule>
  </conditionalFormatting>
  <conditionalFormatting sqref="AO100">
    <cfRule type="cellIs" dxfId="16910" priority="289" operator="equal">
      <formula>"SLC"</formula>
    </cfRule>
  </conditionalFormatting>
  <conditionalFormatting sqref="AO100">
    <cfRule type="cellIs" dxfId="16909" priority="285" operator="equal">
      <formula>"IDF"</formula>
    </cfRule>
    <cfRule type="cellIs" dxfId="16908" priority="286" operator="equal">
      <formula>"Costco"</formula>
    </cfRule>
    <cfRule type="cellIs" dxfId="16907" priority="287" operator="equal">
      <formula>"Gutzy"</formula>
    </cfRule>
    <cfRule type="cellIs" dxfId="16906" priority="288" operator="equal">
      <formula>"LCP"</formula>
    </cfRule>
  </conditionalFormatting>
  <conditionalFormatting sqref="AW100">
    <cfRule type="cellIs" dxfId="16905" priority="284" operator="equal">
      <formula>"SLC"</formula>
    </cfRule>
  </conditionalFormatting>
  <conditionalFormatting sqref="AW100">
    <cfRule type="cellIs" dxfId="16904" priority="280" operator="equal">
      <formula>"IDF"</formula>
    </cfRule>
    <cfRule type="cellIs" dxfId="16903" priority="281" operator="equal">
      <formula>"Costco"</formula>
    </cfRule>
    <cfRule type="cellIs" dxfId="16902" priority="282" operator="equal">
      <formula>"Gutzy"</formula>
    </cfRule>
    <cfRule type="cellIs" dxfId="16901" priority="283" operator="equal">
      <formula>"LCP"</formula>
    </cfRule>
  </conditionalFormatting>
  <conditionalFormatting sqref="J27">
    <cfRule type="cellIs" dxfId="16900" priority="279" operator="equal">
      <formula>"SLC"</formula>
    </cfRule>
  </conditionalFormatting>
  <conditionalFormatting sqref="J27">
    <cfRule type="cellIs" dxfId="16899" priority="275" operator="equal">
      <formula>"IDF"</formula>
    </cfRule>
    <cfRule type="cellIs" dxfId="16898" priority="276" operator="equal">
      <formula>"Costco"</formula>
    </cfRule>
    <cfRule type="cellIs" dxfId="16897" priority="277" operator="equal">
      <formula>"Gutzy"</formula>
    </cfRule>
    <cfRule type="cellIs" dxfId="16896" priority="278" operator="equal">
      <formula>"LCP"</formula>
    </cfRule>
  </conditionalFormatting>
  <conditionalFormatting sqref="J27">
    <cfRule type="cellIs" dxfId="16895" priority="274" operator="equal">
      <formula>"Receiving"</formula>
    </cfRule>
  </conditionalFormatting>
  <conditionalFormatting sqref="S28:S29 S23 S25:S26">
    <cfRule type="cellIs" dxfId="16894" priority="273" operator="equal">
      <formula>"SLC"</formula>
    </cfRule>
  </conditionalFormatting>
  <conditionalFormatting sqref="S28:S29 S23 S25:S26">
    <cfRule type="cellIs" dxfId="16893" priority="269" operator="equal">
      <formula>"IDF"</formula>
    </cfRule>
    <cfRule type="cellIs" dxfId="16892" priority="270" operator="equal">
      <formula>"Costco"</formula>
    </cfRule>
    <cfRule type="cellIs" dxfId="16891" priority="271" operator="equal">
      <formula>"Gutzy"</formula>
    </cfRule>
    <cfRule type="cellIs" dxfId="16890" priority="272" operator="equal">
      <formula>"LCP"</formula>
    </cfRule>
  </conditionalFormatting>
  <conditionalFormatting sqref="S28:S29 S23 S25:S26">
    <cfRule type="cellIs" dxfId="16889" priority="268" operator="equal">
      <formula>"Receiving"</formula>
    </cfRule>
  </conditionalFormatting>
  <conditionalFormatting sqref="J89">
    <cfRule type="cellIs" dxfId="16888" priority="267" operator="equal">
      <formula>"SLC"</formula>
    </cfRule>
  </conditionalFormatting>
  <conditionalFormatting sqref="J89">
    <cfRule type="cellIs" dxfId="16887" priority="263" operator="equal">
      <formula>"IDF"</formula>
    </cfRule>
    <cfRule type="cellIs" dxfId="16886" priority="264" operator="equal">
      <formula>"Costco"</formula>
    </cfRule>
    <cfRule type="cellIs" dxfId="16885" priority="265" operator="equal">
      <formula>"Gutzy"</formula>
    </cfRule>
    <cfRule type="cellIs" dxfId="16884" priority="266" operator="equal">
      <formula>"LCP"</formula>
    </cfRule>
  </conditionalFormatting>
  <conditionalFormatting sqref="J89">
    <cfRule type="cellIs" dxfId="16883" priority="262" operator="equal">
      <formula>"Receiving"</formula>
    </cfRule>
  </conditionalFormatting>
  <conditionalFormatting sqref="J30">
    <cfRule type="cellIs" dxfId="16882" priority="261" operator="equal">
      <formula>"SLC"</formula>
    </cfRule>
  </conditionalFormatting>
  <conditionalFormatting sqref="J30">
    <cfRule type="cellIs" dxfId="16881" priority="257" operator="equal">
      <formula>"IDF"</formula>
    </cfRule>
    <cfRule type="cellIs" dxfId="16880" priority="258" operator="equal">
      <formula>"Costco"</formula>
    </cfRule>
    <cfRule type="cellIs" dxfId="16879" priority="259" operator="equal">
      <formula>"Gutzy"</formula>
    </cfRule>
    <cfRule type="cellIs" dxfId="16878" priority="260" operator="equal">
      <formula>"LCP"</formula>
    </cfRule>
  </conditionalFormatting>
  <conditionalFormatting sqref="J30">
    <cfRule type="cellIs" dxfId="16877" priority="256" operator="equal">
      <formula>"Receiving"</formula>
    </cfRule>
  </conditionalFormatting>
  <conditionalFormatting sqref="J27:J30">
    <cfRule type="cellIs" dxfId="16876" priority="255" operator="equal">
      <formula>"SLC"</formula>
    </cfRule>
  </conditionalFormatting>
  <conditionalFormatting sqref="J27:J30">
    <cfRule type="cellIs" dxfId="16875" priority="251" operator="equal">
      <formula>"IDF"</formula>
    </cfRule>
    <cfRule type="cellIs" dxfId="16874" priority="252" operator="equal">
      <formula>"Costco"</formula>
    </cfRule>
    <cfRule type="cellIs" dxfId="16873" priority="253" operator="equal">
      <formula>"Gutzy"</formula>
    </cfRule>
    <cfRule type="cellIs" dxfId="16872" priority="254" operator="equal">
      <formula>"LCP"</formula>
    </cfRule>
  </conditionalFormatting>
  <conditionalFormatting sqref="J27:J30">
    <cfRule type="cellIs" dxfId="16871" priority="250" operator="equal">
      <formula>"Receiving"</formula>
    </cfRule>
  </conditionalFormatting>
  <conditionalFormatting sqref="S27">
    <cfRule type="cellIs" dxfId="16870" priority="249" operator="equal">
      <formula>"SLC"</formula>
    </cfRule>
  </conditionalFormatting>
  <conditionalFormatting sqref="S27">
    <cfRule type="cellIs" dxfId="16869" priority="245" operator="equal">
      <formula>"IDF"</formula>
    </cfRule>
    <cfRule type="cellIs" dxfId="16868" priority="246" operator="equal">
      <formula>"Costco"</formula>
    </cfRule>
    <cfRule type="cellIs" dxfId="16867" priority="247" operator="equal">
      <formula>"Gutzy"</formula>
    </cfRule>
    <cfRule type="cellIs" dxfId="16866" priority="248" operator="equal">
      <formula>"LCP"</formula>
    </cfRule>
  </conditionalFormatting>
  <conditionalFormatting sqref="S27">
    <cfRule type="cellIs" dxfId="16865" priority="244" operator="equal">
      <formula>"Receiving"</formula>
    </cfRule>
  </conditionalFormatting>
  <conditionalFormatting sqref="S30">
    <cfRule type="cellIs" dxfId="16864" priority="243" operator="equal">
      <formula>"SLC"</formula>
    </cfRule>
  </conditionalFormatting>
  <conditionalFormatting sqref="S30">
    <cfRule type="cellIs" dxfId="16863" priority="239" operator="equal">
      <formula>"IDF"</formula>
    </cfRule>
    <cfRule type="cellIs" dxfId="16862" priority="240" operator="equal">
      <formula>"Costco"</formula>
    </cfRule>
    <cfRule type="cellIs" dxfId="16861" priority="241" operator="equal">
      <formula>"Gutzy"</formula>
    </cfRule>
    <cfRule type="cellIs" dxfId="16860" priority="242" operator="equal">
      <formula>"LCP"</formula>
    </cfRule>
  </conditionalFormatting>
  <conditionalFormatting sqref="S30">
    <cfRule type="cellIs" dxfId="16859" priority="238" operator="equal">
      <formula>"Receiving"</formula>
    </cfRule>
  </conditionalFormatting>
  <conditionalFormatting sqref="J26 J5:J18">
    <cfRule type="cellIs" dxfId="16858" priority="237" operator="equal">
      <formula>"SLC"</formula>
    </cfRule>
  </conditionalFormatting>
  <conditionalFormatting sqref="J26 J5:J18">
    <cfRule type="cellIs" dxfId="16857" priority="233" operator="equal">
      <formula>"IDF"</formula>
    </cfRule>
    <cfRule type="cellIs" dxfId="16856" priority="234" operator="equal">
      <formula>"Costco"</formula>
    </cfRule>
    <cfRule type="cellIs" dxfId="16855" priority="235" operator="equal">
      <formula>"Gutzy"</formula>
    </cfRule>
    <cfRule type="cellIs" dxfId="16854" priority="236" operator="equal">
      <formula>"LCP"</formula>
    </cfRule>
  </conditionalFormatting>
  <conditionalFormatting sqref="J26 J5:J18">
    <cfRule type="cellIs" dxfId="16853" priority="232" operator="equal">
      <formula>"Receiving"</formula>
    </cfRule>
  </conditionalFormatting>
  <conditionalFormatting sqref="J19:J24">
    <cfRule type="cellIs" dxfId="16852" priority="231" operator="equal">
      <formula>"SLC"</formula>
    </cfRule>
  </conditionalFormatting>
  <conditionalFormatting sqref="J19:J24">
    <cfRule type="cellIs" dxfId="16851" priority="227" operator="equal">
      <formula>"IDF"</formula>
    </cfRule>
    <cfRule type="cellIs" dxfId="16850" priority="228" operator="equal">
      <formula>"Costco"</formula>
    </cfRule>
    <cfRule type="cellIs" dxfId="16849" priority="229" operator="equal">
      <formula>"Gutzy"</formula>
    </cfRule>
    <cfRule type="cellIs" dxfId="16848" priority="230" operator="equal">
      <formula>"LCP"</formula>
    </cfRule>
  </conditionalFormatting>
  <conditionalFormatting sqref="J19:J24">
    <cfRule type="cellIs" dxfId="16847" priority="226" operator="equal">
      <formula>"Receiving"</formula>
    </cfRule>
  </conditionalFormatting>
  <conditionalFormatting sqref="S5:S18">
    <cfRule type="cellIs" dxfId="16846" priority="225" operator="equal">
      <formula>"SLC"</formula>
    </cfRule>
  </conditionalFormatting>
  <conditionalFormatting sqref="S5:S18">
    <cfRule type="cellIs" dxfId="16845" priority="221" operator="equal">
      <formula>"IDF"</formula>
    </cfRule>
    <cfRule type="cellIs" dxfId="16844" priority="222" operator="equal">
      <formula>"Costco"</formula>
    </cfRule>
    <cfRule type="cellIs" dxfId="16843" priority="223" operator="equal">
      <formula>"Gutzy"</formula>
    </cfRule>
    <cfRule type="cellIs" dxfId="16842" priority="224" operator="equal">
      <formula>"LCP"</formula>
    </cfRule>
  </conditionalFormatting>
  <conditionalFormatting sqref="S5:S18">
    <cfRule type="cellIs" dxfId="16841" priority="220" operator="equal">
      <formula>"Receiving"</formula>
    </cfRule>
  </conditionalFormatting>
  <conditionalFormatting sqref="S19:S23">
    <cfRule type="cellIs" dxfId="16840" priority="219" operator="equal">
      <formula>"SLC"</formula>
    </cfRule>
  </conditionalFormatting>
  <conditionalFormatting sqref="S19:S23">
    <cfRule type="cellIs" dxfId="16839" priority="215" operator="equal">
      <formula>"IDF"</formula>
    </cfRule>
    <cfRule type="cellIs" dxfId="16838" priority="216" operator="equal">
      <formula>"Costco"</formula>
    </cfRule>
    <cfRule type="cellIs" dxfId="16837" priority="217" operator="equal">
      <formula>"Gutzy"</formula>
    </cfRule>
    <cfRule type="cellIs" dxfId="16836" priority="218" operator="equal">
      <formula>"LCP"</formula>
    </cfRule>
  </conditionalFormatting>
  <conditionalFormatting sqref="S19:S23">
    <cfRule type="cellIs" dxfId="16835" priority="214" operator="equal">
      <formula>"Receiving"</formula>
    </cfRule>
  </conditionalFormatting>
  <conditionalFormatting sqref="S24">
    <cfRule type="cellIs" dxfId="16834" priority="213" operator="equal">
      <formula>"SLC"</formula>
    </cfRule>
  </conditionalFormatting>
  <conditionalFormatting sqref="S24">
    <cfRule type="cellIs" dxfId="16833" priority="209" operator="equal">
      <formula>"IDF"</formula>
    </cfRule>
    <cfRule type="cellIs" dxfId="16832" priority="210" operator="equal">
      <formula>"Costco"</formula>
    </cfRule>
    <cfRule type="cellIs" dxfId="16831" priority="211" operator="equal">
      <formula>"Gutzy"</formula>
    </cfRule>
    <cfRule type="cellIs" dxfId="16830" priority="212" operator="equal">
      <formula>"LCP"</formula>
    </cfRule>
  </conditionalFormatting>
  <conditionalFormatting sqref="S24">
    <cfRule type="cellIs" dxfId="16829" priority="208" operator="equal">
      <formula>"Receiving"</formula>
    </cfRule>
  </conditionalFormatting>
  <conditionalFormatting sqref="A30">
    <cfRule type="cellIs" dxfId="16828" priority="207" operator="equal">
      <formula>"SLC"</formula>
    </cfRule>
  </conditionalFormatting>
  <conditionalFormatting sqref="A30">
    <cfRule type="cellIs" dxfId="16827" priority="203" operator="equal">
      <formula>"IDF"</formula>
    </cfRule>
    <cfRule type="cellIs" dxfId="16826" priority="204" operator="equal">
      <formula>"Costco"</formula>
    </cfRule>
    <cfRule type="cellIs" dxfId="16825" priority="205" operator="equal">
      <formula>"Gutzy"</formula>
    </cfRule>
    <cfRule type="cellIs" dxfId="16824" priority="206" operator="equal">
      <formula>"LCP"</formula>
    </cfRule>
  </conditionalFormatting>
  <conditionalFormatting sqref="A30">
    <cfRule type="cellIs" dxfId="16823" priority="202" operator="equal">
      <formula>"Receiving"</formula>
    </cfRule>
  </conditionalFormatting>
  <conditionalFormatting sqref="A30">
    <cfRule type="cellIs" dxfId="16822" priority="201" operator="equal">
      <formula>"SLC"</formula>
    </cfRule>
  </conditionalFormatting>
  <conditionalFormatting sqref="A30">
    <cfRule type="cellIs" dxfId="16821" priority="197" operator="equal">
      <formula>"IDF"</formula>
    </cfRule>
    <cfRule type="cellIs" dxfId="16820" priority="198" operator="equal">
      <formula>"Costco"</formula>
    </cfRule>
    <cfRule type="cellIs" dxfId="16819" priority="199" operator="equal">
      <formula>"Gutzy"</formula>
    </cfRule>
    <cfRule type="cellIs" dxfId="16818" priority="200" operator="equal">
      <formula>"LCP"</formula>
    </cfRule>
  </conditionalFormatting>
  <conditionalFormatting sqref="A30">
    <cfRule type="cellIs" dxfId="16817" priority="196" operator="equal">
      <formula>"Receiving"</formula>
    </cfRule>
  </conditionalFormatting>
  <conditionalFormatting sqref="A60">
    <cfRule type="cellIs" dxfId="16816" priority="195" operator="equal">
      <formula>"SLC"</formula>
    </cfRule>
  </conditionalFormatting>
  <conditionalFormatting sqref="A60">
    <cfRule type="cellIs" dxfId="16815" priority="191" operator="equal">
      <formula>"IDF"</formula>
    </cfRule>
    <cfRule type="cellIs" dxfId="16814" priority="192" operator="equal">
      <formula>"Costco"</formula>
    </cfRule>
    <cfRule type="cellIs" dxfId="16813" priority="193" operator="equal">
      <formula>"Gutzy"</formula>
    </cfRule>
    <cfRule type="cellIs" dxfId="16812" priority="194" operator="equal">
      <formula>"LCP"</formula>
    </cfRule>
  </conditionalFormatting>
  <conditionalFormatting sqref="A56">
    <cfRule type="cellIs" dxfId="16811" priority="190" operator="equal">
      <formula>"SLC"</formula>
    </cfRule>
  </conditionalFormatting>
  <conditionalFormatting sqref="A56">
    <cfRule type="cellIs" dxfId="16810" priority="186" operator="equal">
      <formula>"IDF"</formula>
    </cfRule>
    <cfRule type="cellIs" dxfId="16809" priority="187" operator="equal">
      <formula>"Costco"</formula>
    </cfRule>
    <cfRule type="cellIs" dxfId="16808" priority="188" operator="equal">
      <formula>"Gutzy"</formula>
    </cfRule>
    <cfRule type="cellIs" dxfId="16807" priority="189" operator="equal">
      <formula>"LCP"</formula>
    </cfRule>
  </conditionalFormatting>
  <conditionalFormatting sqref="A56">
    <cfRule type="cellIs" dxfId="16806" priority="185" operator="equal">
      <formula>"Receiving"</formula>
    </cfRule>
  </conditionalFormatting>
  <conditionalFormatting sqref="A59">
    <cfRule type="cellIs" dxfId="16805" priority="184" operator="equal">
      <formula>"SLC"</formula>
    </cfRule>
  </conditionalFormatting>
  <conditionalFormatting sqref="A59">
    <cfRule type="cellIs" dxfId="16804" priority="180" operator="equal">
      <formula>"IDF"</formula>
    </cfRule>
    <cfRule type="cellIs" dxfId="16803" priority="181" operator="equal">
      <formula>"Costco"</formula>
    </cfRule>
    <cfRule type="cellIs" dxfId="16802" priority="182" operator="equal">
      <formula>"Gutzy"</formula>
    </cfRule>
    <cfRule type="cellIs" dxfId="16801" priority="183" operator="equal">
      <formula>"LCP"</formula>
    </cfRule>
  </conditionalFormatting>
  <conditionalFormatting sqref="A59">
    <cfRule type="cellIs" dxfId="16800" priority="179" operator="equal">
      <formula>"Receiving"</formula>
    </cfRule>
  </conditionalFormatting>
  <conditionalFormatting sqref="A56:A59">
    <cfRule type="cellIs" dxfId="16799" priority="178" operator="equal">
      <formula>"SLC"</formula>
    </cfRule>
  </conditionalFormatting>
  <conditionalFormatting sqref="A56:A59">
    <cfRule type="cellIs" dxfId="16798" priority="174" operator="equal">
      <formula>"IDF"</formula>
    </cfRule>
    <cfRule type="cellIs" dxfId="16797" priority="175" operator="equal">
      <formula>"Costco"</formula>
    </cfRule>
    <cfRule type="cellIs" dxfId="16796" priority="176" operator="equal">
      <formula>"Gutzy"</formula>
    </cfRule>
    <cfRule type="cellIs" dxfId="16795" priority="177" operator="equal">
      <formula>"LCP"</formula>
    </cfRule>
  </conditionalFormatting>
  <conditionalFormatting sqref="A56:A59">
    <cfRule type="cellIs" dxfId="16794" priority="173" operator="equal">
      <formula>"Receiving"</formula>
    </cfRule>
  </conditionalFormatting>
  <conditionalFormatting sqref="A34:A47">
    <cfRule type="cellIs" dxfId="16793" priority="172" operator="equal">
      <formula>"SLC"</formula>
    </cfRule>
  </conditionalFormatting>
  <conditionalFormatting sqref="A34:A47">
    <cfRule type="cellIs" dxfId="16792" priority="168" operator="equal">
      <formula>"IDF"</formula>
    </cfRule>
    <cfRule type="cellIs" dxfId="16791" priority="169" operator="equal">
      <formula>"Costco"</formula>
    </cfRule>
    <cfRule type="cellIs" dxfId="16790" priority="170" operator="equal">
      <formula>"Gutzy"</formula>
    </cfRule>
    <cfRule type="cellIs" dxfId="16789" priority="171" operator="equal">
      <formula>"LCP"</formula>
    </cfRule>
  </conditionalFormatting>
  <conditionalFormatting sqref="A34:A47">
    <cfRule type="cellIs" dxfId="16788" priority="167" operator="equal">
      <formula>"Receiving"</formula>
    </cfRule>
  </conditionalFormatting>
  <conditionalFormatting sqref="A48:A53">
    <cfRule type="cellIs" dxfId="16787" priority="166" operator="equal">
      <formula>"SLC"</formula>
    </cfRule>
  </conditionalFormatting>
  <conditionalFormatting sqref="A48:A53">
    <cfRule type="cellIs" dxfId="16786" priority="162" operator="equal">
      <formula>"IDF"</formula>
    </cfRule>
    <cfRule type="cellIs" dxfId="16785" priority="163" operator="equal">
      <formula>"Costco"</formula>
    </cfRule>
    <cfRule type="cellIs" dxfId="16784" priority="164" operator="equal">
      <formula>"Gutzy"</formula>
    </cfRule>
    <cfRule type="cellIs" dxfId="16783" priority="165" operator="equal">
      <formula>"LCP"</formula>
    </cfRule>
  </conditionalFormatting>
  <conditionalFormatting sqref="A48:A53">
    <cfRule type="cellIs" dxfId="16782" priority="161" operator="equal">
      <formula>"Receiving"</formula>
    </cfRule>
  </conditionalFormatting>
  <conditionalFormatting sqref="J59">
    <cfRule type="cellIs" dxfId="16781" priority="160" operator="equal">
      <formula>"SLC"</formula>
    </cfRule>
  </conditionalFormatting>
  <conditionalFormatting sqref="J59">
    <cfRule type="cellIs" dxfId="16780" priority="156" operator="equal">
      <formula>"IDF"</formula>
    </cfRule>
    <cfRule type="cellIs" dxfId="16779" priority="157" operator="equal">
      <formula>"Costco"</formula>
    </cfRule>
    <cfRule type="cellIs" dxfId="16778" priority="158" operator="equal">
      <formula>"Gutzy"</formula>
    </cfRule>
    <cfRule type="cellIs" dxfId="16777" priority="159" operator="equal">
      <formula>"LCP"</formula>
    </cfRule>
  </conditionalFormatting>
  <conditionalFormatting sqref="J59">
    <cfRule type="cellIs" dxfId="16776" priority="155" operator="equal">
      <formula>"Receiving"</formula>
    </cfRule>
  </conditionalFormatting>
  <conditionalFormatting sqref="J59">
    <cfRule type="cellIs" dxfId="16775" priority="154" operator="equal">
      <formula>"SLC"</formula>
    </cfRule>
  </conditionalFormatting>
  <conditionalFormatting sqref="J59">
    <cfRule type="cellIs" dxfId="16774" priority="150" operator="equal">
      <formula>"IDF"</formula>
    </cfRule>
    <cfRule type="cellIs" dxfId="16773" priority="151" operator="equal">
      <formula>"Costco"</formula>
    </cfRule>
    <cfRule type="cellIs" dxfId="16772" priority="152" operator="equal">
      <formula>"Gutzy"</formula>
    </cfRule>
    <cfRule type="cellIs" dxfId="16771" priority="153" operator="equal">
      <formula>"LCP"</formula>
    </cfRule>
  </conditionalFormatting>
  <conditionalFormatting sqref="J59">
    <cfRule type="cellIs" dxfId="16770" priority="149" operator="equal">
      <formula>"Receiving"</formula>
    </cfRule>
  </conditionalFormatting>
  <conditionalFormatting sqref="J34:J47">
    <cfRule type="cellIs" dxfId="16769" priority="148" operator="equal">
      <formula>"SLC"</formula>
    </cfRule>
  </conditionalFormatting>
  <conditionalFormatting sqref="J34:J47">
    <cfRule type="cellIs" dxfId="16768" priority="144" operator="equal">
      <formula>"IDF"</formula>
    </cfRule>
    <cfRule type="cellIs" dxfId="16767" priority="145" operator="equal">
      <formula>"Costco"</formula>
    </cfRule>
    <cfRule type="cellIs" dxfId="16766" priority="146" operator="equal">
      <formula>"Gutzy"</formula>
    </cfRule>
    <cfRule type="cellIs" dxfId="16765" priority="147" operator="equal">
      <formula>"LCP"</formula>
    </cfRule>
  </conditionalFormatting>
  <conditionalFormatting sqref="J34:J47">
    <cfRule type="cellIs" dxfId="16764" priority="143" operator="equal">
      <formula>"Receiving"</formula>
    </cfRule>
  </conditionalFormatting>
  <conditionalFormatting sqref="J48:J52">
    <cfRule type="cellIs" dxfId="16763" priority="142" operator="equal">
      <formula>"SLC"</formula>
    </cfRule>
  </conditionalFormatting>
  <conditionalFormatting sqref="J48:J52">
    <cfRule type="cellIs" dxfId="16762" priority="138" operator="equal">
      <formula>"IDF"</formula>
    </cfRule>
    <cfRule type="cellIs" dxfId="16761" priority="139" operator="equal">
      <formula>"Costco"</formula>
    </cfRule>
    <cfRule type="cellIs" dxfId="16760" priority="140" operator="equal">
      <formula>"Gutzy"</formula>
    </cfRule>
    <cfRule type="cellIs" dxfId="16759" priority="141" operator="equal">
      <formula>"LCP"</formula>
    </cfRule>
  </conditionalFormatting>
  <conditionalFormatting sqref="J48:J52">
    <cfRule type="cellIs" dxfId="16758" priority="137" operator="equal">
      <formula>"Receiving"</formula>
    </cfRule>
  </conditionalFormatting>
  <conditionalFormatting sqref="S56">
    <cfRule type="cellIs" dxfId="16757" priority="136" operator="equal">
      <formula>"SLC"</formula>
    </cfRule>
  </conditionalFormatting>
  <conditionalFormatting sqref="S56">
    <cfRule type="cellIs" dxfId="16756" priority="132" operator="equal">
      <formula>"IDF"</formula>
    </cfRule>
    <cfRule type="cellIs" dxfId="16755" priority="133" operator="equal">
      <formula>"Costco"</formula>
    </cfRule>
    <cfRule type="cellIs" dxfId="16754" priority="134" operator="equal">
      <formula>"Gutzy"</formula>
    </cfRule>
    <cfRule type="cellIs" dxfId="16753" priority="135" operator="equal">
      <formula>"LCP"</formula>
    </cfRule>
  </conditionalFormatting>
  <conditionalFormatting sqref="S56">
    <cfRule type="cellIs" dxfId="16752" priority="131" operator="equal">
      <formula>"Receiving"</formula>
    </cfRule>
  </conditionalFormatting>
  <conditionalFormatting sqref="S59">
    <cfRule type="cellIs" dxfId="16751" priority="130" operator="equal">
      <formula>"SLC"</formula>
    </cfRule>
  </conditionalFormatting>
  <conditionalFormatting sqref="S59">
    <cfRule type="cellIs" dxfId="16750" priority="126" operator="equal">
      <formula>"IDF"</formula>
    </cfRule>
    <cfRule type="cellIs" dxfId="16749" priority="127" operator="equal">
      <formula>"Costco"</formula>
    </cfRule>
    <cfRule type="cellIs" dxfId="16748" priority="128" operator="equal">
      <formula>"Gutzy"</formula>
    </cfRule>
    <cfRule type="cellIs" dxfId="16747" priority="129" operator="equal">
      <formula>"LCP"</formula>
    </cfRule>
  </conditionalFormatting>
  <conditionalFormatting sqref="S59">
    <cfRule type="cellIs" dxfId="16746" priority="125" operator="equal">
      <formula>"Receiving"</formula>
    </cfRule>
  </conditionalFormatting>
  <conditionalFormatting sqref="S56:S59">
    <cfRule type="cellIs" dxfId="16745" priority="124" operator="equal">
      <formula>"SLC"</formula>
    </cfRule>
  </conditionalFormatting>
  <conditionalFormatting sqref="S56:S59">
    <cfRule type="cellIs" dxfId="16744" priority="120" operator="equal">
      <formula>"IDF"</formula>
    </cfRule>
    <cfRule type="cellIs" dxfId="16743" priority="121" operator="equal">
      <formula>"Costco"</formula>
    </cfRule>
    <cfRule type="cellIs" dxfId="16742" priority="122" operator="equal">
      <formula>"Gutzy"</formula>
    </cfRule>
    <cfRule type="cellIs" dxfId="16741" priority="123" operator="equal">
      <formula>"LCP"</formula>
    </cfRule>
  </conditionalFormatting>
  <conditionalFormatting sqref="S56:S59">
    <cfRule type="cellIs" dxfId="16740" priority="119" operator="equal">
      <formula>"Receiving"</formula>
    </cfRule>
  </conditionalFormatting>
  <conditionalFormatting sqref="S54:S55 S34:S47">
    <cfRule type="cellIs" dxfId="16739" priority="118" operator="equal">
      <formula>"SLC"</formula>
    </cfRule>
  </conditionalFormatting>
  <conditionalFormatting sqref="S54:S55 S34:S47">
    <cfRule type="cellIs" dxfId="16738" priority="114" operator="equal">
      <formula>"IDF"</formula>
    </cfRule>
    <cfRule type="cellIs" dxfId="16737" priority="115" operator="equal">
      <formula>"Costco"</formula>
    </cfRule>
    <cfRule type="cellIs" dxfId="16736" priority="116" operator="equal">
      <formula>"Gutzy"</formula>
    </cfRule>
    <cfRule type="cellIs" dxfId="16735" priority="117" operator="equal">
      <formula>"LCP"</formula>
    </cfRule>
  </conditionalFormatting>
  <conditionalFormatting sqref="S54:S55 S34:S47">
    <cfRule type="cellIs" dxfId="16734" priority="113" operator="equal">
      <formula>"Receiving"</formula>
    </cfRule>
  </conditionalFormatting>
  <conditionalFormatting sqref="S48:S53">
    <cfRule type="cellIs" dxfId="16733" priority="112" operator="equal">
      <formula>"SLC"</formula>
    </cfRule>
  </conditionalFormatting>
  <conditionalFormatting sqref="S48:S53">
    <cfRule type="cellIs" dxfId="16732" priority="108" operator="equal">
      <formula>"IDF"</formula>
    </cfRule>
    <cfRule type="cellIs" dxfId="16731" priority="109" operator="equal">
      <formula>"Costco"</formula>
    </cfRule>
    <cfRule type="cellIs" dxfId="16730" priority="110" operator="equal">
      <formula>"Gutzy"</formula>
    </cfRule>
    <cfRule type="cellIs" dxfId="16729" priority="111" operator="equal">
      <formula>"LCP"</formula>
    </cfRule>
  </conditionalFormatting>
  <conditionalFormatting sqref="S48:S53">
    <cfRule type="cellIs" dxfId="16728" priority="107" operator="equal">
      <formula>"Receiving"</formula>
    </cfRule>
  </conditionalFormatting>
  <conditionalFormatting sqref="A87">
    <cfRule type="cellIs" dxfId="16727" priority="106" operator="equal">
      <formula>"SLC"</formula>
    </cfRule>
  </conditionalFormatting>
  <conditionalFormatting sqref="A87">
    <cfRule type="cellIs" dxfId="16726" priority="102" operator="equal">
      <formula>"IDF"</formula>
    </cfRule>
    <cfRule type="cellIs" dxfId="16725" priority="103" operator="equal">
      <formula>"Costco"</formula>
    </cfRule>
    <cfRule type="cellIs" dxfId="16724" priority="104" operator="equal">
      <formula>"Gutzy"</formula>
    </cfRule>
    <cfRule type="cellIs" dxfId="16723" priority="105" operator="equal">
      <formula>"LCP"</formula>
    </cfRule>
  </conditionalFormatting>
  <conditionalFormatting sqref="A87">
    <cfRule type="cellIs" dxfId="16722" priority="101" operator="equal">
      <formula>"Receiving"</formula>
    </cfRule>
  </conditionalFormatting>
  <conditionalFormatting sqref="A85:A87">
    <cfRule type="cellIs" dxfId="16721" priority="100" operator="equal">
      <formula>"SLC"</formula>
    </cfRule>
  </conditionalFormatting>
  <conditionalFormatting sqref="A85:A87">
    <cfRule type="cellIs" dxfId="16720" priority="96" operator="equal">
      <formula>"IDF"</formula>
    </cfRule>
    <cfRule type="cellIs" dxfId="16719" priority="97" operator="equal">
      <formula>"Costco"</formula>
    </cfRule>
    <cfRule type="cellIs" dxfId="16718" priority="98" operator="equal">
      <formula>"Gutzy"</formula>
    </cfRule>
    <cfRule type="cellIs" dxfId="16717" priority="99" operator="equal">
      <formula>"LCP"</formula>
    </cfRule>
  </conditionalFormatting>
  <conditionalFormatting sqref="A85:A87">
    <cfRule type="cellIs" dxfId="16716" priority="95" operator="equal">
      <formula>"Receiving"</formula>
    </cfRule>
  </conditionalFormatting>
  <conditionalFormatting sqref="A82 A62:A75">
    <cfRule type="cellIs" dxfId="16715" priority="94" operator="equal">
      <formula>"SLC"</formula>
    </cfRule>
  </conditionalFormatting>
  <conditionalFormatting sqref="A82 A62:A75">
    <cfRule type="cellIs" dxfId="16714" priority="90" operator="equal">
      <formula>"IDF"</formula>
    </cfRule>
    <cfRule type="cellIs" dxfId="16713" priority="91" operator="equal">
      <formula>"Costco"</formula>
    </cfRule>
    <cfRule type="cellIs" dxfId="16712" priority="92" operator="equal">
      <formula>"Gutzy"</formula>
    </cfRule>
    <cfRule type="cellIs" dxfId="16711" priority="93" operator="equal">
      <formula>"LCP"</formula>
    </cfRule>
  </conditionalFormatting>
  <conditionalFormatting sqref="A82 A62:A75">
    <cfRule type="cellIs" dxfId="16710" priority="89" operator="equal">
      <formula>"Receiving"</formula>
    </cfRule>
  </conditionalFormatting>
  <conditionalFormatting sqref="A76:A81">
    <cfRule type="cellIs" dxfId="16709" priority="88" operator="equal">
      <formula>"SLC"</formula>
    </cfRule>
  </conditionalFormatting>
  <conditionalFormatting sqref="A76:A81">
    <cfRule type="cellIs" dxfId="16708" priority="84" operator="equal">
      <formula>"IDF"</formula>
    </cfRule>
    <cfRule type="cellIs" dxfId="16707" priority="85" operator="equal">
      <formula>"Costco"</formula>
    </cfRule>
    <cfRule type="cellIs" dxfId="16706" priority="86" operator="equal">
      <formula>"Gutzy"</formula>
    </cfRule>
    <cfRule type="cellIs" dxfId="16705" priority="87" operator="equal">
      <formula>"LCP"</formula>
    </cfRule>
  </conditionalFormatting>
  <conditionalFormatting sqref="A76:A81">
    <cfRule type="cellIs" dxfId="16704" priority="83" operator="equal">
      <formula>"Receiving"</formula>
    </cfRule>
  </conditionalFormatting>
  <conditionalFormatting sqref="A89:A97 H89:H97">
    <cfRule type="cellIs" dxfId="16703" priority="82" operator="equal">
      <formula>"SLC"</formula>
    </cfRule>
  </conditionalFormatting>
  <conditionalFormatting sqref="A89:A97 H89:H97">
    <cfRule type="cellIs" dxfId="16702" priority="78" operator="equal">
      <formula>"IDF"</formula>
    </cfRule>
    <cfRule type="cellIs" dxfId="16701" priority="79" operator="equal">
      <formula>"Costco"</formula>
    </cfRule>
    <cfRule type="cellIs" dxfId="16700" priority="80" operator="equal">
      <formula>"Gutzy"</formula>
    </cfRule>
    <cfRule type="cellIs" dxfId="16699" priority="81" operator="equal">
      <formula>"LCP"</formula>
    </cfRule>
  </conditionalFormatting>
  <conditionalFormatting sqref="A89:A97 H89:H97">
    <cfRule type="cellIs" dxfId="16698" priority="77" operator="equal">
      <formula>"Receiving"</formula>
    </cfRule>
  </conditionalFormatting>
  <conditionalFormatting sqref="S71:S76 N62:N67 N71:N77">
    <cfRule type="cellIs" dxfId="16697" priority="76" operator="equal">
      <formula>"SLC"</formula>
    </cfRule>
  </conditionalFormatting>
  <conditionalFormatting sqref="S71:S76 N62:N67 N71:N77">
    <cfRule type="cellIs" dxfId="16696" priority="72" operator="equal">
      <formula>"IDF"</formula>
    </cfRule>
    <cfRule type="cellIs" dxfId="16695" priority="73" operator="equal">
      <formula>"Costco"</formula>
    </cfRule>
    <cfRule type="cellIs" dxfId="16694" priority="74" operator="equal">
      <formula>"Gutzy"</formula>
    </cfRule>
    <cfRule type="cellIs" dxfId="16693" priority="75" operator="equal">
      <formula>"LCP"</formula>
    </cfRule>
  </conditionalFormatting>
  <conditionalFormatting sqref="S71:S76">
    <cfRule type="cellIs" dxfId="16692" priority="71" operator="equal">
      <formula>"Receiving"</formula>
    </cfRule>
  </conditionalFormatting>
  <conditionalFormatting sqref="Q62:Q66 T72:T77 W62:W67 O61 U71 L61:L67 S62:T67">
    <cfRule type="cellIs" dxfId="16691" priority="70" operator="equal">
      <formula>"SLC"</formula>
    </cfRule>
  </conditionalFormatting>
  <conditionalFormatting sqref="Q62:Q66 T72:T77 W62:W67 O61 U71 L61:L67 S62:T67">
    <cfRule type="cellIs" dxfId="16690" priority="66" operator="equal">
      <formula>"IDF"</formula>
    </cfRule>
    <cfRule type="cellIs" dxfId="16689" priority="67" operator="equal">
      <formula>"Costco"</formula>
    </cfRule>
    <cfRule type="cellIs" dxfId="16688" priority="68" operator="equal">
      <formula>"Gutzy"</formula>
    </cfRule>
    <cfRule type="cellIs" dxfId="16687" priority="69" operator="equal">
      <formula>"LCP"</formula>
    </cfRule>
  </conditionalFormatting>
  <conditionalFormatting sqref="Q72:Q77">
    <cfRule type="cellIs" dxfId="16686" priority="65" operator="equal">
      <formula>"SLC"</formula>
    </cfRule>
  </conditionalFormatting>
  <conditionalFormatting sqref="Q72:Q77">
    <cfRule type="cellIs" dxfId="16685" priority="61" operator="equal">
      <formula>"IDF"</formula>
    </cfRule>
    <cfRule type="cellIs" dxfId="16684" priority="62" operator="equal">
      <formula>"Costco"</formula>
    </cfRule>
    <cfRule type="cellIs" dxfId="16683" priority="63" operator="equal">
      <formula>"Gutzy"</formula>
    </cfRule>
    <cfRule type="cellIs" dxfId="16682" priority="64" operator="equal">
      <formula>"LCP"</formula>
    </cfRule>
  </conditionalFormatting>
  <conditionalFormatting sqref="W72:W77">
    <cfRule type="cellIs" dxfId="16681" priority="60" operator="equal">
      <formula>"SLC"</formula>
    </cfRule>
  </conditionalFormatting>
  <conditionalFormatting sqref="W72:W77">
    <cfRule type="cellIs" dxfId="16680" priority="56" operator="equal">
      <formula>"IDF"</formula>
    </cfRule>
    <cfRule type="cellIs" dxfId="16679" priority="57" operator="equal">
      <formula>"Costco"</formula>
    </cfRule>
    <cfRule type="cellIs" dxfId="16678" priority="58" operator="equal">
      <formula>"Gutzy"</formula>
    </cfRule>
    <cfRule type="cellIs" dxfId="16677" priority="59" operator="equal">
      <formula>"LCP"</formula>
    </cfRule>
  </conditionalFormatting>
  <conditionalFormatting sqref="N71:N77 U71 L61:L67 S62:S67">
    <cfRule type="cellIs" dxfId="16676" priority="55" operator="equal">
      <formula>"Receiving"</formula>
    </cfRule>
  </conditionalFormatting>
  <conditionalFormatting sqref="A26">
    <cfRule type="cellIs" dxfId="16675" priority="54" operator="equal">
      <formula>"SLC"</formula>
    </cfRule>
  </conditionalFormatting>
  <conditionalFormatting sqref="A26">
    <cfRule type="cellIs" dxfId="16674" priority="50" operator="equal">
      <formula>"IDF"</formula>
    </cfRule>
    <cfRule type="cellIs" dxfId="16673" priority="51" operator="equal">
      <formula>"Costco"</formula>
    </cfRule>
    <cfRule type="cellIs" dxfId="16672" priority="52" operator="equal">
      <formula>"Gutzy"</formula>
    </cfRule>
    <cfRule type="cellIs" dxfId="16671" priority="53" operator="equal">
      <formula>"LCP"</formula>
    </cfRule>
  </conditionalFormatting>
  <conditionalFormatting sqref="A26">
    <cfRule type="cellIs" dxfId="16670" priority="49" operator="equal">
      <formula>"Receiving"</formula>
    </cfRule>
  </conditionalFormatting>
  <conditionalFormatting sqref="A84">
    <cfRule type="cellIs" dxfId="16669" priority="48" operator="equal">
      <formula>"SLC"</formula>
    </cfRule>
  </conditionalFormatting>
  <conditionalFormatting sqref="A84">
    <cfRule type="cellIs" dxfId="16668" priority="44" operator="equal">
      <formula>"IDF"</formula>
    </cfRule>
    <cfRule type="cellIs" dxfId="16667" priority="45" operator="equal">
      <formula>"Costco"</formula>
    </cfRule>
    <cfRule type="cellIs" dxfId="16666" priority="46" operator="equal">
      <formula>"Gutzy"</formula>
    </cfRule>
    <cfRule type="cellIs" dxfId="16665" priority="47" operator="equal">
      <formula>"LCP"</formula>
    </cfRule>
  </conditionalFormatting>
  <conditionalFormatting sqref="A84">
    <cfRule type="cellIs" dxfId="16664" priority="43" operator="equal">
      <formula>"Receiving"</formula>
    </cfRule>
  </conditionalFormatting>
  <conditionalFormatting sqref="A5:A14">
    <cfRule type="cellIs" dxfId="16663" priority="42" operator="equal">
      <formula>"SLC"</formula>
    </cfRule>
  </conditionalFormatting>
  <conditionalFormatting sqref="A5:A14">
    <cfRule type="cellIs" dxfId="16662" priority="38" operator="equal">
      <formula>"IDF"</formula>
    </cfRule>
    <cfRule type="cellIs" dxfId="16661" priority="39" operator="equal">
      <formula>"Costco"</formula>
    </cfRule>
    <cfRule type="cellIs" dxfId="16660" priority="40" operator="equal">
      <formula>"Gutzy"</formula>
    </cfRule>
    <cfRule type="cellIs" dxfId="16659" priority="41" operator="equal">
      <formula>"LCP"</formula>
    </cfRule>
  </conditionalFormatting>
  <conditionalFormatting sqref="A5:A14">
    <cfRule type="cellIs" dxfId="16658" priority="37" operator="equal">
      <formula>"Receiving"</formula>
    </cfRule>
  </conditionalFormatting>
  <conditionalFormatting sqref="J25">
    <cfRule type="cellIs" dxfId="16657" priority="36" operator="equal">
      <formula>"SLC"</formula>
    </cfRule>
  </conditionalFormatting>
  <conditionalFormatting sqref="J25">
    <cfRule type="cellIs" dxfId="16656" priority="32" operator="equal">
      <formula>"IDF"</formula>
    </cfRule>
    <cfRule type="cellIs" dxfId="16655" priority="33" operator="equal">
      <formula>"Costco"</formula>
    </cfRule>
    <cfRule type="cellIs" dxfId="16654" priority="34" operator="equal">
      <formula>"Gutzy"</formula>
    </cfRule>
    <cfRule type="cellIs" dxfId="16653" priority="35" operator="equal">
      <formula>"LCP"</formula>
    </cfRule>
  </conditionalFormatting>
  <conditionalFormatting sqref="J25">
    <cfRule type="cellIs" dxfId="16652" priority="31" operator="equal">
      <formula>"Receiving"</formula>
    </cfRule>
  </conditionalFormatting>
  <conditionalFormatting sqref="A55">
    <cfRule type="cellIs" dxfId="16651" priority="30" operator="equal">
      <formula>"SLC"</formula>
    </cfRule>
  </conditionalFormatting>
  <conditionalFormatting sqref="A55">
    <cfRule type="cellIs" dxfId="16650" priority="26" operator="equal">
      <formula>"IDF"</formula>
    </cfRule>
    <cfRule type="cellIs" dxfId="16649" priority="27" operator="equal">
      <formula>"Costco"</formula>
    </cfRule>
    <cfRule type="cellIs" dxfId="16648" priority="28" operator="equal">
      <formula>"Gutzy"</formula>
    </cfRule>
    <cfRule type="cellIs" dxfId="16647" priority="29" operator="equal">
      <formula>"LCP"</formula>
    </cfRule>
  </conditionalFormatting>
  <conditionalFormatting sqref="A55">
    <cfRule type="cellIs" dxfId="16646" priority="25" operator="equal">
      <formula>"Receiving"</formula>
    </cfRule>
  </conditionalFormatting>
  <conditionalFormatting sqref="A83">
    <cfRule type="cellIs" dxfId="16645" priority="24" operator="equal">
      <formula>"SLC"</formula>
    </cfRule>
  </conditionalFormatting>
  <conditionalFormatting sqref="A83">
    <cfRule type="cellIs" dxfId="16644" priority="20" operator="equal">
      <formula>"IDF"</formula>
    </cfRule>
    <cfRule type="cellIs" dxfId="16643" priority="21" operator="equal">
      <formula>"Costco"</formula>
    </cfRule>
    <cfRule type="cellIs" dxfId="16642" priority="22" operator="equal">
      <formula>"Gutzy"</formula>
    </cfRule>
    <cfRule type="cellIs" dxfId="16641" priority="23" operator="equal">
      <formula>"LCP"</formula>
    </cfRule>
  </conditionalFormatting>
  <conditionalFormatting sqref="A83">
    <cfRule type="cellIs" dxfId="16640" priority="19" operator="equal">
      <formula>"Receiving"</formula>
    </cfRule>
  </conditionalFormatting>
  <conditionalFormatting sqref="J55 J58">
    <cfRule type="cellIs" dxfId="16639" priority="18" operator="equal">
      <formula>"SLC"</formula>
    </cfRule>
  </conditionalFormatting>
  <conditionalFormatting sqref="J55 J58">
    <cfRule type="cellIs" dxfId="16638" priority="14" operator="equal">
      <formula>"IDF"</formula>
    </cfRule>
    <cfRule type="cellIs" dxfId="16637" priority="15" operator="equal">
      <formula>"Costco"</formula>
    </cfRule>
    <cfRule type="cellIs" dxfId="16636" priority="16" operator="equal">
      <formula>"Gutzy"</formula>
    </cfRule>
    <cfRule type="cellIs" dxfId="16635" priority="17" operator="equal">
      <formula>"LCP"</formula>
    </cfRule>
  </conditionalFormatting>
  <conditionalFormatting sqref="J55 J58">
    <cfRule type="cellIs" dxfId="16634" priority="13" operator="equal">
      <formula>"Receiving"</formula>
    </cfRule>
  </conditionalFormatting>
  <conditionalFormatting sqref="J53 J56">
    <cfRule type="cellIs" dxfId="16633" priority="12" operator="equal">
      <formula>"SLC"</formula>
    </cfRule>
  </conditionalFormatting>
  <conditionalFormatting sqref="J53 J56">
    <cfRule type="cellIs" dxfId="16632" priority="8" operator="equal">
      <formula>"IDF"</formula>
    </cfRule>
    <cfRule type="cellIs" dxfId="16631" priority="9" operator="equal">
      <formula>"Costco"</formula>
    </cfRule>
    <cfRule type="cellIs" dxfId="16630" priority="10" operator="equal">
      <formula>"Gutzy"</formula>
    </cfRule>
    <cfRule type="cellIs" dxfId="16629" priority="11" operator="equal">
      <formula>"LCP"</formula>
    </cfRule>
  </conditionalFormatting>
  <conditionalFormatting sqref="J53 J56">
    <cfRule type="cellIs" dxfId="16628" priority="7" operator="equal">
      <formula>"Receiving"</formula>
    </cfRule>
  </conditionalFormatting>
  <conditionalFormatting sqref="J54 J57">
    <cfRule type="cellIs" dxfId="16627" priority="6" operator="equal">
      <formula>"SLC"</formula>
    </cfRule>
  </conditionalFormatting>
  <conditionalFormatting sqref="J54 J57">
    <cfRule type="cellIs" dxfId="16626" priority="2" operator="equal">
      <formula>"IDF"</formula>
    </cfRule>
    <cfRule type="cellIs" dxfId="16625" priority="3" operator="equal">
      <formula>"Costco"</formula>
    </cfRule>
    <cfRule type="cellIs" dxfId="16624" priority="4" operator="equal">
      <formula>"Gutzy"</formula>
    </cfRule>
    <cfRule type="cellIs" dxfId="16623" priority="5" operator="equal">
      <formula>"LCP"</formula>
    </cfRule>
  </conditionalFormatting>
  <conditionalFormatting sqref="J54 J57">
    <cfRule type="cellIs" dxfId="16622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755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55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A437C9-0CEE-4E19-A57A-96BE539DE99A}">
          <x14:formula1>
            <xm:f>Lists!$A$1:$A$52</xm:f>
          </x14:formula1>
          <xm:sqref>C1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BCA8-9B22-41AA-9F95-859889E34A8C}">
  <sheetPr codeName="Sheet282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46</v>
      </c>
    </row>
    <row r="2" spans="1:36" ht="8.25" customHeight="1" thickBot="1" x14ac:dyDescent="0.3"/>
    <row r="3" spans="1:36" ht="16.5" thickBot="1" x14ac:dyDescent="0.3">
      <c r="A3" s="476">
        <f>VLOOKUP(C1,Lists!A1:B52,2)</f>
        <v>46334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46335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46336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46337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46338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46339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46340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46334</v>
      </c>
      <c r="M61" s="173">
        <f t="shared" ref="M61:M66" si="0">COUNTIF($A$5:$A$30,N61)</f>
        <v>0</v>
      </c>
      <c r="N61" s="174" t="s">
        <v>18</v>
      </c>
      <c r="O61" s="505">
        <f>J3</f>
        <v>46335</v>
      </c>
      <c r="P61" s="173">
        <f t="shared" ref="P61:P66" si="1">COUNTIF($J$5:$J$30,Q61)</f>
        <v>2</v>
      </c>
      <c r="Q61" s="174" t="s">
        <v>18</v>
      </c>
      <c r="R61" s="508">
        <f>S3</f>
        <v>46336</v>
      </c>
      <c r="S61" s="173">
        <f t="shared" ref="S61:S66" si="2">COUNTIF($S$5:$S$30,T61)</f>
        <v>0</v>
      </c>
      <c r="T61" s="174" t="s">
        <v>18</v>
      </c>
      <c r="U61" s="511">
        <f>A32</f>
        <v>46337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46338</v>
      </c>
      <c r="M71" s="173">
        <f t="shared" ref="M71:M76" si="4">COUNTIF($J$34:$J$59,N71)</f>
        <v>0</v>
      </c>
      <c r="N71" s="174" t="s">
        <v>18</v>
      </c>
      <c r="O71" s="517">
        <f>S32</f>
        <v>46339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WW46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46335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46335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6621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6620" priority="335" operator="equal">
      <formula>"IDF"</formula>
    </cfRule>
    <cfRule type="cellIs" dxfId="16619" priority="336" operator="equal">
      <formula>"Costco"</formula>
    </cfRule>
    <cfRule type="cellIs" dxfId="16618" priority="337" operator="equal">
      <formula>"Gutzy"</formula>
    </cfRule>
    <cfRule type="cellIs" dxfId="16617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6616" priority="334" operator="equal">
      <formula>"Receiving"</formula>
    </cfRule>
  </conditionalFormatting>
  <conditionalFormatting sqref="AB48">
    <cfRule type="cellIs" dxfId="16615" priority="333" operator="equal">
      <formula>"SLC"</formula>
    </cfRule>
  </conditionalFormatting>
  <conditionalFormatting sqref="AB48">
    <cfRule type="cellIs" dxfId="16614" priority="329" operator="equal">
      <formula>"IDF"</formula>
    </cfRule>
    <cfRule type="cellIs" dxfId="16613" priority="330" operator="equal">
      <formula>"Costco"</formula>
    </cfRule>
    <cfRule type="cellIs" dxfId="16612" priority="331" operator="equal">
      <formula>"Gutzy"</formula>
    </cfRule>
    <cfRule type="cellIs" dxfId="16611" priority="332" operator="equal">
      <formula>"LCP"</formula>
    </cfRule>
  </conditionalFormatting>
  <conditionalFormatting sqref="AB48">
    <cfRule type="cellIs" dxfId="16610" priority="328" operator="equal">
      <formula>"Receiving"</formula>
    </cfRule>
  </conditionalFormatting>
  <conditionalFormatting sqref="AB41">
    <cfRule type="cellIs" dxfId="16609" priority="327" operator="equal">
      <formula>"SLC"</formula>
    </cfRule>
  </conditionalFormatting>
  <conditionalFormatting sqref="AB41">
    <cfRule type="cellIs" dxfId="16608" priority="323" operator="equal">
      <formula>"IDF"</formula>
    </cfRule>
    <cfRule type="cellIs" dxfId="16607" priority="324" operator="equal">
      <formula>"Costco"</formula>
    </cfRule>
    <cfRule type="cellIs" dxfId="16606" priority="325" operator="equal">
      <formula>"Gutzy"</formula>
    </cfRule>
    <cfRule type="cellIs" dxfId="16605" priority="326" operator="equal">
      <formula>"LCP"</formula>
    </cfRule>
  </conditionalFormatting>
  <conditionalFormatting sqref="AB41">
    <cfRule type="cellIs" dxfId="16604" priority="322" operator="equal">
      <formula>"Receiving"</formula>
    </cfRule>
  </conditionalFormatting>
  <conditionalFormatting sqref="AB42:AB44">
    <cfRule type="cellIs" dxfId="16603" priority="321" operator="equal">
      <formula>"SLC"</formula>
    </cfRule>
  </conditionalFormatting>
  <conditionalFormatting sqref="AB42:AB44">
    <cfRule type="cellIs" dxfId="16602" priority="317" operator="equal">
      <formula>"IDF"</formula>
    </cfRule>
    <cfRule type="cellIs" dxfId="16601" priority="318" operator="equal">
      <formula>"Costco"</formula>
    </cfRule>
    <cfRule type="cellIs" dxfId="16600" priority="319" operator="equal">
      <formula>"Gutzy"</formula>
    </cfRule>
    <cfRule type="cellIs" dxfId="16599" priority="320" operator="equal">
      <formula>"LCP"</formula>
    </cfRule>
  </conditionalFormatting>
  <conditionalFormatting sqref="AB42:AB44">
    <cfRule type="cellIs" dxfId="16598" priority="316" operator="equal">
      <formula>"Receiving"</formula>
    </cfRule>
  </conditionalFormatting>
  <conditionalFormatting sqref="AB45">
    <cfRule type="cellIs" dxfId="16597" priority="315" operator="equal">
      <formula>"SLC"</formula>
    </cfRule>
  </conditionalFormatting>
  <conditionalFormatting sqref="AB45">
    <cfRule type="cellIs" dxfId="16596" priority="311" operator="equal">
      <formula>"IDF"</formula>
    </cfRule>
    <cfRule type="cellIs" dxfId="16595" priority="312" operator="equal">
      <formula>"Costco"</formula>
    </cfRule>
    <cfRule type="cellIs" dxfId="16594" priority="313" operator="equal">
      <formula>"Gutzy"</formula>
    </cfRule>
    <cfRule type="cellIs" dxfId="16593" priority="314" operator="equal">
      <formula>"LCP"</formula>
    </cfRule>
  </conditionalFormatting>
  <conditionalFormatting sqref="AB45">
    <cfRule type="cellIs" dxfId="16592" priority="310" operator="equal">
      <formula>"Receiving"</formula>
    </cfRule>
  </conditionalFormatting>
  <conditionalFormatting sqref="I100">
    <cfRule type="cellIs" dxfId="16591" priority="309" operator="equal">
      <formula>"SLC"</formula>
    </cfRule>
  </conditionalFormatting>
  <conditionalFormatting sqref="I100">
    <cfRule type="cellIs" dxfId="16590" priority="305" operator="equal">
      <formula>"IDF"</formula>
    </cfRule>
    <cfRule type="cellIs" dxfId="16589" priority="306" operator="equal">
      <formula>"Costco"</formula>
    </cfRule>
    <cfRule type="cellIs" dxfId="16588" priority="307" operator="equal">
      <formula>"Gutzy"</formula>
    </cfRule>
    <cfRule type="cellIs" dxfId="16587" priority="308" operator="equal">
      <formula>"LCP"</formula>
    </cfRule>
  </conditionalFormatting>
  <conditionalFormatting sqref="Q100">
    <cfRule type="cellIs" dxfId="16586" priority="304" operator="equal">
      <formula>"SLC"</formula>
    </cfRule>
  </conditionalFormatting>
  <conditionalFormatting sqref="Q100">
    <cfRule type="cellIs" dxfId="16585" priority="300" operator="equal">
      <formula>"IDF"</formula>
    </cfRule>
    <cfRule type="cellIs" dxfId="16584" priority="301" operator="equal">
      <formula>"Costco"</formula>
    </cfRule>
    <cfRule type="cellIs" dxfId="16583" priority="302" operator="equal">
      <formula>"Gutzy"</formula>
    </cfRule>
    <cfRule type="cellIs" dxfId="16582" priority="303" operator="equal">
      <formula>"LCP"</formula>
    </cfRule>
  </conditionalFormatting>
  <conditionalFormatting sqref="Y100">
    <cfRule type="cellIs" dxfId="16581" priority="299" operator="equal">
      <formula>"SLC"</formula>
    </cfRule>
  </conditionalFormatting>
  <conditionalFormatting sqref="Y100">
    <cfRule type="cellIs" dxfId="16580" priority="295" operator="equal">
      <formula>"IDF"</formula>
    </cfRule>
    <cfRule type="cellIs" dxfId="16579" priority="296" operator="equal">
      <formula>"Costco"</formula>
    </cfRule>
    <cfRule type="cellIs" dxfId="16578" priority="297" operator="equal">
      <formula>"Gutzy"</formula>
    </cfRule>
    <cfRule type="cellIs" dxfId="16577" priority="298" operator="equal">
      <formula>"LCP"</formula>
    </cfRule>
  </conditionalFormatting>
  <conditionalFormatting sqref="AG100">
    <cfRule type="cellIs" dxfId="16576" priority="294" operator="equal">
      <formula>"SLC"</formula>
    </cfRule>
  </conditionalFormatting>
  <conditionalFormatting sqref="AG100">
    <cfRule type="cellIs" dxfId="16575" priority="290" operator="equal">
      <formula>"IDF"</formula>
    </cfRule>
    <cfRule type="cellIs" dxfId="16574" priority="291" operator="equal">
      <formula>"Costco"</formula>
    </cfRule>
    <cfRule type="cellIs" dxfId="16573" priority="292" operator="equal">
      <formula>"Gutzy"</formula>
    </cfRule>
    <cfRule type="cellIs" dxfId="16572" priority="293" operator="equal">
      <formula>"LCP"</formula>
    </cfRule>
  </conditionalFormatting>
  <conditionalFormatting sqref="AO100">
    <cfRule type="cellIs" dxfId="16571" priority="289" operator="equal">
      <formula>"SLC"</formula>
    </cfRule>
  </conditionalFormatting>
  <conditionalFormatting sqref="AO100">
    <cfRule type="cellIs" dxfId="16570" priority="285" operator="equal">
      <formula>"IDF"</formula>
    </cfRule>
    <cfRule type="cellIs" dxfId="16569" priority="286" operator="equal">
      <formula>"Costco"</formula>
    </cfRule>
    <cfRule type="cellIs" dxfId="16568" priority="287" operator="equal">
      <formula>"Gutzy"</formula>
    </cfRule>
    <cfRule type="cellIs" dxfId="16567" priority="288" operator="equal">
      <formula>"LCP"</formula>
    </cfRule>
  </conditionalFormatting>
  <conditionalFormatting sqref="AW100">
    <cfRule type="cellIs" dxfId="16566" priority="284" operator="equal">
      <formula>"SLC"</formula>
    </cfRule>
  </conditionalFormatting>
  <conditionalFormatting sqref="AW100">
    <cfRule type="cellIs" dxfId="16565" priority="280" operator="equal">
      <formula>"IDF"</formula>
    </cfRule>
    <cfRule type="cellIs" dxfId="16564" priority="281" operator="equal">
      <formula>"Costco"</formula>
    </cfRule>
    <cfRule type="cellIs" dxfId="16563" priority="282" operator="equal">
      <formula>"Gutzy"</formula>
    </cfRule>
    <cfRule type="cellIs" dxfId="16562" priority="283" operator="equal">
      <formula>"LCP"</formula>
    </cfRule>
  </conditionalFormatting>
  <conditionalFormatting sqref="J27">
    <cfRule type="cellIs" dxfId="16561" priority="279" operator="equal">
      <formula>"SLC"</formula>
    </cfRule>
  </conditionalFormatting>
  <conditionalFormatting sqref="J27">
    <cfRule type="cellIs" dxfId="16560" priority="275" operator="equal">
      <formula>"IDF"</formula>
    </cfRule>
    <cfRule type="cellIs" dxfId="16559" priority="276" operator="equal">
      <formula>"Costco"</formula>
    </cfRule>
    <cfRule type="cellIs" dxfId="16558" priority="277" operator="equal">
      <formula>"Gutzy"</formula>
    </cfRule>
    <cfRule type="cellIs" dxfId="16557" priority="278" operator="equal">
      <formula>"LCP"</formula>
    </cfRule>
  </conditionalFormatting>
  <conditionalFormatting sqref="J27">
    <cfRule type="cellIs" dxfId="16556" priority="274" operator="equal">
      <formula>"Receiving"</formula>
    </cfRule>
  </conditionalFormatting>
  <conditionalFormatting sqref="S28:S29 S23 S25:S26">
    <cfRule type="cellIs" dxfId="16555" priority="273" operator="equal">
      <formula>"SLC"</formula>
    </cfRule>
  </conditionalFormatting>
  <conditionalFormatting sqref="S28:S29 S23 S25:S26">
    <cfRule type="cellIs" dxfId="16554" priority="269" operator="equal">
      <formula>"IDF"</formula>
    </cfRule>
    <cfRule type="cellIs" dxfId="16553" priority="270" operator="equal">
      <formula>"Costco"</formula>
    </cfRule>
    <cfRule type="cellIs" dxfId="16552" priority="271" operator="equal">
      <formula>"Gutzy"</formula>
    </cfRule>
    <cfRule type="cellIs" dxfId="16551" priority="272" operator="equal">
      <formula>"LCP"</formula>
    </cfRule>
  </conditionalFormatting>
  <conditionalFormatting sqref="S28:S29 S23 S25:S26">
    <cfRule type="cellIs" dxfId="16550" priority="268" operator="equal">
      <formula>"Receiving"</formula>
    </cfRule>
  </conditionalFormatting>
  <conditionalFormatting sqref="J89">
    <cfRule type="cellIs" dxfId="16549" priority="267" operator="equal">
      <formula>"SLC"</formula>
    </cfRule>
  </conditionalFormatting>
  <conditionalFormatting sqref="J89">
    <cfRule type="cellIs" dxfId="16548" priority="263" operator="equal">
      <formula>"IDF"</formula>
    </cfRule>
    <cfRule type="cellIs" dxfId="16547" priority="264" operator="equal">
      <formula>"Costco"</formula>
    </cfRule>
    <cfRule type="cellIs" dxfId="16546" priority="265" operator="equal">
      <formula>"Gutzy"</formula>
    </cfRule>
    <cfRule type="cellIs" dxfId="16545" priority="266" operator="equal">
      <formula>"LCP"</formula>
    </cfRule>
  </conditionalFormatting>
  <conditionalFormatting sqref="J89">
    <cfRule type="cellIs" dxfId="16544" priority="262" operator="equal">
      <formula>"Receiving"</formula>
    </cfRule>
  </conditionalFormatting>
  <conditionalFormatting sqref="J30">
    <cfRule type="cellIs" dxfId="16543" priority="261" operator="equal">
      <formula>"SLC"</formula>
    </cfRule>
  </conditionalFormatting>
  <conditionalFormatting sqref="J30">
    <cfRule type="cellIs" dxfId="16542" priority="257" operator="equal">
      <formula>"IDF"</formula>
    </cfRule>
    <cfRule type="cellIs" dxfId="16541" priority="258" operator="equal">
      <formula>"Costco"</formula>
    </cfRule>
    <cfRule type="cellIs" dxfId="16540" priority="259" operator="equal">
      <formula>"Gutzy"</formula>
    </cfRule>
    <cfRule type="cellIs" dxfId="16539" priority="260" operator="equal">
      <formula>"LCP"</formula>
    </cfRule>
  </conditionalFormatting>
  <conditionalFormatting sqref="J30">
    <cfRule type="cellIs" dxfId="16538" priority="256" operator="equal">
      <formula>"Receiving"</formula>
    </cfRule>
  </conditionalFormatting>
  <conditionalFormatting sqref="J27:J30">
    <cfRule type="cellIs" dxfId="16537" priority="255" operator="equal">
      <formula>"SLC"</formula>
    </cfRule>
  </conditionalFormatting>
  <conditionalFormatting sqref="J27:J30">
    <cfRule type="cellIs" dxfId="16536" priority="251" operator="equal">
      <formula>"IDF"</formula>
    </cfRule>
    <cfRule type="cellIs" dxfId="16535" priority="252" operator="equal">
      <formula>"Costco"</formula>
    </cfRule>
    <cfRule type="cellIs" dxfId="16534" priority="253" operator="equal">
      <formula>"Gutzy"</formula>
    </cfRule>
    <cfRule type="cellIs" dxfId="16533" priority="254" operator="equal">
      <formula>"LCP"</formula>
    </cfRule>
  </conditionalFormatting>
  <conditionalFormatting sqref="J27:J30">
    <cfRule type="cellIs" dxfId="16532" priority="250" operator="equal">
      <formula>"Receiving"</formula>
    </cfRule>
  </conditionalFormatting>
  <conditionalFormatting sqref="S27">
    <cfRule type="cellIs" dxfId="16531" priority="249" operator="equal">
      <formula>"SLC"</formula>
    </cfRule>
  </conditionalFormatting>
  <conditionalFormatting sqref="S27">
    <cfRule type="cellIs" dxfId="16530" priority="245" operator="equal">
      <formula>"IDF"</formula>
    </cfRule>
    <cfRule type="cellIs" dxfId="16529" priority="246" operator="equal">
      <formula>"Costco"</formula>
    </cfRule>
    <cfRule type="cellIs" dxfId="16528" priority="247" operator="equal">
      <formula>"Gutzy"</formula>
    </cfRule>
    <cfRule type="cellIs" dxfId="16527" priority="248" operator="equal">
      <formula>"LCP"</formula>
    </cfRule>
  </conditionalFormatting>
  <conditionalFormatting sqref="S27">
    <cfRule type="cellIs" dxfId="16526" priority="244" operator="equal">
      <formula>"Receiving"</formula>
    </cfRule>
  </conditionalFormatting>
  <conditionalFormatting sqref="S30">
    <cfRule type="cellIs" dxfId="16525" priority="243" operator="equal">
      <formula>"SLC"</formula>
    </cfRule>
  </conditionalFormatting>
  <conditionalFormatting sqref="S30">
    <cfRule type="cellIs" dxfId="16524" priority="239" operator="equal">
      <formula>"IDF"</formula>
    </cfRule>
    <cfRule type="cellIs" dxfId="16523" priority="240" operator="equal">
      <formula>"Costco"</formula>
    </cfRule>
    <cfRule type="cellIs" dxfId="16522" priority="241" operator="equal">
      <formula>"Gutzy"</formula>
    </cfRule>
    <cfRule type="cellIs" dxfId="16521" priority="242" operator="equal">
      <formula>"LCP"</formula>
    </cfRule>
  </conditionalFormatting>
  <conditionalFormatting sqref="S30">
    <cfRule type="cellIs" dxfId="16520" priority="238" operator="equal">
      <formula>"Receiving"</formula>
    </cfRule>
  </conditionalFormatting>
  <conditionalFormatting sqref="J26 J5:J18">
    <cfRule type="cellIs" dxfId="16519" priority="237" operator="equal">
      <formula>"SLC"</formula>
    </cfRule>
  </conditionalFormatting>
  <conditionalFormatting sqref="J26 J5:J18">
    <cfRule type="cellIs" dxfId="16518" priority="233" operator="equal">
      <formula>"IDF"</formula>
    </cfRule>
    <cfRule type="cellIs" dxfId="16517" priority="234" operator="equal">
      <formula>"Costco"</formula>
    </cfRule>
    <cfRule type="cellIs" dxfId="16516" priority="235" operator="equal">
      <formula>"Gutzy"</formula>
    </cfRule>
    <cfRule type="cellIs" dxfId="16515" priority="236" operator="equal">
      <formula>"LCP"</formula>
    </cfRule>
  </conditionalFormatting>
  <conditionalFormatting sqref="J26 J5:J18">
    <cfRule type="cellIs" dxfId="16514" priority="232" operator="equal">
      <formula>"Receiving"</formula>
    </cfRule>
  </conditionalFormatting>
  <conditionalFormatting sqref="J19:J24">
    <cfRule type="cellIs" dxfId="16513" priority="231" operator="equal">
      <formula>"SLC"</formula>
    </cfRule>
  </conditionalFormatting>
  <conditionalFormatting sqref="J19:J24">
    <cfRule type="cellIs" dxfId="16512" priority="227" operator="equal">
      <formula>"IDF"</formula>
    </cfRule>
    <cfRule type="cellIs" dxfId="16511" priority="228" operator="equal">
      <formula>"Costco"</formula>
    </cfRule>
    <cfRule type="cellIs" dxfId="16510" priority="229" operator="equal">
      <formula>"Gutzy"</formula>
    </cfRule>
    <cfRule type="cellIs" dxfId="16509" priority="230" operator="equal">
      <formula>"LCP"</formula>
    </cfRule>
  </conditionalFormatting>
  <conditionalFormatting sqref="J19:J24">
    <cfRule type="cellIs" dxfId="16508" priority="226" operator="equal">
      <formula>"Receiving"</formula>
    </cfRule>
  </conditionalFormatting>
  <conditionalFormatting sqref="S5:S18">
    <cfRule type="cellIs" dxfId="16507" priority="225" operator="equal">
      <formula>"SLC"</formula>
    </cfRule>
  </conditionalFormatting>
  <conditionalFormatting sqref="S5:S18">
    <cfRule type="cellIs" dxfId="16506" priority="221" operator="equal">
      <formula>"IDF"</formula>
    </cfRule>
    <cfRule type="cellIs" dxfId="16505" priority="222" operator="equal">
      <formula>"Costco"</formula>
    </cfRule>
    <cfRule type="cellIs" dxfId="16504" priority="223" operator="equal">
      <formula>"Gutzy"</formula>
    </cfRule>
    <cfRule type="cellIs" dxfId="16503" priority="224" operator="equal">
      <formula>"LCP"</formula>
    </cfRule>
  </conditionalFormatting>
  <conditionalFormatting sqref="S5:S18">
    <cfRule type="cellIs" dxfId="16502" priority="220" operator="equal">
      <formula>"Receiving"</formula>
    </cfRule>
  </conditionalFormatting>
  <conditionalFormatting sqref="S19:S23">
    <cfRule type="cellIs" dxfId="16501" priority="219" operator="equal">
      <formula>"SLC"</formula>
    </cfRule>
  </conditionalFormatting>
  <conditionalFormatting sqref="S19:S23">
    <cfRule type="cellIs" dxfId="16500" priority="215" operator="equal">
      <formula>"IDF"</formula>
    </cfRule>
    <cfRule type="cellIs" dxfId="16499" priority="216" operator="equal">
      <formula>"Costco"</formula>
    </cfRule>
    <cfRule type="cellIs" dxfId="16498" priority="217" operator="equal">
      <formula>"Gutzy"</formula>
    </cfRule>
    <cfRule type="cellIs" dxfId="16497" priority="218" operator="equal">
      <formula>"LCP"</formula>
    </cfRule>
  </conditionalFormatting>
  <conditionalFormatting sqref="S19:S23">
    <cfRule type="cellIs" dxfId="16496" priority="214" operator="equal">
      <formula>"Receiving"</formula>
    </cfRule>
  </conditionalFormatting>
  <conditionalFormatting sqref="S24">
    <cfRule type="cellIs" dxfId="16495" priority="213" operator="equal">
      <formula>"SLC"</formula>
    </cfRule>
  </conditionalFormatting>
  <conditionalFormatting sqref="S24">
    <cfRule type="cellIs" dxfId="16494" priority="209" operator="equal">
      <formula>"IDF"</formula>
    </cfRule>
    <cfRule type="cellIs" dxfId="16493" priority="210" operator="equal">
      <formula>"Costco"</formula>
    </cfRule>
    <cfRule type="cellIs" dxfId="16492" priority="211" operator="equal">
      <formula>"Gutzy"</formula>
    </cfRule>
    <cfRule type="cellIs" dxfId="16491" priority="212" operator="equal">
      <formula>"LCP"</formula>
    </cfRule>
  </conditionalFormatting>
  <conditionalFormatting sqref="S24">
    <cfRule type="cellIs" dxfId="16490" priority="208" operator="equal">
      <formula>"Receiving"</formula>
    </cfRule>
  </conditionalFormatting>
  <conditionalFormatting sqref="A30">
    <cfRule type="cellIs" dxfId="16489" priority="207" operator="equal">
      <formula>"SLC"</formula>
    </cfRule>
  </conditionalFormatting>
  <conditionalFormatting sqref="A30">
    <cfRule type="cellIs" dxfId="16488" priority="203" operator="equal">
      <formula>"IDF"</formula>
    </cfRule>
    <cfRule type="cellIs" dxfId="16487" priority="204" operator="equal">
      <formula>"Costco"</formula>
    </cfRule>
    <cfRule type="cellIs" dxfId="16486" priority="205" operator="equal">
      <formula>"Gutzy"</formula>
    </cfRule>
    <cfRule type="cellIs" dxfId="16485" priority="206" operator="equal">
      <formula>"LCP"</formula>
    </cfRule>
  </conditionalFormatting>
  <conditionalFormatting sqref="A30">
    <cfRule type="cellIs" dxfId="16484" priority="202" operator="equal">
      <formula>"Receiving"</formula>
    </cfRule>
  </conditionalFormatting>
  <conditionalFormatting sqref="A30">
    <cfRule type="cellIs" dxfId="16483" priority="201" operator="equal">
      <formula>"SLC"</formula>
    </cfRule>
  </conditionalFormatting>
  <conditionalFormatting sqref="A30">
    <cfRule type="cellIs" dxfId="16482" priority="197" operator="equal">
      <formula>"IDF"</formula>
    </cfRule>
    <cfRule type="cellIs" dxfId="16481" priority="198" operator="equal">
      <formula>"Costco"</formula>
    </cfRule>
    <cfRule type="cellIs" dxfId="16480" priority="199" operator="equal">
      <formula>"Gutzy"</formula>
    </cfRule>
    <cfRule type="cellIs" dxfId="16479" priority="200" operator="equal">
      <formula>"LCP"</formula>
    </cfRule>
  </conditionalFormatting>
  <conditionalFormatting sqref="A30">
    <cfRule type="cellIs" dxfId="16478" priority="196" operator="equal">
      <formula>"Receiving"</formula>
    </cfRule>
  </conditionalFormatting>
  <conditionalFormatting sqref="A60">
    <cfRule type="cellIs" dxfId="16477" priority="195" operator="equal">
      <formula>"SLC"</formula>
    </cfRule>
  </conditionalFormatting>
  <conditionalFormatting sqref="A60">
    <cfRule type="cellIs" dxfId="16476" priority="191" operator="equal">
      <formula>"IDF"</formula>
    </cfRule>
    <cfRule type="cellIs" dxfId="16475" priority="192" operator="equal">
      <formula>"Costco"</formula>
    </cfRule>
    <cfRule type="cellIs" dxfId="16474" priority="193" operator="equal">
      <formula>"Gutzy"</formula>
    </cfRule>
    <cfRule type="cellIs" dxfId="16473" priority="194" operator="equal">
      <formula>"LCP"</formula>
    </cfRule>
  </conditionalFormatting>
  <conditionalFormatting sqref="A56">
    <cfRule type="cellIs" dxfId="16472" priority="190" operator="equal">
      <formula>"SLC"</formula>
    </cfRule>
  </conditionalFormatting>
  <conditionalFormatting sqref="A56">
    <cfRule type="cellIs" dxfId="16471" priority="186" operator="equal">
      <formula>"IDF"</formula>
    </cfRule>
    <cfRule type="cellIs" dxfId="16470" priority="187" operator="equal">
      <formula>"Costco"</formula>
    </cfRule>
    <cfRule type="cellIs" dxfId="16469" priority="188" operator="equal">
      <formula>"Gutzy"</formula>
    </cfRule>
    <cfRule type="cellIs" dxfId="16468" priority="189" operator="equal">
      <formula>"LCP"</formula>
    </cfRule>
  </conditionalFormatting>
  <conditionalFormatting sqref="A56">
    <cfRule type="cellIs" dxfId="16467" priority="185" operator="equal">
      <formula>"Receiving"</formula>
    </cfRule>
  </conditionalFormatting>
  <conditionalFormatting sqref="A59">
    <cfRule type="cellIs" dxfId="16466" priority="184" operator="equal">
      <formula>"SLC"</formula>
    </cfRule>
  </conditionalFormatting>
  <conditionalFormatting sqref="A59">
    <cfRule type="cellIs" dxfId="16465" priority="180" operator="equal">
      <formula>"IDF"</formula>
    </cfRule>
    <cfRule type="cellIs" dxfId="16464" priority="181" operator="equal">
      <formula>"Costco"</formula>
    </cfRule>
    <cfRule type="cellIs" dxfId="16463" priority="182" operator="equal">
      <formula>"Gutzy"</formula>
    </cfRule>
    <cfRule type="cellIs" dxfId="16462" priority="183" operator="equal">
      <formula>"LCP"</formula>
    </cfRule>
  </conditionalFormatting>
  <conditionalFormatting sqref="A59">
    <cfRule type="cellIs" dxfId="16461" priority="179" operator="equal">
      <formula>"Receiving"</formula>
    </cfRule>
  </conditionalFormatting>
  <conditionalFormatting sqref="A56:A59">
    <cfRule type="cellIs" dxfId="16460" priority="178" operator="equal">
      <formula>"SLC"</formula>
    </cfRule>
  </conditionalFormatting>
  <conditionalFormatting sqref="A56:A59">
    <cfRule type="cellIs" dxfId="16459" priority="174" operator="equal">
      <formula>"IDF"</formula>
    </cfRule>
    <cfRule type="cellIs" dxfId="16458" priority="175" operator="equal">
      <formula>"Costco"</formula>
    </cfRule>
    <cfRule type="cellIs" dxfId="16457" priority="176" operator="equal">
      <formula>"Gutzy"</formula>
    </cfRule>
    <cfRule type="cellIs" dxfId="16456" priority="177" operator="equal">
      <formula>"LCP"</formula>
    </cfRule>
  </conditionalFormatting>
  <conditionalFormatting sqref="A56:A59">
    <cfRule type="cellIs" dxfId="16455" priority="173" operator="equal">
      <formula>"Receiving"</formula>
    </cfRule>
  </conditionalFormatting>
  <conditionalFormatting sqref="A34:A47">
    <cfRule type="cellIs" dxfId="16454" priority="172" operator="equal">
      <formula>"SLC"</formula>
    </cfRule>
  </conditionalFormatting>
  <conditionalFormatting sqref="A34:A47">
    <cfRule type="cellIs" dxfId="16453" priority="168" operator="equal">
      <formula>"IDF"</formula>
    </cfRule>
    <cfRule type="cellIs" dxfId="16452" priority="169" operator="equal">
      <formula>"Costco"</formula>
    </cfRule>
    <cfRule type="cellIs" dxfId="16451" priority="170" operator="equal">
      <formula>"Gutzy"</formula>
    </cfRule>
    <cfRule type="cellIs" dxfId="16450" priority="171" operator="equal">
      <formula>"LCP"</formula>
    </cfRule>
  </conditionalFormatting>
  <conditionalFormatting sqref="A34:A47">
    <cfRule type="cellIs" dxfId="16449" priority="167" operator="equal">
      <formula>"Receiving"</formula>
    </cfRule>
  </conditionalFormatting>
  <conditionalFormatting sqref="A48:A53">
    <cfRule type="cellIs" dxfId="16448" priority="166" operator="equal">
      <formula>"SLC"</formula>
    </cfRule>
  </conditionalFormatting>
  <conditionalFormatting sqref="A48:A53">
    <cfRule type="cellIs" dxfId="16447" priority="162" operator="equal">
      <formula>"IDF"</formula>
    </cfRule>
    <cfRule type="cellIs" dxfId="16446" priority="163" operator="equal">
      <formula>"Costco"</formula>
    </cfRule>
    <cfRule type="cellIs" dxfId="16445" priority="164" operator="equal">
      <formula>"Gutzy"</formula>
    </cfRule>
    <cfRule type="cellIs" dxfId="16444" priority="165" operator="equal">
      <formula>"LCP"</formula>
    </cfRule>
  </conditionalFormatting>
  <conditionalFormatting sqref="A48:A53">
    <cfRule type="cellIs" dxfId="16443" priority="161" operator="equal">
      <formula>"Receiving"</formula>
    </cfRule>
  </conditionalFormatting>
  <conditionalFormatting sqref="J59">
    <cfRule type="cellIs" dxfId="16442" priority="160" operator="equal">
      <formula>"SLC"</formula>
    </cfRule>
  </conditionalFormatting>
  <conditionalFormatting sqref="J59">
    <cfRule type="cellIs" dxfId="16441" priority="156" operator="equal">
      <formula>"IDF"</formula>
    </cfRule>
    <cfRule type="cellIs" dxfId="16440" priority="157" operator="equal">
      <formula>"Costco"</formula>
    </cfRule>
    <cfRule type="cellIs" dxfId="16439" priority="158" operator="equal">
      <formula>"Gutzy"</formula>
    </cfRule>
    <cfRule type="cellIs" dxfId="16438" priority="159" operator="equal">
      <formula>"LCP"</formula>
    </cfRule>
  </conditionalFormatting>
  <conditionalFormatting sqref="J59">
    <cfRule type="cellIs" dxfId="16437" priority="155" operator="equal">
      <formula>"Receiving"</formula>
    </cfRule>
  </conditionalFormatting>
  <conditionalFormatting sqref="J59">
    <cfRule type="cellIs" dxfId="16436" priority="154" operator="equal">
      <formula>"SLC"</formula>
    </cfRule>
  </conditionalFormatting>
  <conditionalFormatting sqref="J59">
    <cfRule type="cellIs" dxfId="16435" priority="150" operator="equal">
      <formula>"IDF"</formula>
    </cfRule>
    <cfRule type="cellIs" dxfId="16434" priority="151" operator="equal">
      <formula>"Costco"</formula>
    </cfRule>
    <cfRule type="cellIs" dxfId="16433" priority="152" operator="equal">
      <formula>"Gutzy"</formula>
    </cfRule>
    <cfRule type="cellIs" dxfId="16432" priority="153" operator="equal">
      <formula>"LCP"</formula>
    </cfRule>
  </conditionalFormatting>
  <conditionalFormatting sqref="J59">
    <cfRule type="cellIs" dxfId="16431" priority="149" operator="equal">
      <formula>"Receiving"</formula>
    </cfRule>
  </conditionalFormatting>
  <conditionalFormatting sqref="J34:J47">
    <cfRule type="cellIs" dxfId="16430" priority="148" operator="equal">
      <formula>"SLC"</formula>
    </cfRule>
  </conditionalFormatting>
  <conditionalFormatting sqref="J34:J47">
    <cfRule type="cellIs" dxfId="16429" priority="144" operator="equal">
      <formula>"IDF"</formula>
    </cfRule>
    <cfRule type="cellIs" dxfId="16428" priority="145" operator="equal">
      <formula>"Costco"</formula>
    </cfRule>
    <cfRule type="cellIs" dxfId="16427" priority="146" operator="equal">
      <formula>"Gutzy"</formula>
    </cfRule>
    <cfRule type="cellIs" dxfId="16426" priority="147" operator="equal">
      <formula>"LCP"</formula>
    </cfRule>
  </conditionalFormatting>
  <conditionalFormatting sqref="J34:J47">
    <cfRule type="cellIs" dxfId="16425" priority="143" operator="equal">
      <formula>"Receiving"</formula>
    </cfRule>
  </conditionalFormatting>
  <conditionalFormatting sqref="J48:J52">
    <cfRule type="cellIs" dxfId="16424" priority="142" operator="equal">
      <formula>"SLC"</formula>
    </cfRule>
  </conditionalFormatting>
  <conditionalFormatting sqref="J48:J52">
    <cfRule type="cellIs" dxfId="16423" priority="138" operator="equal">
      <formula>"IDF"</formula>
    </cfRule>
    <cfRule type="cellIs" dxfId="16422" priority="139" operator="equal">
      <formula>"Costco"</formula>
    </cfRule>
    <cfRule type="cellIs" dxfId="16421" priority="140" operator="equal">
      <formula>"Gutzy"</formula>
    </cfRule>
    <cfRule type="cellIs" dxfId="16420" priority="141" operator="equal">
      <formula>"LCP"</formula>
    </cfRule>
  </conditionalFormatting>
  <conditionalFormatting sqref="J48:J52">
    <cfRule type="cellIs" dxfId="16419" priority="137" operator="equal">
      <formula>"Receiving"</formula>
    </cfRule>
  </conditionalFormatting>
  <conditionalFormatting sqref="S56">
    <cfRule type="cellIs" dxfId="16418" priority="136" operator="equal">
      <formula>"SLC"</formula>
    </cfRule>
  </conditionalFormatting>
  <conditionalFormatting sqref="S56">
    <cfRule type="cellIs" dxfId="16417" priority="132" operator="equal">
      <formula>"IDF"</formula>
    </cfRule>
    <cfRule type="cellIs" dxfId="16416" priority="133" operator="equal">
      <formula>"Costco"</formula>
    </cfRule>
    <cfRule type="cellIs" dxfId="16415" priority="134" operator="equal">
      <formula>"Gutzy"</formula>
    </cfRule>
    <cfRule type="cellIs" dxfId="16414" priority="135" operator="equal">
      <formula>"LCP"</formula>
    </cfRule>
  </conditionalFormatting>
  <conditionalFormatting sqref="S56">
    <cfRule type="cellIs" dxfId="16413" priority="131" operator="equal">
      <formula>"Receiving"</formula>
    </cfRule>
  </conditionalFormatting>
  <conditionalFormatting sqref="S59">
    <cfRule type="cellIs" dxfId="16412" priority="130" operator="equal">
      <formula>"SLC"</formula>
    </cfRule>
  </conditionalFormatting>
  <conditionalFormatting sqref="S59">
    <cfRule type="cellIs" dxfId="16411" priority="126" operator="equal">
      <formula>"IDF"</formula>
    </cfRule>
    <cfRule type="cellIs" dxfId="16410" priority="127" operator="equal">
      <formula>"Costco"</formula>
    </cfRule>
    <cfRule type="cellIs" dxfId="16409" priority="128" operator="equal">
      <formula>"Gutzy"</formula>
    </cfRule>
    <cfRule type="cellIs" dxfId="16408" priority="129" operator="equal">
      <formula>"LCP"</formula>
    </cfRule>
  </conditionalFormatting>
  <conditionalFormatting sqref="S59">
    <cfRule type="cellIs" dxfId="16407" priority="125" operator="equal">
      <formula>"Receiving"</formula>
    </cfRule>
  </conditionalFormatting>
  <conditionalFormatting sqref="S56:S59">
    <cfRule type="cellIs" dxfId="16406" priority="124" operator="equal">
      <formula>"SLC"</formula>
    </cfRule>
  </conditionalFormatting>
  <conditionalFormatting sqref="S56:S59">
    <cfRule type="cellIs" dxfId="16405" priority="120" operator="equal">
      <formula>"IDF"</formula>
    </cfRule>
    <cfRule type="cellIs" dxfId="16404" priority="121" operator="equal">
      <formula>"Costco"</formula>
    </cfRule>
    <cfRule type="cellIs" dxfId="16403" priority="122" operator="equal">
      <formula>"Gutzy"</formula>
    </cfRule>
    <cfRule type="cellIs" dxfId="16402" priority="123" operator="equal">
      <formula>"LCP"</formula>
    </cfRule>
  </conditionalFormatting>
  <conditionalFormatting sqref="S56:S59">
    <cfRule type="cellIs" dxfId="16401" priority="119" operator="equal">
      <formula>"Receiving"</formula>
    </cfRule>
  </conditionalFormatting>
  <conditionalFormatting sqref="S54:S55 S34:S47">
    <cfRule type="cellIs" dxfId="16400" priority="118" operator="equal">
      <formula>"SLC"</formula>
    </cfRule>
  </conditionalFormatting>
  <conditionalFormatting sqref="S54:S55 S34:S47">
    <cfRule type="cellIs" dxfId="16399" priority="114" operator="equal">
      <formula>"IDF"</formula>
    </cfRule>
    <cfRule type="cellIs" dxfId="16398" priority="115" operator="equal">
      <formula>"Costco"</formula>
    </cfRule>
    <cfRule type="cellIs" dxfId="16397" priority="116" operator="equal">
      <formula>"Gutzy"</formula>
    </cfRule>
    <cfRule type="cellIs" dxfId="16396" priority="117" operator="equal">
      <formula>"LCP"</formula>
    </cfRule>
  </conditionalFormatting>
  <conditionalFormatting sqref="S54:S55 S34:S47">
    <cfRule type="cellIs" dxfId="16395" priority="113" operator="equal">
      <formula>"Receiving"</formula>
    </cfRule>
  </conditionalFormatting>
  <conditionalFormatting sqref="S48:S53">
    <cfRule type="cellIs" dxfId="16394" priority="112" operator="equal">
      <formula>"SLC"</formula>
    </cfRule>
  </conditionalFormatting>
  <conditionalFormatting sqref="S48:S53">
    <cfRule type="cellIs" dxfId="16393" priority="108" operator="equal">
      <formula>"IDF"</formula>
    </cfRule>
    <cfRule type="cellIs" dxfId="16392" priority="109" operator="equal">
      <formula>"Costco"</formula>
    </cfRule>
    <cfRule type="cellIs" dxfId="16391" priority="110" operator="equal">
      <formula>"Gutzy"</formula>
    </cfRule>
    <cfRule type="cellIs" dxfId="16390" priority="111" operator="equal">
      <formula>"LCP"</formula>
    </cfRule>
  </conditionalFormatting>
  <conditionalFormatting sqref="S48:S53">
    <cfRule type="cellIs" dxfId="16389" priority="107" operator="equal">
      <formula>"Receiving"</formula>
    </cfRule>
  </conditionalFormatting>
  <conditionalFormatting sqref="A87">
    <cfRule type="cellIs" dxfId="16388" priority="106" operator="equal">
      <formula>"SLC"</formula>
    </cfRule>
  </conditionalFormatting>
  <conditionalFormatting sqref="A87">
    <cfRule type="cellIs" dxfId="16387" priority="102" operator="equal">
      <formula>"IDF"</formula>
    </cfRule>
    <cfRule type="cellIs" dxfId="16386" priority="103" operator="equal">
      <formula>"Costco"</formula>
    </cfRule>
    <cfRule type="cellIs" dxfId="16385" priority="104" operator="equal">
      <formula>"Gutzy"</formula>
    </cfRule>
    <cfRule type="cellIs" dxfId="16384" priority="105" operator="equal">
      <formula>"LCP"</formula>
    </cfRule>
  </conditionalFormatting>
  <conditionalFormatting sqref="A87">
    <cfRule type="cellIs" dxfId="16383" priority="101" operator="equal">
      <formula>"Receiving"</formula>
    </cfRule>
  </conditionalFormatting>
  <conditionalFormatting sqref="A85:A87">
    <cfRule type="cellIs" dxfId="16382" priority="100" operator="equal">
      <formula>"SLC"</formula>
    </cfRule>
  </conditionalFormatting>
  <conditionalFormatting sqref="A85:A87">
    <cfRule type="cellIs" dxfId="16381" priority="96" operator="equal">
      <formula>"IDF"</formula>
    </cfRule>
    <cfRule type="cellIs" dxfId="16380" priority="97" operator="equal">
      <formula>"Costco"</formula>
    </cfRule>
    <cfRule type="cellIs" dxfId="16379" priority="98" operator="equal">
      <formula>"Gutzy"</formula>
    </cfRule>
    <cfRule type="cellIs" dxfId="16378" priority="99" operator="equal">
      <formula>"LCP"</formula>
    </cfRule>
  </conditionalFormatting>
  <conditionalFormatting sqref="A85:A87">
    <cfRule type="cellIs" dxfId="16377" priority="95" operator="equal">
      <formula>"Receiving"</formula>
    </cfRule>
  </conditionalFormatting>
  <conditionalFormatting sqref="A82 A62:A75">
    <cfRule type="cellIs" dxfId="16376" priority="94" operator="equal">
      <formula>"SLC"</formula>
    </cfRule>
  </conditionalFormatting>
  <conditionalFormatting sqref="A82 A62:A75">
    <cfRule type="cellIs" dxfId="16375" priority="90" operator="equal">
      <formula>"IDF"</formula>
    </cfRule>
    <cfRule type="cellIs" dxfId="16374" priority="91" operator="equal">
      <formula>"Costco"</formula>
    </cfRule>
    <cfRule type="cellIs" dxfId="16373" priority="92" operator="equal">
      <formula>"Gutzy"</formula>
    </cfRule>
    <cfRule type="cellIs" dxfId="16372" priority="93" operator="equal">
      <formula>"LCP"</formula>
    </cfRule>
  </conditionalFormatting>
  <conditionalFormatting sqref="A82 A62:A75">
    <cfRule type="cellIs" dxfId="16371" priority="89" operator="equal">
      <formula>"Receiving"</formula>
    </cfRule>
  </conditionalFormatting>
  <conditionalFormatting sqref="A76:A81">
    <cfRule type="cellIs" dxfId="16370" priority="88" operator="equal">
      <formula>"SLC"</formula>
    </cfRule>
  </conditionalFormatting>
  <conditionalFormatting sqref="A76:A81">
    <cfRule type="cellIs" dxfId="16369" priority="84" operator="equal">
      <formula>"IDF"</formula>
    </cfRule>
    <cfRule type="cellIs" dxfId="16368" priority="85" operator="equal">
      <formula>"Costco"</formula>
    </cfRule>
    <cfRule type="cellIs" dxfId="16367" priority="86" operator="equal">
      <formula>"Gutzy"</formula>
    </cfRule>
    <cfRule type="cellIs" dxfId="16366" priority="87" operator="equal">
      <formula>"LCP"</formula>
    </cfRule>
  </conditionalFormatting>
  <conditionalFormatting sqref="A76:A81">
    <cfRule type="cellIs" dxfId="16365" priority="83" operator="equal">
      <formula>"Receiving"</formula>
    </cfRule>
  </conditionalFormatting>
  <conditionalFormatting sqref="A89:A97 H89:H97">
    <cfRule type="cellIs" dxfId="16364" priority="82" operator="equal">
      <formula>"SLC"</formula>
    </cfRule>
  </conditionalFormatting>
  <conditionalFormatting sqref="A89:A97 H89:H97">
    <cfRule type="cellIs" dxfId="16363" priority="78" operator="equal">
      <formula>"IDF"</formula>
    </cfRule>
    <cfRule type="cellIs" dxfId="16362" priority="79" operator="equal">
      <formula>"Costco"</formula>
    </cfRule>
    <cfRule type="cellIs" dxfId="16361" priority="80" operator="equal">
      <formula>"Gutzy"</formula>
    </cfRule>
    <cfRule type="cellIs" dxfId="16360" priority="81" operator="equal">
      <formula>"LCP"</formula>
    </cfRule>
  </conditionalFormatting>
  <conditionalFormatting sqref="A89:A97 H89:H97">
    <cfRule type="cellIs" dxfId="16359" priority="77" operator="equal">
      <formula>"Receiving"</formula>
    </cfRule>
  </conditionalFormatting>
  <conditionalFormatting sqref="S71:S76 N62:N67 N71:N77">
    <cfRule type="cellIs" dxfId="16358" priority="76" operator="equal">
      <formula>"SLC"</formula>
    </cfRule>
  </conditionalFormatting>
  <conditionalFormatting sqref="S71:S76 N62:N67 N71:N77">
    <cfRule type="cellIs" dxfId="16357" priority="72" operator="equal">
      <formula>"IDF"</formula>
    </cfRule>
    <cfRule type="cellIs" dxfId="16356" priority="73" operator="equal">
      <formula>"Costco"</formula>
    </cfRule>
    <cfRule type="cellIs" dxfId="16355" priority="74" operator="equal">
      <formula>"Gutzy"</formula>
    </cfRule>
    <cfRule type="cellIs" dxfId="16354" priority="75" operator="equal">
      <formula>"LCP"</formula>
    </cfRule>
  </conditionalFormatting>
  <conditionalFormatting sqref="S71:S76">
    <cfRule type="cellIs" dxfId="16353" priority="71" operator="equal">
      <formula>"Receiving"</formula>
    </cfRule>
  </conditionalFormatting>
  <conditionalFormatting sqref="Q62:Q66 T72:T77 W62:W67 O61 U71 L61:L67 S62:T67">
    <cfRule type="cellIs" dxfId="16352" priority="70" operator="equal">
      <formula>"SLC"</formula>
    </cfRule>
  </conditionalFormatting>
  <conditionalFormatting sqref="Q62:Q66 T72:T77 W62:W67 O61 U71 L61:L67 S62:T67">
    <cfRule type="cellIs" dxfId="16351" priority="66" operator="equal">
      <formula>"IDF"</formula>
    </cfRule>
    <cfRule type="cellIs" dxfId="16350" priority="67" operator="equal">
      <formula>"Costco"</formula>
    </cfRule>
    <cfRule type="cellIs" dxfId="16349" priority="68" operator="equal">
      <formula>"Gutzy"</formula>
    </cfRule>
    <cfRule type="cellIs" dxfId="16348" priority="69" operator="equal">
      <formula>"LCP"</formula>
    </cfRule>
  </conditionalFormatting>
  <conditionalFormatting sqref="Q72:Q77">
    <cfRule type="cellIs" dxfId="16347" priority="65" operator="equal">
      <formula>"SLC"</formula>
    </cfRule>
  </conditionalFormatting>
  <conditionalFormatting sqref="Q72:Q77">
    <cfRule type="cellIs" dxfId="16346" priority="61" operator="equal">
      <formula>"IDF"</formula>
    </cfRule>
    <cfRule type="cellIs" dxfId="16345" priority="62" operator="equal">
      <formula>"Costco"</formula>
    </cfRule>
    <cfRule type="cellIs" dxfId="16344" priority="63" operator="equal">
      <formula>"Gutzy"</formula>
    </cfRule>
    <cfRule type="cellIs" dxfId="16343" priority="64" operator="equal">
      <formula>"LCP"</formula>
    </cfRule>
  </conditionalFormatting>
  <conditionalFormatting sqref="W72:W77">
    <cfRule type="cellIs" dxfId="16342" priority="60" operator="equal">
      <formula>"SLC"</formula>
    </cfRule>
  </conditionalFormatting>
  <conditionalFormatting sqref="W72:W77">
    <cfRule type="cellIs" dxfId="16341" priority="56" operator="equal">
      <formula>"IDF"</formula>
    </cfRule>
    <cfRule type="cellIs" dxfId="16340" priority="57" operator="equal">
      <formula>"Costco"</formula>
    </cfRule>
    <cfRule type="cellIs" dxfId="16339" priority="58" operator="equal">
      <formula>"Gutzy"</formula>
    </cfRule>
    <cfRule type="cellIs" dxfId="16338" priority="59" operator="equal">
      <formula>"LCP"</formula>
    </cfRule>
  </conditionalFormatting>
  <conditionalFormatting sqref="N71:N77 U71 L61:L67 S62:S67">
    <cfRule type="cellIs" dxfId="16337" priority="55" operator="equal">
      <formula>"Receiving"</formula>
    </cfRule>
  </conditionalFormatting>
  <conditionalFormatting sqref="A26">
    <cfRule type="cellIs" dxfId="16336" priority="54" operator="equal">
      <formula>"SLC"</formula>
    </cfRule>
  </conditionalFormatting>
  <conditionalFormatting sqref="A26">
    <cfRule type="cellIs" dxfId="16335" priority="50" operator="equal">
      <formula>"IDF"</formula>
    </cfRule>
    <cfRule type="cellIs" dxfId="16334" priority="51" operator="equal">
      <formula>"Costco"</formula>
    </cfRule>
    <cfRule type="cellIs" dxfId="16333" priority="52" operator="equal">
      <formula>"Gutzy"</formula>
    </cfRule>
    <cfRule type="cellIs" dxfId="16332" priority="53" operator="equal">
      <formula>"LCP"</formula>
    </cfRule>
  </conditionalFormatting>
  <conditionalFormatting sqref="A26">
    <cfRule type="cellIs" dxfId="16331" priority="49" operator="equal">
      <formula>"Receiving"</formula>
    </cfRule>
  </conditionalFormatting>
  <conditionalFormatting sqref="A84">
    <cfRule type="cellIs" dxfId="16330" priority="48" operator="equal">
      <formula>"SLC"</formula>
    </cfRule>
  </conditionalFormatting>
  <conditionalFormatting sqref="A84">
    <cfRule type="cellIs" dxfId="16329" priority="44" operator="equal">
      <formula>"IDF"</formula>
    </cfRule>
    <cfRule type="cellIs" dxfId="16328" priority="45" operator="equal">
      <formula>"Costco"</formula>
    </cfRule>
    <cfRule type="cellIs" dxfId="16327" priority="46" operator="equal">
      <formula>"Gutzy"</formula>
    </cfRule>
    <cfRule type="cellIs" dxfId="16326" priority="47" operator="equal">
      <formula>"LCP"</formula>
    </cfRule>
  </conditionalFormatting>
  <conditionalFormatting sqref="A84">
    <cfRule type="cellIs" dxfId="16325" priority="43" operator="equal">
      <formula>"Receiving"</formula>
    </cfRule>
  </conditionalFormatting>
  <conditionalFormatting sqref="A5:A14">
    <cfRule type="cellIs" dxfId="16324" priority="42" operator="equal">
      <formula>"SLC"</formula>
    </cfRule>
  </conditionalFormatting>
  <conditionalFormatting sqref="A5:A14">
    <cfRule type="cellIs" dxfId="16323" priority="38" operator="equal">
      <formula>"IDF"</formula>
    </cfRule>
    <cfRule type="cellIs" dxfId="16322" priority="39" operator="equal">
      <formula>"Costco"</formula>
    </cfRule>
    <cfRule type="cellIs" dxfId="16321" priority="40" operator="equal">
      <formula>"Gutzy"</formula>
    </cfRule>
    <cfRule type="cellIs" dxfId="16320" priority="41" operator="equal">
      <formula>"LCP"</formula>
    </cfRule>
  </conditionalFormatting>
  <conditionalFormatting sqref="A5:A14">
    <cfRule type="cellIs" dxfId="16319" priority="37" operator="equal">
      <formula>"Receiving"</formula>
    </cfRule>
  </conditionalFormatting>
  <conditionalFormatting sqref="J25">
    <cfRule type="cellIs" dxfId="16318" priority="36" operator="equal">
      <formula>"SLC"</formula>
    </cfRule>
  </conditionalFormatting>
  <conditionalFormatting sqref="J25">
    <cfRule type="cellIs" dxfId="16317" priority="32" operator="equal">
      <formula>"IDF"</formula>
    </cfRule>
    <cfRule type="cellIs" dxfId="16316" priority="33" operator="equal">
      <formula>"Costco"</formula>
    </cfRule>
    <cfRule type="cellIs" dxfId="16315" priority="34" operator="equal">
      <formula>"Gutzy"</formula>
    </cfRule>
    <cfRule type="cellIs" dxfId="16314" priority="35" operator="equal">
      <formula>"LCP"</formula>
    </cfRule>
  </conditionalFormatting>
  <conditionalFormatting sqref="J25">
    <cfRule type="cellIs" dxfId="16313" priority="31" operator="equal">
      <formula>"Receiving"</formula>
    </cfRule>
  </conditionalFormatting>
  <conditionalFormatting sqref="A55">
    <cfRule type="cellIs" dxfId="16312" priority="30" operator="equal">
      <formula>"SLC"</formula>
    </cfRule>
  </conditionalFormatting>
  <conditionalFormatting sqref="A55">
    <cfRule type="cellIs" dxfId="16311" priority="26" operator="equal">
      <formula>"IDF"</formula>
    </cfRule>
    <cfRule type="cellIs" dxfId="16310" priority="27" operator="equal">
      <formula>"Costco"</formula>
    </cfRule>
    <cfRule type="cellIs" dxfId="16309" priority="28" operator="equal">
      <formula>"Gutzy"</formula>
    </cfRule>
    <cfRule type="cellIs" dxfId="16308" priority="29" operator="equal">
      <formula>"LCP"</formula>
    </cfRule>
  </conditionalFormatting>
  <conditionalFormatting sqref="A55">
    <cfRule type="cellIs" dxfId="16307" priority="25" operator="equal">
      <formula>"Receiving"</formula>
    </cfRule>
  </conditionalFormatting>
  <conditionalFormatting sqref="A83">
    <cfRule type="cellIs" dxfId="16306" priority="24" operator="equal">
      <formula>"SLC"</formula>
    </cfRule>
  </conditionalFormatting>
  <conditionalFormatting sqref="A83">
    <cfRule type="cellIs" dxfId="16305" priority="20" operator="equal">
      <formula>"IDF"</formula>
    </cfRule>
    <cfRule type="cellIs" dxfId="16304" priority="21" operator="equal">
      <formula>"Costco"</formula>
    </cfRule>
    <cfRule type="cellIs" dxfId="16303" priority="22" operator="equal">
      <formula>"Gutzy"</formula>
    </cfRule>
    <cfRule type="cellIs" dxfId="16302" priority="23" operator="equal">
      <formula>"LCP"</formula>
    </cfRule>
  </conditionalFormatting>
  <conditionalFormatting sqref="A83">
    <cfRule type="cellIs" dxfId="16301" priority="19" operator="equal">
      <formula>"Receiving"</formula>
    </cfRule>
  </conditionalFormatting>
  <conditionalFormatting sqref="J55 J58">
    <cfRule type="cellIs" dxfId="16300" priority="18" operator="equal">
      <formula>"SLC"</formula>
    </cfRule>
  </conditionalFormatting>
  <conditionalFormatting sqref="J55 J58">
    <cfRule type="cellIs" dxfId="16299" priority="14" operator="equal">
      <formula>"IDF"</formula>
    </cfRule>
    <cfRule type="cellIs" dxfId="16298" priority="15" operator="equal">
      <formula>"Costco"</formula>
    </cfRule>
    <cfRule type="cellIs" dxfId="16297" priority="16" operator="equal">
      <formula>"Gutzy"</formula>
    </cfRule>
    <cfRule type="cellIs" dxfId="16296" priority="17" operator="equal">
      <formula>"LCP"</formula>
    </cfRule>
  </conditionalFormatting>
  <conditionalFormatting sqref="J55 J58">
    <cfRule type="cellIs" dxfId="16295" priority="13" operator="equal">
      <formula>"Receiving"</formula>
    </cfRule>
  </conditionalFormatting>
  <conditionalFormatting sqref="J53 J56">
    <cfRule type="cellIs" dxfId="16294" priority="12" operator="equal">
      <formula>"SLC"</formula>
    </cfRule>
  </conditionalFormatting>
  <conditionalFormatting sqref="J53 J56">
    <cfRule type="cellIs" dxfId="16293" priority="8" operator="equal">
      <formula>"IDF"</formula>
    </cfRule>
    <cfRule type="cellIs" dxfId="16292" priority="9" operator="equal">
      <formula>"Costco"</formula>
    </cfRule>
    <cfRule type="cellIs" dxfId="16291" priority="10" operator="equal">
      <formula>"Gutzy"</formula>
    </cfRule>
    <cfRule type="cellIs" dxfId="16290" priority="11" operator="equal">
      <formula>"LCP"</formula>
    </cfRule>
  </conditionalFormatting>
  <conditionalFormatting sqref="J53 J56">
    <cfRule type="cellIs" dxfId="16289" priority="7" operator="equal">
      <formula>"Receiving"</formula>
    </cfRule>
  </conditionalFormatting>
  <conditionalFormatting sqref="J54 J57">
    <cfRule type="cellIs" dxfId="16288" priority="6" operator="equal">
      <formula>"SLC"</formula>
    </cfRule>
  </conditionalFormatting>
  <conditionalFormatting sqref="J54 J57">
    <cfRule type="cellIs" dxfId="16287" priority="2" operator="equal">
      <formula>"IDF"</formula>
    </cfRule>
    <cfRule type="cellIs" dxfId="16286" priority="3" operator="equal">
      <formula>"Costco"</formula>
    </cfRule>
    <cfRule type="cellIs" dxfId="16285" priority="4" operator="equal">
      <formula>"Gutzy"</formula>
    </cfRule>
    <cfRule type="cellIs" dxfId="16284" priority="5" operator="equal">
      <formula>"LCP"</formula>
    </cfRule>
  </conditionalFormatting>
  <conditionalFormatting sqref="J54 J57">
    <cfRule type="cellIs" dxfId="1628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652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53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AF14CD-6576-42F6-A379-4576A792F1E3}">
          <x14:formula1>
            <xm:f>Lists!$A$1:$A$52</xm:f>
          </x14:formula1>
          <xm:sqref>C1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B1337-F4CF-4AE8-BF37-1F5F2579CFEF}">
  <sheetPr codeName="Sheet279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49</v>
      </c>
    </row>
    <row r="2" spans="1:36" ht="8.25" customHeight="1" thickBot="1" x14ac:dyDescent="0.3"/>
    <row r="3" spans="1:36" ht="16.5" thickBot="1" x14ac:dyDescent="0.3">
      <c r="A3" s="476">
        <f>VLOOKUP(C1,Lists!A1:B52,2)</f>
        <v>46313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46314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46315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46316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46317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46318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46319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46313</v>
      </c>
      <c r="M61" s="173">
        <f t="shared" ref="M61:M66" si="0">COUNTIF($A$5:$A$30,N61)</f>
        <v>0</v>
      </c>
      <c r="N61" s="174" t="s">
        <v>18</v>
      </c>
      <c r="O61" s="505">
        <f>J3</f>
        <v>46314</v>
      </c>
      <c r="P61" s="173">
        <f t="shared" ref="P61:P66" si="1">COUNTIF($J$5:$J$30,Q61)</f>
        <v>2</v>
      </c>
      <c r="Q61" s="174" t="s">
        <v>18</v>
      </c>
      <c r="R61" s="508">
        <f>S3</f>
        <v>46315</v>
      </c>
      <c r="S61" s="173">
        <f t="shared" ref="S61:S66" si="2">COUNTIF($S$5:$S$30,T61)</f>
        <v>0</v>
      </c>
      <c r="T61" s="174" t="s">
        <v>18</v>
      </c>
      <c r="U61" s="511">
        <f>A32</f>
        <v>46316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46317</v>
      </c>
      <c r="M71" s="173">
        <f t="shared" ref="M71:M76" si="4">COUNTIF($J$34:$J$59,N71)</f>
        <v>0</v>
      </c>
      <c r="N71" s="174" t="s">
        <v>18</v>
      </c>
      <c r="O71" s="517">
        <f>S32</f>
        <v>46318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WW43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46314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46314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6282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6281" priority="335" operator="equal">
      <formula>"IDF"</formula>
    </cfRule>
    <cfRule type="cellIs" dxfId="16280" priority="336" operator="equal">
      <formula>"Costco"</formula>
    </cfRule>
    <cfRule type="cellIs" dxfId="16279" priority="337" operator="equal">
      <formula>"Gutzy"</formula>
    </cfRule>
    <cfRule type="cellIs" dxfId="16278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6277" priority="334" operator="equal">
      <formula>"Receiving"</formula>
    </cfRule>
  </conditionalFormatting>
  <conditionalFormatting sqref="AB48">
    <cfRule type="cellIs" dxfId="16276" priority="333" operator="equal">
      <formula>"SLC"</formula>
    </cfRule>
  </conditionalFormatting>
  <conditionalFormatting sqref="AB48">
    <cfRule type="cellIs" dxfId="16275" priority="329" operator="equal">
      <formula>"IDF"</formula>
    </cfRule>
    <cfRule type="cellIs" dxfId="16274" priority="330" operator="equal">
      <formula>"Costco"</formula>
    </cfRule>
    <cfRule type="cellIs" dxfId="16273" priority="331" operator="equal">
      <formula>"Gutzy"</formula>
    </cfRule>
    <cfRule type="cellIs" dxfId="16272" priority="332" operator="equal">
      <formula>"LCP"</formula>
    </cfRule>
  </conditionalFormatting>
  <conditionalFormatting sqref="AB48">
    <cfRule type="cellIs" dxfId="16271" priority="328" operator="equal">
      <formula>"Receiving"</formula>
    </cfRule>
  </conditionalFormatting>
  <conditionalFormatting sqref="AB41">
    <cfRule type="cellIs" dxfId="16270" priority="327" operator="equal">
      <formula>"SLC"</formula>
    </cfRule>
  </conditionalFormatting>
  <conditionalFormatting sqref="AB41">
    <cfRule type="cellIs" dxfId="16269" priority="323" operator="equal">
      <formula>"IDF"</formula>
    </cfRule>
    <cfRule type="cellIs" dxfId="16268" priority="324" operator="equal">
      <formula>"Costco"</formula>
    </cfRule>
    <cfRule type="cellIs" dxfId="16267" priority="325" operator="equal">
      <formula>"Gutzy"</formula>
    </cfRule>
    <cfRule type="cellIs" dxfId="16266" priority="326" operator="equal">
      <formula>"LCP"</formula>
    </cfRule>
  </conditionalFormatting>
  <conditionalFormatting sqref="AB41">
    <cfRule type="cellIs" dxfId="16265" priority="322" operator="equal">
      <formula>"Receiving"</formula>
    </cfRule>
  </conditionalFormatting>
  <conditionalFormatting sqref="AB42:AB44">
    <cfRule type="cellIs" dxfId="16264" priority="321" operator="equal">
      <formula>"SLC"</formula>
    </cfRule>
  </conditionalFormatting>
  <conditionalFormatting sqref="AB42:AB44">
    <cfRule type="cellIs" dxfId="16263" priority="317" operator="equal">
      <formula>"IDF"</formula>
    </cfRule>
    <cfRule type="cellIs" dxfId="16262" priority="318" operator="equal">
      <formula>"Costco"</formula>
    </cfRule>
    <cfRule type="cellIs" dxfId="16261" priority="319" operator="equal">
      <formula>"Gutzy"</formula>
    </cfRule>
    <cfRule type="cellIs" dxfId="16260" priority="320" operator="equal">
      <formula>"LCP"</formula>
    </cfRule>
  </conditionalFormatting>
  <conditionalFormatting sqref="AB42:AB44">
    <cfRule type="cellIs" dxfId="16259" priority="316" operator="equal">
      <formula>"Receiving"</formula>
    </cfRule>
  </conditionalFormatting>
  <conditionalFormatting sqref="AB45">
    <cfRule type="cellIs" dxfId="16258" priority="315" operator="equal">
      <formula>"SLC"</formula>
    </cfRule>
  </conditionalFormatting>
  <conditionalFormatting sqref="AB45">
    <cfRule type="cellIs" dxfId="16257" priority="311" operator="equal">
      <formula>"IDF"</formula>
    </cfRule>
    <cfRule type="cellIs" dxfId="16256" priority="312" operator="equal">
      <formula>"Costco"</formula>
    </cfRule>
    <cfRule type="cellIs" dxfId="16255" priority="313" operator="equal">
      <formula>"Gutzy"</formula>
    </cfRule>
    <cfRule type="cellIs" dxfId="16254" priority="314" operator="equal">
      <formula>"LCP"</formula>
    </cfRule>
  </conditionalFormatting>
  <conditionalFormatting sqref="AB45">
    <cfRule type="cellIs" dxfId="16253" priority="310" operator="equal">
      <formula>"Receiving"</formula>
    </cfRule>
  </conditionalFormatting>
  <conditionalFormatting sqref="I100">
    <cfRule type="cellIs" dxfId="16252" priority="309" operator="equal">
      <formula>"SLC"</formula>
    </cfRule>
  </conditionalFormatting>
  <conditionalFormatting sqref="I100">
    <cfRule type="cellIs" dxfId="16251" priority="305" operator="equal">
      <formula>"IDF"</formula>
    </cfRule>
    <cfRule type="cellIs" dxfId="16250" priority="306" operator="equal">
      <formula>"Costco"</formula>
    </cfRule>
    <cfRule type="cellIs" dxfId="16249" priority="307" operator="equal">
      <formula>"Gutzy"</formula>
    </cfRule>
    <cfRule type="cellIs" dxfId="16248" priority="308" operator="equal">
      <formula>"LCP"</formula>
    </cfRule>
  </conditionalFormatting>
  <conditionalFormatting sqref="Q100">
    <cfRule type="cellIs" dxfId="16247" priority="304" operator="equal">
      <formula>"SLC"</formula>
    </cfRule>
  </conditionalFormatting>
  <conditionalFormatting sqref="Q100">
    <cfRule type="cellIs" dxfId="16246" priority="300" operator="equal">
      <formula>"IDF"</formula>
    </cfRule>
    <cfRule type="cellIs" dxfId="16245" priority="301" operator="equal">
      <formula>"Costco"</formula>
    </cfRule>
    <cfRule type="cellIs" dxfId="16244" priority="302" operator="equal">
      <formula>"Gutzy"</formula>
    </cfRule>
    <cfRule type="cellIs" dxfId="16243" priority="303" operator="equal">
      <formula>"LCP"</formula>
    </cfRule>
  </conditionalFormatting>
  <conditionalFormatting sqref="Y100">
    <cfRule type="cellIs" dxfId="16242" priority="299" operator="equal">
      <formula>"SLC"</formula>
    </cfRule>
  </conditionalFormatting>
  <conditionalFormatting sqref="Y100">
    <cfRule type="cellIs" dxfId="16241" priority="295" operator="equal">
      <formula>"IDF"</formula>
    </cfRule>
    <cfRule type="cellIs" dxfId="16240" priority="296" operator="equal">
      <formula>"Costco"</formula>
    </cfRule>
    <cfRule type="cellIs" dxfId="16239" priority="297" operator="equal">
      <formula>"Gutzy"</formula>
    </cfRule>
    <cfRule type="cellIs" dxfId="16238" priority="298" operator="equal">
      <formula>"LCP"</formula>
    </cfRule>
  </conditionalFormatting>
  <conditionalFormatting sqref="AG100">
    <cfRule type="cellIs" dxfId="16237" priority="294" operator="equal">
      <formula>"SLC"</formula>
    </cfRule>
  </conditionalFormatting>
  <conditionalFormatting sqref="AG100">
    <cfRule type="cellIs" dxfId="16236" priority="290" operator="equal">
      <formula>"IDF"</formula>
    </cfRule>
    <cfRule type="cellIs" dxfId="16235" priority="291" operator="equal">
      <formula>"Costco"</formula>
    </cfRule>
    <cfRule type="cellIs" dxfId="16234" priority="292" operator="equal">
      <formula>"Gutzy"</formula>
    </cfRule>
    <cfRule type="cellIs" dxfId="16233" priority="293" operator="equal">
      <formula>"LCP"</formula>
    </cfRule>
  </conditionalFormatting>
  <conditionalFormatting sqref="AO100">
    <cfRule type="cellIs" dxfId="16232" priority="289" operator="equal">
      <formula>"SLC"</formula>
    </cfRule>
  </conditionalFormatting>
  <conditionalFormatting sqref="AO100">
    <cfRule type="cellIs" dxfId="16231" priority="285" operator="equal">
      <formula>"IDF"</formula>
    </cfRule>
    <cfRule type="cellIs" dxfId="16230" priority="286" operator="equal">
      <formula>"Costco"</formula>
    </cfRule>
    <cfRule type="cellIs" dxfId="16229" priority="287" operator="equal">
      <formula>"Gutzy"</formula>
    </cfRule>
    <cfRule type="cellIs" dxfId="16228" priority="288" operator="equal">
      <formula>"LCP"</formula>
    </cfRule>
  </conditionalFormatting>
  <conditionalFormatting sqref="AW100">
    <cfRule type="cellIs" dxfId="16227" priority="284" operator="equal">
      <formula>"SLC"</formula>
    </cfRule>
  </conditionalFormatting>
  <conditionalFormatting sqref="AW100">
    <cfRule type="cellIs" dxfId="16226" priority="280" operator="equal">
      <formula>"IDF"</formula>
    </cfRule>
    <cfRule type="cellIs" dxfId="16225" priority="281" operator="equal">
      <formula>"Costco"</formula>
    </cfRule>
    <cfRule type="cellIs" dxfId="16224" priority="282" operator="equal">
      <formula>"Gutzy"</formula>
    </cfRule>
    <cfRule type="cellIs" dxfId="16223" priority="283" operator="equal">
      <formula>"LCP"</formula>
    </cfRule>
  </conditionalFormatting>
  <conditionalFormatting sqref="J27">
    <cfRule type="cellIs" dxfId="16222" priority="279" operator="equal">
      <formula>"SLC"</formula>
    </cfRule>
  </conditionalFormatting>
  <conditionalFormatting sqref="J27">
    <cfRule type="cellIs" dxfId="16221" priority="275" operator="equal">
      <formula>"IDF"</formula>
    </cfRule>
    <cfRule type="cellIs" dxfId="16220" priority="276" operator="equal">
      <formula>"Costco"</formula>
    </cfRule>
    <cfRule type="cellIs" dxfId="16219" priority="277" operator="equal">
      <formula>"Gutzy"</formula>
    </cfRule>
    <cfRule type="cellIs" dxfId="16218" priority="278" operator="equal">
      <formula>"LCP"</formula>
    </cfRule>
  </conditionalFormatting>
  <conditionalFormatting sqref="J27">
    <cfRule type="cellIs" dxfId="16217" priority="274" operator="equal">
      <formula>"Receiving"</formula>
    </cfRule>
  </conditionalFormatting>
  <conditionalFormatting sqref="S28:S29 S23 S25:S26">
    <cfRule type="cellIs" dxfId="16216" priority="273" operator="equal">
      <formula>"SLC"</formula>
    </cfRule>
  </conditionalFormatting>
  <conditionalFormatting sqref="S28:S29 S23 S25:S26">
    <cfRule type="cellIs" dxfId="16215" priority="269" operator="equal">
      <formula>"IDF"</formula>
    </cfRule>
    <cfRule type="cellIs" dxfId="16214" priority="270" operator="equal">
      <formula>"Costco"</formula>
    </cfRule>
    <cfRule type="cellIs" dxfId="16213" priority="271" operator="equal">
      <formula>"Gutzy"</formula>
    </cfRule>
    <cfRule type="cellIs" dxfId="16212" priority="272" operator="equal">
      <formula>"LCP"</formula>
    </cfRule>
  </conditionalFormatting>
  <conditionalFormatting sqref="S28:S29 S23 S25:S26">
    <cfRule type="cellIs" dxfId="16211" priority="268" operator="equal">
      <formula>"Receiving"</formula>
    </cfRule>
  </conditionalFormatting>
  <conditionalFormatting sqref="J89">
    <cfRule type="cellIs" dxfId="16210" priority="267" operator="equal">
      <formula>"SLC"</formula>
    </cfRule>
  </conditionalFormatting>
  <conditionalFormatting sqref="J89">
    <cfRule type="cellIs" dxfId="16209" priority="263" operator="equal">
      <formula>"IDF"</formula>
    </cfRule>
    <cfRule type="cellIs" dxfId="16208" priority="264" operator="equal">
      <formula>"Costco"</formula>
    </cfRule>
    <cfRule type="cellIs" dxfId="16207" priority="265" operator="equal">
      <formula>"Gutzy"</formula>
    </cfRule>
    <cfRule type="cellIs" dxfId="16206" priority="266" operator="equal">
      <formula>"LCP"</formula>
    </cfRule>
  </conditionalFormatting>
  <conditionalFormatting sqref="J89">
    <cfRule type="cellIs" dxfId="16205" priority="262" operator="equal">
      <formula>"Receiving"</formula>
    </cfRule>
  </conditionalFormatting>
  <conditionalFormatting sqref="J30">
    <cfRule type="cellIs" dxfId="16204" priority="261" operator="equal">
      <formula>"SLC"</formula>
    </cfRule>
  </conditionalFormatting>
  <conditionalFormatting sqref="J30">
    <cfRule type="cellIs" dxfId="16203" priority="257" operator="equal">
      <formula>"IDF"</formula>
    </cfRule>
    <cfRule type="cellIs" dxfId="16202" priority="258" operator="equal">
      <formula>"Costco"</formula>
    </cfRule>
    <cfRule type="cellIs" dxfId="16201" priority="259" operator="equal">
      <formula>"Gutzy"</formula>
    </cfRule>
    <cfRule type="cellIs" dxfId="16200" priority="260" operator="equal">
      <formula>"LCP"</formula>
    </cfRule>
  </conditionalFormatting>
  <conditionalFormatting sqref="J30">
    <cfRule type="cellIs" dxfId="16199" priority="256" operator="equal">
      <formula>"Receiving"</formula>
    </cfRule>
  </conditionalFormatting>
  <conditionalFormatting sqref="J27:J30">
    <cfRule type="cellIs" dxfId="16198" priority="255" operator="equal">
      <formula>"SLC"</formula>
    </cfRule>
  </conditionalFormatting>
  <conditionalFormatting sqref="J27:J30">
    <cfRule type="cellIs" dxfId="16197" priority="251" operator="equal">
      <formula>"IDF"</formula>
    </cfRule>
    <cfRule type="cellIs" dxfId="16196" priority="252" operator="equal">
      <formula>"Costco"</formula>
    </cfRule>
    <cfRule type="cellIs" dxfId="16195" priority="253" operator="equal">
      <formula>"Gutzy"</formula>
    </cfRule>
    <cfRule type="cellIs" dxfId="16194" priority="254" operator="equal">
      <formula>"LCP"</formula>
    </cfRule>
  </conditionalFormatting>
  <conditionalFormatting sqref="J27:J30">
    <cfRule type="cellIs" dxfId="16193" priority="250" operator="equal">
      <formula>"Receiving"</formula>
    </cfRule>
  </conditionalFormatting>
  <conditionalFormatting sqref="S27">
    <cfRule type="cellIs" dxfId="16192" priority="249" operator="equal">
      <formula>"SLC"</formula>
    </cfRule>
  </conditionalFormatting>
  <conditionalFormatting sqref="S27">
    <cfRule type="cellIs" dxfId="16191" priority="245" operator="equal">
      <formula>"IDF"</formula>
    </cfRule>
    <cfRule type="cellIs" dxfId="16190" priority="246" operator="equal">
      <formula>"Costco"</formula>
    </cfRule>
    <cfRule type="cellIs" dxfId="16189" priority="247" operator="equal">
      <formula>"Gutzy"</formula>
    </cfRule>
    <cfRule type="cellIs" dxfId="16188" priority="248" operator="equal">
      <formula>"LCP"</formula>
    </cfRule>
  </conditionalFormatting>
  <conditionalFormatting sqref="S27">
    <cfRule type="cellIs" dxfId="16187" priority="244" operator="equal">
      <formula>"Receiving"</formula>
    </cfRule>
  </conditionalFormatting>
  <conditionalFormatting sqref="S30">
    <cfRule type="cellIs" dxfId="16186" priority="243" operator="equal">
      <formula>"SLC"</formula>
    </cfRule>
  </conditionalFormatting>
  <conditionalFormatting sqref="S30">
    <cfRule type="cellIs" dxfId="16185" priority="239" operator="equal">
      <formula>"IDF"</formula>
    </cfRule>
    <cfRule type="cellIs" dxfId="16184" priority="240" operator="equal">
      <formula>"Costco"</formula>
    </cfRule>
    <cfRule type="cellIs" dxfId="16183" priority="241" operator="equal">
      <formula>"Gutzy"</formula>
    </cfRule>
    <cfRule type="cellIs" dxfId="16182" priority="242" operator="equal">
      <formula>"LCP"</formula>
    </cfRule>
  </conditionalFormatting>
  <conditionalFormatting sqref="S30">
    <cfRule type="cellIs" dxfId="16181" priority="238" operator="equal">
      <formula>"Receiving"</formula>
    </cfRule>
  </conditionalFormatting>
  <conditionalFormatting sqref="J26 J5:J18">
    <cfRule type="cellIs" dxfId="16180" priority="237" operator="equal">
      <formula>"SLC"</formula>
    </cfRule>
  </conditionalFormatting>
  <conditionalFormatting sqref="J26 J5:J18">
    <cfRule type="cellIs" dxfId="16179" priority="233" operator="equal">
      <formula>"IDF"</formula>
    </cfRule>
    <cfRule type="cellIs" dxfId="16178" priority="234" operator="equal">
      <formula>"Costco"</formula>
    </cfRule>
    <cfRule type="cellIs" dxfId="16177" priority="235" operator="equal">
      <formula>"Gutzy"</formula>
    </cfRule>
    <cfRule type="cellIs" dxfId="16176" priority="236" operator="equal">
      <formula>"LCP"</formula>
    </cfRule>
  </conditionalFormatting>
  <conditionalFormatting sqref="J26 J5:J18">
    <cfRule type="cellIs" dxfId="16175" priority="232" operator="equal">
      <formula>"Receiving"</formula>
    </cfRule>
  </conditionalFormatting>
  <conditionalFormatting sqref="J19:J24">
    <cfRule type="cellIs" dxfId="16174" priority="231" operator="equal">
      <formula>"SLC"</formula>
    </cfRule>
  </conditionalFormatting>
  <conditionalFormatting sqref="J19:J24">
    <cfRule type="cellIs" dxfId="16173" priority="227" operator="equal">
      <formula>"IDF"</formula>
    </cfRule>
    <cfRule type="cellIs" dxfId="16172" priority="228" operator="equal">
      <formula>"Costco"</formula>
    </cfRule>
    <cfRule type="cellIs" dxfId="16171" priority="229" operator="equal">
      <formula>"Gutzy"</formula>
    </cfRule>
    <cfRule type="cellIs" dxfId="16170" priority="230" operator="equal">
      <formula>"LCP"</formula>
    </cfRule>
  </conditionalFormatting>
  <conditionalFormatting sqref="J19:J24">
    <cfRule type="cellIs" dxfId="16169" priority="226" operator="equal">
      <formula>"Receiving"</formula>
    </cfRule>
  </conditionalFormatting>
  <conditionalFormatting sqref="S5:S18">
    <cfRule type="cellIs" dxfId="16168" priority="225" operator="equal">
      <formula>"SLC"</formula>
    </cfRule>
  </conditionalFormatting>
  <conditionalFormatting sqref="S5:S18">
    <cfRule type="cellIs" dxfId="16167" priority="221" operator="equal">
      <formula>"IDF"</formula>
    </cfRule>
    <cfRule type="cellIs" dxfId="16166" priority="222" operator="equal">
      <formula>"Costco"</formula>
    </cfRule>
    <cfRule type="cellIs" dxfId="16165" priority="223" operator="equal">
      <formula>"Gutzy"</formula>
    </cfRule>
    <cfRule type="cellIs" dxfId="16164" priority="224" operator="equal">
      <formula>"LCP"</formula>
    </cfRule>
  </conditionalFormatting>
  <conditionalFormatting sqref="S5:S18">
    <cfRule type="cellIs" dxfId="16163" priority="220" operator="equal">
      <formula>"Receiving"</formula>
    </cfRule>
  </conditionalFormatting>
  <conditionalFormatting sqref="S19:S23">
    <cfRule type="cellIs" dxfId="16162" priority="219" operator="equal">
      <formula>"SLC"</formula>
    </cfRule>
  </conditionalFormatting>
  <conditionalFormatting sqref="S19:S23">
    <cfRule type="cellIs" dxfId="16161" priority="215" operator="equal">
      <formula>"IDF"</formula>
    </cfRule>
    <cfRule type="cellIs" dxfId="16160" priority="216" operator="equal">
      <formula>"Costco"</formula>
    </cfRule>
    <cfRule type="cellIs" dxfId="16159" priority="217" operator="equal">
      <formula>"Gutzy"</formula>
    </cfRule>
    <cfRule type="cellIs" dxfId="16158" priority="218" operator="equal">
      <formula>"LCP"</formula>
    </cfRule>
  </conditionalFormatting>
  <conditionalFormatting sqref="S19:S23">
    <cfRule type="cellIs" dxfId="16157" priority="214" operator="equal">
      <formula>"Receiving"</formula>
    </cfRule>
  </conditionalFormatting>
  <conditionalFormatting sqref="S24">
    <cfRule type="cellIs" dxfId="16156" priority="213" operator="equal">
      <formula>"SLC"</formula>
    </cfRule>
  </conditionalFormatting>
  <conditionalFormatting sqref="S24">
    <cfRule type="cellIs" dxfId="16155" priority="209" operator="equal">
      <formula>"IDF"</formula>
    </cfRule>
    <cfRule type="cellIs" dxfId="16154" priority="210" operator="equal">
      <formula>"Costco"</formula>
    </cfRule>
    <cfRule type="cellIs" dxfId="16153" priority="211" operator="equal">
      <formula>"Gutzy"</formula>
    </cfRule>
    <cfRule type="cellIs" dxfId="16152" priority="212" operator="equal">
      <formula>"LCP"</formula>
    </cfRule>
  </conditionalFormatting>
  <conditionalFormatting sqref="S24">
    <cfRule type="cellIs" dxfId="16151" priority="208" operator="equal">
      <formula>"Receiving"</formula>
    </cfRule>
  </conditionalFormatting>
  <conditionalFormatting sqref="A30">
    <cfRule type="cellIs" dxfId="16150" priority="207" operator="equal">
      <formula>"SLC"</formula>
    </cfRule>
  </conditionalFormatting>
  <conditionalFormatting sqref="A30">
    <cfRule type="cellIs" dxfId="16149" priority="203" operator="equal">
      <formula>"IDF"</formula>
    </cfRule>
    <cfRule type="cellIs" dxfId="16148" priority="204" operator="equal">
      <formula>"Costco"</formula>
    </cfRule>
    <cfRule type="cellIs" dxfId="16147" priority="205" operator="equal">
      <formula>"Gutzy"</formula>
    </cfRule>
    <cfRule type="cellIs" dxfId="16146" priority="206" operator="equal">
      <formula>"LCP"</formula>
    </cfRule>
  </conditionalFormatting>
  <conditionalFormatting sqref="A30">
    <cfRule type="cellIs" dxfId="16145" priority="202" operator="equal">
      <formula>"Receiving"</formula>
    </cfRule>
  </conditionalFormatting>
  <conditionalFormatting sqref="A30">
    <cfRule type="cellIs" dxfId="16144" priority="201" operator="equal">
      <formula>"SLC"</formula>
    </cfRule>
  </conditionalFormatting>
  <conditionalFormatting sqref="A30">
    <cfRule type="cellIs" dxfId="16143" priority="197" operator="equal">
      <formula>"IDF"</formula>
    </cfRule>
    <cfRule type="cellIs" dxfId="16142" priority="198" operator="equal">
      <formula>"Costco"</formula>
    </cfRule>
    <cfRule type="cellIs" dxfId="16141" priority="199" operator="equal">
      <formula>"Gutzy"</formula>
    </cfRule>
    <cfRule type="cellIs" dxfId="16140" priority="200" operator="equal">
      <formula>"LCP"</formula>
    </cfRule>
  </conditionalFormatting>
  <conditionalFormatting sqref="A30">
    <cfRule type="cellIs" dxfId="16139" priority="196" operator="equal">
      <formula>"Receiving"</formula>
    </cfRule>
  </conditionalFormatting>
  <conditionalFormatting sqref="A60">
    <cfRule type="cellIs" dxfId="16138" priority="195" operator="equal">
      <formula>"SLC"</formula>
    </cfRule>
  </conditionalFormatting>
  <conditionalFormatting sqref="A60">
    <cfRule type="cellIs" dxfId="16137" priority="191" operator="equal">
      <formula>"IDF"</formula>
    </cfRule>
    <cfRule type="cellIs" dxfId="16136" priority="192" operator="equal">
      <formula>"Costco"</formula>
    </cfRule>
    <cfRule type="cellIs" dxfId="16135" priority="193" operator="equal">
      <formula>"Gutzy"</formula>
    </cfRule>
    <cfRule type="cellIs" dxfId="16134" priority="194" operator="equal">
      <formula>"LCP"</formula>
    </cfRule>
  </conditionalFormatting>
  <conditionalFormatting sqref="A56">
    <cfRule type="cellIs" dxfId="16133" priority="190" operator="equal">
      <formula>"SLC"</formula>
    </cfRule>
  </conditionalFormatting>
  <conditionalFormatting sqref="A56">
    <cfRule type="cellIs" dxfId="16132" priority="186" operator="equal">
      <formula>"IDF"</formula>
    </cfRule>
    <cfRule type="cellIs" dxfId="16131" priority="187" operator="equal">
      <formula>"Costco"</formula>
    </cfRule>
    <cfRule type="cellIs" dxfId="16130" priority="188" operator="equal">
      <formula>"Gutzy"</formula>
    </cfRule>
    <cfRule type="cellIs" dxfId="16129" priority="189" operator="equal">
      <formula>"LCP"</formula>
    </cfRule>
  </conditionalFormatting>
  <conditionalFormatting sqref="A56">
    <cfRule type="cellIs" dxfId="16128" priority="185" operator="equal">
      <formula>"Receiving"</formula>
    </cfRule>
  </conditionalFormatting>
  <conditionalFormatting sqref="A59">
    <cfRule type="cellIs" dxfId="16127" priority="184" operator="equal">
      <formula>"SLC"</formula>
    </cfRule>
  </conditionalFormatting>
  <conditionalFormatting sqref="A59">
    <cfRule type="cellIs" dxfId="16126" priority="180" operator="equal">
      <formula>"IDF"</formula>
    </cfRule>
    <cfRule type="cellIs" dxfId="16125" priority="181" operator="equal">
      <formula>"Costco"</formula>
    </cfRule>
    <cfRule type="cellIs" dxfId="16124" priority="182" operator="equal">
      <formula>"Gutzy"</formula>
    </cfRule>
    <cfRule type="cellIs" dxfId="16123" priority="183" operator="equal">
      <formula>"LCP"</formula>
    </cfRule>
  </conditionalFormatting>
  <conditionalFormatting sqref="A59">
    <cfRule type="cellIs" dxfId="16122" priority="179" operator="equal">
      <formula>"Receiving"</formula>
    </cfRule>
  </conditionalFormatting>
  <conditionalFormatting sqref="A56:A59">
    <cfRule type="cellIs" dxfId="16121" priority="178" operator="equal">
      <formula>"SLC"</formula>
    </cfRule>
  </conditionalFormatting>
  <conditionalFormatting sqref="A56:A59">
    <cfRule type="cellIs" dxfId="16120" priority="174" operator="equal">
      <formula>"IDF"</formula>
    </cfRule>
    <cfRule type="cellIs" dxfId="16119" priority="175" operator="equal">
      <formula>"Costco"</formula>
    </cfRule>
    <cfRule type="cellIs" dxfId="16118" priority="176" operator="equal">
      <formula>"Gutzy"</formula>
    </cfRule>
    <cfRule type="cellIs" dxfId="16117" priority="177" operator="equal">
      <formula>"LCP"</formula>
    </cfRule>
  </conditionalFormatting>
  <conditionalFormatting sqref="A56:A59">
    <cfRule type="cellIs" dxfId="16116" priority="173" operator="equal">
      <formula>"Receiving"</formula>
    </cfRule>
  </conditionalFormatting>
  <conditionalFormatting sqref="A34:A47">
    <cfRule type="cellIs" dxfId="16115" priority="172" operator="equal">
      <formula>"SLC"</formula>
    </cfRule>
  </conditionalFormatting>
  <conditionalFormatting sqref="A34:A47">
    <cfRule type="cellIs" dxfId="16114" priority="168" operator="equal">
      <formula>"IDF"</formula>
    </cfRule>
    <cfRule type="cellIs" dxfId="16113" priority="169" operator="equal">
      <formula>"Costco"</formula>
    </cfRule>
    <cfRule type="cellIs" dxfId="16112" priority="170" operator="equal">
      <formula>"Gutzy"</formula>
    </cfRule>
    <cfRule type="cellIs" dxfId="16111" priority="171" operator="equal">
      <formula>"LCP"</formula>
    </cfRule>
  </conditionalFormatting>
  <conditionalFormatting sqref="A34:A47">
    <cfRule type="cellIs" dxfId="16110" priority="167" operator="equal">
      <formula>"Receiving"</formula>
    </cfRule>
  </conditionalFormatting>
  <conditionalFormatting sqref="A48:A53">
    <cfRule type="cellIs" dxfId="16109" priority="166" operator="equal">
      <formula>"SLC"</formula>
    </cfRule>
  </conditionalFormatting>
  <conditionalFormatting sqref="A48:A53">
    <cfRule type="cellIs" dxfId="16108" priority="162" operator="equal">
      <formula>"IDF"</formula>
    </cfRule>
    <cfRule type="cellIs" dxfId="16107" priority="163" operator="equal">
      <formula>"Costco"</formula>
    </cfRule>
    <cfRule type="cellIs" dxfId="16106" priority="164" operator="equal">
      <formula>"Gutzy"</formula>
    </cfRule>
    <cfRule type="cellIs" dxfId="16105" priority="165" operator="equal">
      <formula>"LCP"</formula>
    </cfRule>
  </conditionalFormatting>
  <conditionalFormatting sqref="A48:A53">
    <cfRule type="cellIs" dxfId="16104" priority="161" operator="equal">
      <formula>"Receiving"</formula>
    </cfRule>
  </conditionalFormatting>
  <conditionalFormatting sqref="J59">
    <cfRule type="cellIs" dxfId="16103" priority="160" operator="equal">
      <formula>"SLC"</formula>
    </cfRule>
  </conditionalFormatting>
  <conditionalFormatting sqref="J59">
    <cfRule type="cellIs" dxfId="16102" priority="156" operator="equal">
      <formula>"IDF"</formula>
    </cfRule>
    <cfRule type="cellIs" dxfId="16101" priority="157" operator="equal">
      <formula>"Costco"</formula>
    </cfRule>
    <cfRule type="cellIs" dxfId="16100" priority="158" operator="equal">
      <formula>"Gutzy"</formula>
    </cfRule>
    <cfRule type="cellIs" dxfId="16099" priority="159" operator="equal">
      <formula>"LCP"</formula>
    </cfRule>
  </conditionalFormatting>
  <conditionalFormatting sqref="J59">
    <cfRule type="cellIs" dxfId="16098" priority="155" operator="equal">
      <formula>"Receiving"</formula>
    </cfRule>
  </conditionalFormatting>
  <conditionalFormatting sqref="J59">
    <cfRule type="cellIs" dxfId="16097" priority="154" operator="equal">
      <formula>"SLC"</formula>
    </cfRule>
  </conditionalFormatting>
  <conditionalFormatting sqref="J59">
    <cfRule type="cellIs" dxfId="16096" priority="150" operator="equal">
      <formula>"IDF"</formula>
    </cfRule>
    <cfRule type="cellIs" dxfId="16095" priority="151" operator="equal">
      <formula>"Costco"</formula>
    </cfRule>
    <cfRule type="cellIs" dxfId="16094" priority="152" operator="equal">
      <formula>"Gutzy"</formula>
    </cfRule>
    <cfRule type="cellIs" dxfId="16093" priority="153" operator="equal">
      <formula>"LCP"</formula>
    </cfRule>
  </conditionalFormatting>
  <conditionalFormatting sqref="J59">
    <cfRule type="cellIs" dxfId="16092" priority="149" operator="equal">
      <formula>"Receiving"</formula>
    </cfRule>
  </conditionalFormatting>
  <conditionalFormatting sqref="J34:J47">
    <cfRule type="cellIs" dxfId="16091" priority="148" operator="equal">
      <formula>"SLC"</formula>
    </cfRule>
  </conditionalFormatting>
  <conditionalFormatting sqref="J34:J47">
    <cfRule type="cellIs" dxfId="16090" priority="144" operator="equal">
      <formula>"IDF"</formula>
    </cfRule>
    <cfRule type="cellIs" dxfId="16089" priority="145" operator="equal">
      <formula>"Costco"</formula>
    </cfRule>
    <cfRule type="cellIs" dxfId="16088" priority="146" operator="equal">
      <formula>"Gutzy"</formula>
    </cfRule>
    <cfRule type="cellIs" dxfId="16087" priority="147" operator="equal">
      <formula>"LCP"</formula>
    </cfRule>
  </conditionalFormatting>
  <conditionalFormatting sqref="J34:J47">
    <cfRule type="cellIs" dxfId="16086" priority="143" operator="equal">
      <formula>"Receiving"</formula>
    </cfRule>
  </conditionalFormatting>
  <conditionalFormatting sqref="J48:J52">
    <cfRule type="cellIs" dxfId="16085" priority="142" operator="equal">
      <formula>"SLC"</formula>
    </cfRule>
  </conditionalFormatting>
  <conditionalFormatting sqref="J48:J52">
    <cfRule type="cellIs" dxfId="16084" priority="138" operator="equal">
      <formula>"IDF"</formula>
    </cfRule>
    <cfRule type="cellIs" dxfId="16083" priority="139" operator="equal">
      <formula>"Costco"</formula>
    </cfRule>
    <cfRule type="cellIs" dxfId="16082" priority="140" operator="equal">
      <formula>"Gutzy"</formula>
    </cfRule>
    <cfRule type="cellIs" dxfId="16081" priority="141" operator="equal">
      <formula>"LCP"</formula>
    </cfRule>
  </conditionalFormatting>
  <conditionalFormatting sqref="J48:J52">
    <cfRule type="cellIs" dxfId="16080" priority="137" operator="equal">
      <formula>"Receiving"</formula>
    </cfRule>
  </conditionalFormatting>
  <conditionalFormatting sqref="S56">
    <cfRule type="cellIs" dxfId="16079" priority="136" operator="equal">
      <formula>"SLC"</formula>
    </cfRule>
  </conditionalFormatting>
  <conditionalFormatting sqref="S56">
    <cfRule type="cellIs" dxfId="16078" priority="132" operator="equal">
      <formula>"IDF"</formula>
    </cfRule>
    <cfRule type="cellIs" dxfId="16077" priority="133" operator="equal">
      <formula>"Costco"</formula>
    </cfRule>
    <cfRule type="cellIs" dxfId="16076" priority="134" operator="equal">
      <formula>"Gutzy"</formula>
    </cfRule>
    <cfRule type="cellIs" dxfId="16075" priority="135" operator="equal">
      <formula>"LCP"</formula>
    </cfRule>
  </conditionalFormatting>
  <conditionalFormatting sqref="S56">
    <cfRule type="cellIs" dxfId="16074" priority="131" operator="equal">
      <formula>"Receiving"</formula>
    </cfRule>
  </conditionalFormatting>
  <conditionalFormatting sqref="S59">
    <cfRule type="cellIs" dxfId="16073" priority="130" operator="equal">
      <formula>"SLC"</formula>
    </cfRule>
  </conditionalFormatting>
  <conditionalFormatting sqref="S59">
    <cfRule type="cellIs" dxfId="16072" priority="126" operator="equal">
      <formula>"IDF"</formula>
    </cfRule>
    <cfRule type="cellIs" dxfId="16071" priority="127" operator="equal">
      <formula>"Costco"</formula>
    </cfRule>
    <cfRule type="cellIs" dxfId="16070" priority="128" operator="equal">
      <formula>"Gutzy"</formula>
    </cfRule>
    <cfRule type="cellIs" dxfId="16069" priority="129" operator="equal">
      <formula>"LCP"</formula>
    </cfRule>
  </conditionalFormatting>
  <conditionalFormatting sqref="S59">
    <cfRule type="cellIs" dxfId="16068" priority="125" operator="equal">
      <formula>"Receiving"</formula>
    </cfRule>
  </conditionalFormatting>
  <conditionalFormatting sqref="S56:S59">
    <cfRule type="cellIs" dxfId="16067" priority="124" operator="equal">
      <formula>"SLC"</formula>
    </cfRule>
  </conditionalFormatting>
  <conditionalFormatting sqref="S56:S59">
    <cfRule type="cellIs" dxfId="16066" priority="120" operator="equal">
      <formula>"IDF"</formula>
    </cfRule>
    <cfRule type="cellIs" dxfId="16065" priority="121" operator="equal">
      <formula>"Costco"</formula>
    </cfRule>
    <cfRule type="cellIs" dxfId="16064" priority="122" operator="equal">
      <formula>"Gutzy"</formula>
    </cfRule>
    <cfRule type="cellIs" dxfId="16063" priority="123" operator="equal">
      <formula>"LCP"</formula>
    </cfRule>
  </conditionalFormatting>
  <conditionalFormatting sqref="S56:S59">
    <cfRule type="cellIs" dxfId="16062" priority="119" operator="equal">
      <formula>"Receiving"</formula>
    </cfRule>
  </conditionalFormatting>
  <conditionalFormatting sqref="S54:S55 S34:S47">
    <cfRule type="cellIs" dxfId="16061" priority="118" operator="equal">
      <formula>"SLC"</formula>
    </cfRule>
  </conditionalFormatting>
  <conditionalFormatting sqref="S54:S55 S34:S47">
    <cfRule type="cellIs" dxfId="16060" priority="114" operator="equal">
      <formula>"IDF"</formula>
    </cfRule>
    <cfRule type="cellIs" dxfId="16059" priority="115" operator="equal">
      <formula>"Costco"</formula>
    </cfRule>
    <cfRule type="cellIs" dxfId="16058" priority="116" operator="equal">
      <formula>"Gutzy"</formula>
    </cfRule>
    <cfRule type="cellIs" dxfId="16057" priority="117" operator="equal">
      <formula>"LCP"</formula>
    </cfRule>
  </conditionalFormatting>
  <conditionalFormatting sqref="S54:S55 S34:S47">
    <cfRule type="cellIs" dxfId="16056" priority="113" operator="equal">
      <formula>"Receiving"</formula>
    </cfRule>
  </conditionalFormatting>
  <conditionalFormatting sqref="S48:S53">
    <cfRule type="cellIs" dxfId="16055" priority="112" operator="equal">
      <formula>"SLC"</formula>
    </cfRule>
  </conditionalFormatting>
  <conditionalFormatting sqref="S48:S53">
    <cfRule type="cellIs" dxfId="16054" priority="108" operator="equal">
      <formula>"IDF"</formula>
    </cfRule>
    <cfRule type="cellIs" dxfId="16053" priority="109" operator="equal">
      <formula>"Costco"</formula>
    </cfRule>
    <cfRule type="cellIs" dxfId="16052" priority="110" operator="equal">
      <formula>"Gutzy"</formula>
    </cfRule>
    <cfRule type="cellIs" dxfId="16051" priority="111" operator="equal">
      <formula>"LCP"</formula>
    </cfRule>
  </conditionalFormatting>
  <conditionalFormatting sqref="S48:S53">
    <cfRule type="cellIs" dxfId="16050" priority="107" operator="equal">
      <formula>"Receiving"</formula>
    </cfRule>
  </conditionalFormatting>
  <conditionalFormatting sqref="A87">
    <cfRule type="cellIs" dxfId="16049" priority="106" operator="equal">
      <formula>"SLC"</formula>
    </cfRule>
  </conditionalFormatting>
  <conditionalFormatting sqref="A87">
    <cfRule type="cellIs" dxfId="16048" priority="102" operator="equal">
      <formula>"IDF"</formula>
    </cfRule>
    <cfRule type="cellIs" dxfId="16047" priority="103" operator="equal">
      <formula>"Costco"</formula>
    </cfRule>
    <cfRule type="cellIs" dxfId="16046" priority="104" operator="equal">
      <formula>"Gutzy"</formula>
    </cfRule>
    <cfRule type="cellIs" dxfId="16045" priority="105" operator="equal">
      <formula>"LCP"</formula>
    </cfRule>
  </conditionalFormatting>
  <conditionalFormatting sqref="A87">
    <cfRule type="cellIs" dxfId="16044" priority="101" operator="equal">
      <formula>"Receiving"</formula>
    </cfRule>
  </conditionalFormatting>
  <conditionalFormatting sqref="A85:A87">
    <cfRule type="cellIs" dxfId="16043" priority="100" operator="equal">
      <formula>"SLC"</formula>
    </cfRule>
  </conditionalFormatting>
  <conditionalFormatting sqref="A85:A87">
    <cfRule type="cellIs" dxfId="16042" priority="96" operator="equal">
      <formula>"IDF"</formula>
    </cfRule>
    <cfRule type="cellIs" dxfId="16041" priority="97" operator="equal">
      <formula>"Costco"</formula>
    </cfRule>
    <cfRule type="cellIs" dxfId="16040" priority="98" operator="equal">
      <formula>"Gutzy"</formula>
    </cfRule>
    <cfRule type="cellIs" dxfId="16039" priority="99" operator="equal">
      <formula>"LCP"</formula>
    </cfRule>
  </conditionalFormatting>
  <conditionalFormatting sqref="A85:A87">
    <cfRule type="cellIs" dxfId="16038" priority="95" operator="equal">
      <formula>"Receiving"</formula>
    </cfRule>
  </conditionalFormatting>
  <conditionalFormatting sqref="A82 A62:A75">
    <cfRule type="cellIs" dxfId="16037" priority="94" operator="equal">
      <formula>"SLC"</formula>
    </cfRule>
  </conditionalFormatting>
  <conditionalFormatting sqref="A82 A62:A75">
    <cfRule type="cellIs" dxfId="16036" priority="90" operator="equal">
      <formula>"IDF"</formula>
    </cfRule>
    <cfRule type="cellIs" dxfId="16035" priority="91" operator="equal">
      <formula>"Costco"</formula>
    </cfRule>
    <cfRule type="cellIs" dxfId="16034" priority="92" operator="equal">
      <formula>"Gutzy"</formula>
    </cfRule>
    <cfRule type="cellIs" dxfId="16033" priority="93" operator="equal">
      <formula>"LCP"</formula>
    </cfRule>
  </conditionalFormatting>
  <conditionalFormatting sqref="A82 A62:A75">
    <cfRule type="cellIs" dxfId="16032" priority="89" operator="equal">
      <formula>"Receiving"</formula>
    </cfRule>
  </conditionalFormatting>
  <conditionalFormatting sqref="A76:A81">
    <cfRule type="cellIs" dxfId="16031" priority="88" operator="equal">
      <formula>"SLC"</formula>
    </cfRule>
  </conditionalFormatting>
  <conditionalFormatting sqref="A76:A81">
    <cfRule type="cellIs" dxfId="16030" priority="84" operator="equal">
      <formula>"IDF"</formula>
    </cfRule>
    <cfRule type="cellIs" dxfId="16029" priority="85" operator="equal">
      <formula>"Costco"</formula>
    </cfRule>
    <cfRule type="cellIs" dxfId="16028" priority="86" operator="equal">
      <formula>"Gutzy"</formula>
    </cfRule>
    <cfRule type="cellIs" dxfId="16027" priority="87" operator="equal">
      <formula>"LCP"</formula>
    </cfRule>
  </conditionalFormatting>
  <conditionalFormatting sqref="A76:A81">
    <cfRule type="cellIs" dxfId="16026" priority="83" operator="equal">
      <formula>"Receiving"</formula>
    </cfRule>
  </conditionalFormatting>
  <conditionalFormatting sqref="A89:A97 H89:H97">
    <cfRule type="cellIs" dxfId="16025" priority="82" operator="equal">
      <formula>"SLC"</formula>
    </cfRule>
  </conditionalFormatting>
  <conditionalFormatting sqref="A89:A97 H89:H97">
    <cfRule type="cellIs" dxfId="16024" priority="78" operator="equal">
      <formula>"IDF"</formula>
    </cfRule>
    <cfRule type="cellIs" dxfId="16023" priority="79" operator="equal">
      <formula>"Costco"</formula>
    </cfRule>
    <cfRule type="cellIs" dxfId="16022" priority="80" operator="equal">
      <formula>"Gutzy"</formula>
    </cfRule>
    <cfRule type="cellIs" dxfId="16021" priority="81" operator="equal">
      <formula>"LCP"</formula>
    </cfRule>
  </conditionalFormatting>
  <conditionalFormatting sqref="A89:A97 H89:H97">
    <cfRule type="cellIs" dxfId="16020" priority="77" operator="equal">
      <formula>"Receiving"</formula>
    </cfRule>
  </conditionalFormatting>
  <conditionalFormatting sqref="S71:S76 N62:N67 N71:N77">
    <cfRule type="cellIs" dxfId="16019" priority="76" operator="equal">
      <formula>"SLC"</formula>
    </cfRule>
  </conditionalFormatting>
  <conditionalFormatting sqref="S71:S76 N62:N67 N71:N77">
    <cfRule type="cellIs" dxfId="16018" priority="72" operator="equal">
      <formula>"IDF"</formula>
    </cfRule>
    <cfRule type="cellIs" dxfId="16017" priority="73" operator="equal">
      <formula>"Costco"</formula>
    </cfRule>
    <cfRule type="cellIs" dxfId="16016" priority="74" operator="equal">
      <formula>"Gutzy"</formula>
    </cfRule>
    <cfRule type="cellIs" dxfId="16015" priority="75" operator="equal">
      <formula>"LCP"</formula>
    </cfRule>
  </conditionalFormatting>
  <conditionalFormatting sqref="S71:S76">
    <cfRule type="cellIs" dxfId="16014" priority="71" operator="equal">
      <formula>"Receiving"</formula>
    </cfRule>
  </conditionalFormatting>
  <conditionalFormatting sqref="Q62:Q66 T72:T77 W62:W67 O61 U71 L61:L67 S62:T67">
    <cfRule type="cellIs" dxfId="16013" priority="70" operator="equal">
      <formula>"SLC"</formula>
    </cfRule>
  </conditionalFormatting>
  <conditionalFormatting sqref="Q62:Q66 T72:T77 W62:W67 O61 U71 L61:L67 S62:T67">
    <cfRule type="cellIs" dxfId="16012" priority="66" operator="equal">
      <formula>"IDF"</formula>
    </cfRule>
    <cfRule type="cellIs" dxfId="16011" priority="67" operator="equal">
      <formula>"Costco"</formula>
    </cfRule>
    <cfRule type="cellIs" dxfId="16010" priority="68" operator="equal">
      <formula>"Gutzy"</formula>
    </cfRule>
    <cfRule type="cellIs" dxfId="16009" priority="69" operator="equal">
      <formula>"LCP"</formula>
    </cfRule>
  </conditionalFormatting>
  <conditionalFormatting sqref="Q72:Q77">
    <cfRule type="cellIs" dxfId="16008" priority="65" operator="equal">
      <formula>"SLC"</formula>
    </cfRule>
  </conditionalFormatting>
  <conditionalFormatting sqref="Q72:Q77">
    <cfRule type="cellIs" dxfId="16007" priority="61" operator="equal">
      <formula>"IDF"</formula>
    </cfRule>
    <cfRule type="cellIs" dxfId="16006" priority="62" operator="equal">
      <formula>"Costco"</formula>
    </cfRule>
    <cfRule type="cellIs" dxfId="16005" priority="63" operator="equal">
      <formula>"Gutzy"</formula>
    </cfRule>
    <cfRule type="cellIs" dxfId="16004" priority="64" operator="equal">
      <formula>"LCP"</formula>
    </cfRule>
  </conditionalFormatting>
  <conditionalFormatting sqref="W72:W77">
    <cfRule type="cellIs" dxfId="16003" priority="60" operator="equal">
      <formula>"SLC"</formula>
    </cfRule>
  </conditionalFormatting>
  <conditionalFormatting sqref="W72:W77">
    <cfRule type="cellIs" dxfId="16002" priority="56" operator="equal">
      <formula>"IDF"</formula>
    </cfRule>
    <cfRule type="cellIs" dxfId="16001" priority="57" operator="equal">
      <formula>"Costco"</formula>
    </cfRule>
    <cfRule type="cellIs" dxfId="16000" priority="58" operator="equal">
      <formula>"Gutzy"</formula>
    </cfRule>
    <cfRule type="cellIs" dxfId="15999" priority="59" operator="equal">
      <formula>"LCP"</formula>
    </cfRule>
  </conditionalFormatting>
  <conditionalFormatting sqref="N71:N77 U71 L61:L67 S62:S67">
    <cfRule type="cellIs" dxfId="15998" priority="55" operator="equal">
      <formula>"Receiving"</formula>
    </cfRule>
  </conditionalFormatting>
  <conditionalFormatting sqref="A26">
    <cfRule type="cellIs" dxfId="15997" priority="54" operator="equal">
      <formula>"SLC"</formula>
    </cfRule>
  </conditionalFormatting>
  <conditionalFormatting sqref="A26">
    <cfRule type="cellIs" dxfId="15996" priority="50" operator="equal">
      <formula>"IDF"</formula>
    </cfRule>
    <cfRule type="cellIs" dxfId="15995" priority="51" operator="equal">
      <formula>"Costco"</formula>
    </cfRule>
    <cfRule type="cellIs" dxfId="15994" priority="52" operator="equal">
      <formula>"Gutzy"</formula>
    </cfRule>
    <cfRule type="cellIs" dxfId="15993" priority="53" operator="equal">
      <formula>"LCP"</formula>
    </cfRule>
  </conditionalFormatting>
  <conditionalFormatting sqref="A26">
    <cfRule type="cellIs" dxfId="15992" priority="49" operator="equal">
      <formula>"Receiving"</formula>
    </cfRule>
  </conditionalFormatting>
  <conditionalFormatting sqref="A84">
    <cfRule type="cellIs" dxfId="15991" priority="48" operator="equal">
      <formula>"SLC"</formula>
    </cfRule>
  </conditionalFormatting>
  <conditionalFormatting sqref="A84">
    <cfRule type="cellIs" dxfId="15990" priority="44" operator="equal">
      <formula>"IDF"</formula>
    </cfRule>
    <cfRule type="cellIs" dxfId="15989" priority="45" operator="equal">
      <formula>"Costco"</formula>
    </cfRule>
    <cfRule type="cellIs" dxfId="15988" priority="46" operator="equal">
      <formula>"Gutzy"</formula>
    </cfRule>
    <cfRule type="cellIs" dxfId="15987" priority="47" operator="equal">
      <formula>"LCP"</formula>
    </cfRule>
  </conditionalFormatting>
  <conditionalFormatting sqref="A84">
    <cfRule type="cellIs" dxfId="15986" priority="43" operator="equal">
      <formula>"Receiving"</formula>
    </cfRule>
  </conditionalFormatting>
  <conditionalFormatting sqref="A5:A14">
    <cfRule type="cellIs" dxfId="15985" priority="42" operator="equal">
      <formula>"SLC"</formula>
    </cfRule>
  </conditionalFormatting>
  <conditionalFormatting sqref="A5:A14">
    <cfRule type="cellIs" dxfId="15984" priority="38" operator="equal">
      <formula>"IDF"</formula>
    </cfRule>
    <cfRule type="cellIs" dxfId="15983" priority="39" operator="equal">
      <formula>"Costco"</formula>
    </cfRule>
    <cfRule type="cellIs" dxfId="15982" priority="40" operator="equal">
      <formula>"Gutzy"</formula>
    </cfRule>
    <cfRule type="cellIs" dxfId="15981" priority="41" operator="equal">
      <formula>"LCP"</formula>
    </cfRule>
  </conditionalFormatting>
  <conditionalFormatting sqref="A5:A14">
    <cfRule type="cellIs" dxfId="15980" priority="37" operator="equal">
      <formula>"Receiving"</formula>
    </cfRule>
  </conditionalFormatting>
  <conditionalFormatting sqref="J25">
    <cfRule type="cellIs" dxfId="15979" priority="36" operator="equal">
      <formula>"SLC"</formula>
    </cfRule>
  </conditionalFormatting>
  <conditionalFormatting sqref="J25">
    <cfRule type="cellIs" dxfId="15978" priority="32" operator="equal">
      <formula>"IDF"</formula>
    </cfRule>
    <cfRule type="cellIs" dxfId="15977" priority="33" operator="equal">
      <formula>"Costco"</formula>
    </cfRule>
    <cfRule type="cellIs" dxfId="15976" priority="34" operator="equal">
      <formula>"Gutzy"</formula>
    </cfRule>
    <cfRule type="cellIs" dxfId="15975" priority="35" operator="equal">
      <formula>"LCP"</formula>
    </cfRule>
  </conditionalFormatting>
  <conditionalFormatting sqref="J25">
    <cfRule type="cellIs" dxfId="15974" priority="31" operator="equal">
      <formula>"Receiving"</formula>
    </cfRule>
  </conditionalFormatting>
  <conditionalFormatting sqref="A55">
    <cfRule type="cellIs" dxfId="15973" priority="30" operator="equal">
      <formula>"SLC"</formula>
    </cfRule>
  </conditionalFormatting>
  <conditionalFormatting sqref="A55">
    <cfRule type="cellIs" dxfId="15972" priority="26" operator="equal">
      <formula>"IDF"</formula>
    </cfRule>
    <cfRule type="cellIs" dxfId="15971" priority="27" operator="equal">
      <formula>"Costco"</formula>
    </cfRule>
    <cfRule type="cellIs" dxfId="15970" priority="28" operator="equal">
      <formula>"Gutzy"</formula>
    </cfRule>
    <cfRule type="cellIs" dxfId="15969" priority="29" operator="equal">
      <formula>"LCP"</formula>
    </cfRule>
  </conditionalFormatting>
  <conditionalFormatting sqref="A55">
    <cfRule type="cellIs" dxfId="15968" priority="25" operator="equal">
      <formula>"Receiving"</formula>
    </cfRule>
  </conditionalFormatting>
  <conditionalFormatting sqref="A83">
    <cfRule type="cellIs" dxfId="15967" priority="24" operator="equal">
      <formula>"SLC"</formula>
    </cfRule>
  </conditionalFormatting>
  <conditionalFormatting sqref="A83">
    <cfRule type="cellIs" dxfId="15966" priority="20" operator="equal">
      <formula>"IDF"</formula>
    </cfRule>
    <cfRule type="cellIs" dxfId="15965" priority="21" operator="equal">
      <formula>"Costco"</formula>
    </cfRule>
    <cfRule type="cellIs" dxfId="15964" priority="22" operator="equal">
      <formula>"Gutzy"</formula>
    </cfRule>
    <cfRule type="cellIs" dxfId="15963" priority="23" operator="equal">
      <formula>"LCP"</formula>
    </cfRule>
  </conditionalFormatting>
  <conditionalFormatting sqref="A83">
    <cfRule type="cellIs" dxfId="15962" priority="19" operator="equal">
      <formula>"Receiving"</formula>
    </cfRule>
  </conditionalFormatting>
  <conditionalFormatting sqref="J55 J58">
    <cfRule type="cellIs" dxfId="15961" priority="18" operator="equal">
      <formula>"SLC"</formula>
    </cfRule>
  </conditionalFormatting>
  <conditionalFormatting sqref="J55 J58">
    <cfRule type="cellIs" dxfId="15960" priority="14" operator="equal">
      <formula>"IDF"</formula>
    </cfRule>
    <cfRule type="cellIs" dxfId="15959" priority="15" operator="equal">
      <formula>"Costco"</formula>
    </cfRule>
    <cfRule type="cellIs" dxfId="15958" priority="16" operator="equal">
      <formula>"Gutzy"</formula>
    </cfRule>
    <cfRule type="cellIs" dxfId="15957" priority="17" operator="equal">
      <formula>"LCP"</formula>
    </cfRule>
  </conditionalFormatting>
  <conditionalFormatting sqref="J55 J58">
    <cfRule type="cellIs" dxfId="15956" priority="13" operator="equal">
      <formula>"Receiving"</formula>
    </cfRule>
  </conditionalFormatting>
  <conditionalFormatting sqref="J53 J56">
    <cfRule type="cellIs" dxfId="15955" priority="12" operator="equal">
      <formula>"SLC"</formula>
    </cfRule>
  </conditionalFormatting>
  <conditionalFormatting sqref="J53 J56">
    <cfRule type="cellIs" dxfId="15954" priority="8" operator="equal">
      <formula>"IDF"</formula>
    </cfRule>
    <cfRule type="cellIs" dxfId="15953" priority="9" operator="equal">
      <formula>"Costco"</formula>
    </cfRule>
    <cfRule type="cellIs" dxfId="15952" priority="10" operator="equal">
      <formula>"Gutzy"</formula>
    </cfRule>
    <cfRule type="cellIs" dxfId="15951" priority="11" operator="equal">
      <formula>"LCP"</formula>
    </cfRule>
  </conditionalFormatting>
  <conditionalFormatting sqref="J53 J56">
    <cfRule type="cellIs" dxfId="15950" priority="7" operator="equal">
      <formula>"Receiving"</formula>
    </cfRule>
  </conditionalFormatting>
  <conditionalFormatting sqref="J54 J57">
    <cfRule type="cellIs" dxfId="15949" priority="6" operator="equal">
      <formula>"SLC"</formula>
    </cfRule>
  </conditionalFormatting>
  <conditionalFormatting sqref="J54 J57">
    <cfRule type="cellIs" dxfId="15948" priority="2" operator="equal">
      <formula>"IDF"</formula>
    </cfRule>
    <cfRule type="cellIs" dxfId="15947" priority="3" operator="equal">
      <formula>"Costco"</formula>
    </cfRule>
    <cfRule type="cellIs" dxfId="15946" priority="4" operator="equal">
      <formula>"Gutzy"</formula>
    </cfRule>
    <cfRule type="cellIs" dxfId="15945" priority="5" operator="equal">
      <formula>"LCP"</formula>
    </cfRule>
  </conditionalFormatting>
  <conditionalFormatting sqref="J54 J57">
    <cfRule type="cellIs" dxfId="1594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345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45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A29C14-1B79-415B-8628-72B011009758}">
          <x14:formula1>
            <xm:f>Lists!$A$1:$A$52</xm:f>
          </x14:formula1>
          <xm:sqref>C1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2F3E9-69FE-47AB-B6BB-33AF27270801}">
  <sheetPr codeName="Sheet281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47</v>
      </c>
    </row>
    <row r="2" spans="1:36" ht="8.25" customHeight="1" thickBot="1" x14ac:dyDescent="0.3"/>
    <row r="3" spans="1:36" ht="16.5" thickBot="1" x14ac:dyDescent="0.3">
      <c r="A3" s="476">
        <f>VLOOKUP(C1,Lists!A1:B52,2)</f>
        <v>46327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46328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46329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46330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46331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46332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46333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46327</v>
      </c>
      <c r="M61" s="173">
        <f t="shared" ref="M61:M66" si="0">COUNTIF($A$5:$A$30,N61)</f>
        <v>0</v>
      </c>
      <c r="N61" s="174" t="s">
        <v>18</v>
      </c>
      <c r="O61" s="505">
        <f>J3</f>
        <v>46328</v>
      </c>
      <c r="P61" s="173">
        <f t="shared" ref="P61:P66" si="1">COUNTIF($J$5:$J$30,Q61)</f>
        <v>2</v>
      </c>
      <c r="Q61" s="174" t="s">
        <v>18</v>
      </c>
      <c r="R61" s="508">
        <f>S3</f>
        <v>46329</v>
      </c>
      <c r="S61" s="173">
        <f t="shared" ref="S61:S66" si="2">COUNTIF($S$5:$S$30,T61)</f>
        <v>0</v>
      </c>
      <c r="T61" s="174" t="s">
        <v>18</v>
      </c>
      <c r="U61" s="511">
        <f>A32</f>
        <v>46330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46331</v>
      </c>
      <c r="M71" s="173">
        <f t="shared" ref="M71:M76" si="4">COUNTIF($J$34:$J$59,N71)</f>
        <v>0</v>
      </c>
      <c r="N71" s="174" t="s">
        <v>18</v>
      </c>
      <c r="O71" s="517">
        <f>S32</f>
        <v>46332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WW45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46328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46328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5943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5942" priority="335" operator="equal">
      <formula>"IDF"</formula>
    </cfRule>
    <cfRule type="cellIs" dxfId="15941" priority="336" operator="equal">
      <formula>"Costco"</formula>
    </cfRule>
    <cfRule type="cellIs" dxfId="15940" priority="337" operator="equal">
      <formula>"Gutzy"</formula>
    </cfRule>
    <cfRule type="cellIs" dxfId="15939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5938" priority="334" operator="equal">
      <formula>"Receiving"</formula>
    </cfRule>
  </conditionalFormatting>
  <conditionalFormatting sqref="AB48">
    <cfRule type="cellIs" dxfId="15937" priority="333" operator="equal">
      <formula>"SLC"</formula>
    </cfRule>
  </conditionalFormatting>
  <conditionalFormatting sqref="AB48">
    <cfRule type="cellIs" dxfId="15936" priority="329" operator="equal">
      <formula>"IDF"</formula>
    </cfRule>
    <cfRule type="cellIs" dxfId="15935" priority="330" operator="equal">
      <formula>"Costco"</formula>
    </cfRule>
    <cfRule type="cellIs" dxfId="15934" priority="331" operator="equal">
      <formula>"Gutzy"</formula>
    </cfRule>
    <cfRule type="cellIs" dxfId="15933" priority="332" operator="equal">
      <formula>"LCP"</formula>
    </cfRule>
  </conditionalFormatting>
  <conditionalFormatting sqref="AB48">
    <cfRule type="cellIs" dxfId="15932" priority="328" operator="equal">
      <formula>"Receiving"</formula>
    </cfRule>
  </conditionalFormatting>
  <conditionalFormatting sqref="AB41">
    <cfRule type="cellIs" dxfId="15931" priority="327" operator="equal">
      <formula>"SLC"</formula>
    </cfRule>
  </conditionalFormatting>
  <conditionalFormatting sqref="AB41">
    <cfRule type="cellIs" dxfId="15930" priority="323" operator="equal">
      <formula>"IDF"</formula>
    </cfRule>
    <cfRule type="cellIs" dxfId="15929" priority="324" operator="equal">
      <formula>"Costco"</formula>
    </cfRule>
    <cfRule type="cellIs" dxfId="15928" priority="325" operator="equal">
      <formula>"Gutzy"</formula>
    </cfRule>
    <cfRule type="cellIs" dxfId="15927" priority="326" operator="equal">
      <formula>"LCP"</formula>
    </cfRule>
  </conditionalFormatting>
  <conditionalFormatting sqref="AB41">
    <cfRule type="cellIs" dxfId="15926" priority="322" operator="equal">
      <formula>"Receiving"</formula>
    </cfRule>
  </conditionalFormatting>
  <conditionalFormatting sqref="AB42:AB44">
    <cfRule type="cellIs" dxfId="15925" priority="321" operator="equal">
      <formula>"SLC"</formula>
    </cfRule>
  </conditionalFormatting>
  <conditionalFormatting sqref="AB42:AB44">
    <cfRule type="cellIs" dxfId="15924" priority="317" operator="equal">
      <formula>"IDF"</formula>
    </cfRule>
    <cfRule type="cellIs" dxfId="15923" priority="318" operator="equal">
      <formula>"Costco"</formula>
    </cfRule>
    <cfRule type="cellIs" dxfId="15922" priority="319" operator="equal">
      <formula>"Gutzy"</formula>
    </cfRule>
    <cfRule type="cellIs" dxfId="15921" priority="320" operator="equal">
      <formula>"LCP"</formula>
    </cfRule>
  </conditionalFormatting>
  <conditionalFormatting sqref="AB42:AB44">
    <cfRule type="cellIs" dxfId="15920" priority="316" operator="equal">
      <formula>"Receiving"</formula>
    </cfRule>
  </conditionalFormatting>
  <conditionalFormatting sqref="AB45">
    <cfRule type="cellIs" dxfId="15919" priority="315" operator="equal">
      <formula>"SLC"</formula>
    </cfRule>
  </conditionalFormatting>
  <conditionalFormatting sqref="AB45">
    <cfRule type="cellIs" dxfId="15918" priority="311" operator="equal">
      <formula>"IDF"</formula>
    </cfRule>
    <cfRule type="cellIs" dxfId="15917" priority="312" operator="equal">
      <formula>"Costco"</formula>
    </cfRule>
    <cfRule type="cellIs" dxfId="15916" priority="313" operator="equal">
      <formula>"Gutzy"</formula>
    </cfRule>
    <cfRule type="cellIs" dxfId="15915" priority="314" operator="equal">
      <formula>"LCP"</formula>
    </cfRule>
  </conditionalFormatting>
  <conditionalFormatting sqref="AB45">
    <cfRule type="cellIs" dxfId="15914" priority="310" operator="equal">
      <formula>"Receiving"</formula>
    </cfRule>
  </conditionalFormatting>
  <conditionalFormatting sqref="I100">
    <cfRule type="cellIs" dxfId="15913" priority="309" operator="equal">
      <formula>"SLC"</formula>
    </cfRule>
  </conditionalFormatting>
  <conditionalFormatting sqref="I100">
    <cfRule type="cellIs" dxfId="15912" priority="305" operator="equal">
      <formula>"IDF"</formula>
    </cfRule>
    <cfRule type="cellIs" dxfId="15911" priority="306" operator="equal">
      <formula>"Costco"</formula>
    </cfRule>
    <cfRule type="cellIs" dxfId="15910" priority="307" operator="equal">
      <formula>"Gutzy"</formula>
    </cfRule>
    <cfRule type="cellIs" dxfId="15909" priority="308" operator="equal">
      <formula>"LCP"</formula>
    </cfRule>
  </conditionalFormatting>
  <conditionalFormatting sqref="Q100">
    <cfRule type="cellIs" dxfId="15908" priority="304" operator="equal">
      <formula>"SLC"</formula>
    </cfRule>
  </conditionalFormatting>
  <conditionalFormatting sqref="Q100">
    <cfRule type="cellIs" dxfId="15907" priority="300" operator="equal">
      <formula>"IDF"</formula>
    </cfRule>
    <cfRule type="cellIs" dxfId="15906" priority="301" operator="equal">
      <formula>"Costco"</formula>
    </cfRule>
    <cfRule type="cellIs" dxfId="15905" priority="302" operator="equal">
      <formula>"Gutzy"</formula>
    </cfRule>
    <cfRule type="cellIs" dxfId="15904" priority="303" operator="equal">
      <formula>"LCP"</formula>
    </cfRule>
  </conditionalFormatting>
  <conditionalFormatting sqref="Y100">
    <cfRule type="cellIs" dxfId="15903" priority="299" operator="equal">
      <formula>"SLC"</formula>
    </cfRule>
  </conditionalFormatting>
  <conditionalFormatting sqref="Y100">
    <cfRule type="cellIs" dxfId="15902" priority="295" operator="equal">
      <formula>"IDF"</formula>
    </cfRule>
    <cfRule type="cellIs" dxfId="15901" priority="296" operator="equal">
      <formula>"Costco"</formula>
    </cfRule>
    <cfRule type="cellIs" dxfId="15900" priority="297" operator="equal">
      <formula>"Gutzy"</formula>
    </cfRule>
    <cfRule type="cellIs" dxfId="15899" priority="298" operator="equal">
      <formula>"LCP"</formula>
    </cfRule>
  </conditionalFormatting>
  <conditionalFormatting sqref="AG100">
    <cfRule type="cellIs" dxfId="15898" priority="294" operator="equal">
      <formula>"SLC"</formula>
    </cfRule>
  </conditionalFormatting>
  <conditionalFormatting sqref="AG100">
    <cfRule type="cellIs" dxfId="15897" priority="290" operator="equal">
      <formula>"IDF"</formula>
    </cfRule>
    <cfRule type="cellIs" dxfId="15896" priority="291" operator="equal">
      <formula>"Costco"</formula>
    </cfRule>
    <cfRule type="cellIs" dxfId="15895" priority="292" operator="equal">
      <formula>"Gutzy"</formula>
    </cfRule>
    <cfRule type="cellIs" dxfId="15894" priority="293" operator="equal">
      <formula>"LCP"</formula>
    </cfRule>
  </conditionalFormatting>
  <conditionalFormatting sqref="AO100">
    <cfRule type="cellIs" dxfId="15893" priority="289" operator="equal">
      <formula>"SLC"</formula>
    </cfRule>
  </conditionalFormatting>
  <conditionalFormatting sqref="AO100">
    <cfRule type="cellIs" dxfId="15892" priority="285" operator="equal">
      <formula>"IDF"</formula>
    </cfRule>
    <cfRule type="cellIs" dxfId="15891" priority="286" operator="equal">
      <formula>"Costco"</formula>
    </cfRule>
    <cfRule type="cellIs" dxfId="15890" priority="287" operator="equal">
      <formula>"Gutzy"</formula>
    </cfRule>
    <cfRule type="cellIs" dxfId="15889" priority="288" operator="equal">
      <formula>"LCP"</formula>
    </cfRule>
  </conditionalFormatting>
  <conditionalFormatting sqref="AW100">
    <cfRule type="cellIs" dxfId="15888" priority="284" operator="equal">
      <formula>"SLC"</formula>
    </cfRule>
  </conditionalFormatting>
  <conditionalFormatting sqref="AW100">
    <cfRule type="cellIs" dxfId="15887" priority="280" operator="equal">
      <formula>"IDF"</formula>
    </cfRule>
    <cfRule type="cellIs" dxfId="15886" priority="281" operator="equal">
      <formula>"Costco"</formula>
    </cfRule>
    <cfRule type="cellIs" dxfId="15885" priority="282" operator="equal">
      <formula>"Gutzy"</formula>
    </cfRule>
    <cfRule type="cellIs" dxfId="15884" priority="283" operator="equal">
      <formula>"LCP"</formula>
    </cfRule>
  </conditionalFormatting>
  <conditionalFormatting sqref="J27">
    <cfRule type="cellIs" dxfId="15883" priority="279" operator="equal">
      <formula>"SLC"</formula>
    </cfRule>
  </conditionalFormatting>
  <conditionalFormatting sqref="J27">
    <cfRule type="cellIs" dxfId="15882" priority="275" operator="equal">
      <formula>"IDF"</formula>
    </cfRule>
    <cfRule type="cellIs" dxfId="15881" priority="276" operator="equal">
      <formula>"Costco"</formula>
    </cfRule>
    <cfRule type="cellIs" dxfId="15880" priority="277" operator="equal">
      <formula>"Gutzy"</formula>
    </cfRule>
    <cfRule type="cellIs" dxfId="15879" priority="278" operator="equal">
      <formula>"LCP"</formula>
    </cfRule>
  </conditionalFormatting>
  <conditionalFormatting sqref="J27">
    <cfRule type="cellIs" dxfId="15878" priority="274" operator="equal">
      <formula>"Receiving"</formula>
    </cfRule>
  </conditionalFormatting>
  <conditionalFormatting sqref="S28:S29 S23 S25:S26">
    <cfRule type="cellIs" dxfId="15877" priority="273" operator="equal">
      <formula>"SLC"</formula>
    </cfRule>
  </conditionalFormatting>
  <conditionalFormatting sqref="S28:S29 S23 S25:S26">
    <cfRule type="cellIs" dxfId="15876" priority="269" operator="equal">
      <formula>"IDF"</formula>
    </cfRule>
    <cfRule type="cellIs" dxfId="15875" priority="270" operator="equal">
      <formula>"Costco"</formula>
    </cfRule>
    <cfRule type="cellIs" dxfId="15874" priority="271" operator="equal">
      <formula>"Gutzy"</formula>
    </cfRule>
    <cfRule type="cellIs" dxfId="15873" priority="272" operator="equal">
      <formula>"LCP"</formula>
    </cfRule>
  </conditionalFormatting>
  <conditionalFormatting sqref="S28:S29 S23 S25:S26">
    <cfRule type="cellIs" dxfId="15872" priority="268" operator="equal">
      <formula>"Receiving"</formula>
    </cfRule>
  </conditionalFormatting>
  <conditionalFormatting sqref="J89">
    <cfRule type="cellIs" dxfId="15871" priority="267" operator="equal">
      <formula>"SLC"</formula>
    </cfRule>
  </conditionalFormatting>
  <conditionalFormatting sqref="J89">
    <cfRule type="cellIs" dxfId="15870" priority="263" operator="equal">
      <formula>"IDF"</formula>
    </cfRule>
    <cfRule type="cellIs" dxfId="15869" priority="264" operator="equal">
      <formula>"Costco"</formula>
    </cfRule>
    <cfRule type="cellIs" dxfId="15868" priority="265" operator="equal">
      <formula>"Gutzy"</formula>
    </cfRule>
    <cfRule type="cellIs" dxfId="15867" priority="266" operator="equal">
      <formula>"LCP"</formula>
    </cfRule>
  </conditionalFormatting>
  <conditionalFormatting sqref="J89">
    <cfRule type="cellIs" dxfId="15866" priority="262" operator="equal">
      <formula>"Receiving"</formula>
    </cfRule>
  </conditionalFormatting>
  <conditionalFormatting sqref="J30">
    <cfRule type="cellIs" dxfId="15865" priority="261" operator="equal">
      <formula>"SLC"</formula>
    </cfRule>
  </conditionalFormatting>
  <conditionalFormatting sqref="J30">
    <cfRule type="cellIs" dxfId="15864" priority="257" operator="equal">
      <formula>"IDF"</formula>
    </cfRule>
    <cfRule type="cellIs" dxfId="15863" priority="258" operator="equal">
      <formula>"Costco"</formula>
    </cfRule>
    <cfRule type="cellIs" dxfId="15862" priority="259" operator="equal">
      <formula>"Gutzy"</formula>
    </cfRule>
    <cfRule type="cellIs" dxfId="15861" priority="260" operator="equal">
      <formula>"LCP"</formula>
    </cfRule>
  </conditionalFormatting>
  <conditionalFormatting sqref="J30">
    <cfRule type="cellIs" dxfId="15860" priority="256" operator="equal">
      <formula>"Receiving"</formula>
    </cfRule>
  </conditionalFormatting>
  <conditionalFormatting sqref="J27:J30">
    <cfRule type="cellIs" dxfId="15859" priority="255" operator="equal">
      <formula>"SLC"</formula>
    </cfRule>
  </conditionalFormatting>
  <conditionalFormatting sqref="J27:J30">
    <cfRule type="cellIs" dxfId="15858" priority="251" operator="equal">
      <formula>"IDF"</formula>
    </cfRule>
    <cfRule type="cellIs" dxfId="15857" priority="252" operator="equal">
      <formula>"Costco"</formula>
    </cfRule>
    <cfRule type="cellIs" dxfId="15856" priority="253" operator="equal">
      <formula>"Gutzy"</formula>
    </cfRule>
    <cfRule type="cellIs" dxfId="15855" priority="254" operator="equal">
      <formula>"LCP"</formula>
    </cfRule>
  </conditionalFormatting>
  <conditionalFormatting sqref="J27:J30">
    <cfRule type="cellIs" dxfId="15854" priority="250" operator="equal">
      <formula>"Receiving"</formula>
    </cfRule>
  </conditionalFormatting>
  <conditionalFormatting sqref="S27">
    <cfRule type="cellIs" dxfId="15853" priority="249" operator="equal">
      <formula>"SLC"</formula>
    </cfRule>
  </conditionalFormatting>
  <conditionalFormatting sqref="S27">
    <cfRule type="cellIs" dxfId="15852" priority="245" operator="equal">
      <formula>"IDF"</formula>
    </cfRule>
    <cfRule type="cellIs" dxfId="15851" priority="246" operator="equal">
      <formula>"Costco"</formula>
    </cfRule>
    <cfRule type="cellIs" dxfId="15850" priority="247" operator="equal">
      <formula>"Gutzy"</formula>
    </cfRule>
    <cfRule type="cellIs" dxfId="15849" priority="248" operator="equal">
      <formula>"LCP"</formula>
    </cfRule>
  </conditionalFormatting>
  <conditionalFormatting sqref="S27">
    <cfRule type="cellIs" dxfId="15848" priority="244" operator="equal">
      <formula>"Receiving"</formula>
    </cfRule>
  </conditionalFormatting>
  <conditionalFormatting sqref="S30">
    <cfRule type="cellIs" dxfId="15847" priority="243" operator="equal">
      <formula>"SLC"</formula>
    </cfRule>
  </conditionalFormatting>
  <conditionalFormatting sqref="S30">
    <cfRule type="cellIs" dxfId="15846" priority="239" operator="equal">
      <formula>"IDF"</formula>
    </cfRule>
    <cfRule type="cellIs" dxfId="15845" priority="240" operator="equal">
      <formula>"Costco"</formula>
    </cfRule>
    <cfRule type="cellIs" dxfId="15844" priority="241" operator="equal">
      <formula>"Gutzy"</formula>
    </cfRule>
    <cfRule type="cellIs" dxfId="15843" priority="242" operator="equal">
      <formula>"LCP"</formula>
    </cfRule>
  </conditionalFormatting>
  <conditionalFormatting sqref="S30">
    <cfRule type="cellIs" dxfId="15842" priority="238" operator="equal">
      <formula>"Receiving"</formula>
    </cfRule>
  </conditionalFormatting>
  <conditionalFormatting sqref="J26 J5:J18">
    <cfRule type="cellIs" dxfId="15841" priority="237" operator="equal">
      <formula>"SLC"</formula>
    </cfRule>
  </conditionalFormatting>
  <conditionalFormatting sqref="J26 J5:J18">
    <cfRule type="cellIs" dxfId="15840" priority="233" operator="equal">
      <formula>"IDF"</formula>
    </cfRule>
    <cfRule type="cellIs" dxfId="15839" priority="234" operator="equal">
      <formula>"Costco"</formula>
    </cfRule>
    <cfRule type="cellIs" dxfId="15838" priority="235" operator="equal">
      <formula>"Gutzy"</formula>
    </cfRule>
    <cfRule type="cellIs" dxfId="15837" priority="236" operator="equal">
      <formula>"LCP"</formula>
    </cfRule>
  </conditionalFormatting>
  <conditionalFormatting sqref="J26 J5:J18">
    <cfRule type="cellIs" dxfId="15836" priority="232" operator="equal">
      <formula>"Receiving"</formula>
    </cfRule>
  </conditionalFormatting>
  <conditionalFormatting sqref="J19:J24">
    <cfRule type="cellIs" dxfId="15835" priority="231" operator="equal">
      <formula>"SLC"</formula>
    </cfRule>
  </conditionalFormatting>
  <conditionalFormatting sqref="J19:J24">
    <cfRule type="cellIs" dxfId="15834" priority="227" operator="equal">
      <formula>"IDF"</formula>
    </cfRule>
    <cfRule type="cellIs" dxfId="15833" priority="228" operator="equal">
      <formula>"Costco"</formula>
    </cfRule>
    <cfRule type="cellIs" dxfId="15832" priority="229" operator="equal">
      <formula>"Gutzy"</formula>
    </cfRule>
    <cfRule type="cellIs" dxfId="15831" priority="230" operator="equal">
      <formula>"LCP"</formula>
    </cfRule>
  </conditionalFormatting>
  <conditionalFormatting sqref="J19:J24">
    <cfRule type="cellIs" dxfId="15830" priority="226" operator="equal">
      <formula>"Receiving"</formula>
    </cfRule>
  </conditionalFormatting>
  <conditionalFormatting sqref="S5:S18">
    <cfRule type="cellIs" dxfId="15829" priority="225" operator="equal">
      <formula>"SLC"</formula>
    </cfRule>
  </conditionalFormatting>
  <conditionalFormatting sqref="S5:S18">
    <cfRule type="cellIs" dxfId="15828" priority="221" operator="equal">
      <formula>"IDF"</formula>
    </cfRule>
    <cfRule type="cellIs" dxfId="15827" priority="222" operator="equal">
      <formula>"Costco"</formula>
    </cfRule>
    <cfRule type="cellIs" dxfId="15826" priority="223" operator="equal">
      <formula>"Gutzy"</formula>
    </cfRule>
    <cfRule type="cellIs" dxfId="15825" priority="224" operator="equal">
      <formula>"LCP"</formula>
    </cfRule>
  </conditionalFormatting>
  <conditionalFormatting sqref="S5:S18">
    <cfRule type="cellIs" dxfId="15824" priority="220" operator="equal">
      <formula>"Receiving"</formula>
    </cfRule>
  </conditionalFormatting>
  <conditionalFormatting sqref="S19:S23">
    <cfRule type="cellIs" dxfId="15823" priority="219" operator="equal">
      <formula>"SLC"</formula>
    </cfRule>
  </conditionalFormatting>
  <conditionalFormatting sqref="S19:S23">
    <cfRule type="cellIs" dxfId="15822" priority="215" operator="equal">
      <formula>"IDF"</formula>
    </cfRule>
    <cfRule type="cellIs" dxfId="15821" priority="216" operator="equal">
      <formula>"Costco"</formula>
    </cfRule>
    <cfRule type="cellIs" dxfId="15820" priority="217" operator="equal">
      <formula>"Gutzy"</formula>
    </cfRule>
    <cfRule type="cellIs" dxfId="15819" priority="218" operator="equal">
      <formula>"LCP"</formula>
    </cfRule>
  </conditionalFormatting>
  <conditionalFormatting sqref="S19:S23">
    <cfRule type="cellIs" dxfId="15818" priority="214" operator="equal">
      <formula>"Receiving"</formula>
    </cfRule>
  </conditionalFormatting>
  <conditionalFormatting sqref="S24">
    <cfRule type="cellIs" dxfId="15817" priority="213" operator="equal">
      <formula>"SLC"</formula>
    </cfRule>
  </conditionalFormatting>
  <conditionalFormatting sqref="S24">
    <cfRule type="cellIs" dxfId="15816" priority="209" operator="equal">
      <formula>"IDF"</formula>
    </cfRule>
    <cfRule type="cellIs" dxfId="15815" priority="210" operator="equal">
      <formula>"Costco"</formula>
    </cfRule>
    <cfRule type="cellIs" dxfId="15814" priority="211" operator="equal">
      <formula>"Gutzy"</formula>
    </cfRule>
    <cfRule type="cellIs" dxfId="15813" priority="212" operator="equal">
      <formula>"LCP"</formula>
    </cfRule>
  </conditionalFormatting>
  <conditionalFormatting sqref="S24">
    <cfRule type="cellIs" dxfId="15812" priority="208" operator="equal">
      <formula>"Receiving"</formula>
    </cfRule>
  </conditionalFormatting>
  <conditionalFormatting sqref="A30">
    <cfRule type="cellIs" dxfId="15811" priority="207" operator="equal">
      <formula>"SLC"</formula>
    </cfRule>
  </conditionalFormatting>
  <conditionalFormatting sqref="A30">
    <cfRule type="cellIs" dxfId="15810" priority="203" operator="equal">
      <formula>"IDF"</formula>
    </cfRule>
    <cfRule type="cellIs" dxfId="15809" priority="204" operator="equal">
      <formula>"Costco"</formula>
    </cfRule>
    <cfRule type="cellIs" dxfId="15808" priority="205" operator="equal">
      <formula>"Gutzy"</formula>
    </cfRule>
    <cfRule type="cellIs" dxfId="15807" priority="206" operator="equal">
      <formula>"LCP"</formula>
    </cfRule>
  </conditionalFormatting>
  <conditionalFormatting sqref="A30">
    <cfRule type="cellIs" dxfId="15806" priority="202" operator="equal">
      <formula>"Receiving"</formula>
    </cfRule>
  </conditionalFormatting>
  <conditionalFormatting sqref="A30">
    <cfRule type="cellIs" dxfId="15805" priority="201" operator="equal">
      <formula>"SLC"</formula>
    </cfRule>
  </conditionalFormatting>
  <conditionalFormatting sqref="A30">
    <cfRule type="cellIs" dxfId="15804" priority="197" operator="equal">
      <formula>"IDF"</formula>
    </cfRule>
    <cfRule type="cellIs" dxfId="15803" priority="198" operator="equal">
      <formula>"Costco"</formula>
    </cfRule>
    <cfRule type="cellIs" dxfId="15802" priority="199" operator="equal">
      <formula>"Gutzy"</formula>
    </cfRule>
    <cfRule type="cellIs" dxfId="15801" priority="200" operator="equal">
      <formula>"LCP"</formula>
    </cfRule>
  </conditionalFormatting>
  <conditionalFormatting sqref="A30">
    <cfRule type="cellIs" dxfId="15800" priority="196" operator="equal">
      <formula>"Receiving"</formula>
    </cfRule>
  </conditionalFormatting>
  <conditionalFormatting sqref="A60">
    <cfRule type="cellIs" dxfId="15799" priority="195" operator="equal">
      <formula>"SLC"</formula>
    </cfRule>
  </conditionalFormatting>
  <conditionalFormatting sqref="A60">
    <cfRule type="cellIs" dxfId="15798" priority="191" operator="equal">
      <formula>"IDF"</formula>
    </cfRule>
    <cfRule type="cellIs" dxfId="15797" priority="192" operator="equal">
      <formula>"Costco"</formula>
    </cfRule>
    <cfRule type="cellIs" dxfId="15796" priority="193" operator="equal">
      <formula>"Gutzy"</formula>
    </cfRule>
    <cfRule type="cellIs" dxfId="15795" priority="194" operator="equal">
      <formula>"LCP"</formula>
    </cfRule>
  </conditionalFormatting>
  <conditionalFormatting sqref="A56">
    <cfRule type="cellIs" dxfId="15794" priority="190" operator="equal">
      <formula>"SLC"</formula>
    </cfRule>
  </conditionalFormatting>
  <conditionalFormatting sqref="A56">
    <cfRule type="cellIs" dxfId="15793" priority="186" operator="equal">
      <formula>"IDF"</formula>
    </cfRule>
    <cfRule type="cellIs" dxfId="15792" priority="187" operator="equal">
      <formula>"Costco"</formula>
    </cfRule>
    <cfRule type="cellIs" dxfId="15791" priority="188" operator="equal">
      <formula>"Gutzy"</formula>
    </cfRule>
    <cfRule type="cellIs" dxfId="15790" priority="189" operator="equal">
      <formula>"LCP"</formula>
    </cfRule>
  </conditionalFormatting>
  <conditionalFormatting sqref="A56">
    <cfRule type="cellIs" dxfId="15789" priority="185" operator="equal">
      <formula>"Receiving"</formula>
    </cfRule>
  </conditionalFormatting>
  <conditionalFormatting sqref="A59">
    <cfRule type="cellIs" dxfId="15788" priority="184" operator="equal">
      <formula>"SLC"</formula>
    </cfRule>
  </conditionalFormatting>
  <conditionalFormatting sqref="A59">
    <cfRule type="cellIs" dxfId="15787" priority="180" operator="equal">
      <formula>"IDF"</formula>
    </cfRule>
    <cfRule type="cellIs" dxfId="15786" priority="181" operator="equal">
      <formula>"Costco"</formula>
    </cfRule>
    <cfRule type="cellIs" dxfId="15785" priority="182" operator="equal">
      <formula>"Gutzy"</formula>
    </cfRule>
    <cfRule type="cellIs" dxfId="15784" priority="183" operator="equal">
      <formula>"LCP"</formula>
    </cfRule>
  </conditionalFormatting>
  <conditionalFormatting sqref="A59">
    <cfRule type="cellIs" dxfId="15783" priority="179" operator="equal">
      <formula>"Receiving"</formula>
    </cfRule>
  </conditionalFormatting>
  <conditionalFormatting sqref="A56:A59">
    <cfRule type="cellIs" dxfId="15782" priority="178" operator="equal">
      <formula>"SLC"</formula>
    </cfRule>
  </conditionalFormatting>
  <conditionalFormatting sqref="A56:A59">
    <cfRule type="cellIs" dxfId="15781" priority="174" operator="equal">
      <formula>"IDF"</formula>
    </cfRule>
    <cfRule type="cellIs" dxfId="15780" priority="175" operator="equal">
      <formula>"Costco"</formula>
    </cfRule>
    <cfRule type="cellIs" dxfId="15779" priority="176" operator="equal">
      <formula>"Gutzy"</formula>
    </cfRule>
    <cfRule type="cellIs" dxfId="15778" priority="177" operator="equal">
      <formula>"LCP"</formula>
    </cfRule>
  </conditionalFormatting>
  <conditionalFormatting sqref="A56:A59">
    <cfRule type="cellIs" dxfId="15777" priority="173" operator="equal">
      <formula>"Receiving"</formula>
    </cfRule>
  </conditionalFormatting>
  <conditionalFormatting sqref="A34:A47">
    <cfRule type="cellIs" dxfId="15776" priority="172" operator="equal">
      <formula>"SLC"</formula>
    </cfRule>
  </conditionalFormatting>
  <conditionalFormatting sqref="A34:A47">
    <cfRule type="cellIs" dxfId="15775" priority="168" operator="equal">
      <formula>"IDF"</formula>
    </cfRule>
    <cfRule type="cellIs" dxfId="15774" priority="169" operator="equal">
      <formula>"Costco"</formula>
    </cfRule>
    <cfRule type="cellIs" dxfId="15773" priority="170" operator="equal">
      <formula>"Gutzy"</formula>
    </cfRule>
    <cfRule type="cellIs" dxfId="15772" priority="171" operator="equal">
      <formula>"LCP"</formula>
    </cfRule>
  </conditionalFormatting>
  <conditionalFormatting sqref="A34:A47">
    <cfRule type="cellIs" dxfId="15771" priority="167" operator="equal">
      <formula>"Receiving"</formula>
    </cfRule>
  </conditionalFormatting>
  <conditionalFormatting sqref="A48:A53">
    <cfRule type="cellIs" dxfId="15770" priority="166" operator="equal">
      <formula>"SLC"</formula>
    </cfRule>
  </conditionalFormatting>
  <conditionalFormatting sqref="A48:A53">
    <cfRule type="cellIs" dxfId="15769" priority="162" operator="equal">
      <formula>"IDF"</formula>
    </cfRule>
    <cfRule type="cellIs" dxfId="15768" priority="163" operator="equal">
      <formula>"Costco"</formula>
    </cfRule>
    <cfRule type="cellIs" dxfId="15767" priority="164" operator="equal">
      <formula>"Gutzy"</formula>
    </cfRule>
    <cfRule type="cellIs" dxfId="15766" priority="165" operator="equal">
      <formula>"LCP"</formula>
    </cfRule>
  </conditionalFormatting>
  <conditionalFormatting sqref="A48:A53">
    <cfRule type="cellIs" dxfId="15765" priority="161" operator="equal">
      <formula>"Receiving"</formula>
    </cfRule>
  </conditionalFormatting>
  <conditionalFormatting sqref="J59">
    <cfRule type="cellIs" dxfId="15764" priority="160" operator="equal">
      <formula>"SLC"</formula>
    </cfRule>
  </conditionalFormatting>
  <conditionalFormatting sqref="J59">
    <cfRule type="cellIs" dxfId="15763" priority="156" operator="equal">
      <formula>"IDF"</formula>
    </cfRule>
    <cfRule type="cellIs" dxfId="15762" priority="157" operator="equal">
      <formula>"Costco"</formula>
    </cfRule>
    <cfRule type="cellIs" dxfId="15761" priority="158" operator="equal">
      <formula>"Gutzy"</formula>
    </cfRule>
    <cfRule type="cellIs" dxfId="15760" priority="159" operator="equal">
      <formula>"LCP"</formula>
    </cfRule>
  </conditionalFormatting>
  <conditionalFormatting sqref="J59">
    <cfRule type="cellIs" dxfId="15759" priority="155" operator="equal">
      <formula>"Receiving"</formula>
    </cfRule>
  </conditionalFormatting>
  <conditionalFormatting sqref="J59">
    <cfRule type="cellIs" dxfId="15758" priority="154" operator="equal">
      <formula>"SLC"</formula>
    </cfRule>
  </conditionalFormatting>
  <conditionalFormatting sqref="J59">
    <cfRule type="cellIs" dxfId="15757" priority="150" operator="equal">
      <formula>"IDF"</formula>
    </cfRule>
    <cfRule type="cellIs" dxfId="15756" priority="151" operator="equal">
      <formula>"Costco"</formula>
    </cfRule>
    <cfRule type="cellIs" dxfId="15755" priority="152" operator="equal">
      <formula>"Gutzy"</formula>
    </cfRule>
    <cfRule type="cellIs" dxfId="15754" priority="153" operator="equal">
      <formula>"LCP"</formula>
    </cfRule>
  </conditionalFormatting>
  <conditionalFormatting sqref="J59">
    <cfRule type="cellIs" dxfId="15753" priority="149" operator="equal">
      <formula>"Receiving"</formula>
    </cfRule>
  </conditionalFormatting>
  <conditionalFormatting sqref="J34:J47">
    <cfRule type="cellIs" dxfId="15752" priority="148" operator="equal">
      <formula>"SLC"</formula>
    </cfRule>
  </conditionalFormatting>
  <conditionalFormatting sqref="J34:J47">
    <cfRule type="cellIs" dxfId="15751" priority="144" operator="equal">
      <formula>"IDF"</formula>
    </cfRule>
    <cfRule type="cellIs" dxfId="15750" priority="145" operator="equal">
      <formula>"Costco"</formula>
    </cfRule>
    <cfRule type="cellIs" dxfId="15749" priority="146" operator="equal">
      <formula>"Gutzy"</formula>
    </cfRule>
    <cfRule type="cellIs" dxfId="15748" priority="147" operator="equal">
      <formula>"LCP"</formula>
    </cfRule>
  </conditionalFormatting>
  <conditionalFormatting sqref="J34:J47">
    <cfRule type="cellIs" dxfId="15747" priority="143" operator="equal">
      <formula>"Receiving"</formula>
    </cfRule>
  </conditionalFormatting>
  <conditionalFormatting sqref="J48:J52">
    <cfRule type="cellIs" dxfId="15746" priority="142" operator="equal">
      <formula>"SLC"</formula>
    </cfRule>
  </conditionalFormatting>
  <conditionalFormatting sqref="J48:J52">
    <cfRule type="cellIs" dxfId="15745" priority="138" operator="equal">
      <formula>"IDF"</formula>
    </cfRule>
    <cfRule type="cellIs" dxfId="15744" priority="139" operator="equal">
      <formula>"Costco"</formula>
    </cfRule>
    <cfRule type="cellIs" dxfId="15743" priority="140" operator="equal">
      <formula>"Gutzy"</formula>
    </cfRule>
    <cfRule type="cellIs" dxfId="15742" priority="141" operator="equal">
      <formula>"LCP"</formula>
    </cfRule>
  </conditionalFormatting>
  <conditionalFormatting sqref="J48:J52">
    <cfRule type="cellIs" dxfId="15741" priority="137" operator="equal">
      <formula>"Receiving"</formula>
    </cfRule>
  </conditionalFormatting>
  <conditionalFormatting sqref="S56">
    <cfRule type="cellIs" dxfId="15740" priority="136" operator="equal">
      <formula>"SLC"</formula>
    </cfRule>
  </conditionalFormatting>
  <conditionalFormatting sqref="S56">
    <cfRule type="cellIs" dxfId="15739" priority="132" operator="equal">
      <formula>"IDF"</formula>
    </cfRule>
    <cfRule type="cellIs" dxfId="15738" priority="133" operator="equal">
      <formula>"Costco"</formula>
    </cfRule>
    <cfRule type="cellIs" dxfId="15737" priority="134" operator="equal">
      <formula>"Gutzy"</formula>
    </cfRule>
    <cfRule type="cellIs" dxfId="15736" priority="135" operator="equal">
      <formula>"LCP"</formula>
    </cfRule>
  </conditionalFormatting>
  <conditionalFormatting sqref="S56">
    <cfRule type="cellIs" dxfId="15735" priority="131" operator="equal">
      <formula>"Receiving"</formula>
    </cfRule>
  </conditionalFormatting>
  <conditionalFormatting sqref="S59">
    <cfRule type="cellIs" dxfId="15734" priority="130" operator="equal">
      <formula>"SLC"</formula>
    </cfRule>
  </conditionalFormatting>
  <conditionalFormatting sqref="S59">
    <cfRule type="cellIs" dxfId="15733" priority="126" operator="equal">
      <formula>"IDF"</formula>
    </cfRule>
    <cfRule type="cellIs" dxfId="15732" priority="127" operator="equal">
      <formula>"Costco"</formula>
    </cfRule>
    <cfRule type="cellIs" dxfId="15731" priority="128" operator="equal">
      <formula>"Gutzy"</formula>
    </cfRule>
    <cfRule type="cellIs" dxfId="15730" priority="129" operator="equal">
      <formula>"LCP"</formula>
    </cfRule>
  </conditionalFormatting>
  <conditionalFormatting sqref="S59">
    <cfRule type="cellIs" dxfId="15729" priority="125" operator="equal">
      <formula>"Receiving"</formula>
    </cfRule>
  </conditionalFormatting>
  <conditionalFormatting sqref="S56:S59">
    <cfRule type="cellIs" dxfId="15728" priority="124" operator="equal">
      <formula>"SLC"</formula>
    </cfRule>
  </conditionalFormatting>
  <conditionalFormatting sqref="S56:S59">
    <cfRule type="cellIs" dxfId="15727" priority="120" operator="equal">
      <formula>"IDF"</formula>
    </cfRule>
    <cfRule type="cellIs" dxfId="15726" priority="121" operator="equal">
      <formula>"Costco"</formula>
    </cfRule>
    <cfRule type="cellIs" dxfId="15725" priority="122" operator="equal">
      <formula>"Gutzy"</formula>
    </cfRule>
    <cfRule type="cellIs" dxfId="15724" priority="123" operator="equal">
      <formula>"LCP"</formula>
    </cfRule>
  </conditionalFormatting>
  <conditionalFormatting sqref="S56:S59">
    <cfRule type="cellIs" dxfId="15723" priority="119" operator="equal">
      <formula>"Receiving"</formula>
    </cfRule>
  </conditionalFormatting>
  <conditionalFormatting sqref="S54:S55 S34:S47">
    <cfRule type="cellIs" dxfId="15722" priority="118" operator="equal">
      <formula>"SLC"</formula>
    </cfRule>
  </conditionalFormatting>
  <conditionalFormatting sqref="S54:S55 S34:S47">
    <cfRule type="cellIs" dxfId="15721" priority="114" operator="equal">
      <formula>"IDF"</formula>
    </cfRule>
    <cfRule type="cellIs" dxfId="15720" priority="115" operator="equal">
      <formula>"Costco"</formula>
    </cfRule>
    <cfRule type="cellIs" dxfId="15719" priority="116" operator="equal">
      <formula>"Gutzy"</formula>
    </cfRule>
    <cfRule type="cellIs" dxfId="15718" priority="117" operator="equal">
      <formula>"LCP"</formula>
    </cfRule>
  </conditionalFormatting>
  <conditionalFormatting sqref="S54:S55 S34:S47">
    <cfRule type="cellIs" dxfId="15717" priority="113" operator="equal">
      <formula>"Receiving"</formula>
    </cfRule>
  </conditionalFormatting>
  <conditionalFormatting sqref="S48:S53">
    <cfRule type="cellIs" dxfId="15716" priority="112" operator="equal">
      <formula>"SLC"</formula>
    </cfRule>
  </conditionalFormatting>
  <conditionalFormatting sqref="S48:S53">
    <cfRule type="cellIs" dxfId="15715" priority="108" operator="equal">
      <formula>"IDF"</formula>
    </cfRule>
    <cfRule type="cellIs" dxfId="15714" priority="109" operator="equal">
      <formula>"Costco"</formula>
    </cfRule>
    <cfRule type="cellIs" dxfId="15713" priority="110" operator="equal">
      <formula>"Gutzy"</formula>
    </cfRule>
    <cfRule type="cellIs" dxfId="15712" priority="111" operator="equal">
      <formula>"LCP"</formula>
    </cfRule>
  </conditionalFormatting>
  <conditionalFormatting sqref="S48:S53">
    <cfRule type="cellIs" dxfId="15711" priority="107" operator="equal">
      <formula>"Receiving"</formula>
    </cfRule>
  </conditionalFormatting>
  <conditionalFormatting sqref="A87">
    <cfRule type="cellIs" dxfId="15710" priority="106" operator="equal">
      <formula>"SLC"</formula>
    </cfRule>
  </conditionalFormatting>
  <conditionalFormatting sqref="A87">
    <cfRule type="cellIs" dxfId="15709" priority="102" operator="equal">
      <formula>"IDF"</formula>
    </cfRule>
    <cfRule type="cellIs" dxfId="15708" priority="103" operator="equal">
      <formula>"Costco"</formula>
    </cfRule>
    <cfRule type="cellIs" dxfId="15707" priority="104" operator="equal">
      <formula>"Gutzy"</formula>
    </cfRule>
    <cfRule type="cellIs" dxfId="15706" priority="105" operator="equal">
      <formula>"LCP"</formula>
    </cfRule>
  </conditionalFormatting>
  <conditionalFormatting sqref="A87">
    <cfRule type="cellIs" dxfId="15705" priority="101" operator="equal">
      <formula>"Receiving"</formula>
    </cfRule>
  </conditionalFormatting>
  <conditionalFormatting sqref="A85:A87">
    <cfRule type="cellIs" dxfId="15704" priority="100" operator="equal">
      <formula>"SLC"</formula>
    </cfRule>
  </conditionalFormatting>
  <conditionalFormatting sqref="A85:A87">
    <cfRule type="cellIs" dxfId="15703" priority="96" operator="equal">
      <formula>"IDF"</formula>
    </cfRule>
    <cfRule type="cellIs" dxfId="15702" priority="97" operator="equal">
      <formula>"Costco"</formula>
    </cfRule>
    <cfRule type="cellIs" dxfId="15701" priority="98" operator="equal">
      <formula>"Gutzy"</formula>
    </cfRule>
    <cfRule type="cellIs" dxfId="15700" priority="99" operator="equal">
      <formula>"LCP"</formula>
    </cfRule>
  </conditionalFormatting>
  <conditionalFormatting sqref="A85:A87">
    <cfRule type="cellIs" dxfId="15699" priority="95" operator="equal">
      <formula>"Receiving"</formula>
    </cfRule>
  </conditionalFormatting>
  <conditionalFormatting sqref="A82 A62:A75">
    <cfRule type="cellIs" dxfId="15698" priority="94" operator="equal">
      <formula>"SLC"</formula>
    </cfRule>
  </conditionalFormatting>
  <conditionalFormatting sqref="A82 A62:A75">
    <cfRule type="cellIs" dxfId="15697" priority="90" operator="equal">
      <formula>"IDF"</formula>
    </cfRule>
    <cfRule type="cellIs" dxfId="15696" priority="91" operator="equal">
      <formula>"Costco"</formula>
    </cfRule>
    <cfRule type="cellIs" dxfId="15695" priority="92" operator="equal">
      <formula>"Gutzy"</formula>
    </cfRule>
    <cfRule type="cellIs" dxfId="15694" priority="93" operator="equal">
      <formula>"LCP"</formula>
    </cfRule>
  </conditionalFormatting>
  <conditionalFormatting sqref="A82 A62:A75">
    <cfRule type="cellIs" dxfId="15693" priority="89" operator="equal">
      <formula>"Receiving"</formula>
    </cfRule>
  </conditionalFormatting>
  <conditionalFormatting sqref="A76:A81">
    <cfRule type="cellIs" dxfId="15692" priority="88" operator="equal">
      <formula>"SLC"</formula>
    </cfRule>
  </conditionalFormatting>
  <conditionalFormatting sqref="A76:A81">
    <cfRule type="cellIs" dxfId="15691" priority="84" operator="equal">
      <formula>"IDF"</formula>
    </cfRule>
    <cfRule type="cellIs" dxfId="15690" priority="85" operator="equal">
      <formula>"Costco"</formula>
    </cfRule>
    <cfRule type="cellIs" dxfId="15689" priority="86" operator="equal">
      <formula>"Gutzy"</formula>
    </cfRule>
    <cfRule type="cellIs" dxfId="15688" priority="87" operator="equal">
      <formula>"LCP"</formula>
    </cfRule>
  </conditionalFormatting>
  <conditionalFormatting sqref="A76:A81">
    <cfRule type="cellIs" dxfId="15687" priority="83" operator="equal">
      <formula>"Receiving"</formula>
    </cfRule>
  </conditionalFormatting>
  <conditionalFormatting sqref="A89:A97 H89:H97">
    <cfRule type="cellIs" dxfId="15686" priority="82" operator="equal">
      <formula>"SLC"</formula>
    </cfRule>
  </conditionalFormatting>
  <conditionalFormatting sqref="A89:A97 H89:H97">
    <cfRule type="cellIs" dxfId="15685" priority="78" operator="equal">
      <formula>"IDF"</formula>
    </cfRule>
    <cfRule type="cellIs" dxfId="15684" priority="79" operator="equal">
      <formula>"Costco"</formula>
    </cfRule>
    <cfRule type="cellIs" dxfId="15683" priority="80" operator="equal">
      <formula>"Gutzy"</formula>
    </cfRule>
    <cfRule type="cellIs" dxfId="15682" priority="81" operator="equal">
      <formula>"LCP"</formula>
    </cfRule>
  </conditionalFormatting>
  <conditionalFormatting sqref="A89:A97 H89:H97">
    <cfRule type="cellIs" dxfId="15681" priority="77" operator="equal">
      <formula>"Receiving"</formula>
    </cfRule>
  </conditionalFormatting>
  <conditionalFormatting sqref="S71:S76 N62:N67 N71:N77">
    <cfRule type="cellIs" dxfId="15680" priority="76" operator="equal">
      <formula>"SLC"</formula>
    </cfRule>
  </conditionalFormatting>
  <conditionalFormatting sqref="S71:S76 N62:N67 N71:N77">
    <cfRule type="cellIs" dxfId="15679" priority="72" operator="equal">
      <formula>"IDF"</formula>
    </cfRule>
    <cfRule type="cellIs" dxfId="15678" priority="73" operator="equal">
      <formula>"Costco"</formula>
    </cfRule>
    <cfRule type="cellIs" dxfId="15677" priority="74" operator="equal">
      <formula>"Gutzy"</formula>
    </cfRule>
    <cfRule type="cellIs" dxfId="15676" priority="75" operator="equal">
      <formula>"LCP"</formula>
    </cfRule>
  </conditionalFormatting>
  <conditionalFormatting sqref="S71:S76">
    <cfRule type="cellIs" dxfId="15675" priority="71" operator="equal">
      <formula>"Receiving"</formula>
    </cfRule>
  </conditionalFormatting>
  <conditionalFormatting sqref="Q62:Q66 T72:T77 W62:W67 O61 U71 L61:L67 S62:T67">
    <cfRule type="cellIs" dxfId="15674" priority="70" operator="equal">
      <formula>"SLC"</formula>
    </cfRule>
  </conditionalFormatting>
  <conditionalFormatting sqref="Q62:Q66 T72:T77 W62:W67 O61 U71 L61:L67 S62:T67">
    <cfRule type="cellIs" dxfId="15673" priority="66" operator="equal">
      <formula>"IDF"</formula>
    </cfRule>
    <cfRule type="cellIs" dxfId="15672" priority="67" operator="equal">
      <formula>"Costco"</formula>
    </cfRule>
    <cfRule type="cellIs" dxfId="15671" priority="68" operator="equal">
      <formula>"Gutzy"</formula>
    </cfRule>
    <cfRule type="cellIs" dxfId="15670" priority="69" operator="equal">
      <formula>"LCP"</formula>
    </cfRule>
  </conditionalFormatting>
  <conditionalFormatting sqref="Q72:Q77">
    <cfRule type="cellIs" dxfId="15669" priority="65" operator="equal">
      <formula>"SLC"</formula>
    </cfRule>
  </conditionalFormatting>
  <conditionalFormatting sqref="Q72:Q77">
    <cfRule type="cellIs" dxfId="15668" priority="61" operator="equal">
      <formula>"IDF"</formula>
    </cfRule>
    <cfRule type="cellIs" dxfId="15667" priority="62" operator="equal">
      <formula>"Costco"</formula>
    </cfRule>
    <cfRule type="cellIs" dxfId="15666" priority="63" operator="equal">
      <formula>"Gutzy"</formula>
    </cfRule>
    <cfRule type="cellIs" dxfId="15665" priority="64" operator="equal">
      <formula>"LCP"</formula>
    </cfRule>
  </conditionalFormatting>
  <conditionalFormatting sqref="W72:W77">
    <cfRule type="cellIs" dxfId="15664" priority="60" operator="equal">
      <formula>"SLC"</formula>
    </cfRule>
  </conditionalFormatting>
  <conditionalFormatting sqref="W72:W77">
    <cfRule type="cellIs" dxfId="15663" priority="56" operator="equal">
      <formula>"IDF"</formula>
    </cfRule>
    <cfRule type="cellIs" dxfId="15662" priority="57" operator="equal">
      <formula>"Costco"</formula>
    </cfRule>
    <cfRule type="cellIs" dxfId="15661" priority="58" operator="equal">
      <formula>"Gutzy"</formula>
    </cfRule>
    <cfRule type="cellIs" dxfId="15660" priority="59" operator="equal">
      <formula>"LCP"</formula>
    </cfRule>
  </conditionalFormatting>
  <conditionalFormatting sqref="N71:N77 U71 L61:L67 S62:S67">
    <cfRule type="cellIs" dxfId="15659" priority="55" operator="equal">
      <formula>"Receiving"</formula>
    </cfRule>
  </conditionalFormatting>
  <conditionalFormatting sqref="A26">
    <cfRule type="cellIs" dxfId="15658" priority="54" operator="equal">
      <formula>"SLC"</formula>
    </cfRule>
  </conditionalFormatting>
  <conditionalFormatting sqref="A26">
    <cfRule type="cellIs" dxfId="15657" priority="50" operator="equal">
      <formula>"IDF"</formula>
    </cfRule>
    <cfRule type="cellIs" dxfId="15656" priority="51" operator="equal">
      <formula>"Costco"</formula>
    </cfRule>
    <cfRule type="cellIs" dxfId="15655" priority="52" operator="equal">
      <formula>"Gutzy"</formula>
    </cfRule>
    <cfRule type="cellIs" dxfId="15654" priority="53" operator="equal">
      <formula>"LCP"</formula>
    </cfRule>
  </conditionalFormatting>
  <conditionalFormatting sqref="A26">
    <cfRule type="cellIs" dxfId="15653" priority="49" operator="equal">
      <formula>"Receiving"</formula>
    </cfRule>
  </conditionalFormatting>
  <conditionalFormatting sqref="A84">
    <cfRule type="cellIs" dxfId="15652" priority="48" operator="equal">
      <formula>"SLC"</formula>
    </cfRule>
  </conditionalFormatting>
  <conditionalFormatting sqref="A84">
    <cfRule type="cellIs" dxfId="15651" priority="44" operator="equal">
      <formula>"IDF"</formula>
    </cfRule>
    <cfRule type="cellIs" dxfId="15650" priority="45" operator="equal">
      <formula>"Costco"</formula>
    </cfRule>
    <cfRule type="cellIs" dxfId="15649" priority="46" operator="equal">
      <formula>"Gutzy"</formula>
    </cfRule>
    <cfRule type="cellIs" dxfId="15648" priority="47" operator="equal">
      <formula>"LCP"</formula>
    </cfRule>
  </conditionalFormatting>
  <conditionalFormatting sqref="A84">
    <cfRule type="cellIs" dxfId="15647" priority="43" operator="equal">
      <formula>"Receiving"</formula>
    </cfRule>
  </conditionalFormatting>
  <conditionalFormatting sqref="A5:A14">
    <cfRule type="cellIs" dxfId="15646" priority="42" operator="equal">
      <formula>"SLC"</formula>
    </cfRule>
  </conditionalFormatting>
  <conditionalFormatting sqref="A5:A14">
    <cfRule type="cellIs" dxfId="15645" priority="38" operator="equal">
      <formula>"IDF"</formula>
    </cfRule>
    <cfRule type="cellIs" dxfId="15644" priority="39" operator="equal">
      <formula>"Costco"</formula>
    </cfRule>
    <cfRule type="cellIs" dxfId="15643" priority="40" operator="equal">
      <formula>"Gutzy"</formula>
    </cfRule>
    <cfRule type="cellIs" dxfId="15642" priority="41" operator="equal">
      <formula>"LCP"</formula>
    </cfRule>
  </conditionalFormatting>
  <conditionalFormatting sqref="A5:A14">
    <cfRule type="cellIs" dxfId="15641" priority="37" operator="equal">
      <formula>"Receiving"</formula>
    </cfRule>
  </conditionalFormatting>
  <conditionalFormatting sqref="J25">
    <cfRule type="cellIs" dxfId="15640" priority="36" operator="equal">
      <formula>"SLC"</formula>
    </cfRule>
  </conditionalFormatting>
  <conditionalFormatting sqref="J25">
    <cfRule type="cellIs" dxfId="15639" priority="32" operator="equal">
      <formula>"IDF"</formula>
    </cfRule>
    <cfRule type="cellIs" dxfId="15638" priority="33" operator="equal">
      <formula>"Costco"</formula>
    </cfRule>
    <cfRule type="cellIs" dxfId="15637" priority="34" operator="equal">
      <formula>"Gutzy"</formula>
    </cfRule>
    <cfRule type="cellIs" dxfId="15636" priority="35" operator="equal">
      <formula>"LCP"</formula>
    </cfRule>
  </conditionalFormatting>
  <conditionalFormatting sqref="J25">
    <cfRule type="cellIs" dxfId="15635" priority="31" operator="equal">
      <formula>"Receiving"</formula>
    </cfRule>
  </conditionalFormatting>
  <conditionalFormatting sqref="A55">
    <cfRule type="cellIs" dxfId="15634" priority="30" operator="equal">
      <formula>"SLC"</formula>
    </cfRule>
  </conditionalFormatting>
  <conditionalFormatting sqref="A55">
    <cfRule type="cellIs" dxfId="15633" priority="26" operator="equal">
      <formula>"IDF"</formula>
    </cfRule>
    <cfRule type="cellIs" dxfId="15632" priority="27" operator="equal">
      <formula>"Costco"</formula>
    </cfRule>
    <cfRule type="cellIs" dxfId="15631" priority="28" operator="equal">
      <formula>"Gutzy"</formula>
    </cfRule>
    <cfRule type="cellIs" dxfId="15630" priority="29" operator="equal">
      <formula>"LCP"</formula>
    </cfRule>
  </conditionalFormatting>
  <conditionalFormatting sqref="A55">
    <cfRule type="cellIs" dxfId="15629" priority="25" operator="equal">
      <formula>"Receiving"</formula>
    </cfRule>
  </conditionalFormatting>
  <conditionalFormatting sqref="A83">
    <cfRule type="cellIs" dxfId="15628" priority="24" operator="equal">
      <formula>"SLC"</formula>
    </cfRule>
  </conditionalFormatting>
  <conditionalFormatting sqref="A83">
    <cfRule type="cellIs" dxfId="15627" priority="20" operator="equal">
      <formula>"IDF"</formula>
    </cfRule>
    <cfRule type="cellIs" dxfId="15626" priority="21" operator="equal">
      <formula>"Costco"</formula>
    </cfRule>
    <cfRule type="cellIs" dxfId="15625" priority="22" operator="equal">
      <formula>"Gutzy"</formula>
    </cfRule>
    <cfRule type="cellIs" dxfId="15624" priority="23" operator="equal">
      <formula>"LCP"</formula>
    </cfRule>
  </conditionalFormatting>
  <conditionalFormatting sqref="A83">
    <cfRule type="cellIs" dxfId="15623" priority="19" operator="equal">
      <formula>"Receiving"</formula>
    </cfRule>
  </conditionalFormatting>
  <conditionalFormatting sqref="J55 J58">
    <cfRule type="cellIs" dxfId="15622" priority="18" operator="equal">
      <formula>"SLC"</formula>
    </cfRule>
  </conditionalFormatting>
  <conditionalFormatting sqref="J55 J58">
    <cfRule type="cellIs" dxfId="15621" priority="14" operator="equal">
      <formula>"IDF"</formula>
    </cfRule>
    <cfRule type="cellIs" dxfId="15620" priority="15" operator="equal">
      <formula>"Costco"</formula>
    </cfRule>
    <cfRule type="cellIs" dxfId="15619" priority="16" operator="equal">
      <formula>"Gutzy"</formula>
    </cfRule>
    <cfRule type="cellIs" dxfId="15618" priority="17" operator="equal">
      <formula>"LCP"</formula>
    </cfRule>
  </conditionalFormatting>
  <conditionalFormatting sqref="J55 J58">
    <cfRule type="cellIs" dxfId="15617" priority="13" operator="equal">
      <formula>"Receiving"</formula>
    </cfRule>
  </conditionalFormatting>
  <conditionalFormatting sqref="J53 J56">
    <cfRule type="cellIs" dxfId="15616" priority="12" operator="equal">
      <formula>"SLC"</formula>
    </cfRule>
  </conditionalFormatting>
  <conditionalFormatting sqref="J53 J56">
    <cfRule type="cellIs" dxfId="15615" priority="8" operator="equal">
      <formula>"IDF"</formula>
    </cfRule>
    <cfRule type="cellIs" dxfId="15614" priority="9" operator="equal">
      <formula>"Costco"</formula>
    </cfRule>
    <cfRule type="cellIs" dxfId="15613" priority="10" operator="equal">
      <formula>"Gutzy"</formula>
    </cfRule>
    <cfRule type="cellIs" dxfId="15612" priority="11" operator="equal">
      <formula>"LCP"</formula>
    </cfRule>
  </conditionalFormatting>
  <conditionalFormatting sqref="J53 J56">
    <cfRule type="cellIs" dxfId="15611" priority="7" operator="equal">
      <formula>"Receiving"</formula>
    </cfRule>
  </conditionalFormatting>
  <conditionalFormatting sqref="J54 J57">
    <cfRule type="cellIs" dxfId="15610" priority="6" operator="equal">
      <formula>"SLC"</formula>
    </cfRule>
  </conditionalFormatting>
  <conditionalFormatting sqref="J54 J57">
    <cfRule type="cellIs" dxfId="15609" priority="2" operator="equal">
      <formula>"IDF"</formula>
    </cfRule>
    <cfRule type="cellIs" dxfId="15608" priority="3" operator="equal">
      <formula>"Costco"</formula>
    </cfRule>
    <cfRule type="cellIs" dxfId="15607" priority="4" operator="equal">
      <formula>"Gutzy"</formula>
    </cfRule>
    <cfRule type="cellIs" dxfId="15606" priority="5" operator="equal">
      <formula>"LCP"</formula>
    </cfRule>
  </conditionalFormatting>
  <conditionalFormatting sqref="J54 J57">
    <cfRule type="cellIs" dxfId="1560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550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50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D65308-4C5C-44E6-8308-3C99834922ED}">
          <x14:formula1>
            <xm:f>Lists!$A$1:$A$52</xm:f>
          </x14:formula1>
          <xm:sqref>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D2FCF-AC2B-4D59-A256-966EAA1DE055}">
  <sheetPr codeName="Sheet280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48</v>
      </c>
    </row>
    <row r="2" spans="1:36" ht="8.25" customHeight="1" thickBot="1" x14ac:dyDescent="0.3"/>
    <row r="3" spans="1:36" ht="16.5" thickBot="1" x14ac:dyDescent="0.3">
      <c r="A3" s="476">
        <f>VLOOKUP(C1,Lists!A1:B52,2)</f>
        <v>46320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46321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46322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46323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46324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46325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46326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46320</v>
      </c>
      <c r="M61" s="173">
        <f t="shared" ref="M61:M66" si="0">COUNTIF($A$5:$A$30,N61)</f>
        <v>0</v>
      </c>
      <c r="N61" s="174" t="s">
        <v>18</v>
      </c>
      <c r="O61" s="505">
        <f>J3</f>
        <v>46321</v>
      </c>
      <c r="P61" s="173">
        <f t="shared" ref="P61:P66" si="1">COUNTIF($J$5:$J$30,Q61)</f>
        <v>2</v>
      </c>
      <c r="Q61" s="174" t="s">
        <v>18</v>
      </c>
      <c r="R61" s="508">
        <f>S3</f>
        <v>46322</v>
      </c>
      <c r="S61" s="173">
        <f t="shared" ref="S61:S66" si="2">COUNTIF($S$5:$S$30,T61)</f>
        <v>0</v>
      </c>
      <c r="T61" s="174" t="s">
        <v>18</v>
      </c>
      <c r="U61" s="511">
        <f>A32</f>
        <v>46323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46324</v>
      </c>
      <c r="M71" s="173">
        <f t="shared" ref="M71:M76" si="4">COUNTIF($J$34:$J$59,N71)</f>
        <v>0</v>
      </c>
      <c r="N71" s="174" t="s">
        <v>18</v>
      </c>
      <c r="O71" s="517">
        <f>S32</f>
        <v>46325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WW44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46321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46321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5604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5603" priority="335" operator="equal">
      <formula>"IDF"</formula>
    </cfRule>
    <cfRule type="cellIs" dxfId="15602" priority="336" operator="equal">
      <formula>"Costco"</formula>
    </cfRule>
    <cfRule type="cellIs" dxfId="15601" priority="337" operator="equal">
      <formula>"Gutzy"</formula>
    </cfRule>
    <cfRule type="cellIs" dxfId="15600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5599" priority="334" operator="equal">
      <formula>"Receiving"</formula>
    </cfRule>
  </conditionalFormatting>
  <conditionalFormatting sqref="AB48">
    <cfRule type="cellIs" dxfId="15598" priority="333" operator="equal">
      <formula>"SLC"</formula>
    </cfRule>
  </conditionalFormatting>
  <conditionalFormatting sqref="AB48">
    <cfRule type="cellIs" dxfId="15597" priority="329" operator="equal">
      <formula>"IDF"</formula>
    </cfRule>
    <cfRule type="cellIs" dxfId="15596" priority="330" operator="equal">
      <formula>"Costco"</formula>
    </cfRule>
    <cfRule type="cellIs" dxfId="15595" priority="331" operator="equal">
      <formula>"Gutzy"</formula>
    </cfRule>
    <cfRule type="cellIs" dxfId="15594" priority="332" operator="equal">
      <formula>"LCP"</formula>
    </cfRule>
  </conditionalFormatting>
  <conditionalFormatting sqref="AB48">
    <cfRule type="cellIs" dxfId="15593" priority="328" operator="equal">
      <formula>"Receiving"</formula>
    </cfRule>
  </conditionalFormatting>
  <conditionalFormatting sqref="AB41">
    <cfRule type="cellIs" dxfId="15592" priority="327" operator="equal">
      <formula>"SLC"</formula>
    </cfRule>
  </conditionalFormatting>
  <conditionalFormatting sqref="AB41">
    <cfRule type="cellIs" dxfId="15591" priority="323" operator="equal">
      <formula>"IDF"</formula>
    </cfRule>
    <cfRule type="cellIs" dxfId="15590" priority="324" operator="equal">
      <formula>"Costco"</formula>
    </cfRule>
    <cfRule type="cellIs" dxfId="15589" priority="325" operator="equal">
      <formula>"Gutzy"</formula>
    </cfRule>
    <cfRule type="cellIs" dxfId="15588" priority="326" operator="equal">
      <formula>"LCP"</formula>
    </cfRule>
  </conditionalFormatting>
  <conditionalFormatting sqref="AB41">
    <cfRule type="cellIs" dxfId="15587" priority="322" operator="equal">
      <formula>"Receiving"</formula>
    </cfRule>
  </conditionalFormatting>
  <conditionalFormatting sqref="AB42:AB44">
    <cfRule type="cellIs" dxfId="15586" priority="321" operator="equal">
      <formula>"SLC"</formula>
    </cfRule>
  </conditionalFormatting>
  <conditionalFormatting sqref="AB42:AB44">
    <cfRule type="cellIs" dxfId="15585" priority="317" operator="equal">
      <formula>"IDF"</formula>
    </cfRule>
    <cfRule type="cellIs" dxfId="15584" priority="318" operator="equal">
      <formula>"Costco"</formula>
    </cfRule>
    <cfRule type="cellIs" dxfId="15583" priority="319" operator="equal">
      <formula>"Gutzy"</formula>
    </cfRule>
    <cfRule type="cellIs" dxfId="15582" priority="320" operator="equal">
      <formula>"LCP"</formula>
    </cfRule>
  </conditionalFormatting>
  <conditionalFormatting sqref="AB42:AB44">
    <cfRule type="cellIs" dxfId="15581" priority="316" operator="equal">
      <formula>"Receiving"</formula>
    </cfRule>
  </conditionalFormatting>
  <conditionalFormatting sqref="AB45">
    <cfRule type="cellIs" dxfId="15580" priority="315" operator="equal">
      <formula>"SLC"</formula>
    </cfRule>
  </conditionalFormatting>
  <conditionalFormatting sqref="AB45">
    <cfRule type="cellIs" dxfId="15579" priority="311" operator="equal">
      <formula>"IDF"</formula>
    </cfRule>
    <cfRule type="cellIs" dxfId="15578" priority="312" operator="equal">
      <formula>"Costco"</formula>
    </cfRule>
    <cfRule type="cellIs" dxfId="15577" priority="313" operator="equal">
      <formula>"Gutzy"</formula>
    </cfRule>
    <cfRule type="cellIs" dxfId="15576" priority="314" operator="equal">
      <formula>"LCP"</formula>
    </cfRule>
  </conditionalFormatting>
  <conditionalFormatting sqref="AB45">
    <cfRule type="cellIs" dxfId="15575" priority="310" operator="equal">
      <formula>"Receiving"</formula>
    </cfRule>
  </conditionalFormatting>
  <conditionalFormatting sqref="I100">
    <cfRule type="cellIs" dxfId="15574" priority="309" operator="equal">
      <formula>"SLC"</formula>
    </cfRule>
  </conditionalFormatting>
  <conditionalFormatting sqref="I100">
    <cfRule type="cellIs" dxfId="15573" priority="305" operator="equal">
      <formula>"IDF"</formula>
    </cfRule>
    <cfRule type="cellIs" dxfId="15572" priority="306" operator="equal">
      <formula>"Costco"</formula>
    </cfRule>
    <cfRule type="cellIs" dxfId="15571" priority="307" operator="equal">
      <formula>"Gutzy"</formula>
    </cfRule>
    <cfRule type="cellIs" dxfId="15570" priority="308" operator="equal">
      <formula>"LCP"</formula>
    </cfRule>
  </conditionalFormatting>
  <conditionalFormatting sqref="Q100">
    <cfRule type="cellIs" dxfId="15569" priority="304" operator="equal">
      <formula>"SLC"</formula>
    </cfRule>
  </conditionalFormatting>
  <conditionalFormatting sqref="Q100">
    <cfRule type="cellIs" dxfId="15568" priority="300" operator="equal">
      <formula>"IDF"</formula>
    </cfRule>
    <cfRule type="cellIs" dxfId="15567" priority="301" operator="equal">
      <formula>"Costco"</formula>
    </cfRule>
    <cfRule type="cellIs" dxfId="15566" priority="302" operator="equal">
      <formula>"Gutzy"</formula>
    </cfRule>
    <cfRule type="cellIs" dxfId="15565" priority="303" operator="equal">
      <formula>"LCP"</formula>
    </cfRule>
  </conditionalFormatting>
  <conditionalFormatting sqref="Y100">
    <cfRule type="cellIs" dxfId="15564" priority="299" operator="equal">
      <formula>"SLC"</formula>
    </cfRule>
  </conditionalFormatting>
  <conditionalFormatting sqref="Y100">
    <cfRule type="cellIs" dxfId="15563" priority="295" operator="equal">
      <formula>"IDF"</formula>
    </cfRule>
    <cfRule type="cellIs" dxfId="15562" priority="296" operator="equal">
      <formula>"Costco"</formula>
    </cfRule>
    <cfRule type="cellIs" dxfId="15561" priority="297" operator="equal">
      <formula>"Gutzy"</formula>
    </cfRule>
    <cfRule type="cellIs" dxfId="15560" priority="298" operator="equal">
      <formula>"LCP"</formula>
    </cfRule>
  </conditionalFormatting>
  <conditionalFormatting sqref="AG100">
    <cfRule type="cellIs" dxfId="15559" priority="294" operator="equal">
      <formula>"SLC"</formula>
    </cfRule>
  </conditionalFormatting>
  <conditionalFormatting sqref="AG100">
    <cfRule type="cellIs" dxfId="15558" priority="290" operator="equal">
      <formula>"IDF"</formula>
    </cfRule>
    <cfRule type="cellIs" dxfId="15557" priority="291" operator="equal">
      <formula>"Costco"</formula>
    </cfRule>
    <cfRule type="cellIs" dxfId="15556" priority="292" operator="equal">
      <formula>"Gutzy"</formula>
    </cfRule>
    <cfRule type="cellIs" dxfId="15555" priority="293" operator="equal">
      <formula>"LCP"</formula>
    </cfRule>
  </conditionalFormatting>
  <conditionalFormatting sqref="AO100">
    <cfRule type="cellIs" dxfId="15554" priority="289" operator="equal">
      <formula>"SLC"</formula>
    </cfRule>
  </conditionalFormatting>
  <conditionalFormatting sqref="AO100">
    <cfRule type="cellIs" dxfId="15553" priority="285" operator="equal">
      <formula>"IDF"</formula>
    </cfRule>
    <cfRule type="cellIs" dxfId="15552" priority="286" operator="equal">
      <formula>"Costco"</formula>
    </cfRule>
    <cfRule type="cellIs" dxfId="15551" priority="287" operator="equal">
      <formula>"Gutzy"</formula>
    </cfRule>
    <cfRule type="cellIs" dxfId="15550" priority="288" operator="equal">
      <formula>"LCP"</formula>
    </cfRule>
  </conditionalFormatting>
  <conditionalFormatting sqref="AW100">
    <cfRule type="cellIs" dxfId="15549" priority="284" operator="equal">
      <formula>"SLC"</formula>
    </cfRule>
  </conditionalFormatting>
  <conditionalFormatting sqref="AW100">
    <cfRule type="cellIs" dxfId="15548" priority="280" operator="equal">
      <formula>"IDF"</formula>
    </cfRule>
    <cfRule type="cellIs" dxfId="15547" priority="281" operator="equal">
      <formula>"Costco"</formula>
    </cfRule>
    <cfRule type="cellIs" dxfId="15546" priority="282" operator="equal">
      <formula>"Gutzy"</formula>
    </cfRule>
    <cfRule type="cellIs" dxfId="15545" priority="283" operator="equal">
      <formula>"LCP"</formula>
    </cfRule>
  </conditionalFormatting>
  <conditionalFormatting sqref="J27">
    <cfRule type="cellIs" dxfId="15544" priority="279" operator="equal">
      <formula>"SLC"</formula>
    </cfRule>
  </conditionalFormatting>
  <conditionalFormatting sqref="J27">
    <cfRule type="cellIs" dxfId="15543" priority="275" operator="equal">
      <formula>"IDF"</formula>
    </cfRule>
    <cfRule type="cellIs" dxfId="15542" priority="276" operator="equal">
      <formula>"Costco"</formula>
    </cfRule>
    <cfRule type="cellIs" dxfId="15541" priority="277" operator="equal">
      <formula>"Gutzy"</formula>
    </cfRule>
    <cfRule type="cellIs" dxfId="15540" priority="278" operator="equal">
      <formula>"LCP"</formula>
    </cfRule>
  </conditionalFormatting>
  <conditionalFormatting sqref="J27">
    <cfRule type="cellIs" dxfId="15539" priority="274" operator="equal">
      <formula>"Receiving"</formula>
    </cfRule>
  </conditionalFormatting>
  <conditionalFormatting sqref="S28:S29 S23 S25:S26">
    <cfRule type="cellIs" dxfId="15538" priority="273" operator="equal">
      <formula>"SLC"</formula>
    </cfRule>
  </conditionalFormatting>
  <conditionalFormatting sqref="S28:S29 S23 S25:S26">
    <cfRule type="cellIs" dxfId="15537" priority="269" operator="equal">
      <formula>"IDF"</formula>
    </cfRule>
    <cfRule type="cellIs" dxfId="15536" priority="270" operator="equal">
      <formula>"Costco"</formula>
    </cfRule>
    <cfRule type="cellIs" dxfId="15535" priority="271" operator="equal">
      <formula>"Gutzy"</formula>
    </cfRule>
    <cfRule type="cellIs" dxfId="15534" priority="272" operator="equal">
      <formula>"LCP"</formula>
    </cfRule>
  </conditionalFormatting>
  <conditionalFormatting sqref="S28:S29 S23 S25:S26">
    <cfRule type="cellIs" dxfId="15533" priority="268" operator="equal">
      <formula>"Receiving"</formula>
    </cfRule>
  </conditionalFormatting>
  <conditionalFormatting sqref="J89">
    <cfRule type="cellIs" dxfId="15532" priority="267" operator="equal">
      <formula>"SLC"</formula>
    </cfRule>
  </conditionalFormatting>
  <conditionalFormatting sqref="J89">
    <cfRule type="cellIs" dxfId="15531" priority="263" operator="equal">
      <formula>"IDF"</formula>
    </cfRule>
    <cfRule type="cellIs" dxfId="15530" priority="264" operator="equal">
      <formula>"Costco"</formula>
    </cfRule>
    <cfRule type="cellIs" dxfId="15529" priority="265" operator="equal">
      <formula>"Gutzy"</formula>
    </cfRule>
    <cfRule type="cellIs" dxfId="15528" priority="266" operator="equal">
      <formula>"LCP"</formula>
    </cfRule>
  </conditionalFormatting>
  <conditionalFormatting sqref="J89">
    <cfRule type="cellIs" dxfId="15527" priority="262" operator="equal">
      <formula>"Receiving"</formula>
    </cfRule>
  </conditionalFormatting>
  <conditionalFormatting sqref="J30">
    <cfRule type="cellIs" dxfId="15526" priority="261" operator="equal">
      <formula>"SLC"</formula>
    </cfRule>
  </conditionalFormatting>
  <conditionalFormatting sqref="J30">
    <cfRule type="cellIs" dxfId="15525" priority="257" operator="equal">
      <formula>"IDF"</formula>
    </cfRule>
    <cfRule type="cellIs" dxfId="15524" priority="258" operator="equal">
      <formula>"Costco"</formula>
    </cfRule>
    <cfRule type="cellIs" dxfId="15523" priority="259" operator="equal">
      <formula>"Gutzy"</formula>
    </cfRule>
    <cfRule type="cellIs" dxfId="15522" priority="260" operator="equal">
      <formula>"LCP"</formula>
    </cfRule>
  </conditionalFormatting>
  <conditionalFormatting sqref="J30">
    <cfRule type="cellIs" dxfId="15521" priority="256" operator="equal">
      <formula>"Receiving"</formula>
    </cfRule>
  </conditionalFormatting>
  <conditionalFormatting sqref="J27:J30">
    <cfRule type="cellIs" dxfId="15520" priority="255" operator="equal">
      <formula>"SLC"</formula>
    </cfRule>
  </conditionalFormatting>
  <conditionalFormatting sqref="J27:J30">
    <cfRule type="cellIs" dxfId="15519" priority="251" operator="equal">
      <formula>"IDF"</formula>
    </cfRule>
    <cfRule type="cellIs" dxfId="15518" priority="252" operator="equal">
      <formula>"Costco"</formula>
    </cfRule>
    <cfRule type="cellIs" dxfId="15517" priority="253" operator="equal">
      <formula>"Gutzy"</formula>
    </cfRule>
    <cfRule type="cellIs" dxfId="15516" priority="254" operator="equal">
      <formula>"LCP"</formula>
    </cfRule>
  </conditionalFormatting>
  <conditionalFormatting sqref="J27:J30">
    <cfRule type="cellIs" dxfId="15515" priority="250" operator="equal">
      <formula>"Receiving"</formula>
    </cfRule>
  </conditionalFormatting>
  <conditionalFormatting sqref="S27">
    <cfRule type="cellIs" dxfId="15514" priority="249" operator="equal">
      <formula>"SLC"</formula>
    </cfRule>
  </conditionalFormatting>
  <conditionalFormatting sqref="S27">
    <cfRule type="cellIs" dxfId="15513" priority="245" operator="equal">
      <formula>"IDF"</formula>
    </cfRule>
    <cfRule type="cellIs" dxfId="15512" priority="246" operator="equal">
      <formula>"Costco"</formula>
    </cfRule>
    <cfRule type="cellIs" dxfId="15511" priority="247" operator="equal">
      <formula>"Gutzy"</formula>
    </cfRule>
    <cfRule type="cellIs" dxfId="15510" priority="248" operator="equal">
      <formula>"LCP"</formula>
    </cfRule>
  </conditionalFormatting>
  <conditionalFormatting sqref="S27">
    <cfRule type="cellIs" dxfId="15509" priority="244" operator="equal">
      <formula>"Receiving"</formula>
    </cfRule>
  </conditionalFormatting>
  <conditionalFormatting sqref="S30">
    <cfRule type="cellIs" dxfId="15508" priority="243" operator="equal">
      <formula>"SLC"</formula>
    </cfRule>
  </conditionalFormatting>
  <conditionalFormatting sqref="S30">
    <cfRule type="cellIs" dxfId="15507" priority="239" operator="equal">
      <formula>"IDF"</formula>
    </cfRule>
    <cfRule type="cellIs" dxfId="15506" priority="240" operator="equal">
      <formula>"Costco"</formula>
    </cfRule>
    <cfRule type="cellIs" dxfId="15505" priority="241" operator="equal">
      <formula>"Gutzy"</formula>
    </cfRule>
    <cfRule type="cellIs" dxfId="15504" priority="242" operator="equal">
      <formula>"LCP"</formula>
    </cfRule>
  </conditionalFormatting>
  <conditionalFormatting sqref="S30">
    <cfRule type="cellIs" dxfId="15503" priority="238" operator="equal">
      <formula>"Receiving"</formula>
    </cfRule>
  </conditionalFormatting>
  <conditionalFormatting sqref="J26 J5:J18">
    <cfRule type="cellIs" dxfId="15502" priority="237" operator="equal">
      <formula>"SLC"</formula>
    </cfRule>
  </conditionalFormatting>
  <conditionalFormatting sqref="J26 J5:J18">
    <cfRule type="cellIs" dxfId="15501" priority="233" operator="equal">
      <formula>"IDF"</formula>
    </cfRule>
    <cfRule type="cellIs" dxfId="15500" priority="234" operator="equal">
      <formula>"Costco"</formula>
    </cfRule>
    <cfRule type="cellIs" dxfId="15499" priority="235" operator="equal">
      <formula>"Gutzy"</formula>
    </cfRule>
    <cfRule type="cellIs" dxfId="15498" priority="236" operator="equal">
      <formula>"LCP"</formula>
    </cfRule>
  </conditionalFormatting>
  <conditionalFormatting sqref="J26 J5:J18">
    <cfRule type="cellIs" dxfId="15497" priority="232" operator="equal">
      <formula>"Receiving"</formula>
    </cfRule>
  </conditionalFormatting>
  <conditionalFormatting sqref="J19:J24">
    <cfRule type="cellIs" dxfId="15496" priority="231" operator="equal">
      <formula>"SLC"</formula>
    </cfRule>
  </conditionalFormatting>
  <conditionalFormatting sqref="J19:J24">
    <cfRule type="cellIs" dxfId="15495" priority="227" operator="equal">
      <formula>"IDF"</formula>
    </cfRule>
    <cfRule type="cellIs" dxfId="15494" priority="228" operator="equal">
      <formula>"Costco"</formula>
    </cfRule>
    <cfRule type="cellIs" dxfId="15493" priority="229" operator="equal">
      <formula>"Gutzy"</formula>
    </cfRule>
    <cfRule type="cellIs" dxfId="15492" priority="230" operator="equal">
      <formula>"LCP"</formula>
    </cfRule>
  </conditionalFormatting>
  <conditionalFormatting sqref="J19:J24">
    <cfRule type="cellIs" dxfId="15491" priority="226" operator="equal">
      <formula>"Receiving"</formula>
    </cfRule>
  </conditionalFormatting>
  <conditionalFormatting sqref="S5:S18">
    <cfRule type="cellIs" dxfId="15490" priority="225" operator="equal">
      <formula>"SLC"</formula>
    </cfRule>
  </conditionalFormatting>
  <conditionalFormatting sqref="S5:S18">
    <cfRule type="cellIs" dxfId="15489" priority="221" operator="equal">
      <formula>"IDF"</formula>
    </cfRule>
    <cfRule type="cellIs" dxfId="15488" priority="222" operator="equal">
      <formula>"Costco"</formula>
    </cfRule>
    <cfRule type="cellIs" dxfId="15487" priority="223" operator="equal">
      <formula>"Gutzy"</formula>
    </cfRule>
    <cfRule type="cellIs" dxfId="15486" priority="224" operator="equal">
      <formula>"LCP"</formula>
    </cfRule>
  </conditionalFormatting>
  <conditionalFormatting sqref="S5:S18">
    <cfRule type="cellIs" dxfId="15485" priority="220" operator="equal">
      <formula>"Receiving"</formula>
    </cfRule>
  </conditionalFormatting>
  <conditionalFormatting sqref="S19:S23">
    <cfRule type="cellIs" dxfId="15484" priority="219" operator="equal">
      <formula>"SLC"</formula>
    </cfRule>
  </conditionalFormatting>
  <conditionalFormatting sqref="S19:S23">
    <cfRule type="cellIs" dxfId="15483" priority="215" operator="equal">
      <formula>"IDF"</formula>
    </cfRule>
    <cfRule type="cellIs" dxfId="15482" priority="216" operator="equal">
      <formula>"Costco"</formula>
    </cfRule>
    <cfRule type="cellIs" dxfId="15481" priority="217" operator="equal">
      <formula>"Gutzy"</formula>
    </cfRule>
    <cfRule type="cellIs" dxfId="15480" priority="218" operator="equal">
      <formula>"LCP"</formula>
    </cfRule>
  </conditionalFormatting>
  <conditionalFormatting sqref="S19:S23">
    <cfRule type="cellIs" dxfId="15479" priority="214" operator="equal">
      <formula>"Receiving"</formula>
    </cfRule>
  </conditionalFormatting>
  <conditionalFormatting sqref="S24">
    <cfRule type="cellIs" dxfId="15478" priority="213" operator="equal">
      <formula>"SLC"</formula>
    </cfRule>
  </conditionalFormatting>
  <conditionalFormatting sqref="S24">
    <cfRule type="cellIs" dxfId="15477" priority="209" operator="equal">
      <formula>"IDF"</formula>
    </cfRule>
    <cfRule type="cellIs" dxfId="15476" priority="210" operator="equal">
      <formula>"Costco"</formula>
    </cfRule>
    <cfRule type="cellIs" dxfId="15475" priority="211" operator="equal">
      <formula>"Gutzy"</formula>
    </cfRule>
    <cfRule type="cellIs" dxfId="15474" priority="212" operator="equal">
      <formula>"LCP"</formula>
    </cfRule>
  </conditionalFormatting>
  <conditionalFormatting sqref="S24">
    <cfRule type="cellIs" dxfId="15473" priority="208" operator="equal">
      <formula>"Receiving"</formula>
    </cfRule>
  </conditionalFormatting>
  <conditionalFormatting sqref="A30">
    <cfRule type="cellIs" dxfId="15472" priority="207" operator="equal">
      <formula>"SLC"</formula>
    </cfRule>
  </conditionalFormatting>
  <conditionalFormatting sqref="A30">
    <cfRule type="cellIs" dxfId="15471" priority="203" operator="equal">
      <formula>"IDF"</formula>
    </cfRule>
    <cfRule type="cellIs" dxfId="15470" priority="204" operator="equal">
      <formula>"Costco"</formula>
    </cfRule>
    <cfRule type="cellIs" dxfId="15469" priority="205" operator="equal">
      <formula>"Gutzy"</formula>
    </cfRule>
    <cfRule type="cellIs" dxfId="15468" priority="206" operator="equal">
      <formula>"LCP"</formula>
    </cfRule>
  </conditionalFormatting>
  <conditionalFormatting sqref="A30">
    <cfRule type="cellIs" dxfId="15467" priority="202" operator="equal">
      <formula>"Receiving"</formula>
    </cfRule>
  </conditionalFormatting>
  <conditionalFormatting sqref="A30">
    <cfRule type="cellIs" dxfId="15466" priority="201" operator="equal">
      <formula>"SLC"</formula>
    </cfRule>
  </conditionalFormatting>
  <conditionalFormatting sqref="A30">
    <cfRule type="cellIs" dxfId="15465" priority="197" operator="equal">
      <formula>"IDF"</formula>
    </cfRule>
    <cfRule type="cellIs" dxfId="15464" priority="198" operator="equal">
      <formula>"Costco"</formula>
    </cfRule>
    <cfRule type="cellIs" dxfId="15463" priority="199" operator="equal">
      <formula>"Gutzy"</formula>
    </cfRule>
    <cfRule type="cellIs" dxfId="15462" priority="200" operator="equal">
      <formula>"LCP"</formula>
    </cfRule>
  </conditionalFormatting>
  <conditionalFormatting sqref="A30">
    <cfRule type="cellIs" dxfId="15461" priority="196" operator="equal">
      <formula>"Receiving"</formula>
    </cfRule>
  </conditionalFormatting>
  <conditionalFormatting sqref="A60">
    <cfRule type="cellIs" dxfId="15460" priority="195" operator="equal">
      <formula>"SLC"</formula>
    </cfRule>
  </conditionalFormatting>
  <conditionalFormatting sqref="A60">
    <cfRule type="cellIs" dxfId="15459" priority="191" operator="equal">
      <formula>"IDF"</formula>
    </cfRule>
    <cfRule type="cellIs" dxfId="15458" priority="192" operator="equal">
      <formula>"Costco"</formula>
    </cfRule>
    <cfRule type="cellIs" dxfId="15457" priority="193" operator="equal">
      <formula>"Gutzy"</formula>
    </cfRule>
    <cfRule type="cellIs" dxfId="15456" priority="194" operator="equal">
      <formula>"LCP"</formula>
    </cfRule>
  </conditionalFormatting>
  <conditionalFormatting sqref="A56">
    <cfRule type="cellIs" dxfId="15455" priority="190" operator="equal">
      <formula>"SLC"</formula>
    </cfRule>
  </conditionalFormatting>
  <conditionalFormatting sqref="A56">
    <cfRule type="cellIs" dxfId="15454" priority="186" operator="equal">
      <formula>"IDF"</formula>
    </cfRule>
    <cfRule type="cellIs" dxfId="15453" priority="187" operator="equal">
      <formula>"Costco"</formula>
    </cfRule>
    <cfRule type="cellIs" dxfId="15452" priority="188" operator="equal">
      <formula>"Gutzy"</formula>
    </cfRule>
    <cfRule type="cellIs" dxfId="15451" priority="189" operator="equal">
      <formula>"LCP"</formula>
    </cfRule>
  </conditionalFormatting>
  <conditionalFormatting sqref="A56">
    <cfRule type="cellIs" dxfId="15450" priority="185" operator="equal">
      <formula>"Receiving"</formula>
    </cfRule>
  </conditionalFormatting>
  <conditionalFormatting sqref="A59">
    <cfRule type="cellIs" dxfId="15449" priority="184" operator="equal">
      <formula>"SLC"</formula>
    </cfRule>
  </conditionalFormatting>
  <conditionalFormatting sqref="A59">
    <cfRule type="cellIs" dxfId="15448" priority="180" operator="equal">
      <formula>"IDF"</formula>
    </cfRule>
    <cfRule type="cellIs" dxfId="15447" priority="181" operator="equal">
      <formula>"Costco"</formula>
    </cfRule>
    <cfRule type="cellIs" dxfId="15446" priority="182" operator="equal">
      <formula>"Gutzy"</formula>
    </cfRule>
    <cfRule type="cellIs" dxfId="15445" priority="183" operator="equal">
      <formula>"LCP"</formula>
    </cfRule>
  </conditionalFormatting>
  <conditionalFormatting sqref="A59">
    <cfRule type="cellIs" dxfId="15444" priority="179" operator="equal">
      <formula>"Receiving"</formula>
    </cfRule>
  </conditionalFormatting>
  <conditionalFormatting sqref="A56:A59">
    <cfRule type="cellIs" dxfId="15443" priority="178" operator="equal">
      <formula>"SLC"</formula>
    </cfRule>
  </conditionalFormatting>
  <conditionalFormatting sqref="A56:A59">
    <cfRule type="cellIs" dxfId="15442" priority="174" operator="equal">
      <formula>"IDF"</formula>
    </cfRule>
    <cfRule type="cellIs" dxfId="15441" priority="175" operator="equal">
      <formula>"Costco"</formula>
    </cfRule>
    <cfRule type="cellIs" dxfId="15440" priority="176" operator="equal">
      <formula>"Gutzy"</formula>
    </cfRule>
    <cfRule type="cellIs" dxfId="15439" priority="177" operator="equal">
      <formula>"LCP"</formula>
    </cfRule>
  </conditionalFormatting>
  <conditionalFormatting sqref="A56:A59">
    <cfRule type="cellIs" dxfId="15438" priority="173" operator="equal">
      <formula>"Receiving"</formula>
    </cfRule>
  </conditionalFormatting>
  <conditionalFormatting sqref="A34:A47">
    <cfRule type="cellIs" dxfId="15437" priority="172" operator="equal">
      <formula>"SLC"</formula>
    </cfRule>
  </conditionalFormatting>
  <conditionalFormatting sqref="A34:A47">
    <cfRule type="cellIs" dxfId="15436" priority="168" operator="equal">
      <formula>"IDF"</formula>
    </cfRule>
    <cfRule type="cellIs" dxfId="15435" priority="169" operator="equal">
      <formula>"Costco"</formula>
    </cfRule>
    <cfRule type="cellIs" dxfId="15434" priority="170" operator="equal">
      <formula>"Gutzy"</formula>
    </cfRule>
    <cfRule type="cellIs" dxfId="15433" priority="171" operator="equal">
      <formula>"LCP"</formula>
    </cfRule>
  </conditionalFormatting>
  <conditionalFormatting sqref="A34:A47">
    <cfRule type="cellIs" dxfId="15432" priority="167" operator="equal">
      <formula>"Receiving"</formula>
    </cfRule>
  </conditionalFormatting>
  <conditionalFormatting sqref="A48:A53">
    <cfRule type="cellIs" dxfId="15431" priority="166" operator="equal">
      <formula>"SLC"</formula>
    </cfRule>
  </conditionalFormatting>
  <conditionalFormatting sqref="A48:A53">
    <cfRule type="cellIs" dxfId="15430" priority="162" operator="equal">
      <formula>"IDF"</formula>
    </cfRule>
    <cfRule type="cellIs" dxfId="15429" priority="163" operator="equal">
      <formula>"Costco"</formula>
    </cfRule>
    <cfRule type="cellIs" dxfId="15428" priority="164" operator="equal">
      <formula>"Gutzy"</formula>
    </cfRule>
    <cfRule type="cellIs" dxfId="15427" priority="165" operator="equal">
      <formula>"LCP"</formula>
    </cfRule>
  </conditionalFormatting>
  <conditionalFormatting sqref="A48:A53">
    <cfRule type="cellIs" dxfId="15426" priority="161" operator="equal">
      <formula>"Receiving"</formula>
    </cfRule>
  </conditionalFormatting>
  <conditionalFormatting sqref="J59">
    <cfRule type="cellIs" dxfId="15425" priority="160" operator="equal">
      <formula>"SLC"</formula>
    </cfRule>
  </conditionalFormatting>
  <conditionalFormatting sqref="J59">
    <cfRule type="cellIs" dxfId="15424" priority="156" operator="equal">
      <formula>"IDF"</formula>
    </cfRule>
    <cfRule type="cellIs" dxfId="15423" priority="157" operator="equal">
      <formula>"Costco"</formula>
    </cfRule>
    <cfRule type="cellIs" dxfId="15422" priority="158" operator="equal">
      <formula>"Gutzy"</formula>
    </cfRule>
    <cfRule type="cellIs" dxfId="15421" priority="159" operator="equal">
      <formula>"LCP"</formula>
    </cfRule>
  </conditionalFormatting>
  <conditionalFormatting sqref="J59">
    <cfRule type="cellIs" dxfId="15420" priority="155" operator="equal">
      <formula>"Receiving"</formula>
    </cfRule>
  </conditionalFormatting>
  <conditionalFormatting sqref="J59">
    <cfRule type="cellIs" dxfId="15419" priority="154" operator="equal">
      <formula>"SLC"</formula>
    </cfRule>
  </conditionalFormatting>
  <conditionalFormatting sqref="J59">
    <cfRule type="cellIs" dxfId="15418" priority="150" operator="equal">
      <formula>"IDF"</formula>
    </cfRule>
    <cfRule type="cellIs" dxfId="15417" priority="151" operator="equal">
      <formula>"Costco"</formula>
    </cfRule>
    <cfRule type="cellIs" dxfId="15416" priority="152" operator="equal">
      <formula>"Gutzy"</formula>
    </cfRule>
    <cfRule type="cellIs" dxfId="15415" priority="153" operator="equal">
      <formula>"LCP"</formula>
    </cfRule>
  </conditionalFormatting>
  <conditionalFormatting sqref="J59">
    <cfRule type="cellIs" dxfId="15414" priority="149" operator="equal">
      <formula>"Receiving"</formula>
    </cfRule>
  </conditionalFormatting>
  <conditionalFormatting sqref="J34:J47">
    <cfRule type="cellIs" dxfId="15413" priority="148" operator="equal">
      <formula>"SLC"</formula>
    </cfRule>
  </conditionalFormatting>
  <conditionalFormatting sqref="J34:J47">
    <cfRule type="cellIs" dxfId="15412" priority="144" operator="equal">
      <formula>"IDF"</formula>
    </cfRule>
    <cfRule type="cellIs" dxfId="15411" priority="145" operator="equal">
      <formula>"Costco"</formula>
    </cfRule>
    <cfRule type="cellIs" dxfId="15410" priority="146" operator="equal">
      <formula>"Gutzy"</formula>
    </cfRule>
    <cfRule type="cellIs" dxfId="15409" priority="147" operator="equal">
      <formula>"LCP"</formula>
    </cfRule>
  </conditionalFormatting>
  <conditionalFormatting sqref="J34:J47">
    <cfRule type="cellIs" dxfId="15408" priority="143" operator="equal">
      <formula>"Receiving"</formula>
    </cfRule>
  </conditionalFormatting>
  <conditionalFormatting sqref="J48:J52">
    <cfRule type="cellIs" dxfId="15407" priority="142" operator="equal">
      <formula>"SLC"</formula>
    </cfRule>
  </conditionalFormatting>
  <conditionalFormatting sqref="J48:J52">
    <cfRule type="cellIs" dxfId="15406" priority="138" operator="equal">
      <formula>"IDF"</formula>
    </cfRule>
    <cfRule type="cellIs" dxfId="15405" priority="139" operator="equal">
      <formula>"Costco"</formula>
    </cfRule>
    <cfRule type="cellIs" dxfId="15404" priority="140" operator="equal">
      <formula>"Gutzy"</formula>
    </cfRule>
    <cfRule type="cellIs" dxfId="15403" priority="141" operator="equal">
      <formula>"LCP"</formula>
    </cfRule>
  </conditionalFormatting>
  <conditionalFormatting sqref="J48:J52">
    <cfRule type="cellIs" dxfId="15402" priority="137" operator="equal">
      <formula>"Receiving"</formula>
    </cfRule>
  </conditionalFormatting>
  <conditionalFormatting sqref="S56">
    <cfRule type="cellIs" dxfId="15401" priority="136" operator="equal">
      <formula>"SLC"</formula>
    </cfRule>
  </conditionalFormatting>
  <conditionalFormatting sqref="S56">
    <cfRule type="cellIs" dxfId="15400" priority="132" operator="equal">
      <formula>"IDF"</formula>
    </cfRule>
    <cfRule type="cellIs" dxfId="15399" priority="133" operator="equal">
      <formula>"Costco"</formula>
    </cfRule>
    <cfRule type="cellIs" dxfId="15398" priority="134" operator="equal">
      <formula>"Gutzy"</formula>
    </cfRule>
    <cfRule type="cellIs" dxfId="15397" priority="135" operator="equal">
      <formula>"LCP"</formula>
    </cfRule>
  </conditionalFormatting>
  <conditionalFormatting sqref="S56">
    <cfRule type="cellIs" dxfId="15396" priority="131" operator="equal">
      <formula>"Receiving"</formula>
    </cfRule>
  </conditionalFormatting>
  <conditionalFormatting sqref="S59">
    <cfRule type="cellIs" dxfId="15395" priority="130" operator="equal">
      <formula>"SLC"</formula>
    </cfRule>
  </conditionalFormatting>
  <conditionalFormatting sqref="S59">
    <cfRule type="cellIs" dxfId="15394" priority="126" operator="equal">
      <formula>"IDF"</formula>
    </cfRule>
    <cfRule type="cellIs" dxfId="15393" priority="127" operator="equal">
      <formula>"Costco"</formula>
    </cfRule>
    <cfRule type="cellIs" dxfId="15392" priority="128" operator="equal">
      <formula>"Gutzy"</formula>
    </cfRule>
    <cfRule type="cellIs" dxfId="15391" priority="129" operator="equal">
      <formula>"LCP"</formula>
    </cfRule>
  </conditionalFormatting>
  <conditionalFormatting sqref="S59">
    <cfRule type="cellIs" dxfId="15390" priority="125" operator="equal">
      <formula>"Receiving"</formula>
    </cfRule>
  </conditionalFormatting>
  <conditionalFormatting sqref="S56:S59">
    <cfRule type="cellIs" dxfId="15389" priority="124" operator="equal">
      <formula>"SLC"</formula>
    </cfRule>
  </conditionalFormatting>
  <conditionalFormatting sqref="S56:S59">
    <cfRule type="cellIs" dxfId="15388" priority="120" operator="equal">
      <formula>"IDF"</formula>
    </cfRule>
    <cfRule type="cellIs" dxfId="15387" priority="121" operator="equal">
      <formula>"Costco"</formula>
    </cfRule>
    <cfRule type="cellIs" dxfId="15386" priority="122" operator="equal">
      <formula>"Gutzy"</formula>
    </cfRule>
    <cfRule type="cellIs" dxfId="15385" priority="123" operator="equal">
      <formula>"LCP"</formula>
    </cfRule>
  </conditionalFormatting>
  <conditionalFormatting sqref="S56:S59">
    <cfRule type="cellIs" dxfId="15384" priority="119" operator="equal">
      <formula>"Receiving"</formula>
    </cfRule>
  </conditionalFormatting>
  <conditionalFormatting sqref="S54:S55 S34:S47">
    <cfRule type="cellIs" dxfId="15383" priority="118" operator="equal">
      <formula>"SLC"</formula>
    </cfRule>
  </conditionalFormatting>
  <conditionalFormatting sqref="S54:S55 S34:S47">
    <cfRule type="cellIs" dxfId="15382" priority="114" operator="equal">
      <formula>"IDF"</formula>
    </cfRule>
    <cfRule type="cellIs" dxfId="15381" priority="115" operator="equal">
      <formula>"Costco"</formula>
    </cfRule>
    <cfRule type="cellIs" dxfId="15380" priority="116" operator="equal">
      <formula>"Gutzy"</formula>
    </cfRule>
    <cfRule type="cellIs" dxfId="15379" priority="117" operator="equal">
      <formula>"LCP"</formula>
    </cfRule>
  </conditionalFormatting>
  <conditionalFormatting sqref="S54:S55 S34:S47">
    <cfRule type="cellIs" dxfId="15378" priority="113" operator="equal">
      <formula>"Receiving"</formula>
    </cfRule>
  </conditionalFormatting>
  <conditionalFormatting sqref="S48:S53">
    <cfRule type="cellIs" dxfId="15377" priority="112" operator="equal">
      <formula>"SLC"</formula>
    </cfRule>
  </conditionalFormatting>
  <conditionalFormatting sqref="S48:S53">
    <cfRule type="cellIs" dxfId="15376" priority="108" operator="equal">
      <formula>"IDF"</formula>
    </cfRule>
    <cfRule type="cellIs" dxfId="15375" priority="109" operator="equal">
      <formula>"Costco"</formula>
    </cfRule>
    <cfRule type="cellIs" dxfId="15374" priority="110" operator="equal">
      <formula>"Gutzy"</formula>
    </cfRule>
    <cfRule type="cellIs" dxfId="15373" priority="111" operator="equal">
      <formula>"LCP"</formula>
    </cfRule>
  </conditionalFormatting>
  <conditionalFormatting sqref="S48:S53">
    <cfRule type="cellIs" dxfId="15372" priority="107" operator="equal">
      <formula>"Receiving"</formula>
    </cfRule>
  </conditionalFormatting>
  <conditionalFormatting sqref="A87">
    <cfRule type="cellIs" dxfId="15371" priority="106" operator="equal">
      <formula>"SLC"</formula>
    </cfRule>
  </conditionalFormatting>
  <conditionalFormatting sqref="A87">
    <cfRule type="cellIs" dxfId="15370" priority="102" operator="equal">
      <formula>"IDF"</formula>
    </cfRule>
    <cfRule type="cellIs" dxfId="15369" priority="103" operator="equal">
      <formula>"Costco"</formula>
    </cfRule>
    <cfRule type="cellIs" dxfId="15368" priority="104" operator="equal">
      <formula>"Gutzy"</formula>
    </cfRule>
    <cfRule type="cellIs" dxfId="15367" priority="105" operator="equal">
      <formula>"LCP"</formula>
    </cfRule>
  </conditionalFormatting>
  <conditionalFormatting sqref="A87">
    <cfRule type="cellIs" dxfId="15366" priority="101" operator="equal">
      <formula>"Receiving"</formula>
    </cfRule>
  </conditionalFormatting>
  <conditionalFormatting sqref="A85:A87">
    <cfRule type="cellIs" dxfId="15365" priority="100" operator="equal">
      <formula>"SLC"</formula>
    </cfRule>
  </conditionalFormatting>
  <conditionalFormatting sqref="A85:A87">
    <cfRule type="cellIs" dxfId="15364" priority="96" operator="equal">
      <formula>"IDF"</formula>
    </cfRule>
    <cfRule type="cellIs" dxfId="15363" priority="97" operator="equal">
      <formula>"Costco"</formula>
    </cfRule>
    <cfRule type="cellIs" dxfId="15362" priority="98" operator="equal">
      <formula>"Gutzy"</formula>
    </cfRule>
    <cfRule type="cellIs" dxfId="15361" priority="99" operator="equal">
      <formula>"LCP"</formula>
    </cfRule>
  </conditionalFormatting>
  <conditionalFormatting sqref="A85:A87">
    <cfRule type="cellIs" dxfId="15360" priority="95" operator="equal">
      <formula>"Receiving"</formula>
    </cfRule>
  </conditionalFormatting>
  <conditionalFormatting sqref="A82 A62:A75">
    <cfRule type="cellIs" dxfId="15359" priority="94" operator="equal">
      <formula>"SLC"</formula>
    </cfRule>
  </conditionalFormatting>
  <conditionalFormatting sqref="A82 A62:A75">
    <cfRule type="cellIs" dxfId="15358" priority="90" operator="equal">
      <formula>"IDF"</formula>
    </cfRule>
    <cfRule type="cellIs" dxfId="15357" priority="91" operator="equal">
      <formula>"Costco"</formula>
    </cfRule>
    <cfRule type="cellIs" dxfId="15356" priority="92" operator="equal">
      <formula>"Gutzy"</formula>
    </cfRule>
    <cfRule type="cellIs" dxfId="15355" priority="93" operator="equal">
      <formula>"LCP"</formula>
    </cfRule>
  </conditionalFormatting>
  <conditionalFormatting sqref="A82 A62:A75">
    <cfRule type="cellIs" dxfId="15354" priority="89" operator="equal">
      <formula>"Receiving"</formula>
    </cfRule>
  </conditionalFormatting>
  <conditionalFormatting sqref="A76:A81">
    <cfRule type="cellIs" dxfId="15353" priority="88" operator="equal">
      <formula>"SLC"</formula>
    </cfRule>
  </conditionalFormatting>
  <conditionalFormatting sqref="A76:A81">
    <cfRule type="cellIs" dxfId="15352" priority="84" operator="equal">
      <formula>"IDF"</formula>
    </cfRule>
    <cfRule type="cellIs" dxfId="15351" priority="85" operator="equal">
      <formula>"Costco"</formula>
    </cfRule>
    <cfRule type="cellIs" dxfId="15350" priority="86" operator="equal">
      <formula>"Gutzy"</formula>
    </cfRule>
    <cfRule type="cellIs" dxfId="15349" priority="87" operator="equal">
      <formula>"LCP"</formula>
    </cfRule>
  </conditionalFormatting>
  <conditionalFormatting sqref="A76:A81">
    <cfRule type="cellIs" dxfId="15348" priority="83" operator="equal">
      <formula>"Receiving"</formula>
    </cfRule>
  </conditionalFormatting>
  <conditionalFormatting sqref="A89:A97 H89:H97">
    <cfRule type="cellIs" dxfId="15347" priority="82" operator="equal">
      <formula>"SLC"</formula>
    </cfRule>
  </conditionalFormatting>
  <conditionalFormatting sqref="A89:A97 H89:H97">
    <cfRule type="cellIs" dxfId="15346" priority="78" operator="equal">
      <formula>"IDF"</formula>
    </cfRule>
    <cfRule type="cellIs" dxfId="15345" priority="79" operator="equal">
      <formula>"Costco"</formula>
    </cfRule>
    <cfRule type="cellIs" dxfId="15344" priority="80" operator="equal">
      <formula>"Gutzy"</formula>
    </cfRule>
    <cfRule type="cellIs" dxfId="15343" priority="81" operator="equal">
      <formula>"LCP"</formula>
    </cfRule>
  </conditionalFormatting>
  <conditionalFormatting sqref="A89:A97 H89:H97">
    <cfRule type="cellIs" dxfId="15342" priority="77" operator="equal">
      <formula>"Receiving"</formula>
    </cfRule>
  </conditionalFormatting>
  <conditionalFormatting sqref="S71:S76 N62:N67 N71:N77">
    <cfRule type="cellIs" dxfId="15341" priority="76" operator="equal">
      <formula>"SLC"</formula>
    </cfRule>
  </conditionalFormatting>
  <conditionalFormatting sqref="S71:S76 N62:N67 N71:N77">
    <cfRule type="cellIs" dxfId="15340" priority="72" operator="equal">
      <formula>"IDF"</formula>
    </cfRule>
    <cfRule type="cellIs" dxfId="15339" priority="73" operator="equal">
      <formula>"Costco"</formula>
    </cfRule>
    <cfRule type="cellIs" dxfId="15338" priority="74" operator="equal">
      <formula>"Gutzy"</formula>
    </cfRule>
    <cfRule type="cellIs" dxfId="15337" priority="75" operator="equal">
      <formula>"LCP"</formula>
    </cfRule>
  </conditionalFormatting>
  <conditionalFormatting sqref="S71:S76">
    <cfRule type="cellIs" dxfId="15336" priority="71" operator="equal">
      <formula>"Receiving"</formula>
    </cfRule>
  </conditionalFormatting>
  <conditionalFormatting sqref="Q62:Q66 T72:T77 W62:W67 O61 U71 L61:L67 S62:T67">
    <cfRule type="cellIs" dxfId="15335" priority="70" operator="equal">
      <formula>"SLC"</formula>
    </cfRule>
  </conditionalFormatting>
  <conditionalFormatting sqref="Q62:Q66 T72:T77 W62:W67 O61 U71 L61:L67 S62:T67">
    <cfRule type="cellIs" dxfId="15334" priority="66" operator="equal">
      <formula>"IDF"</formula>
    </cfRule>
    <cfRule type="cellIs" dxfId="15333" priority="67" operator="equal">
      <formula>"Costco"</formula>
    </cfRule>
    <cfRule type="cellIs" dxfId="15332" priority="68" operator="equal">
      <formula>"Gutzy"</formula>
    </cfRule>
    <cfRule type="cellIs" dxfId="15331" priority="69" operator="equal">
      <formula>"LCP"</formula>
    </cfRule>
  </conditionalFormatting>
  <conditionalFormatting sqref="Q72:Q77">
    <cfRule type="cellIs" dxfId="15330" priority="65" operator="equal">
      <formula>"SLC"</formula>
    </cfRule>
  </conditionalFormatting>
  <conditionalFormatting sqref="Q72:Q77">
    <cfRule type="cellIs" dxfId="15329" priority="61" operator="equal">
      <formula>"IDF"</formula>
    </cfRule>
    <cfRule type="cellIs" dxfId="15328" priority="62" operator="equal">
      <formula>"Costco"</formula>
    </cfRule>
    <cfRule type="cellIs" dxfId="15327" priority="63" operator="equal">
      <formula>"Gutzy"</formula>
    </cfRule>
    <cfRule type="cellIs" dxfId="15326" priority="64" operator="equal">
      <formula>"LCP"</formula>
    </cfRule>
  </conditionalFormatting>
  <conditionalFormatting sqref="W72:W77">
    <cfRule type="cellIs" dxfId="15325" priority="60" operator="equal">
      <formula>"SLC"</formula>
    </cfRule>
  </conditionalFormatting>
  <conditionalFormatting sqref="W72:W77">
    <cfRule type="cellIs" dxfId="15324" priority="56" operator="equal">
      <formula>"IDF"</formula>
    </cfRule>
    <cfRule type="cellIs" dxfId="15323" priority="57" operator="equal">
      <formula>"Costco"</formula>
    </cfRule>
    <cfRule type="cellIs" dxfId="15322" priority="58" operator="equal">
      <formula>"Gutzy"</formula>
    </cfRule>
    <cfRule type="cellIs" dxfId="15321" priority="59" operator="equal">
      <formula>"LCP"</formula>
    </cfRule>
  </conditionalFormatting>
  <conditionalFormatting sqref="N71:N77 U71 L61:L67 S62:S67">
    <cfRule type="cellIs" dxfId="15320" priority="55" operator="equal">
      <formula>"Receiving"</formula>
    </cfRule>
  </conditionalFormatting>
  <conditionalFormatting sqref="A26">
    <cfRule type="cellIs" dxfId="15319" priority="54" operator="equal">
      <formula>"SLC"</formula>
    </cfRule>
  </conditionalFormatting>
  <conditionalFormatting sqref="A26">
    <cfRule type="cellIs" dxfId="15318" priority="50" operator="equal">
      <formula>"IDF"</formula>
    </cfRule>
    <cfRule type="cellIs" dxfId="15317" priority="51" operator="equal">
      <formula>"Costco"</formula>
    </cfRule>
    <cfRule type="cellIs" dxfId="15316" priority="52" operator="equal">
      <formula>"Gutzy"</formula>
    </cfRule>
    <cfRule type="cellIs" dxfId="15315" priority="53" operator="equal">
      <formula>"LCP"</formula>
    </cfRule>
  </conditionalFormatting>
  <conditionalFormatting sqref="A26">
    <cfRule type="cellIs" dxfId="15314" priority="49" operator="equal">
      <formula>"Receiving"</formula>
    </cfRule>
  </conditionalFormatting>
  <conditionalFormatting sqref="A84">
    <cfRule type="cellIs" dxfId="15313" priority="48" operator="equal">
      <formula>"SLC"</formula>
    </cfRule>
  </conditionalFormatting>
  <conditionalFormatting sqref="A84">
    <cfRule type="cellIs" dxfId="15312" priority="44" operator="equal">
      <formula>"IDF"</formula>
    </cfRule>
    <cfRule type="cellIs" dxfId="15311" priority="45" operator="equal">
      <formula>"Costco"</formula>
    </cfRule>
    <cfRule type="cellIs" dxfId="15310" priority="46" operator="equal">
      <formula>"Gutzy"</formula>
    </cfRule>
    <cfRule type="cellIs" dxfId="15309" priority="47" operator="equal">
      <formula>"LCP"</formula>
    </cfRule>
  </conditionalFormatting>
  <conditionalFormatting sqref="A84">
    <cfRule type="cellIs" dxfId="15308" priority="43" operator="equal">
      <formula>"Receiving"</formula>
    </cfRule>
  </conditionalFormatting>
  <conditionalFormatting sqref="A5:A14">
    <cfRule type="cellIs" dxfId="15307" priority="42" operator="equal">
      <formula>"SLC"</formula>
    </cfRule>
  </conditionalFormatting>
  <conditionalFormatting sqref="A5:A14">
    <cfRule type="cellIs" dxfId="15306" priority="38" operator="equal">
      <formula>"IDF"</formula>
    </cfRule>
    <cfRule type="cellIs" dxfId="15305" priority="39" operator="equal">
      <formula>"Costco"</formula>
    </cfRule>
    <cfRule type="cellIs" dxfId="15304" priority="40" operator="equal">
      <formula>"Gutzy"</formula>
    </cfRule>
    <cfRule type="cellIs" dxfId="15303" priority="41" operator="equal">
      <formula>"LCP"</formula>
    </cfRule>
  </conditionalFormatting>
  <conditionalFormatting sqref="A5:A14">
    <cfRule type="cellIs" dxfId="15302" priority="37" operator="equal">
      <formula>"Receiving"</formula>
    </cfRule>
  </conditionalFormatting>
  <conditionalFormatting sqref="J25">
    <cfRule type="cellIs" dxfId="15301" priority="36" operator="equal">
      <formula>"SLC"</formula>
    </cfRule>
  </conditionalFormatting>
  <conditionalFormatting sqref="J25">
    <cfRule type="cellIs" dxfId="15300" priority="32" operator="equal">
      <formula>"IDF"</formula>
    </cfRule>
    <cfRule type="cellIs" dxfId="15299" priority="33" operator="equal">
      <formula>"Costco"</formula>
    </cfRule>
    <cfRule type="cellIs" dxfId="15298" priority="34" operator="equal">
      <formula>"Gutzy"</formula>
    </cfRule>
    <cfRule type="cellIs" dxfId="15297" priority="35" operator="equal">
      <formula>"LCP"</formula>
    </cfRule>
  </conditionalFormatting>
  <conditionalFormatting sqref="J25">
    <cfRule type="cellIs" dxfId="15296" priority="31" operator="equal">
      <formula>"Receiving"</formula>
    </cfRule>
  </conditionalFormatting>
  <conditionalFormatting sqref="A55">
    <cfRule type="cellIs" dxfId="15295" priority="30" operator="equal">
      <formula>"SLC"</formula>
    </cfRule>
  </conditionalFormatting>
  <conditionalFormatting sqref="A55">
    <cfRule type="cellIs" dxfId="15294" priority="26" operator="equal">
      <formula>"IDF"</formula>
    </cfRule>
    <cfRule type="cellIs" dxfId="15293" priority="27" operator="equal">
      <formula>"Costco"</formula>
    </cfRule>
    <cfRule type="cellIs" dxfId="15292" priority="28" operator="equal">
      <formula>"Gutzy"</formula>
    </cfRule>
    <cfRule type="cellIs" dxfId="15291" priority="29" operator="equal">
      <formula>"LCP"</formula>
    </cfRule>
  </conditionalFormatting>
  <conditionalFormatting sqref="A55">
    <cfRule type="cellIs" dxfId="15290" priority="25" operator="equal">
      <formula>"Receiving"</formula>
    </cfRule>
  </conditionalFormatting>
  <conditionalFormatting sqref="A83">
    <cfRule type="cellIs" dxfId="15289" priority="24" operator="equal">
      <formula>"SLC"</formula>
    </cfRule>
  </conditionalFormatting>
  <conditionalFormatting sqref="A83">
    <cfRule type="cellIs" dxfId="15288" priority="20" operator="equal">
      <formula>"IDF"</formula>
    </cfRule>
    <cfRule type="cellIs" dxfId="15287" priority="21" operator="equal">
      <formula>"Costco"</formula>
    </cfRule>
    <cfRule type="cellIs" dxfId="15286" priority="22" operator="equal">
      <formula>"Gutzy"</formula>
    </cfRule>
    <cfRule type="cellIs" dxfId="15285" priority="23" operator="equal">
      <formula>"LCP"</formula>
    </cfRule>
  </conditionalFormatting>
  <conditionalFormatting sqref="A83">
    <cfRule type="cellIs" dxfId="15284" priority="19" operator="equal">
      <formula>"Receiving"</formula>
    </cfRule>
  </conditionalFormatting>
  <conditionalFormatting sqref="J55 J58">
    <cfRule type="cellIs" dxfId="15283" priority="18" operator="equal">
      <formula>"SLC"</formula>
    </cfRule>
  </conditionalFormatting>
  <conditionalFormatting sqref="J55 J58">
    <cfRule type="cellIs" dxfId="15282" priority="14" operator="equal">
      <formula>"IDF"</formula>
    </cfRule>
    <cfRule type="cellIs" dxfId="15281" priority="15" operator="equal">
      <formula>"Costco"</formula>
    </cfRule>
    <cfRule type="cellIs" dxfId="15280" priority="16" operator="equal">
      <formula>"Gutzy"</formula>
    </cfRule>
    <cfRule type="cellIs" dxfId="15279" priority="17" operator="equal">
      <formula>"LCP"</formula>
    </cfRule>
  </conditionalFormatting>
  <conditionalFormatting sqref="J55 J58">
    <cfRule type="cellIs" dxfId="15278" priority="13" operator="equal">
      <formula>"Receiving"</formula>
    </cfRule>
  </conditionalFormatting>
  <conditionalFormatting sqref="J53 J56">
    <cfRule type="cellIs" dxfId="15277" priority="12" operator="equal">
      <formula>"SLC"</formula>
    </cfRule>
  </conditionalFormatting>
  <conditionalFormatting sqref="J53 J56">
    <cfRule type="cellIs" dxfId="15276" priority="8" operator="equal">
      <formula>"IDF"</formula>
    </cfRule>
    <cfRule type="cellIs" dxfId="15275" priority="9" operator="equal">
      <formula>"Costco"</formula>
    </cfRule>
    <cfRule type="cellIs" dxfId="15274" priority="10" operator="equal">
      <formula>"Gutzy"</formula>
    </cfRule>
    <cfRule type="cellIs" dxfId="15273" priority="11" operator="equal">
      <formula>"LCP"</formula>
    </cfRule>
  </conditionalFormatting>
  <conditionalFormatting sqref="J53 J56">
    <cfRule type="cellIs" dxfId="15272" priority="7" operator="equal">
      <formula>"Receiving"</formula>
    </cfRule>
  </conditionalFormatting>
  <conditionalFormatting sqref="J54 J57">
    <cfRule type="cellIs" dxfId="15271" priority="6" operator="equal">
      <formula>"SLC"</formula>
    </cfRule>
  </conditionalFormatting>
  <conditionalFormatting sqref="J54 J57">
    <cfRule type="cellIs" dxfId="15270" priority="2" operator="equal">
      <formula>"IDF"</formula>
    </cfRule>
    <cfRule type="cellIs" dxfId="15269" priority="3" operator="equal">
      <formula>"Costco"</formula>
    </cfRule>
    <cfRule type="cellIs" dxfId="15268" priority="4" operator="equal">
      <formula>"Gutzy"</formula>
    </cfRule>
    <cfRule type="cellIs" dxfId="15267" priority="5" operator="equal">
      <formula>"LCP"</formula>
    </cfRule>
  </conditionalFormatting>
  <conditionalFormatting sqref="J54 J57">
    <cfRule type="cellIs" dxfId="1526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448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48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7D9EFA-85B5-4B6E-A68D-2955EE312A13}">
          <x14:formula1>
            <xm:f>Lists!$A$1:$A$52</xm:f>
          </x14:formula1>
          <xm:sqref>C1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9A54-EC49-450B-8D6A-7A16A5E32D00}">
  <sheetPr codeName="Sheet278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50</v>
      </c>
    </row>
    <row r="2" spans="1:36" ht="8.25" customHeight="1" thickBot="1" x14ac:dyDescent="0.3"/>
    <row r="3" spans="1:36" ht="16.5" thickBot="1" x14ac:dyDescent="0.3">
      <c r="A3" s="476">
        <f>VLOOKUP(C1,Lists!A1:B52,2)</f>
        <v>46306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46307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46308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46309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46310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46311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46312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46306</v>
      </c>
      <c r="M61" s="173">
        <f t="shared" ref="M61:M66" si="0">COUNTIF($A$5:$A$30,N61)</f>
        <v>0</v>
      </c>
      <c r="N61" s="174" t="s">
        <v>18</v>
      </c>
      <c r="O61" s="505">
        <f>J3</f>
        <v>46307</v>
      </c>
      <c r="P61" s="173">
        <f t="shared" ref="P61:P66" si="1">COUNTIF($J$5:$J$30,Q61)</f>
        <v>2</v>
      </c>
      <c r="Q61" s="174" t="s">
        <v>18</v>
      </c>
      <c r="R61" s="508">
        <f>S3</f>
        <v>46308</v>
      </c>
      <c r="S61" s="173">
        <f t="shared" ref="S61:S66" si="2">COUNTIF($S$5:$S$30,T61)</f>
        <v>0</v>
      </c>
      <c r="T61" s="174" t="s">
        <v>18</v>
      </c>
      <c r="U61" s="511">
        <f>A32</f>
        <v>46309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46310</v>
      </c>
      <c r="M71" s="173">
        <f t="shared" ref="M71:M76" si="4">COUNTIF($J$34:$J$59,N71)</f>
        <v>0</v>
      </c>
      <c r="N71" s="174" t="s">
        <v>18</v>
      </c>
      <c r="O71" s="517">
        <f>S32</f>
        <v>46311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WW42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46307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46307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5265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5264" priority="335" operator="equal">
      <formula>"IDF"</formula>
    </cfRule>
    <cfRule type="cellIs" dxfId="15263" priority="336" operator="equal">
      <formula>"Costco"</formula>
    </cfRule>
    <cfRule type="cellIs" dxfId="15262" priority="337" operator="equal">
      <formula>"Gutzy"</formula>
    </cfRule>
    <cfRule type="cellIs" dxfId="15261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5260" priority="334" operator="equal">
      <formula>"Receiving"</formula>
    </cfRule>
  </conditionalFormatting>
  <conditionalFormatting sqref="AB48">
    <cfRule type="cellIs" dxfId="15259" priority="333" operator="equal">
      <formula>"SLC"</formula>
    </cfRule>
  </conditionalFormatting>
  <conditionalFormatting sqref="AB48">
    <cfRule type="cellIs" dxfId="15258" priority="329" operator="equal">
      <formula>"IDF"</formula>
    </cfRule>
    <cfRule type="cellIs" dxfId="15257" priority="330" operator="equal">
      <formula>"Costco"</formula>
    </cfRule>
    <cfRule type="cellIs" dxfId="15256" priority="331" operator="equal">
      <formula>"Gutzy"</formula>
    </cfRule>
    <cfRule type="cellIs" dxfId="15255" priority="332" operator="equal">
      <formula>"LCP"</formula>
    </cfRule>
  </conditionalFormatting>
  <conditionalFormatting sqref="AB48">
    <cfRule type="cellIs" dxfId="15254" priority="328" operator="equal">
      <formula>"Receiving"</formula>
    </cfRule>
  </conditionalFormatting>
  <conditionalFormatting sqref="AB41">
    <cfRule type="cellIs" dxfId="15253" priority="327" operator="equal">
      <formula>"SLC"</formula>
    </cfRule>
  </conditionalFormatting>
  <conditionalFormatting sqref="AB41">
    <cfRule type="cellIs" dxfId="15252" priority="323" operator="equal">
      <formula>"IDF"</formula>
    </cfRule>
    <cfRule type="cellIs" dxfId="15251" priority="324" operator="equal">
      <formula>"Costco"</formula>
    </cfRule>
    <cfRule type="cellIs" dxfId="15250" priority="325" operator="equal">
      <formula>"Gutzy"</formula>
    </cfRule>
    <cfRule type="cellIs" dxfId="15249" priority="326" operator="equal">
      <formula>"LCP"</formula>
    </cfRule>
  </conditionalFormatting>
  <conditionalFormatting sqref="AB41">
    <cfRule type="cellIs" dxfId="15248" priority="322" operator="equal">
      <formula>"Receiving"</formula>
    </cfRule>
  </conditionalFormatting>
  <conditionalFormatting sqref="AB42:AB44">
    <cfRule type="cellIs" dxfId="15247" priority="321" operator="equal">
      <formula>"SLC"</formula>
    </cfRule>
  </conditionalFormatting>
  <conditionalFormatting sqref="AB42:AB44">
    <cfRule type="cellIs" dxfId="15246" priority="317" operator="equal">
      <formula>"IDF"</formula>
    </cfRule>
    <cfRule type="cellIs" dxfId="15245" priority="318" operator="equal">
      <formula>"Costco"</formula>
    </cfRule>
    <cfRule type="cellIs" dxfId="15244" priority="319" operator="equal">
      <formula>"Gutzy"</formula>
    </cfRule>
    <cfRule type="cellIs" dxfId="15243" priority="320" operator="equal">
      <formula>"LCP"</formula>
    </cfRule>
  </conditionalFormatting>
  <conditionalFormatting sqref="AB42:AB44">
    <cfRule type="cellIs" dxfId="15242" priority="316" operator="equal">
      <formula>"Receiving"</formula>
    </cfRule>
  </conditionalFormatting>
  <conditionalFormatting sqref="AB45">
    <cfRule type="cellIs" dxfId="15241" priority="315" operator="equal">
      <formula>"SLC"</formula>
    </cfRule>
  </conditionalFormatting>
  <conditionalFormatting sqref="AB45">
    <cfRule type="cellIs" dxfId="15240" priority="311" operator="equal">
      <formula>"IDF"</formula>
    </cfRule>
    <cfRule type="cellIs" dxfId="15239" priority="312" operator="equal">
      <formula>"Costco"</formula>
    </cfRule>
    <cfRule type="cellIs" dxfId="15238" priority="313" operator="equal">
      <formula>"Gutzy"</formula>
    </cfRule>
    <cfRule type="cellIs" dxfId="15237" priority="314" operator="equal">
      <formula>"LCP"</formula>
    </cfRule>
  </conditionalFormatting>
  <conditionalFormatting sqref="AB45">
    <cfRule type="cellIs" dxfId="15236" priority="310" operator="equal">
      <formula>"Receiving"</formula>
    </cfRule>
  </conditionalFormatting>
  <conditionalFormatting sqref="I100">
    <cfRule type="cellIs" dxfId="15235" priority="309" operator="equal">
      <formula>"SLC"</formula>
    </cfRule>
  </conditionalFormatting>
  <conditionalFormatting sqref="I100">
    <cfRule type="cellIs" dxfId="15234" priority="305" operator="equal">
      <formula>"IDF"</formula>
    </cfRule>
    <cfRule type="cellIs" dxfId="15233" priority="306" operator="equal">
      <formula>"Costco"</formula>
    </cfRule>
    <cfRule type="cellIs" dxfId="15232" priority="307" operator="equal">
      <formula>"Gutzy"</formula>
    </cfRule>
    <cfRule type="cellIs" dxfId="15231" priority="308" operator="equal">
      <formula>"LCP"</formula>
    </cfRule>
  </conditionalFormatting>
  <conditionalFormatting sqref="Q100">
    <cfRule type="cellIs" dxfId="15230" priority="304" operator="equal">
      <formula>"SLC"</formula>
    </cfRule>
  </conditionalFormatting>
  <conditionalFormatting sqref="Q100">
    <cfRule type="cellIs" dxfId="15229" priority="300" operator="equal">
      <formula>"IDF"</formula>
    </cfRule>
    <cfRule type="cellIs" dxfId="15228" priority="301" operator="equal">
      <formula>"Costco"</formula>
    </cfRule>
    <cfRule type="cellIs" dxfId="15227" priority="302" operator="equal">
      <formula>"Gutzy"</formula>
    </cfRule>
    <cfRule type="cellIs" dxfId="15226" priority="303" operator="equal">
      <formula>"LCP"</formula>
    </cfRule>
  </conditionalFormatting>
  <conditionalFormatting sqref="Y100">
    <cfRule type="cellIs" dxfId="15225" priority="299" operator="equal">
      <formula>"SLC"</formula>
    </cfRule>
  </conditionalFormatting>
  <conditionalFormatting sqref="Y100">
    <cfRule type="cellIs" dxfId="15224" priority="295" operator="equal">
      <formula>"IDF"</formula>
    </cfRule>
    <cfRule type="cellIs" dxfId="15223" priority="296" operator="equal">
      <formula>"Costco"</formula>
    </cfRule>
    <cfRule type="cellIs" dxfId="15222" priority="297" operator="equal">
      <formula>"Gutzy"</formula>
    </cfRule>
    <cfRule type="cellIs" dxfId="15221" priority="298" operator="equal">
      <formula>"LCP"</formula>
    </cfRule>
  </conditionalFormatting>
  <conditionalFormatting sqref="AG100">
    <cfRule type="cellIs" dxfId="15220" priority="294" operator="equal">
      <formula>"SLC"</formula>
    </cfRule>
  </conditionalFormatting>
  <conditionalFormatting sqref="AG100">
    <cfRule type="cellIs" dxfId="15219" priority="290" operator="equal">
      <formula>"IDF"</formula>
    </cfRule>
    <cfRule type="cellIs" dxfId="15218" priority="291" operator="equal">
      <formula>"Costco"</formula>
    </cfRule>
    <cfRule type="cellIs" dxfId="15217" priority="292" operator="equal">
      <formula>"Gutzy"</formula>
    </cfRule>
    <cfRule type="cellIs" dxfId="15216" priority="293" operator="equal">
      <formula>"LCP"</formula>
    </cfRule>
  </conditionalFormatting>
  <conditionalFormatting sqref="AO100">
    <cfRule type="cellIs" dxfId="15215" priority="289" operator="equal">
      <formula>"SLC"</formula>
    </cfRule>
  </conditionalFormatting>
  <conditionalFormatting sqref="AO100">
    <cfRule type="cellIs" dxfId="15214" priority="285" operator="equal">
      <formula>"IDF"</formula>
    </cfRule>
    <cfRule type="cellIs" dxfId="15213" priority="286" operator="equal">
      <formula>"Costco"</formula>
    </cfRule>
    <cfRule type="cellIs" dxfId="15212" priority="287" operator="equal">
      <formula>"Gutzy"</formula>
    </cfRule>
    <cfRule type="cellIs" dxfId="15211" priority="288" operator="equal">
      <formula>"LCP"</formula>
    </cfRule>
  </conditionalFormatting>
  <conditionalFormatting sqref="AW100">
    <cfRule type="cellIs" dxfId="15210" priority="284" operator="equal">
      <formula>"SLC"</formula>
    </cfRule>
  </conditionalFormatting>
  <conditionalFormatting sqref="AW100">
    <cfRule type="cellIs" dxfId="15209" priority="280" operator="equal">
      <formula>"IDF"</formula>
    </cfRule>
    <cfRule type="cellIs" dxfId="15208" priority="281" operator="equal">
      <formula>"Costco"</formula>
    </cfRule>
    <cfRule type="cellIs" dxfId="15207" priority="282" operator="equal">
      <formula>"Gutzy"</formula>
    </cfRule>
    <cfRule type="cellIs" dxfId="15206" priority="283" operator="equal">
      <formula>"LCP"</formula>
    </cfRule>
  </conditionalFormatting>
  <conditionalFormatting sqref="J27">
    <cfRule type="cellIs" dxfId="15205" priority="279" operator="equal">
      <formula>"SLC"</formula>
    </cfRule>
  </conditionalFormatting>
  <conditionalFormatting sqref="J27">
    <cfRule type="cellIs" dxfId="15204" priority="275" operator="equal">
      <formula>"IDF"</formula>
    </cfRule>
    <cfRule type="cellIs" dxfId="15203" priority="276" operator="equal">
      <formula>"Costco"</formula>
    </cfRule>
    <cfRule type="cellIs" dxfId="15202" priority="277" operator="equal">
      <formula>"Gutzy"</formula>
    </cfRule>
    <cfRule type="cellIs" dxfId="15201" priority="278" operator="equal">
      <formula>"LCP"</formula>
    </cfRule>
  </conditionalFormatting>
  <conditionalFormatting sqref="J27">
    <cfRule type="cellIs" dxfId="15200" priority="274" operator="equal">
      <formula>"Receiving"</formula>
    </cfRule>
  </conditionalFormatting>
  <conditionalFormatting sqref="S28:S29 S23 S25:S26">
    <cfRule type="cellIs" dxfId="15199" priority="273" operator="equal">
      <formula>"SLC"</formula>
    </cfRule>
  </conditionalFormatting>
  <conditionalFormatting sqref="S28:S29 S23 S25:S26">
    <cfRule type="cellIs" dxfId="15198" priority="269" operator="equal">
      <formula>"IDF"</formula>
    </cfRule>
    <cfRule type="cellIs" dxfId="15197" priority="270" operator="equal">
      <formula>"Costco"</formula>
    </cfRule>
    <cfRule type="cellIs" dxfId="15196" priority="271" operator="equal">
      <formula>"Gutzy"</formula>
    </cfRule>
    <cfRule type="cellIs" dxfId="15195" priority="272" operator="equal">
      <formula>"LCP"</formula>
    </cfRule>
  </conditionalFormatting>
  <conditionalFormatting sqref="S28:S29 S23 S25:S26">
    <cfRule type="cellIs" dxfId="15194" priority="268" operator="equal">
      <formula>"Receiving"</formula>
    </cfRule>
  </conditionalFormatting>
  <conditionalFormatting sqref="J89">
    <cfRule type="cellIs" dxfId="15193" priority="267" operator="equal">
      <formula>"SLC"</formula>
    </cfRule>
  </conditionalFormatting>
  <conditionalFormatting sqref="J89">
    <cfRule type="cellIs" dxfId="15192" priority="263" operator="equal">
      <formula>"IDF"</formula>
    </cfRule>
    <cfRule type="cellIs" dxfId="15191" priority="264" operator="equal">
      <formula>"Costco"</formula>
    </cfRule>
    <cfRule type="cellIs" dxfId="15190" priority="265" operator="equal">
      <formula>"Gutzy"</formula>
    </cfRule>
    <cfRule type="cellIs" dxfId="15189" priority="266" operator="equal">
      <formula>"LCP"</formula>
    </cfRule>
  </conditionalFormatting>
  <conditionalFormatting sqref="J89">
    <cfRule type="cellIs" dxfId="15188" priority="262" operator="equal">
      <formula>"Receiving"</formula>
    </cfRule>
  </conditionalFormatting>
  <conditionalFormatting sqref="J30">
    <cfRule type="cellIs" dxfId="15187" priority="261" operator="equal">
      <formula>"SLC"</formula>
    </cfRule>
  </conditionalFormatting>
  <conditionalFormatting sqref="J30">
    <cfRule type="cellIs" dxfId="15186" priority="257" operator="equal">
      <formula>"IDF"</formula>
    </cfRule>
    <cfRule type="cellIs" dxfId="15185" priority="258" operator="equal">
      <formula>"Costco"</formula>
    </cfRule>
    <cfRule type="cellIs" dxfId="15184" priority="259" operator="equal">
      <formula>"Gutzy"</formula>
    </cfRule>
    <cfRule type="cellIs" dxfId="15183" priority="260" operator="equal">
      <formula>"LCP"</formula>
    </cfRule>
  </conditionalFormatting>
  <conditionalFormatting sqref="J30">
    <cfRule type="cellIs" dxfId="15182" priority="256" operator="equal">
      <formula>"Receiving"</formula>
    </cfRule>
  </conditionalFormatting>
  <conditionalFormatting sqref="J27:J30">
    <cfRule type="cellIs" dxfId="15181" priority="255" operator="equal">
      <formula>"SLC"</formula>
    </cfRule>
  </conditionalFormatting>
  <conditionalFormatting sqref="J27:J30">
    <cfRule type="cellIs" dxfId="15180" priority="251" operator="equal">
      <formula>"IDF"</formula>
    </cfRule>
    <cfRule type="cellIs" dxfId="15179" priority="252" operator="equal">
      <formula>"Costco"</formula>
    </cfRule>
    <cfRule type="cellIs" dxfId="15178" priority="253" operator="equal">
      <formula>"Gutzy"</formula>
    </cfRule>
    <cfRule type="cellIs" dxfId="15177" priority="254" operator="equal">
      <formula>"LCP"</formula>
    </cfRule>
  </conditionalFormatting>
  <conditionalFormatting sqref="J27:J30">
    <cfRule type="cellIs" dxfId="15176" priority="250" operator="equal">
      <formula>"Receiving"</formula>
    </cfRule>
  </conditionalFormatting>
  <conditionalFormatting sqref="S27">
    <cfRule type="cellIs" dxfId="15175" priority="249" operator="equal">
      <formula>"SLC"</formula>
    </cfRule>
  </conditionalFormatting>
  <conditionalFormatting sqref="S27">
    <cfRule type="cellIs" dxfId="15174" priority="245" operator="equal">
      <formula>"IDF"</formula>
    </cfRule>
    <cfRule type="cellIs" dxfId="15173" priority="246" operator="equal">
      <formula>"Costco"</formula>
    </cfRule>
    <cfRule type="cellIs" dxfId="15172" priority="247" operator="equal">
      <formula>"Gutzy"</formula>
    </cfRule>
    <cfRule type="cellIs" dxfId="15171" priority="248" operator="equal">
      <formula>"LCP"</formula>
    </cfRule>
  </conditionalFormatting>
  <conditionalFormatting sqref="S27">
    <cfRule type="cellIs" dxfId="15170" priority="244" operator="equal">
      <formula>"Receiving"</formula>
    </cfRule>
  </conditionalFormatting>
  <conditionalFormatting sqref="S30">
    <cfRule type="cellIs" dxfId="15169" priority="243" operator="equal">
      <formula>"SLC"</formula>
    </cfRule>
  </conditionalFormatting>
  <conditionalFormatting sqref="S30">
    <cfRule type="cellIs" dxfId="15168" priority="239" operator="equal">
      <formula>"IDF"</formula>
    </cfRule>
    <cfRule type="cellIs" dxfId="15167" priority="240" operator="equal">
      <formula>"Costco"</formula>
    </cfRule>
    <cfRule type="cellIs" dxfId="15166" priority="241" operator="equal">
      <formula>"Gutzy"</formula>
    </cfRule>
    <cfRule type="cellIs" dxfId="15165" priority="242" operator="equal">
      <formula>"LCP"</formula>
    </cfRule>
  </conditionalFormatting>
  <conditionalFormatting sqref="S30">
    <cfRule type="cellIs" dxfId="15164" priority="238" operator="equal">
      <formula>"Receiving"</formula>
    </cfRule>
  </conditionalFormatting>
  <conditionalFormatting sqref="J26 J5:J18">
    <cfRule type="cellIs" dxfId="15163" priority="237" operator="equal">
      <formula>"SLC"</formula>
    </cfRule>
  </conditionalFormatting>
  <conditionalFormatting sqref="J26 J5:J18">
    <cfRule type="cellIs" dxfId="15162" priority="233" operator="equal">
      <formula>"IDF"</formula>
    </cfRule>
    <cfRule type="cellIs" dxfId="15161" priority="234" operator="equal">
      <formula>"Costco"</formula>
    </cfRule>
    <cfRule type="cellIs" dxfId="15160" priority="235" operator="equal">
      <formula>"Gutzy"</formula>
    </cfRule>
    <cfRule type="cellIs" dxfId="15159" priority="236" operator="equal">
      <formula>"LCP"</formula>
    </cfRule>
  </conditionalFormatting>
  <conditionalFormatting sqref="J26 J5:J18">
    <cfRule type="cellIs" dxfId="15158" priority="232" operator="equal">
      <formula>"Receiving"</formula>
    </cfRule>
  </conditionalFormatting>
  <conditionalFormatting sqref="J19:J24">
    <cfRule type="cellIs" dxfId="15157" priority="231" operator="equal">
      <formula>"SLC"</formula>
    </cfRule>
  </conditionalFormatting>
  <conditionalFormatting sqref="J19:J24">
    <cfRule type="cellIs" dxfId="15156" priority="227" operator="equal">
      <formula>"IDF"</formula>
    </cfRule>
    <cfRule type="cellIs" dxfId="15155" priority="228" operator="equal">
      <formula>"Costco"</formula>
    </cfRule>
    <cfRule type="cellIs" dxfId="15154" priority="229" operator="equal">
      <formula>"Gutzy"</formula>
    </cfRule>
    <cfRule type="cellIs" dxfId="15153" priority="230" operator="equal">
      <formula>"LCP"</formula>
    </cfRule>
  </conditionalFormatting>
  <conditionalFormatting sqref="J19:J24">
    <cfRule type="cellIs" dxfId="15152" priority="226" operator="equal">
      <formula>"Receiving"</formula>
    </cfRule>
  </conditionalFormatting>
  <conditionalFormatting sqref="S5:S18">
    <cfRule type="cellIs" dxfId="15151" priority="225" operator="equal">
      <formula>"SLC"</formula>
    </cfRule>
  </conditionalFormatting>
  <conditionalFormatting sqref="S5:S18">
    <cfRule type="cellIs" dxfId="15150" priority="221" operator="equal">
      <formula>"IDF"</formula>
    </cfRule>
    <cfRule type="cellIs" dxfId="15149" priority="222" operator="equal">
      <formula>"Costco"</formula>
    </cfRule>
    <cfRule type="cellIs" dxfId="15148" priority="223" operator="equal">
      <formula>"Gutzy"</formula>
    </cfRule>
    <cfRule type="cellIs" dxfId="15147" priority="224" operator="equal">
      <formula>"LCP"</formula>
    </cfRule>
  </conditionalFormatting>
  <conditionalFormatting sqref="S5:S18">
    <cfRule type="cellIs" dxfId="15146" priority="220" operator="equal">
      <formula>"Receiving"</formula>
    </cfRule>
  </conditionalFormatting>
  <conditionalFormatting sqref="S19:S23">
    <cfRule type="cellIs" dxfId="15145" priority="219" operator="equal">
      <formula>"SLC"</formula>
    </cfRule>
  </conditionalFormatting>
  <conditionalFormatting sqref="S19:S23">
    <cfRule type="cellIs" dxfId="15144" priority="215" operator="equal">
      <formula>"IDF"</formula>
    </cfRule>
    <cfRule type="cellIs" dxfId="15143" priority="216" operator="equal">
      <formula>"Costco"</formula>
    </cfRule>
    <cfRule type="cellIs" dxfId="15142" priority="217" operator="equal">
      <formula>"Gutzy"</formula>
    </cfRule>
    <cfRule type="cellIs" dxfId="15141" priority="218" operator="equal">
      <formula>"LCP"</formula>
    </cfRule>
  </conditionalFormatting>
  <conditionalFormatting sqref="S19:S23">
    <cfRule type="cellIs" dxfId="15140" priority="214" operator="equal">
      <formula>"Receiving"</formula>
    </cfRule>
  </conditionalFormatting>
  <conditionalFormatting sqref="S24">
    <cfRule type="cellIs" dxfId="15139" priority="213" operator="equal">
      <formula>"SLC"</formula>
    </cfRule>
  </conditionalFormatting>
  <conditionalFormatting sqref="S24">
    <cfRule type="cellIs" dxfId="15138" priority="209" operator="equal">
      <formula>"IDF"</formula>
    </cfRule>
    <cfRule type="cellIs" dxfId="15137" priority="210" operator="equal">
      <formula>"Costco"</formula>
    </cfRule>
    <cfRule type="cellIs" dxfId="15136" priority="211" operator="equal">
      <formula>"Gutzy"</formula>
    </cfRule>
    <cfRule type="cellIs" dxfId="15135" priority="212" operator="equal">
      <formula>"LCP"</formula>
    </cfRule>
  </conditionalFormatting>
  <conditionalFormatting sqref="S24">
    <cfRule type="cellIs" dxfId="15134" priority="208" operator="equal">
      <formula>"Receiving"</formula>
    </cfRule>
  </conditionalFormatting>
  <conditionalFormatting sqref="A30">
    <cfRule type="cellIs" dxfId="15133" priority="207" operator="equal">
      <formula>"SLC"</formula>
    </cfRule>
  </conditionalFormatting>
  <conditionalFormatting sqref="A30">
    <cfRule type="cellIs" dxfId="15132" priority="203" operator="equal">
      <formula>"IDF"</formula>
    </cfRule>
    <cfRule type="cellIs" dxfId="15131" priority="204" operator="equal">
      <formula>"Costco"</formula>
    </cfRule>
    <cfRule type="cellIs" dxfId="15130" priority="205" operator="equal">
      <formula>"Gutzy"</formula>
    </cfRule>
    <cfRule type="cellIs" dxfId="15129" priority="206" operator="equal">
      <formula>"LCP"</formula>
    </cfRule>
  </conditionalFormatting>
  <conditionalFormatting sqref="A30">
    <cfRule type="cellIs" dxfId="15128" priority="202" operator="equal">
      <formula>"Receiving"</formula>
    </cfRule>
  </conditionalFormatting>
  <conditionalFormatting sqref="A30">
    <cfRule type="cellIs" dxfId="15127" priority="201" operator="equal">
      <formula>"SLC"</formula>
    </cfRule>
  </conditionalFormatting>
  <conditionalFormatting sqref="A30">
    <cfRule type="cellIs" dxfId="15126" priority="197" operator="equal">
      <formula>"IDF"</formula>
    </cfRule>
    <cfRule type="cellIs" dxfId="15125" priority="198" operator="equal">
      <formula>"Costco"</formula>
    </cfRule>
    <cfRule type="cellIs" dxfId="15124" priority="199" operator="equal">
      <formula>"Gutzy"</formula>
    </cfRule>
    <cfRule type="cellIs" dxfId="15123" priority="200" operator="equal">
      <formula>"LCP"</formula>
    </cfRule>
  </conditionalFormatting>
  <conditionalFormatting sqref="A30">
    <cfRule type="cellIs" dxfId="15122" priority="196" operator="equal">
      <formula>"Receiving"</formula>
    </cfRule>
  </conditionalFormatting>
  <conditionalFormatting sqref="A60">
    <cfRule type="cellIs" dxfId="15121" priority="195" operator="equal">
      <formula>"SLC"</formula>
    </cfRule>
  </conditionalFormatting>
  <conditionalFormatting sqref="A60">
    <cfRule type="cellIs" dxfId="15120" priority="191" operator="equal">
      <formula>"IDF"</formula>
    </cfRule>
    <cfRule type="cellIs" dxfId="15119" priority="192" operator="equal">
      <formula>"Costco"</formula>
    </cfRule>
    <cfRule type="cellIs" dxfId="15118" priority="193" operator="equal">
      <formula>"Gutzy"</formula>
    </cfRule>
    <cfRule type="cellIs" dxfId="15117" priority="194" operator="equal">
      <formula>"LCP"</formula>
    </cfRule>
  </conditionalFormatting>
  <conditionalFormatting sqref="A56">
    <cfRule type="cellIs" dxfId="15116" priority="190" operator="equal">
      <formula>"SLC"</formula>
    </cfRule>
  </conditionalFormatting>
  <conditionalFormatting sqref="A56">
    <cfRule type="cellIs" dxfId="15115" priority="186" operator="equal">
      <formula>"IDF"</formula>
    </cfRule>
    <cfRule type="cellIs" dxfId="15114" priority="187" operator="equal">
      <formula>"Costco"</formula>
    </cfRule>
    <cfRule type="cellIs" dxfId="15113" priority="188" operator="equal">
      <formula>"Gutzy"</formula>
    </cfRule>
    <cfRule type="cellIs" dxfId="15112" priority="189" operator="equal">
      <formula>"LCP"</formula>
    </cfRule>
  </conditionalFormatting>
  <conditionalFormatting sqref="A56">
    <cfRule type="cellIs" dxfId="15111" priority="185" operator="equal">
      <formula>"Receiving"</formula>
    </cfRule>
  </conditionalFormatting>
  <conditionalFormatting sqref="A59">
    <cfRule type="cellIs" dxfId="15110" priority="184" operator="equal">
      <formula>"SLC"</formula>
    </cfRule>
  </conditionalFormatting>
  <conditionalFormatting sqref="A59">
    <cfRule type="cellIs" dxfId="15109" priority="180" operator="equal">
      <formula>"IDF"</formula>
    </cfRule>
    <cfRule type="cellIs" dxfId="15108" priority="181" operator="equal">
      <formula>"Costco"</formula>
    </cfRule>
    <cfRule type="cellIs" dxfId="15107" priority="182" operator="equal">
      <formula>"Gutzy"</formula>
    </cfRule>
    <cfRule type="cellIs" dxfId="15106" priority="183" operator="equal">
      <formula>"LCP"</formula>
    </cfRule>
  </conditionalFormatting>
  <conditionalFormatting sqref="A59">
    <cfRule type="cellIs" dxfId="15105" priority="179" operator="equal">
      <formula>"Receiving"</formula>
    </cfRule>
  </conditionalFormatting>
  <conditionalFormatting sqref="A56:A59">
    <cfRule type="cellIs" dxfId="15104" priority="178" operator="equal">
      <formula>"SLC"</formula>
    </cfRule>
  </conditionalFormatting>
  <conditionalFormatting sqref="A56:A59">
    <cfRule type="cellIs" dxfId="15103" priority="174" operator="equal">
      <formula>"IDF"</formula>
    </cfRule>
    <cfRule type="cellIs" dxfId="15102" priority="175" operator="equal">
      <formula>"Costco"</formula>
    </cfRule>
    <cfRule type="cellIs" dxfId="15101" priority="176" operator="equal">
      <formula>"Gutzy"</formula>
    </cfRule>
    <cfRule type="cellIs" dxfId="15100" priority="177" operator="equal">
      <formula>"LCP"</formula>
    </cfRule>
  </conditionalFormatting>
  <conditionalFormatting sqref="A56:A59">
    <cfRule type="cellIs" dxfId="15099" priority="173" operator="equal">
      <formula>"Receiving"</formula>
    </cfRule>
  </conditionalFormatting>
  <conditionalFormatting sqref="A34:A47">
    <cfRule type="cellIs" dxfId="15098" priority="172" operator="equal">
      <formula>"SLC"</formula>
    </cfRule>
  </conditionalFormatting>
  <conditionalFormatting sqref="A34:A47">
    <cfRule type="cellIs" dxfId="15097" priority="168" operator="equal">
      <formula>"IDF"</formula>
    </cfRule>
    <cfRule type="cellIs" dxfId="15096" priority="169" operator="equal">
      <formula>"Costco"</formula>
    </cfRule>
    <cfRule type="cellIs" dxfId="15095" priority="170" operator="equal">
      <formula>"Gutzy"</formula>
    </cfRule>
    <cfRule type="cellIs" dxfId="15094" priority="171" operator="equal">
      <formula>"LCP"</formula>
    </cfRule>
  </conditionalFormatting>
  <conditionalFormatting sqref="A34:A47">
    <cfRule type="cellIs" dxfId="15093" priority="167" operator="equal">
      <formula>"Receiving"</formula>
    </cfRule>
  </conditionalFormatting>
  <conditionalFormatting sqref="A48:A53">
    <cfRule type="cellIs" dxfId="15092" priority="166" operator="equal">
      <formula>"SLC"</formula>
    </cfRule>
  </conditionalFormatting>
  <conditionalFormatting sqref="A48:A53">
    <cfRule type="cellIs" dxfId="15091" priority="162" operator="equal">
      <formula>"IDF"</formula>
    </cfRule>
    <cfRule type="cellIs" dxfId="15090" priority="163" operator="equal">
      <formula>"Costco"</formula>
    </cfRule>
    <cfRule type="cellIs" dxfId="15089" priority="164" operator="equal">
      <formula>"Gutzy"</formula>
    </cfRule>
    <cfRule type="cellIs" dxfId="15088" priority="165" operator="equal">
      <formula>"LCP"</formula>
    </cfRule>
  </conditionalFormatting>
  <conditionalFormatting sqref="A48:A53">
    <cfRule type="cellIs" dxfId="15087" priority="161" operator="equal">
      <formula>"Receiving"</formula>
    </cfRule>
  </conditionalFormatting>
  <conditionalFormatting sqref="J59">
    <cfRule type="cellIs" dxfId="15086" priority="160" operator="equal">
      <formula>"SLC"</formula>
    </cfRule>
  </conditionalFormatting>
  <conditionalFormatting sqref="J59">
    <cfRule type="cellIs" dxfId="15085" priority="156" operator="equal">
      <formula>"IDF"</formula>
    </cfRule>
    <cfRule type="cellIs" dxfId="15084" priority="157" operator="equal">
      <formula>"Costco"</formula>
    </cfRule>
    <cfRule type="cellIs" dxfId="15083" priority="158" operator="equal">
      <formula>"Gutzy"</formula>
    </cfRule>
    <cfRule type="cellIs" dxfId="15082" priority="159" operator="equal">
      <formula>"LCP"</formula>
    </cfRule>
  </conditionalFormatting>
  <conditionalFormatting sqref="J59">
    <cfRule type="cellIs" dxfId="15081" priority="155" operator="equal">
      <formula>"Receiving"</formula>
    </cfRule>
  </conditionalFormatting>
  <conditionalFormatting sqref="J59">
    <cfRule type="cellIs" dxfId="15080" priority="154" operator="equal">
      <formula>"SLC"</formula>
    </cfRule>
  </conditionalFormatting>
  <conditionalFormatting sqref="J59">
    <cfRule type="cellIs" dxfId="15079" priority="150" operator="equal">
      <formula>"IDF"</formula>
    </cfRule>
    <cfRule type="cellIs" dxfId="15078" priority="151" operator="equal">
      <formula>"Costco"</formula>
    </cfRule>
    <cfRule type="cellIs" dxfId="15077" priority="152" operator="equal">
      <formula>"Gutzy"</formula>
    </cfRule>
    <cfRule type="cellIs" dxfId="15076" priority="153" operator="equal">
      <formula>"LCP"</formula>
    </cfRule>
  </conditionalFormatting>
  <conditionalFormatting sqref="J59">
    <cfRule type="cellIs" dxfId="15075" priority="149" operator="equal">
      <formula>"Receiving"</formula>
    </cfRule>
  </conditionalFormatting>
  <conditionalFormatting sqref="J34:J47">
    <cfRule type="cellIs" dxfId="15074" priority="148" operator="equal">
      <formula>"SLC"</formula>
    </cfRule>
  </conditionalFormatting>
  <conditionalFormatting sqref="J34:J47">
    <cfRule type="cellIs" dxfId="15073" priority="144" operator="equal">
      <formula>"IDF"</formula>
    </cfRule>
    <cfRule type="cellIs" dxfId="15072" priority="145" operator="equal">
      <formula>"Costco"</formula>
    </cfRule>
    <cfRule type="cellIs" dxfId="15071" priority="146" operator="equal">
      <formula>"Gutzy"</formula>
    </cfRule>
    <cfRule type="cellIs" dxfId="15070" priority="147" operator="equal">
      <formula>"LCP"</formula>
    </cfRule>
  </conditionalFormatting>
  <conditionalFormatting sqref="J34:J47">
    <cfRule type="cellIs" dxfId="15069" priority="143" operator="equal">
      <formula>"Receiving"</formula>
    </cfRule>
  </conditionalFormatting>
  <conditionalFormatting sqref="J48:J52">
    <cfRule type="cellIs" dxfId="15068" priority="142" operator="equal">
      <formula>"SLC"</formula>
    </cfRule>
  </conditionalFormatting>
  <conditionalFormatting sqref="J48:J52">
    <cfRule type="cellIs" dxfId="15067" priority="138" operator="equal">
      <formula>"IDF"</formula>
    </cfRule>
    <cfRule type="cellIs" dxfId="15066" priority="139" operator="equal">
      <formula>"Costco"</formula>
    </cfRule>
    <cfRule type="cellIs" dxfId="15065" priority="140" operator="equal">
      <formula>"Gutzy"</formula>
    </cfRule>
    <cfRule type="cellIs" dxfId="15064" priority="141" operator="equal">
      <formula>"LCP"</formula>
    </cfRule>
  </conditionalFormatting>
  <conditionalFormatting sqref="J48:J52">
    <cfRule type="cellIs" dxfId="15063" priority="137" operator="equal">
      <formula>"Receiving"</formula>
    </cfRule>
  </conditionalFormatting>
  <conditionalFormatting sqref="S56">
    <cfRule type="cellIs" dxfId="15062" priority="136" operator="equal">
      <formula>"SLC"</formula>
    </cfRule>
  </conditionalFormatting>
  <conditionalFormatting sqref="S56">
    <cfRule type="cellIs" dxfId="15061" priority="132" operator="equal">
      <formula>"IDF"</formula>
    </cfRule>
    <cfRule type="cellIs" dxfId="15060" priority="133" operator="equal">
      <formula>"Costco"</formula>
    </cfRule>
    <cfRule type="cellIs" dxfId="15059" priority="134" operator="equal">
      <formula>"Gutzy"</formula>
    </cfRule>
    <cfRule type="cellIs" dxfId="15058" priority="135" operator="equal">
      <formula>"LCP"</formula>
    </cfRule>
  </conditionalFormatting>
  <conditionalFormatting sqref="S56">
    <cfRule type="cellIs" dxfId="15057" priority="131" operator="equal">
      <formula>"Receiving"</formula>
    </cfRule>
  </conditionalFormatting>
  <conditionalFormatting sqref="S59">
    <cfRule type="cellIs" dxfId="15056" priority="130" operator="equal">
      <formula>"SLC"</formula>
    </cfRule>
  </conditionalFormatting>
  <conditionalFormatting sqref="S59">
    <cfRule type="cellIs" dxfId="15055" priority="126" operator="equal">
      <formula>"IDF"</formula>
    </cfRule>
    <cfRule type="cellIs" dxfId="15054" priority="127" operator="equal">
      <formula>"Costco"</formula>
    </cfRule>
    <cfRule type="cellIs" dxfId="15053" priority="128" operator="equal">
      <formula>"Gutzy"</formula>
    </cfRule>
    <cfRule type="cellIs" dxfId="15052" priority="129" operator="equal">
      <formula>"LCP"</formula>
    </cfRule>
  </conditionalFormatting>
  <conditionalFormatting sqref="S59">
    <cfRule type="cellIs" dxfId="15051" priority="125" operator="equal">
      <formula>"Receiving"</formula>
    </cfRule>
  </conditionalFormatting>
  <conditionalFormatting sqref="S56:S59">
    <cfRule type="cellIs" dxfId="15050" priority="124" operator="equal">
      <formula>"SLC"</formula>
    </cfRule>
  </conditionalFormatting>
  <conditionalFormatting sqref="S56:S59">
    <cfRule type="cellIs" dxfId="15049" priority="120" operator="equal">
      <formula>"IDF"</formula>
    </cfRule>
    <cfRule type="cellIs" dxfId="15048" priority="121" operator="equal">
      <formula>"Costco"</formula>
    </cfRule>
    <cfRule type="cellIs" dxfId="15047" priority="122" operator="equal">
      <formula>"Gutzy"</formula>
    </cfRule>
    <cfRule type="cellIs" dxfId="15046" priority="123" operator="equal">
      <formula>"LCP"</formula>
    </cfRule>
  </conditionalFormatting>
  <conditionalFormatting sqref="S56:S59">
    <cfRule type="cellIs" dxfId="15045" priority="119" operator="equal">
      <formula>"Receiving"</formula>
    </cfRule>
  </conditionalFormatting>
  <conditionalFormatting sqref="S54:S55 S34:S47">
    <cfRule type="cellIs" dxfId="15044" priority="118" operator="equal">
      <formula>"SLC"</formula>
    </cfRule>
  </conditionalFormatting>
  <conditionalFormatting sqref="S54:S55 S34:S47">
    <cfRule type="cellIs" dxfId="15043" priority="114" operator="equal">
      <formula>"IDF"</formula>
    </cfRule>
    <cfRule type="cellIs" dxfId="15042" priority="115" operator="equal">
      <formula>"Costco"</formula>
    </cfRule>
    <cfRule type="cellIs" dxfId="15041" priority="116" operator="equal">
      <formula>"Gutzy"</formula>
    </cfRule>
    <cfRule type="cellIs" dxfId="15040" priority="117" operator="equal">
      <formula>"LCP"</formula>
    </cfRule>
  </conditionalFormatting>
  <conditionalFormatting sqref="S54:S55 S34:S47">
    <cfRule type="cellIs" dxfId="15039" priority="113" operator="equal">
      <formula>"Receiving"</formula>
    </cfRule>
  </conditionalFormatting>
  <conditionalFormatting sqref="S48:S53">
    <cfRule type="cellIs" dxfId="15038" priority="112" operator="equal">
      <formula>"SLC"</formula>
    </cfRule>
  </conditionalFormatting>
  <conditionalFormatting sqref="S48:S53">
    <cfRule type="cellIs" dxfId="15037" priority="108" operator="equal">
      <formula>"IDF"</formula>
    </cfRule>
    <cfRule type="cellIs" dxfId="15036" priority="109" operator="equal">
      <formula>"Costco"</formula>
    </cfRule>
    <cfRule type="cellIs" dxfId="15035" priority="110" operator="equal">
      <formula>"Gutzy"</formula>
    </cfRule>
    <cfRule type="cellIs" dxfId="15034" priority="111" operator="equal">
      <formula>"LCP"</formula>
    </cfRule>
  </conditionalFormatting>
  <conditionalFormatting sqref="S48:S53">
    <cfRule type="cellIs" dxfId="15033" priority="107" operator="equal">
      <formula>"Receiving"</formula>
    </cfRule>
  </conditionalFormatting>
  <conditionalFormatting sqref="A87">
    <cfRule type="cellIs" dxfId="15032" priority="106" operator="equal">
      <formula>"SLC"</formula>
    </cfRule>
  </conditionalFormatting>
  <conditionalFormatting sqref="A87">
    <cfRule type="cellIs" dxfId="15031" priority="102" operator="equal">
      <formula>"IDF"</formula>
    </cfRule>
    <cfRule type="cellIs" dxfId="15030" priority="103" operator="equal">
      <formula>"Costco"</formula>
    </cfRule>
    <cfRule type="cellIs" dxfId="15029" priority="104" operator="equal">
      <formula>"Gutzy"</formula>
    </cfRule>
    <cfRule type="cellIs" dxfId="15028" priority="105" operator="equal">
      <formula>"LCP"</formula>
    </cfRule>
  </conditionalFormatting>
  <conditionalFormatting sqref="A87">
    <cfRule type="cellIs" dxfId="15027" priority="101" operator="equal">
      <formula>"Receiving"</formula>
    </cfRule>
  </conditionalFormatting>
  <conditionalFormatting sqref="A85:A87">
    <cfRule type="cellIs" dxfId="15026" priority="100" operator="equal">
      <formula>"SLC"</formula>
    </cfRule>
  </conditionalFormatting>
  <conditionalFormatting sqref="A85:A87">
    <cfRule type="cellIs" dxfId="15025" priority="96" operator="equal">
      <formula>"IDF"</formula>
    </cfRule>
    <cfRule type="cellIs" dxfId="15024" priority="97" operator="equal">
      <formula>"Costco"</formula>
    </cfRule>
    <cfRule type="cellIs" dxfId="15023" priority="98" operator="equal">
      <formula>"Gutzy"</formula>
    </cfRule>
    <cfRule type="cellIs" dxfId="15022" priority="99" operator="equal">
      <formula>"LCP"</formula>
    </cfRule>
  </conditionalFormatting>
  <conditionalFormatting sqref="A85:A87">
    <cfRule type="cellIs" dxfId="15021" priority="95" operator="equal">
      <formula>"Receiving"</formula>
    </cfRule>
  </conditionalFormatting>
  <conditionalFormatting sqref="A82 A62:A75">
    <cfRule type="cellIs" dxfId="15020" priority="94" operator="equal">
      <formula>"SLC"</formula>
    </cfRule>
  </conditionalFormatting>
  <conditionalFormatting sqref="A82 A62:A75">
    <cfRule type="cellIs" dxfId="15019" priority="90" operator="equal">
      <formula>"IDF"</formula>
    </cfRule>
    <cfRule type="cellIs" dxfId="15018" priority="91" operator="equal">
      <formula>"Costco"</formula>
    </cfRule>
    <cfRule type="cellIs" dxfId="15017" priority="92" operator="equal">
      <formula>"Gutzy"</formula>
    </cfRule>
    <cfRule type="cellIs" dxfId="15016" priority="93" operator="equal">
      <formula>"LCP"</formula>
    </cfRule>
  </conditionalFormatting>
  <conditionalFormatting sqref="A82 A62:A75">
    <cfRule type="cellIs" dxfId="15015" priority="89" operator="equal">
      <formula>"Receiving"</formula>
    </cfRule>
  </conditionalFormatting>
  <conditionalFormatting sqref="A76:A81">
    <cfRule type="cellIs" dxfId="15014" priority="88" operator="equal">
      <formula>"SLC"</formula>
    </cfRule>
  </conditionalFormatting>
  <conditionalFormatting sqref="A76:A81">
    <cfRule type="cellIs" dxfId="15013" priority="84" operator="equal">
      <formula>"IDF"</formula>
    </cfRule>
    <cfRule type="cellIs" dxfId="15012" priority="85" operator="equal">
      <formula>"Costco"</formula>
    </cfRule>
    <cfRule type="cellIs" dxfId="15011" priority="86" operator="equal">
      <formula>"Gutzy"</formula>
    </cfRule>
    <cfRule type="cellIs" dxfId="15010" priority="87" operator="equal">
      <formula>"LCP"</formula>
    </cfRule>
  </conditionalFormatting>
  <conditionalFormatting sqref="A76:A81">
    <cfRule type="cellIs" dxfId="15009" priority="83" operator="equal">
      <formula>"Receiving"</formula>
    </cfRule>
  </conditionalFormatting>
  <conditionalFormatting sqref="A89:A97 H89:H97">
    <cfRule type="cellIs" dxfId="15008" priority="82" operator="equal">
      <formula>"SLC"</formula>
    </cfRule>
  </conditionalFormatting>
  <conditionalFormatting sqref="A89:A97 H89:H97">
    <cfRule type="cellIs" dxfId="15007" priority="78" operator="equal">
      <formula>"IDF"</formula>
    </cfRule>
    <cfRule type="cellIs" dxfId="15006" priority="79" operator="equal">
      <formula>"Costco"</formula>
    </cfRule>
    <cfRule type="cellIs" dxfId="15005" priority="80" operator="equal">
      <formula>"Gutzy"</formula>
    </cfRule>
    <cfRule type="cellIs" dxfId="15004" priority="81" operator="equal">
      <formula>"LCP"</formula>
    </cfRule>
  </conditionalFormatting>
  <conditionalFormatting sqref="A89:A97 H89:H97">
    <cfRule type="cellIs" dxfId="15003" priority="77" operator="equal">
      <formula>"Receiving"</formula>
    </cfRule>
  </conditionalFormatting>
  <conditionalFormatting sqref="S71:S76 N62:N67 N71:N77">
    <cfRule type="cellIs" dxfId="15002" priority="76" operator="equal">
      <formula>"SLC"</formula>
    </cfRule>
  </conditionalFormatting>
  <conditionalFormatting sqref="S71:S76 N62:N67 N71:N77">
    <cfRule type="cellIs" dxfId="15001" priority="72" operator="equal">
      <formula>"IDF"</formula>
    </cfRule>
    <cfRule type="cellIs" dxfId="15000" priority="73" operator="equal">
      <formula>"Costco"</formula>
    </cfRule>
    <cfRule type="cellIs" dxfId="14999" priority="74" operator="equal">
      <formula>"Gutzy"</formula>
    </cfRule>
    <cfRule type="cellIs" dxfId="14998" priority="75" operator="equal">
      <formula>"LCP"</formula>
    </cfRule>
  </conditionalFormatting>
  <conditionalFormatting sqref="S71:S76">
    <cfRule type="cellIs" dxfId="14997" priority="71" operator="equal">
      <formula>"Receiving"</formula>
    </cfRule>
  </conditionalFormatting>
  <conditionalFormatting sqref="Q62:Q66 T72:T77 W62:W67 O61 U71 L61:L67 S62:T67">
    <cfRule type="cellIs" dxfId="14996" priority="70" operator="equal">
      <formula>"SLC"</formula>
    </cfRule>
  </conditionalFormatting>
  <conditionalFormatting sqref="Q62:Q66 T72:T77 W62:W67 O61 U71 L61:L67 S62:T67">
    <cfRule type="cellIs" dxfId="14995" priority="66" operator="equal">
      <formula>"IDF"</formula>
    </cfRule>
    <cfRule type="cellIs" dxfId="14994" priority="67" operator="equal">
      <formula>"Costco"</formula>
    </cfRule>
    <cfRule type="cellIs" dxfId="14993" priority="68" operator="equal">
      <formula>"Gutzy"</formula>
    </cfRule>
    <cfRule type="cellIs" dxfId="14992" priority="69" operator="equal">
      <formula>"LCP"</formula>
    </cfRule>
  </conditionalFormatting>
  <conditionalFormatting sqref="Q72:Q77">
    <cfRule type="cellIs" dxfId="14991" priority="65" operator="equal">
      <formula>"SLC"</formula>
    </cfRule>
  </conditionalFormatting>
  <conditionalFormatting sqref="Q72:Q77">
    <cfRule type="cellIs" dxfId="14990" priority="61" operator="equal">
      <formula>"IDF"</formula>
    </cfRule>
    <cfRule type="cellIs" dxfId="14989" priority="62" operator="equal">
      <formula>"Costco"</formula>
    </cfRule>
    <cfRule type="cellIs" dxfId="14988" priority="63" operator="equal">
      <formula>"Gutzy"</formula>
    </cfRule>
    <cfRule type="cellIs" dxfId="14987" priority="64" operator="equal">
      <formula>"LCP"</formula>
    </cfRule>
  </conditionalFormatting>
  <conditionalFormatting sqref="W72:W77">
    <cfRule type="cellIs" dxfId="14986" priority="60" operator="equal">
      <formula>"SLC"</formula>
    </cfRule>
  </conditionalFormatting>
  <conditionalFormatting sqref="W72:W77">
    <cfRule type="cellIs" dxfId="14985" priority="56" operator="equal">
      <formula>"IDF"</formula>
    </cfRule>
    <cfRule type="cellIs" dxfId="14984" priority="57" operator="equal">
      <formula>"Costco"</formula>
    </cfRule>
    <cfRule type="cellIs" dxfId="14983" priority="58" operator="equal">
      <formula>"Gutzy"</formula>
    </cfRule>
    <cfRule type="cellIs" dxfId="14982" priority="59" operator="equal">
      <formula>"LCP"</formula>
    </cfRule>
  </conditionalFormatting>
  <conditionalFormatting sqref="N71:N77 U71 L61:L67 S62:S67">
    <cfRule type="cellIs" dxfId="14981" priority="55" operator="equal">
      <formula>"Receiving"</formula>
    </cfRule>
  </conditionalFormatting>
  <conditionalFormatting sqref="A26">
    <cfRule type="cellIs" dxfId="14980" priority="54" operator="equal">
      <formula>"SLC"</formula>
    </cfRule>
  </conditionalFormatting>
  <conditionalFormatting sqref="A26">
    <cfRule type="cellIs" dxfId="14979" priority="50" operator="equal">
      <formula>"IDF"</formula>
    </cfRule>
    <cfRule type="cellIs" dxfId="14978" priority="51" operator="equal">
      <formula>"Costco"</formula>
    </cfRule>
    <cfRule type="cellIs" dxfId="14977" priority="52" operator="equal">
      <formula>"Gutzy"</formula>
    </cfRule>
    <cfRule type="cellIs" dxfId="14976" priority="53" operator="equal">
      <formula>"LCP"</formula>
    </cfRule>
  </conditionalFormatting>
  <conditionalFormatting sqref="A26">
    <cfRule type="cellIs" dxfId="14975" priority="49" operator="equal">
      <formula>"Receiving"</formula>
    </cfRule>
  </conditionalFormatting>
  <conditionalFormatting sqref="A84">
    <cfRule type="cellIs" dxfId="14974" priority="48" operator="equal">
      <formula>"SLC"</formula>
    </cfRule>
  </conditionalFormatting>
  <conditionalFormatting sqref="A84">
    <cfRule type="cellIs" dxfId="14973" priority="44" operator="equal">
      <formula>"IDF"</formula>
    </cfRule>
    <cfRule type="cellIs" dxfId="14972" priority="45" operator="equal">
      <formula>"Costco"</formula>
    </cfRule>
    <cfRule type="cellIs" dxfId="14971" priority="46" operator="equal">
      <formula>"Gutzy"</formula>
    </cfRule>
    <cfRule type="cellIs" dxfId="14970" priority="47" operator="equal">
      <formula>"LCP"</formula>
    </cfRule>
  </conditionalFormatting>
  <conditionalFormatting sqref="A84">
    <cfRule type="cellIs" dxfId="14969" priority="43" operator="equal">
      <formula>"Receiving"</formula>
    </cfRule>
  </conditionalFormatting>
  <conditionalFormatting sqref="A5:A14">
    <cfRule type="cellIs" dxfId="14968" priority="42" operator="equal">
      <formula>"SLC"</formula>
    </cfRule>
  </conditionalFormatting>
  <conditionalFormatting sqref="A5:A14">
    <cfRule type="cellIs" dxfId="14967" priority="38" operator="equal">
      <formula>"IDF"</formula>
    </cfRule>
    <cfRule type="cellIs" dxfId="14966" priority="39" operator="equal">
      <formula>"Costco"</formula>
    </cfRule>
    <cfRule type="cellIs" dxfId="14965" priority="40" operator="equal">
      <formula>"Gutzy"</formula>
    </cfRule>
    <cfRule type="cellIs" dxfId="14964" priority="41" operator="equal">
      <formula>"LCP"</formula>
    </cfRule>
  </conditionalFormatting>
  <conditionalFormatting sqref="A5:A14">
    <cfRule type="cellIs" dxfId="14963" priority="37" operator="equal">
      <formula>"Receiving"</formula>
    </cfRule>
  </conditionalFormatting>
  <conditionalFormatting sqref="J25">
    <cfRule type="cellIs" dxfId="14962" priority="36" operator="equal">
      <formula>"SLC"</formula>
    </cfRule>
  </conditionalFormatting>
  <conditionalFormatting sqref="J25">
    <cfRule type="cellIs" dxfId="14961" priority="32" operator="equal">
      <formula>"IDF"</formula>
    </cfRule>
    <cfRule type="cellIs" dxfId="14960" priority="33" operator="equal">
      <formula>"Costco"</formula>
    </cfRule>
    <cfRule type="cellIs" dxfId="14959" priority="34" operator="equal">
      <formula>"Gutzy"</formula>
    </cfRule>
    <cfRule type="cellIs" dxfId="14958" priority="35" operator="equal">
      <formula>"LCP"</formula>
    </cfRule>
  </conditionalFormatting>
  <conditionalFormatting sqref="J25">
    <cfRule type="cellIs" dxfId="14957" priority="31" operator="equal">
      <formula>"Receiving"</formula>
    </cfRule>
  </conditionalFormatting>
  <conditionalFormatting sqref="A55">
    <cfRule type="cellIs" dxfId="14956" priority="30" operator="equal">
      <formula>"SLC"</formula>
    </cfRule>
  </conditionalFormatting>
  <conditionalFormatting sqref="A55">
    <cfRule type="cellIs" dxfId="14955" priority="26" operator="equal">
      <formula>"IDF"</formula>
    </cfRule>
    <cfRule type="cellIs" dxfId="14954" priority="27" operator="equal">
      <formula>"Costco"</formula>
    </cfRule>
    <cfRule type="cellIs" dxfId="14953" priority="28" operator="equal">
      <formula>"Gutzy"</formula>
    </cfRule>
    <cfRule type="cellIs" dxfId="14952" priority="29" operator="equal">
      <formula>"LCP"</formula>
    </cfRule>
  </conditionalFormatting>
  <conditionalFormatting sqref="A55">
    <cfRule type="cellIs" dxfId="14951" priority="25" operator="equal">
      <formula>"Receiving"</formula>
    </cfRule>
  </conditionalFormatting>
  <conditionalFormatting sqref="A83">
    <cfRule type="cellIs" dxfId="14950" priority="24" operator="equal">
      <formula>"SLC"</formula>
    </cfRule>
  </conditionalFormatting>
  <conditionalFormatting sqref="A83">
    <cfRule type="cellIs" dxfId="14949" priority="20" operator="equal">
      <formula>"IDF"</formula>
    </cfRule>
    <cfRule type="cellIs" dxfId="14948" priority="21" operator="equal">
      <formula>"Costco"</formula>
    </cfRule>
    <cfRule type="cellIs" dxfId="14947" priority="22" operator="equal">
      <formula>"Gutzy"</formula>
    </cfRule>
    <cfRule type="cellIs" dxfId="14946" priority="23" operator="equal">
      <formula>"LCP"</formula>
    </cfRule>
  </conditionalFormatting>
  <conditionalFormatting sqref="A83">
    <cfRule type="cellIs" dxfId="14945" priority="19" operator="equal">
      <formula>"Receiving"</formula>
    </cfRule>
  </conditionalFormatting>
  <conditionalFormatting sqref="J55 J58">
    <cfRule type="cellIs" dxfId="14944" priority="18" operator="equal">
      <formula>"SLC"</formula>
    </cfRule>
  </conditionalFormatting>
  <conditionalFormatting sqref="J55 J58">
    <cfRule type="cellIs" dxfId="14943" priority="14" operator="equal">
      <formula>"IDF"</formula>
    </cfRule>
    <cfRule type="cellIs" dxfId="14942" priority="15" operator="equal">
      <formula>"Costco"</formula>
    </cfRule>
    <cfRule type="cellIs" dxfId="14941" priority="16" operator="equal">
      <formula>"Gutzy"</formula>
    </cfRule>
    <cfRule type="cellIs" dxfId="14940" priority="17" operator="equal">
      <formula>"LCP"</formula>
    </cfRule>
  </conditionalFormatting>
  <conditionalFormatting sqref="J55 J58">
    <cfRule type="cellIs" dxfId="14939" priority="13" operator="equal">
      <formula>"Receiving"</formula>
    </cfRule>
  </conditionalFormatting>
  <conditionalFormatting sqref="J53 J56">
    <cfRule type="cellIs" dxfId="14938" priority="12" operator="equal">
      <formula>"SLC"</formula>
    </cfRule>
  </conditionalFormatting>
  <conditionalFormatting sqref="J53 J56">
    <cfRule type="cellIs" dxfId="14937" priority="8" operator="equal">
      <formula>"IDF"</formula>
    </cfRule>
    <cfRule type="cellIs" dxfId="14936" priority="9" operator="equal">
      <formula>"Costco"</formula>
    </cfRule>
    <cfRule type="cellIs" dxfId="14935" priority="10" operator="equal">
      <formula>"Gutzy"</formula>
    </cfRule>
    <cfRule type="cellIs" dxfId="14934" priority="11" operator="equal">
      <formula>"LCP"</formula>
    </cfRule>
  </conditionalFormatting>
  <conditionalFormatting sqref="J53 J56">
    <cfRule type="cellIs" dxfId="14933" priority="7" operator="equal">
      <formula>"Receiving"</formula>
    </cfRule>
  </conditionalFormatting>
  <conditionalFormatting sqref="J54 J57">
    <cfRule type="cellIs" dxfId="14932" priority="6" operator="equal">
      <formula>"SLC"</formula>
    </cfRule>
  </conditionalFormatting>
  <conditionalFormatting sqref="J54 J57">
    <cfRule type="cellIs" dxfId="14931" priority="2" operator="equal">
      <formula>"IDF"</formula>
    </cfRule>
    <cfRule type="cellIs" dxfId="14930" priority="3" operator="equal">
      <formula>"Costco"</formula>
    </cfRule>
    <cfRule type="cellIs" dxfId="14929" priority="4" operator="equal">
      <formula>"Gutzy"</formula>
    </cfRule>
    <cfRule type="cellIs" dxfId="14928" priority="5" operator="equal">
      <formula>"LCP"</formula>
    </cfRule>
  </conditionalFormatting>
  <conditionalFormatting sqref="J54 J57">
    <cfRule type="cellIs" dxfId="1492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243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43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214219-06D9-4BA9-A005-49485C4028B6}">
          <x14:formula1>
            <xm:f>Lists!$A$1:$A$52</xm:f>
          </x14:formula1>
          <xm:sqref>C1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0F33-7679-4B0A-AD3C-3D6D65B5E708}">
  <sheetPr codeName="Sheet277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51</v>
      </c>
    </row>
    <row r="2" spans="1:36" ht="8.25" customHeight="1" thickBot="1" x14ac:dyDescent="0.3"/>
    <row r="3" spans="1:36" ht="16.5" thickBot="1" x14ac:dyDescent="0.3">
      <c r="A3" s="476">
        <f>VLOOKUP(C1,Lists!A1:B52,2)</f>
        <v>46299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46300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46301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46302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46303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46304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46305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46299</v>
      </c>
      <c r="M61" s="173">
        <f t="shared" ref="M61:M66" si="0">COUNTIF($A$5:$A$30,N61)</f>
        <v>0</v>
      </c>
      <c r="N61" s="174" t="s">
        <v>18</v>
      </c>
      <c r="O61" s="505">
        <f>J3</f>
        <v>46300</v>
      </c>
      <c r="P61" s="173">
        <f t="shared" ref="P61:P66" si="1">COUNTIF($J$5:$J$30,Q61)</f>
        <v>2</v>
      </c>
      <c r="Q61" s="174" t="s">
        <v>18</v>
      </c>
      <c r="R61" s="508">
        <f>S3</f>
        <v>46301</v>
      </c>
      <c r="S61" s="173">
        <f t="shared" ref="S61:S66" si="2">COUNTIF($S$5:$S$30,T61)</f>
        <v>0</v>
      </c>
      <c r="T61" s="174" t="s">
        <v>18</v>
      </c>
      <c r="U61" s="511">
        <f>A32</f>
        <v>46302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46303</v>
      </c>
      <c r="M71" s="173">
        <f t="shared" ref="M71:M76" si="4">COUNTIF($J$34:$J$59,N71)</f>
        <v>0</v>
      </c>
      <c r="N71" s="174" t="s">
        <v>18</v>
      </c>
      <c r="O71" s="517">
        <f>S32</f>
        <v>46304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WW41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46300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46300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4926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4925" priority="335" operator="equal">
      <formula>"IDF"</formula>
    </cfRule>
    <cfRule type="cellIs" dxfId="14924" priority="336" operator="equal">
      <formula>"Costco"</formula>
    </cfRule>
    <cfRule type="cellIs" dxfId="14923" priority="337" operator="equal">
      <formula>"Gutzy"</formula>
    </cfRule>
    <cfRule type="cellIs" dxfId="14922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4921" priority="334" operator="equal">
      <formula>"Receiving"</formula>
    </cfRule>
  </conditionalFormatting>
  <conditionalFormatting sqref="AB48">
    <cfRule type="cellIs" dxfId="14920" priority="333" operator="equal">
      <formula>"SLC"</formula>
    </cfRule>
  </conditionalFormatting>
  <conditionalFormatting sqref="AB48">
    <cfRule type="cellIs" dxfId="14919" priority="329" operator="equal">
      <formula>"IDF"</formula>
    </cfRule>
    <cfRule type="cellIs" dxfId="14918" priority="330" operator="equal">
      <formula>"Costco"</formula>
    </cfRule>
    <cfRule type="cellIs" dxfId="14917" priority="331" operator="equal">
      <formula>"Gutzy"</formula>
    </cfRule>
    <cfRule type="cellIs" dxfId="14916" priority="332" operator="equal">
      <formula>"LCP"</formula>
    </cfRule>
  </conditionalFormatting>
  <conditionalFormatting sqref="AB48">
    <cfRule type="cellIs" dxfId="14915" priority="328" operator="equal">
      <formula>"Receiving"</formula>
    </cfRule>
  </conditionalFormatting>
  <conditionalFormatting sqref="AB41">
    <cfRule type="cellIs" dxfId="14914" priority="327" operator="equal">
      <formula>"SLC"</formula>
    </cfRule>
  </conditionalFormatting>
  <conditionalFormatting sqref="AB41">
    <cfRule type="cellIs" dxfId="14913" priority="323" operator="equal">
      <formula>"IDF"</formula>
    </cfRule>
    <cfRule type="cellIs" dxfId="14912" priority="324" operator="equal">
      <formula>"Costco"</formula>
    </cfRule>
    <cfRule type="cellIs" dxfId="14911" priority="325" operator="equal">
      <formula>"Gutzy"</formula>
    </cfRule>
    <cfRule type="cellIs" dxfId="14910" priority="326" operator="equal">
      <formula>"LCP"</formula>
    </cfRule>
  </conditionalFormatting>
  <conditionalFormatting sqref="AB41">
    <cfRule type="cellIs" dxfId="14909" priority="322" operator="equal">
      <formula>"Receiving"</formula>
    </cfRule>
  </conditionalFormatting>
  <conditionalFormatting sqref="AB42:AB44">
    <cfRule type="cellIs" dxfId="14908" priority="321" operator="equal">
      <formula>"SLC"</formula>
    </cfRule>
  </conditionalFormatting>
  <conditionalFormatting sqref="AB42:AB44">
    <cfRule type="cellIs" dxfId="14907" priority="317" operator="equal">
      <formula>"IDF"</formula>
    </cfRule>
    <cfRule type="cellIs" dxfId="14906" priority="318" operator="equal">
      <formula>"Costco"</formula>
    </cfRule>
    <cfRule type="cellIs" dxfId="14905" priority="319" operator="equal">
      <formula>"Gutzy"</formula>
    </cfRule>
    <cfRule type="cellIs" dxfId="14904" priority="320" operator="equal">
      <formula>"LCP"</formula>
    </cfRule>
  </conditionalFormatting>
  <conditionalFormatting sqref="AB42:AB44">
    <cfRule type="cellIs" dxfId="14903" priority="316" operator="equal">
      <formula>"Receiving"</formula>
    </cfRule>
  </conditionalFormatting>
  <conditionalFormatting sqref="AB45">
    <cfRule type="cellIs" dxfId="14902" priority="315" operator="equal">
      <formula>"SLC"</formula>
    </cfRule>
  </conditionalFormatting>
  <conditionalFormatting sqref="AB45">
    <cfRule type="cellIs" dxfId="14901" priority="311" operator="equal">
      <formula>"IDF"</formula>
    </cfRule>
    <cfRule type="cellIs" dxfId="14900" priority="312" operator="equal">
      <formula>"Costco"</formula>
    </cfRule>
    <cfRule type="cellIs" dxfId="14899" priority="313" operator="equal">
      <formula>"Gutzy"</formula>
    </cfRule>
    <cfRule type="cellIs" dxfId="14898" priority="314" operator="equal">
      <formula>"LCP"</formula>
    </cfRule>
  </conditionalFormatting>
  <conditionalFormatting sqref="AB45">
    <cfRule type="cellIs" dxfId="14897" priority="310" operator="equal">
      <formula>"Receiving"</formula>
    </cfRule>
  </conditionalFormatting>
  <conditionalFormatting sqref="I100">
    <cfRule type="cellIs" dxfId="14896" priority="309" operator="equal">
      <formula>"SLC"</formula>
    </cfRule>
  </conditionalFormatting>
  <conditionalFormatting sqref="I100">
    <cfRule type="cellIs" dxfId="14895" priority="305" operator="equal">
      <formula>"IDF"</formula>
    </cfRule>
    <cfRule type="cellIs" dxfId="14894" priority="306" operator="equal">
      <formula>"Costco"</formula>
    </cfRule>
    <cfRule type="cellIs" dxfId="14893" priority="307" operator="equal">
      <formula>"Gutzy"</formula>
    </cfRule>
    <cfRule type="cellIs" dxfId="14892" priority="308" operator="equal">
      <formula>"LCP"</formula>
    </cfRule>
  </conditionalFormatting>
  <conditionalFormatting sqref="Q100">
    <cfRule type="cellIs" dxfId="14891" priority="304" operator="equal">
      <formula>"SLC"</formula>
    </cfRule>
  </conditionalFormatting>
  <conditionalFormatting sqref="Q100">
    <cfRule type="cellIs" dxfId="14890" priority="300" operator="equal">
      <formula>"IDF"</formula>
    </cfRule>
    <cfRule type="cellIs" dxfId="14889" priority="301" operator="equal">
      <formula>"Costco"</formula>
    </cfRule>
    <cfRule type="cellIs" dxfId="14888" priority="302" operator="equal">
      <formula>"Gutzy"</formula>
    </cfRule>
    <cfRule type="cellIs" dxfId="14887" priority="303" operator="equal">
      <formula>"LCP"</formula>
    </cfRule>
  </conditionalFormatting>
  <conditionalFormatting sqref="Y100">
    <cfRule type="cellIs" dxfId="14886" priority="299" operator="equal">
      <formula>"SLC"</formula>
    </cfRule>
  </conditionalFormatting>
  <conditionalFormatting sqref="Y100">
    <cfRule type="cellIs" dxfId="14885" priority="295" operator="equal">
      <formula>"IDF"</formula>
    </cfRule>
    <cfRule type="cellIs" dxfId="14884" priority="296" operator="equal">
      <formula>"Costco"</formula>
    </cfRule>
    <cfRule type="cellIs" dxfId="14883" priority="297" operator="equal">
      <formula>"Gutzy"</formula>
    </cfRule>
    <cfRule type="cellIs" dxfId="14882" priority="298" operator="equal">
      <formula>"LCP"</formula>
    </cfRule>
  </conditionalFormatting>
  <conditionalFormatting sqref="AG100">
    <cfRule type="cellIs" dxfId="14881" priority="294" operator="equal">
      <formula>"SLC"</formula>
    </cfRule>
  </conditionalFormatting>
  <conditionalFormatting sqref="AG100">
    <cfRule type="cellIs" dxfId="14880" priority="290" operator="equal">
      <formula>"IDF"</formula>
    </cfRule>
    <cfRule type="cellIs" dxfId="14879" priority="291" operator="equal">
      <formula>"Costco"</formula>
    </cfRule>
    <cfRule type="cellIs" dxfId="14878" priority="292" operator="equal">
      <formula>"Gutzy"</formula>
    </cfRule>
    <cfRule type="cellIs" dxfId="14877" priority="293" operator="equal">
      <formula>"LCP"</formula>
    </cfRule>
  </conditionalFormatting>
  <conditionalFormatting sqref="AO100">
    <cfRule type="cellIs" dxfId="14876" priority="289" operator="equal">
      <formula>"SLC"</formula>
    </cfRule>
  </conditionalFormatting>
  <conditionalFormatting sqref="AO100">
    <cfRule type="cellIs" dxfId="14875" priority="285" operator="equal">
      <formula>"IDF"</formula>
    </cfRule>
    <cfRule type="cellIs" dxfId="14874" priority="286" operator="equal">
      <formula>"Costco"</formula>
    </cfRule>
    <cfRule type="cellIs" dxfId="14873" priority="287" operator="equal">
      <formula>"Gutzy"</formula>
    </cfRule>
    <cfRule type="cellIs" dxfId="14872" priority="288" operator="equal">
      <formula>"LCP"</formula>
    </cfRule>
  </conditionalFormatting>
  <conditionalFormatting sqref="AW100">
    <cfRule type="cellIs" dxfId="14871" priority="284" operator="equal">
      <formula>"SLC"</formula>
    </cfRule>
  </conditionalFormatting>
  <conditionalFormatting sqref="AW100">
    <cfRule type="cellIs" dxfId="14870" priority="280" operator="equal">
      <formula>"IDF"</formula>
    </cfRule>
    <cfRule type="cellIs" dxfId="14869" priority="281" operator="equal">
      <formula>"Costco"</formula>
    </cfRule>
    <cfRule type="cellIs" dxfId="14868" priority="282" operator="equal">
      <formula>"Gutzy"</formula>
    </cfRule>
    <cfRule type="cellIs" dxfId="14867" priority="283" operator="equal">
      <formula>"LCP"</formula>
    </cfRule>
  </conditionalFormatting>
  <conditionalFormatting sqref="J27">
    <cfRule type="cellIs" dxfId="14866" priority="279" operator="equal">
      <formula>"SLC"</formula>
    </cfRule>
  </conditionalFormatting>
  <conditionalFormatting sqref="J27">
    <cfRule type="cellIs" dxfId="14865" priority="275" operator="equal">
      <formula>"IDF"</formula>
    </cfRule>
    <cfRule type="cellIs" dxfId="14864" priority="276" operator="equal">
      <formula>"Costco"</formula>
    </cfRule>
    <cfRule type="cellIs" dxfId="14863" priority="277" operator="equal">
      <formula>"Gutzy"</formula>
    </cfRule>
    <cfRule type="cellIs" dxfId="14862" priority="278" operator="equal">
      <formula>"LCP"</formula>
    </cfRule>
  </conditionalFormatting>
  <conditionalFormatting sqref="J27">
    <cfRule type="cellIs" dxfId="14861" priority="274" operator="equal">
      <formula>"Receiving"</formula>
    </cfRule>
  </conditionalFormatting>
  <conditionalFormatting sqref="S28:S29 S23 S25:S26">
    <cfRule type="cellIs" dxfId="14860" priority="273" operator="equal">
      <formula>"SLC"</formula>
    </cfRule>
  </conditionalFormatting>
  <conditionalFormatting sqref="S28:S29 S23 S25:S26">
    <cfRule type="cellIs" dxfId="14859" priority="269" operator="equal">
      <formula>"IDF"</formula>
    </cfRule>
    <cfRule type="cellIs" dxfId="14858" priority="270" operator="equal">
      <formula>"Costco"</formula>
    </cfRule>
    <cfRule type="cellIs" dxfId="14857" priority="271" operator="equal">
      <formula>"Gutzy"</formula>
    </cfRule>
    <cfRule type="cellIs" dxfId="14856" priority="272" operator="equal">
      <formula>"LCP"</formula>
    </cfRule>
  </conditionalFormatting>
  <conditionalFormatting sqref="S28:S29 S23 S25:S26">
    <cfRule type="cellIs" dxfId="14855" priority="268" operator="equal">
      <formula>"Receiving"</formula>
    </cfRule>
  </conditionalFormatting>
  <conditionalFormatting sqref="J89">
    <cfRule type="cellIs" dxfId="14854" priority="267" operator="equal">
      <formula>"SLC"</formula>
    </cfRule>
  </conditionalFormatting>
  <conditionalFormatting sqref="J89">
    <cfRule type="cellIs" dxfId="14853" priority="263" operator="equal">
      <formula>"IDF"</formula>
    </cfRule>
    <cfRule type="cellIs" dxfId="14852" priority="264" operator="equal">
      <formula>"Costco"</formula>
    </cfRule>
    <cfRule type="cellIs" dxfId="14851" priority="265" operator="equal">
      <formula>"Gutzy"</formula>
    </cfRule>
    <cfRule type="cellIs" dxfId="14850" priority="266" operator="equal">
      <formula>"LCP"</formula>
    </cfRule>
  </conditionalFormatting>
  <conditionalFormatting sqref="J89">
    <cfRule type="cellIs" dxfId="14849" priority="262" operator="equal">
      <formula>"Receiving"</formula>
    </cfRule>
  </conditionalFormatting>
  <conditionalFormatting sqref="J30">
    <cfRule type="cellIs" dxfId="14848" priority="261" operator="equal">
      <formula>"SLC"</formula>
    </cfRule>
  </conditionalFormatting>
  <conditionalFormatting sqref="J30">
    <cfRule type="cellIs" dxfId="14847" priority="257" operator="equal">
      <formula>"IDF"</formula>
    </cfRule>
    <cfRule type="cellIs" dxfId="14846" priority="258" operator="equal">
      <formula>"Costco"</formula>
    </cfRule>
    <cfRule type="cellIs" dxfId="14845" priority="259" operator="equal">
      <formula>"Gutzy"</formula>
    </cfRule>
    <cfRule type="cellIs" dxfId="14844" priority="260" operator="equal">
      <formula>"LCP"</formula>
    </cfRule>
  </conditionalFormatting>
  <conditionalFormatting sqref="J30">
    <cfRule type="cellIs" dxfId="14843" priority="256" operator="equal">
      <formula>"Receiving"</formula>
    </cfRule>
  </conditionalFormatting>
  <conditionalFormatting sqref="J27:J30">
    <cfRule type="cellIs" dxfId="14842" priority="255" operator="equal">
      <formula>"SLC"</formula>
    </cfRule>
  </conditionalFormatting>
  <conditionalFormatting sqref="J27:J30">
    <cfRule type="cellIs" dxfId="14841" priority="251" operator="equal">
      <formula>"IDF"</formula>
    </cfRule>
    <cfRule type="cellIs" dxfId="14840" priority="252" operator="equal">
      <formula>"Costco"</formula>
    </cfRule>
    <cfRule type="cellIs" dxfId="14839" priority="253" operator="equal">
      <formula>"Gutzy"</formula>
    </cfRule>
    <cfRule type="cellIs" dxfId="14838" priority="254" operator="equal">
      <formula>"LCP"</formula>
    </cfRule>
  </conditionalFormatting>
  <conditionalFormatting sqref="J27:J30">
    <cfRule type="cellIs" dxfId="14837" priority="250" operator="equal">
      <formula>"Receiving"</formula>
    </cfRule>
  </conditionalFormatting>
  <conditionalFormatting sqref="S27">
    <cfRule type="cellIs" dxfId="14836" priority="249" operator="equal">
      <formula>"SLC"</formula>
    </cfRule>
  </conditionalFormatting>
  <conditionalFormatting sqref="S27">
    <cfRule type="cellIs" dxfId="14835" priority="245" operator="equal">
      <formula>"IDF"</formula>
    </cfRule>
    <cfRule type="cellIs" dxfId="14834" priority="246" operator="equal">
      <formula>"Costco"</formula>
    </cfRule>
    <cfRule type="cellIs" dxfId="14833" priority="247" operator="equal">
      <formula>"Gutzy"</formula>
    </cfRule>
    <cfRule type="cellIs" dxfId="14832" priority="248" operator="equal">
      <formula>"LCP"</formula>
    </cfRule>
  </conditionalFormatting>
  <conditionalFormatting sqref="S27">
    <cfRule type="cellIs" dxfId="14831" priority="244" operator="equal">
      <formula>"Receiving"</formula>
    </cfRule>
  </conditionalFormatting>
  <conditionalFormatting sqref="S30">
    <cfRule type="cellIs" dxfId="14830" priority="243" operator="equal">
      <formula>"SLC"</formula>
    </cfRule>
  </conditionalFormatting>
  <conditionalFormatting sqref="S30">
    <cfRule type="cellIs" dxfId="14829" priority="239" operator="equal">
      <formula>"IDF"</formula>
    </cfRule>
    <cfRule type="cellIs" dxfId="14828" priority="240" operator="equal">
      <formula>"Costco"</formula>
    </cfRule>
    <cfRule type="cellIs" dxfId="14827" priority="241" operator="equal">
      <formula>"Gutzy"</formula>
    </cfRule>
    <cfRule type="cellIs" dxfId="14826" priority="242" operator="equal">
      <formula>"LCP"</formula>
    </cfRule>
  </conditionalFormatting>
  <conditionalFormatting sqref="S30">
    <cfRule type="cellIs" dxfId="14825" priority="238" operator="equal">
      <formula>"Receiving"</formula>
    </cfRule>
  </conditionalFormatting>
  <conditionalFormatting sqref="J26 J5:J18">
    <cfRule type="cellIs" dxfId="14824" priority="237" operator="equal">
      <formula>"SLC"</formula>
    </cfRule>
  </conditionalFormatting>
  <conditionalFormatting sqref="J26 J5:J18">
    <cfRule type="cellIs" dxfId="14823" priority="233" operator="equal">
      <formula>"IDF"</formula>
    </cfRule>
    <cfRule type="cellIs" dxfId="14822" priority="234" operator="equal">
      <formula>"Costco"</formula>
    </cfRule>
    <cfRule type="cellIs" dxfId="14821" priority="235" operator="equal">
      <formula>"Gutzy"</formula>
    </cfRule>
    <cfRule type="cellIs" dxfId="14820" priority="236" operator="equal">
      <formula>"LCP"</formula>
    </cfRule>
  </conditionalFormatting>
  <conditionalFormatting sqref="J26 J5:J18">
    <cfRule type="cellIs" dxfId="14819" priority="232" operator="equal">
      <formula>"Receiving"</formula>
    </cfRule>
  </conditionalFormatting>
  <conditionalFormatting sqref="J19:J24">
    <cfRule type="cellIs" dxfId="14818" priority="231" operator="equal">
      <formula>"SLC"</formula>
    </cfRule>
  </conditionalFormatting>
  <conditionalFormatting sqref="J19:J24">
    <cfRule type="cellIs" dxfId="14817" priority="227" operator="equal">
      <formula>"IDF"</formula>
    </cfRule>
    <cfRule type="cellIs" dxfId="14816" priority="228" operator="equal">
      <formula>"Costco"</formula>
    </cfRule>
    <cfRule type="cellIs" dxfId="14815" priority="229" operator="equal">
      <formula>"Gutzy"</formula>
    </cfRule>
    <cfRule type="cellIs" dxfId="14814" priority="230" operator="equal">
      <formula>"LCP"</formula>
    </cfRule>
  </conditionalFormatting>
  <conditionalFormatting sqref="J19:J24">
    <cfRule type="cellIs" dxfId="14813" priority="226" operator="equal">
      <formula>"Receiving"</formula>
    </cfRule>
  </conditionalFormatting>
  <conditionalFormatting sqref="S5:S18">
    <cfRule type="cellIs" dxfId="14812" priority="225" operator="equal">
      <formula>"SLC"</formula>
    </cfRule>
  </conditionalFormatting>
  <conditionalFormatting sqref="S5:S18">
    <cfRule type="cellIs" dxfId="14811" priority="221" operator="equal">
      <formula>"IDF"</formula>
    </cfRule>
    <cfRule type="cellIs" dxfId="14810" priority="222" operator="equal">
      <formula>"Costco"</formula>
    </cfRule>
    <cfRule type="cellIs" dxfId="14809" priority="223" operator="equal">
      <formula>"Gutzy"</formula>
    </cfRule>
    <cfRule type="cellIs" dxfId="14808" priority="224" operator="equal">
      <formula>"LCP"</formula>
    </cfRule>
  </conditionalFormatting>
  <conditionalFormatting sqref="S5:S18">
    <cfRule type="cellIs" dxfId="14807" priority="220" operator="equal">
      <formula>"Receiving"</formula>
    </cfRule>
  </conditionalFormatting>
  <conditionalFormatting sqref="S19:S23">
    <cfRule type="cellIs" dxfId="14806" priority="219" operator="equal">
      <formula>"SLC"</formula>
    </cfRule>
  </conditionalFormatting>
  <conditionalFormatting sqref="S19:S23">
    <cfRule type="cellIs" dxfId="14805" priority="215" operator="equal">
      <formula>"IDF"</formula>
    </cfRule>
    <cfRule type="cellIs" dxfId="14804" priority="216" operator="equal">
      <formula>"Costco"</formula>
    </cfRule>
    <cfRule type="cellIs" dxfId="14803" priority="217" operator="equal">
      <formula>"Gutzy"</formula>
    </cfRule>
    <cfRule type="cellIs" dxfId="14802" priority="218" operator="equal">
      <formula>"LCP"</formula>
    </cfRule>
  </conditionalFormatting>
  <conditionalFormatting sqref="S19:S23">
    <cfRule type="cellIs" dxfId="14801" priority="214" operator="equal">
      <formula>"Receiving"</formula>
    </cfRule>
  </conditionalFormatting>
  <conditionalFormatting sqref="S24">
    <cfRule type="cellIs" dxfId="14800" priority="213" operator="equal">
      <formula>"SLC"</formula>
    </cfRule>
  </conditionalFormatting>
  <conditionalFormatting sqref="S24">
    <cfRule type="cellIs" dxfId="14799" priority="209" operator="equal">
      <formula>"IDF"</formula>
    </cfRule>
    <cfRule type="cellIs" dxfId="14798" priority="210" operator="equal">
      <formula>"Costco"</formula>
    </cfRule>
    <cfRule type="cellIs" dxfId="14797" priority="211" operator="equal">
      <formula>"Gutzy"</formula>
    </cfRule>
    <cfRule type="cellIs" dxfId="14796" priority="212" operator="equal">
      <formula>"LCP"</formula>
    </cfRule>
  </conditionalFormatting>
  <conditionalFormatting sqref="S24">
    <cfRule type="cellIs" dxfId="14795" priority="208" operator="equal">
      <formula>"Receiving"</formula>
    </cfRule>
  </conditionalFormatting>
  <conditionalFormatting sqref="A30">
    <cfRule type="cellIs" dxfId="14794" priority="207" operator="equal">
      <formula>"SLC"</formula>
    </cfRule>
  </conditionalFormatting>
  <conditionalFormatting sqref="A30">
    <cfRule type="cellIs" dxfId="14793" priority="203" operator="equal">
      <formula>"IDF"</formula>
    </cfRule>
    <cfRule type="cellIs" dxfId="14792" priority="204" operator="equal">
      <formula>"Costco"</formula>
    </cfRule>
    <cfRule type="cellIs" dxfId="14791" priority="205" operator="equal">
      <formula>"Gutzy"</formula>
    </cfRule>
    <cfRule type="cellIs" dxfId="14790" priority="206" operator="equal">
      <formula>"LCP"</formula>
    </cfRule>
  </conditionalFormatting>
  <conditionalFormatting sqref="A30">
    <cfRule type="cellIs" dxfId="14789" priority="202" operator="equal">
      <formula>"Receiving"</formula>
    </cfRule>
  </conditionalFormatting>
  <conditionalFormatting sqref="A30">
    <cfRule type="cellIs" dxfId="14788" priority="201" operator="equal">
      <formula>"SLC"</formula>
    </cfRule>
  </conditionalFormatting>
  <conditionalFormatting sqref="A30">
    <cfRule type="cellIs" dxfId="14787" priority="197" operator="equal">
      <formula>"IDF"</formula>
    </cfRule>
    <cfRule type="cellIs" dxfId="14786" priority="198" operator="equal">
      <formula>"Costco"</formula>
    </cfRule>
    <cfRule type="cellIs" dxfId="14785" priority="199" operator="equal">
      <formula>"Gutzy"</formula>
    </cfRule>
    <cfRule type="cellIs" dxfId="14784" priority="200" operator="equal">
      <formula>"LCP"</formula>
    </cfRule>
  </conditionalFormatting>
  <conditionalFormatting sqref="A30">
    <cfRule type="cellIs" dxfId="14783" priority="196" operator="equal">
      <formula>"Receiving"</formula>
    </cfRule>
  </conditionalFormatting>
  <conditionalFormatting sqref="A60">
    <cfRule type="cellIs" dxfId="14782" priority="195" operator="equal">
      <formula>"SLC"</formula>
    </cfRule>
  </conditionalFormatting>
  <conditionalFormatting sqref="A60">
    <cfRule type="cellIs" dxfId="14781" priority="191" operator="equal">
      <formula>"IDF"</formula>
    </cfRule>
    <cfRule type="cellIs" dxfId="14780" priority="192" operator="equal">
      <formula>"Costco"</formula>
    </cfRule>
    <cfRule type="cellIs" dxfId="14779" priority="193" operator="equal">
      <formula>"Gutzy"</formula>
    </cfRule>
    <cfRule type="cellIs" dxfId="14778" priority="194" operator="equal">
      <formula>"LCP"</formula>
    </cfRule>
  </conditionalFormatting>
  <conditionalFormatting sqref="A56">
    <cfRule type="cellIs" dxfId="14777" priority="190" operator="equal">
      <formula>"SLC"</formula>
    </cfRule>
  </conditionalFormatting>
  <conditionalFormatting sqref="A56">
    <cfRule type="cellIs" dxfId="14776" priority="186" operator="equal">
      <formula>"IDF"</formula>
    </cfRule>
    <cfRule type="cellIs" dxfId="14775" priority="187" operator="equal">
      <formula>"Costco"</formula>
    </cfRule>
    <cfRule type="cellIs" dxfId="14774" priority="188" operator="equal">
      <formula>"Gutzy"</formula>
    </cfRule>
    <cfRule type="cellIs" dxfId="14773" priority="189" operator="equal">
      <formula>"LCP"</formula>
    </cfRule>
  </conditionalFormatting>
  <conditionalFormatting sqref="A56">
    <cfRule type="cellIs" dxfId="14772" priority="185" operator="equal">
      <formula>"Receiving"</formula>
    </cfRule>
  </conditionalFormatting>
  <conditionalFormatting sqref="A59">
    <cfRule type="cellIs" dxfId="14771" priority="184" operator="equal">
      <formula>"SLC"</formula>
    </cfRule>
  </conditionalFormatting>
  <conditionalFormatting sqref="A59">
    <cfRule type="cellIs" dxfId="14770" priority="180" operator="equal">
      <formula>"IDF"</formula>
    </cfRule>
    <cfRule type="cellIs" dxfId="14769" priority="181" operator="equal">
      <formula>"Costco"</formula>
    </cfRule>
    <cfRule type="cellIs" dxfId="14768" priority="182" operator="equal">
      <formula>"Gutzy"</formula>
    </cfRule>
    <cfRule type="cellIs" dxfId="14767" priority="183" operator="equal">
      <formula>"LCP"</formula>
    </cfRule>
  </conditionalFormatting>
  <conditionalFormatting sqref="A59">
    <cfRule type="cellIs" dxfId="14766" priority="179" operator="equal">
      <formula>"Receiving"</formula>
    </cfRule>
  </conditionalFormatting>
  <conditionalFormatting sqref="A56:A59">
    <cfRule type="cellIs" dxfId="14765" priority="178" operator="equal">
      <formula>"SLC"</formula>
    </cfRule>
  </conditionalFormatting>
  <conditionalFormatting sqref="A56:A59">
    <cfRule type="cellIs" dxfId="14764" priority="174" operator="equal">
      <formula>"IDF"</formula>
    </cfRule>
    <cfRule type="cellIs" dxfId="14763" priority="175" operator="equal">
      <formula>"Costco"</formula>
    </cfRule>
    <cfRule type="cellIs" dxfId="14762" priority="176" operator="equal">
      <formula>"Gutzy"</formula>
    </cfRule>
    <cfRule type="cellIs" dxfId="14761" priority="177" operator="equal">
      <formula>"LCP"</formula>
    </cfRule>
  </conditionalFormatting>
  <conditionalFormatting sqref="A56:A59">
    <cfRule type="cellIs" dxfId="14760" priority="173" operator="equal">
      <formula>"Receiving"</formula>
    </cfRule>
  </conditionalFormatting>
  <conditionalFormatting sqref="A34:A47">
    <cfRule type="cellIs" dxfId="14759" priority="172" operator="equal">
      <formula>"SLC"</formula>
    </cfRule>
  </conditionalFormatting>
  <conditionalFormatting sqref="A34:A47">
    <cfRule type="cellIs" dxfId="14758" priority="168" operator="equal">
      <formula>"IDF"</formula>
    </cfRule>
    <cfRule type="cellIs" dxfId="14757" priority="169" operator="equal">
      <formula>"Costco"</formula>
    </cfRule>
    <cfRule type="cellIs" dxfId="14756" priority="170" operator="equal">
      <formula>"Gutzy"</formula>
    </cfRule>
    <cfRule type="cellIs" dxfId="14755" priority="171" operator="equal">
      <formula>"LCP"</formula>
    </cfRule>
  </conditionalFormatting>
  <conditionalFormatting sqref="A34:A47">
    <cfRule type="cellIs" dxfId="14754" priority="167" operator="equal">
      <formula>"Receiving"</formula>
    </cfRule>
  </conditionalFormatting>
  <conditionalFormatting sqref="A48:A53">
    <cfRule type="cellIs" dxfId="14753" priority="166" operator="equal">
      <formula>"SLC"</formula>
    </cfRule>
  </conditionalFormatting>
  <conditionalFormatting sqref="A48:A53">
    <cfRule type="cellIs" dxfId="14752" priority="162" operator="equal">
      <formula>"IDF"</formula>
    </cfRule>
    <cfRule type="cellIs" dxfId="14751" priority="163" operator="equal">
      <formula>"Costco"</formula>
    </cfRule>
    <cfRule type="cellIs" dxfId="14750" priority="164" operator="equal">
      <formula>"Gutzy"</formula>
    </cfRule>
    <cfRule type="cellIs" dxfId="14749" priority="165" operator="equal">
      <formula>"LCP"</formula>
    </cfRule>
  </conditionalFormatting>
  <conditionalFormatting sqref="A48:A53">
    <cfRule type="cellIs" dxfId="14748" priority="161" operator="equal">
      <formula>"Receiving"</formula>
    </cfRule>
  </conditionalFormatting>
  <conditionalFormatting sqref="J59">
    <cfRule type="cellIs" dxfId="14747" priority="160" operator="equal">
      <formula>"SLC"</formula>
    </cfRule>
  </conditionalFormatting>
  <conditionalFormatting sqref="J59">
    <cfRule type="cellIs" dxfId="14746" priority="156" operator="equal">
      <formula>"IDF"</formula>
    </cfRule>
    <cfRule type="cellIs" dxfId="14745" priority="157" operator="equal">
      <formula>"Costco"</formula>
    </cfRule>
    <cfRule type="cellIs" dxfId="14744" priority="158" operator="equal">
      <formula>"Gutzy"</formula>
    </cfRule>
    <cfRule type="cellIs" dxfId="14743" priority="159" operator="equal">
      <formula>"LCP"</formula>
    </cfRule>
  </conditionalFormatting>
  <conditionalFormatting sqref="J59">
    <cfRule type="cellIs" dxfId="14742" priority="155" operator="equal">
      <formula>"Receiving"</formula>
    </cfRule>
  </conditionalFormatting>
  <conditionalFormatting sqref="J59">
    <cfRule type="cellIs" dxfId="14741" priority="154" operator="equal">
      <formula>"SLC"</formula>
    </cfRule>
  </conditionalFormatting>
  <conditionalFormatting sqref="J59">
    <cfRule type="cellIs" dxfId="14740" priority="150" operator="equal">
      <formula>"IDF"</formula>
    </cfRule>
    <cfRule type="cellIs" dxfId="14739" priority="151" operator="equal">
      <formula>"Costco"</formula>
    </cfRule>
    <cfRule type="cellIs" dxfId="14738" priority="152" operator="equal">
      <formula>"Gutzy"</formula>
    </cfRule>
    <cfRule type="cellIs" dxfId="14737" priority="153" operator="equal">
      <formula>"LCP"</formula>
    </cfRule>
  </conditionalFormatting>
  <conditionalFormatting sqref="J59">
    <cfRule type="cellIs" dxfId="14736" priority="149" operator="equal">
      <formula>"Receiving"</formula>
    </cfRule>
  </conditionalFormatting>
  <conditionalFormatting sqref="J34:J47">
    <cfRule type="cellIs" dxfId="14735" priority="148" operator="equal">
      <formula>"SLC"</formula>
    </cfRule>
  </conditionalFormatting>
  <conditionalFormatting sqref="J34:J47">
    <cfRule type="cellIs" dxfId="14734" priority="144" operator="equal">
      <formula>"IDF"</formula>
    </cfRule>
    <cfRule type="cellIs" dxfId="14733" priority="145" operator="equal">
      <formula>"Costco"</formula>
    </cfRule>
    <cfRule type="cellIs" dxfId="14732" priority="146" operator="equal">
      <formula>"Gutzy"</formula>
    </cfRule>
    <cfRule type="cellIs" dxfId="14731" priority="147" operator="equal">
      <formula>"LCP"</formula>
    </cfRule>
  </conditionalFormatting>
  <conditionalFormatting sqref="J34:J47">
    <cfRule type="cellIs" dxfId="14730" priority="143" operator="equal">
      <formula>"Receiving"</formula>
    </cfRule>
  </conditionalFormatting>
  <conditionalFormatting sqref="J48:J52">
    <cfRule type="cellIs" dxfId="14729" priority="142" operator="equal">
      <formula>"SLC"</formula>
    </cfRule>
  </conditionalFormatting>
  <conditionalFormatting sqref="J48:J52">
    <cfRule type="cellIs" dxfId="14728" priority="138" operator="equal">
      <formula>"IDF"</formula>
    </cfRule>
    <cfRule type="cellIs" dxfId="14727" priority="139" operator="equal">
      <formula>"Costco"</formula>
    </cfRule>
    <cfRule type="cellIs" dxfId="14726" priority="140" operator="equal">
      <formula>"Gutzy"</formula>
    </cfRule>
    <cfRule type="cellIs" dxfId="14725" priority="141" operator="equal">
      <formula>"LCP"</formula>
    </cfRule>
  </conditionalFormatting>
  <conditionalFormatting sqref="J48:J52">
    <cfRule type="cellIs" dxfId="14724" priority="137" operator="equal">
      <formula>"Receiving"</formula>
    </cfRule>
  </conditionalFormatting>
  <conditionalFormatting sqref="S56">
    <cfRule type="cellIs" dxfId="14723" priority="136" operator="equal">
      <formula>"SLC"</formula>
    </cfRule>
  </conditionalFormatting>
  <conditionalFormatting sqref="S56">
    <cfRule type="cellIs" dxfId="14722" priority="132" operator="equal">
      <formula>"IDF"</formula>
    </cfRule>
    <cfRule type="cellIs" dxfId="14721" priority="133" operator="equal">
      <formula>"Costco"</formula>
    </cfRule>
    <cfRule type="cellIs" dxfId="14720" priority="134" operator="equal">
      <formula>"Gutzy"</formula>
    </cfRule>
    <cfRule type="cellIs" dxfId="14719" priority="135" operator="equal">
      <formula>"LCP"</formula>
    </cfRule>
  </conditionalFormatting>
  <conditionalFormatting sqref="S56">
    <cfRule type="cellIs" dxfId="14718" priority="131" operator="equal">
      <formula>"Receiving"</formula>
    </cfRule>
  </conditionalFormatting>
  <conditionalFormatting sqref="S59">
    <cfRule type="cellIs" dxfId="14717" priority="130" operator="equal">
      <formula>"SLC"</formula>
    </cfRule>
  </conditionalFormatting>
  <conditionalFormatting sqref="S59">
    <cfRule type="cellIs" dxfId="14716" priority="126" operator="equal">
      <formula>"IDF"</formula>
    </cfRule>
    <cfRule type="cellIs" dxfId="14715" priority="127" operator="equal">
      <formula>"Costco"</formula>
    </cfRule>
    <cfRule type="cellIs" dxfId="14714" priority="128" operator="equal">
      <formula>"Gutzy"</formula>
    </cfRule>
    <cfRule type="cellIs" dxfId="14713" priority="129" operator="equal">
      <formula>"LCP"</formula>
    </cfRule>
  </conditionalFormatting>
  <conditionalFormatting sqref="S59">
    <cfRule type="cellIs" dxfId="14712" priority="125" operator="equal">
      <formula>"Receiving"</formula>
    </cfRule>
  </conditionalFormatting>
  <conditionalFormatting sqref="S56:S59">
    <cfRule type="cellIs" dxfId="14711" priority="124" operator="equal">
      <formula>"SLC"</formula>
    </cfRule>
  </conditionalFormatting>
  <conditionalFormatting sqref="S56:S59">
    <cfRule type="cellIs" dxfId="14710" priority="120" operator="equal">
      <formula>"IDF"</formula>
    </cfRule>
    <cfRule type="cellIs" dxfId="14709" priority="121" operator="equal">
      <formula>"Costco"</formula>
    </cfRule>
    <cfRule type="cellIs" dxfId="14708" priority="122" operator="equal">
      <formula>"Gutzy"</formula>
    </cfRule>
    <cfRule type="cellIs" dxfId="14707" priority="123" operator="equal">
      <formula>"LCP"</formula>
    </cfRule>
  </conditionalFormatting>
  <conditionalFormatting sqref="S56:S59">
    <cfRule type="cellIs" dxfId="14706" priority="119" operator="equal">
      <formula>"Receiving"</formula>
    </cfRule>
  </conditionalFormatting>
  <conditionalFormatting sqref="S54:S55 S34:S47">
    <cfRule type="cellIs" dxfId="14705" priority="118" operator="equal">
      <formula>"SLC"</formula>
    </cfRule>
  </conditionalFormatting>
  <conditionalFormatting sqref="S54:S55 S34:S47">
    <cfRule type="cellIs" dxfId="14704" priority="114" operator="equal">
      <formula>"IDF"</formula>
    </cfRule>
    <cfRule type="cellIs" dxfId="14703" priority="115" operator="equal">
      <formula>"Costco"</formula>
    </cfRule>
    <cfRule type="cellIs" dxfId="14702" priority="116" operator="equal">
      <formula>"Gutzy"</formula>
    </cfRule>
    <cfRule type="cellIs" dxfId="14701" priority="117" operator="equal">
      <formula>"LCP"</formula>
    </cfRule>
  </conditionalFormatting>
  <conditionalFormatting sqref="S54:S55 S34:S47">
    <cfRule type="cellIs" dxfId="14700" priority="113" operator="equal">
      <formula>"Receiving"</formula>
    </cfRule>
  </conditionalFormatting>
  <conditionalFormatting sqref="S48:S53">
    <cfRule type="cellIs" dxfId="14699" priority="112" operator="equal">
      <formula>"SLC"</formula>
    </cfRule>
  </conditionalFormatting>
  <conditionalFormatting sqref="S48:S53">
    <cfRule type="cellIs" dxfId="14698" priority="108" operator="equal">
      <formula>"IDF"</formula>
    </cfRule>
    <cfRule type="cellIs" dxfId="14697" priority="109" operator="equal">
      <formula>"Costco"</formula>
    </cfRule>
    <cfRule type="cellIs" dxfId="14696" priority="110" operator="equal">
      <formula>"Gutzy"</formula>
    </cfRule>
    <cfRule type="cellIs" dxfId="14695" priority="111" operator="equal">
      <formula>"LCP"</formula>
    </cfRule>
  </conditionalFormatting>
  <conditionalFormatting sqref="S48:S53">
    <cfRule type="cellIs" dxfId="14694" priority="107" operator="equal">
      <formula>"Receiving"</formula>
    </cfRule>
  </conditionalFormatting>
  <conditionalFormatting sqref="A87">
    <cfRule type="cellIs" dxfId="14693" priority="106" operator="equal">
      <formula>"SLC"</formula>
    </cfRule>
  </conditionalFormatting>
  <conditionalFormatting sqref="A87">
    <cfRule type="cellIs" dxfId="14692" priority="102" operator="equal">
      <formula>"IDF"</formula>
    </cfRule>
    <cfRule type="cellIs" dxfId="14691" priority="103" operator="equal">
      <formula>"Costco"</formula>
    </cfRule>
    <cfRule type="cellIs" dxfId="14690" priority="104" operator="equal">
      <formula>"Gutzy"</formula>
    </cfRule>
    <cfRule type="cellIs" dxfId="14689" priority="105" operator="equal">
      <formula>"LCP"</formula>
    </cfRule>
  </conditionalFormatting>
  <conditionalFormatting sqref="A87">
    <cfRule type="cellIs" dxfId="14688" priority="101" operator="equal">
      <formula>"Receiving"</formula>
    </cfRule>
  </conditionalFormatting>
  <conditionalFormatting sqref="A85:A87">
    <cfRule type="cellIs" dxfId="14687" priority="100" operator="equal">
      <formula>"SLC"</formula>
    </cfRule>
  </conditionalFormatting>
  <conditionalFormatting sqref="A85:A87">
    <cfRule type="cellIs" dxfId="14686" priority="96" operator="equal">
      <formula>"IDF"</formula>
    </cfRule>
    <cfRule type="cellIs" dxfId="14685" priority="97" operator="equal">
      <formula>"Costco"</formula>
    </cfRule>
    <cfRule type="cellIs" dxfId="14684" priority="98" operator="equal">
      <formula>"Gutzy"</formula>
    </cfRule>
    <cfRule type="cellIs" dxfId="14683" priority="99" operator="equal">
      <formula>"LCP"</formula>
    </cfRule>
  </conditionalFormatting>
  <conditionalFormatting sqref="A85:A87">
    <cfRule type="cellIs" dxfId="14682" priority="95" operator="equal">
      <formula>"Receiving"</formula>
    </cfRule>
  </conditionalFormatting>
  <conditionalFormatting sqref="A82 A62:A75">
    <cfRule type="cellIs" dxfId="14681" priority="94" operator="equal">
      <formula>"SLC"</formula>
    </cfRule>
  </conditionalFormatting>
  <conditionalFormatting sqref="A82 A62:A75">
    <cfRule type="cellIs" dxfId="14680" priority="90" operator="equal">
      <formula>"IDF"</formula>
    </cfRule>
    <cfRule type="cellIs" dxfId="14679" priority="91" operator="equal">
      <formula>"Costco"</formula>
    </cfRule>
    <cfRule type="cellIs" dxfId="14678" priority="92" operator="equal">
      <formula>"Gutzy"</formula>
    </cfRule>
    <cfRule type="cellIs" dxfId="14677" priority="93" operator="equal">
      <formula>"LCP"</formula>
    </cfRule>
  </conditionalFormatting>
  <conditionalFormatting sqref="A82 A62:A75">
    <cfRule type="cellIs" dxfId="14676" priority="89" operator="equal">
      <formula>"Receiving"</formula>
    </cfRule>
  </conditionalFormatting>
  <conditionalFormatting sqref="A76:A81">
    <cfRule type="cellIs" dxfId="14675" priority="88" operator="equal">
      <formula>"SLC"</formula>
    </cfRule>
  </conditionalFormatting>
  <conditionalFormatting sqref="A76:A81">
    <cfRule type="cellIs" dxfId="14674" priority="84" operator="equal">
      <formula>"IDF"</formula>
    </cfRule>
    <cfRule type="cellIs" dxfId="14673" priority="85" operator="equal">
      <formula>"Costco"</formula>
    </cfRule>
    <cfRule type="cellIs" dxfId="14672" priority="86" operator="equal">
      <formula>"Gutzy"</formula>
    </cfRule>
    <cfRule type="cellIs" dxfId="14671" priority="87" operator="equal">
      <formula>"LCP"</formula>
    </cfRule>
  </conditionalFormatting>
  <conditionalFormatting sqref="A76:A81">
    <cfRule type="cellIs" dxfId="14670" priority="83" operator="equal">
      <formula>"Receiving"</formula>
    </cfRule>
  </conditionalFormatting>
  <conditionalFormatting sqref="A89:A97 H89:H97">
    <cfRule type="cellIs" dxfId="14669" priority="82" operator="equal">
      <formula>"SLC"</formula>
    </cfRule>
  </conditionalFormatting>
  <conditionalFormatting sqref="A89:A97 H89:H97">
    <cfRule type="cellIs" dxfId="14668" priority="78" operator="equal">
      <formula>"IDF"</formula>
    </cfRule>
    <cfRule type="cellIs" dxfId="14667" priority="79" operator="equal">
      <formula>"Costco"</formula>
    </cfRule>
    <cfRule type="cellIs" dxfId="14666" priority="80" operator="equal">
      <formula>"Gutzy"</formula>
    </cfRule>
    <cfRule type="cellIs" dxfId="14665" priority="81" operator="equal">
      <formula>"LCP"</formula>
    </cfRule>
  </conditionalFormatting>
  <conditionalFormatting sqref="A89:A97 H89:H97">
    <cfRule type="cellIs" dxfId="14664" priority="77" operator="equal">
      <formula>"Receiving"</formula>
    </cfRule>
  </conditionalFormatting>
  <conditionalFormatting sqref="S71:S76 N62:N67 N71:N77">
    <cfRule type="cellIs" dxfId="14663" priority="76" operator="equal">
      <formula>"SLC"</formula>
    </cfRule>
  </conditionalFormatting>
  <conditionalFormatting sqref="S71:S76 N62:N67 N71:N77">
    <cfRule type="cellIs" dxfId="14662" priority="72" operator="equal">
      <formula>"IDF"</formula>
    </cfRule>
    <cfRule type="cellIs" dxfId="14661" priority="73" operator="equal">
      <formula>"Costco"</formula>
    </cfRule>
    <cfRule type="cellIs" dxfId="14660" priority="74" operator="equal">
      <formula>"Gutzy"</formula>
    </cfRule>
    <cfRule type="cellIs" dxfId="14659" priority="75" operator="equal">
      <formula>"LCP"</formula>
    </cfRule>
  </conditionalFormatting>
  <conditionalFormatting sqref="S71:S76">
    <cfRule type="cellIs" dxfId="14658" priority="71" operator="equal">
      <formula>"Receiving"</formula>
    </cfRule>
  </conditionalFormatting>
  <conditionalFormatting sqref="Q62:Q66 T72:T77 W62:W67 O61 U71 L61:L67 S62:T67">
    <cfRule type="cellIs" dxfId="14657" priority="70" operator="equal">
      <formula>"SLC"</formula>
    </cfRule>
  </conditionalFormatting>
  <conditionalFormatting sqref="Q62:Q66 T72:T77 W62:W67 O61 U71 L61:L67 S62:T67">
    <cfRule type="cellIs" dxfId="14656" priority="66" operator="equal">
      <formula>"IDF"</formula>
    </cfRule>
    <cfRule type="cellIs" dxfId="14655" priority="67" operator="equal">
      <formula>"Costco"</formula>
    </cfRule>
    <cfRule type="cellIs" dxfId="14654" priority="68" operator="equal">
      <formula>"Gutzy"</formula>
    </cfRule>
    <cfRule type="cellIs" dxfId="14653" priority="69" operator="equal">
      <formula>"LCP"</formula>
    </cfRule>
  </conditionalFormatting>
  <conditionalFormatting sqref="Q72:Q77">
    <cfRule type="cellIs" dxfId="14652" priority="65" operator="equal">
      <formula>"SLC"</formula>
    </cfRule>
  </conditionalFormatting>
  <conditionalFormatting sqref="Q72:Q77">
    <cfRule type="cellIs" dxfId="14651" priority="61" operator="equal">
      <formula>"IDF"</formula>
    </cfRule>
    <cfRule type="cellIs" dxfId="14650" priority="62" operator="equal">
      <formula>"Costco"</formula>
    </cfRule>
    <cfRule type="cellIs" dxfId="14649" priority="63" operator="equal">
      <formula>"Gutzy"</formula>
    </cfRule>
    <cfRule type="cellIs" dxfId="14648" priority="64" operator="equal">
      <formula>"LCP"</formula>
    </cfRule>
  </conditionalFormatting>
  <conditionalFormatting sqref="W72:W77">
    <cfRule type="cellIs" dxfId="14647" priority="60" operator="equal">
      <formula>"SLC"</formula>
    </cfRule>
  </conditionalFormatting>
  <conditionalFormatting sqref="W72:W77">
    <cfRule type="cellIs" dxfId="14646" priority="56" operator="equal">
      <formula>"IDF"</formula>
    </cfRule>
    <cfRule type="cellIs" dxfId="14645" priority="57" operator="equal">
      <formula>"Costco"</formula>
    </cfRule>
    <cfRule type="cellIs" dxfId="14644" priority="58" operator="equal">
      <formula>"Gutzy"</formula>
    </cfRule>
    <cfRule type="cellIs" dxfId="14643" priority="59" operator="equal">
      <formula>"LCP"</formula>
    </cfRule>
  </conditionalFormatting>
  <conditionalFormatting sqref="N71:N77 U71 L61:L67 S62:S67">
    <cfRule type="cellIs" dxfId="14642" priority="55" operator="equal">
      <formula>"Receiving"</formula>
    </cfRule>
  </conditionalFormatting>
  <conditionalFormatting sqref="A26">
    <cfRule type="cellIs" dxfId="14641" priority="54" operator="equal">
      <formula>"SLC"</formula>
    </cfRule>
  </conditionalFormatting>
  <conditionalFormatting sqref="A26">
    <cfRule type="cellIs" dxfId="14640" priority="50" operator="equal">
      <formula>"IDF"</formula>
    </cfRule>
    <cfRule type="cellIs" dxfId="14639" priority="51" operator="equal">
      <formula>"Costco"</formula>
    </cfRule>
    <cfRule type="cellIs" dxfId="14638" priority="52" operator="equal">
      <formula>"Gutzy"</formula>
    </cfRule>
    <cfRule type="cellIs" dxfId="14637" priority="53" operator="equal">
      <formula>"LCP"</formula>
    </cfRule>
  </conditionalFormatting>
  <conditionalFormatting sqref="A26">
    <cfRule type="cellIs" dxfId="14636" priority="49" operator="equal">
      <formula>"Receiving"</formula>
    </cfRule>
  </conditionalFormatting>
  <conditionalFormatting sqref="A84">
    <cfRule type="cellIs" dxfId="14635" priority="48" operator="equal">
      <formula>"SLC"</formula>
    </cfRule>
  </conditionalFormatting>
  <conditionalFormatting sqref="A84">
    <cfRule type="cellIs" dxfId="14634" priority="44" operator="equal">
      <formula>"IDF"</formula>
    </cfRule>
    <cfRule type="cellIs" dxfId="14633" priority="45" operator="equal">
      <formula>"Costco"</formula>
    </cfRule>
    <cfRule type="cellIs" dxfId="14632" priority="46" operator="equal">
      <formula>"Gutzy"</formula>
    </cfRule>
    <cfRule type="cellIs" dxfId="14631" priority="47" operator="equal">
      <formula>"LCP"</formula>
    </cfRule>
  </conditionalFormatting>
  <conditionalFormatting sqref="A84">
    <cfRule type="cellIs" dxfId="14630" priority="43" operator="equal">
      <formula>"Receiving"</formula>
    </cfRule>
  </conditionalFormatting>
  <conditionalFormatting sqref="A5:A14">
    <cfRule type="cellIs" dxfId="14629" priority="42" operator="equal">
      <formula>"SLC"</formula>
    </cfRule>
  </conditionalFormatting>
  <conditionalFormatting sqref="A5:A14">
    <cfRule type="cellIs" dxfId="14628" priority="38" operator="equal">
      <formula>"IDF"</formula>
    </cfRule>
    <cfRule type="cellIs" dxfId="14627" priority="39" operator="equal">
      <formula>"Costco"</formula>
    </cfRule>
    <cfRule type="cellIs" dxfId="14626" priority="40" operator="equal">
      <formula>"Gutzy"</formula>
    </cfRule>
    <cfRule type="cellIs" dxfId="14625" priority="41" operator="equal">
      <formula>"LCP"</formula>
    </cfRule>
  </conditionalFormatting>
  <conditionalFormatting sqref="A5:A14">
    <cfRule type="cellIs" dxfId="14624" priority="37" operator="equal">
      <formula>"Receiving"</formula>
    </cfRule>
  </conditionalFormatting>
  <conditionalFormatting sqref="J25">
    <cfRule type="cellIs" dxfId="14623" priority="36" operator="equal">
      <formula>"SLC"</formula>
    </cfRule>
  </conditionalFormatting>
  <conditionalFormatting sqref="J25">
    <cfRule type="cellIs" dxfId="14622" priority="32" operator="equal">
      <formula>"IDF"</formula>
    </cfRule>
    <cfRule type="cellIs" dxfId="14621" priority="33" operator="equal">
      <formula>"Costco"</formula>
    </cfRule>
    <cfRule type="cellIs" dxfId="14620" priority="34" operator="equal">
      <formula>"Gutzy"</formula>
    </cfRule>
    <cfRule type="cellIs" dxfId="14619" priority="35" operator="equal">
      <formula>"LCP"</formula>
    </cfRule>
  </conditionalFormatting>
  <conditionalFormatting sqref="J25">
    <cfRule type="cellIs" dxfId="14618" priority="31" operator="equal">
      <formula>"Receiving"</formula>
    </cfRule>
  </conditionalFormatting>
  <conditionalFormatting sqref="A55">
    <cfRule type="cellIs" dxfId="14617" priority="30" operator="equal">
      <formula>"SLC"</formula>
    </cfRule>
  </conditionalFormatting>
  <conditionalFormatting sqref="A55">
    <cfRule type="cellIs" dxfId="14616" priority="26" operator="equal">
      <formula>"IDF"</formula>
    </cfRule>
    <cfRule type="cellIs" dxfId="14615" priority="27" operator="equal">
      <formula>"Costco"</formula>
    </cfRule>
    <cfRule type="cellIs" dxfId="14614" priority="28" operator="equal">
      <formula>"Gutzy"</formula>
    </cfRule>
    <cfRule type="cellIs" dxfId="14613" priority="29" operator="equal">
      <formula>"LCP"</formula>
    </cfRule>
  </conditionalFormatting>
  <conditionalFormatting sqref="A55">
    <cfRule type="cellIs" dxfId="14612" priority="25" operator="equal">
      <formula>"Receiving"</formula>
    </cfRule>
  </conditionalFormatting>
  <conditionalFormatting sqref="A83">
    <cfRule type="cellIs" dxfId="14611" priority="24" operator="equal">
      <formula>"SLC"</formula>
    </cfRule>
  </conditionalFormatting>
  <conditionalFormatting sqref="A83">
    <cfRule type="cellIs" dxfId="14610" priority="20" operator="equal">
      <formula>"IDF"</formula>
    </cfRule>
    <cfRule type="cellIs" dxfId="14609" priority="21" operator="equal">
      <formula>"Costco"</formula>
    </cfRule>
    <cfRule type="cellIs" dxfId="14608" priority="22" operator="equal">
      <formula>"Gutzy"</formula>
    </cfRule>
    <cfRule type="cellIs" dxfId="14607" priority="23" operator="equal">
      <formula>"LCP"</formula>
    </cfRule>
  </conditionalFormatting>
  <conditionalFormatting sqref="A83">
    <cfRule type="cellIs" dxfId="14606" priority="19" operator="equal">
      <formula>"Receiving"</formula>
    </cfRule>
  </conditionalFormatting>
  <conditionalFormatting sqref="J55 J58">
    <cfRule type="cellIs" dxfId="14605" priority="18" operator="equal">
      <formula>"SLC"</formula>
    </cfRule>
  </conditionalFormatting>
  <conditionalFormatting sqref="J55 J58">
    <cfRule type="cellIs" dxfId="14604" priority="14" operator="equal">
      <formula>"IDF"</formula>
    </cfRule>
    <cfRule type="cellIs" dxfId="14603" priority="15" operator="equal">
      <formula>"Costco"</formula>
    </cfRule>
    <cfRule type="cellIs" dxfId="14602" priority="16" operator="equal">
      <formula>"Gutzy"</formula>
    </cfRule>
    <cfRule type="cellIs" dxfId="14601" priority="17" operator="equal">
      <formula>"LCP"</formula>
    </cfRule>
  </conditionalFormatting>
  <conditionalFormatting sqref="J55 J58">
    <cfRule type="cellIs" dxfId="14600" priority="13" operator="equal">
      <formula>"Receiving"</formula>
    </cfRule>
  </conditionalFormatting>
  <conditionalFormatting sqref="J53 J56">
    <cfRule type="cellIs" dxfId="14599" priority="12" operator="equal">
      <formula>"SLC"</formula>
    </cfRule>
  </conditionalFormatting>
  <conditionalFormatting sqref="J53 J56">
    <cfRule type="cellIs" dxfId="14598" priority="8" operator="equal">
      <formula>"IDF"</formula>
    </cfRule>
    <cfRule type="cellIs" dxfId="14597" priority="9" operator="equal">
      <formula>"Costco"</formula>
    </cfRule>
    <cfRule type="cellIs" dxfId="14596" priority="10" operator="equal">
      <formula>"Gutzy"</formula>
    </cfRule>
    <cfRule type="cellIs" dxfId="14595" priority="11" operator="equal">
      <formula>"LCP"</formula>
    </cfRule>
  </conditionalFormatting>
  <conditionalFormatting sqref="J53 J56">
    <cfRule type="cellIs" dxfId="14594" priority="7" operator="equal">
      <formula>"Receiving"</formula>
    </cfRule>
  </conditionalFormatting>
  <conditionalFormatting sqref="J54 J57">
    <cfRule type="cellIs" dxfId="14593" priority="6" operator="equal">
      <formula>"SLC"</formula>
    </cfRule>
  </conditionalFormatting>
  <conditionalFormatting sqref="J54 J57">
    <cfRule type="cellIs" dxfId="14592" priority="2" operator="equal">
      <formula>"IDF"</formula>
    </cfRule>
    <cfRule type="cellIs" dxfId="14591" priority="3" operator="equal">
      <formula>"Costco"</formula>
    </cfRule>
    <cfRule type="cellIs" dxfId="14590" priority="4" operator="equal">
      <formula>"Gutzy"</formula>
    </cfRule>
    <cfRule type="cellIs" dxfId="14589" priority="5" operator="equal">
      <formula>"LCP"</formula>
    </cfRule>
  </conditionalFormatting>
  <conditionalFormatting sqref="J54 J57">
    <cfRule type="cellIs" dxfId="1458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140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41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EA1F1D-D24C-4327-8C3D-98A778EC8A1D}">
          <x14:formula1>
            <xm:f>Lists!$A$1:$A$52</xm:f>
          </x14:formula1>
          <xm:sqref>C1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37564-9FB4-4166-A711-0EE50E10012D}">
  <sheetPr codeName="Sheet276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52</v>
      </c>
    </row>
    <row r="2" spans="1:36" ht="8.25" customHeight="1" thickBot="1" x14ac:dyDescent="0.3"/>
    <row r="3" spans="1:36" ht="16.5" thickBot="1" x14ac:dyDescent="0.3">
      <c r="A3" s="476">
        <f>VLOOKUP(C1,Lists!A1:B52,2)</f>
        <v>46292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46293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46294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46295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46296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46297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46298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46292</v>
      </c>
      <c r="M61" s="173">
        <f t="shared" ref="M61:M66" si="0">COUNTIF($A$5:$A$30,N61)</f>
        <v>0</v>
      </c>
      <c r="N61" s="174" t="s">
        <v>18</v>
      </c>
      <c r="O61" s="505">
        <f>J3</f>
        <v>46293</v>
      </c>
      <c r="P61" s="173">
        <f t="shared" ref="P61:P66" si="1">COUNTIF($J$5:$J$30,Q61)</f>
        <v>2</v>
      </c>
      <c r="Q61" s="174" t="s">
        <v>18</v>
      </c>
      <c r="R61" s="508">
        <f>S3</f>
        <v>46294</v>
      </c>
      <c r="S61" s="173">
        <f t="shared" ref="S61:S66" si="2">COUNTIF($S$5:$S$30,T61)</f>
        <v>0</v>
      </c>
      <c r="T61" s="174" t="s">
        <v>18</v>
      </c>
      <c r="U61" s="511">
        <f>A32</f>
        <v>46295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46296</v>
      </c>
      <c r="M71" s="173">
        <f t="shared" ref="M71:M76" si="4">COUNTIF($J$34:$J$59,N71)</f>
        <v>0</v>
      </c>
      <c r="N71" s="174" t="s">
        <v>18</v>
      </c>
      <c r="O71" s="517">
        <f>S32</f>
        <v>46297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WW40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46293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46293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4587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4586" priority="335" operator="equal">
      <formula>"IDF"</formula>
    </cfRule>
    <cfRule type="cellIs" dxfId="14585" priority="336" operator="equal">
      <formula>"Costco"</formula>
    </cfRule>
    <cfRule type="cellIs" dxfId="14584" priority="337" operator="equal">
      <formula>"Gutzy"</formula>
    </cfRule>
    <cfRule type="cellIs" dxfId="14583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4582" priority="334" operator="equal">
      <formula>"Receiving"</formula>
    </cfRule>
  </conditionalFormatting>
  <conditionalFormatting sqref="AB48">
    <cfRule type="cellIs" dxfId="14581" priority="333" operator="equal">
      <formula>"SLC"</formula>
    </cfRule>
  </conditionalFormatting>
  <conditionalFormatting sqref="AB48">
    <cfRule type="cellIs" dxfId="14580" priority="329" operator="equal">
      <formula>"IDF"</formula>
    </cfRule>
    <cfRule type="cellIs" dxfId="14579" priority="330" operator="equal">
      <formula>"Costco"</formula>
    </cfRule>
    <cfRule type="cellIs" dxfId="14578" priority="331" operator="equal">
      <formula>"Gutzy"</formula>
    </cfRule>
    <cfRule type="cellIs" dxfId="14577" priority="332" operator="equal">
      <formula>"LCP"</formula>
    </cfRule>
  </conditionalFormatting>
  <conditionalFormatting sqref="AB48">
    <cfRule type="cellIs" dxfId="14576" priority="328" operator="equal">
      <formula>"Receiving"</formula>
    </cfRule>
  </conditionalFormatting>
  <conditionalFormatting sqref="AB41">
    <cfRule type="cellIs" dxfId="14575" priority="327" operator="equal">
      <formula>"SLC"</formula>
    </cfRule>
  </conditionalFormatting>
  <conditionalFormatting sqref="AB41">
    <cfRule type="cellIs" dxfId="14574" priority="323" operator="equal">
      <formula>"IDF"</formula>
    </cfRule>
    <cfRule type="cellIs" dxfId="14573" priority="324" operator="equal">
      <formula>"Costco"</formula>
    </cfRule>
    <cfRule type="cellIs" dxfId="14572" priority="325" operator="equal">
      <formula>"Gutzy"</formula>
    </cfRule>
    <cfRule type="cellIs" dxfId="14571" priority="326" operator="equal">
      <formula>"LCP"</formula>
    </cfRule>
  </conditionalFormatting>
  <conditionalFormatting sqref="AB41">
    <cfRule type="cellIs" dxfId="14570" priority="322" operator="equal">
      <formula>"Receiving"</formula>
    </cfRule>
  </conditionalFormatting>
  <conditionalFormatting sqref="AB42:AB44">
    <cfRule type="cellIs" dxfId="14569" priority="321" operator="equal">
      <formula>"SLC"</formula>
    </cfRule>
  </conditionalFormatting>
  <conditionalFormatting sqref="AB42:AB44">
    <cfRule type="cellIs" dxfId="14568" priority="317" operator="equal">
      <formula>"IDF"</formula>
    </cfRule>
    <cfRule type="cellIs" dxfId="14567" priority="318" operator="equal">
      <formula>"Costco"</formula>
    </cfRule>
    <cfRule type="cellIs" dxfId="14566" priority="319" operator="equal">
      <formula>"Gutzy"</formula>
    </cfRule>
    <cfRule type="cellIs" dxfId="14565" priority="320" operator="equal">
      <formula>"LCP"</formula>
    </cfRule>
  </conditionalFormatting>
  <conditionalFormatting sqref="AB42:AB44">
    <cfRule type="cellIs" dxfId="14564" priority="316" operator="equal">
      <formula>"Receiving"</formula>
    </cfRule>
  </conditionalFormatting>
  <conditionalFormatting sqref="AB45">
    <cfRule type="cellIs" dxfId="14563" priority="315" operator="equal">
      <formula>"SLC"</formula>
    </cfRule>
  </conditionalFormatting>
  <conditionalFormatting sqref="AB45">
    <cfRule type="cellIs" dxfId="14562" priority="311" operator="equal">
      <formula>"IDF"</formula>
    </cfRule>
    <cfRule type="cellIs" dxfId="14561" priority="312" operator="equal">
      <formula>"Costco"</formula>
    </cfRule>
    <cfRule type="cellIs" dxfId="14560" priority="313" operator="equal">
      <formula>"Gutzy"</formula>
    </cfRule>
    <cfRule type="cellIs" dxfId="14559" priority="314" operator="equal">
      <formula>"LCP"</formula>
    </cfRule>
  </conditionalFormatting>
  <conditionalFormatting sqref="AB45">
    <cfRule type="cellIs" dxfId="14558" priority="310" operator="equal">
      <formula>"Receiving"</formula>
    </cfRule>
  </conditionalFormatting>
  <conditionalFormatting sqref="I100">
    <cfRule type="cellIs" dxfId="14557" priority="309" operator="equal">
      <formula>"SLC"</formula>
    </cfRule>
  </conditionalFormatting>
  <conditionalFormatting sqref="I100">
    <cfRule type="cellIs" dxfId="14556" priority="305" operator="equal">
      <formula>"IDF"</formula>
    </cfRule>
    <cfRule type="cellIs" dxfId="14555" priority="306" operator="equal">
      <formula>"Costco"</formula>
    </cfRule>
    <cfRule type="cellIs" dxfId="14554" priority="307" operator="equal">
      <formula>"Gutzy"</formula>
    </cfRule>
    <cfRule type="cellIs" dxfId="14553" priority="308" operator="equal">
      <formula>"LCP"</formula>
    </cfRule>
  </conditionalFormatting>
  <conditionalFormatting sqref="Q100">
    <cfRule type="cellIs" dxfId="14552" priority="304" operator="equal">
      <formula>"SLC"</formula>
    </cfRule>
  </conditionalFormatting>
  <conditionalFormatting sqref="Q100">
    <cfRule type="cellIs" dxfId="14551" priority="300" operator="equal">
      <formula>"IDF"</formula>
    </cfRule>
    <cfRule type="cellIs" dxfId="14550" priority="301" operator="equal">
      <formula>"Costco"</formula>
    </cfRule>
    <cfRule type="cellIs" dxfId="14549" priority="302" operator="equal">
      <formula>"Gutzy"</formula>
    </cfRule>
    <cfRule type="cellIs" dxfId="14548" priority="303" operator="equal">
      <formula>"LCP"</formula>
    </cfRule>
  </conditionalFormatting>
  <conditionalFormatting sqref="Y100">
    <cfRule type="cellIs" dxfId="14547" priority="299" operator="equal">
      <formula>"SLC"</formula>
    </cfRule>
  </conditionalFormatting>
  <conditionalFormatting sqref="Y100">
    <cfRule type="cellIs" dxfId="14546" priority="295" operator="equal">
      <formula>"IDF"</formula>
    </cfRule>
    <cfRule type="cellIs" dxfId="14545" priority="296" operator="equal">
      <formula>"Costco"</formula>
    </cfRule>
    <cfRule type="cellIs" dxfId="14544" priority="297" operator="equal">
      <formula>"Gutzy"</formula>
    </cfRule>
    <cfRule type="cellIs" dxfId="14543" priority="298" operator="equal">
      <formula>"LCP"</formula>
    </cfRule>
  </conditionalFormatting>
  <conditionalFormatting sqref="AG100">
    <cfRule type="cellIs" dxfId="14542" priority="294" operator="equal">
      <formula>"SLC"</formula>
    </cfRule>
  </conditionalFormatting>
  <conditionalFormatting sqref="AG100">
    <cfRule type="cellIs" dxfId="14541" priority="290" operator="equal">
      <formula>"IDF"</formula>
    </cfRule>
    <cfRule type="cellIs" dxfId="14540" priority="291" operator="equal">
      <formula>"Costco"</formula>
    </cfRule>
    <cfRule type="cellIs" dxfId="14539" priority="292" operator="equal">
      <formula>"Gutzy"</formula>
    </cfRule>
    <cfRule type="cellIs" dxfId="14538" priority="293" operator="equal">
      <formula>"LCP"</formula>
    </cfRule>
  </conditionalFormatting>
  <conditionalFormatting sqref="AO100">
    <cfRule type="cellIs" dxfId="14537" priority="289" operator="equal">
      <formula>"SLC"</formula>
    </cfRule>
  </conditionalFormatting>
  <conditionalFormatting sqref="AO100">
    <cfRule type="cellIs" dxfId="14536" priority="285" operator="equal">
      <formula>"IDF"</formula>
    </cfRule>
    <cfRule type="cellIs" dxfId="14535" priority="286" operator="equal">
      <formula>"Costco"</formula>
    </cfRule>
    <cfRule type="cellIs" dxfId="14534" priority="287" operator="equal">
      <formula>"Gutzy"</formula>
    </cfRule>
    <cfRule type="cellIs" dxfId="14533" priority="288" operator="equal">
      <formula>"LCP"</formula>
    </cfRule>
  </conditionalFormatting>
  <conditionalFormatting sqref="AW100">
    <cfRule type="cellIs" dxfId="14532" priority="284" operator="equal">
      <formula>"SLC"</formula>
    </cfRule>
  </conditionalFormatting>
  <conditionalFormatting sqref="AW100">
    <cfRule type="cellIs" dxfId="14531" priority="280" operator="equal">
      <formula>"IDF"</formula>
    </cfRule>
    <cfRule type="cellIs" dxfId="14530" priority="281" operator="equal">
      <formula>"Costco"</formula>
    </cfRule>
    <cfRule type="cellIs" dxfId="14529" priority="282" operator="equal">
      <formula>"Gutzy"</formula>
    </cfRule>
    <cfRule type="cellIs" dxfId="14528" priority="283" operator="equal">
      <formula>"LCP"</formula>
    </cfRule>
  </conditionalFormatting>
  <conditionalFormatting sqref="J27">
    <cfRule type="cellIs" dxfId="14527" priority="279" operator="equal">
      <formula>"SLC"</formula>
    </cfRule>
  </conditionalFormatting>
  <conditionalFormatting sqref="J27">
    <cfRule type="cellIs" dxfId="14526" priority="275" operator="equal">
      <formula>"IDF"</formula>
    </cfRule>
    <cfRule type="cellIs" dxfId="14525" priority="276" operator="equal">
      <formula>"Costco"</formula>
    </cfRule>
    <cfRule type="cellIs" dxfId="14524" priority="277" operator="equal">
      <formula>"Gutzy"</formula>
    </cfRule>
    <cfRule type="cellIs" dxfId="14523" priority="278" operator="equal">
      <formula>"LCP"</formula>
    </cfRule>
  </conditionalFormatting>
  <conditionalFormatting sqref="J27">
    <cfRule type="cellIs" dxfId="14522" priority="274" operator="equal">
      <formula>"Receiving"</formula>
    </cfRule>
  </conditionalFormatting>
  <conditionalFormatting sqref="S28:S29 S23 S25:S26">
    <cfRule type="cellIs" dxfId="14521" priority="273" operator="equal">
      <formula>"SLC"</formula>
    </cfRule>
  </conditionalFormatting>
  <conditionalFormatting sqref="S28:S29 S23 S25:S26">
    <cfRule type="cellIs" dxfId="14520" priority="269" operator="equal">
      <formula>"IDF"</formula>
    </cfRule>
    <cfRule type="cellIs" dxfId="14519" priority="270" operator="equal">
      <formula>"Costco"</formula>
    </cfRule>
    <cfRule type="cellIs" dxfId="14518" priority="271" operator="equal">
      <formula>"Gutzy"</formula>
    </cfRule>
    <cfRule type="cellIs" dxfId="14517" priority="272" operator="equal">
      <formula>"LCP"</formula>
    </cfRule>
  </conditionalFormatting>
  <conditionalFormatting sqref="S28:S29 S23 S25:S26">
    <cfRule type="cellIs" dxfId="14516" priority="268" operator="equal">
      <formula>"Receiving"</formula>
    </cfRule>
  </conditionalFormatting>
  <conditionalFormatting sqref="J89">
    <cfRule type="cellIs" dxfId="14515" priority="267" operator="equal">
      <formula>"SLC"</formula>
    </cfRule>
  </conditionalFormatting>
  <conditionalFormatting sqref="J89">
    <cfRule type="cellIs" dxfId="14514" priority="263" operator="equal">
      <formula>"IDF"</formula>
    </cfRule>
    <cfRule type="cellIs" dxfId="14513" priority="264" operator="equal">
      <formula>"Costco"</formula>
    </cfRule>
    <cfRule type="cellIs" dxfId="14512" priority="265" operator="equal">
      <formula>"Gutzy"</formula>
    </cfRule>
    <cfRule type="cellIs" dxfId="14511" priority="266" operator="equal">
      <formula>"LCP"</formula>
    </cfRule>
  </conditionalFormatting>
  <conditionalFormatting sqref="J89">
    <cfRule type="cellIs" dxfId="14510" priority="262" operator="equal">
      <formula>"Receiving"</formula>
    </cfRule>
  </conditionalFormatting>
  <conditionalFormatting sqref="J30">
    <cfRule type="cellIs" dxfId="14509" priority="261" operator="equal">
      <formula>"SLC"</formula>
    </cfRule>
  </conditionalFormatting>
  <conditionalFormatting sqref="J30">
    <cfRule type="cellIs" dxfId="14508" priority="257" operator="equal">
      <formula>"IDF"</formula>
    </cfRule>
    <cfRule type="cellIs" dxfId="14507" priority="258" operator="equal">
      <formula>"Costco"</formula>
    </cfRule>
    <cfRule type="cellIs" dxfId="14506" priority="259" operator="equal">
      <formula>"Gutzy"</formula>
    </cfRule>
    <cfRule type="cellIs" dxfId="14505" priority="260" operator="equal">
      <formula>"LCP"</formula>
    </cfRule>
  </conditionalFormatting>
  <conditionalFormatting sqref="J30">
    <cfRule type="cellIs" dxfId="14504" priority="256" operator="equal">
      <formula>"Receiving"</formula>
    </cfRule>
  </conditionalFormatting>
  <conditionalFormatting sqref="J27:J30">
    <cfRule type="cellIs" dxfId="14503" priority="255" operator="equal">
      <formula>"SLC"</formula>
    </cfRule>
  </conditionalFormatting>
  <conditionalFormatting sqref="J27:J30">
    <cfRule type="cellIs" dxfId="14502" priority="251" operator="equal">
      <formula>"IDF"</formula>
    </cfRule>
    <cfRule type="cellIs" dxfId="14501" priority="252" operator="equal">
      <formula>"Costco"</formula>
    </cfRule>
    <cfRule type="cellIs" dxfId="14500" priority="253" operator="equal">
      <formula>"Gutzy"</formula>
    </cfRule>
    <cfRule type="cellIs" dxfId="14499" priority="254" operator="equal">
      <formula>"LCP"</formula>
    </cfRule>
  </conditionalFormatting>
  <conditionalFormatting sqref="J27:J30">
    <cfRule type="cellIs" dxfId="14498" priority="250" operator="equal">
      <formula>"Receiving"</formula>
    </cfRule>
  </conditionalFormatting>
  <conditionalFormatting sqref="S27">
    <cfRule type="cellIs" dxfId="14497" priority="249" operator="equal">
      <formula>"SLC"</formula>
    </cfRule>
  </conditionalFormatting>
  <conditionalFormatting sqref="S27">
    <cfRule type="cellIs" dxfId="14496" priority="245" operator="equal">
      <formula>"IDF"</formula>
    </cfRule>
    <cfRule type="cellIs" dxfId="14495" priority="246" operator="equal">
      <formula>"Costco"</formula>
    </cfRule>
    <cfRule type="cellIs" dxfId="14494" priority="247" operator="equal">
      <formula>"Gutzy"</formula>
    </cfRule>
    <cfRule type="cellIs" dxfId="14493" priority="248" operator="equal">
      <formula>"LCP"</formula>
    </cfRule>
  </conditionalFormatting>
  <conditionalFormatting sqref="S27">
    <cfRule type="cellIs" dxfId="14492" priority="244" operator="equal">
      <formula>"Receiving"</formula>
    </cfRule>
  </conditionalFormatting>
  <conditionalFormatting sqref="S30">
    <cfRule type="cellIs" dxfId="14491" priority="243" operator="equal">
      <formula>"SLC"</formula>
    </cfRule>
  </conditionalFormatting>
  <conditionalFormatting sqref="S30">
    <cfRule type="cellIs" dxfId="14490" priority="239" operator="equal">
      <formula>"IDF"</formula>
    </cfRule>
    <cfRule type="cellIs" dxfId="14489" priority="240" operator="equal">
      <formula>"Costco"</formula>
    </cfRule>
    <cfRule type="cellIs" dxfId="14488" priority="241" operator="equal">
      <formula>"Gutzy"</formula>
    </cfRule>
    <cfRule type="cellIs" dxfId="14487" priority="242" operator="equal">
      <formula>"LCP"</formula>
    </cfRule>
  </conditionalFormatting>
  <conditionalFormatting sqref="S30">
    <cfRule type="cellIs" dxfId="14486" priority="238" operator="equal">
      <formula>"Receiving"</formula>
    </cfRule>
  </conditionalFormatting>
  <conditionalFormatting sqref="J26 J5:J18">
    <cfRule type="cellIs" dxfId="14485" priority="237" operator="equal">
      <formula>"SLC"</formula>
    </cfRule>
  </conditionalFormatting>
  <conditionalFormatting sqref="J26 J5:J18">
    <cfRule type="cellIs" dxfId="14484" priority="233" operator="equal">
      <formula>"IDF"</formula>
    </cfRule>
    <cfRule type="cellIs" dxfId="14483" priority="234" operator="equal">
      <formula>"Costco"</formula>
    </cfRule>
    <cfRule type="cellIs" dxfId="14482" priority="235" operator="equal">
      <formula>"Gutzy"</formula>
    </cfRule>
    <cfRule type="cellIs" dxfId="14481" priority="236" operator="equal">
      <formula>"LCP"</formula>
    </cfRule>
  </conditionalFormatting>
  <conditionalFormatting sqref="J26 J5:J18">
    <cfRule type="cellIs" dxfId="14480" priority="232" operator="equal">
      <formula>"Receiving"</formula>
    </cfRule>
  </conditionalFormatting>
  <conditionalFormatting sqref="J19:J24">
    <cfRule type="cellIs" dxfId="14479" priority="231" operator="equal">
      <formula>"SLC"</formula>
    </cfRule>
  </conditionalFormatting>
  <conditionalFormatting sqref="J19:J24">
    <cfRule type="cellIs" dxfId="14478" priority="227" operator="equal">
      <formula>"IDF"</formula>
    </cfRule>
    <cfRule type="cellIs" dxfId="14477" priority="228" operator="equal">
      <formula>"Costco"</formula>
    </cfRule>
    <cfRule type="cellIs" dxfId="14476" priority="229" operator="equal">
      <formula>"Gutzy"</formula>
    </cfRule>
    <cfRule type="cellIs" dxfId="14475" priority="230" operator="equal">
      <formula>"LCP"</formula>
    </cfRule>
  </conditionalFormatting>
  <conditionalFormatting sqref="J19:J24">
    <cfRule type="cellIs" dxfId="14474" priority="226" operator="equal">
      <formula>"Receiving"</formula>
    </cfRule>
  </conditionalFormatting>
  <conditionalFormatting sqref="S5:S18">
    <cfRule type="cellIs" dxfId="14473" priority="225" operator="equal">
      <formula>"SLC"</formula>
    </cfRule>
  </conditionalFormatting>
  <conditionalFormatting sqref="S5:S18">
    <cfRule type="cellIs" dxfId="14472" priority="221" operator="equal">
      <formula>"IDF"</formula>
    </cfRule>
    <cfRule type="cellIs" dxfId="14471" priority="222" operator="equal">
      <formula>"Costco"</formula>
    </cfRule>
    <cfRule type="cellIs" dxfId="14470" priority="223" operator="equal">
      <formula>"Gutzy"</formula>
    </cfRule>
    <cfRule type="cellIs" dxfId="14469" priority="224" operator="equal">
      <formula>"LCP"</formula>
    </cfRule>
  </conditionalFormatting>
  <conditionalFormatting sqref="S5:S18">
    <cfRule type="cellIs" dxfId="14468" priority="220" operator="equal">
      <formula>"Receiving"</formula>
    </cfRule>
  </conditionalFormatting>
  <conditionalFormatting sqref="S19:S23">
    <cfRule type="cellIs" dxfId="14467" priority="219" operator="equal">
      <formula>"SLC"</formula>
    </cfRule>
  </conditionalFormatting>
  <conditionalFormatting sqref="S19:S23">
    <cfRule type="cellIs" dxfId="14466" priority="215" operator="equal">
      <formula>"IDF"</formula>
    </cfRule>
    <cfRule type="cellIs" dxfId="14465" priority="216" operator="equal">
      <formula>"Costco"</formula>
    </cfRule>
    <cfRule type="cellIs" dxfId="14464" priority="217" operator="equal">
      <formula>"Gutzy"</formula>
    </cfRule>
    <cfRule type="cellIs" dxfId="14463" priority="218" operator="equal">
      <formula>"LCP"</formula>
    </cfRule>
  </conditionalFormatting>
  <conditionalFormatting sqref="S19:S23">
    <cfRule type="cellIs" dxfId="14462" priority="214" operator="equal">
      <formula>"Receiving"</formula>
    </cfRule>
  </conditionalFormatting>
  <conditionalFormatting sqref="S24">
    <cfRule type="cellIs" dxfId="14461" priority="213" operator="equal">
      <formula>"SLC"</formula>
    </cfRule>
  </conditionalFormatting>
  <conditionalFormatting sqref="S24">
    <cfRule type="cellIs" dxfId="14460" priority="209" operator="equal">
      <formula>"IDF"</formula>
    </cfRule>
    <cfRule type="cellIs" dxfId="14459" priority="210" operator="equal">
      <formula>"Costco"</formula>
    </cfRule>
    <cfRule type="cellIs" dxfId="14458" priority="211" operator="equal">
      <formula>"Gutzy"</formula>
    </cfRule>
    <cfRule type="cellIs" dxfId="14457" priority="212" operator="equal">
      <formula>"LCP"</formula>
    </cfRule>
  </conditionalFormatting>
  <conditionalFormatting sqref="S24">
    <cfRule type="cellIs" dxfId="14456" priority="208" operator="equal">
      <formula>"Receiving"</formula>
    </cfRule>
  </conditionalFormatting>
  <conditionalFormatting sqref="A30">
    <cfRule type="cellIs" dxfId="14455" priority="207" operator="equal">
      <formula>"SLC"</formula>
    </cfRule>
  </conditionalFormatting>
  <conditionalFormatting sqref="A30">
    <cfRule type="cellIs" dxfId="14454" priority="203" operator="equal">
      <formula>"IDF"</formula>
    </cfRule>
    <cfRule type="cellIs" dxfId="14453" priority="204" operator="equal">
      <formula>"Costco"</formula>
    </cfRule>
    <cfRule type="cellIs" dxfId="14452" priority="205" operator="equal">
      <formula>"Gutzy"</formula>
    </cfRule>
    <cfRule type="cellIs" dxfId="14451" priority="206" operator="equal">
      <formula>"LCP"</formula>
    </cfRule>
  </conditionalFormatting>
  <conditionalFormatting sqref="A30">
    <cfRule type="cellIs" dxfId="14450" priority="202" operator="equal">
      <formula>"Receiving"</formula>
    </cfRule>
  </conditionalFormatting>
  <conditionalFormatting sqref="A30">
    <cfRule type="cellIs" dxfId="14449" priority="201" operator="equal">
      <formula>"SLC"</formula>
    </cfRule>
  </conditionalFormatting>
  <conditionalFormatting sqref="A30">
    <cfRule type="cellIs" dxfId="14448" priority="197" operator="equal">
      <formula>"IDF"</formula>
    </cfRule>
    <cfRule type="cellIs" dxfId="14447" priority="198" operator="equal">
      <formula>"Costco"</formula>
    </cfRule>
    <cfRule type="cellIs" dxfId="14446" priority="199" operator="equal">
      <formula>"Gutzy"</formula>
    </cfRule>
    <cfRule type="cellIs" dxfId="14445" priority="200" operator="equal">
      <formula>"LCP"</formula>
    </cfRule>
  </conditionalFormatting>
  <conditionalFormatting sqref="A30">
    <cfRule type="cellIs" dxfId="14444" priority="196" operator="equal">
      <formula>"Receiving"</formula>
    </cfRule>
  </conditionalFormatting>
  <conditionalFormatting sqref="A60">
    <cfRule type="cellIs" dxfId="14443" priority="195" operator="equal">
      <formula>"SLC"</formula>
    </cfRule>
  </conditionalFormatting>
  <conditionalFormatting sqref="A60">
    <cfRule type="cellIs" dxfId="14442" priority="191" operator="equal">
      <formula>"IDF"</formula>
    </cfRule>
    <cfRule type="cellIs" dxfId="14441" priority="192" operator="equal">
      <formula>"Costco"</formula>
    </cfRule>
    <cfRule type="cellIs" dxfId="14440" priority="193" operator="equal">
      <formula>"Gutzy"</formula>
    </cfRule>
    <cfRule type="cellIs" dxfId="14439" priority="194" operator="equal">
      <formula>"LCP"</formula>
    </cfRule>
  </conditionalFormatting>
  <conditionalFormatting sqref="A56">
    <cfRule type="cellIs" dxfId="14438" priority="190" operator="equal">
      <formula>"SLC"</formula>
    </cfRule>
  </conditionalFormatting>
  <conditionalFormatting sqref="A56">
    <cfRule type="cellIs" dxfId="14437" priority="186" operator="equal">
      <formula>"IDF"</formula>
    </cfRule>
    <cfRule type="cellIs" dxfId="14436" priority="187" operator="equal">
      <formula>"Costco"</formula>
    </cfRule>
    <cfRule type="cellIs" dxfId="14435" priority="188" operator="equal">
      <formula>"Gutzy"</formula>
    </cfRule>
    <cfRule type="cellIs" dxfId="14434" priority="189" operator="equal">
      <formula>"LCP"</formula>
    </cfRule>
  </conditionalFormatting>
  <conditionalFormatting sqref="A56">
    <cfRule type="cellIs" dxfId="14433" priority="185" operator="equal">
      <formula>"Receiving"</formula>
    </cfRule>
  </conditionalFormatting>
  <conditionalFormatting sqref="A59">
    <cfRule type="cellIs" dxfId="14432" priority="184" operator="equal">
      <formula>"SLC"</formula>
    </cfRule>
  </conditionalFormatting>
  <conditionalFormatting sqref="A59">
    <cfRule type="cellIs" dxfId="14431" priority="180" operator="equal">
      <formula>"IDF"</formula>
    </cfRule>
    <cfRule type="cellIs" dxfId="14430" priority="181" operator="equal">
      <formula>"Costco"</formula>
    </cfRule>
    <cfRule type="cellIs" dxfId="14429" priority="182" operator="equal">
      <formula>"Gutzy"</formula>
    </cfRule>
    <cfRule type="cellIs" dxfId="14428" priority="183" operator="equal">
      <formula>"LCP"</formula>
    </cfRule>
  </conditionalFormatting>
  <conditionalFormatting sqref="A59">
    <cfRule type="cellIs" dxfId="14427" priority="179" operator="equal">
      <formula>"Receiving"</formula>
    </cfRule>
  </conditionalFormatting>
  <conditionalFormatting sqref="A56:A59">
    <cfRule type="cellIs" dxfId="14426" priority="178" operator="equal">
      <formula>"SLC"</formula>
    </cfRule>
  </conditionalFormatting>
  <conditionalFormatting sqref="A56:A59">
    <cfRule type="cellIs" dxfId="14425" priority="174" operator="equal">
      <formula>"IDF"</formula>
    </cfRule>
    <cfRule type="cellIs" dxfId="14424" priority="175" operator="equal">
      <formula>"Costco"</formula>
    </cfRule>
    <cfRule type="cellIs" dxfId="14423" priority="176" operator="equal">
      <formula>"Gutzy"</formula>
    </cfRule>
    <cfRule type="cellIs" dxfId="14422" priority="177" operator="equal">
      <formula>"LCP"</formula>
    </cfRule>
  </conditionalFormatting>
  <conditionalFormatting sqref="A56:A59">
    <cfRule type="cellIs" dxfId="14421" priority="173" operator="equal">
      <formula>"Receiving"</formula>
    </cfRule>
  </conditionalFormatting>
  <conditionalFormatting sqref="A34:A47">
    <cfRule type="cellIs" dxfId="14420" priority="172" operator="equal">
      <formula>"SLC"</formula>
    </cfRule>
  </conditionalFormatting>
  <conditionalFormatting sqref="A34:A47">
    <cfRule type="cellIs" dxfId="14419" priority="168" operator="equal">
      <formula>"IDF"</formula>
    </cfRule>
    <cfRule type="cellIs" dxfId="14418" priority="169" operator="equal">
      <formula>"Costco"</formula>
    </cfRule>
    <cfRule type="cellIs" dxfId="14417" priority="170" operator="equal">
      <formula>"Gutzy"</formula>
    </cfRule>
    <cfRule type="cellIs" dxfId="14416" priority="171" operator="equal">
      <formula>"LCP"</formula>
    </cfRule>
  </conditionalFormatting>
  <conditionalFormatting sqref="A34:A47">
    <cfRule type="cellIs" dxfId="14415" priority="167" operator="equal">
      <formula>"Receiving"</formula>
    </cfRule>
  </conditionalFormatting>
  <conditionalFormatting sqref="A48:A53">
    <cfRule type="cellIs" dxfId="14414" priority="166" operator="equal">
      <formula>"SLC"</formula>
    </cfRule>
  </conditionalFormatting>
  <conditionalFormatting sqref="A48:A53">
    <cfRule type="cellIs" dxfId="14413" priority="162" operator="equal">
      <formula>"IDF"</formula>
    </cfRule>
    <cfRule type="cellIs" dxfId="14412" priority="163" operator="equal">
      <formula>"Costco"</formula>
    </cfRule>
    <cfRule type="cellIs" dxfId="14411" priority="164" operator="equal">
      <formula>"Gutzy"</formula>
    </cfRule>
    <cfRule type="cellIs" dxfId="14410" priority="165" operator="equal">
      <formula>"LCP"</formula>
    </cfRule>
  </conditionalFormatting>
  <conditionalFormatting sqref="A48:A53">
    <cfRule type="cellIs" dxfId="14409" priority="161" operator="equal">
      <formula>"Receiving"</formula>
    </cfRule>
  </conditionalFormatting>
  <conditionalFormatting sqref="J59">
    <cfRule type="cellIs" dxfId="14408" priority="160" operator="equal">
      <formula>"SLC"</formula>
    </cfRule>
  </conditionalFormatting>
  <conditionalFormatting sqref="J59">
    <cfRule type="cellIs" dxfId="14407" priority="156" operator="equal">
      <formula>"IDF"</formula>
    </cfRule>
    <cfRule type="cellIs" dxfId="14406" priority="157" operator="equal">
      <formula>"Costco"</formula>
    </cfRule>
    <cfRule type="cellIs" dxfId="14405" priority="158" operator="equal">
      <formula>"Gutzy"</formula>
    </cfRule>
    <cfRule type="cellIs" dxfId="14404" priority="159" operator="equal">
      <formula>"LCP"</formula>
    </cfRule>
  </conditionalFormatting>
  <conditionalFormatting sqref="J59">
    <cfRule type="cellIs" dxfId="14403" priority="155" operator="equal">
      <formula>"Receiving"</formula>
    </cfRule>
  </conditionalFormatting>
  <conditionalFormatting sqref="J59">
    <cfRule type="cellIs" dxfId="14402" priority="154" operator="equal">
      <formula>"SLC"</formula>
    </cfRule>
  </conditionalFormatting>
  <conditionalFormatting sqref="J59">
    <cfRule type="cellIs" dxfId="14401" priority="150" operator="equal">
      <formula>"IDF"</formula>
    </cfRule>
    <cfRule type="cellIs" dxfId="14400" priority="151" operator="equal">
      <formula>"Costco"</formula>
    </cfRule>
    <cfRule type="cellIs" dxfId="14399" priority="152" operator="equal">
      <formula>"Gutzy"</formula>
    </cfRule>
    <cfRule type="cellIs" dxfId="14398" priority="153" operator="equal">
      <formula>"LCP"</formula>
    </cfRule>
  </conditionalFormatting>
  <conditionalFormatting sqref="J59">
    <cfRule type="cellIs" dxfId="14397" priority="149" operator="equal">
      <formula>"Receiving"</formula>
    </cfRule>
  </conditionalFormatting>
  <conditionalFormatting sqref="J34:J47">
    <cfRule type="cellIs" dxfId="14396" priority="148" operator="equal">
      <formula>"SLC"</formula>
    </cfRule>
  </conditionalFormatting>
  <conditionalFormatting sqref="J34:J47">
    <cfRule type="cellIs" dxfId="14395" priority="144" operator="equal">
      <formula>"IDF"</formula>
    </cfRule>
    <cfRule type="cellIs" dxfId="14394" priority="145" operator="equal">
      <formula>"Costco"</formula>
    </cfRule>
    <cfRule type="cellIs" dxfId="14393" priority="146" operator="equal">
      <formula>"Gutzy"</formula>
    </cfRule>
    <cfRule type="cellIs" dxfId="14392" priority="147" operator="equal">
      <formula>"LCP"</formula>
    </cfRule>
  </conditionalFormatting>
  <conditionalFormatting sqref="J34:J47">
    <cfRule type="cellIs" dxfId="14391" priority="143" operator="equal">
      <formula>"Receiving"</formula>
    </cfRule>
  </conditionalFormatting>
  <conditionalFormatting sqref="J48:J52">
    <cfRule type="cellIs" dxfId="14390" priority="142" operator="equal">
      <formula>"SLC"</formula>
    </cfRule>
  </conditionalFormatting>
  <conditionalFormatting sqref="J48:J52">
    <cfRule type="cellIs" dxfId="14389" priority="138" operator="equal">
      <formula>"IDF"</formula>
    </cfRule>
    <cfRule type="cellIs" dxfId="14388" priority="139" operator="equal">
      <formula>"Costco"</formula>
    </cfRule>
    <cfRule type="cellIs" dxfId="14387" priority="140" operator="equal">
      <formula>"Gutzy"</formula>
    </cfRule>
    <cfRule type="cellIs" dxfId="14386" priority="141" operator="equal">
      <formula>"LCP"</formula>
    </cfRule>
  </conditionalFormatting>
  <conditionalFormatting sqref="J48:J52">
    <cfRule type="cellIs" dxfId="14385" priority="137" operator="equal">
      <formula>"Receiving"</formula>
    </cfRule>
  </conditionalFormatting>
  <conditionalFormatting sqref="S56">
    <cfRule type="cellIs" dxfId="14384" priority="136" operator="equal">
      <formula>"SLC"</formula>
    </cfRule>
  </conditionalFormatting>
  <conditionalFormatting sqref="S56">
    <cfRule type="cellIs" dxfId="14383" priority="132" operator="equal">
      <formula>"IDF"</formula>
    </cfRule>
    <cfRule type="cellIs" dxfId="14382" priority="133" operator="equal">
      <formula>"Costco"</formula>
    </cfRule>
    <cfRule type="cellIs" dxfId="14381" priority="134" operator="equal">
      <formula>"Gutzy"</formula>
    </cfRule>
    <cfRule type="cellIs" dxfId="14380" priority="135" operator="equal">
      <formula>"LCP"</formula>
    </cfRule>
  </conditionalFormatting>
  <conditionalFormatting sqref="S56">
    <cfRule type="cellIs" dxfId="14379" priority="131" operator="equal">
      <formula>"Receiving"</formula>
    </cfRule>
  </conditionalFormatting>
  <conditionalFormatting sqref="S59">
    <cfRule type="cellIs" dxfId="14378" priority="130" operator="equal">
      <formula>"SLC"</formula>
    </cfRule>
  </conditionalFormatting>
  <conditionalFormatting sqref="S59">
    <cfRule type="cellIs" dxfId="14377" priority="126" operator="equal">
      <formula>"IDF"</formula>
    </cfRule>
    <cfRule type="cellIs" dxfId="14376" priority="127" operator="equal">
      <formula>"Costco"</formula>
    </cfRule>
    <cfRule type="cellIs" dxfId="14375" priority="128" operator="equal">
      <formula>"Gutzy"</formula>
    </cfRule>
    <cfRule type="cellIs" dxfId="14374" priority="129" operator="equal">
      <formula>"LCP"</formula>
    </cfRule>
  </conditionalFormatting>
  <conditionalFormatting sqref="S59">
    <cfRule type="cellIs" dxfId="14373" priority="125" operator="equal">
      <formula>"Receiving"</formula>
    </cfRule>
  </conditionalFormatting>
  <conditionalFormatting sqref="S56:S59">
    <cfRule type="cellIs" dxfId="14372" priority="124" operator="equal">
      <formula>"SLC"</formula>
    </cfRule>
  </conditionalFormatting>
  <conditionalFormatting sqref="S56:S59">
    <cfRule type="cellIs" dxfId="14371" priority="120" operator="equal">
      <formula>"IDF"</formula>
    </cfRule>
    <cfRule type="cellIs" dxfId="14370" priority="121" operator="equal">
      <formula>"Costco"</formula>
    </cfRule>
    <cfRule type="cellIs" dxfId="14369" priority="122" operator="equal">
      <formula>"Gutzy"</formula>
    </cfRule>
    <cfRule type="cellIs" dxfId="14368" priority="123" operator="equal">
      <formula>"LCP"</formula>
    </cfRule>
  </conditionalFormatting>
  <conditionalFormatting sqref="S56:S59">
    <cfRule type="cellIs" dxfId="14367" priority="119" operator="equal">
      <formula>"Receiving"</formula>
    </cfRule>
  </conditionalFormatting>
  <conditionalFormatting sqref="S54:S55 S34:S47">
    <cfRule type="cellIs" dxfId="14366" priority="118" operator="equal">
      <formula>"SLC"</formula>
    </cfRule>
  </conditionalFormatting>
  <conditionalFormatting sqref="S54:S55 S34:S47">
    <cfRule type="cellIs" dxfId="14365" priority="114" operator="equal">
      <formula>"IDF"</formula>
    </cfRule>
    <cfRule type="cellIs" dxfId="14364" priority="115" operator="equal">
      <formula>"Costco"</formula>
    </cfRule>
    <cfRule type="cellIs" dxfId="14363" priority="116" operator="equal">
      <formula>"Gutzy"</formula>
    </cfRule>
    <cfRule type="cellIs" dxfId="14362" priority="117" operator="equal">
      <formula>"LCP"</formula>
    </cfRule>
  </conditionalFormatting>
  <conditionalFormatting sqref="S54:S55 S34:S47">
    <cfRule type="cellIs" dxfId="14361" priority="113" operator="equal">
      <formula>"Receiving"</formula>
    </cfRule>
  </conditionalFormatting>
  <conditionalFormatting sqref="S48:S53">
    <cfRule type="cellIs" dxfId="14360" priority="112" operator="equal">
      <formula>"SLC"</formula>
    </cfRule>
  </conditionalFormatting>
  <conditionalFormatting sqref="S48:S53">
    <cfRule type="cellIs" dxfId="14359" priority="108" operator="equal">
      <formula>"IDF"</formula>
    </cfRule>
    <cfRule type="cellIs" dxfId="14358" priority="109" operator="equal">
      <formula>"Costco"</formula>
    </cfRule>
    <cfRule type="cellIs" dxfId="14357" priority="110" operator="equal">
      <formula>"Gutzy"</formula>
    </cfRule>
    <cfRule type="cellIs" dxfId="14356" priority="111" operator="equal">
      <formula>"LCP"</formula>
    </cfRule>
  </conditionalFormatting>
  <conditionalFormatting sqref="S48:S53">
    <cfRule type="cellIs" dxfId="14355" priority="107" operator="equal">
      <formula>"Receiving"</formula>
    </cfRule>
  </conditionalFormatting>
  <conditionalFormatting sqref="A87">
    <cfRule type="cellIs" dxfId="14354" priority="106" operator="equal">
      <formula>"SLC"</formula>
    </cfRule>
  </conditionalFormatting>
  <conditionalFormatting sqref="A87">
    <cfRule type="cellIs" dxfId="14353" priority="102" operator="equal">
      <formula>"IDF"</formula>
    </cfRule>
    <cfRule type="cellIs" dxfId="14352" priority="103" operator="equal">
      <formula>"Costco"</formula>
    </cfRule>
    <cfRule type="cellIs" dxfId="14351" priority="104" operator="equal">
      <formula>"Gutzy"</formula>
    </cfRule>
    <cfRule type="cellIs" dxfId="14350" priority="105" operator="equal">
      <formula>"LCP"</formula>
    </cfRule>
  </conditionalFormatting>
  <conditionalFormatting sqref="A87">
    <cfRule type="cellIs" dxfId="14349" priority="101" operator="equal">
      <formula>"Receiving"</formula>
    </cfRule>
  </conditionalFormatting>
  <conditionalFormatting sqref="A85:A87">
    <cfRule type="cellIs" dxfId="14348" priority="100" operator="equal">
      <formula>"SLC"</formula>
    </cfRule>
  </conditionalFormatting>
  <conditionalFormatting sqref="A85:A87">
    <cfRule type="cellIs" dxfId="14347" priority="96" operator="equal">
      <formula>"IDF"</formula>
    </cfRule>
    <cfRule type="cellIs" dxfId="14346" priority="97" operator="equal">
      <formula>"Costco"</formula>
    </cfRule>
    <cfRule type="cellIs" dxfId="14345" priority="98" operator="equal">
      <formula>"Gutzy"</formula>
    </cfRule>
    <cfRule type="cellIs" dxfId="14344" priority="99" operator="equal">
      <formula>"LCP"</formula>
    </cfRule>
  </conditionalFormatting>
  <conditionalFormatting sqref="A85:A87">
    <cfRule type="cellIs" dxfId="14343" priority="95" operator="equal">
      <formula>"Receiving"</formula>
    </cfRule>
  </conditionalFormatting>
  <conditionalFormatting sqref="A82 A62:A75">
    <cfRule type="cellIs" dxfId="14342" priority="94" operator="equal">
      <formula>"SLC"</formula>
    </cfRule>
  </conditionalFormatting>
  <conditionalFormatting sqref="A82 A62:A75">
    <cfRule type="cellIs" dxfId="14341" priority="90" operator="equal">
      <formula>"IDF"</formula>
    </cfRule>
    <cfRule type="cellIs" dxfId="14340" priority="91" operator="equal">
      <formula>"Costco"</formula>
    </cfRule>
    <cfRule type="cellIs" dxfId="14339" priority="92" operator="equal">
      <formula>"Gutzy"</formula>
    </cfRule>
    <cfRule type="cellIs" dxfId="14338" priority="93" operator="equal">
      <formula>"LCP"</formula>
    </cfRule>
  </conditionalFormatting>
  <conditionalFormatting sqref="A82 A62:A75">
    <cfRule type="cellIs" dxfId="14337" priority="89" operator="equal">
      <formula>"Receiving"</formula>
    </cfRule>
  </conditionalFormatting>
  <conditionalFormatting sqref="A76:A81">
    <cfRule type="cellIs" dxfId="14336" priority="88" operator="equal">
      <formula>"SLC"</formula>
    </cfRule>
  </conditionalFormatting>
  <conditionalFormatting sqref="A76:A81">
    <cfRule type="cellIs" dxfId="14335" priority="84" operator="equal">
      <formula>"IDF"</formula>
    </cfRule>
    <cfRule type="cellIs" dxfId="14334" priority="85" operator="equal">
      <formula>"Costco"</formula>
    </cfRule>
    <cfRule type="cellIs" dxfId="14333" priority="86" operator="equal">
      <formula>"Gutzy"</formula>
    </cfRule>
    <cfRule type="cellIs" dxfId="14332" priority="87" operator="equal">
      <formula>"LCP"</formula>
    </cfRule>
  </conditionalFormatting>
  <conditionalFormatting sqref="A76:A81">
    <cfRule type="cellIs" dxfId="14331" priority="83" operator="equal">
      <formula>"Receiving"</formula>
    </cfRule>
  </conditionalFormatting>
  <conditionalFormatting sqref="A89:A97 H89:H97">
    <cfRule type="cellIs" dxfId="14330" priority="82" operator="equal">
      <formula>"SLC"</formula>
    </cfRule>
  </conditionalFormatting>
  <conditionalFormatting sqref="A89:A97 H89:H97">
    <cfRule type="cellIs" dxfId="14329" priority="78" operator="equal">
      <formula>"IDF"</formula>
    </cfRule>
    <cfRule type="cellIs" dxfId="14328" priority="79" operator="equal">
      <formula>"Costco"</formula>
    </cfRule>
    <cfRule type="cellIs" dxfId="14327" priority="80" operator="equal">
      <formula>"Gutzy"</formula>
    </cfRule>
    <cfRule type="cellIs" dxfId="14326" priority="81" operator="equal">
      <formula>"LCP"</formula>
    </cfRule>
  </conditionalFormatting>
  <conditionalFormatting sqref="A89:A97 H89:H97">
    <cfRule type="cellIs" dxfId="14325" priority="77" operator="equal">
      <formula>"Receiving"</formula>
    </cfRule>
  </conditionalFormatting>
  <conditionalFormatting sqref="S71:S76 N62:N67 N71:N77">
    <cfRule type="cellIs" dxfId="14324" priority="76" operator="equal">
      <formula>"SLC"</formula>
    </cfRule>
  </conditionalFormatting>
  <conditionalFormatting sqref="S71:S76 N62:N67 N71:N77">
    <cfRule type="cellIs" dxfId="14323" priority="72" operator="equal">
      <formula>"IDF"</formula>
    </cfRule>
    <cfRule type="cellIs" dxfId="14322" priority="73" operator="equal">
      <formula>"Costco"</formula>
    </cfRule>
    <cfRule type="cellIs" dxfId="14321" priority="74" operator="equal">
      <formula>"Gutzy"</formula>
    </cfRule>
    <cfRule type="cellIs" dxfId="14320" priority="75" operator="equal">
      <formula>"LCP"</formula>
    </cfRule>
  </conditionalFormatting>
  <conditionalFormatting sqref="S71:S76">
    <cfRule type="cellIs" dxfId="14319" priority="71" operator="equal">
      <formula>"Receiving"</formula>
    </cfRule>
  </conditionalFormatting>
  <conditionalFormatting sqref="Q62:Q66 T72:T77 W62:W67 O61 U71 L61:L67 S62:T67">
    <cfRule type="cellIs" dxfId="14318" priority="70" operator="equal">
      <formula>"SLC"</formula>
    </cfRule>
  </conditionalFormatting>
  <conditionalFormatting sqref="Q62:Q66 T72:T77 W62:W67 O61 U71 L61:L67 S62:T67">
    <cfRule type="cellIs" dxfId="14317" priority="66" operator="equal">
      <formula>"IDF"</formula>
    </cfRule>
    <cfRule type="cellIs" dxfId="14316" priority="67" operator="equal">
      <formula>"Costco"</formula>
    </cfRule>
    <cfRule type="cellIs" dxfId="14315" priority="68" operator="equal">
      <formula>"Gutzy"</formula>
    </cfRule>
    <cfRule type="cellIs" dxfId="14314" priority="69" operator="equal">
      <formula>"LCP"</formula>
    </cfRule>
  </conditionalFormatting>
  <conditionalFormatting sqref="Q72:Q77">
    <cfRule type="cellIs" dxfId="14313" priority="65" operator="equal">
      <formula>"SLC"</formula>
    </cfRule>
  </conditionalFormatting>
  <conditionalFormatting sqref="Q72:Q77">
    <cfRule type="cellIs" dxfId="14312" priority="61" operator="equal">
      <formula>"IDF"</formula>
    </cfRule>
    <cfRule type="cellIs" dxfId="14311" priority="62" operator="equal">
      <formula>"Costco"</formula>
    </cfRule>
    <cfRule type="cellIs" dxfId="14310" priority="63" operator="equal">
      <formula>"Gutzy"</formula>
    </cfRule>
    <cfRule type="cellIs" dxfId="14309" priority="64" operator="equal">
      <formula>"LCP"</formula>
    </cfRule>
  </conditionalFormatting>
  <conditionalFormatting sqref="W72:W77">
    <cfRule type="cellIs" dxfId="14308" priority="60" operator="equal">
      <formula>"SLC"</formula>
    </cfRule>
  </conditionalFormatting>
  <conditionalFormatting sqref="W72:W77">
    <cfRule type="cellIs" dxfId="14307" priority="56" operator="equal">
      <formula>"IDF"</formula>
    </cfRule>
    <cfRule type="cellIs" dxfId="14306" priority="57" operator="equal">
      <formula>"Costco"</formula>
    </cfRule>
    <cfRule type="cellIs" dxfId="14305" priority="58" operator="equal">
      <formula>"Gutzy"</formula>
    </cfRule>
    <cfRule type="cellIs" dxfId="14304" priority="59" operator="equal">
      <formula>"LCP"</formula>
    </cfRule>
  </conditionalFormatting>
  <conditionalFormatting sqref="N71:N77 U71 L61:L67 S62:S67">
    <cfRule type="cellIs" dxfId="14303" priority="55" operator="equal">
      <formula>"Receiving"</formula>
    </cfRule>
  </conditionalFormatting>
  <conditionalFormatting sqref="A26">
    <cfRule type="cellIs" dxfId="14302" priority="54" operator="equal">
      <formula>"SLC"</formula>
    </cfRule>
  </conditionalFormatting>
  <conditionalFormatting sqref="A26">
    <cfRule type="cellIs" dxfId="14301" priority="50" operator="equal">
      <formula>"IDF"</formula>
    </cfRule>
    <cfRule type="cellIs" dxfId="14300" priority="51" operator="equal">
      <formula>"Costco"</formula>
    </cfRule>
    <cfRule type="cellIs" dxfId="14299" priority="52" operator="equal">
      <formula>"Gutzy"</formula>
    </cfRule>
    <cfRule type="cellIs" dxfId="14298" priority="53" operator="equal">
      <formula>"LCP"</formula>
    </cfRule>
  </conditionalFormatting>
  <conditionalFormatting sqref="A26">
    <cfRule type="cellIs" dxfId="14297" priority="49" operator="equal">
      <formula>"Receiving"</formula>
    </cfRule>
  </conditionalFormatting>
  <conditionalFormatting sqref="A84">
    <cfRule type="cellIs" dxfId="14296" priority="48" operator="equal">
      <formula>"SLC"</formula>
    </cfRule>
  </conditionalFormatting>
  <conditionalFormatting sqref="A84">
    <cfRule type="cellIs" dxfId="14295" priority="44" operator="equal">
      <formula>"IDF"</formula>
    </cfRule>
    <cfRule type="cellIs" dxfId="14294" priority="45" operator="equal">
      <formula>"Costco"</formula>
    </cfRule>
    <cfRule type="cellIs" dxfId="14293" priority="46" operator="equal">
      <formula>"Gutzy"</formula>
    </cfRule>
    <cfRule type="cellIs" dxfId="14292" priority="47" operator="equal">
      <formula>"LCP"</formula>
    </cfRule>
  </conditionalFormatting>
  <conditionalFormatting sqref="A84">
    <cfRule type="cellIs" dxfId="14291" priority="43" operator="equal">
      <formula>"Receiving"</formula>
    </cfRule>
  </conditionalFormatting>
  <conditionalFormatting sqref="A5:A14">
    <cfRule type="cellIs" dxfId="14290" priority="42" operator="equal">
      <formula>"SLC"</formula>
    </cfRule>
  </conditionalFormatting>
  <conditionalFormatting sqref="A5:A14">
    <cfRule type="cellIs" dxfId="14289" priority="38" operator="equal">
      <formula>"IDF"</formula>
    </cfRule>
    <cfRule type="cellIs" dxfId="14288" priority="39" operator="equal">
      <formula>"Costco"</formula>
    </cfRule>
    <cfRule type="cellIs" dxfId="14287" priority="40" operator="equal">
      <formula>"Gutzy"</formula>
    </cfRule>
    <cfRule type="cellIs" dxfId="14286" priority="41" operator="equal">
      <formula>"LCP"</formula>
    </cfRule>
  </conditionalFormatting>
  <conditionalFormatting sqref="A5:A14">
    <cfRule type="cellIs" dxfId="14285" priority="37" operator="equal">
      <formula>"Receiving"</formula>
    </cfRule>
  </conditionalFormatting>
  <conditionalFormatting sqref="J25">
    <cfRule type="cellIs" dxfId="14284" priority="36" operator="equal">
      <formula>"SLC"</formula>
    </cfRule>
  </conditionalFormatting>
  <conditionalFormatting sqref="J25">
    <cfRule type="cellIs" dxfId="14283" priority="32" operator="equal">
      <formula>"IDF"</formula>
    </cfRule>
    <cfRule type="cellIs" dxfId="14282" priority="33" operator="equal">
      <formula>"Costco"</formula>
    </cfRule>
    <cfRule type="cellIs" dxfId="14281" priority="34" operator="equal">
      <formula>"Gutzy"</formula>
    </cfRule>
    <cfRule type="cellIs" dxfId="14280" priority="35" operator="equal">
      <formula>"LCP"</formula>
    </cfRule>
  </conditionalFormatting>
  <conditionalFormatting sqref="J25">
    <cfRule type="cellIs" dxfId="14279" priority="31" operator="equal">
      <formula>"Receiving"</formula>
    </cfRule>
  </conditionalFormatting>
  <conditionalFormatting sqref="A55">
    <cfRule type="cellIs" dxfId="14278" priority="30" operator="equal">
      <formula>"SLC"</formula>
    </cfRule>
  </conditionalFormatting>
  <conditionalFormatting sqref="A55">
    <cfRule type="cellIs" dxfId="14277" priority="26" operator="equal">
      <formula>"IDF"</formula>
    </cfRule>
    <cfRule type="cellIs" dxfId="14276" priority="27" operator="equal">
      <formula>"Costco"</formula>
    </cfRule>
    <cfRule type="cellIs" dxfId="14275" priority="28" operator="equal">
      <formula>"Gutzy"</formula>
    </cfRule>
    <cfRule type="cellIs" dxfId="14274" priority="29" operator="equal">
      <formula>"LCP"</formula>
    </cfRule>
  </conditionalFormatting>
  <conditionalFormatting sqref="A55">
    <cfRule type="cellIs" dxfId="14273" priority="25" operator="equal">
      <formula>"Receiving"</formula>
    </cfRule>
  </conditionalFormatting>
  <conditionalFormatting sqref="A83">
    <cfRule type="cellIs" dxfId="14272" priority="24" operator="equal">
      <formula>"SLC"</formula>
    </cfRule>
  </conditionalFormatting>
  <conditionalFormatting sqref="A83">
    <cfRule type="cellIs" dxfId="14271" priority="20" operator="equal">
      <formula>"IDF"</formula>
    </cfRule>
    <cfRule type="cellIs" dxfId="14270" priority="21" operator="equal">
      <formula>"Costco"</formula>
    </cfRule>
    <cfRule type="cellIs" dxfId="14269" priority="22" operator="equal">
      <formula>"Gutzy"</formula>
    </cfRule>
    <cfRule type="cellIs" dxfId="14268" priority="23" operator="equal">
      <formula>"LCP"</formula>
    </cfRule>
  </conditionalFormatting>
  <conditionalFormatting sqref="A83">
    <cfRule type="cellIs" dxfId="14267" priority="19" operator="equal">
      <formula>"Receiving"</formula>
    </cfRule>
  </conditionalFormatting>
  <conditionalFormatting sqref="J55 J58">
    <cfRule type="cellIs" dxfId="14266" priority="18" operator="equal">
      <formula>"SLC"</formula>
    </cfRule>
  </conditionalFormatting>
  <conditionalFormatting sqref="J55 J58">
    <cfRule type="cellIs" dxfId="14265" priority="14" operator="equal">
      <formula>"IDF"</formula>
    </cfRule>
    <cfRule type="cellIs" dxfId="14264" priority="15" operator="equal">
      <formula>"Costco"</formula>
    </cfRule>
    <cfRule type="cellIs" dxfId="14263" priority="16" operator="equal">
      <formula>"Gutzy"</formula>
    </cfRule>
    <cfRule type="cellIs" dxfId="14262" priority="17" operator="equal">
      <formula>"LCP"</formula>
    </cfRule>
  </conditionalFormatting>
  <conditionalFormatting sqref="J55 J58">
    <cfRule type="cellIs" dxfId="14261" priority="13" operator="equal">
      <formula>"Receiving"</formula>
    </cfRule>
  </conditionalFormatting>
  <conditionalFormatting sqref="J53 J56">
    <cfRule type="cellIs" dxfId="14260" priority="12" operator="equal">
      <formula>"SLC"</formula>
    </cfRule>
  </conditionalFormatting>
  <conditionalFormatting sqref="J53 J56">
    <cfRule type="cellIs" dxfId="14259" priority="8" operator="equal">
      <formula>"IDF"</formula>
    </cfRule>
    <cfRule type="cellIs" dxfId="14258" priority="9" operator="equal">
      <formula>"Costco"</formula>
    </cfRule>
    <cfRule type="cellIs" dxfId="14257" priority="10" operator="equal">
      <formula>"Gutzy"</formula>
    </cfRule>
    <cfRule type="cellIs" dxfId="14256" priority="11" operator="equal">
      <formula>"LCP"</formula>
    </cfRule>
  </conditionalFormatting>
  <conditionalFormatting sqref="J53 J56">
    <cfRule type="cellIs" dxfId="14255" priority="7" operator="equal">
      <formula>"Receiving"</formula>
    </cfRule>
  </conditionalFormatting>
  <conditionalFormatting sqref="J54 J57">
    <cfRule type="cellIs" dxfId="14254" priority="6" operator="equal">
      <formula>"SLC"</formula>
    </cfRule>
  </conditionalFormatting>
  <conditionalFormatting sqref="J54 J57">
    <cfRule type="cellIs" dxfId="14253" priority="2" operator="equal">
      <formula>"IDF"</formula>
    </cfRule>
    <cfRule type="cellIs" dxfId="14252" priority="3" operator="equal">
      <formula>"Costco"</formula>
    </cfRule>
    <cfRule type="cellIs" dxfId="14251" priority="4" operator="equal">
      <formula>"Gutzy"</formula>
    </cfRule>
    <cfRule type="cellIs" dxfId="14250" priority="5" operator="equal">
      <formula>"LCP"</formula>
    </cfRule>
  </conditionalFormatting>
  <conditionalFormatting sqref="J54 J57">
    <cfRule type="cellIs" dxfId="14249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038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38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6E0AF9-F166-4B54-8439-BF6059792899}">
          <x14:formula1>
            <xm:f>Lists!$A$1:$A$52</xm:f>
          </x14:formula1>
          <xm:sqref>C1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F891-CFA3-4654-A9BB-4FD3C1541D7D}">
  <sheetPr codeName="Sheet275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53</v>
      </c>
    </row>
    <row r="2" spans="1:36" ht="8.25" customHeight="1" thickBot="1" x14ac:dyDescent="0.3"/>
    <row r="3" spans="1:36" ht="16.5" thickBot="1" x14ac:dyDescent="0.3">
      <c r="A3" s="476">
        <f>VLOOKUP(C1,Lists!A1:B52,2)</f>
        <v>46285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46286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46287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46288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46289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46290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46291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46285</v>
      </c>
      <c r="M61" s="173">
        <f t="shared" ref="M61:M66" si="0">COUNTIF($A$5:$A$30,N61)</f>
        <v>0</v>
      </c>
      <c r="N61" s="174" t="s">
        <v>18</v>
      </c>
      <c r="O61" s="505">
        <f>J3</f>
        <v>46286</v>
      </c>
      <c r="P61" s="173">
        <f t="shared" ref="P61:P66" si="1">COUNTIF($J$5:$J$30,Q61)</f>
        <v>2</v>
      </c>
      <c r="Q61" s="174" t="s">
        <v>18</v>
      </c>
      <c r="R61" s="508">
        <f>S3</f>
        <v>46287</v>
      </c>
      <c r="S61" s="173">
        <f t="shared" ref="S61:S66" si="2">COUNTIF($S$5:$S$30,T61)</f>
        <v>0</v>
      </c>
      <c r="T61" s="174" t="s">
        <v>18</v>
      </c>
      <c r="U61" s="511">
        <f>A32</f>
        <v>46288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46289</v>
      </c>
      <c r="M71" s="173">
        <f t="shared" ref="M71:M76" si="4">COUNTIF($J$34:$J$59,N71)</f>
        <v>0</v>
      </c>
      <c r="N71" s="174" t="s">
        <v>18</v>
      </c>
      <c r="O71" s="517">
        <f>S32</f>
        <v>46290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WW39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46286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46286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4248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4247" priority="335" operator="equal">
      <formula>"IDF"</formula>
    </cfRule>
    <cfRule type="cellIs" dxfId="14246" priority="336" operator="equal">
      <formula>"Costco"</formula>
    </cfRule>
    <cfRule type="cellIs" dxfId="14245" priority="337" operator="equal">
      <formula>"Gutzy"</formula>
    </cfRule>
    <cfRule type="cellIs" dxfId="14244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4243" priority="334" operator="equal">
      <formula>"Receiving"</formula>
    </cfRule>
  </conditionalFormatting>
  <conditionalFormatting sqref="AB48">
    <cfRule type="cellIs" dxfId="14242" priority="333" operator="equal">
      <formula>"SLC"</formula>
    </cfRule>
  </conditionalFormatting>
  <conditionalFormatting sqref="AB48">
    <cfRule type="cellIs" dxfId="14241" priority="329" operator="equal">
      <formula>"IDF"</formula>
    </cfRule>
    <cfRule type="cellIs" dxfId="14240" priority="330" operator="equal">
      <formula>"Costco"</formula>
    </cfRule>
    <cfRule type="cellIs" dxfId="14239" priority="331" operator="equal">
      <formula>"Gutzy"</formula>
    </cfRule>
    <cfRule type="cellIs" dxfId="14238" priority="332" operator="equal">
      <formula>"LCP"</formula>
    </cfRule>
  </conditionalFormatting>
  <conditionalFormatting sqref="AB48">
    <cfRule type="cellIs" dxfId="14237" priority="328" operator="equal">
      <formula>"Receiving"</formula>
    </cfRule>
  </conditionalFormatting>
  <conditionalFormatting sqref="AB41">
    <cfRule type="cellIs" dxfId="14236" priority="327" operator="equal">
      <formula>"SLC"</formula>
    </cfRule>
  </conditionalFormatting>
  <conditionalFormatting sqref="AB41">
    <cfRule type="cellIs" dxfId="14235" priority="323" operator="equal">
      <formula>"IDF"</formula>
    </cfRule>
    <cfRule type="cellIs" dxfId="14234" priority="324" operator="equal">
      <formula>"Costco"</formula>
    </cfRule>
    <cfRule type="cellIs" dxfId="14233" priority="325" operator="equal">
      <formula>"Gutzy"</formula>
    </cfRule>
    <cfRule type="cellIs" dxfId="14232" priority="326" operator="equal">
      <formula>"LCP"</formula>
    </cfRule>
  </conditionalFormatting>
  <conditionalFormatting sqref="AB41">
    <cfRule type="cellIs" dxfId="14231" priority="322" operator="equal">
      <formula>"Receiving"</formula>
    </cfRule>
  </conditionalFormatting>
  <conditionalFormatting sqref="AB42:AB44">
    <cfRule type="cellIs" dxfId="14230" priority="321" operator="equal">
      <formula>"SLC"</formula>
    </cfRule>
  </conditionalFormatting>
  <conditionalFormatting sqref="AB42:AB44">
    <cfRule type="cellIs" dxfId="14229" priority="317" operator="equal">
      <formula>"IDF"</formula>
    </cfRule>
    <cfRule type="cellIs" dxfId="14228" priority="318" operator="equal">
      <formula>"Costco"</formula>
    </cfRule>
    <cfRule type="cellIs" dxfId="14227" priority="319" operator="equal">
      <formula>"Gutzy"</formula>
    </cfRule>
    <cfRule type="cellIs" dxfId="14226" priority="320" operator="equal">
      <formula>"LCP"</formula>
    </cfRule>
  </conditionalFormatting>
  <conditionalFormatting sqref="AB42:AB44">
    <cfRule type="cellIs" dxfId="14225" priority="316" operator="equal">
      <formula>"Receiving"</formula>
    </cfRule>
  </conditionalFormatting>
  <conditionalFormatting sqref="AB45">
    <cfRule type="cellIs" dxfId="14224" priority="315" operator="equal">
      <formula>"SLC"</formula>
    </cfRule>
  </conditionalFormatting>
  <conditionalFormatting sqref="AB45">
    <cfRule type="cellIs" dxfId="14223" priority="311" operator="equal">
      <formula>"IDF"</formula>
    </cfRule>
    <cfRule type="cellIs" dxfId="14222" priority="312" operator="equal">
      <formula>"Costco"</formula>
    </cfRule>
    <cfRule type="cellIs" dxfId="14221" priority="313" operator="equal">
      <formula>"Gutzy"</formula>
    </cfRule>
    <cfRule type="cellIs" dxfId="14220" priority="314" operator="equal">
      <formula>"LCP"</formula>
    </cfRule>
  </conditionalFormatting>
  <conditionalFormatting sqref="AB45">
    <cfRule type="cellIs" dxfId="14219" priority="310" operator="equal">
      <formula>"Receiving"</formula>
    </cfRule>
  </conditionalFormatting>
  <conditionalFormatting sqref="I100">
    <cfRule type="cellIs" dxfId="14218" priority="309" operator="equal">
      <formula>"SLC"</formula>
    </cfRule>
  </conditionalFormatting>
  <conditionalFormatting sqref="I100">
    <cfRule type="cellIs" dxfId="14217" priority="305" operator="equal">
      <formula>"IDF"</formula>
    </cfRule>
    <cfRule type="cellIs" dxfId="14216" priority="306" operator="equal">
      <formula>"Costco"</formula>
    </cfRule>
    <cfRule type="cellIs" dxfId="14215" priority="307" operator="equal">
      <formula>"Gutzy"</formula>
    </cfRule>
    <cfRule type="cellIs" dxfId="14214" priority="308" operator="equal">
      <formula>"LCP"</formula>
    </cfRule>
  </conditionalFormatting>
  <conditionalFormatting sqref="Q100">
    <cfRule type="cellIs" dxfId="14213" priority="304" operator="equal">
      <formula>"SLC"</formula>
    </cfRule>
  </conditionalFormatting>
  <conditionalFormatting sqref="Q100">
    <cfRule type="cellIs" dxfId="14212" priority="300" operator="equal">
      <formula>"IDF"</formula>
    </cfRule>
    <cfRule type="cellIs" dxfId="14211" priority="301" operator="equal">
      <formula>"Costco"</formula>
    </cfRule>
    <cfRule type="cellIs" dxfId="14210" priority="302" operator="equal">
      <formula>"Gutzy"</formula>
    </cfRule>
    <cfRule type="cellIs" dxfId="14209" priority="303" operator="equal">
      <formula>"LCP"</formula>
    </cfRule>
  </conditionalFormatting>
  <conditionalFormatting sqref="Y100">
    <cfRule type="cellIs" dxfId="14208" priority="299" operator="equal">
      <formula>"SLC"</formula>
    </cfRule>
  </conditionalFormatting>
  <conditionalFormatting sqref="Y100">
    <cfRule type="cellIs" dxfId="14207" priority="295" operator="equal">
      <formula>"IDF"</formula>
    </cfRule>
    <cfRule type="cellIs" dxfId="14206" priority="296" operator="equal">
      <formula>"Costco"</formula>
    </cfRule>
    <cfRule type="cellIs" dxfId="14205" priority="297" operator="equal">
      <formula>"Gutzy"</formula>
    </cfRule>
    <cfRule type="cellIs" dxfId="14204" priority="298" operator="equal">
      <formula>"LCP"</formula>
    </cfRule>
  </conditionalFormatting>
  <conditionalFormatting sqref="AG100">
    <cfRule type="cellIs" dxfId="14203" priority="294" operator="equal">
      <formula>"SLC"</formula>
    </cfRule>
  </conditionalFormatting>
  <conditionalFormatting sqref="AG100">
    <cfRule type="cellIs" dxfId="14202" priority="290" operator="equal">
      <formula>"IDF"</formula>
    </cfRule>
    <cfRule type="cellIs" dxfId="14201" priority="291" operator="equal">
      <formula>"Costco"</formula>
    </cfRule>
    <cfRule type="cellIs" dxfId="14200" priority="292" operator="equal">
      <formula>"Gutzy"</formula>
    </cfRule>
    <cfRule type="cellIs" dxfId="14199" priority="293" operator="equal">
      <formula>"LCP"</formula>
    </cfRule>
  </conditionalFormatting>
  <conditionalFormatting sqref="AO100">
    <cfRule type="cellIs" dxfId="14198" priority="289" operator="equal">
      <formula>"SLC"</formula>
    </cfRule>
  </conditionalFormatting>
  <conditionalFormatting sqref="AO100">
    <cfRule type="cellIs" dxfId="14197" priority="285" operator="equal">
      <formula>"IDF"</formula>
    </cfRule>
    <cfRule type="cellIs" dxfId="14196" priority="286" operator="equal">
      <formula>"Costco"</formula>
    </cfRule>
    <cfRule type="cellIs" dxfId="14195" priority="287" operator="equal">
      <formula>"Gutzy"</formula>
    </cfRule>
    <cfRule type="cellIs" dxfId="14194" priority="288" operator="equal">
      <formula>"LCP"</formula>
    </cfRule>
  </conditionalFormatting>
  <conditionalFormatting sqref="AW100">
    <cfRule type="cellIs" dxfId="14193" priority="284" operator="equal">
      <formula>"SLC"</formula>
    </cfRule>
  </conditionalFormatting>
  <conditionalFormatting sqref="AW100">
    <cfRule type="cellIs" dxfId="14192" priority="280" operator="equal">
      <formula>"IDF"</formula>
    </cfRule>
    <cfRule type="cellIs" dxfId="14191" priority="281" operator="equal">
      <formula>"Costco"</formula>
    </cfRule>
    <cfRule type="cellIs" dxfId="14190" priority="282" operator="equal">
      <formula>"Gutzy"</formula>
    </cfRule>
    <cfRule type="cellIs" dxfId="14189" priority="283" operator="equal">
      <formula>"LCP"</formula>
    </cfRule>
  </conditionalFormatting>
  <conditionalFormatting sqref="J27">
    <cfRule type="cellIs" dxfId="14188" priority="279" operator="equal">
      <formula>"SLC"</formula>
    </cfRule>
  </conditionalFormatting>
  <conditionalFormatting sqref="J27">
    <cfRule type="cellIs" dxfId="14187" priority="275" operator="equal">
      <formula>"IDF"</formula>
    </cfRule>
    <cfRule type="cellIs" dxfId="14186" priority="276" operator="equal">
      <formula>"Costco"</formula>
    </cfRule>
    <cfRule type="cellIs" dxfId="14185" priority="277" operator="equal">
      <formula>"Gutzy"</formula>
    </cfRule>
    <cfRule type="cellIs" dxfId="14184" priority="278" operator="equal">
      <formula>"LCP"</formula>
    </cfRule>
  </conditionalFormatting>
  <conditionalFormatting sqref="J27">
    <cfRule type="cellIs" dxfId="14183" priority="274" operator="equal">
      <formula>"Receiving"</formula>
    </cfRule>
  </conditionalFormatting>
  <conditionalFormatting sqref="S28:S29 S23 S25:S26">
    <cfRule type="cellIs" dxfId="14182" priority="273" operator="equal">
      <formula>"SLC"</formula>
    </cfRule>
  </conditionalFormatting>
  <conditionalFormatting sqref="S28:S29 S23 S25:S26">
    <cfRule type="cellIs" dxfId="14181" priority="269" operator="equal">
      <formula>"IDF"</formula>
    </cfRule>
    <cfRule type="cellIs" dxfId="14180" priority="270" operator="equal">
      <formula>"Costco"</formula>
    </cfRule>
    <cfRule type="cellIs" dxfId="14179" priority="271" operator="equal">
      <formula>"Gutzy"</formula>
    </cfRule>
    <cfRule type="cellIs" dxfId="14178" priority="272" operator="equal">
      <formula>"LCP"</formula>
    </cfRule>
  </conditionalFormatting>
  <conditionalFormatting sqref="S28:S29 S23 S25:S26">
    <cfRule type="cellIs" dxfId="14177" priority="268" operator="equal">
      <formula>"Receiving"</formula>
    </cfRule>
  </conditionalFormatting>
  <conditionalFormatting sqref="J89">
    <cfRule type="cellIs" dxfId="14176" priority="267" operator="equal">
      <formula>"SLC"</formula>
    </cfRule>
  </conditionalFormatting>
  <conditionalFormatting sqref="J89">
    <cfRule type="cellIs" dxfId="14175" priority="263" operator="equal">
      <formula>"IDF"</formula>
    </cfRule>
    <cfRule type="cellIs" dxfId="14174" priority="264" operator="equal">
      <formula>"Costco"</formula>
    </cfRule>
    <cfRule type="cellIs" dxfId="14173" priority="265" operator="equal">
      <formula>"Gutzy"</formula>
    </cfRule>
    <cfRule type="cellIs" dxfId="14172" priority="266" operator="equal">
      <formula>"LCP"</formula>
    </cfRule>
  </conditionalFormatting>
  <conditionalFormatting sqref="J89">
    <cfRule type="cellIs" dxfId="14171" priority="262" operator="equal">
      <formula>"Receiving"</formula>
    </cfRule>
  </conditionalFormatting>
  <conditionalFormatting sqref="J30">
    <cfRule type="cellIs" dxfId="14170" priority="261" operator="equal">
      <formula>"SLC"</formula>
    </cfRule>
  </conditionalFormatting>
  <conditionalFormatting sqref="J30">
    <cfRule type="cellIs" dxfId="14169" priority="257" operator="equal">
      <formula>"IDF"</formula>
    </cfRule>
    <cfRule type="cellIs" dxfId="14168" priority="258" operator="equal">
      <formula>"Costco"</formula>
    </cfRule>
    <cfRule type="cellIs" dxfId="14167" priority="259" operator="equal">
      <formula>"Gutzy"</formula>
    </cfRule>
    <cfRule type="cellIs" dxfId="14166" priority="260" operator="equal">
      <formula>"LCP"</formula>
    </cfRule>
  </conditionalFormatting>
  <conditionalFormatting sqref="J30">
    <cfRule type="cellIs" dxfId="14165" priority="256" operator="equal">
      <formula>"Receiving"</formula>
    </cfRule>
  </conditionalFormatting>
  <conditionalFormatting sqref="J27:J30">
    <cfRule type="cellIs" dxfId="14164" priority="255" operator="equal">
      <formula>"SLC"</formula>
    </cfRule>
  </conditionalFormatting>
  <conditionalFormatting sqref="J27:J30">
    <cfRule type="cellIs" dxfId="14163" priority="251" operator="equal">
      <formula>"IDF"</formula>
    </cfRule>
    <cfRule type="cellIs" dxfId="14162" priority="252" operator="equal">
      <formula>"Costco"</formula>
    </cfRule>
    <cfRule type="cellIs" dxfId="14161" priority="253" operator="equal">
      <formula>"Gutzy"</formula>
    </cfRule>
    <cfRule type="cellIs" dxfId="14160" priority="254" operator="equal">
      <formula>"LCP"</formula>
    </cfRule>
  </conditionalFormatting>
  <conditionalFormatting sqref="J27:J30">
    <cfRule type="cellIs" dxfId="14159" priority="250" operator="equal">
      <formula>"Receiving"</formula>
    </cfRule>
  </conditionalFormatting>
  <conditionalFormatting sqref="S27">
    <cfRule type="cellIs" dxfId="14158" priority="249" operator="equal">
      <formula>"SLC"</formula>
    </cfRule>
  </conditionalFormatting>
  <conditionalFormatting sqref="S27">
    <cfRule type="cellIs" dxfId="14157" priority="245" operator="equal">
      <formula>"IDF"</formula>
    </cfRule>
    <cfRule type="cellIs" dxfId="14156" priority="246" operator="equal">
      <formula>"Costco"</formula>
    </cfRule>
    <cfRule type="cellIs" dxfId="14155" priority="247" operator="equal">
      <formula>"Gutzy"</formula>
    </cfRule>
    <cfRule type="cellIs" dxfId="14154" priority="248" operator="equal">
      <formula>"LCP"</formula>
    </cfRule>
  </conditionalFormatting>
  <conditionalFormatting sqref="S27">
    <cfRule type="cellIs" dxfId="14153" priority="244" operator="equal">
      <formula>"Receiving"</formula>
    </cfRule>
  </conditionalFormatting>
  <conditionalFormatting sqref="S30">
    <cfRule type="cellIs" dxfId="14152" priority="243" operator="equal">
      <formula>"SLC"</formula>
    </cfRule>
  </conditionalFormatting>
  <conditionalFormatting sqref="S30">
    <cfRule type="cellIs" dxfId="14151" priority="239" operator="equal">
      <formula>"IDF"</formula>
    </cfRule>
    <cfRule type="cellIs" dxfId="14150" priority="240" operator="equal">
      <formula>"Costco"</formula>
    </cfRule>
    <cfRule type="cellIs" dxfId="14149" priority="241" operator="equal">
      <formula>"Gutzy"</formula>
    </cfRule>
    <cfRule type="cellIs" dxfId="14148" priority="242" operator="equal">
      <formula>"LCP"</formula>
    </cfRule>
  </conditionalFormatting>
  <conditionalFormatting sqref="S30">
    <cfRule type="cellIs" dxfId="14147" priority="238" operator="equal">
      <formula>"Receiving"</formula>
    </cfRule>
  </conditionalFormatting>
  <conditionalFormatting sqref="J26 J5:J18">
    <cfRule type="cellIs" dxfId="14146" priority="237" operator="equal">
      <formula>"SLC"</formula>
    </cfRule>
  </conditionalFormatting>
  <conditionalFormatting sqref="J26 J5:J18">
    <cfRule type="cellIs" dxfId="14145" priority="233" operator="equal">
      <formula>"IDF"</formula>
    </cfRule>
    <cfRule type="cellIs" dxfId="14144" priority="234" operator="equal">
      <formula>"Costco"</formula>
    </cfRule>
    <cfRule type="cellIs" dxfId="14143" priority="235" operator="equal">
      <formula>"Gutzy"</formula>
    </cfRule>
    <cfRule type="cellIs" dxfId="14142" priority="236" operator="equal">
      <formula>"LCP"</formula>
    </cfRule>
  </conditionalFormatting>
  <conditionalFormatting sqref="J26 J5:J18">
    <cfRule type="cellIs" dxfId="14141" priority="232" operator="equal">
      <formula>"Receiving"</formula>
    </cfRule>
  </conditionalFormatting>
  <conditionalFormatting sqref="J19:J24">
    <cfRule type="cellIs" dxfId="14140" priority="231" operator="equal">
      <formula>"SLC"</formula>
    </cfRule>
  </conditionalFormatting>
  <conditionalFormatting sqref="J19:J24">
    <cfRule type="cellIs" dxfId="14139" priority="227" operator="equal">
      <formula>"IDF"</formula>
    </cfRule>
    <cfRule type="cellIs" dxfId="14138" priority="228" operator="equal">
      <formula>"Costco"</formula>
    </cfRule>
    <cfRule type="cellIs" dxfId="14137" priority="229" operator="equal">
      <formula>"Gutzy"</formula>
    </cfRule>
    <cfRule type="cellIs" dxfId="14136" priority="230" operator="equal">
      <formula>"LCP"</formula>
    </cfRule>
  </conditionalFormatting>
  <conditionalFormatting sqref="J19:J24">
    <cfRule type="cellIs" dxfId="14135" priority="226" operator="equal">
      <formula>"Receiving"</formula>
    </cfRule>
  </conditionalFormatting>
  <conditionalFormatting sqref="S5:S18">
    <cfRule type="cellIs" dxfId="14134" priority="225" operator="equal">
      <formula>"SLC"</formula>
    </cfRule>
  </conditionalFormatting>
  <conditionalFormatting sqref="S5:S18">
    <cfRule type="cellIs" dxfId="14133" priority="221" operator="equal">
      <formula>"IDF"</formula>
    </cfRule>
    <cfRule type="cellIs" dxfId="14132" priority="222" operator="equal">
      <formula>"Costco"</formula>
    </cfRule>
    <cfRule type="cellIs" dxfId="14131" priority="223" operator="equal">
      <formula>"Gutzy"</formula>
    </cfRule>
    <cfRule type="cellIs" dxfId="14130" priority="224" operator="equal">
      <formula>"LCP"</formula>
    </cfRule>
  </conditionalFormatting>
  <conditionalFormatting sqref="S5:S18">
    <cfRule type="cellIs" dxfId="14129" priority="220" operator="equal">
      <formula>"Receiving"</formula>
    </cfRule>
  </conditionalFormatting>
  <conditionalFormatting sqref="S19:S23">
    <cfRule type="cellIs" dxfId="14128" priority="219" operator="equal">
      <formula>"SLC"</formula>
    </cfRule>
  </conditionalFormatting>
  <conditionalFormatting sqref="S19:S23">
    <cfRule type="cellIs" dxfId="14127" priority="215" operator="equal">
      <formula>"IDF"</formula>
    </cfRule>
    <cfRule type="cellIs" dxfId="14126" priority="216" operator="equal">
      <formula>"Costco"</formula>
    </cfRule>
    <cfRule type="cellIs" dxfId="14125" priority="217" operator="equal">
      <formula>"Gutzy"</formula>
    </cfRule>
    <cfRule type="cellIs" dxfId="14124" priority="218" operator="equal">
      <formula>"LCP"</formula>
    </cfRule>
  </conditionalFormatting>
  <conditionalFormatting sqref="S19:S23">
    <cfRule type="cellIs" dxfId="14123" priority="214" operator="equal">
      <formula>"Receiving"</formula>
    </cfRule>
  </conditionalFormatting>
  <conditionalFormatting sqref="S24">
    <cfRule type="cellIs" dxfId="14122" priority="213" operator="equal">
      <formula>"SLC"</formula>
    </cfRule>
  </conditionalFormatting>
  <conditionalFormatting sqref="S24">
    <cfRule type="cellIs" dxfId="14121" priority="209" operator="equal">
      <formula>"IDF"</formula>
    </cfRule>
    <cfRule type="cellIs" dxfId="14120" priority="210" operator="equal">
      <formula>"Costco"</formula>
    </cfRule>
    <cfRule type="cellIs" dxfId="14119" priority="211" operator="equal">
      <formula>"Gutzy"</formula>
    </cfRule>
    <cfRule type="cellIs" dxfId="14118" priority="212" operator="equal">
      <formula>"LCP"</formula>
    </cfRule>
  </conditionalFormatting>
  <conditionalFormatting sqref="S24">
    <cfRule type="cellIs" dxfId="14117" priority="208" operator="equal">
      <formula>"Receiving"</formula>
    </cfRule>
  </conditionalFormatting>
  <conditionalFormatting sqref="A30">
    <cfRule type="cellIs" dxfId="14116" priority="207" operator="equal">
      <formula>"SLC"</formula>
    </cfRule>
  </conditionalFormatting>
  <conditionalFormatting sqref="A30">
    <cfRule type="cellIs" dxfId="14115" priority="203" operator="equal">
      <formula>"IDF"</formula>
    </cfRule>
    <cfRule type="cellIs" dxfId="14114" priority="204" operator="equal">
      <formula>"Costco"</formula>
    </cfRule>
    <cfRule type="cellIs" dxfId="14113" priority="205" operator="equal">
      <formula>"Gutzy"</formula>
    </cfRule>
    <cfRule type="cellIs" dxfId="14112" priority="206" operator="equal">
      <formula>"LCP"</formula>
    </cfRule>
  </conditionalFormatting>
  <conditionalFormatting sqref="A30">
    <cfRule type="cellIs" dxfId="14111" priority="202" operator="equal">
      <formula>"Receiving"</formula>
    </cfRule>
  </conditionalFormatting>
  <conditionalFormatting sqref="A30">
    <cfRule type="cellIs" dxfId="14110" priority="201" operator="equal">
      <formula>"SLC"</formula>
    </cfRule>
  </conditionalFormatting>
  <conditionalFormatting sqref="A30">
    <cfRule type="cellIs" dxfId="14109" priority="197" operator="equal">
      <formula>"IDF"</formula>
    </cfRule>
    <cfRule type="cellIs" dxfId="14108" priority="198" operator="equal">
      <formula>"Costco"</formula>
    </cfRule>
    <cfRule type="cellIs" dxfId="14107" priority="199" operator="equal">
      <formula>"Gutzy"</formula>
    </cfRule>
    <cfRule type="cellIs" dxfId="14106" priority="200" operator="equal">
      <formula>"LCP"</formula>
    </cfRule>
  </conditionalFormatting>
  <conditionalFormatting sqref="A30">
    <cfRule type="cellIs" dxfId="14105" priority="196" operator="equal">
      <formula>"Receiving"</formula>
    </cfRule>
  </conditionalFormatting>
  <conditionalFormatting sqref="A60">
    <cfRule type="cellIs" dxfId="14104" priority="195" operator="equal">
      <formula>"SLC"</formula>
    </cfRule>
  </conditionalFormatting>
  <conditionalFormatting sqref="A60">
    <cfRule type="cellIs" dxfId="14103" priority="191" operator="equal">
      <formula>"IDF"</formula>
    </cfRule>
    <cfRule type="cellIs" dxfId="14102" priority="192" operator="equal">
      <formula>"Costco"</formula>
    </cfRule>
    <cfRule type="cellIs" dxfId="14101" priority="193" operator="equal">
      <formula>"Gutzy"</formula>
    </cfRule>
    <cfRule type="cellIs" dxfId="14100" priority="194" operator="equal">
      <formula>"LCP"</formula>
    </cfRule>
  </conditionalFormatting>
  <conditionalFormatting sqref="A56">
    <cfRule type="cellIs" dxfId="14099" priority="190" operator="equal">
      <formula>"SLC"</formula>
    </cfRule>
  </conditionalFormatting>
  <conditionalFormatting sqref="A56">
    <cfRule type="cellIs" dxfId="14098" priority="186" operator="equal">
      <formula>"IDF"</formula>
    </cfRule>
    <cfRule type="cellIs" dxfId="14097" priority="187" operator="equal">
      <formula>"Costco"</formula>
    </cfRule>
    <cfRule type="cellIs" dxfId="14096" priority="188" operator="equal">
      <formula>"Gutzy"</formula>
    </cfRule>
    <cfRule type="cellIs" dxfId="14095" priority="189" operator="equal">
      <formula>"LCP"</formula>
    </cfRule>
  </conditionalFormatting>
  <conditionalFormatting sqref="A56">
    <cfRule type="cellIs" dxfId="14094" priority="185" operator="equal">
      <formula>"Receiving"</formula>
    </cfRule>
  </conditionalFormatting>
  <conditionalFormatting sqref="A59">
    <cfRule type="cellIs" dxfId="14093" priority="184" operator="equal">
      <formula>"SLC"</formula>
    </cfRule>
  </conditionalFormatting>
  <conditionalFormatting sqref="A59">
    <cfRule type="cellIs" dxfId="14092" priority="180" operator="equal">
      <formula>"IDF"</formula>
    </cfRule>
    <cfRule type="cellIs" dxfId="14091" priority="181" operator="equal">
      <formula>"Costco"</formula>
    </cfRule>
    <cfRule type="cellIs" dxfId="14090" priority="182" operator="equal">
      <formula>"Gutzy"</formula>
    </cfRule>
    <cfRule type="cellIs" dxfId="14089" priority="183" operator="equal">
      <formula>"LCP"</formula>
    </cfRule>
  </conditionalFormatting>
  <conditionalFormatting sqref="A59">
    <cfRule type="cellIs" dxfId="14088" priority="179" operator="equal">
      <formula>"Receiving"</formula>
    </cfRule>
  </conditionalFormatting>
  <conditionalFormatting sqref="A56:A59">
    <cfRule type="cellIs" dxfId="14087" priority="178" operator="equal">
      <formula>"SLC"</formula>
    </cfRule>
  </conditionalFormatting>
  <conditionalFormatting sqref="A56:A59">
    <cfRule type="cellIs" dxfId="14086" priority="174" operator="equal">
      <formula>"IDF"</formula>
    </cfRule>
    <cfRule type="cellIs" dxfId="14085" priority="175" operator="equal">
      <formula>"Costco"</formula>
    </cfRule>
    <cfRule type="cellIs" dxfId="14084" priority="176" operator="equal">
      <formula>"Gutzy"</formula>
    </cfRule>
    <cfRule type="cellIs" dxfId="14083" priority="177" operator="equal">
      <formula>"LCP"</formula>
    </cfRule>
  </conditionalFormatting>
  <conditionalFormatting sqref="A56:A59">
    <cfRule type="cellIs" dxfId="14082" priority="173" operator="equal">
      <formula>"Receiving"</formula>
    </cfRule>
  </conditionalFormatting>
  <conditionalFormatting sqref="A34:A47">
    <cfRule type="cellIs" dxfId="14081" priority="172" operator="equal">
      <formula>"SLC"</formula>
    </cfRule>
  </conditionalFormatting>
  <conditionalFormatting sqref="A34:A47">
    <cfRule type="cellIs" dxfId="14080" priority="168" operator="equal">
      <formula>"IDF"</formula>
    </cfRule>
    <cfRule type="cellIs" dxfId="14079" priority="169" operator="equal">
      <formula>"Costco"</formula>
    </cfRule>
    <cfRule type="cellIs" dxfId="14078" priority="170" operator="equal">
      <formula>"Gutzy"</formula>
    </cfRule>
    <cfRule type="cellIs" dxfId="14077" priority="171" operator="equal">
      <formula>"LCP"</formula>
    </cfRule>
  </conditionalFormatting>
  <conditionalFormatting sqref="A34:A47">
    <cfRule type="cellIs" dxfId="14076" priority="167" operator="equal">
      <formula>"Receiving"</formula>
    </cfRule>
  </conditionalFormatting>
  <conditionalFormatting sqref="A48:A53">
    <cfRule type="cellIs" dxfId="14075" priority="166" operator="equal">
      <formula>"SLC"</formula>
    </cfRule>
  </conditionalFormatting>
  <conditionalFormatting sqref="A48:A53">
    <cfRule type="cellIs" dxfId="14074" priority="162" operator="equal">
      <formula>"IDF"</formula>
    </cfRule>
    <cfRule type="cellIs" dxfId="14073" priority="163" operator="equal">
      <formula>"Costco"</formula>
    </cfRule>
    <cfRule type="cellIs" dxfId="14072" priority="164" operator="equal">
      <formula>"Gutzy"</formula>
    </cfRule>
    <cfRule type="cellIs" dxfId="14071" priority="165" operator="equal">
      <formula>"LCP"</formula>
    </cfRule>
  </conditionalFormatting>
  <conditionalFormatting sqref="A48:A53">
    <cfRule type="cellIs" dxfId="14070" priority="161" operator="equal">
      <formula>"Receiving"</formula>
    </cfRule>
  </conditionalFormatting>
  <conditionalFormatting sqref="J59">
    <cfRule type="cellIs" dxfId="14069" priority="160" operator="equal">
      <formula>"SLC"</formula>
    </cfRule>
  </conditionalFormatting>
  <conditionalFormatting sqref="J59">
    <cfRule type="cellIs" dxfId="14068" priority="156" operator="equal">
      <formula>"IDF"</formula>
    </cfRule>
    <cfRule type="cellIs" dxfId="14067" priority="157" operator="equal">
      <formula>"Costco"</formula>
    </cfRule>
    <cfRule type="cellIs" dxfId="14066" priority="158" operator="equal">
      <formula>"Gutzy"</formula>
    </cfRule>
    <cfRule type="cellIs" dxfId="14065" priority="159" operator="equal">
      <formula>"LCP"</formula>
    </cfRule>
  </conditionalFormatting>
  <conditionalFormatting sqref="J59">
    <cfRule type="cellIs" dxfId="14064" priority="155" operator="equal">
      <formula>"Receiving"</formula>
    </cfRule>
  </conditionalFormatting>
  <conditionalFormatting sqref="J59">
    <cfRule type="cellIs" dxfId="14063" priority="154" operator="equal">
      <formula>"SLC"</formula>
    </cfRule>
  </conditionalFormatting>
  <conditionalFormatting sqref="J59">
    <cfRule type="cellIs" dxfId="14062" priority="150" operator="equal">
      <formula>"IDF"</formula>
    </cfRule>
    <cfRule type="cellIs" dxfId="14061" priority="151" operator="equal">
      <formula>"Costco"</formula>
    </cfRule>
    <cfRule type="cellIs" dxfId="14060" priority="152" operator="equal">
      <formula>"Gutzy"</formula>
    </cfRule>
    <cfRule type="cellIs" dxfId="14059" priority="153" operator="equal">
      <formula>"LCP"</formula>
    </cfRule>
  </conditionalFormatting>
  <conditionalFormatting sqref="J59">
    <cfRule type="cellIs" dxfId="14058" priority="149" operator="equal">
      <formula>"Receiving"</formula>
    </cfRule>
  </conditionalFormatting>
  <conditionalFormatting sqref="J34:J47">
    <cfRule type="cellIs" dxfId="14057" priority="148" operator="equal">
      <formula>"SLC"</formula>
    </cfRule>
  </conditionalFormatting>
  <conditionalFormatting sqref="J34:J47">
    <cfRule type="cellIs" dxfId="14056" priority="144" operator="equal">
      <formula>"IDF"</formula>
    </cfRule>
    <cfRule type="cellIs" dxfId="14055" priority="145" operator="equal">
      <formula>"Costco"</formula>
    </cfRule>
    <cfRule type="cellIs" dxfId="14054" priority="146" operator="equal">
      <formula>"Gutzy"</formula>
    </cfRule>
    <cfRule type="cellIs" dxfId="14053" priority="147" operator="equal">
      <formula>"LCP"</formula>
    </cfRule>
  </conditionalFormatting>
  <conditionalFormatting sqref="J34:J47">
    <cfRule type="cellIs" dxfId="14052" priority="143" operator="equal">
      <formula>"Receiving"</formula>
    </cfRule>
  </conditionalFormatting>
  <conditionalFormatting sqref="J48:J52">
    <cfRule type="cellIs" dxfId="14051" priority="142" operator="equal">
      <formula>"SLC"</formula>
    </cfRule>
  </conditionalFormatting>
  <conditionalFormatting sqref="J48:J52">
    <cfRule type="cellIs" dxfId="14050" priority="138" operator="equal">
      <formula>"IDF"</formula>
    </cfRule>
    <cfRule type="cellIs" dxfId="14049" priority="139" operator="equal">
      <formula>"Costco"</formula>
    </cfRule>
    <cfRule type="cellIs" dxfId="14048" priority="140" operator="equal">
      <formula>"Gutzy"</formula>
    </cfRule>
    <cfRule type="cellIs" dxfId="14047" priority="141" operator="equal">
      <formula>"LCP"</formula>
    </cfRule>
  </conditionalFormatting>
  <conditionalFormatting sqref="J48:J52">
    <cfRule type="cellIs" dxfId="14046" priority="137" operator="equal">
      <formula>"Receiving"</formula>
    </cfRule>
  </conditionalFormatting>
  <conditionalFormatting sqref="S56">
    <cfRule type="cellIs" dxfId="14045" priority="136" operator="equal">
      <formula>"SLC"</formula>
    </cfRule>
  </conditionalFormatting>
  <conditionalFormatting sqref="S56">
    <cfRule type="cellIs" dxfId="14044" priority="132" operator="equal">
      <formula>"IDF"</formula>
    </cfRule>
    <cfRule type="cellIs" dxfId="14043" priority="133" operator="equal">
      <formula>"Costco"</formula>
    </cfRule>
    <cfRule type="cellIs" dxfId="14042" priority="134" operator="equal">
      <formula>"Gutzy"</formula>
    </cfRule>
    <cfRule type="cellIs" dxfId="14041" priority="135" operator="equal">
      <formula>"LCP"</formula>
    </cfRule>
  </conditionalFormatting>
  <conditionalFormatting sqref="S56">
    <cfRule type="cellIs" dxfId="14040" priority="131" operator="equal">
      <formula>"Receiving"</formula>
    </cfRule>
  </conditionalFormatting>
  <conditionalFormatting sqref="S59">
    <cfRule type="cellIs" dxfId="14039" priority="130" operator="equal">
      <formula>"SLC"</formula>
    </cfRule>
  </conditionalFormatting>
  <conditionalFormatting sqref="S59">
    <cfRule type="cellIs" dxfId="14038" priority="126" operator="equal">
      <formula>"IDF"</formula>
    </cfRule>
    <cfRule type="cellIs" dxfId="14037" priority="127" operator="equal">
      <formula>"Costco"</formula>
    </cfRule>
    <cfRule type="cellIs" dxfId="14036" priority="128" operator="equal">
      <formula>"Gutzy"</formula>
    </cfRule>
    <cfRule type="cellIs" dxfId="14035" priority="129" operator="equal">
      <formula>"LCP"</formula>
    </cfRule>
  </conditionalFormatting>
  <conditionalFormatting sqref="S59">
    <cfRule type="cellIs" dxfId="14034" priority="125" operator="equal">
      <formula>"Receiving"</formula>
    </cfRule>
  </conditionalFormatting>
  <conditionalFormatting sqref="S56:S59">
    <cfRule type="cellIs" dxfId="14033" priority="124" operator="equal">
      <formula>"SLC"</formula>
    </cfRule>
  </conditionalFormatting>
  <conditionalFormatting sqref="S56:S59">
    <cfRule type="cellIs" dxfId="14032" priority="120" operator="equal">
      <formula>"IDF"</formula>
    </cfRule>
    <cfRule type="cellIs" dxfId="14031" priority="121" operator="equal">
      <formula>"Costco"</formula>
    </cfRule>
    <cfRule type="cellIs" dxfId="14030" priority="122" operator="equal">
      <formula>"Gutzy"</formula>
    </cfRule>
    <cfRule type="cellIs" dxfId="14029" priority="123" operator="equal">
      <formula>"LCP"</formula>
    </cfRule>
  </conditionalFormatting>
  <conditionalFormatting sqref="S56:S59">
    <cfRule type="cellIs" dxfId="14028" priority="119" operator="equal">
      <formula>"Receiving"</formula>
    </cfRule>
  </conditionalFormatting>
  <conditionalFormatting sqref="S54:S55 S34:S47">
    <cfRule type="cellIs" dxfId="14027" priority="118" operator="equal">
      <formula>"SLC"</formula>
    </cfRule>
  </conditionalFormatting>
  <conditionalFormatting sqref="S54:S55 S34:S47">
    <cfRule type="cellIs" dxfId="14026" priority="114" operator="equal">
      <formula>"IDF"</formula>
    </cfRule>
    <cfRule type="cellIs" dxfId="14025" priority="115" operator="equal">
      <formula>"Costco"</formula>
    </cfRule>
    <cfRule type="cellIs" dxfId="14024" priority="116" operator="equal">
      <formula>"Gutzy"</formula>
    </cfRule>
    <cfRule type="cellIs" dxfId="14023" priority="117" operator="equal">
      <formula>"LCP"</formula>
    </cfRule>
  </conditionalFormatting>
  <conditionalFormatting sqref="S54:S55 S34:S47">
    <cfRule type="cellIs" dxfId="14022" priority="113" operator="equal">
      <formula>"Receiving"</formula>
    </cfRule>
  </conditionalFormatting>
  <conditionalFormatting sqref="S48:S53">
    <cfRule type="cellIs" dxfId="14021" priority="112" operator="equal">
      <formula>"SLC"</formula>
    </cfRule>
  </conditionalFormatting>
  <conditionalFormatting sqref="S48:S53">
    <cfRule type="cellIs" dxfId="14020" priority="108" operator="equal">
      <formula>"IDF"</formula>
    </cfRule>
    <cfRule type="cellIs" dxfId="14019" priority="109" operator="equal">
      <formula>"Costco"</formula>
    </cfRule>
    <cfRule type="cellIs" dxfId="14018" priority="110" operator="equal">
      <formula>"Gutzy"</formula>
    </cfRule>
    <cfRule type="cellIs" dxfId="14017" priority="111" operator="equal">
      <formula>"LCP"</formula>
    </cfRule>
  </conditionalFormatting>
  <conditionalFormatting sqref="S48:S53">
    <cfRule type="cellIs" dxfId="14016" priority="107" operator="equal">
      <formula>"Receiving"</formula>
    </cfRule>
  </conditionalFormatting>
  <conditionalFormatting sqref="A87">
    <cfRule type="cellIs" dxfId="14015" priority="106" operator="equal">
      <formula>"SLC"</formula>
    </cfRule>
  </conditionalFormatting>
  <conditionalFormatting sqref="A87">
    <cfRule type="cellIs" dxfId="14014" priority="102" operator="equal">
      <formula>"IDF"</formula>
    </cfRule>
    <cfRule type="cellIs" dxfId="14013" priority="103" operator="equal">
      <formula>"Costco"</formula>
    </cfRule>
    <cfRule type="cellIs" dxfId="14012" priority="104" operator="equal">
      <formula>"Gutzy"</formula>
    </cfRule>
    <cfRule type="cellIs" dxfId="14011" priority="105" operator="equal">
      <formula>"LCP"</formula>
    </cfRule>
  </conditionalFormatting>
  <conditionalFormatting sqref="A87">
    <cfRule type="cellIs" dxfId="14010" priority="101" operator="equal">
      <formula>"Receiving"</formula>
    </cfRule>
  </conditionalFormatting>
  <conditionalFormatting sqref="A85:A87">
    <cfRule type="cellIs" dxfId="14009" priority="100" operator="equal">
      <formula>"SLC"</formula>
    </cfRule>
  </conditionalFormatting>
  <conditionalFormatting sqref="A85:A87">
    <cfRule type="cellIs" dxfId="14008" priority="96" operator="equal">
      <formula>"IDF"</formula>
    </cfRule>
    <cfRule type="cellIs" dxfId="14007" priority="97" operator="equal">
      <formula>"Costco"</formula>
    </cfRule>
    <cfRule type="cellIs" dxfId="14006" priority="98" operator="equal">
      <formula>"Gutzy"</formula>
    </cfRule>
    <cfRule type="cellIs" dxfId="14005" priority="99" operator="equal">
      <formula>"LCP"</formula>
    </cfRule>
  </conditionalFormatting>
  <conditionalFormatting sqref="A85:A87">
    <cfRule type="cellIs" dxfId="14004" priority="95" operator="equal">
      <formula>"Receiving"</formula>
    </cfRule>
  </conditionalFormatting>
  <conditionalFormatting sqref="A82 A62:A75">
    <cfRule type="cellIs" dxfId="14003" priority="94" operator="equal">
      <formula>"SLC"</formula>
    </cfRule>
  </conditionalFormatting>
  <conditionalFormatting sqref="A82 A62:A75">
    <cfRule type="cellIs" dxfId="14002" priority="90" operator="equal">
      <formula>"IDF"</formula>
    </cfRule>
    <cfRule type="cellIs" dxfId="14001" priority="91" operator="equal">
      <formula>"Costco"</formula>
    </cfRule>
    <cfRule type="cellIs" dxfId="14000" priority="92" operator="equal">
      <formula>"Gutzy"</formula>
    </cfRule>
    <cfRule type="cellIs" dxfId="13999" priority="93" operator="equal">
      <formula>"LCP"</formula>
    </cfRule>
  </conditionalFormatting>
  <conditionalFormatting sqref="A82 A62:A75">
    <cfRule type="cellIs" dxfId="13998" priority="89" operator="equal">
      <formula>"Receiving"</formula>
    </cfRule>
  </conditionalFormatting>
  <conditionalFormatting sqref="A76:A81">
    <cfRule type="cellIs" dxfId="13997" priority="88" operator="equal">
      <formula>"SLC"</formula>
    </cfRule>
  </conditionalFormatting>
  <conditionalFormatting sqref="A76:A81">
    <cfRule type="cellIs" dxfId="13996" priority="84" operator="equal">
      <formula>"IDF"</formula>
    </cfRule>
    <cfRule type="cellIs" dxfId="13995" priority="85" operator="equal">
      <formula>"Costco"</formula>
    </cfRule>
    <cfRule type="cellIs" dxfId="13994" priority="86" operator="equal">
      <formula>"Gutzy"</formula>
    </cfRule>
    <cfRule type="cellIs" dxfId="13993" priority="87" operator="equal">
      <formula>"LCP"</formula>
    </cfRule>
  </conditionalFormatting>
  <conditionalFormatting sqref="A76:A81">
    <cfRule type="cellIs" dxfId="13992" priority="83" operator="equal">
      <formula>"Receiving"</formula>
    </cfRule>
  </conditionalFormatting>
  <conditionalFormatting sqref="A89:A97 H89:H97">
    <cfRule type="cellIs" dxfId="13991" priority="82" operator="equal">
      <formula>"SLC"</formula>
    </cfRule>
  </conditionalFormatting>
  <conditionalFormatting sqref="A89:A97 H89:H97">
    <cfRule type="cellIs" dxfId="13990" priority="78" operator="equal">
      <formula>"IDF"</formula>
    </cfRule>
    <cfRule type="cellIs" dxfId="13989" priority="79" operator="equal">
      <formula>"Costco"</formula>
    </cfRule>
    <cfRule type="cellIs" dxfId="13988" priority="80" operator="equal">
      <formula>"Gutzy"</formula>
    </cfRule>
    <cfRule type="cellIs" dxfId="13987" priority="81" operator="equal">
      <formula>"LCP"</formula>
    </cfRule>
  </conditionalFormatting>
  <conditionalFormatting sqref="A89:A97 H89:H97">
    <cfRule type="cellIs" dxfId="13986" priority="77" operator="equal">
      <formula>"Receiving"</formula>
    </cfRule>
  </conditionalFormatting>
  <conditionalFormatting sqref="S71:S76 N62:N67 N71:N77">
    <cfRule type="cellIs" dxfId="13985" priority="76" operator="equal">
      <formula>"SLC"</formula>
    </cfRule>
  </conditionalFormatting>
  <conditionalFormatting sqref="S71:S76 N62:N67 N71:N77">
    <cfRule type="cellIs" dxfId="13984" priority="72" operator="equal">
      <formula>"IDF"</formula>
    </cfRule>
    <cfRule type="cellIs" dxfId="13983" priority="73" operator="equal">
      <formula>"Costco"</formula>
    </cfRule>
    <cfRule type="cellIs" dxfId="13982" priority="74" operator="equal">
      <formula>"Gutzy"</formula>
    </cfRule>
    <cfRule type="cellIs" dxfId="13981" priority="75" operator="equal">
      <formula>"LCP"</formula>
    </cfRule>
  </conditionalFormatting>
  <conditionalFormatting sqref="S71:S76">
    <cfRule type="cellIs" dxfId="13980" priority="71" operator="equal">
      <formula>"Receiving"</formula>
    </cfRule>
  </conditionalFormatting>
  <conditionalFormatting sqref="Q62:Q66 T72:T77 W62:W67 O61 U71 L61:L67 S62:T67">
    <cfRule type="cellIs" dxfId="13979" priority="70" operator="equal">
      <formula>"SLC"</formula>
    </cfRule>
  </conditionalFormatting>
  <conditionalFormatting sqref="Q62:Q66 T72:T77 W62:W67 O61 U71 L61:L67 S62:T67">
    <cfRule type="cellIs" dxfId="13978" priority="66" operator="equal">
      <formula>"IDF"</formula>
    </cfRule>
    <cfRule type="cellIs" dxfId="13977" priority="67" operator="equal">
      <formula>"Costco"</formula>
    </cfRule>
    <cfRule type="cellIs" dxfId="13976" priority="68" operator="equal">
      <formula>"Gutzy"</formula>
    </cfRule>
    <cfRule type="cellIs" dxfId="13975" priority="69" operator="equal">
      <formula>"LCP"</formula>
    </cfRule>
  </conditionalFormatting>
  <conditionalFormatting sqref="Q72:Q77">
    <cfRule type="cellIs" dxfId="13974" priority="65" operator="equal">
      <formula>"SLC"</formula>
    </cfRule>
  </conditionalFormatting>
  <conditionalFormatting sqref="Q72:Q77">
    <cfRule type="cellIs" dxfId="13973" priority="61" operator="equal">
      <formula>"IDF"</formula>
    </cfRule>
    <cfRule type="cellIs" dxfId="13972" priority="62" operator="equal">
      <formula>"Costco"</formula>
    </cfRule>
    <cfRule type="cellIs" dxfId="13971" priority="63" operator="equal">
      <formula>"Gutzy"</formula>
    </cfRule>
    <cfRule type="cellIs" dxfId="13970" priority="64" operator="equal">
      <formula>"LCP"</formula>
    </cfRule>
  </conditionalFormatting>
  <conditionalFormatting sqref="W72:W77">
    <cfRule type="cellIs" dxfId="13969" priority="60" operator="equal">
      <formula>"SLC"</formula>
    </cfRule>
  </conditionalFormatting>
  <conditionalFormatting sqref="W72:W77">
    <cfRule type="cellIs" dxfId="13968" priority="56" operator="equal">
      <formula>"IDF"</formula>
    </cfRule>
    <cfRule type="cellIs" dxfId="13967" priority="57" operator="equal">
      <formula>"Costco"</formula>
    </cfRule>
    <cfRule type="cellIs" dxfId="13966" priority="58" operator="equal">
      <formula>"Gutzy"</formula>
    </cfRule>
    <cfRule type="cellIs" dxfId="13965" priority="59" operator="equal">
      <formula>"LCP"</formula>
    </cfRule>
  </conditionalFormatting>
  <conditionalFormatting sqref="N71:N77 U71 L61:L67 S62:S67">
    <cfRule type="cellIs" dxfId="13964" priority="55" operator="equal">
      <formula>"Receiving"</formula>
    </cfRule>
  </conditionalFormatting>
  <conditionalFormatting sqref="A26">
    <cfRule type="cellIs" dxfId="13963" priority="54" operator="equal">
      <formula>"SLC"</formula>
    </cfRule>
  </conditionalFormatting>
  <conditionalFormatting sqref="A26">
    <cfRule type="cellIs" dxfId="13962" priority="50" operator="equal">
      <formula>"IDF"</formula>
    </cfRule>
    <cfRule type="cellIs" dxfId="13961" priority="51" operator="equal">
      <formula>"Costco"</formula>
    </cfRule>
    <cfRule type="cellIs" dxfId="13960" priority="52" operator="equal">
      <formula>"Gutzy"</formula>
    </cfRule>
    <cfRule type="cellIs" dxfId="13959" priority="53" operator="equal">
      <formula>"LCP"</formula>
    </cfRule>
  </conditionalFormatting>
  <conditionalFormatting sqref="A26">
    <cfRule type="cellIs" dxfId="13958" priority="49" operator="equal">
      <formula>"Receiving"</formula>
    </cfRule>
  </conditionalFormatting>
  <conditionalFormatting sqref="A84">
    <cfRule type="cellIs" dxfId="13957" priority="48" operator="equal">
      <formula>"SLC"</formula>
    </cfRule>
  </conditionalFormatting>
  <conditionalFormatting sqref="A84">
    <cfRule type="cellIs" dxfId="13956" priority="44" operator="equal">
      <formula>"IDF"</formula>
    </cfRule>
    <cfRule type="cellIs" dxfId="13955" priority="45" operator="equal">
      <formula>"Costco"</formula>
    </cfRule>
    <cfRule type="cellIs" dxfId="13954" priority="46" operator="equal">
      <formula>"Gutzy"</formula>
    </cfRule>
    <cfRule type="cellIs" dxfId="13953" priority="47" operator="equal">
      <formula>"LCP"</formula>
    </cfRule>
  </conditionalFormatting>
  <conditionalFormatting sqref="A84">
    <cfRule type="cellIs" dxfId="13952" priority="43" operator="equal">
      <formula>"Receiving"</formula>
    </cfRule>
  </conditionalFormatting>
  <conditionalFormatting sqref="A5:A14">
    <cfRule type="cellIs" dxfId="13951" priority="42" operator="equal">
      <formula>"SLC"</formula>
    </cfRule>
  </conditionalFormatting>
  <conditionalFormatting sqref="A5:A14">
    <cfRule type="cellIs" dxfId="13950" priority="38" operator="equal">
      <formula>"IDF"</formula>
    </cfRule>
    <cfRule type="cellIs" dxfId="13949" priority="39" operator="equal">
      <formula>"Costco"</formula>
    </cfRule>
    <cfRule type="cellIs" dxfId="13948" priority="40" operator="equal">
      <formula>"Gutzy"</formula>
    </cfRule>
    <cfRule type="cellIs" dxfId="13947" priority="41" operator="equal">
      <formula>"LCP"</formula>
    </cfRule>
  </conditionalFormatting>
  <conditionalFormatting sqref="A5:A14">
    <cfRule type="cellIs" dxfId="13946" priority="37" operator="equal">
      <formula>"Receiving"</formula>
    </cfRule>
  </conditionalFormatting>
  <conditionalFormatting sqref="J25">
    <cfRule type="cellIs" dxfId="13945" priority="36" operator="equal">
      <formula>"SLC"</formula>
    </cfRule>
  </conditionalFormatting>
  <conditionalFormatting sqref="J25">
    <cfRule type="cellIs" dxfId="13944" priority="32" operator="equal">
      <formula>"IDF"</formula>
    </cfRule>
    <cfRule type="cellIs" dxfId="13943" priority="33" operator="equal">
      <formula>"Costco"</formula>
    </cfRule>
    <cfRule type="cellIs" dxfId="13942" priority="34" operator="equal">
      <formula>"Gutzy"</formula>
    </cfRule>
    <cfRule type="cellIs" dxfId="13941" priority="35" operator="equal">
      <formula>"LCP"</formula>
    </cfRule>
  </conditionalFormatting>
  <conditionalFormatting sqref="J25">
    <cfRule type="cellIs" dxfId="13940" priority="31" operator="equal">
      <formula>"Receiving"</formula>
    </cfRule>
  </conditionalFormatting>
  <conditionalFormatting sqref="A55">
    <cfRule type="cellIs" dxfId="13939" priority="30" operator="equal">
      <formula>"SLC"</formula>
    </cfRule>
  </conditionalFormatting>
  <conditionalFormatting sqref="A55">
    <cfRule type="cellIs" dxfId="13938" priority="26" operator="equal">
      <formula>"IDF"</formula>
    </cfRule>
    <cfRule type="cellIs" dxfId="13937" priority="27" operator="equal">
      <formula>"Costco"</formula>
    </cfRule>
    <cfRule type="cellIs" dxfId="13936" priority="28" operator="equal">
      <formula>"Gutzy"</formula>
    </cfRule>
    <cfRule type="cellIs" dxfId="13935" priority="29" operator="equal">
      <formula>"LCP"</formula>
    </cfRule>
  </conditionalFormatting>
  <conditionalFormatting sqref="A55">
    <cfRule type="cellIs" dxfId="13934" priority="25" operator="equal">
      <formula>"Receiving"</formula>
    </cfRule>
  </conditionalFormatting>
  <conditionalFormatting sqref="A83">
    <cfRule type="cellIs" dxfId="13933" priority="24" operator="equal">
      <formula>"SLC"</formula>
    </cfRule>
  </conditionalFormatting>
  <conditionalFormatting sqref="A83">
    <cfRule type="cellIs" dxfId="13932" priority="20" operator="equal">
      <formula>"IDF"</formula>
    </cfRule>
    <cfRule type="cellIs" dxfId="13931" priority="21" operator="equal">
      <formula>"Costco"</formula>
    </cfRule>
    <cfRule type="cellIs" dxfId="13930" priority="22" operator="equal">
      <formula>"Gutzy"</formula>
    </cfRule>
    <cfRule type="cellIs" dxfId="13929" priority="23" operator="equal">
      <formula>"LCP"</formula>
    </cfRule>
  </conditionalFormatting>
  <conditionalFormatting sqref="A83">
    <cfRule type="cellIs" dxfId="13928" priority="19" operator="equal">
      <formula>"Receiving"</formula>
    </cfRule>
  </conditionalFormatting>
  <conditionalFormatting sqref="J55 J58">
    <cfRule type="cellIs" dxfId="13927" priority="18" operator="equal">
      <formula>"SLC"</formula>
    </cfRule>
  </conditionalFormatting>
  <conditionalFormatting sqref="J55 J58">
    <cfRule type="cellIs" dxfId="13926" priority="14" operator="equal">
      <formula>"IDF"</formula>
    </cfRule>
    <cfRule type="cellIs" dxfId="13925" priority="15" operator="equal">
      <formula>"Costco"</formula>
    </cfRule>
    <cfRule type="cellIs" dxfId="13924" priority="16" operator="equal">
      <formula>"Gutzy"</formula>
    </cfRule>
    <cfRule type="cellIs" dxfId="13923" priority="17" operator="equal">
      <formula>"LCP"</formula>
    </cfRule>
  </conditionalFormatting>
  <conditionalFormatting sqref="J55 J58">
    <cfRule type="cellIs" dxfId="13922" priority="13" operator="equal">
      <formula>"Receiving"</formula>
    </cfRule>
  </conditionalFormatting>
  <conditionalFormatting sqref="J53 J56">
    <cfRule type="cellIs" dxfId="13921" priority="12" operator="equal">
      <formula>"SLC"</formula>
    </cfRule>
  </conditionalFormatting>
  <conditionalFormatting sqref="J53 J56">
    <cfRule type="cellIs" dxfId="13920" priority="8" operator="equal">
      <formula>"IDF"</formula>
    </cfRule>
    <cfRule type="cellIs" dxfId="13919" priority="9" operator="equal">
      <formula>"Costco"</formula>
    </cfRule>
    <cfRule type="cellIs" dxfId="13918" priority="10" operator="equal">
      <formula>"Gutzy"</formula>
    </cfRule>
    <cfRule type="cellIs" dxfId="13917" priority="11" operator="equal">
      <formula>"LCP"</formula>
    </cfRule>
  </conditionalFormatting>
  <conditionalFormatting sqref="J53 J56">
    <cfRule type="cellIs" dxfId="13916" priority="7" operator="equal">
      <formula>"Receiving"</formula>
    </cfRule>
  </conditionalFormatting>
  <conditionalFormatting sqref="J54 J57">
    <cfRule type="cellIs" dxfId="13915" priority="6" operator="equal">
      <formula>"SLC"</formula>
    </cfRule>
  </conditionalFormatting>
  <conditionalFormatting sqref="J54 J57">
    <cfRule type="cellIs" dxfId="13914" priority="2" operator="equal">
      <formula>"IDF"</formula>
    </cfRule>
    <cfRule type="cellIs" dxfId="13913" priority="3" operator="equal">
      <formula>"Costco"</formula>
    </cfRule>
    <cfRule type="cellIs" dxfId="13912" priority="4" operator="equal">
      <formula>"Gutzy"</formula>
    </cfRule>
    <cfRule type="cellIs" dxfId="13911" priority="5" operator="equal">
      <formula>"LCP"</formula>
    </cfRule>
  </conditionalFormatting>
  <conditionalFormatting sqref="J54 J57">
    <cfRule type="cellIs" dxfId="13910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936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36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88E125-7F2E-4587-81A8-D23CA57860DB}">
          <x14:formula1>
            <xm:f>Lists!$A$1:$A$52</xm:f>
          </x14:formula1>
          <xm:sqref>C1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C0D17-9F16-44F6-A1AB-B8D69FC5FA34}">
  <sheetPr codeName="Sheet274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54</v>
      </c>
    </row>
    <row r="2" spans="1:36" ht="8.25" customHeight="1" thickBot="1" x14ac:dyDescent="0.3"/>
    <row r="3" spans="1:36" ht="16.5" thickBot="1" x14ac:dyDescent="0.3">
      <c r="A3" s="476">
        <f>VLOOKUP(C1,Lists!A1:B52,2)</f>
        <v>46278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46279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46280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46281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46282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46283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46284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46278</v>
      </c>
      <c r="M61" s="173">
        <f t="shared" ref="M61:M66" si="0">COUNTIF($A$5:$A$30,N61)</f>
        <v>0</v>
      </c>
      <c r="N61" s="174" t="s">
        <v>18</v>
      </c>
      <c r="O61" s="505">
        <f>J3</f>
        <v>46279</v>
      </c>
      <c r="P61" s="173">
        <f t="shared" ref="P61:P66" si="1">COUNTIF($J$5:$J$30,Q61)</f>
        <v>2</v>
      </c>
      <c r="Q61" s="174" t="s">
        <v>18</v>
      </c>
      <c r="R61" s="508">
        <f>S3</f>
        <v>46280</v>
      </c>
      <c r="S61" s="173">
        <f t="shared" ref="S61:S66" si="2">COUNTIF($S$5:$S$30,T61)</f>
        <v>0</v>
      </c>
      <c r="T61" s="174" t="s">
        <v>18</v>
      </c>
      <c r="U61" s="511">
        <f>A32</f>
        <v>46281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46282</v>
      </c>
      <c r="M71" s="173">
        <f t="shared" ref="M71:M76" si="4">COUNTIF($J$34:$J$59,N71)</f>
        <v>0</v>
      </c>
      <c r="N71" s="174" t="s">
        <v>18</v>
      </c>
      <c r="O71" s="517">
        <f>S32</f>
        <v>46283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WW38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46279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46279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3909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3908" priority="335" operator="equal">
      <formula>"IDF"</formula>
    </cfRule>
    <cfRule type="cellIs" dxfId="13907" priority="336" operator="equal">
      <formula>"Costco"</formula>
    </cfRule>
    <cfRule type="cellIs" dxfId="13906" priority="337" operator="equal">
      <formula>"Gutzy"</formula>
    </cfRule>
    <cfRule type="cellIs" dxfId="13905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3904" priority="334" operator="equal">
      <formula>"Receiving"</formula>
    </cfRule>
  </conditionalFormatting>
  <conditionalFormatting sqref="AB48">
    <cfRule type="cellIs" dxfId="13903" priority="333" operator="equal">
      <formula>"SLC"</formula>
    </cfRule>
  </conditionalFormatting>
  <conditionalFormatting sqref="AB48">
    <cfRule type="cellIs" dxfId="13902" priority="329" operator="equal">
      <formula>"IDF"</formula>
    </cfRule>
    <cfRule type="cellIs" dxfId="13901" priority="330" operator="equal">
      <formula>"Costco"</formula>
    </cfRule>
    <cfRule type="cellIs" dxfId="13900" priority="331" operator="equal">
      <formula>"Gutzy"</formula>
    </cfRule>
    <cfRule type="cellIs" dxfId="13899" priority="332" operator="equal">
      <formula>"LCP"</formula>
    </cfRule>
  </conditionalFormatting>
  <conditionalFormatting sqref="AB48">
    <cfRule type="cellIs" dxfId="13898" priority="328" operator="equal">
      <formula>"Receiving"</formula>
    </cfRule>
  </conditionalFormatting>
  <conditionalFormatting sqref="AB41">
    <cfRule type="cellIs" dxfId="13897" priority="327" operator="equal">
      <formula>"SLC"</formula>
    </cfRule>
  </conditionalFormatting>
  <conditionalFormatting sqref="AB41">
    <cfRule type="cellIs" dxfId="13896" priority="323" operator="equal">
      <formula>"IDF"</formula>
    </cfRule>
    <cfRule type="cellIs" dxfId="13895" priority="324" operator="equal">
      <formula>"Costco"</formula>
    </cfRule>
    <cfRule type="cellIs" dxfId="13894" priority="325" operator="equal">
      <formula>"Gutzy"</formula>
    </cfRule>
    <cfRule type="cellIs" dxfId="13893" priority="326" operator="equal">
      <formula>"LCP"</formula>
    </cfRule>
  </conditionalFormatting>
  <conditionalFormatting sqref="AB41">
    <cfRule type="cellIs" dxfId="13892" priority="322" operator="equal">
      <formula>"Receiving"</formula>
    </cfRule>
  </conditionalFormatting>
  <conditionalFormatting sqref="AB42:AB44">
    <cfRule type="cellIs" dxfId="13891" priority="321" operator="equal">
      <formula>"SLC"</formula>
    </cfRule>
  </conditionalFormatting>
  <conditionalFormatting sqref="AB42:AB44">
    <cfRule type="cellIs" dxfId="13890" priority="317" operator="equal">
      <formula>"IDF"</formula>
    </cfRule>
    <cfRule type="cellIs" dxfId="13889" priority="318" operator="equal">
      <formula>"Costco"</formula>
    </cfRule>
    <cfRule type="cellIs" dxfId="13888" priority="319" operator="equal">
      <formula>"Gutzy"</formula>
    </cfRule>
    <cfRule type="cellIs" dxfId="13887" priority="320" operator="equal">
      <formula>"LCP"</formula>
    </cfRule>
  </conditionalFormatting>
  <conditionalFormatting sqref="AB42:AB44">
    <cfRule type="cellIs" dxfId="13886" priority="316" operator="equal">
      <formula>"Receiving"</formula>
    </cfRule>
  </conditionalFormatting>
  <conditionalFormatting sqref="AB45">
    <cfRule type="cellIs" dxfId="13885" priority="315" operator="equal">
      <formula>"SLC"</formula>
    </cfRule>
  </conditionalFormatting>
  <conditionalFormatting sqref="AB45">
    <cfRule type="cellIs" dxfId="13884" priority="311" operator="equal">
      <formula>"IDF"</formula>
    </cfRule>
    <cfRule type="cellIs" dxfId="13883" priority="312" operator="equal">
      <formula>"Costco"</formula>
    </cfRule>
    <cfRule type="cellIs" dxfId="13882" priority="313" operator="equal">
      <formula>"Gutzy"</formula>
    </cfRule>
    <cfRule type="cellIs" dxfId="13881" priority="314" operator="equal">
      <formula>"LCP"</formula>
    </cfRule>
  </conditionalFormatting>
  <conditionalFormatting sqref="AB45">
    <cfRule type="cellIs" dxfId="13880" priority="310" operator="equal">
      <formula>"Receiving"</formula>
    </cfRule>
  </conditionalFormatting>
  <conditionalFormatting sqref="I100">
    <cfRule type="cellIs" dxfId="13879" priority="309" operator="equal">
      <formula>"SLC"</formula>
    </cfRule>
  </conditionalFormatting>
  <conditionalFormatting sqref="I100">
    <cfRule type="cellIs" dxfId="13878" priority="305" operator="equal">
      <formula>"IDF"</formula>
    </cfRule>
    <cfRule type="cellIs" dxfId="13877" priority="306" operator="equal">
      <formula>"Costco"</formula>
    </cfRule>
    <cfRule type="cellIs" dxfId="13876" priority="307" operator="equal">
      <formula>"Gutzy"</formula>
    </cfRule>
    <cfRule type="cellIs" dxfId="13875" priority="308" operator="equal">
      <formula>"LCP"</formula>
    </cfRule>
  </conditionalFormatting>
  <conditionalFormatting sqref="Q100">
    <cfRule type="cellIs" dxfId="13874" priority="304" operator="equal">
      <formula>"SLC"</formula>
    </cfRule>
  </conditionalFormatting>
  <conditionalFormatting sqref="Q100">
    <cfRule type="cellIs" dxfId="13873" priority="300" operator="equal">
      <formula>"IDF"</formula>
    </cfRule>
    <cfRule type="cellIs" dxfId="13872" priority="301" operator="equal">
      <formula>"Costco"</formula>
    </cfRule>
    <cfRule type="cellIs" dxfId="13871" priority="302" operator="equal">
      <formula>"Gutzy"</formula>
    </cfRule>
    <cfRule type="cellIs" dxfId="13870" priority="303" operator="equal">
      <formula>"LCP"</formula>
    </cfRule>
  </conditionalFormatting>
  <conditionalFormatting sqref="Y100">
    <cfRule type="cellIs" dxfId="13869" priority="299" operator="equal">
      <formula>"SLC"</formula>
    </cfRule>
  </conditionalFormatting>
  <conditionalFormatting sqref="Y100">
    <cfRule type="cellIs" dxfId="13868" priority="295" operator="equal">
      <formula>"IDF"</formula>
    </cfRule>
    <cfRule type="cellIs" dxfId="13867" priority="296" operator="equal">
      <formula>"Costco"</formula>
    </cfRule>
    <cfRule type="cellIs" dxfId="13866" priority="297" operator="equal">
      <formula>"Gutzy"</formula>
    </cfRule>
    <cfRule type="cellIs" dxfId="13865" priority="298" operator="equal">
      <formula>"LCP"</formula>
    </cfRule>
  </conditionalFormatting>
  <conditionalFormatting sqref="AG100">
    <cfRule type="cellIs" dxfId="13864" priority="294" operator="equal">
      <formula>"SLC"</formula>
    </cfRule>
  </conditionalFormatting>
  <conditionalFormatting sqref="AG100">
    <cfRule type="cellIs" dxfId="13863" priority="290" operator="equal">
      <formula>"IDF"</formula>
    </cfRule>
    <cfRule type="cellIs" dxfId="13862" priority="291" operator="equal">
      <formula>"Costco"</formula>
    </cfRule>
    <cfRule type="cellIs" dxfId="13861" priority="292" operator="equal">
      <formula>"Gutzy"</formula>
    </cfRule>
    <cfRule type="cellIs" dxfId="13860" priority="293" operator="equal">
      <formula>"LCP"</formula>
    </cfRule>
  </conditionalFormatting>
  <conditionalFormatting sqref="AO100">
    <cfRule type="cellIs" dxfId="13859" priority="289" operator="equal">
      <formula>"SLC"</formula>
    </cfRule>
  </conditionalFormatting>
  <conditionalFormatting sqref="AO100">
    <cfRule type="cellIs" dxfId="13858" priority="285" operator="equal">
      <formula>"IDF"</formula>
    </cfRule>
    <cfRule type="cellIs" dxfId="13857" priority="286" operator="equal">
      <formula>"Costco"</formula>
    </cfRule>
    <cfRule type="cellIs" dxfId="13856" priority="287" operator="equal">
      <formula>"Gutzy"</formula>
    </cfRule>
    <cfRule type="cellIs" dxfId="13855" priority="288" operator="equal">
      <formula>"LCP"</formula>
    </cfRule>
  </conditionalFormatting>
  <conditionalFormatting sqref="AW100">
    <cfRule type="cellIs" dxfId="13854" priority="284" operator="equal">
      <formula>"SLC"</formula>
    </cfRule>
  </conditionalFormatting>
  <conditionalFormatting sqref="AW100">
    <cfRule type="cellIs" dxfId="13853" priority="280" operator="equal">
      <formula>"IDF"</formula>
    </cfRule>
    <cfRule type="cellIs" dxfId="13852" priority="281" operator="equal">
      <formula>"Costco"</formula>
    </cfRule>
    <cfRule type="cellIs" dxfId="13851" priority="282" operator="equal">
      <formula>"Gutzy"</formula>
    </cfRule>
    <cfRule type="cellIs" dxfId="13850" priority="283" operator="equal">
      <formula>"LCP"</formula>
    </cfRule>
  </conditionalFormatting>
  <conditionalFormatting sqref="J27">
    <cfRule type="cellIs" dxfId="13849" priority="279" operator="equal">
      <formula>"SLC"</formula>
    </cfRule>
  </conditionalFormatting>
  <conditionalFormatting sqref="J27">
    <cfRule type="cellIs" dxfId="13848" priority="275" operator="equal">
      <formula>"IDF"</formula>
    </cfRule>
    <cfRule type="cellIs" dxfId="13847" priority="276" operator="equal">
      <formula>"Costco"</formula>
    </cfRule>
    <cfRule type="cellIs" dxfId="13846" priority="277" operator="equal">
      <formula>"Gutzy"</formula>
    </cfRule>
    <cfRule type="cellIs" dxfId="13845" priority="278" operator="equal">
      <formula>"LCP"</formula>
    </cfRule>
  </conditionalFormatting>
  <conditionalFormatting sqref="J27">
    <cfRule type="cellIs" dxfId="13844" priority="274" operator="equal">
      <formula>"Receiving"</formula>
    </cfRule>
  </conditionalFormatting>
  <conditionalFormatting sqref="S28:S29 S23 S25:S26">
    <cfRule type="cellIs" dxfId="13843" priority="273" operator="equal">
      <formula>"SLC"</formula>
    </cfRule>
  </conditionalFormatting>
  <conditionalFormatting sqref="S28:S29 S23 S25:S26">
    <cfRule type="cellIs" dxfId="13842" priority="269" operator="equal">
      <formula>"IDF"</formula>
    </cfRule>
    <cfRule type="cellIs" dxfId="13841" priority="270" operator="equal">
      <formula>"Costco"</formula>
    </cfRule>
    <cfRule type="cellIs" dxfId="13840" priority="271" operator="equal">
      <formula>"Gutzy"</formula>
    </cfRule>
    <cfRule type="cellIs" dxfId="13839" priority="272" operator="equal">
      <formula>"LCP"</formula>
    </cfRule>
  </conditionalFormatting>
  <conditionalFormatting sqref="S28:S29 S23 S25:S26">
    <cfRule type="cellIs" dxfId="13838" priority="268" operator="equal">
      <formula>"Receiving"</formula>
    </cfRule>
  </conditionalFormatting>
  <conditionalFormatting sqref="J89">
    <cfRule type="cellIs" dxfId="13837" priority="267" operator="equal">
      <formula>"SLC"</formula>
    </cfRule>
  </conditionalFormatting>
  <conditionalFormatting sqref="J89">
    <cfRule type="cellIs" dxfId="13836" priority="263" operator="equal">
      <formula>"IDF"</formula>
    </cfRule>
    <cfRule type="cellIs" dxfId="13835" priority="264" operator="equal">
      <formula>"Costco"</formula>
    </cfRule>
    <cfRule type="cellIs" dxfId="13834" priority="265" operator="equal">
      <formula>"Gutzy"</formula>
    </cfRule>
    <cfRule type="cellIs" dxfId="13833" priority="266" operator="equal">
      <formula>"LCP"</formula>
    </cfRule>
  </conditionalFormatting>
  <conditionalFormatting sqref="J89">
    <cfRule type="cellIs" dxfId="13832" priority="262" operator="equal">
      <formula>"Receiving"</formula>
    </cfRule>
  </conditionalFormatting>
  <conditionalFormatting sqref="J30">
    <cfRule type="cellIs" dxfId="13831" priority="261" operator="equal">
      <formula>"SLC"</formula>
    </cfRule>
  </conditionalFormatting>
  <conditionalFormatting sqref="J30">
    <cfRule type="cellIs" dxfId="13830" priority="257" operator="equal">
      <formula>"IDF"</formula>
    </cfRule>
    <cfRule type="cellIs" dxfId="13829" priority="258" operator="equal">
      <formula>"Costco"</formula>
    </cfRule>
    <cfRule type="cellIs" dxfId="13828" priority="259" operator="equal">
      <formula>"Gutzy"</formula>
    </cfRule>
    <cfRule type="cellIs" dxfId="13827" priority="260" operator="equal">
      <formula>"LCP"</formula>
    </cfRule>
  </conditionalFormatting>
  <conditionalFormatting sqref="J30">
    <cfRule type="cellIs" dxfId="13826" priority="256" operator="equal">
      <formula>"Receiving"</formula>
    </cfRule>
  </conditionalFormatting>
  <conditionalFormatting sqref="J27:J30">
    <cfRule type="cellIs" dxfId="13825" priority="255" operator="equal">
      <formula>"SLC"</formula>
    </cfRule>
  </conditionalFormatting>
  <conditionalFormatting sqref="J27:J30">
    <cfRule type="cellIs" dxfId="13824" priority="251" operator="equal">
      <formula>"IDF"</formula>
    </cfRule>
    <cfRule type="cellIs" dxfId="13823" priority="252" operator="equal">
      <formula>"Costco"</formula>
    </cfRule>
    <cfRule type="cellIs" dxfId="13822" priority="253" operator="equal">
      <formula>"Gutzy"</formula>
    </cfRule>
    <cfRule type="cellIs" dxfId="13821" priority="254" operator="equal">
      <formula>"LCP"</formula>
    </cfRule>
  </conditionalFormatting>
  <conditionalFormatting sqref="J27:J30">
    <cfRule type="cellIs" dxfId="13820" priority="250" operator="equal">
      <formula>"Receiving"</formula>
    </cfRule>
  </conditionalFormatting>
  <conditionalFormatting sqref="S27">
    <cfRule type="cellIs" dxfId="13819" priority="249" operator="equal">
      <formula>"SLC"</formula>
    </cfRule>
  </conditionalFormatting>
  <conditionalFormatting sqref="S27">
    <cfRule type="cellIs" dxfId="13818" priority="245" operator="equal">
      <formula>"IDF"</formula>
    </cfRule>
    <cfRule type="cellIs" dxfId="13817" priority="246" operator="equal">
      <formula>"Costco"</formula>
    </cfRule>
    <cfRule type="cellIs" dxfId="13816" priority="247" operator="equal">
      <formula>"Gutzy"</formula>
    </cfRule>
    <cfRule type="cellIs" dxfId="13815" priority="248" operator="equal">
      <formula>"LCP"</formula>
    </cfRule>
  </conditionalFormatting>
  <conditionalFormatting sqref="S27">
    <cfRule type="cellIs" dxfId="13814" priority="244" operator="equal">
      <formula>"Receiving"</formula>
    </cfRule>
  </conditionalFormatting>
  <conditionalFormatting sqref="S30">
    <cfRule type="cellIs" dxfId="13813" priority="243" operator="equal">
      <formula>"SLC"</formula>
    </cfRule>
  </conditionalFormatting>
  <conditionalFormatting sqref="S30">
    <cfRule type="cellIs" dxfId="13812" priority="239" operator="equal">
      <formula>"IDF"</formula>
    </cfRule>
    <cfRule type="cellIs" dxfId="13811" priority="240" operator="equal">
      <formula>"Costco"</formula>
    </cfRule>
    <cfRule type="cellIs" dxfId="13810" priority="241" operator="equal">
      <formula>"Gutzy"</formula>
    </cfRule>
    <cfRule type="cellIs" dxfId="13809" priority="242" operator="equal">
      <formula>"LCP"</formula>
    </cfRule>
  </conditionalFormatting>
  <conditionalFormatting sqref="S30">
    <cfRule type="cellIs" dxfId="13808" priority="238" operator="equal">
      <formula>"Receiving"</formula>
    </cfRule>
  </conditionalFormatting>
  <conditionalFormatting sqref="J26 J5:J18">
    <cfRule type="cellIs" dxfId="13807" priority="237" operator="equal">
      <formula>"SLC"</formula>
    </cfRule>
  </conditionalFormatting>
  <conditionalFormatting sqref="J26 J5:J18">
    <cfRule type="cellIs" dxfId="13806" priority="233" operator="equal">
      <formula>"IDF"</formula>
    </cfRule>
    <cfRule type="cellIs" dxfId="13805" priority="234" operator="equal">
      <formula>"Costco"</formula>
    </cfRule>
    <cfRule type="cellIs" dxfId="13804" priority="235" operator="equal">
      <formula>"Gutzy"</formula>
    </cfRule>
    <cfRule type="cellIs" dxfId="13803" priority="236" operator="equal">
      <formula>"LCP"</formula>
    </cfRule>
  </conditionalFormatting>
  <conditionalFormatting sqref="J26 J5:J18">
    <cfRule type="cellIs" dxfId="13802" priority="232" operator="equal">
      <formula>"Receiving"</formula>
    </cfRule>
  </conditionalFormatting>
  <conditionalFormatting sqref="J19:J24">
    <cfRule type="cellIs" dxfId="13801" priority="231" operator="equal">
      <formula>"SLC"</formula>
    </cfRule>
  </conditionalFormatting>
  <conditionalFormatting sqref="J19:J24">
    <cfRule type="cellIs" dxfId="13800" priority="227" operator="equal">
      <formula>"IDF"</formula>
    </cfRule>
    <cfRule type="cellIs" dxfId="13799" priority="228" operator="equal">
      <formula>"Costco"</formula>
    </cfRule>
    <cfRule type="cellIs" dxfId="13798" priority="229" operator="equal">
      <formula>"Gutzy"</formula>
    </cfRule>
    <cfRule type="cellIs" dxfId="13797" priority="230" operator="equal">
      <formula>"LCP"</formula>
    </cfRule>
  </conditionalFormatting>
  <conditionalFormatting sqref="J19:J24">
    <cfRule type="cellIs" dxfId="13796" priority="226" operator="equal">
      <formula>"Receiving"</formula>
    </cfRule>
  </conditionalFormatting>
  <conditionalFormatting sqref="S5:S18">
    <cfRule type="cellIs" dxfId="13795" priority="225" operator="equal">
      <formula>"SLC"</formula>
    </cfRule>
  </conditionalFormatting>
  <conditionalFormatting sqref="S5:S18">
    <cfRule type="cellIs" dxfId="13794" priority="221" operator="equal">
      <formula>"IDF"</formula>
    </cfRule>
    <cfRule type="cellIs" dxfId="13793" priority="222" operator="equal">
      <formula>"Costco"</formula>
    </cfRule>
    <cfRule type="cellIs" dxfId="13792" priority="223" operator="equal">
      <formula>"Gutzy"</formula>
    </cfRule>
    <cfRule type="cellIs" dxfId="13791" priority="224" operator="equal">
      <formula>"LCP"</formula>
    </cfRule>
  </conditionalFormatting>
  <conditionalFormatting sqref="S5:S18">
    <cfRule type="cellIs" dxfId="13790" priority="220" operator="equal">
      <formula>"Receiving"</formula>
    </cfRule>
  </conditionalFormatting>
  <conditionalFormatting sqref="S19:S23">
    <cfRule type="cellIs" dxfId="13789" priority="219" operator="equal">
      <formula>"SLC"</formula>
    </cfRule>
  </conditionalFormatting>
  <conditionalFormatting sqref="S19:S23">
    <cfRule type="cellIs" dxfId="13788" priority="215" operator="equal">
      <formula>"IDF"</formula>
    </cfRule>
    <cfRule type="cellIs" dxfId="13787" priority="216" operator="equal">
      <formula>"Costco"</formula>
    </cfRule>
    <cfRule type="cellIs" dxfId="13786" priority="217" operator="equal">
      <formula>"Gutzy"</formula>
    </cfRule>
    <cfRule type="cellIs" dxfId="13785" priority="218" operator="equal">
      <formula>"LCP"</formula>
    </cfRule>
  </conditionalFormatting>
  <conditionalFormatting sqref="S19:S23">
    <cfRule type="cellIs" dxfId="13784" priority="214" operator="equal">
      <formula>"Receiving"</formula>
    </cfRule>
  </conditionalFormatting>
  <conditionalFormatting sqref="S24">
    <cfRule type="cellIs" dxfId="13783" priority="213" operator="equal">
      <formula>"SLC"</formula>
    </cfRule>
  </conditionalFormatting>
  <conditionalFormatting sqref="S24">
    <cfRule type="cellIs" dxfId="13782" priority="209" operator="equal">
      <formula>"IDF"</formula>
    </cfRule>
    <cfRule type="cellIs" dxfId="13781" priority="210" operator="equal">
      <formula>"Costco"</formula>
    </cfRule>
    <cfRule type="cellIs" dxfId="13780" priority="211" operator="equal">
      <formula>"Gutzy"</formula>
    </cfRule>
    <cfRule type="cellIs" dxfId="13779" priority="212" operator="equal">
      <formula>"LCP"</formula>
    </cfRule>
  </conditionalFormatting>
  <conditionalFormatting sqref="S24">
    <cfRule type="cellIs" dxfId="13778" priority="208" operator="equal">
      <formula>"Receiving"</formula>
    </cfRule>
  </conditionalFormatting>
  <conditionalFormatting sqref="A30">
    <cfRule type="cellIs" dxfId="13777" priority="207" operator="equal">
      <formula>"SLC"</formula>
    </cfRule>
  </conditionalFormatting>
  <conditionalFormatting sqref="A30">
    <cfRule type="cellIs" dxfId="13776" priority="203" operator="equal">
      <formula>"IDF"</formula>
    </cfRule>
    <cfRule type="cellIs" dxfId="13775" priority="204" operator="equal">
      <formula>"Costco"</formula>
    </cfRule>
    <cfRule type="cellIs" dxfId="13774" priority="205" operator="equal">
      <formula>"Gutzy"</formula>
    </cfRule>
    <cfRule type="cellIs" dxfId="13773" priority="206" operator="equal">
      <formula>"LCP"</formula>
    </cfRule>
  </conditionalFormatting>
  <conditionalFormatting sqref="A30">
    <cfRule type="cellIs" dxfId="13772" priority="202" operator="equal">
      <formula>"Receiving"</formula>
    </cfRule>
  </conditionalFormatting>
  <conditionalFormatting sqref="A30">
    <cfRule type="cellIs" dxfId="13771" priority="201" operator="equal">
      <formula>"SLC"</formula>
    </cfRule>
  </conditionalFormatting>
  <conditionalFormatting sqref="A30">
    <cfRule type="cellIs" dxfId="13770" priority="197" operator="equal">
      <formula>"IDF"</formula>
    </cfRule>
    <cfRule type="cellIs" dxfId="13769" priority="198" operator="equal">
      <formula>"Costco"</formula>
    </cfRule>
    <cfRule type="cellIs" dxfId="13768" priority="199" operator="equal">
      <formula>"Gutzy"</formula>
    </cfRule>
    <cfRule type="cellIs" dxfId="13767" priority="200" operator="equal">
      <formula>"LCP"</formula>
    </cfRule>
  </conditionalFormatting>
  <conditionalFormatting sqref="A30">
    <cfRule type="cellIs" dxfId="13766" priority="196" operator="equal">
      <formula>"Receiving"</formula>
    </cfRule>
  </conditionalFormatting>
  <conditionalFormatting sqref="A60">
    <cfRule type="cellIs" dxfId="13765" priority="195" operator="equal">
      <formula>"SLC"</formula>
    </cfRule>
  </conditionalFormatting>
  <conditionalFormatting sqref="A60">
    <cfRule type="cellIs" dxfId="13764" priority="191" operator="equal">
      <formula>"IDF"</formula>
    </cfRule>
    <cfRule type="cellIs" dxfId="13763" priority="192" operator="equal">
      <formula>"Costco"</formula>
    </cfRule>
    <cfRule type="cellIs" dxfId="13762" priority="193" operator="equal">
      <formula>"Gutzy"</formula>
    </cfRule>
    <cfRule type="cellIs" dxfId="13761" priority="194" operator="equal">
      <formula>"LCP"</formula>
    </cfRule>
  </conditionalFormatting>
  <conditionalFormatting sqref="A56">
    <cfRule type="cellIs" dxfId="13760" priority="190" operator="equal">
      <formula>"SLC"</formula>
    </cfRule>
  </conditionalFormatting>
  <conditionalFormatting sqref="A56">
    <cfRule type="cellIs" dxfId="13759" priority="186" operator="equal">
      <formula>"IDF"</formula>
    </cfRule>
    <cfRule type="cellIs" dxfId="13758" priority="187" operator="equal">
      <formula>"Costco"</formula>
    </cfRule>
    <cfRule type="cellIs" dxfId="13757" priority="188" operator="equal">
      <formula>"Gutzy"</formula>
    </cfRule>
    <cfRule type="cellIs" dxfId="13756" priority="189" operator="equal">
      <formula>"LCP"</formula>
    </cfRule>
  </conditionalFormatting>
  <conditionalFormatting sqref="A56">
    <cfRule type="cellIs" dxfId="13755" priority="185" operator="equal">
      <formula>"Receiving"</formula>
    </cfRule>
  </conditionalFormatting>
  <conditionalFormatting sqref="A59">
    <cfRule type="cellIs" dxfId="13754" priority="184" operator="equal">
      <formula>"SLC"</formula>
    </cfRule>
  </conditionalFormatting>
  <conditionalFormatting sqref="A59">
    <cfRule type="cellIs" dxfId="13753" priority="180" operator="equal">
      <formula>"IDF"</formula>
    </cfRule>
    <cfRule type="cellIs" dxfId="13752" priority="181" operator="equal">
      <formula>"Costco"</formula>
    </cfRule>
    <cfRule type="cellIs" dxfId="13751" priority="182" operator="equal">
      <formula>"Gutzy"</formula>
    </cfRule>
    <cfRule type="cellIs" dxfId="13750" priority="183" operator="equal">
      <formula>"LCP"</formula>
    </cfRule>
  </conditionalFormatting>
  <conditionalFormatting sqref="A59">
    <cfRule type="cellIs" dxfId="13749" priority="179" operator="equal">
      <formula>"Receiving"</formula>
    </cfRule>
  </conditionalFormatting>
  <conditionalFormatting sqref="A56:A59">
    <cfRule type="cellIs" dxfId="13748" priority="178" operator="equal">
      <formula>"SLC"</formula>
    </cfRule>
  </conditionalFormatting>
  <conditionalFormatting sqref="A56:A59">
    <cfRule type="cellIs" dxfId="13747" priority="174" operator="equal">
      <formula>"IDF"</formula>
    </cfRule>
    <cfRule type="cellIs" dxfId="13746" priority="175" operator="equal">
      <formula>"Costco"</formula>
    </cfRule>
    <cfRule type="cellIs" dxfId="13745" priority="176" operator="equal">
      <formula>"Gutzy"</formula>
    </cfRule>
    <cfRule type="cellIs" dxfId="13744" priority="177" operator="equal">
      <formula>"LCP"</formula>
    </cfRule>
  </conditionalFormatting>
  <conditionalFormatting sqref="A56:A59">
    <cfRule type="cellIs" dxfId="13743" priority="173" operator="equal">
      <formula>"Receiving"</formula>
    </cfRule>
  </conditionalFormatting>
  <conditionalFormatting sqref="A34:A47">
    <cfRule type="cellIs" dxfId="13742" priority="172" operator="equal">
      <formula>"SLC"</formula>
    </cfRule>
  </conditionalFormatting>
  <conditionalFormatting sqref="A34:A47">
    <cfRule type="cellIs" dxfId="13741" priority="168" operator="equal">
      <formula>"IDF"</formula>
    </cfRule>
    <cfRule type="cellIs" dxfId="13740" priority="169" operator="equal">
      <formula>"Costco"</formula>
    </cfRule>
    <cfRule type="cellIs" dxfId="13739" priority="170" operator="equal">
      <formula>"Gutzy"</formula>
    </cfRule>
    <cfRule type="cellIs" dxfId="13738" priority="171" operator="equal">
      <formula>"LCP"</formula>
    </cfRule>
  </conditionalFormatting>
  <conditionalFormatting sqref="A34:A47">
    <cfRule type="cellIs" dxfId="13737" priority="167" operator="equal">
      <formula>"Receiving"</formula>
    </cfRule>
  </conditionalFormatting>
  <conditionalFormatting sqref="A48:A53">
    <cfRule type="cellIs" dxfId="13736" priority="166" operator="equal">
      <formula>"SLC"</formula>
    </cfRule>
  </conditionalFormatting>
  <conditionalFormatting sqref="A48:A53">
    <cfRule type="cellIs" dxfId="13735" priority="162" operator="equal">
      <formula>"IDF"</formula>
    </cfRule>
    <cfRule type="cellIs" dxfId="13734" priority="163" operator="equal">
      <formula>"Costco"</formula>
    </cfRule>
    <cfRule type="cellIs" dxfId="13733" priority="164" operator="equal">
      <formula>"Gutzy"</formula>
    </cfRule>
    <cfRule type="cellIs" dxfId="13732" priority="165" operator="equal">
      <formula>"LCP"</formula>
    </cfRule>
  </conditionalFormatting>
  <conditionalFormatting sqref="A48:A53">
    <cfRule type="cellIs" dxfId="13731" priority="161" operator="equal">
      <formula>"Receiving"</formula>
    </cfRule>
  </conditionalFormatting>
  <conditionalFormatting sqref="J59">
    <cfRule type="cellIs" dxfId="13730" priority="160" operator="equal">
      <formula>"SLC"</formula>
    </cfRule>
  </conditionalFormatting>
  <conditionalFormatting sqref="J59">
    <cfRule type="cellIs" dxfId="13729" priority="156" operator="equal">
      <formula>"IDF"</formula>
    </cfRule>
    <cfRule type="cellIs" dxfId="13728" priority="157" operator="equal">
      <formula>"Costco"</formula>
    </cfRule>
    <cfRule type="cellIs" dxfId="13727" priority="158" operator="equal">
      <formula>"Gutzy"</formula>
    </cfRule>
    <cfRule type="cellIs" dxfId="13726" priority="159" operator="equal">
      <formula>"LCP"</formula>
    </cfRule>
  </conditionalFormatting>
  <conditionalFormatting sqref="J59">
    <cfRule type="cellIs" dxfId="13725" priority="155" operator="equal">
      <formula>"Receiving"</formula>
    </cfRule>
  </conditionalFormatting>
  <conditionalFormatting sqref="J59">
    <cfRule type="cellIs" dxfId="13724" priority="154" operator="equal">
      <formula>"SLC"</formula>
    </cfRule>
  </conditionalFormatting>
  <conditionalFormatting sqref="J59">
    <cfRule type="cellIs" dxfId="13723" priority="150" operator="equal">
      <formula>"IDF"</formula>
    </cfRule>
    <cfRule type="cellIs" dxfId="13722" priority="151" operator="equal">
      <formula>"Costco"</formula>
    </cfRule>
    <cfRule type="cellIs" dxfId="13721" priority="152" operator="equal">
      <formula>"Gutzy"</formula>
    </cfRule>
    <cfRule type="cellIs" dxfId="13720" priority="153" operator="equal">
      <formula>"LCP"</formula>
    </cfRule>
  </conditionalFormatting>
  <conditionalFormatting sqref="J59">
    <cfRule type="cellIs" dxfId="13719" priority="149" operator="equal">
      <formula>"Receiving"</formula>
    </cfRule>
  </conditionalFormatting>
  <conditionalFormatting sqref="J34:J47">
    <cfRule type="cellIs" dxfId="13718" priority="148" operator="equal">
      <formula>"SLC"</formula>
    </cfRule>
  </conditionalFormatting>
  <conditionalFormatting sqref="J34:J47">
    <cfRule type="cellIs" dxfId="13717" priority="144" operator="equal">
      <formula>"IDF"</formula>
    </cfRule>
    <cfRule type="cellIs" dxfId="13716" priority="145" operator="equal">
      <formula>"Costco"</formula>
    </cfRule>
    <cfRule type="cellIs" dxfId="13715" priority="146" operator="equal">
      <formula>"Gutzy"</formula>
    </cfRule>
    <cfRule type="cellIs" dxfId="13714" priority="147" operator="equal">
      <formula>"LCP"</formula>
    </cfRule>
  </conditionalFormatting>
  <conditionalFormatting sqref="J34:J47">
    <cfRule type="cellIs" dxfId="13713" priority="143" operator="equal">
      <formula>"Receiving"</formula>
    </cfRule>
  </conditionalFormatting>
  <conditionalFormatting sqref="J48:J52">
    <cfRule type="cellIs" dxfId="13712" priority="142" operator="equal">
      <formula>"SLC"</formula>
    </cfRule>
  </conditionalFormatting>
  <conditionalFormatting sqref="J48:J52">
    <cfRule type="cellIs" dxfId="13711" priority="138" operator="equal">
      <formula>"IDF"</formula>
    </cfRule>
    <cfRule type="cellIs" dxfId="13710" priority="139" operator="equal">
      <formula>"Costco"</formula>
    </cfRule>
    <cfRule type="cellIs" dxfId="13709" priority="140" operator="equal">
      <formula>"Gutzy"</formula>
    </cfRule>
    <cfRule type="cellIs" dxfId="13708" priority="141" operator="equal">
      <formula>"LCP"</formula>
    </cfRule>
  </conditionalFormatting>
  <conditionalFormatting sqref="J48:J52">
    <cfRule type="cellIs" dxfId="13707" priority="137" operator="equal">
      <formula>"Receiving"</formula>
    </cfRule>
  </conditionalFormatting>
  <conditionalFormatting sqref="S56">
    <cfRule type="cellIs" dxfId="13706" priority="136" operator="equal">
      <formula>"SLC"</formula>
    </cfRule>
  </conditionalFormatting>
  <conditionalFormatting sqref="S56">
    <cfRule type="cellIs" dxfId="13705" priority="132" operator="equal">
      <formula>"IDF"</formula>
    </cfRule>
    <cfRule type="cellIs" dxfId="13704" priority="133" operator="equal">
      <formula>"Costco"</formula>
    </cfRule>
    <cfRule type="cellIs" dxfId="13703" priority="134" operator="equal">
      <formula>"Gutzy"</formula>
    </cfRule>
    <cfRule type="cellIs" dxfId="13702" priority="135" operator="equal">
      <formula>"LCP"</formula>
    </cfRule>
  </conditionalFormatting>
  <conditionalFormatting sqref="S56">
    <cfRule type="cellIs" dxfId="13701" priority="131" operator="equal">
      <formula>"Receiving"</formula>
    </cfRule>
  </conditionalFormatting>
  <conditionalFormatting sqref="S59">
    <cfRule type="cellIs" dxfId="13700" priority="130" operator="equal">
      <formula>"SLC"</formula>
    </cfRule>
  </conditionalFormatting>
  <conditionalFormatting sqref="S59">
    <cfRule type="cellIs" dxfId="13699" priority="126" operator="equal">
      <formula>"IDF"</formula>
    </cfRule>
    <cfRule type="cellIs" dxfId="13698" priority="127" operator="equal">
      <formula>"Costco"</formula>
    </cfRule>
    <cfRule type="cellIs" dxfId="13697" priority="128" operator="equal">
      <formula>"Gutzy"</formula>
    </cfRule>
    <cfRule type="cellIs" dxfId="13696" priority="129" operator="equal">
      <formula>"LCP"</formula>
    </cfRule>
  </conditionalFormatting>
  <conditionalFormatting sqref="S59">
    <cfRule type="cellIs" dxfId="13695" priority="125" operator="equal">
      <formula>"Receiving"</formula>
    </cfRule>
  </conditionalFormatting>
  <conditionalFormatting sqref="S56:S59">
    <cfRule type="cellIs" dxfId="13694" priority="124" operator="equal">
      <formula>"SLC"</formula>
    </cfRule>
  </conditionalFormatting>
  <conditionalFormatting sqref="S56:S59">
    <cfRule type="cellIs" dxfId="13693" priority="120" operator="equal">
      <formula>"IDF"</formula>
    </cfRule>
    <cfRule type="cellIs" dxfId="13692" priority="121" operator="equal">
      <formula>"Costco"</formula>
    </cfRule>
    <cfRule type="cellIs" dxfId="13691" priority="122" operator="equal">
      <formula>"Gutzy"</formula>
    </cfRule>
    <cfRule type="cellIs" dxfId="13690" priority="123" operator="equal">
      <formula>"LCP"</formula>
    </cfRule>
  </conditionalFormatting>
  <conditionalFormatting sqref="S56:S59">
    <cfRule type="cellIs" dxfId="13689" priority="119" operator="equal">
      <formula>"Receiving"</formula>
    </cfRule>
  </conditionalFormatting>
  <conditionalFormatting sqref="S54:S55 S34:S47">
    <cfRule type="cellIs" dxfId="13688" priority="118" operator="equal">
      <formula>"SLC"</formula>
    </cfRule>
  </conditionalFormatting>
  <conditionalFormatting sqref="S54:S55 S34:S47">
    <cfRule type="cellIs" dxfId="13687" priority="114" operator="equal">
      <formula>"IDF"</formula>
    </cfRule>
    <cfRule type="cellIs" dxfId="13686" priority="115" operator="equal">
      <formula>"Costco"</formula>
    </cfRule>
    <cfRule type="cellIs" dxfId="13685" priority="116" operator="equal">
      <formula>"Gutzy"</formula>
    </cfRule>
    <cfRule type="cellIs" dxfId="13684" priority="117" operator="equal">
      <formula>"LCP"</formula>
    </cfRule>
  </conditionalFormatting>
  <conditionalFormatting sqref="S54:S55 S34:S47">
    <cfRule type="cellIs" dxfId="13683" priority="113" operator="equal">
      <formula>"Receiving"</formula>
    </cfRule>
  </conditionalFormatting>
  <conditionalFormatting sqref="S48:S53">
    <cfRule type="cellIs" dxfId="13682" priority="112" operator="equal">
      <formula>"SLC"</formula>
    </cfRule>
  </conditionalFormatting>
  <conditionalFormatting sqref="S48:S53">
    <cfRule type="cellIs" dxfId="13681" priority="108" operator="equal">
      <formula>"IDF"</formula>
    </cfRule>
    <cfRule type="cellIs" dxfId="13680" priority="109" operator="equal">
      <formula>"Costco"</formula>
    </cfRule>
    <cfRule type="cellIs" dxfId="13679" priority="110" operator="equal">
      <formula>"Gutzy"</formula>
    </cfRule>
    <cfRule type="cellIs" dxfId="13678" priority="111" operator="equal">
      <formula>"LCP"</formula>
    </cfRule>
  </conditionalFormatting>
  <conditionalFormatting sqref="S48:S53">
    <cfRule type="cellIs" dxfId="13677" priority="107" operator="equal">
      <formula>"Receiving"</formula>
    </cfRule>
  </conditionalFormatting>
  <conditionalFormatting sqref="A87">
    <cfRule type="cellIs" dxfId="13676" priority="106" operator="equal">
      <formula>"SLC"</formula>
    </cfRule>
  </conditionalFormatting>
  <conditionalFormatting sqref="A87">
    <cfRule type="cellIs" dxfId="13675" priority="102" operator="equal">
      <formula>"IDF"</formula>
    </cfRule>
    <cfRule type="cellIs" dxfId="13674" priority="103" operator="equal">
      <formula>"Costco"</formula>
    </cfRule>
    <cfRule type="cellIs" dxfId="13673" priority="104" operator="equal">
      <formula>"Gutzy"</formula>
    </cfRule>
    <cfRule type="cellIs" dxfId="13672" priority="105" operator="equal">
      <formula>"LCP"</formula>
    </cfRule>
  </conditionalFormatting>
  <conditionalFormatting sqref="A87">
    <cfRule type="cellIs" dxfId="13671" priority="101" operator="equal">
      <formula>"Receiving"</formula>
    </cfRule>
  </conditionalFormatting>
  <conditionalFormatting sqref="A85:A87">
    <cfRule type="cellIs" dxfId="13670" priority="100" operator="equal">
      <formula>"SLC"</formula>
    </cfRule>
  </conditionalFormatting>
  <conditionalFormatting sqref="A85:A87">
    <cfRule type="cellIs" dxfId="13669" priority="96" operator="equal">
      <formula>"IDF"</formula>
    </cfRule>
    <cfRule type="cellIs" dxfId="13668" priority="97" operator="equal">
      <formula>"Costco"</formula>
    </cfRule>
    <cfRule type="cellIs" dxfId="13667" priority="98" operator="equal">
      <formula>"Gutzy"</formula>
    </cfRule>
    <cfRule type="cellIs" dxfId="13666" priority="99" operator="equal">
      <formula>"LCP"</formula>
    </cfRule>
  </conditionalFormatting>
  <conditionalFormatting sqref="A85:A87">
    <cfRule type="cellIs" dxfId="13665" priority="95" operator="equal">
      <formula>"Receiving"</formula>
    </cfRule>
  </conditionalFormatting>
  <conditionalFormatting sqref="A82 A62:A75">
    <cfRule type="cellIs" dxfId="13664" priority="94" operator="equal">
      <formula>"SLC"</formula>
    </cfRule>
  </conditionalFormatting>
  <conditionalFormatting sqref="A82 A62:A75">
    <cfRule type="cellIs" dxfId="13663" priority="90" operator="equal">
      <formula>"IDF"</formula>
    </cfRule>
    <cfRule type="cellIs" dxfId="13662" priority="91" operator="equal">
      <formula>"Costco"</formula>
    </cfRule>
    <cfRule type="cellIs" dxfId="13661" priority="92" operator="equal">
      <formula>"Gutzy"</formula>
    </cfRule>
    <cfRule type="cellIs" dxfId="13660" priority="93" operator="equal">
      <formula>"LCP"</formula>
    </cfRule>
  </conditionalFormatting>
  <conditionalFormatting sqref="A82 A62:A75">
    <cfRule type="cellIs" dxfId="13659" priority="89" operator="equal">
      <formula>"Receiving"</formula>
    </cfRule>
  </conditionalFormatting>
  <conditionalFormatting sqref="A76:A81">
    <cfRule type="cellIs" dxfId="13658" priority="88" operator="equal">
      <formula>"SLC"</formula>
    </cfRule>
  </conditionalFormatting>
  <conditionalFormatting sqref="A76:A81">
    <cfRule type="cellIs" dxfId="13657" priority="84" operator="equal">
      <formula>"IDF"</formula>
    </cfRule>
    <cfRule type="cellIs" dxfId="13656" priority="85" operator="equal">
      <formula>"Costco"</formula>
    </cfRule>
    <cfRule type="cellIs" dxfId="13655" priority="86" operator="equal">
      <formula>"Gutzy"</formula>
    </cfRule>
    <cfRule type="cellIs" dxfId="13654" priority="87" operator="equal">
      <formula>"LCP"</formula>
    </cfRule>
  </conditionalFormatting>
  <conditionalFormatting sqref="A76:A81">
    <cfRule type="cellIs" dxfId="13653" priority="83" operator="equal">
      <formula>"Receiving"</formula>
    </cfRule>
  </conditionalFormatting>
  <conditionalFormatting sqref="A89:A97 H89:H97">
    <cfRule type="cellIs" dxfId="13652" priority="82" operator="equal">
      <formula>"SLC"</formula>
    </cfRule>
  </conditionalFormatting>
  <conditionalFormatting sqref="A89:A97 H89:H97">
    <cfRule type="cellIs" dxfId="13651" priority="78" operator="equal">
      <formula>"IDF"</formula>
    </cfRule>
    <cfRule type="cellIs" dxfId="13650" priority="79" operator="equal">
      <formula>"Costco"</formula>
    </cfRule>
    <cfRule type="cellIs" dxfId="13649" priority="80" operator="equal">
      <formula>"Gutzy"</formula>
    </cfRule>
    <cfRule type="cellIs" dxfId="13648" priority="81" operator="equal">
      <formula>"LCP"</formula>
    </cfRule>
  </conditionalFormatting>
  <conditionalFormatting sqref="A89:A97 H89:H97">
    <cfRule type="cellIs" dxfId="13647" priority="77" operator="equal">
      <formula>"Receiving"</formula>
    </cfRule>
  </conditionalFormatting>
  <conditionalFormatting sqref="S71:S76 N62:N67 N71:N77">
    <cfRule type="cellIs" dxfId="13646" priority="76" operator="equal">
      <formula>"SLC"</formula>
    </cfRule>
  </conditionalFormatting>
  <conditionalFormatting sqref="S71:S76 N62:N67 N71:N77">
    <cfRule type="cellIs" dxfId="13645" priority="72" operator="equal">
      <formula>"IDF"</formula>
    </cfRule>
    <cfRule type="cellIs" dxfId="13644" priority="73" operator="equal">
      <formula>"Costco"</formula>
    </cfRule>
    <cfRule type="cellIs" dxfId="13643" priority="74" operator="equal">
      <formula>"Gutzy"</formula>
    </cfRule>
    <cfRule type="cellIs" dxfId="13642" priority="75" operator="equal">
      <formula>"LCP"</formula>
    </cfRule>
  </conditionalFormatting>
  <conditionalFormatting sqref="S71:S76">
    <cfRule type="cellIs" dxfId="13641" priority="71" operator="equal">
      <formula>"Receiving"</formula>
    </cfRule>
  </conditionalFormatting>
  <conditionalFormatting sqref="Q62:Q66 T72:T77 W62:W67 O61 U71 L61:L67 S62:T67">
    <cfRule type="cellIs" dxfId="13640" priority="70" operator="equal">
      <formula>"SLC"</formula>
    </cfRule>
  </conditionalFormatting>
  <conditionalFormatting sqref="Q62:Q66 T72:T77 W62:W67 O61 U71 L61:L67 S62:T67">
    <cfRule type="cellIs" dxfId="13639" priority="66" operator="equal">
      <formula>"IDF"</formula>
    </cfRule>
    <cfRule type="cellIs" dxfId="13638" priority="67" operator="equal">
      <formula>"Costco"</formula>
    </cfRule>
    <cfRule type="cellIs" dxfId="13637" priority="68" operator="equal">
      <formula>"Gutzy"</formula>
    </cfRule>
    <cfRule type="cellIs" dxfId="13636" priority="69" operator="equal">
      <formula>"LCP"</formula>
    </cfRule>
  </conditionalFormatting>
  <conditionalFormatting sqref="Q72:Q77">
    <cfRule type="cellIs" dxfId="13635" priority="65" operator="equal">
      <formula>"SLC"</formula>
    </cfRule>
  </conditionalFormatting>
  <conditionalFormatting sqref="Q72:Q77">
    <cfRule type="cellIs" dxfId="13634" priority="61" operator="equal">
      <formula>"IDF"</formula>
    </cfRule>
    <cfRule type="cellIs" dxfId="13633" priority="62" operator="equal">
      <formula>"Costco"</formula>
    </cfRule>
    <cfRule type="cellIs" dxfId="13632" priority="63" operator="equal">
      <formula>"Gutzy"</formula>
    </cfRule>
    <cfRule type="cellIs" dxfId="13631" priority="64" operator="equal">
      <formula>"LCP"</formula>
    </cfRule>
  </conditionalFormatting>
  <conditionalFormatting sqref="W72:W77">
    <cfRule type="cellIs" dxfId="13630" priority="60" operator="equal">
      <formula>"SLC"</formula>
    </cfRule>
  </conditionalFormatting>
  <conditionalFormatting sqref="W72:W77">
    <cfRule type="cellIs" dxfId="13629" priority="56" operator="equal">
      <formula>"IDF"</formula>
    </cfRule>
    <cfRule type="cellIs" dxfId="13628" priority="57" operator="equal">
      <formula>"Costco"</formula>
    </cfRule>
    <cfRule type="cellIs" dxfId="13627" priority="58" operator="equal">
      <formula>"Gutzy"</formula>
    </cfRule>
    <cfRule type="cellIs" dxfId="13626" priority="59" operator="equal">
      <formula>"LCP"</formula>
    </cfRule>
  </conditionalFormatting>
  <conditionalFormatting sqref="N71:N77 U71 L61:L67 S62:S67">
    <cfRule type="cellIs" dxfId="13625" priority="55" operator="equal">
      <formula>"Receiving"</formula>
    </cfRule>
  </conditionalFormatting>
  <conditionalFormatting sqref="A26">
    <cfRule type="cellIs" dxfId="13624" priority="54" operator="equal">
      <formula>"SLC"</formula>
    </cfRule>
  </conditionalFormatting>
  <conditionalFormatting sqref="A26">
    <cfRule type="cellIs" dxfId="13623" priority="50" operator="equal">
      <formula>"IDF"</formula>
    </cfRule>
    <cfRule type="cellIs" dxfId="13622" priority="51" operator="equal">
      <formula>"Costco"</formula>
    </cfRule>
    <cfRule type="cellIs" dxfId="13621" priority="52" operator="equal">
      <formula>"Gutzy"</formula>
    </cfRule>
    <cfRule type="cellIs" dxfId="13620" priority="53" operator="equal">
      <formula>"LCP"</formula>
    </cfRule>
  </conditionalFormatting>
  <conditionalFormatting sqref="A26">
    <cfRule type="cellIs" dxfId="13619" priority="49" operator="equal">
      <formula>"Receiving"</formula>
    </cfRule>
  </conditionalFormatting>
  <conditionalFormatting sqref="A84">
    <cfRule type="cellIs" dxfId="13618" priority="48" operator="equal">
      <formula>"SLC"</formula>
    </cfRule>
  </conditionalFormatting>
  <conditionalFormatting sqref="A84">
    <cfRule type="cellIs" dxfId="13617" priority="44" operator="equal">
      <formula>"IDF"</formula>
    </cfRule>
    <cfRule type="cellIs" dxfId="13616" priority="45" operator="equal">
      <formula>"Costco"</formula>
    </cfRule>
    <cfRule type="cellIs" dxfId="13615" priority="46" operator="equal">
      <formula>"Gutzy"</formula>
    </cfRule>
    <cfRule type="cellIs" dxfId="13614" priority="47" operator="equal">
      <formula>"LCP"</formula>
    </cfRule>
  </conditionalFormatting>
  <conditionalFormatting sqref="A84">
    <cfRule type="cellIs" dxfId="13613" priority="43" operator="equal">
      <formula>"Receiving"</formula>
    </cfRule>
  </conditionalFormatting>
  <conditionalFormatting sqref="A5:A14">
    <cfRule type="cellIs" dxfId="13612" priority="42" operator="equal">
      <formula>"SLC"</formula>
    </cfRule>
  </conditionalFormatting>
  <conditionalFormatting sqref="A5:A14">
    <cfRule type="cellIs" dxfId="13611" priority="38" operator="equal">
      <formula>"IDF"</formula>
    </cfRule>
    <cfRule type="cellIs" dxfId="13610" priority="39" operator="equal">
      <formula>"Costco"</formula>
    </cfRule>
    <cfRule type="cellIs" dxfId="13609" priority="40" operator="equal">
      <formula>"Gutzy"</formula>
    </cfRule>
    <cfRule type="cellIs" dxfId="13608" priority="41" operator="equal">
      <formula>"LCP"</formula>
    </cfRule>
  </conditionalFormatting>
  <conditionalFormatting sqref="A5:A14">
    <cfRule type="cellIs" dxfId="13607" priority="37" operator="equal">
      <formula>"Receiving"</formula>
    </cfRule>
  </conditionalFormatting>
  <conditionalFormatting sqref="J25">
    <cfRule type="cellIs" dxfId="13606" priority="36" operator="equal">
      <formula>"SLC"</formula>
    </cfRule>
  </conditionalFormatting>
  <conditionalFormatting sqref="J25">
    <cfRule type="cellIs" dxfId="13605" priority="32" operator="equal">
      <formula>"IDF"</formula>
    </cfRule>
    <cfRule type="cellIs" dxfId="13604" priority="33" operator="equal">
      <formula>"Costco"</formula>
    </cfRule>
    <cfRule type="cellIs" dxfId="13603" priority="34" operator="equal">
      <formula>"Gutzy"</formula>
    </cfRule>
    <cfRule type="cellIs" dxfId="13602" priority="35" operator="equal">
      <formula>"LCP"</formula>
    </cfRule>
  </conditionalFormatting>
  <conditionalFormatting sqref="J25">
    <cfRule type="cellIs" dxfId="13601" priority="31" operator="equal">
      <formula>"Receiving"</formula>
    </cfRule>
  </conditionalFormatting>
  <conditionalFormatting sqref="A55">
    <cfRule type="cellIs" dxfId="13600" priority="30" operator="equal">
      <formula>"SLC"</formula>
    </cfRule>
  </conditionalFormatting>
  <conditionalFormatting sqref="A55">
    <cfRule type="cellIs" dxfId="13599" priority="26" operator="equal">
      <formula>"IDF"</formula>
    </cfRule>
    <cfRule type="cellIs" dxfId="13598" priority="27" operator="equal">
      <formula>"Costco"</formula>
    </cfRule>
    <cfRule type="cellIs" dxfId="13597" priority="28" operator="equal">
      <formula>"Gutzy"</formula>
    </cfRule>
    <cfRule type="cellIs" dxfId="13596" priority="29" operator="equal">
      <formula>"LCP"</formula>
    </cfRule>
  </conditionalFormatting>
  <conditionalFormatting sqref="A55">
    <cfRule type="cellIs" dxfId="13595" priority="25" operator="equal">
      <formula>"Receiving"</formula>
    </cfRule>
  </conditionalFormatting>
  <conditionalFormatting sqref="A83">
    <cfRule type="cellIs" dxfId="13594" priority="24" operator="equal">
      <formula>"SLC"</formula>
    </cfRule>
  </conditionalFormatting>
  <conditionalFormatting sqref="A83">
    <cfRule type="cellIs" dxfId="13593" priority="20" operator="equal">
      <formula>"IDF"</formula>
    </cfRule>
    <cfRule type="cellIs" dxfId="13592" priority="21" operator="equal">
      <formula>"Costco"</formula>
    </cfRule>
    <cfRule type="cellIs" dxfId="13591" priority="22" operator="equal">
      <formula>"Gutzy"</formula>
    </cfRule>
    <cfRule type="cellIs" dxfId="13590" priority="23" operator="equal">
      <formula>"LCP"</formula>
    </cfRule>
  </conditionalFormatting>
  <conditionalFormatting sqref="A83">
    <cfRule type="cellIs" dxfId="13589" priority="19" operator="equal">
      <formula>"Receiving"</formula>
    </cfRule>
  </conditionalFormatting>
  <conditionalFormatting sqref="J55 J58">
    <cfRule type="cellIs" dxfId="13588" priority="18" operator="equal">
      <formula>"SLC"</formula>
    </cfRule>
  </conditionalFormatting>
  <conditionalFormatting sqref="J55 J58">
    <cfRule type="cellIs" dxfId="13587" priority="14" operator="equal">
      <formula>"IDF"</formula>
    </cfRule>
    <cfRule type="cellIs" dxfId="13586" priority="15" operator="equal">
      <formula>"Costco"</formula>
    </cfRule>
    <cfRule type="cellIs" dxfId="13585" priority="16" operator="equal">
      <formula>"Gutzy"</formula>
    </cfRule>
    <cfRule type="cellIs" dxfId="13584" priority="17" operator="equal">
      <formula>"LCP"</formula>
    </cfRule>
  </conditionalFormatting>
  <conditionalFormatting sqref="J55 J58">
    <cfRule type="cellIs" dxfId="13583" priority="13" operator="equal">
      <formula>"Receiving"</formula>
    </cfRule>
  </conditionalFormatting>
  <conditionalFormatting sqref="J53 J56">
    <cfRule type="cellIs" dxfId="13582" priority="12" operator="equal">
      <formula>"SLC"</formula>
    </cfRule>
  </conditionalFormatting>
  <conditionalFormatting sqref="J53 J56">
    <cfRule type="cellIs" dxfId="13581" priority="8" operator="equal">
      <formula>"IDF"</formula>
    </cfRule>
    <cfRule type="cellIs" dxfId="13580" priority="9" operator="equal">
      <formula>"Costco"</formula>
    </cfRule>
    <cfRule type="cellIs" dxfId="13579" priority="10" operator="equal">
      <formula>"Gutzy"</formula>
    </cfRule>
    <cfRule type="cellIs" dxfId="13578" priority="11" operator="equal">
      <formula>"LCP"</formula>
    </cfRule>
  </conditionalFormatting>
  <conditionalFormatting sqref="J53 J56">
    <cfRule type="cellIs" dxfId="13577" priority="7" operator="equal">
      <formula>"Receiving"</formula>
    </cfRule>
  </conditionalFormatting>
  <conditionalFormatting sqref="J54 J57">
    <cfRule type="cellIs" dxfId="13576" priority="6" operator="equal">
      <formula>"SLC"</formula>
    </cfRule>
  </conditionalFormatting>
  <conditionalFormatting sqref="J54 J57">
    <cfRule type="cellIs" dxfId="13575" priority="2" operator="equal">
      <formula>"IDF"</formula>
    </cfRule>
    <cfRule type="cellIs" dxfId="13574" priority="3" operator="equal">
      <formula>"Costco"</formula>
    </cfRule>
    <cfRule type="cellIs" dxfId="13573" priority="4" operator="equal">
      <formula>"Gutzy"</formula>
    </cfRule>
    <cfRule type="cellIs" dxfId="13572" priority="5" operator="equal">
      <formula>"LCP"</formula>
    </cfRule>
  </conditionalFormatting>
  <conditionalFormatting sqref="J54 J57">
    <cfRule type="cellIs" dxfId="13571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833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33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D50C6-C59F-4372-A0B2-01D8EA47BEB8}">
          <x14:formula1>
            <xm:f>Lists!$A$1:$A$52</xm:f>
          </x14:formula1>
          <xm:sqref>C1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DDF5-E5D5-4742-A380-C12A9CAA80A7}">
  <sheetPr codeName="Sheet273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55</v>
      </c>
    </row>
    <row r="2" spans="1:36" ht="8.25" customHeight="1" thickBot="1" x14ac:dyDescent="0.3"/>
    <row r="3" spans="1:36" ht="16.5" thickBot="1" x14ac:dyDescent="0.3">
      <c r="A3" s="476">
        <f>VLOOKUP(C1,Lists!A1:B52,2)</f>
        <v>46271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46272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46273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46274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46275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46276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46277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46271</v>
      </c>
      <c r="M61" s="173">
        <f t="shared" ref="M61:M66" si="0">COUNTIF($A$5:$A$30,N61)</f>
        <v>0</v>
      </c>
      <c r="N61" s="174" t="s">
        <v>18</v>
      </c>
      <c r="O61" s="505">
        <f>J3</f>
        <v>46272</v>
      </c>
      <c r="P61" s="173">
        <f t="shared" ref="P61:P66" si="1">COUNTIF($J$5:$J$30,Q61)</f>
        <v>2</v>
      </c>
      <c r="Q61" s="174" t="s">
        <v>18</v>
      </c>
      <c r="R61" s="508">
        <f>S3</f>
        <v>46273</v>
      </c>
      <c r="S61" s="173">
        <f t="shared" ref="S61:S66" si="2">COUNTIF($S$5:$S$30,T61)</f>
        <v>0</v>
      </c>
      <c r="T61" s="174" t="s">
        <v>18</v>
      </c>
      <c r="U61" s="511">
        <f>A32</f>
        <v>46274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46275</v>
      </c>
      <c r="M71" s="173">
        <f t="shared" ref="M71:M76" si="4">COUNTIF($J$34:$J$59,N71)</f>
        <v>0</v>
      </c>
      <c r="N71" s="174" t="s">
        <v>18</v>
      </c>
      <c r="O71" s="517">
        <f>S32</f>
        <v>46276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WW37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46272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46272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3570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3569" priority="335" operator="equal">
      <formula>"IDF"</formula>
    </cfRule>
    <cfRule type="cellIs" dxfId="13568" priority="336" operator="equal">
      <formula>"Costco"</formula>
    </cfRule>
    <cfRule type="cellIs" dxfId="13567" priority="337" operator="equal">
      <formula>"Gutzy"</formula>
    </cfRule>
    <cfRule type="cellIs" dxfId="13566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3565" priority="334" operator="equal">
      <formula>"Receiving"</formula>
    </cfRule>
  </conditionalFormatting>
  <conditionalFormatting sqref="AB48">
    <cfRule type="cellIs" dxfId="13564" priority="333" operator="equal">
      <formula>"SLC"</formula>
    </cfRule>
  </conditionalFormatting>
  <conditionalFormatting sqref="AB48">
    <cfRule type="cellIs" dxfId="13563" priority="329" operator="equal">
      <formula>"IDF"</formula>
    </cfRule>
    <cfRule type="cellIs" dxfId="13562" priority="330" operator="equal">
      <formula>"Costco"</formula>
    </cfRule>
    <cfRule type="cellIs" dxfId="13561" priority="331" operator="equal">
      <formula>"Gutzy"</formula>
    </cfRule>
    <cfRule type="cellIs" dxfId="13560" priority="332" operator="equal">
      <formula>"LCP"</formula>
    </cfRule>
  </conditionalFormatting>
  <conditionalFormatting sqref="AB48">
    <cfRule type="cellIs" dxfId="13559" priority="328" operator="equal">
      <formula>"Receiving"</formula>
    </cfRule>
  </conditionalFormatting>
  <conditionalFormatting sqref="AB41">
    <cfRule type="cellIs" dxfId="13558" priority="327" operator="equal">
      <formula>"SLC"</formula>
    </cfRule>
  </conditionalFormatting>
  <conditionalFormatting sqref="AB41">
    <cfRule type="cellIs" dxfId="13557" priority="323" operator="equal">
      <formula>"IDF"</formula>
    </cfRule>
    <cfRule type="cellIs" dxfId="13556" priority="324" operator="equal">
      <formula>"Costco"</formula>
    </cfRule>
    <cfRule type="cellIs" dxfId="13555" priority="325" operator="equal">
      <formula>"Gutzy"</formula>
    </cfRule>
    <cfRule type="cellIs" dxfId="13554" priority="326" operator="equal">
      <formula>"LCP"</formula>
    </cfRule>
  </conditionalFormatting>
  <conditionalFormatting sqref="AB41">
    <cfRule type="cellIs" dxfId="13553" priority="322" operator="equal">
      <formula>"Receiving"</formula>
    </cfRule>
  </conditionalFormatting>
  <conditionalFormatting sqref="AB42:AB44">
    <cfRule type="cellIs" dxfId="13552" priority="321" operator="equal">
      <formula>"SLC"</formula>
    </cfRule>
  </conditionalFormatting>
  <conditionalFormatting sqref="AB42:AB44">
    <cfRule type="cellIs" dxfId="13551" priority="317" operator="equal">
      <formula>"IDF"</formula>
    </cfRule>
    <cfRule type="cellIs" dxfId="13550" priority="318" operator="equal">
      <formula>"Costco"</formula>
    </cfRule>
    <cfRule type="cellIs" dxfId="13549" priority="319" operator="equal">
      <formula>"Gutzy"</formula>
    </cfRule>
    <cfRule type="cellIs" dxfId="13548" priority="320" operator="equal">
      <formula>"LCP"</formula>
    </cfRule>
  </conditionalFormatting>
  <conditionalFormatting sqref="AB42:AB44">
    <cfRule type="cellIs" dxfId="13547" priority="316" operator="equal">
      <formula>"Receiving"</formula>
    </cfRule>
  </conditionalFormatting>
  <conditionalFormatting sqref="AB45">
    <cfRule type="cellIs" dxfId="13546" priority="315" operator="equal">
      <formula>"SLC"</formula>
    </cfRule>
  </conditionalFormatting>
  <conditionalFormatting sqref="AB45">
    <cfRule type="cellIs" dxfId="13545" priority="311" operator="equal">
      <formula>"IDF"</formula>
    </cfRule>
    <cfRule type="cellIs" dxfId="13544" priority="312" operator="equal">
      <formula>"Costco"</formula>
    </cfRule>
    <cfRule type="cellIs" dxfId="13543" priority="313" operator="equal">
      <formula>"Gutzy"</formula>
    </cfRule>
    <cfRule type="cellIs" dxfId="13542" priority="314" operator="equal">
      <formula>"LCP"</formula>
    </cfRule>
  </conditionalFormatting>
  <conditionalFormatting sqref="AB45">
    <cfRule type="cellIs" dxfId="13541" priority="310" operator="equal">
      <formula>"Receiving"</formula>
    </cfRule>
  </conditionalFormatting>
  <conditionalFormatting sqref="I100">
    <cfRule type="cellIs" dxfId="13540" priority="309" operator="equal">
      <formula>"SLC"</formula>
    </cfRule>
  </conditionalFormatting>
  <conditionalFormatting sqref="I100">
    <cfRule type="cellIs" dxfId="13539" priority="305" operator="equal">
      <formula>"IDF"</formula>
    </cfRule>
    <cfRule type="cellIs" dxfId="13538" priority="306" operator="equal">
      <formula>"Costco"</formula>
    </cfRule>
    <cfRule type="cellIs" dxfId="13537" priority="307" operator="equal">
      <formula>"Gutzy"</formula>
    </cfRule>
    <cfRule type="cellIs" dxfId="13536" priority="308" operator="equal">
      <formula>"LCP"</formula>
    </cfRule>
  </conditionalFormatting>
  <conditionalFormatting sqref="Q100">
    <cfRule type="cellIs" dxfId="13535" priority="304" operator="equal">
      <formula>"SLC"</formula>
    </cfRule>
  </conditionalFormatting>
  <conditionalFormatting sqref="Q100">
    <cfRule type="cellIs" dxfId="13534" priority="300" operator="equal">
      <formula>"IDF"</formula>
    </cfRule>
    <cfRule type="cellIs" dxfId="13533" priority="301" operator="equal">
      <formula>"Costco"</formula>
    </cfRule>
    <cfRule type="cellIs" dxfId="13532" priority="302" operator="equal">
      <formula>"Gutzy"</formula>
    </cfRule>
    <cfRule type="cellIs" dxfId="13531" priority="303" operator="equal">
      <formula>"LCP"</formula>
    </cfRule>
  </conditionalFormatting>
  <conditionalFormatting sqref="Y100">
    <cfRule type="cellIs" dxfId="13530" priority="299" operator="equal">
      <formula>"SLC"</formula>
    </cfRule>
  </conditionalFormatting>
  <conditionalFormatting sqref="Y100">
    <cfRule type="cellIs" dxfId="13529" priority="295" operator="equal">
      <formula>"IDF"</formula>
    </cfRule>
    <cfRule type="cellIs" dxfId="13528" priority="296" operator="equal">
      <formula>"Costco"</formula>
    </cfRule>
    <cfRule type="cellIs" dxfId="13527" priority="297" operator="equal">
      <formula>"Gutzy"</formula>
    </cfRule>
    <cfRule type="cellIs" dxfId="13526" priority="298" operator="equal">
      <formula>"LCP"</formula>
    </cfRule>
  </conditionalFormatting>
  <conditionalFormatting sqref="AG100">
    <cfRule type="cellIs" dxfId="13525" priority="294" operator="equal">
      <formula>"SLC"</formula>
    </cfRule>
  </conditionalFormatting>
  <conditionalFormatting sqref="AG100">
    <cfRule type="cellIs" dxfId="13524" priority="290" operator="equal">
      <formula>"IDF"</formula>
    </cfRule>
    <cfRule type="cellIs" dxfId="13523" priority="291" operator="equal">
      <formula>"Costco"</formula>
    </cfRule>
    <cfRule type="cellIs" dxfId="13522" priority="292" operator="equal">
      <formula>"Gutzy"</formula>
    </cfRule>
    <cfRule type="cellIs" dxfId="13521" priority="293" operator="equal">
      <formula>"LCP"</formula>
    </cfRule>
  </conditionalFormatting>
  <conditionalFormatting sqref="AO100">
    <cfRule type="cellIs" dxfId="13520" priority="289" operator="equal">
      <formula>"SLC"</formula>
    </cfRule>
  </conditionalFormatting>
  <conditionalFormatting sqref="AO100">
    <cfRule type="cellIs" dxfId="13519" priority="285" operator="equal">
      <formula>"IDF"</formula>
    </cfRule>
    <cfRule type="cellIs" dxfId="13518" priority="286" operator="equal">
      <formula>"Costco"</formula>
    </cfRule>
    <cfRule type="cellIs" dxfId="13517" priority="287" operator="equal">
      <formula>"Gutzy"</formula>
    </cfRule>
    <cfRule type="cellIs" dxfId="13516" priority="288" operator="equal">
      <formula>"LCP"</formula>
    </cfRule>
  </conditionalFormatting>
  <conditionalFormatting sqref="AW100">
    <cfRule type="cellIs" dxfId="13515" priority="284" operator="equal">
      <formula>"SLC"</formula>
    </cfRule>
  </conditionalFormatting>
  <conditionalFormatting sqref="AW100">
    <cfRule type="cellIs" dxfId="13514" priority="280" operator="equal">
      <formula>"IDF"</formula>
    </cfRule>
    <cfRule type="cellIs" dxfId="13513" priority="281" operator="equal">
      <formula>"Costco"</formula>
    </cfRule>
    <cfRule type="cellIs" dxfId="13512" priority="282" operator="equal">
      <formula>"Gutzy"</formula>
    </cfRule>
    <cfRule type="cellIs" dxfId="13511" priority="283" operator="equal">
      <formula>"LCP"</formula>
    </cfRule>
  </conditionalFormatting>
  <conditionalFormatting sqref="J27">
    <cfRule type="cellIs" dxfId="13510" priority="279" operator="equal">
      <formula>"SLC"</formula>
    </cfRule>
  </conditionalFormatting>
  <conditionalFormatting sqref="J27">
    <cfRule type="cellIs" dxfId="13509" priority="275" operator="equal">
      <formula>"IDF"</formula>
    </cfRule>
    <cfRule type="cellIs" dxfId="13508" priority="276" operator="equal">
      <formula>"Costco"</formula>
    </cfRule>
    <cfRule type="cellIs" dxfId="13507" priority="277" operator="equal">
      <formula>"Gutzy"</formula>
    </cfRule>
    <cfRule type="cellIs" dxfId="13506" priority="278" operator="equal">
      <formula>"LCP"</formula>
    </cfRule>
  </conditionalFormatting>
  <conditionalFormatting sqref="J27">
    <cfRule type="cellIs" dxfId="13505" priority="274" operator="equal">
      <formula>"Receiving"</formula>
    </cfRule>
  </conditionalFormatting>
  <conditionalFormatting sqref="S28:S29 S23 S25:S26">
    <cfRule type="cellIs" dxfId="13504" priority="273" operator="equal">
      <formula>"SLC"</formula>
    </cfRule>
  </conditionalFormatting>
  <conditionalFormatting sqref="S28:S29 S23 S25:S26">
    <cfRule type="cellIs" dxfId="13503" priority="269" operator="equal">
      <formula>"IDF"</formula>
    </cfRule>
    <cfRule type="cellIs" dxfId="13502" priority="270" operator="equal">
      <formula>"Costco"</formula>
    </cfRule>
    <cfRule type="cellIs" dxfId="13501" priority="271" operator="equal">
      <formula>"Gutzy"</formula>
    </cfRule>
    <cfRule type="cellIs" dxfId="13500" priority="272" operator="equal">
      <formula>"LCP"</formula>
    </cfRule>
  </conditionalFormatting>
  <conditionalFormatting sqref="S28:S29 S23 S25:S26">
    <cfRule type="cellIs" dxfId="13499" priority="268" operator="equal">
      <formula>"Receiving"</formula>
    </cfRule>
  </conditionalFormatting>
  <conditionalFormatting sqref="J89">
    <cfRule type="cellIs" dxfId="13498" priority="267" operator="equal">
      <formula>"SLC"</formula>
    </cfRule>
  </conditionalFormatting>
  <conditionalFormatting sqref="J89">
    <cfRule type="cellIs" dxfId="13497" priority="263" operator="equal">
      <formula>"IDF"</formula>
    </cfRule>
    <cfRule type="cellIs" dxfId="13496" priority="264" operator="equal">
      <formula>"Costco"</formula>
    </cfRule>
    <cfRule type="cellIs" dxfId="13495" priority="265" operator="equal">
      <formula>"Gutzy"</formula>
    </cfRule>
    <cfRule type="cellIs" dxfId="13494" priority="266" operator="equal">
      <formula>"LCP"</formula>
    </cfRule>
  </conditionalFormatting>
  <conditionalFormatting sqref="J89">
    <cfRule type="cellIs" dxfId="13493" priority="262" operator="equal">
      <formula>"Receiving"</formula>
    </cfRule>
  </conditionalFormatting>
  <conditionalFormatting sqref="J30">
    <cfRule type="cellIs" dxfId="13492" priority="261" operator="equal">
      <formula>"SLC"</formula>
    </cfRule>
  </conditionalFormatting>
  <conditionalFormatting sqref="J30">
    <cfRule type="cellIs" dxfId="13491" priority="257" operator="equal">
      <formula>"IDF"</formula>
    </cfRule>
    <cfRule type="cellIs" dxfId="13490" priority="258" operator="equal">
      <formula>"Costco"</formula>
    </cfRule>
    <cfRule type="cellIs" dxfId="13489" priority="259" operator="equal">
      <formula>"Gutzy"</formula>
    </cfRule>
    <cfRule type="cellIs" dxfId="13488" priority="260" operator="equal">
      <formula>"LCP"</formula>
    </cfRule>
  </conditionalFormatting>
  <conditionalFormatting sqref="J30">
    <cfRule type="cellIs" dxfId="13487" priority="256" operator="equal">
      <formula>"Receiving"</formula>
    </cfRule>
  </conditionalFormatting>
  <conditionalFormatting sqref="J27:J30">
    <cfRule type="cellIs" dxfId="13486" priority="255" operator="equal">
      <formula>"SLC"</formula>
    </cfRule>
  </conditionalFormatting>
  <conditionalFormatting sqref="J27:J30">
    <cfRule type="cellIs" dxfId="13485" priority="251" operator="equal">
      <formula>"IDF"</formula>
    </cfRule>
    <cfRule type="cellIs" dxfId="13484" priority="252" operator="equal">
      <formula>"Costco"</formula>
    </cfRule>
    <cfRule type="cellIs" dxfId="13483" priority="253" operator="equal">
      <formula>"Gutzy"</formula>
    </cfRule>
    <cfRule type="cellIs" dxfId="13482" priority="254" operator="equal">
      <formula>"LCP"</formula>
    </cfRule>
  </conditionalFormatting>
  <conditionalFormatting sqref="J27:J30">
    <cfRule type="cellIs" dxfId="13481" priority="250" operator="equal">
      <formula>"Receiving"</formula>
    </cfRule>
  </conditionalFormatting>
  <conditionalFormatting sqref="S27">
    <cfRule type="cellIs" dxfId="13480" priority="249" operator="equal">
      <formula>"SLC"</formula>
    </cfRule>
  </conditionalFormatting>
  <conditionalFormatting sqref="S27">
    <cfRule type="cellIs" dxfId="13479" priority="245" operator="equal">
      <formula>"IDF"</formula>
    </cfRule>
    <cfRule type="cellIs" dxfId="13478" priority="246" operator="equal">
      <formula>"Costco"</formula>
    </cfRule>
    <cfRule type="cellIs" dxfId="13477" priority="247" operator="equal">
      <formula>"Gutzy"</formula>
    </cfRule>
    <cfRule type="cellIs" dxfId="13476" priority="248" operator="equal">
      <formula>"LCP"</formula>
    </cfRule>
  </conditionalFormatting>
  <conditionalFormatting sqref="S27">
    <cfRule type="cellIs" dxfId="13475" priority="244" operator="equal">
      <formula>"Receiving"</formula>
    </cfRule>
  </conditionalFormatting>
  <conditionalFormatting sqref="S30">
    <cfRule type="cellIs" dxfId="13474" priority="243" operator="equal">
      <formula>"SLC"</formula>
    </cfRule>
  </conditionalFormatting>
  <conditionalFormatting sqref="S30">
    <cfRule type="cellIs" dxfId="13473" priority="239" operator="equal">
      <formula>"IDF"</formula>
    </cfRule>
    <cfRule type="cellIs" dxfId="13472" priority="240" operator="equal">
      <formula>"Costco"</formula>
    </cfRule>
    <cfRule type="cellIs" dxfId="13471" priority="241" operator="equal">
      <formula>"Gutzy"</formula>
    </cfRule>
    <cfRule type="cellIs" dxfId="13470" priority="242" operator="equal">
      <formula>"LCP"</formula>
    </cfRule>
  </conditionalFormatting>
  <conditionalFormatting sqref="S30">
    <cfRule type="cellIs" dxfId="13469" priority="238" operator="equal">
      <formula>"Receiving"</formula>
    </cfRule>
  </conditionalFormatting>
  <conditionalFormatting sqref="J26 J5:J18">
    <cfRule type="cellIs" dxfId="13468" priority="237" operator="equal">
      <formula>"SLC"</formula>
    </cfRule>
  </conditionalFormatting>
  <conditionalFormatting sqref="J26 J5:J18">
    <cfRule type="cellIs" dxfId="13467" priority="233" operator="equal">
      <formula>"IDF"</formula>
    </cfRule>
    <cfRule type="cellIs" dxfId="13466" priority="234" operator="equal">
      <formula>"Costco"</formula>
    </cfRule>
    <cfRule type="cellIs" dxfId="13465" priority="235" operator="equal">
      <formula>"Gutzy"</formula>
    </cfRule>
    <cfRule type="cellIs" dxfId="13464" priority="236" operator="equal">
      <formula>"LCP"</formula>
    </cfRule>
  </conditionalFormatting>
  <conditionalFormatting sqref="J26 J5:J18">
    <cfRule type="cellIs" dxfId="13463" priority="232" operator="equal">
      <formula>"Receiving"</formula>
    </cfRule>
  </conditionalFormatting>
  <conditionalFormatting sqref="J19:J24">
    <cfRule type="cellIs" dxfId="13462" priority="231" operator="equal">
      <formula>"SLC"</formula>
    </cfRule>
  </conditionalFormatting>
  <conditionalFormatting sqref="J19:J24">
    <cfRule type="cellIs" dxfId="13461" priority="227" operator="equal">
      <formula>"IDF"</formula>
    </cfRule>
    <cfRule type="cellIs" dxfId="13460" priority="228" operator="equal">
      <formula>"Costco"</formula>
    </cfRule>
    <cfRule type="cellIs" dxfId="13459" priority="229" operator="equal">
      <formula>"Gutzy"</formula>
    </cfRule>
    <cfRule type="cellIs" dxfId="13458" priority="230" operator="equal">
      <formula>"LCP"</formula>
    </cfRule>
  </conditionalFormatting>
  <conditionalFormatting sqref="J19:J24">
    <cfRule type="cellIs" dxfId="13457" priority="226" operator="equal">
      <formula>"Receiving"</formula>
    </cfRule>
  </conditionalFormatting>
  <conditionalFormatting sqref="S5:S18">
    <cfRule type="cellIs" dxfId="13456" priority="225" operator="equal">
      <formula>"SLC"</formula>
    </cfRule>
  </conditionalFormatting>
  <conditionalFormatting sqref="S5:S18">
    <cfRule type="cellIs" dxfId="13455" priority="221" operator="equal">
      <formula>"IDF"</formula>
    </cfRule>
    <cfRule type="cellIs" dxfId="13454" priority="222" operator="equal">
      <formula>"Costco"</formula>
    </cfRule>
    <cfRule type="cellIs" dxfId="13453" priority="223" operator="equal">
      <formula>"Gutzy"</formula>
    </cfRule>
    <cfRule type="cellIs" dxfId="13452" priority="224" operator="equal">
      <formula>"LCP"</formula>
    </cfRule>
  </conditionalFormatting>
  <conditionalFormatting sqref="S5:S18">
    <cfRule type="cellIs" dxfId="13451" priority="220" operator="equal">
      <formula>"Receiving"</formula>
    </cfRule>
  </conditionalFormatting>
  <conditionalFormatting sqref="S19:S23">
    <cfRule type="cellIs" dxfId="13450" priority="219" operator="equal">
      <formula>"SLC"</formula>
    </cfRule>
  </conditionalFormatting>
  <conditionalFormatting sqref="S19:S23">
    <cfRule type="cellIs" dxfId="13449" priority="215" operator="equal">
      <formula>"IDF"</formula>
    </cfRule>
    <cfRule type="cellIs" dxfId="13448" priority="216" operator="equal">
      <formula>"Costco"</formula>
    </cfRule>
    <cfRule type="cellIs" dxfId="13447" priority="217" operator="equal">
      <formula>"Gutzy"</formula>
    </cfRule>
    <cfRule type="cellIs" dxfId="13446" priority="218" operator="equal">
      <formula>"LCP"</formula>
    </cfRule>
  </conditionalFormatting>
  <conditionalFormatting sqref="S19:S23">
    <cfRule type="cellIs" dxfId="13445" priority="214" operator="equal">
      <formula>"Receiving"</formula>
    </cfRule>
  </conditionalFormatting>
  <conditionalFormatting sqref="S24">
    <cfRule type="cellIs" dxfId="13444" priority="213" operator="equal">
      <formula>"SLC"</formula>
    </cfRule>
  </conditionalFormatting>
  <conditionalFormatting sqref="S24">
    <cfRule type="cellIs" dxfId="13443" priority="209" operator="equal">
      <formula>"IDF"</formula>
    </cfRule>
    <cfRule type="cellIs" dxfId="13442" priority="210" operator="equal">
      <formula>"Costco"</formula>
    </cfRule>
    <cfRule type="cellIs" dxfId="13441" priority="211" operator="equal">
      <formula>"Gutzy"</formula>
    </cfRule>
    <cfRule type="cellIs" dxfId="13440" priority="212" operator="equal">
      <formula>"LCP"</formula>
    </cfRule>
  </conditionalFormatting>
  <conditionalFormatting sqref="S24">
    <cfRule type="cellIs" dxfId="13439" priority="208" operator="equal">
      <formula>"Receiving"</formula>
    </cfRule>
  </conditionalFormatting>
  <conditionalFormatting sqref="A30">
    <cfRule type="cellIs" dxfId="13438" priority="207" operator="equal">
      <formula>"SLC"</formula>
    </cfRule>
  </conditionalFormatting>
  <conditionalFormatting sqref="A30">
    <cfRule type="cellIs" dxfId="13437" priority="203" operator="equal">
      <formula>"IDF"</formula>
    </cfRule>
    <cfRule type="cellIs" dxfId="13436" priority="204" operator="equal">
      <formula>"Costco"</formula>
    </cfRule>
    <cfRule type="cellIs" dxfId="13435" priority="205" operator="equal">
      <formula>"Gutzy"</formula>
    </cfRule>
    <cfRule type="cellIs" dxfId="13434" priority="206" operator="equal">
      <formula>"LCP"</formula>
    </cfRule>
  </conditionalFormatting>
  <conditionalFormatting sqref="A30">
    <cfRule type="cellIs" dxfId="13433" priority="202" operator="equal">
      <formula>"Receiving"</formula>
    </cfRule>
  </conditionalFormatting>
  <conditionalFormatting sqref="A30">
    <cfRule type="cellIs" dxfId="13432" priority="201" operator="equal">
      <formula>"SLC"</formula>
    </cfRule>
  </conditionalFormatting>
  <conditionalFormatting sqref="A30">
    <cfRule type="cellIs" dxfId="13431" priority="197" operator="equal">
      <formula>"IDF"</formula>
    </cfRule>
    <cfRule type="cellIs" dxfId="13430" priority="198" operator="equal">
      <formula>"Costco"</formula>
    </cfRule>
    <cfRule type="cellIs" dxfId="13429" priority="199" operator="equal">
      <formula>"Gutzy"</formula>
    </cfRule>
    <cfRule type="cellIs" dxfId="13428" priority="200" operator="equal">
      <formula>"LCP"</formula>
    </cfRule>
  </conditionalFormatting>
  <conditionalFormatting sqref="A30">
    <cfRule type="cellIs" dxfId="13427" priority="196" operator="equal">
      <formula>"Receiving"</formula>
    </cfRule>
  </conditionalFormatting>
  <conditionalFormatting sqref="A60">
    <cfRule type="cellIs" dxfId="13426" priority="195" operator="equal">
      <formula>"SLC"</formula>
    </cfRule>
  </conditionalFormatting>
  <conditionalFormatting sqref="A60">
    <cfRule type="cellIs" dxfId="13425" priority="191" operator="equal">
      <formula>"IDF"</formula>
    </cfRule>
    <cfRule type="cellIs" dxfId="13424" priority="192" operator="equal">
      <formula>"Costco"</formula>
    </cfRule>
    <cfRule type="cellIs" dxfId="13423" priority="193" operator="equal">
      <formula>"Gutzy"</formula>
    </cfRule>
    <cfRule type="cellIs" dxfId="13422" priority="194" operator="equal">
      <formula>"LCP"</formula>
    </cfRule>
  </conditionalFormatting>
  <conditionalFormatting sqref="A56">
    <cfRule type="cellIs" dxfId="13421" priority="190" operator="equal">
      <formula>"SLC"</formula>
    </cfRule>
  </conditionalFormatting>
  <conditionalFormatting sqref="A56">
    <cfRule type="cellIs" dxfId="13420" priority="186" operator="equal">
      <formula>"IDF"</formula>
    </cfRule>
    <cfRule type="cellIs" dxfId="13419" priority="187" operator="equal">
      <formula>"Costco"</formula>
    </cfRule>
    <cfRule type="cellIs" dxfId="13418" priority="188" operator="equal">
      <formula>"Gutzy"</formula>
    </cfRule>
    <cfRule type="cellIs" dxfId="13417" priority="189" operator="equal">
      <formula>"LCP"</formula>
    </cfRule>
  </conditionalFormatting>
  <conditionalFormatting sqref="A56">
    <cfRule type="cellIs" dxfId="13416" priority="185" operator="equal">
      <formula>"Receiving"</formula>
    </cfRule>
  </conditionalFormatting>
  <conditionalFormatting sqref="A59">
    <cfRule type="cellIs" dxfId="13415" priority="184" operator="equal">
      <formula>"SLC"</formula>
    </cfRule>
  </conditionalFormatting>
  <conditionalFormatting sqref="A59">
    <cfRule type="cellIs" dxfId="13414" priority="180" operator="equal">
      <formula>"IDF"</formula>
    </cfRule>
    <cfRule type="cellIs" dxfId="13413" priority="181" operator="equal">
      <formula>"Costco"</formula>
    </cfRule>
    <cfRule type="cellIs" dxfId="13412" priority="182" operator="equal">
      <formula>"Gutzy"</formula>
    </cfRule>
    <cfRule type="cellIs" dxfId="13411" priority="183" operator="equal">
      <formula>"LCP"</formula>
    </cfRule>
  </conditionalFormatting>
  <conditionalFormatting sqref="A59">
    <cfRule type="cellIs" dxfId="13410" priority="179" operator="equal">
      <formula>"Receiving"</formula>
    </cfRule>
  </conditionalFormatting>
  <conditionalFormatting sqref="A56:A59">
    <cfRule type="cellIs" dxfId="13409" priority="178" operator="equal">
      <formula>"SLC"</formula>
    </cfRule>
  </conditionalFormatting>
  <conditionalFormatting sqref="A56:A59">
    <cfRule type="cellIs" dxfId="13408" priority="174" operator="equal">
      <formula>"IDF"</formula>
    </cfRule>
    <cfRule type="cellIs" dxfId="13407" priority="175" operator="equal">
      <formula>"Costco"</formula>
    </cfRule>
    <cfRule type="cellIs" dxfId="13406" priority="176" operator="equal">
      <formula>"Gutzy"</formula>
    </cfRule>
    <cfRule type="cellIs" dxfId="13405" priority="177" operator="equal">
      <formula>"LCP"</formula>
    </cfRule>
  </conditionalFormatting>
  <conditionalFormatting sqref="A56:A59">
    <cfRule type="cellIs" dxfId="13404" priority="173" operator="equal">
      <formula>"Receiving"</formula>
    </cfRule>
  </conditionalFormatting>
  <conditionalFormatting sqref="A34:A47">
    <cfRule type="cellIs" dxfId="13403" priority="172" operator="equal">
      <formula>"SLC"</formula>
    </cfRule>
  </conditionalFormatting>
  <conditionalFormatting sqref="A34:A47">
    <cfRule type="cellIs" dxfId="13402" priority="168" operator="equal">
      <formula>"IDF"</formula>
    </cfRule>
    <cfRule type="cellIs" dxfId="13401" priority="169" operator="equal">
      <formula>"Costco"</formula>
    </cfRule>
    <cfRule type="cellIs" dxfId="13400" priority="170" operator="equal">
      <formula>"Gutzy"</formula>
    </cfRule>
    <cfRule type="cellIs" dxfId="13399" priority="171" operator="equal">
      <formula>"LCP"</formula>
    </cfRule>
  </conditionalFormatting>
  <conditionalFormatting sqref="A34:A47">
    <cfRule type="cellIs" dxfId="13398" priority="167" operator="equal">
      <formula>"Receiving"</formula>
    </cfRule>
  </conditionalFormatting>
  <conditionalFormatting sqref="A48:A53">
    <cfRule type="cellIs" dxfId="13397" priority="166" operator="equal">
      <formula>"SLC"</formula>
    </cfRule>
  </conditionalFormatting>
  <conditionalFormatting sqref="A48:A53">
    <cfRule type="cellIs" dxfId="13396" priority="162" operator="equal">
      <formula>"IDF"</formula>
    </cfRule>
    <cfRule type="cellIs" dxfId="13395" priority="163" operator="equal">
      <formula>"Costco"</formula>
    </cfRule>
    <cfRule type="cellIs" dxfId="13394" priority="164" operator="equal">
      <formula>"Gutzy"</formula>
    </cfRule>
    <cfRule type="cellIs" dxfId="13393" priority="165" operator="equal">
      <formula>"LCP"</formula>
    </cfRule>
  </conditionalFormatting>
  <conditionalFormatting sqref="A48:A53">
    <cfRule type="cellIs" dxfId="13392" priority="161" operator="equal">
      <formula>"Receiving"</formula>
    </cfRule>
  </conditionalFormatting>
  <conditionalFormatting sqref="J59">
    <cfRule type="cellIs" dxfId="13391" priority="160" operator="equal">
      <formula>"SLC"</formula>
    </cfRule>
  </conditionalFormatting>
  <conditionalFormatting sqref="J59">
    <cfRule type="cellIs" dxfId="13390" priority="156" operator="equal">
      <formula>"IDF"</formula>
    </cfRule>
    <cfRule type="cellIs" dxfId="13389" priority="157" operator="equal">
      <formula>"Costco"</formula>
    </cfRule>
    <cfRule type="cellIs" dxfId="13388" priority="158" operator="equal">
      <formula>"Gutzy"</formula>
    </cfRule>
    <cfRule type="cellIs" dxfId="13387" priority="159" operator="equal">
      <formula>"LCP"</formula>
    </cfRule>
  </conditionalFormatting>
  <conditionalFormatting sqref="J59">
    <cfRule type="cellIs" dxfId="13386" priority="155" operator="equal">
      <formula>"Receiving"</formula>
    </cfRule>
  </conditionalFormatting>
  <conditionalFormatting sqref="J59">
    <cfRule type="cellIs" dxfId="13385" priority="154" operator="equal">
      <formula>"SLC"</formula>
    </cfRule>
  </conditionalFormatting>
  <conditionalFormatting sqref="J59">
    <cfRule type="cellIs" dxfId="13384" priority="150" operator="equal">
      <formula>"IDF"</formula>
    </cfRule>
    <cfRule type="cellIs" dxfId="13383" priority="151" operator="equal">
      <formula>"Costco"</formula>
    </cfRule>
    <cfRule type="cellIs" dxfId="13382" priority="152" operator="equal">
      <formula>"Gutzy"</formula>
    </cfRule>
    <cfRule type="cellIs" dxfId="13381" priority="153" operator="equal">
      <formula>"LCP"</formula>
    </cfRule>
  </conditionalFormatting>
  <conditionalFormatting sqref="J59">
    <cfRule type="cellIs" dxfId="13380" priority="149" operator="equal">
      <formula>"Receiving"</formula>
    </cfRule>
  </conditionalFormatting>
  <conditionalFormatting sqref="J34:J47">
    <cfRule type="cellIs" dxfId="13379" priority="148" operator="equal">
      <formula>"SLC"</formula>
    </cfRule>
  </conditionalFormatting>
  <conditionalFormatting sqref="J34:J47">
    <cfRule type="cellIs" dxfId="13378" priority="144" operator="equal">
      <formula>"IDF"</formula>
    </cfRule>
    <cfRule type="cellIs" dxfId="13377" priority="145" operator="equal">
      <formula>"Costco"</formula>
    </cfRule>
    <cfRule type="cellIs" dxfId="13376" priority="146" operator="equal">
      <formula>"Gutzy"</formula>
    </cfRule>
    <cfRule type="cellIs" dxfId="13375" priority="147" operator="equal">
      <formula>"LCP"</formula>
    </cfRule>
  </conditionalFormatting>
  <conditionalFormatting sqref="J34:J47">
    <cfRule type="cellIs" dxfId="13374" priority="143" operator="equal">
      <formula>"Receiving"</formula>
    </cfRule>
  </conditionalFormatting>
  <conditionalFormatting sqref="J48:J52">
    <cfRule type="cellIs" dxfId="13373" priority="142" operator="equal">
      <formula>"SLC"</formula>
    </cfRule>
  </conditionalFormatting>
  <conditionalFormatting sqref="J48:J52">
    <cfRule type="cellIs" dxfId="13372" priority="138" operator="equal">
      <formula>"IDF"</formula>
    </cfRule>
    <cfRule type="cellIs" dxfId="13371" priority="139" operator="equal">
      <formula>"Costco"</formula>
    </cfRule>
    <cfRule type="cellIs" dxfId="13370" priority="140" operator="equal">
      <formula>"Gutzy"</formula>
    </cfRule>
    <cfRule type="cellIs" dxfId="13369" priority="141" operator="equal">
      <formula>"LCP"</formula>
    </cfRule>
  </conditionalFormatting>
  <conditionalFormatting sqref="J48:J52">
    <cfRule type="cellIs" dxfId="13368" priority="137" operator="equal">
      <formula>"Receiving"</formula>
    </cfRule>
  </conditionalFormatting>
  <conditionalFormatting sqref="S56">
    <cfRule type="cellIs" dxfId="13367" priority="136" operator="equal">
      <formula>"SLC"</formula>
    </cfRule>
  </conditionalFormatting>
  <conditionalFormatting sqref="S56">
    <cfRule type="cellIs" dxfId="13366" priority="132" operator="equal">
      <formula>"IDF"</formula>
    </cfRule>
    <cfRule type="cellIs" dxfId="13365" priority="133" operator="equal">
      <formula>"Costco"</formula>
    </cfRule>
    <cfRule type="cellIs" dxfId="13364" priority="134" operator="equal">
      <formula>"Gutzy"</formula>
    </cfRule>
    <cfRule type="cellIs" dxfId="13363" priority="135" operator="equal">
      <formula>"LCP"</formula>
    </cfRule>
  </conditionalFormatting>
  <conditionalFormatting sqref="S56">
    <cfRule type="cellIs" dxfId="13362" priority="131" operator="equal">
      <formula>"Receiving"</formula>
    </cfRule>
  </conditionalFormatting>
  <conditionalFormatting sqref="S59">
    <cfRule type="cellIs" dxfId="13361" priority="130" operator="equal">
      <formula>"SLC"</formula>
    </cfRule>
  </conditionalFormatting>
  <conditionalFormatting sqref="S59">
    <cfRule type="cellIs" dxfId="13360" priority="126" operator="equal">
      <formula>"IDF"</formula>
    </cfRule>
    <cfRule type="cellIs" dxfId="13359" priority="127" operator="equal">
      <formula>"Costco"</formula>
    </cfRule>
    <cfRule type="cellIs" dxfId="13358" priority="128" operator="equal">
      <formula>"Gutzy"</formula>
    </cfRule>
    <cfRule type="cellIs" dxfId="13357" priority="129" operator="equal">
      <formula>"LCP"</formula>
    </cfRule>
  </conditionalFormatting>
  <conditionalFormatting sqref="S59">
    <cfRule type="cellIs" dxfId="13356" priority="125" operator="equal">
      <formula>"Receiving"</formula>
    </cfRule>
  </conditionalFormatting>
  <conditionalFormatting sqref="S56:S59">
    <cfRule type="cellIs" dxfId="13355" priority="124" operator="equal">
      <formula>"SLC"</formula>
    </cfRule>
  </conditionalFormatting>
  <conditionalFormatting sqref="S56:S59">
    <cfRule type="cellIs" dxfId="13354" priority="120" operator="equal">
      <formula>"IDF"</formula>
    </cfRule>
    <cfRule type="cellIs" dxfId="13353" priority="121" operator="equal">
      <formula>"Costco"</formula>
    </cfRule>
    <cfRule type="cellIs" dxfId="13352" priority="122" operator="equal">
      <formula>"Gutzy"</formula>
    </cfRule>
    <cfRule type="cellIs" dxfId="13351" priority="123" operator="equal">
      <formula>"LCP"</formula>
    </cfRule>
  </conditionalFormatting>
  <conditionalFormatting sqref="S56:S59">
    <cfRule type="cellIs" dxfId="13350" priority="119" operator="equal">
      <formula>"Receiving"</formula>
    </cfRule>
  </conditionalFormatting>
  <conditionalFormatting sqref="S54:S55 S34:S47">
    <cfRule type="cellIs" dxfId="13349" priority="118" operator="equal">
      <formula>"SLC"</formula>
    </cfRule>
  </conditionalFormatting>
  <conditionalFormatting sqref="S54:S55 S34:S47">
    <cfRule type="cellIs" dxfId="13348" priority="114" operator="equal">
      <formula>"IDF"</formula>
    </cfRule>
    <cfRule type="cellIs" dxfId="13347" priority="115" operator="equal">
      <formula>"Costco"</formula>
    </cfRule>
    <cfRule type="cellIs" dxfId="13346" priority="116" operator="equal">
      <formula>"Gutzy"</formula>
    </cfRule>
    <cfRule type="cellIs" dxfId="13345" priority="117" operator="equal">
      <formula>"LCP"</formula>
    </cfRule>
  </conditionalFormatting>
  <conditionalFormatting sqref="S54:S55 S34:S47">
    <cfRule type="cellIs" dxfId="13344" priority="113" operator="equal">
      <formula>"Receiving"</formula>
    </cfRule>
  </conditionalFormatting>
  <conditionalFormatting sqref="S48:S53">
    <cfRule type="cellIs" dxfId="13343" priority="112" operator="equal">
      <formula>"SLC"</formula>
    </cfRule>
  </conditionalFormatting>
  <conditionalFormatting sqref="S48:S53">
    <cfRule type="cellIs" dxfId="13342" priority="108" operator="equal">
      <formula>"IDF"</formula>
    </cfRule>
    <cfRule type="cellIs" dxfId="13341" priority="109" operator="equal">
      <formula>"Costco"</formula>
    </cfRule>
    <cfRule type="cellIs" dxfId="13340" priority="110" operator="equal">
      <formula>"Gutzy"</formula>
    </cfRule>
    <cfRule type="cellIs" dxfId="13339" priority="111" operator="equal">
      <formula>"LCP"</formula>
    </cfRule>
  </conditionalFormatting>
  <conditionalFormatting sqref="S48:S53">
    <cfRule type="cellIs" dxfId="13338" priority="107" operator="equal">
      <formula>"Receiving"</formula>
    </cfRule>
  </conditionalFormatting>
  <conditionalFormatting sqref="A87">
    <cfRule type="cellIs" dxfId="13337" priority="106" operator="equal">
      <formula>"SLC"</formula>
    </cfRule>
  </conditionalFormatting>
  <conditionalFormatting sqref="A87">
    <cfRule type="cellIs" dxfId="13336" priority="102" operator="equal">
      <formula>"IDF"</formula>
    </cfRule>
    <cfRule type="cellIs" dxfId="13335" priority="103" operator="equal">
      <formula>"Costco"</formula>
    </cfRule>
    <cfRule type="cellIs" dxfId="13334" priority="104" operator="equal">
      <formula>"Gutzy"</formula>
    </cfRule>
    <cfRule type="cellIs" dxfId="13333" priority="105" operator="equal">
      <formula>"LCP"</formula>
    </cfRule>
  </conditionalFormatting>
  <conditionalFormatting sqref="A87">
    <cfRule type="cellIs" dxfId="13332" priority="101" operator="equal">
      <formula>"Receiving"</formula>
    </cfRule>
  </conditionalFormatting>
  <conditionalFormatting sqref="A85:A87">
    <cfRule type="cellIs" dxfId="13331" priority="100" operator="equal">
      <formula>"SLC"</formula>
    </cfRule>
  </conditionalFormatting>
  <conditionalFormatting sqref="A85:A87">
    <cfRule type="cellIs" dxfId="13330" priority="96" operator="equal">
      <formula>"IDF"</formula>
    </cfRule>
    <cfRule type="cellIs" dxfId="13329" priority="97" operator="equal">
      <formula>"Costco"</formula>
    </cfRule>
    <cfRule type="cellIs" dxfId="13328" priority="98" operator="equal">
      <formula>"Gutzy"</formula>
    </cfRule>
    <cfRule type="cellIs" dxfId="13327" priority="99" operator="equal">
      <formula>"LCP"</formula>
    </cfRule>
  </conditionalFormatting>
  <conditionalFormatting sqref="A85:A87">
    <cfRule type="cellIs" dxfId="13326" priority="95" operator="equal">
      <formula>"Receiving"</formula>
    </cfRule>
  </conditionalFormatting>
  <conditionalFormatting sqref="A82 A62:A75">
    <cfRule type="cellIs" dxfId="13325" priority="94" operator="equal">
      <formula>"SLC"</formula>
    </cfRule>
  </conditionalFormatting>
  <conditionalFormatting sqref="A82 A62:A75">
    <cfRule type="cellIs" dxfId="13324" priority="90" operator="equal">
      <formula>"IDF"</formula>
    </cfRule>
    <cfRule type="cellIs" dxfId="13323" priority="91" operator="equal">
      <formula>"Costco"</formula>
    </cfRule>
    <cfRule type="cellIs" dxfId="13322" priority="92" operator="equal">
      <formula>"Gutzy"</formula>
    </cfRule>
    <cfRule type="cellIs" dxfId="13321" priority="93" operator="equal">
      <formula>"LCP"</formula>
    </cfRule>
  </conditionalFormatting>
  <conditionalFormatting sqref="A82 A62:A75">
    <cfRule type="cellIs" dxfId="13320" priority="89" operator="equal">
      <formula>"Receiving"</formula>
    </cfRule>
  </conditionalFormatting>
  <conditionalFormatting sqref="A76:A81">
    <cfRule type="cellIs" dxfId="13319" priority="88" operator="equal">
      <formula>"SLC"</formula>
    </cfRule>
  </conditionalFormatting>
  <conditionalFormatting sqref="A76:A81">
    <cfRule type="cellIs" dxfId="13318" priority="84" operator="equal">
      <formula>"IDF"</formula>
    </cfRule>
    <cfRule type="cellIs" dxfId="13317" priority="85" operator="equal">
      <formula>"Costco"</formula>
    </cfRule>
    <cfRule type="cellIs" dxfId="13316" priority="86" operator="equal">
      <formula>"Gutzy"</formula>
    </cfRule>
    <cfRule type="cellIs" dxfId="13315" priority="87" operator="equal">
      <formula>"LCP"</formula>
    </cfRule>
  </conditionalFormatting>
  <conditionalFormatting sqref="A76:A81">
    <cfRule type="cellIs" dxfId="13314" priority="83" operator="equal">
      <formula>"Receiving"</formula>
    </cfRule>
  </conditionalFormatting>
  <conditionalFormatting sqref="A89:A97 H89:H97">
    <cfRule type="cellIs" dxfId="13313" priority="82" operator="equal">
      <formula>"SLC"</formula>
    </cfRule>
  </conditionalFormatting>
  <conditionalFormatting sqref="A89:A97 H89:H97">
    <cfRule type="cellIs" dxfId="13312" priority="78" operator="equal">
      <formula>"IDF"</formula>
    </cfRule>
    <cfRule type="cellIs" dxfId="13311" priority="79" operator="equal">
      <formula>"Costco"</formula>
    </cfRule>
    <cfRule type="cellIs" dxfId="13310" priority="80" operator="equal">
      <formula>"Gutzy"</formula>
    </cfRule>
    <cfRule type="cellIs" dxfId="13309" priority="81" operator="equal">
      <formula>"LCP"</formula>
    </cfRule>
  </conditionalFormatting>
  <conditionalFormatting sqref="A89:A97 H89:H97">
    <cfRule type="cellIs" dxfId="13308" priority="77" operator="equal">
      <formula>"Receiving"</formula>
    </cfRule>
  </conditionalFormatting>
  <conditionalFormatting sqref="S71:S76 N62:N67 N71:N77">
    <cfRule type="cellIs" dxfId="13307" priority="76" operator="equal">
      <formula>"SLC"</formula>
    </cfRule>
  </conditionalFormatting>
  <conditionalFormatting sqref="S71:S76 N62:N67 N71:N77">
    <cfRule type="cellIs" dxfId="13306" priority="72" operator="equal">
      <formula>"IDF"</formula>
    </cfRule>
    <cfRule type="cellIs" dxfId="13305" priority="73" operator="equal">
      <formula>"Costco"</formula>
    </cfRule>
    <cfRule type="cellIs" dxfId="13304" priority="74" operator="equal">
      <formula>"Gutzy"</formula>
    </cfRule>
    <cfRule type="cellIs" dxfId="13303" priority="75" operator="equal">
      <formula>"LCP"</formula>
    </cfRule>
  </conditionalFormatting>
  <conditionalFormatting sqref="S71:S76">
    <cfRule type="cellIs" dxfId="13302" priority="71" operator="equal">
      <formula>"Receiving"</formula>
    </cfRule>
  </conditionalFormatting>
  <conditionalFormatting sqref="Q62:Q66 T72:T77 W62:W67 O61 U71 L61:L67 S62:T67">
    <cfRule type="cellIs" dxfId="13301" priority="70" operator="equal">
      <formula>"SLC"</formula>
    </cfRule>
  </conditionalFormatting>
  <conditionalFormatting sqref="Q62:Q66 T72:T77 W62:W67 O61 U71 L61:L67 S62:T67">
    <cfRule type="cellIs" dxfId="13300" priority="66" operator="equal">
      <formula>"IDF"</formula>
    </cfRule>
    <cfRule type="cellIs" dxfId="13299" priority="67" operator="equal">
      <formula>"Costco"</formula>
    </cfRule>
    <cfRule type="cellIs" dxfId="13298" priority="68" operator="equal">
      <formula>"Gutzy"</formula>
    </cfRule>
    <cfRule type="cellIs" dxfId="13297" priority="69" operator="equal">
      <formula>"LCP"</formula>
    </cfRule>
  </conditionalFormatting>
  <conditionalFormatting sqref="Q72:Q77">
    <cfRule type="cellIs" dxfId="13296" priority="65" operator="equal">
      <formula>"SLC"</formula>
    </cfRule>
  </conditionalFormatting>
  <conditionalFormatting sqref="Q72:Q77">
    <cfRule type="cellIs" dxfId="13295" priority="61" operator="equal">
      <formula>"IDF"</formula>
    </cfRule>
    <cfRule type="cellIs" dxfId="13294" priority="62" operator="equal">
      <formula>"Costco"</formula>
    </cfRule>
    <cfRule type="cellIs" dxfId="13293" priority="63" operator="equal">
      <formula>"Gutzy"</formula>
    </cfRule>
    <cfRule type="cellIs" dxfId="13292" priority="64" operator="equal">
      <formula>"LCP"</formula>
    </cfRule>
  </conditionalFormatting>
  <conditionalFormatting sqref="W72:W77">
    <cfRule type="cellIs" dxfId="13291" priority="60" operator="equal">
      <formula>"SLC"</formula>
    </cfRule>
  </conditionalFormatting>
  <conditionalFormatting sqref="W72:W77">
    <cfRule type="cellIs" dxfId="13290" priority="56" operator="equal">
      <formula>"IDF"</formula>
    </cfRule>
    <cfRule type="cellIs" dxfId="13289" priority="57" operator="equal">
      <formula>"Costco"</formula>
    </cfRule>
    <cfRule type="cellIs" dxfId="13288" priority="58" operator="equal">
      <formula>"Gutzy"</formula>
    </cfRule>
    <cfRule type="cellIs" dxfId="13287" priority="59" operator="equal">
      <formula>"LCP"</formula>
    </cfRule>
  </conditionalFormatting>
  <conditionalFormatting sqref="N71:N77 U71 L61:L67 S62:S67">
    <cfRule type="cellIs" dxfId="13286" priority="55" operator="equal">
      <formula>"Receiving"</formula>
    </cfRule>
  </conditionalFormatting>
  <conditionalFormatting sqref="A26">
    <cfRule type="cellIs" dxfId="13285" priority="54" operator="equal">
      <formula>"SLC"</formula>
    </cfRule>
  </conditionalFormatting>
  <conditionalFormatting sqref="A26">
    <cfRule type="cellIs" dxfId="13284" priority="50" operator="equal">
      <formula>"IDF"</formula>
    </cfRule>
    <cfRule type="cellIs" dxfId="13283" priority="51" operator="equal">
      <formula>"Costco"</formula>
    </cfRule>
    <cfRule type="cellIs" dxfId="13282" priority="52" operator="equal">
      <formula>"Gutzy"</formula>
    </cfRule>
    <cfRule type="cellIs" dxfId="13281" priority="53" operator="equal">
      <formula>"LCP"</formula>
    </cfRule>
  </conditionalFormatting>
  <conditionalFormatting sqref="A26">
    <cfRule type="cellIs" dxfId="13280" priority="49" operator="equal">
      <formula>"Receiving"</formula>
    </cfRule>
  </conditionalFormatting>
  <conditionalFormatting sqref="A84">
    <cfRule type="cellIs" dxfId="13279" priority="48" operator="equal">
      <formula>"SLC"</formula>
    </cfRule>
  </conditionalFormatting>
  <conditionalFormatting sqref="A84">
    <cfRule type="cellIs" dxfId="13278" priority="44" operator="equal">
      <formula>"IDF"</formula>
    </cfRule>
    <cfRule type="cellIs" dxfId="13277" priority="45" operator="equal">
      <formula>"Costco"</formula>
    </cfRule>
    <cfRule type="cellIs" dxfId="13276" priority="46" operator="equal">
      <formula>"Gutzy"</formula>
    </cfRule>
    <cfRule type="cellIs" dxfId="13275" priority="47" operator="equal">
      <formula>"LCP"</formula>
    </cfRule>
  </conditionalFormatting>
  <conditionalFormatting sqref="A84">
    <cfRule type="cellIs" dxfId="13274" priority="43" operator="equal">
      <formula>"Receiving"</formula>
    </cfRule>
  </conditionalFormatting>
  <conditionalFormatting sqref="A5:A14">
    <cfRule type="cellIs" dxfId="13273" priority="42" operator="equal">
      <formula>"SLC"</formula>
    </cfRule>
  </conditionalFormatting>
  <conditionalFormatting sqref="A5:A14">
    <cfRule type="cellIs" dxfId="13272" priority="38" operator="equal">
      <formula>"IDF"</formula>
    </cfRule>
    <cfRule type="cellIs" dxfId="13271" priority="39" operator="equal">
      <formula>"Costco"</formula>
    </cfRule>
    <cfRule type="cellIs" dxfId="13270" priority="40" operator="equal">
      <formula>"Gutzy"</formula>
    </cfRule>
    <cfRule type="cellIs" dxfId="13269" priority="41" operator="equal">
      <formula>"LCP"</formula>
    </cfRule>
  </conditionalFormatting>
  <conditionalFormatting sqref="A5:A14">
    <cfRule type="cellIs" dxfId="13268" priority="37" operator="equal">
      <formula>"Receiving"</formula>
    </cfRule>
  </conditionalFormatting>
  <conditionalFormatting sqref="J25">
    <cfRule type="cellIs" dxfId="13267" priority="36" operator="equal">
      <formula>"SLC"</formula>
    </cfRule>
  </conditionalFormatting>
  <conditionalFormatting sqref="J25">
    <cfRule type="cellIs" dxfId="13266" priority="32" operator="equal">
      <formula>"IDF"</formula>
    </cfRule>
    <cfRule type="cellIs" dxfId="13265" priority="33" operator="equal">
      <formula>"Costco"</formula>
    </cfRule>
    <cfRule type="cellIs" dxfId="13264" priority="34" operator="equal">
      <formula>"Gutzy"</formula>
    </cfRule>
    <cfRule type="cellIs" dxfId="13263" priority="35" operator="equal">
      <formula>"LCP"</formula>
    </cfRule>
  </conditionalFormatting>
  <conditionalFormatting sqref="J25">
    <cfRule type="cellIs" dxfId="13262" priority="31" operator="equal">
      <formula>"Receiving"</formula>
    </cfRule>
  </conditionalFormatting>
  <conditionalFormatting sqref="A55">
    <cfRule type="cellIs" dxfId="13261" priority="30" operator="equal">
      <formula>"SLC"</formula>
    </cfRule>
  </conditionalFormatting>
  <conditionalFormatting sqref="A55">
    <cfRule type="cellIs" dxfId="13260" priority="26" operator="equal">
      <formula>"IDF"</formula>
    </cfRule>
    <cfRule type="cellIs" dxfId="13259" priority="27" operator="equal">
      <formula>"Costco"</formula>
    </cfRule>
    <cfRule type="cellIs" dxfId="13258" priority="28" operator="equal">
      <formula>"Gutzy"</formula>
    </cfRule>
    <cfRule type="cellIs" dxfId="13257" priority="29" operator="equal">
      <formula>"LCP"</formula>
    </cfRule>
  </conditionalFormatting>
  <conditionalFormatting sqref="A55">
    <cfRule type="cellIs" dxfId="13256" priority="25" operator="equal">
      <formula>"Receiving"</formula>
    </cfRule>
  </conditionalFormatting>
  <conditionalFormatting sqref="A83">
    <cfRule type="cellIs" dxfId="13255" priority="24" operator="equal">
      <formula>"SLC"</formula>
    </cfRule>
  </conditionalFormatting>
  <conditionalFormatting sqref="A83">
    <cfRule type="cellIs" dxfId="13254" priority="20" operator="equal">
      <formula>"IDF"</formula>
    </cfRule>
    <cfRule type="cellIs" dxfId="13253" priority="21" operator="equal">
      <formula>"Costco"</formula>
    </cfRule>
    <cfRule type="cellIs" dxfId="13252" priority="22" operator="equal">
      <formula>"Gutzy"</formula>
    </cfRule>
    <cfRule type="cellIs" dxfId="13251" priority="23" operator="equal">
      <formula>"LCP"</formula>
    </cfRule>
  </conditionalFormatting>
  <conditionalFormatting sqref="A83">
    <cfRule type="cellIs" dxfId="13250" priority="19" operator="equal">
      <formula>"Receiving"</formula>
    </cfRule>
  </conditionalFormatting>
  <conditionalFormatting sqref="J55 J58">
    <cfRule type="cellIs" dxfId="13249" priority="18" operator="equal">
      <formula>"SLC"</formula>
    </cfRule>
  </conditionalFormatting>
  <conditionalFormatting sqref="J55 J58">
    <cfRule type="cellIs" dxfId="13248" priority="14" operator="equal">
      <formula>"IDF"</formula>
    </cfRule>
    <cfRule type="cellIs" dxfId="13247" priority="15" operator="equal">
      <formula>"Costco"</formula>
    </cfRule>
    <cfRule type="cellIs" dxfId="13246" priority="16" operator="equal">
      <formula>"Gutzy"</formula>
    </cfRule>
    <cfRule type="cellIs" dxfId="13245" priority="17" operator="equal">
      <formula>"LCP"</formula>
    </cfRule>
  </conditionalFormatting>
  <conditionalFormatting sqref="J55 J58">
    <cfRule type="cellIs" dxfId="13244" priority="13" operator="equal">
      <formula>"Receiving"</formula>
    </cfRule>
  </conditionalFormatting>
  <conditionalFormatting sqref="J53 J56">
    <cfRule type="cellIs" dxfId="13243" priority="12" operator="equal">
      <formula>"SLC"</formula>
    </cfRule>
  </conditionalFormatting>
  <conditionalFormatting sqref="J53 J56">
    <cfRule type="cellIs" dxfId="13242" priority="8" operator="equal">
      <formula>"IDF"</formula>
    </cfRule>
    <cfRule type="cellIs" dxfId="13241" priority="9" operator="equal">
      <formula>"Costco"</formula>
    </cfRule>
    <cfRule type="cellIs" dxfId="13240" priority="10" operator="equal">
      <formula>"Gutzy"</formula>
    </cfRule>
    <cfRule type="cellIs" dxfId="13239" priority="11" operator="equal">
      <formula>"LCP"</formula>
    </cfRule>
  </conditionalFormatting>
  <conditionalFormatting sqref="J53 J56">
    <cfRule type="cellIs" dxfId="13238" priority="7" operator="equal">
      <formula>"Receiving"</formula>
    </cfRule>
  </conditionalFormatting>
  <conditionalFormatting sqref="J54 J57">
    <cfRule type="cellIs" dxfId="13237" priority="6" operator="equal">
      <formula>"SLC"</formula>
    </cfRule>
  </conditionalFormatting>
  <conditionalFormatting sqref="J54 J57">
    <cfRule type="cellIs" dxfId="13236" priority="2" operator="equal">
      <formula>"IDF"</formula>
    </cfRule>
    <cfRule type="cellIs" dxfId="13235" priority="3" operator="equal">
      <formula>"Costco"</formula>
    </cfRule>
    <cfRule type="cellIs" dxfId="13234" priority="4" operator="equal">
      <formula>"Gutzy"</formula>
    </cfRule>
    <cfRule type="cellIs" dxfId="13233" priority="5" operator="equal">
      <formula>"LCP"</formula>
    </cfRule>
  </conditionalFormatting>
  <conditionalFormatting sqref="J54 J57">
    <cfRule type="cellIs" dxfId="13232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731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31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DFDDAB-5AC6-495C-952A-F7CD7E6F9AD1}">
          <x14:formula1>
            <xm:f>Lists!$A$1:$A$52</xm:f>
          </x14:formula1>
          <xm:sqref>C1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04B87-5254-4688-9B21-13D29CCD707D}">
  <sheetPr codeName="Sheet272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56</v>
      </c>
    </row>
    <row r="2" spans="1:36" ht="8.25" customHeight="1" thickBot="1" x14ac:dyDescent="0.3"/>
    <row r="3" spans="1:36" ht="16.5" thickBot="1" x14ac:dyDescent="0.3">
      <c r="A3" s="476">
        <f>VLOOKUP(C1,Lists!A1:B52,2)</f>
        <v>46264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46265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46266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46267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46268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46269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46270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46264</v>
      </c>
      <c r="M61" s="173">
        <f t="shared" ref="M61:M66" si="0">COUNTIF($A$5:$A$30,N61)</f>
        <v>0</v>
      </c>
      <c r="N61" s="174" t="s">
        <v>18</v>
      </c>
      <c r="O61" s="505">
        <f>J3</f>
        <v>46265</v>
      </c>
      <c r="P61" s="173">
        <f t="shared" ref="P61:P66" si="1">COUNTIF($J$5:$J$30,Q61)</f>
        <v>2</v>
      </c>
      <c r="Q61" s="174" t="s">
        <v>18</v>
      </c>
      <c r="R61" s="508">
        <f>S3</f>
        <v>46266</v>
      </c>
      <c r="S61" s="173">
        <f t="shared" ref="S61:S66" si="2">COUNTIF($S$5:$S$30,T61)</f>
        <v>0</v>
      </c>
      <c r="T61" s="174" t="s">
        <v>18</v>
      </c>
      <c r="U61" s="511">
        <f>A32</f>
        <v>46267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46268</v>
      </c>
      <c r="M71" s="173">
        <f t="shared" ref="M71:M76" si="4">COUNTIF($J$34:$J$59,N71)</f>
        <v>0</v>
      </c>
      <c r="N71" s="174" t="s">
        <v>18</v>
      </c>
      <c r="O71" s="517">
        <f>S32</f>
        <v>46269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WW36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46265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46265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3231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3230" priority="335" operator="equal">
      <formula>"IDF"</formula>
    </cfRule>
    <cfRule type="cellIs" dxfId="13229" priority="336" operator="equal">
      <formula>"Costco"</formula>
    </cfRule>
    <cfRule type="cellIs" dxfId="13228" priority="337" operator="equal">
      <formula>"Gutzy"</formula>
    </cfRule>
    <cfRule type="cellIs" dxfId="13227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3226" priority="334" operator="equal">
      <formula>"Receiving"</formula>
    </cfRule>
  </conditionalFormatting>
  <conditionalFormatting sqref="AB48">
    <cfRule type="cellIs" dxfId="13225" priority="333" operator="equal">
      <formula>"SLC"</formula>
    </cfRule>
  </conditionalFormatting>
  <conditionalFormatting sqref="AB48">
    <cfRule type="cellIs" dxfId="13224" priority="329" operator="equal">
      <formula>"IDF"</formula>
    </cfRule>
    <cfRule type="cellIs" dxfId="13223" priority="330" operator="equal">
      <formula>"Costco"</formula>
    </cfRule>
    <cfRule type="cellIs" dxfId="13222" priority="331" operator="equal">
      <formula>"Gutzy"</formula>
    </cfRule>
    <cfRule type="cellIs" dxfId="13221" priority="332" operator="equal">
      <formula>"LCP"</formula>
    </cfRule>
  </conditionalFormatting>
  <conditionalFormatting sqref="AB48">
    <cfRule type="cellIs" dxfId="13220" priority="328" operator="equal">
      <formula>"Receiving"</formula>
    </cfRule>
  </conditionalFormatting>
  <conditionalFormatting sqref="AB41">
    <cfRule type="cellIs" dxfId="13219" priority="327" operator="equal">
      <formula>"SLC"</formula>
    </cfRule>
  </conditionalFormatting>
  <conditionalFormatting sqref="AB41">
    <cfRule type="cellIs" dxfId="13218" priority="323" operator="equal">
      <formula>"IDF"</formula>
    </cfRule>
    <cfRule type="cellIs" dxfId="13217" priority="324" operator="equal">
      <formula>"Costco"</formula>
    </cfRule>
    <cfRule type="cellIs" dxfId="13216" priority="325" operator="equal">
      <formula>"Gutzy"</formula>
    </cfRule>
    <cfRule type="cellIs" dxfId="13215" priority="326" operator="equal">
      <formula>"LCP"</formula>
    </cfRule>
  </conditionalFormatting>
  <conditionalFormatting sqref="AB41">
    <cfRule type="cellIs" dxfId="13214" priority="322" operator="equal">
      <formula>"Receiving"</formula>
    </cfRule>
  </conditionalFormatting>
  <conditionalFormatting sqref="AB42:AB44">
    <cfRule type="cellIs" dxfId="13213" priority="321" operator="equal">
      <formula>"SLC"</formula>
    </cfRule>
  </conditionalFormatting>
  <conditionalFormatting sqref="AB42:AB44">
    <cfRule type="cellIs" dxfId="13212" priority="317" operator="equal">
      <formula>"IDF"</formula>
    </cfRule>
    <cfRule type="cellIs" dxfId="13211" priority="318" operator="equal">
      <formula>"Costco"</formula>
    </cfRule>
    <cfRule type="cellIs" dxfId="13210" priority="319" operator="equal">
      <formula>"Gutzy"</formula>
    </cfRule>
    <cfRule type="cellIs" dxfId="13209" priority="320" operator="equal">
      <formula>"LCP"</formula>
    </cfRule>
  </conditionalFormatting>
  <conditionalFormatting sqref="AB42:AB44">
    <cfRule type="cellIs" dxfId="13208" priority="316" operator="equal">
      <formula>"Receiving"</formula>
    </cfRule>
  </conditionalFormatting>
  <conditionalFormatting sqref="AB45">
    <cfRule type="cellIs" dxfId="13207" priority="315" operator="equal">
      <formula>"SLC"</formula>
    </cfRule>
  </conditionalFormatting>
  <conditionalFormatting sqref="AB45">
    <cfRule type="cellIs" dxfId="13206" priority="311" operator="equal">
      <formula>"IDF"</formula>
    </cfRule>
    <cfRule type="cellIs" dxfId="13205" priority="312" operator="equal">
      <formula>"Costco"</formula>
    </cfRule>
    <cfRule type="cellIs" dxfId="13204" priority="313" operator="equal">
      <formula>"Gutzy"</formula>
    </cfRule>
    <cfRule type="cellIs" dxfId="13203" priority="314" operator="equal">
      <formula>"LCP"</formula>
    </cfRule>
  </conditionalFormatting>
  <conditionalFormatting sqref="AB45">
    <cfRule type="cellIs" dxfId="13202" priority="310" operator="equal">
      <formula>"Receiving"</formula>
    </cfRule>
  </conditionalFormatting>
  <conditionalFormatting sqref="I100">
    <cfRule type="cellIs" dxfId="13201" priority="309" operator="equal">
      <formula>"SLC"</formula>
    </cfRule>
  </conditionalFormatting>
  <conditionalFormatting sqref="I100">
    <cfRule type="cellIs" dxfId="13200" priority="305" operator="equal">
      <formula>"IDF"</formula>
    </cfRule>
    <cfRule type="cellIs" dxfId="13199" priority="306" operator="equal">
      <formula>"Costco"</formula>
    </cfRule>
    <cfRule type="cellIs" dxfId="13198" priority="307" operator="equal">
      <formula>"Gutzy"</formula>
    </cfRule>
    <cfRule type="cellIs" dxfId="13197" priority="308" operator="equal">
      <formula>"LCP"</formula>
    </cfRule>
  </conditionalFormatting>
  <conditionalFormatting sqref="Q100">
    <cfRule type="cellIs" dxfId="13196" priority="304" operator="equal">
      <formula>"SLC"</formula>
    </cfRule>
  </conditionalFormatting>
  <conditionalFormatting sqref="Q100">
    <cfRule type="cellIs" dxfId="13195" priority="300" operator="equal">
      <formula>"IDF"</formula>
    </cfRule>
    <cfRule type="cellIs" dxfId="13194" priority="301" operator="equal">
      <formula>"Costco"</formula>
    </cfRule>
    <cfRule type="cellIs" dxfId="13193" priority="302" operator="equal">
      <formula>"Gutzy"</formula>
    </cfRule>
    <cfRule type="cellIs" dxfId="13192" priority="303" operator="equal">
      <formula>"LCP"</formula>
    </cfRule>
  </conditionalFormatting>
  <conditionalFormatting sqref="Y100">
    <cfRule type="cellIs" dxfId="13191" priority="299" operator="equal">
      <formula>"SLC"</formula>
    </cfRule>
  </conditionalFormatting>
  <conditionalFormatting sqref="Y100">
    <cfRule type="cellIs" dxfId="13190" priority="295" operator="equal">
      <formula>"IDF"</formula>
    </cfRule>
    <cfRule type="cellIs" dxfId="13189" priority="296" operator="equal">
      <formula>"Costco"</formula>
    </cfRule>
    <cfRule type="cellIs" dxfId="13188" priority="297" operator="equal">
      <formula>"Gutzy"</formula>
    </cfRule>
    <cfRule type="cellIs" dxfId="13187" priority="298" operator="equal">
      <formula>"LCP"</formula>
    </cfRule>
  </conditionalFormatting>
  <conditionalFormatting sqref="AG100">
    <cfRule type="cellIs" dxfId="13186" priority="294" operator="equal">
      <formula>"SLC"</formula>
    </cfRule>
  </conditionalFormatting>
  <conditionalFormatting sqref="AG100">
    <cfRule type="cellIs" dxfId="13185" priority="290" operator="equal">
      <formula>"IDF"</formula>
    </cfRule>
    <cfRule type="cellIs" dxfId="13184" priority="291" operator="equal">
      <formula>"Costco"</formula>
    </cfRule>
    <cfRule type="cellIs" dxfId="13183" priority="292" operator="equal">
      <formula>"Gutzy"</formula>
    </cfRule>
    <cfRule type="cellIs" dxfId="13182" priority="293" operator="equal">
      <formula>"LCP"</formula>
    </cfRule>
  </conditionalFormatting>
  <conditionalFormatting sqref="AO100">
    <cfRule type="cellIs" dxfId="13181" priority="289" operator="equal">
      <formula>"SLC"</formula>
    </cfRule>
  </conditionalFormatting>
  <conditionalFormatting sqref="AO100">
    <cfRule type="cellIs" dxfId="13180" priority="285" operator="equal">
      <formula>"IDF"</formula>
    </cfRule>
    <cfRule type="cellIs" dxfId="13179" priority="286" operator="equal">
      <formula>"Costco"</formula>
    </cfRule>
    <cfRule type="cellIs" dxfId="13178" priority="287" operator="equal">
      <formula>"Gutzy"</formula>
    </cfRule>
    <cfRule type="cellIs" dxfId="13177" priority="288" operator="equal">
      <formula>"LCP"</formula>
    </cfRule>
  </conditionalFormatting>
  <conditionalFormatting sqref="AW100">
    <cfRule type="cellIs" dxfId="13176" priority="284" operator="equal">
      <formula>"SLC"</formula>
    </cfRule>
  </conditionalFormatting>
  <conditionalFormatting sqref="AW100">
    <cfRule type="cellIs" dxfId="13175" priority="280" operator="equal">
      <formula>"IDF"</formula>
    </cfRule>
    <cfRule type="cellIs" dxfId="13174" priority="281" operator="equal">
      <formula>"Costco"</formula>
    </cfRule>
    <cfRule type="cellIs" dxfId="13173" priority="282" operator="equal">
      <formula>"Gutzy"</formula>
    </cfRule>
    <cfRule type="cellIs" dxfId="13172" priority="283" operator="equal">
      <formula>"LCP"</formula>
    </cfRule>
  </conditionalFormatting>
  <conditionalFormatting sqref="J27">
    <cfRule type="cellIs" dxfId="13171" priority="279" operator="equal">
      <formula>"SLC"</formula>
    </cfRule>
  </conditionalFormatting>
  <conditionalFormatting sqref="J27">
    <cfRule type="cellIs" dxfId="13170" priority="275" operator="equal">
      <formula>"IDF"</formula>
    </cfRule>
    <cfRule type="cellIs" dxfId="13169" priority="276" operator="equal">
      <formula>"Costco"</formula>
    </cfRule>
    <cfRule type="cellIs" dxfId="13168" priority="277" operator="equal">
      <formula>"Gutzy"</formula>
    </cfRule>
    <cfRule type="cellIs" dxfId="13167" priority="278" operator="equal">
      <formula>"LCP"</formula>
    </cfRule>
  </conditionalFormatting>
  <conditionalFormatting sqref="J27">
    <cfRule type="cellIs" dxfId="13166" priority="274" operator="equal">
      <formula>"Receiving"</formula>
    </cfRule>
  </conditionalFormatting>
  <conditionalFormatting sqref="S28:S29 S23 S25:S26">
    <cfRule type="cellIs" dxfId="13165" priority="273" operator="equal">
      <formula>"SLC"</formula>
    </cfRule>
  </conditionalFormatting>
  <conditionalFormatting sqref="S28:S29 S23 S25:S26">
    <cfRule type="cellIs" dxfId="13164" priority="269" operator="equal">
      <formula>"IDF"</formula>
    </cfRule>
    <cfRule type="cellIs" dxfId="13163" priority="270" operator="equal">
      <formula>"Costco"</formula>
    </cfRule>
    <cfRule type="cellIs" dxfId="13162" priority="271" operator="equal">
      <formula>"Gutzy"</formula>
    </cfRule>
    <cfRule type="cellIs" dxfId="13161" priority="272" operator="equal">
      <formula>"LCP"</formula>
    </cfRule>
  </conditionalFormatting>
  <conditionalFormatting sqref="S28:S29 S23 S25:S26">
    <cfRule type="cellIs" dxfId="13160" priority="268" operator="equal">
      <formula>"Receiving"</formula>
    </cfRule>
  </conditionalFormatting>
  <conditionalFormatting sqref="J89">
    <cfRule type="cellIs" dxfId="13159" priority="267" operator="equal">
      <formula>"SLC"</formula>
    </cfRule>
  </conditionalFormatting>
  <conditionalFormatting sqref="J89">
    <cfRule type="cellIs" dxfId="13158" priority="263" operator="equal">
      <formula>"IDF"</formula>
    </cfRule>
    <cfRule type="cellIs" dxfId="13157" priority="264" operator="equal">
      <formula>"Costco"</formula>
    </cfRule>
    <cfRule type="cellIs" dxfId="13156" priority="265" operator="equal">
      <formula>"Gutzy"</formula>
    </cfRule>
    <cfRule type="cellIs" dxfId="13155" priority="266" operator="equal">
      <formula>"LCP"</formula>
    </cfRule>
  </conditionalFormatting>
  <conditionalFormatting sqref="J89">
    <cfRule type="cellIs" dxfId="13154" priority="262" operator="equal">
      <formula>"Receiving"</formula>
    </cfRule>
  </conditionalFormatting>
  <conditionalFormatting sqref="J30">
    <cfRule type="cellIs" dxfId="13153" priority="261" operator="equal">
      <formula>"SLC"</formula>
    </cfRule>
  </conditionalFormatting>
  <conditionalFormatting sqref="J30">
    <cfRule type="cellIs" dxfId="13152" priority="257" operator="equal">
      <formula>"IDF"</formula>
    </cfRule>
    <cfRule type="cellIs" dxfId="13151" priority="258" operator="equal">
      <formula>"Costco"</formula>
    </cfRule>
    <cfRule type="cellIs" dxfId="13150" priority="259" operator="equal">
      <formula>"Gutzy"</formula>
    </cfRule>
    <cfRule type="cellIs" dxfId="13149" priority="260" operator="equal">
      <formula>"LCP"</formula>
    </cfRule>
  </conditionalFormatting>
  <conditionalFormatting sqref="J30">
    <cfRule type="cellIs" dxfId="13148" priority="256" operator="equal">
      <formula>"Receiving"</formula>
    </cfRule>
  </conditionalFormatting>
  <conditionalFormatting sqref="J27:J30">
    <cfRule type="cellIs" dxfId="13147" priority="255" operator="equal">
      <formula>"SLC"</formula>
    </cfRule>
  </conditionalFormatting>
  <conditionalFormatting sqref="J27:J30">
    <cfRule type="cellIs" dxfId="13146" priority="251" operator="equal">
      <formula>"IDF"</formula>
    </cfRule>
    <cfRule type="cellIs" dxfId="13145" priority="252" operator="equal">
      <formula>"Costco"</formula>
    </cfRule>
    <cfRule type="cellIs" dxfId="13144" priority="253" operator="equal">
      <formula>"Gutzy"</formula>
    </cfRule>
    <cfRule type="cellIs" dxfId="13143" priority="254" operator="equal">
      <formula>"LCP"</formula>
    </cfRule>
  </conditionalFormatting>
  <conditionalFormatting sqref="J27:J30">
    <cfRule type="cellIs" dxfId="13142" priority="250" operator="equal">
      <formula>"Receiving"</formula>
    </cfRule>
  </conditionalFormatting>
  <conditionalFormatting sqref="S27">
    <cfRule type="cellIs" dxfId="13141" priority="249" operator="equal">
      <formula>"SLC"</formula>
    </cfRule>
  </conditionalFormatting>
  <conditionalFormatting sqref="S27">
    <cfRule type="cellIs" dxfId="13140" priority="245" operator="equal">
      <formula>"IDF"</formula>
    </cfRule>
    <cfRule type="cellIs" dxfId="13139" priority="246" operator="equal">
      <formula>"Costco"</formula>
    </cfRule>
    <cfRule type="cellIs" dxfId="13138" priority="247" operator="equal">
      <formula>"Gutzy"</formula>
    </cfRule>
    <cfRule type="cellIs" dxfId="13137" priority="248" operator="equal">
      <formula>"LCP"</formula>
    </cfRule>
  </conditionalFormatting>
  <conditionalFormatting sqref="S27">
    <cfRule type="cellIs" dxfId="13136" priority="244" operator="equal">
      <formula>"Receiving"</formula>
    </cfRule>
  </conditionalFormatting>
  <conditionalFormatting sqref="S30">
    <cfRule type="cellIs" dxfId="13135" priority="243" operator="equal">
      <formula>"SLC"</formula>
    </cfRule>
  </conditionalFormatting>
  <conditionalFormatting sqref="S30">
    <cfRule type="cellIs" dxfId="13134" priority="239" operator="equal">
      <formula>"IDF"</formula>
    </cfRule>
    <cfRule type="cellIs" dxfId="13133" priority="240" operator="equal">
      <formula>"Costco"</formula>
    </cfRule>
    <cfRule type="cellIs" dxfId="13132" priority="241" operator="equal">
      <formula>"Gutzy"</formula>
    </cfRule>
    <cfRule type="cellIs" dxfId="13131" priority="242" operator="equal">
      <formula>"LCP"</formula>
    </cfRule>
  </conditionalFormatting>
  <conditionalFormatting sqref="S30">
    <cfRule type="cellIs" dxfId="13130" priority="238" operator="equal">
      <formula>"Receiving"</formula>
    </cfRule>
  </conditionalFormatting>
  <conditionalFormatting sqref="J26 J5:J18">
    <cfRule type="cellIs" dxfId="13129" priority="237" operator="equal">
      <formula>"SLC"</formula>
    </cfRule>
  </conditionalFormatting>
  <conditionalFormatting sqref="J26 J5:J18">
    <cfRule type="cellIs" dxfId="13128" priority="233" operator="equal">
      <formula>"IDF"</formula>
    </cfRule>
    <cfRule type="cellIs" dxfId="13127" priority="234" operator="equal">
      <formula>"Costco"</formula>
    </cfRule>
    <cfRule type="cellIs" dxfId="13126" priority="235" operator="equal">
      <formula>"Gutzy"</formula>
    </cfRule>
    <cfRule type="cellIs" dxfId="13125" priority="236" operator="equal">
      <formula>"LCP"</formula>
    </cfRule>
  </conditionalFormatting>
  <conditionalFormatting sqref="J26 J5:J18">
    <cfRule type="cellIs" dxfId="13124" priority="232" operator="equal">
      <formula>"Receiving"</formula>
    </cfRule>
  </conditionalFormatting>
  <conditionalFormatting sqref="J19:J24">
    <cfRule type="cellIs" dxfId="13123" priority="231" operator="equal">
      <formula>"SLC"</formula>
    </cfRule>
  </conditionalFormatting>
  <conditionalFormatting sqref="J19:J24">
    <cfRule type="cellIs" dxfId="13122" priority="227" operator="equal">
      <formula>"IDF"</formula>
    </cfRule>
    <cfRule type="cellIs" dxfId="13121" priority="228" operator="equal">
      <formula>"Costco"</formula>
    </cfRule>
    <cfRule type="cellIs" dxfId="13120" priority="229" operator="equal">
      <formula>"Gutzy"</formula>
    </cfRule>
    <cfRule type="cellIs" dxfId="13119" priority="230" operator="equal">
      <formula>"LCP"</formula>
    </cfRule>
  </conditionalFormatting>
  <conditionalFormatting sqref="J19:J24">
    <cfRule type="cellIs" dxfId="13118" priority="226" operator="equal">
      <formula>"Receiving"</formula>
    </cfRule>
  </conditionalFormatting>
  <conditionalFormatting sqref="S5:S18">
    <cfRule type="cellIs" dxfId="13117" priority="225" operator="equal">
      <formula>"SLC"</formula>
    </cfRule>
  </conditionalFormatting>
  <conditionalFormatting sqref="S5:S18">
    <cfRule type="cellIs" dxfId="13116" priority="221" operator="equal">
      <formula>"IDF"</formula>
    </cfRule>
    <cfRule type="cellIs" dxfId="13115" priority="222" operator="equal">
      <formula>"Costco"</formula>
    </cfRule>
    <cfRule type="cellIs" dxfId="13114" priority="223" operator="equal">
      <formula>"Gutzy"</formula>
    </cfRule>
    <cfRule type="cellIs" dxfId="13113" priority="224" operator="equal">
      <formula>"LCP"</formula>
    </cfRule>
  </conditionalFormatting>
  <conditionalFormatting sqref="S5:S18">
    <cfRule type="cellIs" dxfId="13112" priority="220" operator="equal">
      <formula>"Receiving"</formula>
    </cfRule>
  </conditionalFormatting>
  <conditionalFormatting sqref="S19:S23">
    <cfRule type="cellIs" dxfId="13111" priority="219" operator="equal">
      <formula>"SLC"</formula>
    </cfRule>
  </conditionalFormatting>
  <conditionalFormatting sqref="S19:S23">
    <cfRule type="cellIs" dxfId="13110" priority="215" operator="equal">
      <formula>"IDF"</formula>
    </cfRule>
    <cfRule type="cellIs" dxfId="13109" priority="216" operator="equal">
      <formula>"Costco"</formula>
    </cfRule>
    <cfRule type="cellIs" dxfId="13108" priority="217" operator="equal">
      <formula>"Gutzy"</formula>
    </cfRule>
    <cfRule type="cellIs" dxfId="13107" priority="218" operator="equal">
      <formula>"LCP"</formula>
    </cfRule>
  </conditionalFormatting>
  <conditionalFormatting sqref="S19:S23">
    <cfRule type="cellIs" dxfId="13106" priority="214" operator="equal">
      <formula>"Receiving"</formula>
    </cfRule>
  </conditionalFormatting>
  <conditionalFormatting sqref="S24">
    <cfRule type="cellIs" dxfId="13105" priority="213" operator="equal">
      <formula>"SLC"</formula>
    </cfRule>
  </conditionalFormatting>
  <conditionalFormatting sqref="S24">
    <cfRule type="cellIs" dxfId="13104" priority="209" operator="equal">
      <formula>"IDF"</formula>
    </cfRule>
    <cfRule type="cellIs" dxfId="13103" priority="210" operator="equal">
      <formula>"Costco"</formula>
    </cfRule>
    <cfRule type="cellIs" dxfId="13102" priority="211" operator="equal">
      <formula>"Gutzy"</formula>
    </cfRule>
    <cfRule type="cellIs" dxfId="13101" priority="212" operator="equal">
      <formula>"LCP"</formula>
    </cfRule>
  </conditionalFormatting>
  <conditionalFormatting sqref="S24">
    <cfRule type="cellIs" dxfId="13100" priority="208" operator="equal">
      <formula>"Receiving"</formula>
    </cfRule>
  </conditionalFormatting>
  <conditionalFormatting sqref="A30">
    <cfRule type="cellIs" dxfId="13099" priority="207" operator="equal">
      <formula>"SLC"</formula>
    </cfRule>
  </conditionalFormatting>
  <conditionalFormatting sqref="A30">
    <cfRule type="cellIs" dxfId="13098" priority="203" operator="equal">
      <formula>"IDF"</formula>
    </cfRule>
    <cfRule type="cellIs" dxfId="13097" priority="204" operator="equal">
      <formula>"Costco"</formula>
    </cfRule>
    <cfRule type="cellIs" dxfId="13096" priority="205" operator="equal">
      <formula>"Gutzy"</formula>
    </cfRule>
    <cfRule type="cellIs" dxfId="13095" priority="206" operator="equal">
      <formula>"LCP"</formula>
    </cfRule>
  </conditionalFormatting>
  <conditionalFormatting sqref="A30">
    <cfRule type="cellIs" dxfId="13094" priority="202" operator="equal">
      <formula>"Receiving"</formula>
    </cfRule>
  </conditionalFormatting>
  <conditionalFormatting sqref="A30">
    <cfRule type="cellIs" dxfId="13093" priority="201" operator="equal">
      <formula>"SLC"</formula>
    </cfRule>
  </conditionalFormatting>
  <conditionalFormatting sqref="A30">
    <cfRule type="cellIs" dxfId="13092" priority="197" operator="equal">
      <formula>"IDF"</formula>
    </cfRule>
    <cfRule type="cellIs" dxfId="13091" priority="198" operator="equal">
      <formula>"Costco"</formula>
    </cfRule>
    <cfRule type="cellIs" dxfId="13090" priority="199" operator="equal">
      <formula>"Gutzy"</formula>
    </cfRule>
    <cfRule type="cellIs" dxfId="13089" priority="200" operator="equal">
      <formula>"LCP"</formula>
    </cfRule>
  </conditionalFormatting>
  <conditionalFormatting sqref="A30">
    <cfRule type="cellIs" dxfId="13088" priority="196" operator="equal">
      <formula>"Receiving"</formula>
    </cfRule>
  </conditionalFormatting>
  <conditionalFormatting sqref="A60">
    <cfRule type="cellIs" dxfId="13087" priority="195" operator="equal">
      <formula>"SLC"</formula>
    </cfRule>
  </conditionalFormatting>
  <conditionalFormatting sqref="A60">
    <cfRule type="cellIs" dxfId="13086" priority="191" operator="equal">
      <formula>"IDF"</formula>
    </cfRule>
    <cfRule type="cellIs" dxfId="13085" priority="192" operator="equal">
      <formula>"Costco"</formula>
    </cfRule>
    <cfRule type="cellIs" dxfId="13084" priority="193" operator="equal">
      <formula>"Gutzy"</formula>
    </cfRule>
    <cfRule type="cellIs" dxfId="13083" priority="194" operator="equal">
      <formula>"LCP"</formula>
    </cfRule>
  </conditionalFormatting>
  <conditionalFormatting sqref="A56">
    <cfRule type="cellIs" dxfId="13082" priority="190" operator="equal">
      <formula>"SLC"</formula>
    </cfRule>
  </conditionalFormatting>
  <conditionalFormatting sqref="A56">
    <cfRule type="cellIs" dxfId="13081" priority="186" operator="equal">
      <formula>"IDF"</formula>
    </cfRule>
    <cfRule type="cellIs" dxfId="13080" priority="187" operator="equal">
      <formula>"Costco"</formula>
    </cfRule>
    <cfRule type="cellIs" dxfId="13079" priority="188" operator="equal">
      <formula>"Gutzy"</formula>
    </cfRule>
    <cfRule type="cellIs" dxfId="13078" priority="189" operator="equal">
      <formula>"LCP"</formula>
    </cfRule>
  </conditionalFormatting>
  <conditionalFormatting sqref="A56">
    <cfRule type="cellIs" dxfId="13077" priority="185" operator="equal">
      <formula>"Receiving"</formula>
    </cfRule>
  </conditionalFormatting>
  <conditionalFormatting sqref="A59">
    <cfRule type="cellIs" dxfId="13076" priority="184" operator="equal">
      <formula>"SLC"</formula>
    </cfRule>
  </conditionalFormatting>
  <conditionalFormatting sqref="A59">
    <cfRule type="cellIs" dxfId="13075" priority="180" operator="equal">
      <formula>"IDF"</formula>
    </cfRule>
    <cfRule type="cellIs" dxfId="13074" priority="181" operator="equal">
      <formula>"Costco"</formula>
    </cfRule>
    <cfRule type="cellIs" dxfId="13073" priority="182" operator="equal">
      <formula>"Gutzy"</formula>
    </cfRule>
    <cfRule type="cellIs" dxfId="13072" priority="183" operator="equal">
      <formula>"LCP"</formula>
    </cfRule>
  </conditionalFormatting>
  <conditionalFormatting sqref="A59">
    <cfRule type="cellIs" dxfId="13071" priority="179" operator="equal">
      <formula>"Receiving"</formula>
    </cfRule>
  </conditionalFormatting>
  <conditionalFormatting sqref="A56:A59">
    <cfRule type="cellIs" dxfId="13070" priority="178" operator="equal">
      <formula>"SLC"</formula>
    </cfRule>
  </conditionalFormatting>
  <conditionalFormatting sqref="A56:A59">
    <cfRule type="cellIs" dxfId="13069" priority="174" operator="equal">
      <formula>"IDF"</formula>
    </cfRule>
    <cfRule type="cellIs" dxfId="13068" priority="175" operator="equal">
      <formula>"Costco"</formula>
    </cfRule>
    <cfRule type="cellIs" dxfId="13067" priority="176" operator="equal">
      <formula>"Gutzy"</formula>
    </cfRule>
    <cfRule type="cellIs" dxfId="13066" priority="177" operator="equal">
      <formula>"LCP"</formula>
    </cfRule>
  </conditionalFormatting>
  <conditionalFormatting sqref="A56:A59">
    <cfRule type="cellIs" dxfId="13065" priority="173" operator="equal">
      <formula>"Receiving"</formula>
    </cfRule>
  </conditionalFormatting>
  <conditionalFormatting sqref="A34:A47">
    <cfRule type="cellIs" dxfId="13064" priority="172" operator="equal">
      <formula>"SLC"</formula>
    </cfRule>
  </conditionalFormatting>
  <conditionalFormatting sqref="A34:A47">
    <cfRule type="cellIs" dxfId="13063" priority="168" operator="equal">
      <formula>"IDF"</formula>
    </cfRule>
    <cfRule type="cellIs" dxfId="13062" priority="169" operator="equal">
      <formula>"Costco"</formula>
    </cfRule>
    <cfRule type="cellIs" dxfId="13061" priority="170" operator="equal">
      <formula>"Gutzy"</formula>
    </cfRule>
    <cfRule type="cellIs" dxfId="13060" priority="171" operator="equal">
      <formula>"LCP"</formula>
    </cfRule>
  </conditionalFormatting>
  <conditionalFormatting sqref="A34:A47">
    <cfRule type="cellIs" dxfId="13059" priority="167" operator="equal">
      <formula>"Receiving"</formula>
    </cfRule>
  </conditionalFormatting>
  <conditionalFormatting sqref="A48:A53">
    <cfRule type="cellIs" dxfId="13058" priority="166" operator="equal">
      <formula>"SLC"</formula>
    </cfRule>
  </conditionalFormatting>
  <conditionalFormatting sqref="A48:A53">
    <cfRule type="cellIs" dxfId="13057" priority="162" operator="equal">
      <formula>"IDF"</formula>
    </cfRule>
    <cfRule type="cellIs" dxfId="13056" priority="163" operator="equal">
      <formula>"Costco"</formula>
    </cfRule>
    <cfRule type="cellIs" dxfId="13055" priority="164" operator="equal">
      <formula>"Gutzy"</formula>
    </cfRule>
    <cfRule type="cellIs" dxfId="13054" priority="165" operator="equal">
      <formula>"LCP"</formula>
    </cfRule>
  </conditionalFormatting>
  <conditionalFormatting sqref="A48:A53">
    <cfRule type="cellIs" dxfId="13053" priority="161" operator="equal">
      <formula>"Receiving"</formula>
    </cfRule>
  </conditionalFormatting>
  <conditionalFormatting sqref="J59">
    <cfRule type="cellIs" dxfId="13052" priority="160" operator="equal">
      <formula>"SLC"</formula>
    </cfRule>
  </conditionalFormatting>
  <conditionalFormatting sqref="J59">
    <cfRule type="cellIs" dxfId="13051" priority="156" operator="equal">
      <formula>"IDF"</formula>
    </cfRule>
    <cfRule type="cellIs" dxfId="13050" priority="157" operator="equal">
      <formula>"Costco"</formula>
    </cfRule>
    <cfRule type="cellIs" dxfId="13049" priority="158" operator="equal">
      <formula>"Gutzy"</formula>
    </cfRule>
    <cfRule type="cellIs" dxfId="13048" priority="159" operator="equal">
      <formula>"LCP"</formula>
    </cfRule>
  </conditionalFormatting>
  <conditionalFormatting sqref="J59">
    <cfRule type="cellIs" dxfId="13047" priority="155" operator="equal">
      <formula>"Receiving"</formula>
    </cfRule>
  </conditionalFormatting>
  <conditionalFormatting sqref="J59">
    <cfRule type="cellIs" dxfId="13046" priority="154" operator="equal">
      <formula>"SLC"</formula>
    </cfRule>
  </conditionalFormatting>
  <conditionalFormatting sqref="J59">
    <cfRule type="cellIs" dxfId="13045" priority="150" operator="equal">
      <formula>"IDF"</formula>
    </cfRule>
    <cfRule type="cellIs" dxfId="13044" priority="151" operator="equal">
      <formula>"Costco"</formula>
    </cfRule>
    <cfRule type="cellIs" dxfId="13043" priority="152" operator="equal">
      <formula>"Gutzy"</formula>
    </cfRule>
    <cfRule type="cellIs" dxfId="13042" priority="153" operator="equal">
      <formula>"LCP"</formula>
    </cfRule>
  </conditionalFormatting>
  <conditionalFormatting sqref="J59">
    <cfRule type="cellIs" dxfId="13041" priority="149" operator="equal">
      <formula>"Receiving"</formula>
    </cfRule>
  </conditionalFormatting>
  <conditionalFormatting sqref="J34:J47">
    <cfRule type="cellIs" dxfId="13040" priority="148" operator="equal">
      <formula>"SLC"</formula>
    </cfRule>
  </conditionalFormatting>
  <conditionalFormatting sqref="J34:J47">
    <cfRule type="cellIs" dxfId="13039" priority="144" operator="equal">
      <formula>"IDF"</formula>
    </cfRule>
    <cfRule type="cellIs" dxfId="13038" priority="145" operator="equal">
      <formula>"Costco"</formula>
    </cfRule>
    <cfRule type="cellIs" dxfId="13037" priority="146" operator="equal">
      <formula>"Gutzy"</formula>
    </cfRule>
    <cfRule type="cellIs" dxfId="13036" priority="147" operator="equal">
      <formula>"LCP"</formula>
    </cfRule>
  </conditionalFormatting>
  <conditionalFormatting sqref="J34:J47">
    <cfRule type="cellIs" dxfId="13035" priority="143" operator="equal">
      <formula>"Receiving"</formula>
    </cfRule>
  </conditionalFormatting>
  <conditionalFormatting sqref="J48:J52">
    <cfRule type="cellIs" dxfId="13034" priority="142" operator="equal">
      <formula>"SLC"</formula>
    </cfRule>
  </conditionalFormatting>
  <conditionalFormatting sqref="J48:J52">
    <cfRule type="cellIs" dxfId="13033" priority="138" operator="equal">
      <formula>"IDF"</formula>
    </cfRule>
    <cfRule type="cellIs" dxfId="13032" priority="139" operator="equal">
      <formula>"Costco"</formula>
    </cfRule>
    <cfRule type="cellIs" dxfId="13031" priority="140" operator="equal">
      <formula>"Gutzy"</formula>
    </cfRule>
    <cfRule type="cellIs" dxfId="13030" priority="141" operator="equal">
      <formula>"LCP"</formula>
    </cfRule>
  </conditionalFormatting>
  <conditionalFormatting sqref="J48:J52">
    <cfRule type="cellIs" dxfId="13029" priority="137" operator="equal">
      <formula>"Receiving"</formula>
    </cfRule>
  </conditionalFormatting>
  <conditionalFormatting sqref="S56">
    <cfRule type="cellIs" dxfId="13028" priority="136" operator="equal">
      <formula>"SLC"</formula>
    </cfRule>
  </conditionalFormatting>
  <conditionalFormatting sqref="S56">
    <cfRule type="cellIs" dxfId="13027" priority="132" operator="equal">
      <formula>"IDF"</formula>
    </cfRule>
    <cfRule type="cellIs" dxfId="13026" priority="133" operator="equal">
      <formula>"Costco"</formula>
    </cfRule>
    <cfRule type="cellIs" dxfId="13025" priority="134" operator="equal">
      <formula>"Gutzy"</formula>
    </cfRule>
    <cfRule type="cellIs" dxfId="13024" priority="135" operator="equal">
      <formula>"LCP"</formula>
    </cfRule>
  </conditionalFormatting>
  <conditionalFormatting sqref="S56">
    <cfRule type="cellIs" dxfId="13023" priority="131" operator="equal">
      <formula>"Receiving"</formula>
    </cfRule>
  </conditionalFormatting>
  <conditionalFormatting sqref="S59">
    <cfRule type="cellIs" dxfId="13022" priority="130" operator="equal">
      <formula>"SLC"</formula>
    </cfRule>
  </conditionalFormatting>
  <conditionalFormatting sqref="S59">
    <cfRule type="cellIs" dxfId="13021" priority="126" operator="equal">
      <formula>"IDF"</formula>
    </cfRule>
    <cfRule type="cellIs" dxfId="13020" priority="127" operator="equal">
      <formula>"Costco"</formula>
    </cfRule>
    <cfRule type="cellIs" dxfId="13019" priority="128" operator="equal">
      <formula>"Gutzy"</formula>
    </cfRule>
    <cfRule type="cellIs" dxfId="13018" priority="129" operator="equal">
      <formula>"LCP"</formula>
    </cfRule>
  </conditionalFormatting>
  <conditionalFormatting sqref="S59">
    <cfRule type="cellIs" dxfId="13017" priority="125" operator="equal">
      <formula>"Receiving"</formula>
    </cfRule>
  </conditionalFormatting>
  <conditionalFormatting sqref="S56:S59">
    <cfRule type="cellIs" dxfId="13016" priority="124" operator="equal">
      <formula>"SLC"</formula>
    </cfRule>
  </conditionalFormatting>
  <conditionalFormatting sqref="S56:S59">
    <cfRule type="cellIs" dxfId="13015" priority="120" operator="equal">
      <formula>"IDF"</formula>
    </cfRule>
    <cfRule type="cellIs" dxfId="13014" priority="121" operator="equal">
      <formula>"Costco"</formula>
    </cfRule>
    <cfRule type="cellIs" dxfId="13013" priority="122" operator="equal">
      <formula>"Gutzy"</formula>
    </cfRule>
    <cfRule type="cellIs" dxfId="13012" priority="123" operator="equal">
      <formula>"LCP"</formula>
    </cfRule>
  </conditionalFormatting>
  <conditionalFormatting sqref="S56:S59">
    <cfRule type="cellIs" dxfId="13011" priority="119" operator="equal">
      <formula>"Receiving"</formula>
    </cfRule>
  </conditionalFormatting>
  <conditionalFormatting sqref="S54:S55 S34:S47">
    <cfRule type="cellIs" dxfId="13010" priority="118" operator="equal">
      <formula>"SLC"</formula>
    </cfRule>
  </conditionalFormatting>
  <conditionalFormatting sqref="S54:S55 S34:S47">
    <cfRule type="cellIs" dxfId="13009" priority="114" operator="equal">
      <formula>"IDF"</formula>
    </cfRule>
    <cfRule type="cellIs" dxfId="13008" priority="115" operator="equal">
      <formula>"Costco"</formula>
    </cfRule>
    <cfRule type="cellIs" dxfId="13007" priority="116" operator="equal">
      <formula>"Gutzy"</formula>
    </cfRule>
    <cfRule type="cellIs" dxfId="13006" priority="117" operator="equal">
      <formula>"LCP"</formula>
    </cfRule>
  </conditionalFormatting>
  <conditionalFormatting sqref="S54:S55 S34:S47">
    <cfRule type="cellIs" dxfId="13005" priority="113" operator="equal">
      <formula>"Receiving"</formula>
    </cfRule>
  </conditionalFormatting>
  <conditionalFormatting sqref="S48:S53">
    <cfRule type="cellIs" dxfId="13004" priority="112" operator="equal">
      <formula>"SLC"</formula>
    </cfRule>
  </conditionalFormatting>
  <conditionalFormatting sqref="S48:S53">
    <cfRule type="cellIs" dxfId="13003" priority="108" operator="equal">
      <formula>"IDF"</formula>
    </cfRule>
    <cfRule type="cellIs" dxfId="13002" priority="109" operator="equal">
      <formula>"Costco"</formula>
    </cfRule>
    <cfRule type="cellIs" dxfId="13001" priority="110" operator="equal">
      <formula>"Gutzy"</formula>
    </cfRule>
    <cfRule type="cellIs" dxfId="13000" priority="111" operator="equal">
      <formula>"LCP"</formula>
    </cfRule>
  </conditionalFormatting>
  <conditionalFormatting sqref="S48:S53">
    <cfRule type="cellIs" dxfId="12999" priority="107" operator="equal">
      <formula>"Receiving"</formula>
    </cfRule>
  </conditionalFormatting>
  <conditionalFormatting sqref="A87">
    <cfRule type="cellIs" dxfId="12998" priority="106" operator="equal">
      <formula>"SLC"</formula>
    </cfRule>
  </conditionalFormatting>
  <conditionalFormatting sqref="A87">
    <cfRule type="cellIs" dxfId="12997" priority="102" operator="equal">
      <formula>"IDF"</formula>
    </cfRule>
    <cfRule type="cellIs" dxfId="12996" priority="103" operator="equal">
      <formula>"Costco"</formula>
    </cfRule>
    <cfRule type="cellIs" dxfId="12995" priority="104" operator="equal">
      <formula>"Gutzy"</formula>
    </cfRule>
    <cfRule type="cellIs" dxfId="12994" priority="105" operator="equal">
      <formula>"LCP"</formula>
    </cfRule>
  </conditionalFormatting>
  <conditionalFormatting sqref="A87">
    <cfRule type="cellIs" dxfId="12993" priority="101" operator="equal">
      <formula>"Receiving"</formula>
    </cfRule>
  </conditionalFormatting>
  <conditionalFormatting sqref="A85:A87">
    <cfRule type="cellIs" dxfId="12992" priority="100" operator="equal">
      <formula>"SLC"</formula>
    </cfRule>
  </conditionalFormatting>
  <conditionalFormatting sqref="A85:A87">
    <cfRule type="cellIs" dxfId="12991" priority="96" operator="equal">
      <formula>"IDF"</formula>
    </cfRule>
    <cfRule type="cellIs" dxfId="12990" priority="97" operator="equal">
      <formula>"Costco"</formula>
    </cfRule>
    <cfRule type="cellIs" dxfId="12989" priority="98" operator="equal">
      <formula>"Gutzy"</formula>
    </cfRule>
    <cfRule type="cellIs" dxfId="12988" priority="99" operator="equal">
      <formula>"LCP"</formula>
    </cfRule>
  </conditionalFormatting>
  <conditionalFormatting sqref="A85:A87">
    <cfRule type="cellIs" dxfId="12987" priority="95" operator="equal">
      <formula>"Receiving"</formula>
    </cfRule>
  </conditionalFormatting>
  <conditionalFormatting sqref="A82 A62:A75">
    <cfRule type="cellIs" dxfId="12986" priority="94" operator="equal">
      <formula>"SLC"</formula>
    </cfRule>
  </conditionalFormatting>
  <conditionalFormatting sqref="A82 A62:A75">
    <cfRule type="cellIs" dxfId="12985" priority="90" operator="equal">
      <formula>"IDF"</formula>
    </cfRule>
    <cfRule type="cellIs" dxfId="12984" priority="91" operator="equal">
      <formula>"Costco"</formula>
    </cfRule>
    <cfRule type="cellIs" dxfId="12983" priority="92" operator="equal">
      <formula>"Gutzy"</formula>
    </cfRule>
    <cfRule type="cellIs" dxfId="12982" priority="93" operator="equal">
      <formula>"LCP"</formula>
    </cfRule>
  </conditionalFormatting>
  <conditionalFormatting sqref="A82 A62:A75">
    <cfRule type="cellIs" dxfId="12981" priority="89" operator="equal">
      <formula>"Receiving"</formula>
    </cfRule>
  </conditionalFormatting>
  <conditionalFormatting sqref="A76:A81">
    <cfRule type="cellIs" dxfId="12980" priority="88" operator="equal">
      <formula>"SLC"</formula>
    </cfRule>
  </conditionalFormatting>
  <conditionalFormatting sqref="A76:A81">
    <cfRule type="cellIs" dxfId="12979" priority="84" operator="equal">
      <formula>"IDF"</formula>
    </cfRule>
    <cfRule type="cellIs" dxfId="12978" priority="85" operator="equal">
      <formula>"Costco"</formula>
    </cfRule>
    <cfRule type="cellIs" dxfId="12977" priority="86" operator="equal">
      <formula>"Gutzy"</formula>
    </cfRule>
    <cfRule type="cellIs" dxfId="12976" priority="87" operator="equal">
      <formula>"LCP"</formula>
    </cfRule>
  </conditionalFormatting>
  <conditionalFormatting sqref="A76:A81">
    <cfRule type="cellIs" dxfId="12975" priority="83" operator="equal">
      <formula>"Receiving"</formula>
    </cfRule>
  </conditionalFormatting>
  <conditionalFormatting sqref="A89:A97 H89:H97">
    <cfRule type="cellIs" dxfId="12974" priority="82" operator="equal">
      <formula>"SLC"</formula>
    </cfRule>
  </conditionalFormatting>
  <conditionalFormatting sqref="A89:A97 H89:H97">
    <cfRule type="cellIs" dxfId="12973" priority="78" operator="equal">
      <formula>"IDF"</formula>
    </cfRule>
    <cfRule type="cellIs" dxfId="12972" priority="79" operator="equal">
      <formula>"Costco"</formula>
    </cfRule>
    <cfRule type="cellIs" dxfId="12971" priority="80" operator="equal">
      <formula>"Gutzy"</formula>
    </cfRule>
    <cfRule type="cellIs" dxfId="12970" priority="81" operator="equal">
      <formula>"LCP"</formula>
    </cfRule>
  </conditionalFormatting>
  <conditionalFormatting sqref="A89:A97 H89:H97">
    <cfRule type="cellIs" dxfId="12969" priority="77" operator="equal">
      <formula>"Receiving"</formula>
    </cfRule>
  </conditionalFormatting>
  <conditionalFormatting sqref="S71:S76 N62:N67 N71:N77">
    <cfRule type="cellIs" dxfId="12968" priority="76" operator="equal">
      <formula>"SLC"</formula>
    </cfRule>
  </conditionalFormatting>
  <conditionalFormatting sqref="S71:S76 N62:N67 N71:N77">
    <cfRule type="cellIs" dxfId="12967" priority="72" operator="equal">
      <formula>"IDF"</formula>
    </cfRule>
    <cfRule type="cellIs" dxfId="12966" priority="73" operator="equal">
      <formula>"Costco"</formula>
    </cfRule>
    <cfRule type="cellIs" dxfId="12965" priority="74" operator="equal">
      <formula>"Gutzy"</formula>
    </cfRule>
    <cfRule type="cellIs" dxfId="12964" priority="75" operator="equal">
      <formula>"LCP"</formula>
    </cfRule>
  </conditionalFormatting>
  <conditionalFormatting sqref="S71:S76">
    <cfRule type="cellIs" dxfId="12963" priority="71" operator="equal">
      <formula>"Receiving"</formula>
    </cfRule>
  </conditionalFormatting>
  <conditionalFormatting sqref="Q62:Q66 T72:T77 W62:W67 O61 U71 L61:L67 S62:T67">
    <cfRule type="cellIs" dxfId="12962" priority="70" operator="equal">
      <formula>"SLC"</formula>
    </cfRule>
  </conditionalFormatting>
  <conditionalFormatting sqref="Q62:Q66 T72:T77 W62:W67 O61 U71 L61:L67 S62:T67">
    <cfRule type="cellIs" dxfId="12961" priority="66" operator="equal">
      <formula>"IDF"</formula>
    </cfRule>
    <cfRule type="cellIs" dxfId="12960" priority="67" operator="equal">
      <formula>"Costco"</formula>
    </cfRule>
    <cfRule type="cellIs" dxfId="12959" priority="68" operator="equal">
      <formula>"Gutzy"</formula>
    </cfRule>
    <cfRule type="cellIs" dxfId="12958" priority="69" operator="equal">
      <formula>"LCP"</formula>
    </cfRule>
  </conditionalFormatting>
  <conditionalFormatting sqref="Q72:Q77">
    <cfRule type="cellIs" dxfId="12957" priority="65" operator="equal">
      <formula>"SLC"</formula>
    </cfRule>
  </conditionalFormatting>
  <conditionalFormatting sqref="Q72:Q77">
    <cfRule type="cellIs" dxfId="12956" priority="61" operator="equal">
      <formula>"IDF"</formula>
    </cfRule>
    <cfRule type="cellIs" dxfId="12955" priority="62" operator="equal">
      <formula>"Costco"</formula>
    </cfRule>
    <cfRule type="cellIs" dxfId="12954" priority="63" operator="equal">
      <formula>"Gutzy"</formula>
    </cfRule>
    <cfRule type="cellIs" dxfId="12953" priority="64" operator="equal">
      <formula>"LCP"</formula>
    </cfRule>
  </conditionalFormatting>
  <conditionalFormatting sqref="W72:W77">
    <cfRule type="cellIs" dxfId="12952" priority="60" operator="equal">
      <formula>"SLC"</formula>
    </cfRule>
  </conditionalFormatting>
  <conditionalFormatting sqref="W72:W77">
    <cfRule type="cellIs" dxfId="12951" priority="56" operator="equal">
      <formula>"IDF"</formula>
    </cfRule>
    <cfRule type="cellIs" dxfId="12950" priority="57" operator="equal">
      <formula>"Costco"</formula>
    </cfRule>
    <cfRule type="cellIs" dxfId="12949" priority="58" operator="equal">
      <formula>"Gutzy"</formula>
    </cfRule>
    <cfRule type="cellIs" dxfId="12948" priority="59" operator="equal">
      <formula>"LCP"</formula>
    </cfRule>
  </conditionalFormatting>
  <conditionalFormatting sqref="N71:N77 U71 L61:L67 S62:S67">
    <cfRule type="cellIs" dxfId="12947" priority="55" operator="equal">
      <formula>"Receiving"</formula>
    </cfRule>
  </conditionalFormatting>
  <conditionalFormatting sqref="A26">
    <cfRule type="cellIs" dxfId="12946" priority="54" operator="equal">
      <formula>"SLC"</formula>
    </cfRule>
  </conditionalFormatting>
  <conditionalFormatting sqref="A26">
    <cfRule type="cellIs" dxfId="12945" priority="50" operator="equal">
      <formula>"IDF"</formula>
    </cfRule>
    <cfRule type="cellIs" dxfId="12944" priority="51" operator="equal">
      <formula>"Costco"</formula>
    </cfRule>
    <cfRule type="cellIs" dxfId="12943" priority="52" operator="equal">
      <formula>"Gutzy"</formula>
    </cfRule>
    <cfRule type="cellIs" dxfId="12942" priority="53" operator="equal">
      <formula>"LCP"</formula>
    </cfRule>
  </conditionalFormatting>
  <conditionalFormatting sqref="A26">
    <cfRule type="cellIs" dxfId="12941" priority="49" operator="equal">
      <formula>"Receiving"</formula>
    </cfRule>
  </conditionalFormatting>
  <conditionalFormatting sqref="A84">
    <cfRule type="cellIs" dxfId="12940" priority="48" operator="equal">
      <formula>"SLC"</formula>
    </cfRule>
  </conditionalFormatting>
  <conditionalFormatting sqref="A84">
    <cfRule type="cellIs" dxfId="12939" priority="44" operator="equal">
      <formula>"IDF"</formula>
    </cfRule>
    <cfRule type="cellIs" dxfId="12938" priority="45" operator="equal">
      <formula>"Costco"</formula>
    </cfRule>
    <cfRule type="cellIs" dxfId="12937" priority="46" operator="equal">
      <formula>"Gutzy"</formula>
    </cfRule>
    <cfRule type="cellIs" dxfId="12936" priority="47" operator="equal">
      <formula>"LCP"</formula>
    </cfRule>
  </conditionalFormatting>
  <conditionalFormatting sqref="A84">
    <cfRule type="cellIs" dxfId="12935" priority="43" operator="equal">
      <formula>"Receiving"</formula>
    </cfRule>
  </conditionalFormatting>
  <conditionalFormatting sqref="A5:A14">
    <cfRule type="cellIs" dxfId="12934" priority="42" operator="equal">
      <formula>"SLC"</formula>
    </cfRule>
  </conditionalFormatting>
  <conditionalFormatting sqref="A5:A14">
    <cfRule type="cellIs" dxfId="12933" priority="38" operator="equal">
      <formula>"IDF"</formula>
    </cfRule>
    <cfRule type="cellIs" dxfId="12932" priority="39" operator="equal">
      <formula>"Costco"</formula>
    </cfRule>
    <cfRule type="cellIs" dxfId="12931" priority="40" operator="equal">
      <formula>"Gutzy"</formula>
    </cfRule>
    <cfRule type="cellIs" dxfId="12930" priority="41" operator="equal">
      <formula>"LCP"</formula>
    </cfRule>
  </conditionalFormatting>
  <conditionalFormatting sqref="A5:A14">
    <cfRule type="cellIs" dxfId="12929" priority="37" operator="equal">
      <formula>"Receiving"</formula>
    </cfRule>
  </conditionalFormatting>
  <conditionalFormatting sqref="J25">
    <cfRule type="cellIs" dxfId="12928" priority="36" operator="equal">
      <formula>"SLC"</formula>
    </cfRule>
  </conditionalFormatting>
  <conditionalFormatting sqref="J25">
    <cfRule type="cellIs" dxfId="12927" priority="32" operator="equal">
      <formula>"IDF"</formula>
    </cfRule>
    <cfRule type="cellIs" dxfId="12926" priority="33" operator="equal">
      <formula>"Costco"</formula>
    </cfRule>
    <cfRule type="cellIs" dxfId="12925" priority="34" operator="equal">
      <formula>"Gutzy"</formula>
    </cfRule>
    <cfRule type="cellIs" dxfId="12924" priority="35" operator="equal">
      <formula>"LCP"</formula>
    </cfRule>
  </conditionalFormatting>
  <conditionalFormatting sqref="J25">
    <cfRule type="cellIs" dxfId="12923" priority="31" operator="equal">
      <formula>"Receiving"</formula>
    </cfRule>
  </conditionalFormatting>
  <conditionalFormatting sqref="A55">
    <cfRule type="cellIs" dxfId="12922" priority="30" operator="equal">
      <formula>"SLC"</formula>
    </cfRule>
  </conditionalFormatting>
  <conditionalFormatting sqref="A55">
    <cfRule type="cellIs" dxfId="12921" priority="26" operator="equal">
      <formula>"IDF"</formula>
    </cfRule>
    <cfRule type="cellIs" dxfId="12920" priority="27" operator="equal">
      <formula>"Costco"</formula>
    </cfRule>
    <cfRule type="cellIs" dxfId="12919" priority="28" operator="equal">
      <formula>"Gutzy"</formula>
    </cfRule>
    <cfRule type="cellIs" dxfId="12918" priority="29" operator="equal">
      <formula>"LCP"</formula>
    </cfRule>
  </conditionalFormatting>
  <conditionalFormatting sqref="A55">
    <cfRule type="cellIs" dxfId="12917" priority="25" operator="equal">
      <formula>"Receiving"</formula>
    </cfRule>
  </conditionalFormatting>
  <conditionalFormatting sqref="A83">
    <cfRule type="cellIs" dxfId="12916" priority="24" operator="equal">
      <formula>"SLC"</formula>
    </cfRule>
  </conditionalFormatting>
  <conditionalFormatting sqref="A83">
    <cfRule type="cellIs" dxfId="12915" priority="20" operator="equal">
      <formula>"IDF"</formula>
    </cfRule>
    <cfRule type="cellIs" dxfId="12914" priority="21" operator="equal">
      <formula>"Costco"</formula>
    </cfRule>
    <cfRule type="cellIs" dxfId="12913" priority="22" operator="equal">
      <formula>"Gutzy"</formula>
    </cfRule>
    <cfRule type="cellIs" dxfId="12912" priority="23" operator="equal">
      <formula>"LCP"</formula>
    </cfRule>
  </conditionalFormatting>
  <conditionalFormatting sqref="A83">
    <cfRule type="cellIs" dxfId="12911" priority="19" operator="equal">
      <formula>"Receiving"</formula>
    </cfRule>
  </conditionalFormatting>
  <conditionalFormatting sqref="J55 J58">
    <cfRule type="cellIs" dxfId="12910" priority="18" operator="equal">
      <formula>"SLC"</formula>
    </cfRule>
  </conditionalFormatting>
  <conditionalFormatting sqref="J55 J58">
    <cfRule type="cellIs" dxfId="12909" priority="14" operator="equal">
      <formula>"IDF"</formula>
    </cfRule>
    <cfRule type="cellIs" dxfId="12908" priority="15" operator="equal">
      <formula>"Costco"</formula>
    </cfRule>
    <cfRule type="cellIs" dxfId="12907" priority="16" operator="equal">
      <formula>"Gutzy"</formula>
    </cfRule>
    <cfRule type="cellIs" dxfId="12906" priority="17" operator="equal">
      <formula>"LCP"</formula>
    </cfRule>
  </conditionalFormatting>
  <conditionalFormatting sqref="J55 J58">
    <cfRule type="cellIs" dxfId="12905" priority="13" operator="equal">
      <formula>"Receiving"</formula>
    </cfRule>
  </conditionalFormatting>
  <conditionalFormatting sqref="J53 J56">
    <cfRule type="cellIs" dxfId="12904" priority="12" operator="equal">
      <formula>"SLC"</formula>
    </cfRule>
  </conditionalFormatting>
  <conditionalFormatting sqref="J53 J56">
    <cfRule type="cellIs" dxfId="12903" priority="8" operator="equal">
      <formula>"IDF"</formula>
    </cfRule>
    <cfRule type="cellIs" dxfId="12902" priority="9" operator="equal">
      <formula>"Costco"</formula>
    </cfRule>
    <cfRule type="cellIs" dxfId="12901" priority="10" operator="equal">
      <formula>"Gutzy"</formula>
    </cfRule>
    <cfRule type="cellIs" dxfId="12900" priority="11" operator="equal">
      <formula>"LCP"</formula>
    </cfRule>
  </conditionalFormatting>
  <conditionalFormatting sqref="J53 J56">
    <cfRule type="cellIs" dxfId="12899" priority="7" operator="equal">
      <formula>"Receiving"</formula>
    </cfRule>
  </conditionalFormatting>
  <conditionalFormatting sqref="J54 J57">
    <cfRule type="cellIs" dxfId="12898" priority="6" operator="equal">
      <formula>"SLC"</formula>
    </cfRule>
  </conditionalFormatting>
  <conditionalFormatting sqref="J54 J57">
    <cfRule type="cellIs" dxfId="12897" priority="2" operator="equal">
      <formula>"IDF"</formula>
    </cfRule>
    <cfRule type="cellIs" dxfId="12896" priority="3" operator="equal">
      <formula>"Costco"</formula>
    </cfRule>
    <cfRule type="cellIs" dxfId="12895" priority="4" operator="equal">
      <formula>"Gutzy"</formula>
    </cfRule>
    <cfRule type="cellIs" dxfId="12894" priority="5" operator="equal">
      <formula>"LCP"</formula>
    </cfRule>
  </conditionalFormatting>
  <conditionalFormatting sqref="J54 J57">
    <cfRule type="cellIs" dxfId="1289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628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29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4403A-B47F-40B8-9783-455CD13281F8}">
          <x14:formula1>
            <xm:f>Lists!$A$1:$A$52</xm:f>
          </x14:formula1>
          <xm:sqref>C1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1FE67-DAD8-48A9-A27D-BB740DE25EAF}">
  <sheetPr codeName="Sheet271">
    <tabColor rgb="FFFF0000"/>
    <pageSetUpPr fitToPage="1"/>
  </sheetPr>
  <dimension ref="A1:BC273"/>
  <sheetViews>
    <sheetView zoomScale="90" zoomScaleNormal="90" zoomScaleSheetLayoutView="37" workbookViewId="0">
      <selection activeCell="C1" sqref="C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57</v>
      </c>
    </row>
    <row r="2" spans="1:36" ht="8.25" customHeight="1" thickBot="1" x14ac:dyDescent="0.3"/>
    <row r="3" spans="1:36" ht="16.5" thickBot="1" x14ac:dyDescent="0.3">
      <c r="A3" s="476">
        <f>VLOOKUP(C1,Lists!A1:B52,2)</f>
        <v>46257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46258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46259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/>
      <c r="T26" s="148"/>
      <c r="U26" s="153"/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46260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46261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46262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46263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46257</v>
      </c>
      <c r="M61" s="173">
        <f t="shared" ref="M61:M66" si="0">COUNTIF($A$5:$A$30,N61)</f>
        <v>0</v>
      </c>
      <c r="N61" s="174" t="s">
        <v>18</v>
      </c>
      <c r="O61" s="505">
        <f>J3</f>
        <v>46258</v>
      </c>
      <c r="P61" s="173">
        <f t="shared" ref="P61:P66" si="1">COUNTIF($J$5:$J$30,Q61)</f>
        <v>2</v>
      </c>
      <c r="Q61" s="174" t="s">
        <v>18</v>
      </c>
      <c r="R61" s="508">
        <f>S3</f>
        <v>46259</v>
      </c>
      <c r="S61" s="173">
        <f t="shared" ref="S61:S66" si="2">COUNTIF($S$5:$S$30,T61)</f>
        <v>0</v>
      </c>
      <c r="T61" s="174" t="s">
        <v>18</v>
      </c>
      <c r="U61" s="511">
        <f>A32</f>
        <v>46260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2</v>
      </c>
      <c r="Q67" s="178" t="s">
        <v>24</v>
      </c>
      <c r="R67" s="510"/>
      <c r="S67" s="177">
        <f>SUM(S61:S66)</f>
        <v>0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46261</v>
      </c>
      <c r="M71" s="173">
        <f t="shared" ref="M71:M76" si="4">COUNTIF($J$34:$J$59,N71)</f>
        <v>0</v>
      </c>
      <c r="N71" s="174" t="s">
        <v>18</v>
      </c>
      <c r="O71" s="517">
        <f>S32</f>
        <v>46262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WW35</v>
      </c>
      <c r="V71" s="173">
        <f>SUM(M61,P61,S61,V61,S71,P71,M71)</f>
        <v>2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0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0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2</v>
      </c>
      <c r="C97" s="196">
        <f t="shared" si="15"/>
        <v>0</v>
      </c>
      <c r="D97" s="196">
        <f t="shared" si="15"/>
        <v>0</v>
      </c>
      <c r="E97" s="196">
        <f t="shared" si="15"/>
        <v>0</v>
      </c>
      <c r="F97" s="196">
        <f t="shared" si="15"/>
        <v>0</v>
      </c>
      <c r="G97" s="196">
        <f t="shared" si="15"/>
        <v>0</v>
      </c>
      <c r="H97" s="179">
        <f t="shared" si="15"/>
        <v>2</v>
      </c>
      <c r="J97" s="179">
        <f>SUM(J90:J96)</f>
        <v>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46258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46258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 t="str">
        <f>X26</f>
        <v>8AM</v>
      </c>
    </row>
    <row r="244" spans="1:2" x14ac:dyDescent="0.25">
      <c r="A244" s="129">
        <f>U27</f>
        <v>0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2892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2891" priority="335" operator="equal">
      <formula>"IDF"</formula>
    </cfRule>
    <cfRule type="cellIs" dxfId="12890" priority="336" operator="equal">
      <formula>"Costco"</formula>
    </cfRule>
    <cfRule type="cellIs" dxfId="12889" priority="337" operator="equal">
      <formula>"Gutzy"</formula>
    </cfRule>
    <cfRule type="cellIs" dxfId="12888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2887" priority="334" operator="equal">
      <formula>"Receiving"</formula>
    </cfRule>
  </conditionalFormatting>
  <conditionalFormatting sqref="AB48">
    <cfRule type="cellIs" dxfId="12886" priority="333" operator="equal">
      <formula>"SLC"</formula>
    </cfRule>
  </conditionalFormatting>
  <conditionalFormatting sqref="AB48">
    <cfRule type="cellIs" dxfId="12885" priority="329" operator="equal">
      <formula>"IDF"</formula>
    </cfRule>
    <cfRule type="cellIs" dxfId="12884" priority="330" operator="equal">
      <formula>"Costco"</formula>
    </cfRule>
    <cfRule type="cellIs" dxfId="12883" priority="331" operator="equal">
      <formula>"Gutzy"</formula>
    </cfRule>
    <cfRule type="cellIs" dxfId="12882" priority="332" operator="equal">
      <formula>"LCP"</formula>
    </cfRule>
  </conditionalFormatting>
  <conditionalFormatting sqref="AB48">
    <cfRule type="cellIs" dxfId="12881" priority="328" operator="equal">
      <formula>"Receiving"</formula>
    </cfRule>
  </conditionalFormatting>
  <conditionalFormatting sqref="AB41">
    <cfRule type="cellIs" dxfId="12880" priority="327" operator="equal">
      <formula>"SLC"</formula>
    </cfRule>
  </conditionalFormatting>
  <conditionalFormatting sqref="AB41">
    <cfRule type="cellIs" dxfId="12879" priority="323" operator="equal">
      <formula>"IDF"</formula>
    </cfRule>
    <cfRule type="cellIs" dxfId="12878" priority="324" operator="equal">
      <formula>"Costco"</formula>
    </cfRule>
    <cfRule type="cellIs" dxfId="12877" priority="325" operator="equal">
      <formula>"Gutzy"</formula>
    </cfRule>
    <cfRule type="cellIs" dxfId="12876" priority="326" operator="equal">
      <formula>"LCP"</formula>
    </cfRule>
  </conditionalFormatting>
  <conditionalFormatting sqref="AB41">
    <cfRule type="cellIs" dxfId="12875" priority="322" operator="equal">
      <formula>"Receiving"</formula>
    </cfRule>
  </conditionalFormatting>
  <conditionalFormatting sqref="AB42:AB44">
    <cfRule type="cellIs" dxfId="12874" priority="321" operator="equal">
      <formula>"SLC"</formula>
    </cfRule>
  </conditionalFormatting>
  <conditionalFormatting sqref="AB42:AB44">
    <cfRule type="cellIs" dxfId="12873" priority="317" operator="equal">
      <formula>"IDF"</formula>
    </cfRule>
    <cfRule type="cellIs" dxfId="12872" priority="318" operator="equal">
      <formula>"Costco"</formula>
    </cfRule>
    <cfRule type="cellIs" dxfId="12871" priority="319" operator="equal">
      <formula>"Gutzy"</formula>
    </cfRule>
    <cfRule type="cellIs" dxfId="12870" priority="320" operator="equal">
      <formula>"LCP"</formula>
    </cfRule>
  </conditionalFormatting>
  <conditionalFormatting sqref="AB42:AB44">
    <cfRule type="cellIs" dxfId="12869" priority="316" operator="equal">
      <formula>"Receiving"</formula>
    </cfRule>
  </conditionalFormatting>
  <conditionalFormatting sqref="AB45">
    <cfRule type="cellIs" dxfId="12868" priority="315" operator="equal">
      <formula>"SLC"</formula>
    </cfRule>
  </conditionalFormatting>
  <conditionalFormatting sqref="AB45">
    <cfRule type="cellIs" dxfId="12867" priority="311" operator="equal">
      <formula>"IDF"</formula>
    </cfRule>
    <cfRule type="cellIs" dxfId="12866" priority="312" operator="equal">
      <formula>"Costco"</formula>
    </cfRule>
    <cfRule type="cellIs" dxfId="12865" priority="313" operator="equal">
      <formula>"Gutzy"</formula>
    </cfRule>
    <cfRule type="cellIs" dxfId="12864" priority="314" operator="equal">
      <formula>"LCP"</formula>
    </cfRule>
  </conditionalFormatting>
  <conditionalFormatting sqref="AB45">
    <cfRule type="cellIs" dxfId="12863" priority="310" operator="equal">
      <formula>"Receiving"</formula>
    </cfRule>
  </conditionalFormatting>
  <conditionalFormatting sqref="I100">
    <cfRule type="cellIs" dxfId="12862" priority="309" operator="equal">
      <formula>"SLC"</formula>
    </cfRule>
  </conditionalFormatting>
  <conditionalFormatting sqref="I100">
    <cfRule type="cellIs" dxfId="12861" priority="305" operator="equal">
      <formula>"IDF"</formula>
    </cfRule>
    <cfRule type="cellIs" dxfId="12860" priority="306" operator="equal">
      <formula>"Costco"</formula>
    </cfRule>
    <cfRule type="cellIs" dxfId="12859" priority="307" operator="equal">
      <formula>"Gutzy"</formula>
    </cfRule>
    <cfRule type="cellIs" dxfId="12858" priority="308" operator="equal">
      <formula>"LCP"</formula>
    </cfRule>
  </conditionalFormatting>
  <conditionalFormatting sqref="Q100">
    <cfRule type="cellIs" dxfId="12857" priority="304" operator="equal">
      <formula>"SLC"</formula>
    </cfRule>
  </conditionalFormatting>
  <conditionalFormatting sqref="Q100">
    <cfRule type="cellIs" dxfId="12856" priority="300" operator="equal">
      <formula>"IDF"</formula>
    </cfRule>
    <cfRule type="cellIs" dxfId="12855" priority="301" operator="equal">
      <formula>"Costco"</formula>
    </cfRule>
    <cfRule type="cellIs" dxfId="12854" priority="302" operator="equal">
      <formula>"Gutzy"</formula>
    </cfRule>
    <cfRule type="cellIs" dxfId="12853" priority="303" operator="equal">
      <formula>"LCP"</formula>
    </cfRule>
  </conditionalFormatting>
  <conditionalFormatting sqref="Y100">
    <cfRule type="cellIs" dxfId="12852" priority="299" operator="equal">
      <formula>"SLC"</formula>
    </cfRule>
  </conditionalFormatting>
  <conditionalFormatting sqref="Y100">
    <cfRule type="cellIs" dxfId="12851" priority="295" operator="equal">
      <formula>"IDF"</formula>
    </cfRule>
    <cfRule type="cellIs" dxfId="12850" priority="296" operator="equal">
      <formula>"Costco"</formula>
    </cfRule>
    <cfRule type="cellIs" dxfId="12849" priority="297" operator="equal">
      <formula>"Gutzy"</formula>
    </cfRule>
    <cfRule type="cellIs" dxfId="12848" priority="298" operator="equal">
      <formula>"LCP"</formula>
    </cfRule>
  </conditionalFormatting>
  <conditionalFormatting sqref="AG100">
    <cfRule type="cellIs" dxfId="12847" priority="294" operator="equal">
      <formula>"SLC"</formula>
    </cfRule>
  </conditionalFormatting>
  <conditionalFormatting sqref="AG100">
    <cfRule type="cellIs" dxfId="12846" priority="290" operator="equal">
      <formula>"IDF"</formula>
    </cfRule>
    <cfRule type="cellIs" dxfId="12845" priority="291" operator="equal">
      <formula>"Costco"</formula>
    </cfRule>
    <cfRule type="cellIs" dxfId="12844" priority="292" operator="equal">
      <formula>"Gutzy"</formula>
    </cfRule>
    <cfRule type="cellIs" dxfId="12843" priority="293" operator="equal">
      <formula>"LCP"</formula>
    </cfRule>
  </conditionalFormatting>
  <conditionalFormatting sqref="AO100">
    <cfRule type="cellIs" dxfId="12842" priority="289" operator="equal">
      <formula>"SLC"</formula>
    </cfRule>
  </conditionalFormatting>
  <conditionalFormatting sqref="AO100">
    <cfRule type="cellIs" dxfId="12841" priority="285" operator="equal">
      <formula>"IDF"</formula>
    </cfRule>
    <cfRule type="cellIs" dxfId="12840" priority="286" operator="equal">
      <formula>"Costco"</formula>
    </cfRule>
    <cfRule type="cellIs" dxfId="12839" priority="287" operator="equal">
      <formula>"Gutzy"</formula>
    </cfRule>
    <cfRule type="cellIs" dxfId="12838" priority="288" operator="equal">
      <formula>"LCP"</formula>
    </cfRule>
  </conditionalFormatting>
  <conditionalFormatting sqref="AW100">
    <cfRule type="cellIs" dxfId="12837" priority="284" operator="equal">
      <formula>"SLC"</formula>
    </cfRule>
  </conditionalFormatting>
  <conditionalFormatting sqref="AW100">
    <cfRule type="cellIs" dxfId="12836" priority="280" operator="equal">
      <formula>"IDF"</formula>
    </cfRule>
    <cfRule type="cellIs" dxfId="12835" priority="281" operator="equal">
      <formula>"Costco"</formula>
    </cfRule>
    <cfRule type="cellIs" dxfId="12834" priority="282" operator="equal">
      <formula>"Gutzy"</formula>
    </cfRule>
    <cfRule type="cellIs" dxfId="12833" priority="283" operator="equal">
      <formula>"LCP"</formula>
    </cfRule>
  </conditionalFormatting>
  <conditionalFormatting sqref="J27">
    <cfRule type="cellIs" dxfId="12832" priority="279" operator="equal">
      <formula>"SLC"</formula>
    </cfRule>
  </conditionalFormatting>
  <conditionalFormatting sqref="J27">
    <cfRule type="cellIs" dxfId="12831" priority="275" operator="equal">
      <formula>"IDF"</formula>
    </cfRule>
    <cfRule type="cellIs" dxfId="12830" priority="276" operator="equal">
      <formula>"Costco"</formula>
    </cfRule>
    <cfRule type="cellIs" dxfId="12829" priority="277" operator="equal">
      <formula>"Gutzy"</formula>
    </cfRule>
    <cfRule type="cellIs" dxfId="12828" priority="278" operator="equal">
      <formula>"LCP"</formula>
    </cfRule>
  </conditionalFormatting>
  <conditionalFormatting sqref="J27">
    <cfRule type="cellIs" dxfId="12827" priority="274" operator="equal">
      <formula>"Receiving"</formula>
    </cfRule>
  </conditionalFormatting>
  <conditionalFormatting sqref="S28:S29 S23 S25:S26">
    <cfRule type="cellIs" dxfId="12826" priority="273" operator="equal">
      <formula>"SLC"</formula>
    </cfRule>
  </conditionalFormatting>
  <conditionalFormatting sqref="S28:S29 S23 S25:S26">
    <cfRule type="cellIs" dxfId="12825" priority="269" operator="equal">
      <formula>"IDF"</formula>
    </cfRule>
    <cfRule type="cellIs" dxfId="12824" priority="270" operator="equal">
      <formula>"Costco"</formula>
    </cfRule>
    <cfRule type="cellIs" dxfId="12823" priority="271" operator="equal">
      <formula>"Gutzy"</formula>
    </cfRule>
    <cfRule type="cellIs" dxfId="12822" priority="272" operator="equal">
      <formula>"LCP"</formula>
    </cfRule>
  </conditionalFormatting>
  <conditionalFormatting sqref="S28:S29 S23 S25:S26">
    <cfRule type="cellIs" dxfId="12821" priority="268" operator="equal">
      <formula>"Receiving"</formula>
    </cfRule>
  </conditionalFormatting>
  <conditionalFormatting sqref="J89">
    <cfRule type="cellIs" dxfId="12820" priority="267" operator="equal">
      <formula>"SLC"</formula>
    </cfRule>
  </conditionalFormatting>
  <conditionalFormatting sqref="J89">
    <cfRule type="cellIs" dxfId="12819" priority="263" operator="equal">
      <formula>"IDF"</formula>
    </cfRule>
    <cfRule type="cellIs" dxfId="12818" priority="264" operator="equal">
      <formula>"Costco"</formula>
    </cfRule>
    <cfRule type="cellIs" dxfId="12817" priority="265" operator="equal">
      <formula>"Gutzy"</formula>
    </cfRule>
    <cfRule type="cellIs" dxfId="12816" priority="266" operator="equal">
      <formula>"LCP"</formula>
    </cfRule>
  </conditionalFormatting>
  <conditionalFormatting sqref="J89">
    <cfRule type="cellIs" dxfId="12815" priority="262" operator="equal">
      <formula>"Receiving"</formula>
    </cfRule>
  </conditionalFormatting>
  <conditionalFormatting sqref="J30">
    <cfRule type="cellIs" dxfId="12814" priority="261" operator="equal">
      <formula>"SLC"</formula>
    </cfRule>
  </conditionalFormatting>
  <conditionalFormatting sqref="J30">
    <cfRule type="cellIs" dxfId="12813" priority="257" operator="equal">
      <formula>"IDF"</formula>
    </cfRule>
    <cfRule type="cellIs" dxfId="12812" priority="258" operator="equal">
      <formula>"Costco"</formula>
    </cfRule>
    <cfRule type="cellIs" dxfId="12811" priority="259" operator="equal">
      <formula>"Gutzy"</formula>
    </cfRule>
    <cfRule type="cellIs" dxfId="12810" priority="260" operator="equal">
      <formula>"LCP"</formula>
    </cfRule>
  </conditionalFormatting>
  <conditionalFormatting sqref="J30">
    <cfRule type="cellIs" dxfId="12809" priority="256" operator="equal">
      <formula>"Receiving"</formula>
    </cfRule>
  </conditionalFormatting>
  <conditionalFormatting sqref="J27:J30">
    <cfRule type="cellIs" dxfId="12808" priority="255" operator="equal">
      <formula>"SLC"</formula>
    </cfRule>
  </conditionalFormatting>
  <conditionalFormatting sqref="J27:J30">
    <cfRule type="cellIs" dxfId="12807" priority="251" operator="equal">
      <formula>"IDF"</formula>
    </cfRule>
    <cfRule type="cellIs" dxfId="12806" priority="252" operator="equal">
      <formula>"Costco"</formula>
    </cfRule>
    <cfRule type="cellIs" dxfId="12805" priority="253" operator="equal">
      <formula>"Gutzy"</formula>
    </cfRule>
    <cfRule type="cellIs" dxfId="12804" priority="254" operator="equal">
      <formula>"LCP"</formula>
    </cfRule>
  </conditionalFormatting>
  <conditionalFormatting sqref="J27:J30">
    <cfRule type="cellIs" dxfId="12803" priority="250" operator="equal">
      <formula>"Receiving"</formula>
    </cfRule>
  </conditionalFormatting>
  <conditionalFormatting sqref="S27">
    <cfRule type="cellIs" dxfId="12802" priority="249" operator="equal">
      <formula>"SLC"</formula>
    </cfRule>
  </conditionalFormatting>
  <conditionalFormatting sqref="S27">
    <cfRule type="cellIs" dxfId="12801" priority="245" operator="equal">
      <formula>"IDF"</formula>
    </cfRule>
    <cfRule type="cellIs" dxfId="12800" priority="246" operator="equal">
      <formula>"Costco"</formula>
    </cfRule>
    <cfRule type="cellIs" dxfId="12799" priority="247" operator="equal">
      <formula>"Gutzy"</formula>
    </cfRule>
    <cfRule type="cellIs" dxfId="12798" priority="248" operator="equal">
      <formula>"LCP"</formula>
    </cfRule>
  </conditionalFormatting>
  <conditionalFormatting sqref="S27">
    <cfRule type="cellIs" dxfId="12797" priority="244" operator="equal">
      <formula>"Receiving"</formula>
    </cfRule>
  </conditionalFormatting>
  <conditionalFormatting sqref="S30">
    <cfRule type="cellIs" dxfId="12796" priority="243" operator="equal">
      <formula>"SLC"</formula>
    </cfRule>
  </conditionalFormatting>
  <conditionalFormatting sqref="S30">
    <cfRule type="cellIs" dxfId="12795" priority="239" operator="equal">
      <formula>"IDF"</formula>
    </cfRule>
    <cfRule type="cellIs" dxfId="12794" priority="240" operator="equal">
      <formula>"Costco"</formula>
    </cfRule>
    <cfRule type="cellIs" dxfId="12793" priority="241" operator="equal">
      <formula>"Gutzy"</formula>
    </cfRule>
    <cfRule type="cellIs" dxfId="12792" priority="242" operator="equal">
      <formula>"LCP"</formula>
    </cfRule>
  </conditionalFormatting>
  <conditionalFormatting sqref="S30">
    <cfRule type="cellIs" dxfId="12791" priority="238" operator="equal">
      <formula>"Receiving"</formula>
    </cfRule>
  </conditionalFormatting>
  <conditionalFormatting sqref="J26 J5:J18">
    <cfRule type="cellIs" dxfId="12790" priority="237" operator="equal">
      <formula>"SLC"</formula>
    </cfRule>
  </conditionalFormatting>
  <conditionalFormatting sqref="J26 J5:J18">
    <cfRule type="cellIs" dxfId="12789" priority="233" operator="equal">
      <formula>"IDF"</formula>
    </cfRule>
    <cfRule type="cellIs" dxfId="12788" priority="234" operator="equal">
      <formula>"Costco"</formula>
    </cfRule>
    <cfRule type="cellIs" dxfId="12787" priority="235" operator="equal">
      <formula>"Gutzy"</formula>
    </cfRule>
    <cfRule type="cellIs" dxfId="12786" priority="236" operator="equal">
      <formula>"LCP"</formula>
    </cfRule>
  </conditionalFormatting>
  <conditionalFormatting sqref="J26 J5:J18">
    <cfRule type="cellIs" dxfId="12785" priority="232" operator="equal">
      <formula>"Receiving"</formula>
    </cfRule>
  </conditionalFormatting>
  <conditionalFormatting sqref="J19:J24">
    <cfRule type="cellIs" dxfId="12784" priority="231" operator="equal">
      <formula>"SLC"</formula>
    </cfRule>
  </conditionalFormatting>
  <conditionalFormatting sqref="J19:J24">
    <cfRule type="cellIs" dxfId="12783" priority="227" operator="equal">
      <formula>"IDF"</formula>
    </cfRule>
    <cfRule type="cellIs" dxfId="12782" priority="228" operator="equal">
      <formula>"Costco"</formula>
    </cfRule>
    <cfRule type="cellIs" dxfId="12781" priority="229" operator="equal">
      <formula>"Gutzy"</formula>
    </cfRule>
    <cfRule type="cellIs" dxfId="12780" priority="230" operator="equal">
      <formula>"LCP"</formula>
    </cfRule>
  </conditionalFormatting>
  <conditionalFormatting sqref="J19:J24">
    <cfRule type="cellIs" dxfId="12779" priority="226" operator="equal">
      <formula>"Receiving"</formula>
    </cfRule>
  </conditionalFormatting>
  <conditionalFormatting sqref="S5:S18">
    <cfRule type="cellIs" dxfId="12778" priority="225" operator="equal">
      <formula>"SLC"</formula>
    </cfRule>
  </conditionalFormatting>
  <conditionalFormatting sqref="S5:S18">
    <cfRule type="cellIs" dxfId="12777" priority="221" operator="equal">
      <formula>"IDF"</formula>
    </cfRule>
    <cfRule type="cellIs" dxfId="12776" priority="222" operator="equal">
      <formula>"Costco"</formula>
    </cfRule>
    <cfRule type="cellIs" dxfId="12775" priority="223" operator="equal">
      <formula>"Gutzy"</formula>
    </cfRule>
    <cfRule type="cellIs" dxfId="12774" priority="224" operator="equal">
      <formula>"LCP"</formula>
    </cfRule>
  </conditionalFormatting>
  <conditionalFormatting sqref="S5:S18">
    <cfRule type="cellIs" dxfId="12773" priority="220" operator="equal">
      <formula>"Receiving"</formula>
    </cfRule>
  </conditionalFormatting>
  <conditionalFormatting sqref="S19:S23">
    <cfRule type="cellIs" dxfId="12772" priority="219" operator="equal">
      <formula>"SLC"</formula>
    </cfRule>
  </conditionalFormatting>
  <conditionalFormatting sqref="S19:S23">
    <cfRule type="cellIs" dxfId="12771" priority="215" operator="equal">
      <formula>"IDF"</formula>
    </cfRule>
    <cfRule type="cellIs" dxfId="12770" priority="216" operator="equal">
      <formula>"Costco"</formula>
    </cfRule>
    <cfRule type="cellIs" dxfId="12769" priority="217" operator="equal">
      <formula>"Gutzy"</formula>
    </cfRule>
    <cfRule type="cellIs" dxfId="12768" priority="218" operator="equal">
      <formula>"LCP"</formula>
    </cfRule>
  </conditionalFormatting>
  <conditionalFormatting sqref="S19:S23">
    <cfRule type="cellIs" dxfId="12767" priority="214" operator="equal">
      <formula>"Receiving"</formula>
    </cfRule>
  </conditionalFormatting>
  <conditionalFormatting sqref="S24">
    <cfRule type="cellIs" dxfId="12766" priority="213" operator="equal">
      <formula>"SLC"</formula>
    </cfRule>
  </conditionalFormatting>
  <conditionalFormatting sqref="S24">
    <cfRule type="cellIs" dxfId="12765" priority="209" operator="equal">
      <formula>"IDF"</formula>
    </cfRule>
    <cfRule type="cellIs" dxfId="12764" priority="210" operator="equal">
      <formula>"Costco"</formula>
    </cfRule>
    <cfRule type="cellIs" dxfId="12763" priority="211" operator="equal">
      <formula>"Gutzy"</formula>
    </cfRule>
    <cfRule type="cellIs" dxfId="12762" priority="212" operator="equal">
      <formula>"LCP"</formula>
    </cfRule>
  </conditionalFormatting>
  <conditionalFormatting sqref="S24">
    <cfRule type="cellIs" dxfId="12761" priority="208" operator="equal">
      <formula>"Receiving"</formula>
    </cfRule>
  </conditionalFormatting>
  <conditionalFormatting sqref="A30">
    <cfRule type="cellIs" dxfId="12760" priority="207" operator="equal">
      <formula>"SLC"</formula>
    </cfRule>
  </conditionalFormatting>
  <conditionalFormatting sqref="A30">
    <cfRule type="cellIs" dxfId="12759" priority="203" operator="equal">
      <formula>"IDF"</formula>
    </cfRule>
    <cfRule type="cellIs" dxfId="12758" priority="204" operator="equal">
      <formula>"Costco"</formula>
    </cfRule>
    <cfRule type="cellIs" dxfId="12757" priority="205" operator="equal">
      <formula>"Gutzy"</formula>
    </cfRule>
    <cfRule type="cellIs" dxfId="12756" priority="206" operator="equal">
      <formula>"LCP"</formula>
    </cfRule>
  </conditionalFormatting>
  <conditionalFormatting sqref="A30">
    <cfRule type="cellIs" dxfId="12755" priority="202" operator="equal">
      <formula>"Receiving"</formula>
    </cfRule>
  </conditionalFormatting>
  <conditionalFormatting sqref="A30">
    <cfRule type="cellIs" dxfId="12754" priority="201" operator="equal">
      <formula>"SLC"</formula>
    </cfRule>
  </conditionalFormatting>
  <conditionalFormatting sqref="A30">
    <cfRule type="cellIs" dxfId="12753" priority="197" operator="equal">
      <formula>"IDF"</formula>
    </cfRule>
    <cfRule type="cellIs" dxfId="12752" priority="198" operator="equal">
      <formula>"Costco"</formula>
    </cfRule>
    <cfRule type="cellIs" dxfId="12751" priority="199" operator="equal">
      <formula>"Gutzy"</formula>
    </cfRule>
    <cfRule type="cellIs" dxfId="12750" priority="200" operator="equal">
      <formula>"LCP"</formula>
    </cfRule>
  </conditionalFormatting>
  <conditionalFormatting sqref="A30">
    <cfRule type="cellIs" dxfId="12749" priority="196" operator="equal">
      <formula>"Receiving"</formula>
    </cfRule>
  </conditionalFormatting>
  <conditionalFormatting sqref="A60">
    <cfRule type="cellIs" dxfId="12748" priority="195" operator="equal">
      <formula>"SLC"</formula>
    </cfRule>
  </conditionalFormatting>
  <conditionalFormatting sqref="A60">
    <cfRule type="cellIs" dxfId="12747" priority="191" operator="equal">
      <formula>"IDF"</formula>
    </cfRule>
    <cfRule type="cellIs" dxfId="12746" priority="192" operator="equal">
      <formula>"Costco"</formula>
    </cfRule>
    <cfRule type="cellIs" dxfId="12745" priority="193" operator="equal">
      <formula>"Gutzy"</formula>
    </cfRule>
    <cfRule type="cellIs" dxfId="12744" priority="194" operator="equal">
      <formula>"LCP"</formula>
    </cfRule>
  </conditionalFormatting>
  <conditionalFormatting sqref="A56">
    <cfRule type="cellIs" dxfId="12743" priority="190" operator="equal">
      <formula>"SLC"</formula>
    </cfRule>
  </conditionalFormatting>
  <conditionalFormatting sqref="A56">
    <cfRule type="cellIs" dxfId="12742" priority="186" operator="equal">
      <formula>"IDF"</formula>
    </cfRule>
    <cfRule type="cellIs" dxfId="12741" priority="187" operator="equal">
      <formula>"Costco"</formula>
    </cfRule>
    <cfRule type="cellIs" dxfId="12740" priority="188" operator="equal">
      <formula>"Gutzy"</formula>
    </cfRule>
    <cfRule type="cellIs" dxfId="12739" priority="189" operator="equal">
      <formula>"LCP"</formula>
    </cfRule>
  </conditionalFormatting>
  <conditionalFormatting sqref="A56">
    <cfRule type="cellIs" dxfId="12738" priority="185" operator="equal">
      <formula>"Receiving"</formula>
    </cfRule>
  </conditionalFormatting>
  <conditionalFormatting sqref="A59">
    <cfRule type="cellIs" dxfId="12737" priority="184" operator="equal">
      <formula>"SLC"</formula>
    </cfRule>
  </conditionalFormatting>
  <conditionalFormatting sqref="A59">
    <cfRule type="cellIs" dxfId="12736" priority="180" operator="equal">
      <formula>"IDF"</formula>
    </cfRule>
    <cfRule type="cellIs" dxfId="12735" priority="181" operator="equal">
      <formula>"Costco"</formula>
    </cfRule>
    <cfRule type="cellIs" dxfId="12734" priority="182" operator="equal">
      <formula>"Gutzy"</formula>
    </cfRule>
    <cfRule type="cellIs" dxfId="12733" priority="183" operator="equal">
      <formula>"LCP"</formula>
    </cfRule>
  </conditionalFormatting>
  <conditionalFormatting sqref="A59">
    <cfRule type="cellIs" dxfId="12732" priority="179" operator="equal">
      <formula>"Receiving"</formula>
    </cfRule>
  </conditionalFormatting>
  <conditionalFormatting sqref="A56:A59">
    <cfRule type="cellIs" dxfId="12731" priority="178" operator="equal">
      <formula>"SLC"</formula>
    </cfRule>
  </conditionalFormatting>
  <conditionalFormatting sqref="A56:A59">
    <cfRule type="cellIs" dxfId="12730" priority="174" operator="equal">
      <formula>"IDF"</formula>
    </cfRule>
    <cfRule type="cellIs" dxfId="12729" priority="175" operator="equal">
      <formula>"Costco"</formula>
    </cfRule>
    <cfRule type="cellIs" dxfId="12728" priority="176" operator="equal">
      <formula>"Gutzy"</formula>
    </cfRule>
    <cfRule type="cellIs" dxfId="12727" priority="177" operator="equal">
      <formula>"LCP"</formula>
    </cfRule>
  </conditionalFormatting>
  <conditionalFormatting sqref="A56:A59">
    <cfRule type="cellIs" dxfId="12726" priority="173" operator="equal">
      <formula>"Receiving"</formula>
    </cfRule>
  </conditionalFormatting>
  <conditionalFormatting sqref="A34:A47">
    <cfRule type="cellIs" dxfId="12725" priority="172" operator="equal">
      <formula>"SLC"</formula>
    </cfRule>
  </conditionalFormatting>
  <conditionalFormatting sqref="A34:A47">
    <cfRule type="cellIs" dxfId="12724" priority="168" operator="equal">
      <formula>"IDF"</formula>
    </cfRule>
    <cfRule type="cellIs" dxfId="12723" priority="169" operator="equal">
      <formula>"Costco"</formula>
    </cfRule>
    <cfRule type="cellIs" dxfId="12722" priority="170" operator="equal">
      <formula>"Gutzy"</formula>
    </cfRule>
    <cfRule type="cellIs" dxfId="12721" priority="171" operator="equal">
      <formula>"LCP"</formula>
    </cfRule>
  </conditionalFormatting>
  <conditionalFormatting sqref="A34:A47">
    <cfRule type="cellIs" dxfId="12720" priority="167" operator="equal">
      <formula>"Receiving"</formula>
    </cfRule>
  </conditionalFormatting>
  <conditionalFormatting sqref="A48:A53">
    <cfRule type="cellIs" dxfId="12719" priority="166" operator="equal">
      <formula>"SLC"</formula>
    </cfRule>
  </conditionalFormatting>
  <conditionalFormatting sqref="A48:A53">
    <cfRule type="cellIs" dxfId="12718" priority="162" operator="equal">
      <formula>"IDF"</formula>
    </cfRule>
    <cfRule type="cellIs" dxfId="12717" priority="163" operator="equal">
      <formula>"Costco"</formula>
    </cfRule>
    <cfRule type="cellIs" dxfId="12716" priority="164" operator="equal">
      <formula>"Gutzy"</formula>
    </cfRule>
    <cfRule type="cellIs" dxfId="12715" priority="165" operator="equal">
      <formula>"LCP"</formula>
    </cfRule>
  </conditionalFormatting>
  <conditionalFormatting sqref="A48:A53">
    <cfRule type="cellIs" dxfId="12714" priority="161" operator="equal">
      <formula>"Receiving"</formula>
    </cfRule>
  </conditionalFormatting>
  <conditionalFormatting sqref="J59">
    <cfRule type="cellIs" dxfId="12713" priority="160" operator="equal">
      <formula>"SLC"</formula>
    </cfRule>
  </conditionalFormatting>
  <conditionalFormatting sqref="J59">
    <cfRule type="cellIs" dxfId="12712" priority="156" operator="equal">
      <formula>"IDF"</formula>
    </cfRule>
    <cfRule type="cellIs" dxfId="12711" priority="157" operator="equal">
      <formula>"Costco"</formula>
    </cfRule>
    <cfRule type="cellIs" dxfId="12710" priority="158" operator="equal">
      <formula>"Gutzy"</formula>
    </cfRule>
    <cfRule type="cellIs" dxfId="12709" priority="159" operator="equal">
      <formula>"LCP"</formula>
    </cfRule>
  </conditionalFormatting>
  <conditionalFormatting sqref="J59">
    <cfRule type="cellIs" dxfId="12708" priority="155" operator="equal">
      <formula>"Receiving"</formula>
    </cfRule>
  </conditionalFormatting>
  <conditionalFormatting sqref="J59">
    <cfRule type="cellIs" dxfId="12707" priority="154" operator="equal">
      <formula>"SLC"</formula>
    </cfRule>
  </conditionalFormatting>
  <conditionalFormatting sqref="J59">
    <cfRule type="cellIs" dxfId="12706" priority="150" operator="equal">
      <formula>"IDF"</formula>
    </cfRule>
    <cfRule type="cellIs" dxfId="12705" priority="151" operator="equal">
      <formula>"Costco"</formula>
    </cfRule>
    <cfRule type="cellIs" dxfId="12704" priority="152" operator="equal">
      <formula>"Gutzy"</formula>
    </cfRule>
    <cfRule type="cellIs" dxfId="12703" priority="153" operator="equal">
      <formula>"LCP"</formula>
    </cfRule>
  </conditionalFormatting>
  <conditionalFormatting sqref="J59">
    <cfRule type="cellIs" dxfId="12702" priority="149" operator="equal">
      <formula>"Receiving"</formula>
    </cfRule>
  </conditionalFormatting>
  <conditionalFormatting sqref="J34:J47">
    <cfRule type="cellIs" dxfId="12701" priority="148" operator="equal">
      <formula>"SLC"</formula>
    </cfRule>
  </conditionalFormatting>
  <conditionalFormatting sqref="J34:J47">
    <cfRule type="cellIs" dxfId="12700" priority="144" operator="equal">
      <formula>"IDF"</formula>
    </cfRule>
    <cfRule type="cellIs" dxfId="12699" priority="145" operator="equal">
      <formula>"Costco"</formula>
    </cfRule>
    <cfRule type="cellIs" dxfId="12698" priority="146" operator="equal">
      <formula>"Gutzy"</formula>
    </cfRule>
    <cfRule type="cellIs" dxfId="12697" priority="147" operator="equal">
      <formula>"LCP"</formula>
    </cfRule>
  </conditionalFormatting>
  <conditionalFormatting sqref="J34:J47">
    <cfRule type="cellIs" dxfId="12696" priority="143" operator="equal">
      <formula>"Receiving"</formula>
    </cfRule>
  </conditionalFormatting>
  <conditionalFormatting sqref="J48:J52">
    <cfRule type="cellIs" dxfId="12695" priority="142" operator="equal">
      <formula>"SLC"</formula>
    </cfRule>
  </conditionalFormatting>
  <conditionalFormatting sqref="J48:J52">
    <cfRule type="cellIs" dxfId="12694" priority="138" operator="equal">
      <formula>"IDF"</formula>
    </cfRule>
    <cfRule type="cellIs" dxfId="12693" priority="139" operator="equal">
      <formula>"Costco"</formula>
    </cfRule>
    <cfRule type="cellIs" dxfId="12692" priority="140" operator="equal">
      <formula>"Gutzy"</formula>
    </cfRule>
    <cfRule type="cellIs" dxfId="12691" priority="141" operator="equal">
      <formula>"LCP"</formula>
    </cfRule>
  </conditionalFormatting>
  <conditionalFormatting sqref="J48:J52">
    <cfRule type="cellIs" dxfId="12690" priority="137" operator="equal">
      <formula>"Receiving"</formula>
    </cfRule>
  </conditionalFormatting>
  <conditionalFormatting sqref="S56">
    <cfRule type="cellIs" dxfId="12689" priority="136" operator="equal">
      <formula>"SLC"</formula>
    </cfRule>
  </conditionalFormatting>
  <conditionalFormatting sqref="S56">
    <cfRule type="cellIs" dxfId="12688" priority="132" operator="equal">
      <formula>"IDF"</formula>
    </cfRule>
    <cfRule type="cellIs" dxfId="12687" priority="133" operator="equal">
      <formula>"Costco"</formula>
    </cfRule>
    <cfRule type="cellIs" dxfId="12686" priority="134" operator="equal">
      <formula>"Gutzy"</formula>
    </cfRule>
    <cfRule type="cellIs" dxfId="12685" priority="135" operator="equal">
      <formula>"LCP"</formula>
    </cfRule>
  </conditionalFormatting>
  <conditionalFormatting sqref="S56">
    <cfRule type="cellIs" dxfId="12684" priority="131" operator="equal">
      <formula>"Receiving"</formula>
    </cfRule>
  </conditionalFormatting>
  <conditionalFormatting sqref="S59">
    <cfRule type="cellIs" dxfId="12683" priority="130" operator="equal">
      <formula>"SLC"</formula>
    </cfRule>
  </conditionalFormatting>
  <conditionalFormatting sqref="S59">
    <cfRule type="cellIs" dxfId="12682" priority="126" operator="equal">
      <formula>"IDF"</formula>
    </cfRule>
    <cfRule type="cellIs" dxfId="12681" priority="127" operator="equal">
      <formula>"Costco"</formula>
    </cfRule>
    <cfRule type="cellIs" dxfId="12680" priority="128" operator="equal">
      <formula>"Gutzy"</formula>
    </cfRule>
    <cfRule type="cellIs" dxfId="12679" priority="129" operator="equal">
      <formula>"LCP"</formula>
    </cfRule>
  </conditionalFormatting>
  <conditionalFormatting sqref="S59">
    <cfRule type="cellIs" dxfId="12678" priority="125" operator="equal">
      <formula>"Receiving"</formula>
    </cfRule>
  </conditionalFormatting>
  <conditionalFormatting sqref="S56:S59">
    <cfRule type="cellIs" dxfId="12677" priority="124" operator="equal">
      <formula>"SLC"</formula>
    </cfRule>
  </conditionalFormatting>
  <conditionalFormatting sqref="S56:S59">
    <cfRule type="cellIs" dxfId="12676" priority="120" operator="equal">
      <formula>"IDF"</formula>
    </cfRule>
    <cfRule type="cellIs" dxfId="12675" priority="121" operator="equal">
      <formula>"Costco"</formula>
    </cfRule>
    <cfRule type="cellIs" dxfId="12674" priority="122" operator="equal">
      <formula>"Gutzy"</formula>
    </cfRule>
    <cfRule type="cellIs" dxfId="12673" priority="123" operator="equal">
      <formula>"LCP"</formula>
    </cfRule>
  </conditionalFormatting>
  <conditionalFormatting sqref="S56:S59">
    <cfRule type="cellIs" dxfId="12672" priority="119" operator="equal">
      <formula>"Receiving"</formula>
    </cfRule>
  </conditionalFormatting>
  <conditionalFormatting sqref="S54:S55 S34:S47">
    <cfRule type="cellIs" dxfId="12671" priority="118" operator="equal">
      <formula>"SLC"</formula>
    </cfRule>
  </conditionalFormatting>
  <conditionalFormatting sqref="S54:S55 S34:S47">
    <cfRule type="cellIs" dxfId="12670" priority="114" operator="equal">
      <formula>"IDF"</formula>
    </cfRule>
    <cfRule type="cellIs" dxfId="12669" priority="115" operator="equal">
      <formula>"Costco"</formula>
    </cfRule>
    <cfRule type="cellIs" dxfId="12668" priority="116" operator="equal">
      <formula>"Gutzy"</formula>
    </cfRule>
    <cfRule type="cellIs" dxfId="12667" priority="117" operator="equal">
      <formula>"LCP"</formula>
    </cfRule>
  </conditionalFormatting>
  <conditionalFormatting sqref="S54:S55 S34:S47">
    <cfRule type="cellIs" dxfId="12666" priority="113" operator="equal">
      <formula>"Receiving"</formula>
    </cfRule>
  </conditionalFormatting>
  <conditionalFormatting sqref="S48:S53">
    <cfRule type="cellIs" dxfId="12665" priority="112" operator="equal">
      <formula>"SLC"</formula>
    </cfRule>
  </conditionalFormatting>
  <conditionalFormatting sqref="S48:S53">
    <cfRule type="cellIs" dxfId="12664" priority="108" operator="equal">
      <formula>"IDF"</formula>
    </cfRule>
    <cfRule type="cellIs" dxfId="12663" priority="109" operator="equal">
      <formula>"Costco"</formula>
    </cfRule>
    <cfRule type="cellIs" dxfId="12662" priority="110" operator="equal">
      <formula>"Gutzy"</formula>
    </cfRule>
    <cfRule type="cellIs" dxfId="12661" priority="111" operator="equal">
      <formula>"LCP"</formula>
    </cfRule>
  </conditionalFormatting>
  <conditionalFormatting sqref="S48:S53">
    <cfRule type="cellIs" dxfId="12660" priority="107" operator="equal">
      <formula>"Receiving"</formula>
    </cfRule>
  </conditionalFormatting>
  <conditionalFormatting sqref="A87">
    <cfRule type="cellIs" dxfId="12659" priority="106" operator="equal">
      <formula>"SLC"</formula>
    </cfRule>
  </conditionalFormatting>
  <conditionalFormatting sqref="A87">
    <cfRule type="cellIs" dxfId="12658" priority="102" operator="equal">
      <formula>"IDF"</formula>
    </cfRule>
    <cfRule type="cellIs" dxfId="12657" priority="103" operator="equal">
      <formula>"Costco"</formula>
    </cfRule>
    <cfRule type="cellIs" dxfId="12656" priority="104" operator="equal">
      <formula>"Gutzy"</formula>
    </cfRule>
    <cfRule type="cellIs" dxfId="12655" priority="105" operator="equal">
      <formula>"LCP"</formula>
    </cfRule>
  </conditionalFormatting>
  <conditionalFormatting sqref="A87">
    <cfRule type="cellIs" dxfId="12654" priority="101" operator="equal">
      <formula>"Receiving"</formula>
    </cfRule>
  </conditionalFormatting>
  <conditionalFormatting sqref="A85:A87">
    <cfRule type="cellIs" dxfId="12653" priority="100" operator="equal">
      <formula>"SLC"</formula>
    </cfRule>
  </conditionalFormatting>
  <conditionalFormatting sqref="A85:A87">
    <cfRule type="cellIs" dxfId="12652" priority="96" operator="equal">
      <formula>"IDF"</formula>
    </cfRule>
    <cfRule type="cellIs" dxfId="12651" priority="97" operator="equal">
      <formula>"Costco"</formula>
    </cfRule>
    <cfRule type="cellIs" dxfId="12650" priority="98" operator="equal">
      <formula>"Gutzy"</formula>
    </cfRule>
    <cfRule type="cellIs" dxfId="12649" priority="99" operator="equal">
      <formula>"LCP"</formula>
    </cfRule>
  </conditionalFormatting>
  <conditionalFormatting sqref="A85:A87">
    <cfRule type="cellIs" dxfId="12648" priority="95" operator="equal">
      <formula>"Receiving"</formula>
    </cfRule>
  </conditionalFormatting>
  <conditionalFormatting sqref="A82 A62:A75">
    <cfRule type="cellIs" dxfId="12647" priority="94" operator="equal">
      <formula>"SLC"</formula>
    </cfRule>
  </conditionalFormatting>
  <conditionalFormatting sqref="A82 A62:A75">
    <cfRule type="cellIs" dxfId="12646" priority="90" operator="equal">
      <formula>"IDF"</formula>
    </cfRule>
    <cfRule type="cellIs" dxfId="12645" priority="91" operator="equal">
      <formula>"Costco"</formula>
    </cfRule>
    <cfRule type="cellIs" dxfId="12644" priority="92" operator="equal">
      <formula>"Gutzy"</formula>
    </cfRule>
    <cfRule type="cellIs" dxfId="12643" priority="93" operator="equal">
      <formula>"LCP"</formula>
    </cfRule>
  </conditionalFormatting>
  <conditionalFormatting sqref="A82 A62:A75">
    <cfRule type="cellIs" dxfId="12642" priority="89" operator="equal">
      <formula>"Receiving"</formula>
    </cfRule>
  </conditionalFormatting>
  <conditionalFormatting sqref="A76:A81">
    <cfRule type="cellIs" dxfId="12641" priority="88" operator="equal">
      <formula>"SLC"</formula>
    </cfRule>
  </conditionalFormatting>
  <conditionalFormatting sqref="A76:A81">
    <cfRule type="cellIs" dxfId="12640" priority="84" operator="equal">
      <formula>"IDF"</formula>
    </cfRule>
    <cfRule type="cellIs" dxfId="12639" priority="85" operator="equal">
      <formula>"Costco"</formula>
    </cfRule>
    <cfRule type="cellIs" dxfId="12638" priority="86" operator="equal">
      <formula>"Gutzy"</formula>
    </cfRule>
    <cfRule type="cellIs" dxfId="12637" priority="87" operator="equal">
      <formula>"LCP"</formula>
    </cfRule>
  </conditionalFormatting>
  <conditionalFormatting sqref="A76:A81">
    <cfRule type="cellIs" dxfId="12636" priority="83" operator="equal">
      <formula>"Receiving"</formula>
    </cfRule>
  </conditionalFormatting>
  <conditionalFormatting sqref="A89:A97 H89:H97">
    <cfRule type="cellIs" dxfId="12635" priority="82" operator="equal">
      <formula>"SLC"</formula>
    </cfRule>
  </conditionalFormatting>
  <conditionalFormatting sqref="A89:A97 H89:H97">
    <cfRule type="cellIs" dxfId="12634" priority="78" operator="equal">
      <formula>"IDF"</formula>
    </cfRule>
    <cfRule type="cellIs" dxfId="12633" priority="79" operator="equal">
      <formula>"Costco"</formula>
    </cfRule>
    <cfRule type="cellIs" dxfId="12632" priority="80" operator="equal">
      <formula>"Gutzy"</formula>
    </cfRule>
    <cfRule type="cellIs" dxfId="12631" priority="81" operator="equal">
      <formula>"LCP"</formula>
    </cfRule>
  </conditionalFormatting>
  <conditionalFormatting sqref="A89:A97 H89:H97">
    <cfRule type="cellIs" dxfId="12630" priority="77" operator="equal">
      <formula>"Receiving"</formula>
    </cfRule>
  </conditionalFormatting>
  <conditionalFormatting sqref="S71:S76 N62:N67 N71:N77">
    <cfRule type="cellIs" dxfId="12629" priority="76" operator="equal">
      <formula>"SLC"</formula>
    </cfRule>
  </conditionalFormatting>
  <conditionalFormatting sqref="S71:S76 N62:N67 N71:N77">
    <cfRule type="cellIs" dxfId="12628" priority="72" operator="equal">
      <formula>"IDF"</formula>
    </cfRule>
    <cfRule type="cellIs" dxfId="12627" priority="73" operator="equal">
      <formula>"Costco"</formula>
    </cfRule>
    <cfRule type="cellIs" dxfId="12626" priority="74" operator="equal">
      <formula>"Gutzy"</formula>
    </cfRule>
    <cfRule type="cellIs" dxfId="12625" priority="75" operator="equal">
      <formula>"LCP"</formula>
    </cfRule>
  </conditionalFormatting>
  <conditionalFormatting sqref="S71:S76">
    <cfRule type="cellIs" dxfId="12624" priority="71" operator="equal">
      <formula>"Receiving"</formula>
    </cfRule>
  </conditionalFormatting>
  <conditionalFormatting sqref="Q62:Q66 T72:T77 W62:W67 O61 U71 L61:L67 S62:T67">
    <cfRule type="cellIs" dxfId="12623" priority="70" operator="equal">
      <formula>"SLC"</formula>
    </cfRule>
  </conditionalFormatting>
  <conditionalFormatting sqref="Q62:Q66 T72:T77 W62:W67 O61 U71 L61:L67 S62:T67">
    <cfRule type="cellIs" dxfId="12622" priority="66" operator="equal">
      <formula>"IDF"</formula>
    </cfRule>
    <cfRule type="cellIs" dxfId="12621" priority="67" operator="equal">
      <formula>"Costco"</formula>
    </cfRule>
    <cfRule type="cellIs" dxfId="12620" priority="68" operator="equal">
      <formula>"Gutzy"</formula>
    </cfRule>
    <cfRule type="cellIs" dxfId="12619" priority="69" operator="equal">
      <formula>"LCP"</formula>
    </cfRule>
  </conditionalFormatting>
  <conditionalFormatting sqref="Q72:Q77">
    <cfRule type="cellIs" dxfId="12618" priority="65" operator="equal">
      <formula>"SLC"</formula>
    </cfRule>
  </conditionalFormatting>
  <conditionalFormatting sqref="Q72:Q77">
    <cfRule type="cellIs" dxfId="12617" priority="61" operator="equal">
      <formula>"IDF"</formula>
    </cfRule>
    <cfRule type="cellIs" dxfId="12616" priority="62" operator="equal">
      <formula>"Costco"</formula>
    </cfRule>
    <cfRule type="cellIs" dxfId="12615" priority="63" operator="equal">
      <formula>"Gutzy"</formula>
    </cfRule>
    <cfRule type="cellIs" dxfId="12614" priority="64" operator="equal">
      <formula>"LCP"</formula>
    </cfRule>
  </conditionalFormatting>
  <conditionalFormatting sqref="W72:W77">
    <cfRule type="cellIs" dxfId="12613" priority="60" operator="equal">
      <formula>"SLC"</formula>
    </cfRule>
  </conditionalFormatting>
  <conditionalFormatting sqref="W72:W77">
    <cfRule type="cellIs" dxfId="12612" priority="56" operator="equal">
      <formula>"IDF"</formula>
    </cfRule>
    <cfRule type="cellIs" dxfId="12611" priority="57" operator="equal">
      <formula>"Costco"</formula>
    </cfRule>
    <cfRule type="cellIs" dxfId="12610" priority="58" operator="equal">
      <formula>"Gutzy"</formula>
    </cfRule>
    <cfRule type="cellIs" dxfId="12609" priority="59" operator="equal">
      <formula>"LCP"</formula>
    </cfRule>
  </conditionalFormatting>
  <conditionalFormatting sqref="N71:N77 U71 L61:L67 S62:S67">
    <cfRule type="cellIs" dxfId="12608" priority="55" operator="equal">
      <formula>"Receiving"</formula>
    </cfRule>
  </conditionalFormatting>
  <conditionalFormatting sqref="A26">
    <cfRule type="cellIs" dxfId="12607" priority="54" operator="equal">
      <formula>"SLC"</formula>
    </cfRule>
  </conditionalFormatting>
  <conditionalFormatting sqref="A26">
    <cfRule type="cellIs" dxfId="12606" priority="50" operator="equal">
      <formula>"IDF"</formula>
    </cfRule>
    <cfRule type="cellIs" dxfId="12605" priority="51" operator="equal">
      <formula>"Costco"</formula>
    </cfRule>
    <cfRule type="cellIs" dxfId="12604" priority="52" operator="equal">
      <formula>"Gutzy"</formula>
    </cfRule>
    <cfRule type="cellIs" dxfId="12603" priority="53" operator="equal">
      <formula>"LCP"</formula>
    </cfRule>
  </conditionalFormatting>
  <conditionalFormatting sqref="A26">
    <cfRule type="cellIs" dxfId="12602" priority="49" operator="equal">
      <formula>"Receiving"</formula>
    </cfRule>
  </conditionalFormatting>
  <conditionalFormatting sqref="A84">
    <cfRule type="cellIs" dxfId="12601" priority="48" operator="equal">
      <formula>"SLC"</formula>
    </cfRule>
  </conditionalFormatting>
  <conditionalFormatting sqref="A84">
    <cfRule type="cellIs" dxfId="12600" priority="44" operator="equal">
      <formula>"IDF"</formula>
    </cfRule>
    <cfRule type="cellIs" dxfId="12599" priority="45" operator="equal">
      <formula>"Costco"</formula>
    </cfRule>
    <cfRule type="cellIs" dxfId="12598" priority="46" operator="equal">
      <formula>"Gutzy"</formula>
    </cfRule>
    <cfRule type="cellIs" dxfId="12597" priority="47" operator="equal">
      <formula>"LCP"</formula>
    </cfRule>
  </conditionalFormatting>
  <conditionalFormatting sqref="A84">
    <cfRule type="cellIs" dxfId="12596" priority="43" operator="equal">
      <formula>"Receiving"</formula>
    </cfRule>
  </conditionalFormatting>
  <conditionalFormatting sqref="A5:A14">
    <cfRule type="cellIs" dxfId="12595" priority="42" operator="equal">
      <formula>"SLC"</formula>
    </cfRule>
  </conditionalFormatting>
  <conditionalFormatting sqref="A5:A14">
    <cfRule type="cellIs" dxfId="12594" priority="38" operator="equal">
      <formula>"IDF"</formula>
    </cfRule>
    <cfRule type="cellIs" dxfId="12593" priority="39" operator="equal">
      <formula>"Costco"</formula>
    </cfRule>
    <cfRule type="cellIs" dxfId="12592" priority="40" operator="equal">
      <formula>"Gutzy"</formula>
    </cfRule>
    <cfRule type="cellIs" dxfId="12591" priority="41" operator="equal">
      <formula>"LCP"</formula>
    </cfRule>
  </conditionalFormatting>
  <conditionalFormatting sqref="A5:A14">
    <cfRule type="cellIs" dxfId="12590" priority="37" operator="equal">
      <formula>"Receiving"</formula>
    </cfRule>
  </conditionalFormatting>
  <conditionalFormatting sqref="J25">
    <cfRule type="cellIs" dxfId="12589" priority="36" operator="equal">
      <formula>"SLC"</formula>
    </cfRule>
  </conditionalFormatting>
  <conditionalFormatting sqref="J25">
    <cfRule type="cellIs" dxfId="12588" priority="32" operator="equal">
      <formula>"IDF"</formula>
    </cfRule>
    <cfRule type="cellIs" dxfId="12587" priority="33" operator="equal">
      <formula>"Costco"</formula>
    </cfRule>
    <cfRule type="cellIs" dxfId="12586" priority="34" operator="equal">
      <formula>"Gutzy"</formula>
    </cfRule>
    <cfRule type="cellIs" dxfId="12585" priority="35" operator="equal">
      <formula>"LCP"</formula>
    </cfRule>
  </conditionalFormatting>
  <conditionalFormatting sqref="J25">
    <cfRule type="cellIs" dxfId="12584" priority="31" operator="equal">
      <formula>"Receiving"</formula>
    </cfRule>
  </conditionalFormatting>
  <conditionalFormatting sqref="A55">
    <cfRule type="cellIs" dxfId="12583" priority="30" operator="equal">
      <formula>"SLC"</formula>
    </cfRule>
  </conditionalFormatting>
  <conditionalFormatting sqref="A55">
    <cfRule type="cellIs" dxfId="12582" priority="26" operator="equal">
      <formula>"IDF"</formula>
    </cfRule>
    <cfRule type="cellIs" dxfId="12581" priority="27" operator="equal">
      <formula>"Costco"</formula>
    </cfRule>
    <cfRule type="cellIs" dxfId="12580" priority="28" operator="equal">
      <formula>"Gutzy"</formula>
    </cfRule>
    <cfRule type="cellIs" dxfId="12579" priority="29" operator="equal">
      <formula>"LCP"</formula>
    </cfRule>
  </conditionalFormatting>
  <conditionalFormatting sqref="A55">
    <cfRule type="cellIs" dxfId="12578" priority="25" operator="equal">
      <formula>"Receiving"</formula>
    </cfRule>
  </conditionalFormatting>
  <conditionalFormatting sqref="A83">
    <cfRule type="cellIs" dxfId="12577" priority="24" operator="equal">
      <formula>"SLC"</formula>
    </cfRule>
  </conditionalFormatting>
  <conditionalFormatting sqref="A83">
    <cfRule type="cellIs" dxfId="12576" priority="20" operator="equal">
      <formula>"IDF"</formula>
    </cfRule>
    <cfRule type="cellIs" dxfId="12575" priority="21" operator="equal">
      <formula>"Costco"</formula>
    </cfRule>
    <cfRule type="cellIs" dxfId="12574" priority="22" operator="equal">
      <formula>"Gutzy"</formula>
    </cfRule>
    <cfRule type="cellIs" dxfId="12573" priority="23" operator="equal">
      <formula>"LCP"</formula>
    </cfRule>
  </conditionalFormatting>
  <conditionalFormatting sqref="A83">
    <cfRule type="cellIs" dxfId="12572" priority="19" operator="equal">
      <formula>"Receiving"</formula>
    </cfRule>
  </conditionalFormatting>
  <conditionalFormatting sqref="J55 J58">
    <cfRule type="cellIs" dxfId="12571" priority="18" operator="equal">
      <formula>"SLC"</formula>
    </cfRule>
  </conditionalFormatting>
  <conditionalFormatting sqref="J55 J58">
    <cfRule type="cellIs" dxfId="12570" priority="14" operator="equal">
      <formula>"IDF"</formula>
    </cfRule>
    <cfRule type="cellIs" dxfId="12569" priority="15" operator="equal">
      <formula>"Costco"</formula>
    </cfRule>
    <cfRule type="cellIs" dxfId="12568" priority="16" operator="equal">
      <formula>"Gutzy"</formula>
    </cfRule>
    <cfRule type="cellIs" dxfId="12567" priority="17" operator="equal">
      <formula>"LCP"</formula>
    </cfRule>
  </conditionalFormatting>
  <conditionalFormatting sqref="J55 J58">
    <cfRule type="cellIs" dxfId="12566" priority="13" operator="equal">
      <formula>"Receiving"</formula>
    </cfRule>
  </conditionalFormatting>
  <conditionalFormatting sqref="J53 J56">
    <cfRule type="cellIs" dxfId="12565" priority="12" operator="equal">
      <formula>"SLC"</formula>
    </cfRule>
  </conditionalFormatting>
  <conditionalFormatting sqref="J53 J56">
    <cfRule type="cellIs" dxfId="12564" priority="8" operator="equal">
      <formula>"IDF"</formula>
    </cfRule>
    <cfRule type="cellIs" dxfId="12563" priority="9" operator="equal">
      <formula>"Costco"</formula>
    </cfRule>
    <cfRule type="cellIs" dxfId="12562" priority="10" operator="equal">
      <formula>"Gutzy"</formula>
    </cfRule>
    <cfRule type="cellIs" dxfId="12561" priority="11" operator="equal">
      <formula>"LCP"</formula>
    </cfRule>
  </conditionalFormatting>
  <conditionalFormatting sqref="J53 J56">
    <cfRule type="cellIs" dxfId="12560" priority="7" operator="equal">
      <formula>"Receiving"</formula>
    </cfRule>
  </conditionalFormatting>
  <conditionalFormatting sqref="J54 J57">
    <cfRule type="cellIs" dxfId="12559" priority="6" operator="equal">
      <formula>"SLC"</formula>
    </cfRule>
  </conditionalFormatting>
  <conditionalFormatting sqref="J54 J57">
    <cfRule type="cellIs" dxfId="12558" priority="2" operator="equal">
      <formula>"IDF"</formula>
    </cfRule>
    <cfRule type="cellIs" dxfId="12557" priority="3" operator="equal">
      <formula>"Costco"</formula>
    </cfRule>
    <cfRule type="cellIs" dxfId="12556" priority="4" operator="equal">
      <formula>"Gutzy"</formula>
    </cfRule>
    <cfRule type="cellIs" dxfId="12555" priority="5" operator="equal">
      <formula>"LCP"</formula>
    </cfRule>
  </conditionalFormatting>
  <conditionalFormatting sqref="J54 J57">
    <cfRule type="cellIs" dxfId="1255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526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26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F29CC6-EBF4-40C7-95B5-3BBFDE905E95}">
          <x14:formula1>
            <xm:f>Lists!$A$1:$A$52</xm:f>
          </x14:formula1>
          <xm:sqref>C1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89D28-8B63-4DC0-B377-2971C4F0F22D}">
  <sheetPr codeName="Sheet270">
    <tabColor rgb="FFFF0000"/>
    <pageSetUpPr fitToPage="1"/>
  </sheetPr>
  <dimension ref="A1:BC273"/>
  <sheetViews>
    <sheetView zoomScale="90" zoomScaleNormal="90" zoomScaleSheetLayoutView="37" workbookViewId="0">
      <selection activeCell="A16" sqref="A16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58</v>
      </c>
    </row>
    <row r="2" spans="1:36" ht="8.25" customHeight="1" thickBot="1" x14ac:dyDescent="0.3"/>
    <row r="3" spans="1:36" ht="16.5" thickBot="1" x14ac:dyDescent="0.3">
      <c r="A3" s="476">
        <f>VLOOKUP(C1,Lists!A1:B52,2)</f>
        <v>46250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46251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46252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136"/>
      <c r="C5" s="137"/>
      <c r="D5" s="137"/>
      <c r="E5" s="137"/>
      <c r="F5" s="138"/>
      <c r="G5" s="305"/>
      <c r="H5" s="138"/>
      <c r="I5" s="310"/>
      <c r="J5" s="135"/>
      <c r="K5" s="141"/>
      <c r="L5" s="137"/>
      <c r="M5" s="137"/>
      <c r="N5" s="137"/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128"/>
      <c r="C6" s="128"/>
      <c r="D6" s="128"/>
      <c r="E6" s="128"/>
      <c r="F6" s="142"/>
      <c r="G6" s="302"/>
      <c r="H6" s="142"/>
      <c r="I6" s="311"/>
      <c r="J6" s="145"/>
      <c r="K6" s="128"/>
      <c r="L6" s="128"/>
      <c r="M6" s="128"/>
      <c r="N6" s="128"/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128"/>
      <c r="C7" s="128"/>
      <c r="D7" s="128"/>
      <c r="E7" s="128"/>
      <c r="F7" s="142"/>
      <c r="G7" s="302"/>
      <c r="H7" s="142"/>
      <c r="I7" s="312"/>
      <c r="J7" s="145"/>
      <c r="K7" s="128"/>
      <c r="L7" s="128"/>
      <c r="M7" s="128"/>
      <c r="N7" s="128"/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128"/>
      <c r="C8" s="128"/>
      <c r="D8" s="128"/>
      <c r="E8" s="128"/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128"/>
      <c r="C9" s="128"/>
      <c r="D9" s="128"/>
      <c r="E9" s="128"/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128"/>
      <c r="C10" s="128"/>
      <c r="D10" s="128"/>
      <c r="E10" s="128"/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128"/>
      <c r="C11" s="128"/>
      <c r="D11" s="128"/>
      <c r="E11" s="128"/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22</v>
      </c>
      <c r="B12" s="128"/>
      <c r="C12" s="128"/>
      <c r="D12" s="128"/>
      <c r="E12" s="128"/>
      <c r="F12" s="142"/>
      <c r="G12" s="302"/>
      <c r="H12" s="142"/>
      <c r="I12" s="311"/>
      <c r="J12" s="145"/>
      <c r="K12" s="128"/>
      <c r="L12" s="128"/>
      <c r="M12" s="128"/>
      <c r="N12" s="128"/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128"/>
      <c r="C13" s="128"/>
      <c r="D13" s="128"/>
      <c r="E13" s="128"/>
      <c r="F13" s="142"/>
      <c r="G13" s="302"/>
      <c r="H13" s="142"/>
      <c r="I13" s="311"/>
      <c r="J13" s="145"/>
      <c r="K13" s="128"/>
      <c r="L13" s="128"/>
      <c r="M13" s="128"/>
      <c r="N13" s="128"/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128"/>
      <c r="C14" s="128"/>
      <c r="D14" s="128"/>
      <c r="E14" s="128"/>
      <c r="F14" s="142"/>
      <c r="G14" s="302"/>
      <c r="H14" s="142"/>
      <c r="I14" s="311"/>
      <c r="J14" s="145"/>
      <c r="K14" s="128"/>
      <c r="L14" s="128"/>
      <c r="M14" s="128"/>
      <c r="N14" s="128"/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/>
      <c r="K25" s="141"/>
      <c r="L25" s="154"/>
      <c r="M25" s="141"/>
      <c r="N25" s="141"/>
      <c r="O25" s="143"/>
      <c r="P25" s="304"/>
      <c r="Q25" s="143"/>
      <c r="R25" s="316"/>
      <c r="S25" s="145" t="s">
        <v>12</v>
      </c>
      <c r="T25" s="148">
        <v>30042208</v>
      </c>
      <c r="U25" s="528" t="s">
        <v>628</v>
      </c>
      <c r="V25" s="529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/>
      <c r="K26" s="141"/>
      <c r="L26" s="154"/>
      <c r="M26" s="141"/>
      <c r="N26" s="141"/>
      <c r="O26" s="143"/>
      <c r="P26" s="304"/>
      <c r="Q26" s="143"/>
      <c r="R26" s="316"/>
      <c r="S26" s="145"/>
      <c r="T26" s="148"/>
      <c r="U26" s="153"/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/>
      <c r="T27" s="128"/>
      <c r="U27" s="148"/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46253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46254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46255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/>
      <c r="T34" s="141"/>
      <c r="U34" s="137"/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/>
      <c r="T35" s="128"/>
      <c r="U35" s="128"/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/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/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/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/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/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/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/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/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30042231</v>
      </c>
      <c r="C53" s="528" t="s">
        <v>628</v>
      </c>
      <c r="D53" s="529"/>
      <c r="E53" s="141"/>
      <c r="F53" s="142" t="s">
        <v>16</v>
      </c>
      <c r="G53" s="304"/>
      <c r="H53" s="143"/>
      <c r="I53" s="316"/>
      <c r="J53" s="152" t="s">
        <v>12</v>
      </c>
      <c r="K53" s="141">
        <v>30042205</v>
      </c>
      <c r="L53" s="528" t="s">
        <v>628</v>
      </c>
      <c r="M53" s="529"/>
      <c r="N53" s="141"/>
      <c r="O53" s="142" t="s">
        <v>16</v>
      </c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46256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46250</v>
      </c>
      <c r="M61" s="173">
        <f t="shared" ref="M61:M66" si="0">COUNTIF($A$5:$A$30,N61)</f>
        <v>0</v>
      </c>
      <c r="N61" s="174" t="s">
        <v>18</v>
      </c>
      <c r="O61" s="505">
        <f>J3</f>
        <v>46251</v>
      </c>
      <c r="P61" s="173">
        <f t="shared" ref="P61:P66" si="1">COUNTIF($J$5:$J$30,Q61)</f>
        <v>0</v>
      </c>
      <c r="Q61" s="174" t="s">
        <v>18</v>
      </c>
      <c r="R61" s="508">
        <f>S3</f>
        <v>46252</v>
      </c>
      <c r="S61" s="173">
        <f t="shared" ref="S61:S66" si="2">COUNTIF($S$5:$S$30,T61)</f>
        <v>1</v>
      </c>
      <c r="T61" s="174" t="s">
        <v>18</v>
      </c>
      <c r="U61" s="511">
        <f>A32</f>
        <v>46253</v>
      </c>
      <c r="V61" s="173">
        <f t="shared" ref="V61:V66" si="3">COUNTIF($A$34:$A$59,W61)</f>
        <v>1</v>
      </c>
      <c r="W61" s="174" t="s">
        <v>18</v>
      </c>
    </row>
    <row r="62" spans="1:43" x14ac:dyDescent="0.25">
      <c r="A62" s="135"/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6</v>
      </c>
      <c r="N62" s="176" t="s">
        <v>19</v>
      </c>
      <c r="O62" s="506"/>
      <c r="P62" s="175">
        <f t="shared" si="1"/>
        <v>0</v>
      </c>
      <c r="Q62" s="176" t="s">
        <v>19</v>
      </c>
      <c r="R62" s="509"/>
      <c r="S62" s="175">
        <f t="shared" si="2"/>
        <v>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/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/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/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4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/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/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11</v>
      </c>
      <c r="N67" s="178" t="s">
        <v>24</v>
      </c>
      <c r="O67" s="507"/>
      <c r="P67" s="177">
        <f>SUM(P61:P66)</f>
        <v>0</v>
      </c>
      <c r="Q67" s="178" t="s">
        <v>24</v>
      </c>
      <c r="R67" s="510"/>
      <c r="S67" s="177">
        <f>SUM(S61:S66)</f>
        <v>1</v>
      </c>
      <c r="T67" s="178" t="s">
        <v>24</v>
      </c>
      <c r="U67" s="513"/>
      <c r="V67" s="177">
        <f>SUM(V61:V66)</f>
        <v>1</v>
      </c>
      <c r="W67" s="178" t="s">
        <v>24</v>
      </c>
    </row>
    <row r="68" spans="1:23" x14ac:dyDescent="0.25">
      <c r="A68" s="145"/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/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  <c r="L71" s="514">
        <f>J32</f>
        <v>46254</v>
      </c>
      <c r="M71" s="173">
        <f t="shared" ref="M71:M76" si="4">COUNTIF($J$34:$J$59,N71)</f>
        <v>1</v>
      </c>
      <c r="N71" s="174" t="s">
        <v>18</v>
      </c>
      <c r="O71" s="517">
        <f>S32</f>
        <v>46255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WW34</v>
      </c>
      <c r="V71" s="173">
        <f>SUM(M61,P61,S61,V61,S71,P71,M71)</f>
        <v>3</v>
      </c>
      <c r="W71" s="174" t="s">
        <v>18</v>
      </c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0</v>
      </c>
      <c r="Q72" s="176" t="s">
        <v>19</v>
      </c>
      <c r="R72" s="521"/>
      <c r="S72" s="175">
        <f t="shared" si="5"/>
        <v>0</v>
      </c>
      <c r="T72" s="176" t="s">
        <v>19</v>
      </c>
      <c r="U72" s="524"/>
      <c r="V72" s="175">
        <f>SUM(M62,P62,S62,V62,M72,P72,S72)</f>
        <v>6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0</v>
      </c>
      <c r="T73" s="176" t="s">
        <v>20</v>
      </c>
      <c r="U73" s="524"/>
      <c r="V73" s="175">
        <f>SUM(M63,P63,S63,V63,M73,P73,S73)</f>
        <v>1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0</v>
      </c>
      <c r="T75" s="176" t="s">
        <v>22</v>
      </c>
      <c r="U75" s="524"/>
      <c r="V75" s="175">
        <f>SUM(M65,P65,S65,V65,M75,P75,S75)</f>
        <v>4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1</v>
      </c>
      <c r="N77" s="178" t="s">
        <v>24</v>
      </c>
      <c r="O77" s="519"/>
      <c r="P77" s="177">
        <f>SUM(P71:P76)</f>
        <v>0</v>
      </c>
      <c r="Q77" s="178" t="s">
        <v>24</v>
      </c>
      <c r="R77" s="522"/>
      <c r="S77" s="177">
        <f>SUM(S71:S76)</f>
        <v>0</v>
      </c>
      <c r="T77" s="178" t="s">
        <v>24</v>
      </c>
      <c r="U77" s="525"/>
      <c r="V77" s="177">
        <f>SUM(V71:V76)</f>
        <v>14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6</v>
      </c>
      <c r="D90" s="188">
        <f t="shared" si="6"/>
        <v>1</v>
      </c>
      <c r="E90" s="188">
        <f t="shared" si="6"/>
        <v>0</v>
      </c>
      <c r="F90" s="188">
        <f t="shared" si="6"/>
        <v>4</v>
      </c>
      <c r="G90" s="188">
        <f t="shared" si="6"/>
        <v>0</v>
      </c>
      <c r="H90" s="189">
        <f t="shared" ref="H90:H96" si="7">SUM(B90:G90)</f>
        <v>11</v>
      </c>
      <c r="J90" s="189">
        <f>SUM(C90:G90)</f>
        <v>11</v>
      </c>
    </row>
    <row r="91" spans="1:10" x14ac:dyDescent="0.25">
      <c r="A91" s="190" t="s">
        <v>28</v>
      </c>
      <c r="B91" s="188">
        <f t="shared" ref="B91:G91" si="8">COUNTIF($J$5:$J$30,B89)</f>
        <v>0</v>
      </c>
      <c r="C91" s="188">
        <f t="shared" si="8"/>
        <v>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0</v>
      </c>
      <c r="J91" s="189">
        <f t="shared" ref="J91:J96" si="9">SUM(C91:G91)</f>
        <v>0</v>
      </c>
    </row>
    <row r="92" spans="1:10" x14ac:dyDescent="0.25">
      <c r="A92" s="191" t="s">
        <v>29</v>
      </c>
      <c r="B92" s="188">
        <f t="shared" ref="B92:G92" si="10">COUNTIF($S$5:$S$30,B89)</f>
        <v>1</v>
      </c>
      <c r="C92" s="188">
        <f t="shared" si="10"/>
        <v>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1</v>
      </c>
      <c r="J92" s="189">
        <f t="shared" si="9"/>
        <v>0</v>
      </c>
    </row>
    <row r="93" spans="1:10" x14ac:dyDescent="0.25">
      <c r="A93" s="192" t="s">
        <v>30</v>
      </c>
      <c r="B93" s="188">
        <f t="shared" ref="B93:G93" si="11">COUNTIF($A$34:$A$59,B$89)</f>
        <v>1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1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1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1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0</v>
      </c>
      <c r="D95" s="188">
        <f t="shared" si="13"/>
        <v>0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0</v>
      </c>
      <c r="J95" s="189">
        <f t="shared" si="9"/>
        <v>0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0</v>
      </c>
      <c r="D96" s="188">
        <f t="shared" si="14"/>
        <v>0</v>
      </c>
      <c r="E96" s="188">
        <f t="shared" si="14"/>
        <v>0</v>
      </c>
      <c r="F96" s="188">
        <f t="shared" si="14"/>
        <v>0</v>
      </c>
      <c r="G96" s="188">
        <f t="shared" si="14"/>
        <v>0</v>
      </c>
      <c r="H96" s="189">
        <f t="shared" si="7"/>
        <v>0</v>
      </c>
      <c r="J96" s="189">
        <f t="shared" si="9"/>
        <v>0</v>
      </c>
    </row>
    <row r="97" spans="1:47" ht="16.5" thickBot="1" x14ac:dyDescent="0.3">
      <c r="A97" s="186" t="s">
        <v>24</v>
      </c>
      <c r="B97" s="196">
        <f t="shared" ref="B97:H97" si="15">SUM(B90:B96)</f>
        <v>3</v>
      </c>
      <c r="C97" s="196">
        <f t="shared" si="15"/>
        <v>6</v>
      </c>
      <c r="D97" s="196">
        <f t="shared" si="15"/>
        <v>1</v>
      </c>
      <c r="E97" s="196">
        <f t="shared" si="15"/>
        <v>0</v>
      </c>
      <c r="F97" s="196">
        <f t="shared" si="15"/>
        <v>4</v>
      </c>
      <c r="G97" s="196">
        <f t="shared" si="15"/>
        <v>0</v>
      </c>
      <c r="H97" s="179">
        <f t="shared" si="15"/>
        <v>14</v>
      </c>
      <c r="J97" s="179">
        <f>SUM(J90:J96)</f>
        <v>11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>LCP</v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 t="str">
        <f t="shared" si="17"/>
        <v/>
      </c>
      <c r="K101" s="198" t="str">
        <f t="shared" ref="K101:K106" si="18">IF(K5="","",$J$3)</f>
        <v/>
      </c>
      <c r="L101" s="197" t="str">
        <f t="shared" ref="L101:L106" si="19">IF(J5="","",J5)</f>
        <v/>
      </c>
      <c r="M101" s="197" t="str">
        <f t="shared" ref="M101:M106" si="20">IF(N5="","",N5)</f>
        <v/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 t="str">
        <f t="shared" si="23"/>
        <v/>
      </c>
      <c r="S101" s="198" t="str">
        <f t="shared" ref="S101:S106" si="24">IF(T5="","",$S$3)</f>
        <v/>
      </c>
      <c r="T101" s="197" t="str">
        <f t="shared" ref="T101:T106" si="25">IF(S5="","",S5)</f>
        <v/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 t="str">
        <f t="shared" si="41"/>
        <v/>
      </c>
      <c r="AQ101" s="198" t="str">
        <f t="shared" ref="AQ101:AQ108" si="42">IF(T34="","",$S$32)</f>
        <v/>
      </c>
      <c r="AR101" s="197" t="str">
        <f t="shared" ref="AR101:AR108" si="43">IF(S34="","",S34)</f>
        <v/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>SLC</v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 t="str">
        <f t="shared" si="17"/>
        <v/>
      </c>
      <c r="K102" s="198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 t="str">
        <f t="shared" si="23"/>
        <v/>
      </c>
      <c r="S102" s="198" t="str">
        <f t="shared" si="24"/>
        <v/>
      </c>
      <c r="T102" s="197" t="str">
        <f t="shared" si="25"/>
        <v/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 t="str">
        <f t="shared" si="41"/>
        <v/>
      </c>
      <c r="AQ102" s="198" t="str">
        <f t="shared" si="42"/>
        <v/>
      </c>
      <c r="AR102" s="197" t="str">
        <f t="shared" si="43"/>
        <v/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>SLC</v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 t="str">
        <f t="shared" si="17"/>
        <v/>
      </c>
      <c r="K103" s="198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/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>SLC</v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/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>SLC</v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/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>IDF</v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/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 t="str">
        <f t="shared" ref="I107:J117" si="53">IF(K13="","",K13)</f>
        <v/>
      </c>
      <c r="J107" s="197" t="str">
        <f t="shared" si="53"/>
        <v/>
      </c>
      <c r="K107" s="198" t="str">
        <f t="shared" ref="K107:K117" si="54">IF(K13="","",$J$3)</f>
        <v/>
      </c>
      <c r="L107" s="197" t="str">
        <f t="shared" ref="L107:L117" si="55">IF(J13="","",J13)</f>
        <v/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/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/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 t="str">
        <f t="shared" si="53"/>
        <v/>
      </c>
      <c r="J108" s="197" t="str">
        <f t="shared" si="53"/>
        <v/>
      </c>
      <c r="K108" s="198" t="str">
        <f t="shared" si="54"/>
        <v/>
      </c>
      <c r="L108" s="197" t="str">
        <f t="shared" si="55"/>
        <v/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/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/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 t="str">
        <f t="shared" ref="I118:J121" si="84">IF(K25="","",K25)</f>
        <v/>
      </c>
      <c r="J118" s="197" t="str">
        <f t="shared" si="84"/>
        <v/>
      </c>
      <c r="K118" s="198" t="str">
        <f>IF(K25="","",$J$3)</f>
        <v/>
      </c>
      <c r="L118" s="197" t="str">
        <f>IF(J25="","",J25)</f>
        <v/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30042208</v>
      </c>
      <c r="R118" s="197" t="str">
        <f t="shared" si="85"/>
        <v>SL3 TRANSFER</v>
      </c>
      <c r="S118" s="198">
        <f>IF(T25="","",$S$3)</f>
        <v>46252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30042231</v>
      </c>
      <c r="Z118" s="197" t="str">
        <f t="shared" si="65"/>
        <v>SL3 TRANSFER</v>
      </c>
      <c r="AA118" s="198">
        <f t="shared" si="66"/>
        <v>46253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30042205</v>
      </c>
      <c r="AH118" s="197" t="str">
        <f t="shared" si="71"/>
        <v>SL3 TRANSFER</v>
      </c>
      <c r="AI118" s="198">
        <f t="shared" si="72"/>
        <v>46254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 t="str">
        <f t="shared" si="84"/>
        <v/>
      </c>
      <c r="J119" s="197" t="str">
        <f t="shared" si="84"/>
        <v/>
      </c>
      <c r="K119" s="198" t="str">
        <f>IF(K26="","",$J$3)</f>
        <v/>
      </c>
      <c r="L119" s="197" t="str">
        <f>IF(J26="","",J26)</f>
        <v/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 t="str">
        <f t="shared" si="85"/>
        <v/>
      </c>
      <c r="R120" s="197" t="str">
        <f t="shared" si="85"/>
        <v/>
      </c>
      <c r="S120" s="198" t="str">
        <f>IF(T27="","",$S$3)</f>
        <v/>
      </c>
      <c r="T120" s="197" t="str">
        <f>IF(S27="","",S27)</f>
        <v/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 t="str">
        <f t="shared" si="95"/>
        <v>SL3 TRANSFER</v>
      </c>
      <c r="B170" s="202" t="str">
        <f t="shared" si="96"/>
        <v>8AM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0</v>
      </c>
      <c r="B176" s="203">
        <f t="shared" ref="B176:B181" si="98">O5</f>
        <v>0</v>
      </c>
    </row>
    <row r="177" spans="1:2" x14ac:dyDescent="0.25">
      <c r="A177" s="129">
        <f t="shared" si="97"/>
        <v>0</v>
      </c>
      <c r="B177" s="203">
        <f t="shared" si="98"/>
        <v>0</v>
      </c>
    </row>
    <row r="178" spans="1:2" x14ac:dyDescent="0.25">
      <c r="A178" s="129">
        <f t="shared" si="97"/>
        <v>0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0</v>
      </c>
      <c r="B182" s="203">
        <f t="shared" ref="B182:B192" si="100">O13</f>
        <v>0</v>
      </c>
    </row>
    <row r="183" spans="1:2" x14ac:dyDescent="0.25">
      <c r="A183" s="129">
        <f t="shared" si="99"/>
        <v>0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>
        <f>L25</f>
        <v>0</v>
      </c>
      <c r="B193" s="203">
        <f>O25</f>
        <v>0</v>
      </c>
    </row>
    <row r="194" spans="1:2" x14ac:dyDescent="0.25">
      <c r="A194" s="129">
        <f>L26</f>
        <v>0</v>
      </c>
      <c r="B194" s="203">
        <f>O26</f>
        <v>0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SL3 TRANSFER</v>
      </c>
      <c r="B219" s="203" t="str">
        <f t="shared" si="104"/>
        <v>8AM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0</v>
      </c>
      <c r="B225" s="203">
        <f t="shared" ref="B225:B230" si="106">X5</f>
        <v>0</v>
      </c>
    </row>
    <row r="226" spans="1:2" x14ac:dyDescent="0.25">
      <c r="A226" s="129">
        <f t="shared" si="105"/>
        <v>0</v>
      </c>
      <c r="B226" s="203">
        <f t="shared" si="106"/>
        <v>0</v>
      </c>
    </row>
    <row r="227" spans="1:2" x14ac:dyDescent="0.25">
      <c r="A227" s="129">
        <f t="shared" si="105"/>
        <v>0</v>
      </c>
      <c r="B227" s="203">
        <f t="shared" si="106"/>
        <v>0</v>
      </c>
    </row>
    <row r="228" spans="1:2" x14ac:dyDescent="0.25">
      <c r="A228" s="129">
        <f t="shared" si="105"/>
        <v>0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SL3 TRANSFER</v>
      </c>
      <c r="B242" s="203" t="str">
        <f>X25</f>
        <v>8AM</v>
      </c>
    </row>
    <row r="243" spans="1:2" x14ac:dyDescent="0.25">
      <c r="A243" s="129">
        <f>U26</f>
        <v>0</v>
      </c>
      <c r="B243" s="203">
        <f>X26</f>
        <v>0</v>
      </c>
    </row>
    <row r="244" spans="1:2" x14ac:dyDescent="0.25">
      <c r="A244" s="129">
        <f>U27</f>
        <v>0</v>
      </c>
      <c r="B244" s="203">
        <f>X27</f>
        <v>0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0</v>
      </c>
      <c r="B251" s="203">
        <f t="shared" si="110"/>
        <v>0</v>
      </c>
    </row>
    <row r="252" spans="1:2" x14ac:dyDescent="0.25">
      <c r="A252" s="129">
        <f t="shared" si="109"/>
        <v>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20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S3:AA3"/>
    <mergeCell ref="A32:I32"/>
    <mergeCell ref="J32:R32"/>
    <mergeCell ref="S32:AA32"/>
    <mergeCell ref="U25:V25"/>
    <mergeCell ref="C53:D53"/>
    <mergeCell ref="L53:M53"/>
    <mergeCell ref="A1:B1"/>
    <mergeCell ref="A3:I3"/>
    <mergeCell ref="J3:R3"/>
  </mergeCells>
  <conditionalFormatting sqref="AB32 J31:J32 S31:S32 S60 AB34:AB40 J60 AB46:AB47 A31:A32 AB49:AB60 A88 H98:H99 J80:J88 J90:J97 S78:S99 A98:A100 A27:A29 A15:A25 AK59:AK99 AB68:AB99">
    <cfRule type="cellIs" dxfId="12553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2552" priority="335" operator="equal">
      <formula>"IDF"</formula>
    </cfRule>
    <cfRule type="cellIs" dxfId="12551" priority="336" operator="equal">
      <formula>"Costco"</formula>
    </cfRule>
    <cfRule type="cellIs" dxfId="12550" priority="337" operator="equal">
      <formula>"Gutzy"</formula>
    </cfRule>
    <cfRule type="cellIs" dxfId="12549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2548" priority="334" operator="equal">
      <formula>"Receiving"</formula>
    </cfRule>
  </conditionalFormatting>
  <conditionalFormatting sqref="AB48">
    <cfRule type="cellIs" dxfId="12547" priority="333" operator="equal">
      <formula>"SLC"</formula>
    </cfRule>
  </conditionalFormatting>
  <conditionalFormatting sqref="AB48">
    <cfRule type="cellIs" dxfId="12546" priority="329" operator="equal">
      <formula>"IDF"</formula>
    </cfRule>
    <cfRule type="cellIs" dxfId="12545" priority="330" operator="equal">
      <formula>"Costco"</formula>
    </cfRule>
    <cfRule type="cellIs" dxfId="12544" priority="331" operator="equal">
      <formula>"Gutzy"</formula>
    </cfRule>
    <cfRule type="cellIs" dxfId="12543" priority="332" operator="equal">
      <formula>"LCP"</formula>
    </cfRule>
  </conditionalFormatting>
  <conditionalFormatting sqref="AB48">
    <cfRule type="cellIs" dxfId="12542" priority="328" operator="equal">
      <formula>"Receiving"</formula>
    </cfRule>
  </conditionalFormatting>
  <conditionalFormatting sqref="AB41">
    <cfRule type="cellIs" dxfId="12541" priority="327" operator="equal">
      <formula>"SLC"</formula>
    </cfRule>
  </conditionalFormatting>
  <conditionalFormatting sqref="AB41">
    <cfRule type="cellIs" dxfId="12540" priority="323" operator="equal">
      <formula>"IDF"</formula>
    </cfRule>
    <cfRule type="cellIs" dxfId="12539" priority="324" operator="equal">
      <formula>"Costco"</formula>
    </cfRule>
    <cfRule type="cellIs" dxfId="12538" priority="325" operator="equal">
      <formula>"Gutzy"</formula>
    </cfRule>
    <cfRule type="cellIs" dxfId="12537" priority="326" operator="equal">
      <formula>"LCP"</formula>
    </cfRule>
  </conditionalFormatting>
  <conditionalFormatting sqref="AB41">
    <cfRule type="cellIs" dxfId="12536" priority="322" operator="equal">
      <formula>"Receiving"</formula>
    </cfRule>
  </conditionalFormatting>
  <conditionalFormatting sqref="AB42:AB44">
    <cfRule type="cellIs" dxfId="12535" priority="321" operator="equal">
      <formula>"SLC"</formula>
    </cfRule>
  </conditionalFormatting>
  <conditionalFormatting sqref="AB42:AB44">
    <cfRule type="cellIs" dxfId="12534" priority="317" operator="equal">
      <formula>"IDF"</formula>
    </cfRule>
    <cfRule type="cellIs" dxfId="12533" priority="318" operator="equal">
      <formula>"Costco"</formula>
    </cfRule>
    <cfRule type="cellIs" dxfId="12532" priority="319" operator="equal">
      <formula>"Gutzy"</formula>
    </cfRule>
    <cfRule type="cellIs" dxfId="12531" priority="320" operator="equal">
      <formula>"LCP"</formula>
    </cfRule>
  </conditionalFormatting>
  <conditionalFormatting sqref="AB42:AB44">
    <cfRule type="cellIs" dxfId="12530" priority="316" operator="equal">
      <formula>"Receiving"</formula>
    </cfRule>
  </conditionalFormatting>
  <conditionalFormatting sqref="AB45">
    <cfRule type="cellIs" dxfId="12529" priority="315" operator="equal">
      <formula>"SLC"</formula>
    </cfRule>
  </conditionalFormatting>
  <conditionalFormatting sqref="AB45">
    <cfRule type="cellIs" dxfId="12528" priority="311" operator="equal">
      <formula>"IDF"</formula>
    </cfRule>
    <cfRule type="cellIs" dxfId="12527" priority="312" operator="equal">
      <formula>"Costco"</formula>
    </cfRule>
    <cfRule type="cellIs" dxfId="12526" priority="313" operator="equal">
      <formula>"Gutzy"</formula>
    </cfRule>
    <cfRule type="cellIs" dxfId="12525" priority="314" operator="equal">
      <formula>"LCP"</formula>
    </cfRule>
  </conditionalFormatting>
  <conditionalFormatting sqref="AB45">
    <cfRule type="cellIs" dxfId="12524" priority="310" operator="equal">
      <formula>"Receiving"</formula>
    </cfRule>
  </conditionalFormatting>
  <conditionalFormatting sqref="I100">
    <cfRule type="cellIs" dxfId="12523" priority="309" operator="equal">
      <formula>"SLC"</formula>
    </cfRule>
  </conditionalFormatting>
  <conditionalFormatting sqref="I100">
    <cfRule type="cellIs" dxfId="12522" priority="305" operator="equal">
      <formula>"IDF"</formula>
    </cfRule>
    <cfRule type="cellIs" dxfId="12521" priority="306" operator="equal">
      <formula>"Costco"</formula>
    </cfRule>
    <cfRule type="cellIs" dxfId="12520" priority="307" operator="equal">
      <formula>"Gutzy"</formula>
    </cfRule>
    <cfRule type="cellIs" dxfId="12519" priority="308" operator="equal">
      <formula>"LCP"</formula>
    </cfRule>
  </conditionalFormatting>
  <conditionalFormatting sqref="Q100">
    <cfRule type="cellIs" dxfId="12518" priority="304" operator="equal">
      <formula>"SLC"</formula>
    </cfRule>
  </conditionalFormatting>
  <conditionalFormatting sqref="Q100">
    <cfRule type="cellIs" dxfId="12517" priority="300" operator="equal">
      <formula>"IDF"</formula>
    </cfRule>
    <cfRule type="cellIs" dxfId="12516" priority="301" operator="equal">
      <formula>"Costco"</formula>
    </cfRule>
    <cfRule type="cellIs" dxfId="12515" priority="302" operator="equal">
      <formula>"Gutzy"</formula>
    </cfRule>
    <cfRule type="cellIs" dxfId="12514" priority="303" operator="equal">
      <formula>"LCP"</formula>
    </cfRule>
  </conditionalFormatting>
  <conditionalFormatting sqref="Y100">
    <cfRule type="cellIs" dxfId="12513" priority="299" operator="equal">
      <formula>"SLC"</formula>
    </cfRule>
  </conditionalFormatting>
  <conditionalFormatting sqref="Y100">
    <cfRule type="cellIs" dxfId="12512" priority="295" operator="equal">
      <formula>"IDF"</formula>
    </cfRule>
    <cfRule type="cellIs" dxfId="12511" priority="296" operator="equal">
      <formula>"Costco"</formula>
    </cfRule>
    <cfRule type="cellIs" dxfId="12510" priority="297" operator="equal">
      <formula>"Gutzy"</formula>
    </cfRule>
    <cfRule type="cellIs" dxfId="12509" priority="298" operator="equal">
      <formula>"LCP"</formula>
    </cfRule>
  </conditionalFormatting>
  <conditionalFormatting sqref="AG100">
    <cfRule type="cellIs" dxfId="12508" priority="294" operator="equal">
      <formula>"SLC"</formula>
    </cfRule>
  </conditionalFormatting>
  <conditionalFormatting sqref="AG100">
    <cfRule type="cellIs" dxfId="12507" priority="290" operator="equal">
      <formula>"IDF"</formula>
    </cfRule>
    <cfRule type="cellIs" dxfId="12506" priority="291" operator="equal">
      <formula>"Costco"</formula>
    </cfRule>
    <cfRule type="cellIs" dxfId="12505" priority="292" operator="equal">
      <formula>"Gutzy"</formula>
    </cfRule>
    <cfRule type="cellIs" dxfId="12504" priority="293" operator="equal">
      <formula>"LCP"</formula>
    </cfRule>
  </conditionalFormatting>
  <conditionalFormatting sqref="AO100">
    <cfRule type="cellIs" dxfId="12503" priority="289" operator="equal">
      <formula>"SLC"</formula>
    </cfRule>
  </conditionalFormatting>
  <conditionalFormatting sqref="AO100">
    <cfRule type="cellIs" dxfId="12502" priority="285" operator="equal">
      <formula>"IDF"</formula>
    </cfRule>
    <cfRule type="cellIs" dxfId="12501" priority="286" operator="equal">
      <formula>"Costco"</formula>
    </cfRule>
    <cfRule type="cellIs" dxfId="12500" priority="287" operator="equal">
      <formula>"Gutzy"</formula>
    </cfRule>
    <cfRule type="cellIs" dxfId="12499" priority="288" operator="equal">
      <formula>"LCP"</formula>
    </cfRule>
  </conditionalFormatting>
  <conditionalFormatting sqref="AW100">
    <cfRule type="cellIs" dxfId="12498" priority="284" operator="equal">
      <formula>"SLC"</formula>
    </cfRule>
  </conditionalFormatting>
  <conditionalFormatting sqref="AW100">
    <cfRule type="cellIs" dxfId="12497" priority="280" operator="equal">
      <formula>"IDF"</formula>
    </cfRule>
    <cfRule type="cellIs" dxfId="12496" priority="281" operator="equal">
      <formula>"Costco"</formula>
    </cfRule>
    <cfRule type="cellIs" dxfId="12495" priority="282" operator="equal">
      <formula>"Gutzy"</formula>
    </cfRule>
    <cfRule type="cellIs" dxfId="12494" priority="283" operator="equal">
      <formula>"LCP"</formula>
    </cfRule>
  </conditionalFormatting>
  <conditionalFormatting sqref="J27">
    <cfRule type="cellIs" dxfId="12493" priority="279" operator="equal">
      <formula>"SLC"</formula>
    </cfRule>
  </conditionalFormatting>
  <conditionalFormatting sqref="J27">
    <cfRule type="cellIs" dxfId="12492" priority="275" operator="equal">
      <formula>"IDF"</formula>
    </cfRule>
    <cfRule type="cellIs" dxfId="12491" priority="276" operator="equal">
      <formula>"Costco"</formula>
    </cfRule>
    <cfRule type="cellIs" dxfId="12490" priority="277" operator="equal">
      <formula>"Gutzy"</formula>
    </cfRule>
    <cfRule type="cellIs" dxfId="12489" priority="278" operator="equal">
      <formula>"LCP"</formula>
    </cfRule>
  </conditionalFormatting>
  <conditionalFormatting sqref="J27">
    <cfRule type="cellIs" dxfId="12488" priority="274" operator="equal">
      <formula>"Receiving"</formula>
    </cfRule>
  </conditionalFormatting>
  <conditionalFormatting sqref="S28:S29 S23 S25:S26">
    <cfRule type="cellIs" dxfId="12487" priority="273" operator="equal">
      <formula>"SLC"</formula>
    </cfRule>
  </conditionalFormatting>
  <conditionalFormatting sqref="S28:S29 S23 S25:S26">
    <cfRule type="cellIs" dxfId="12486" priority="269" operator="equal">
      <formula>"IDF"</formula>
    </cfRule>
    <cfRule type="cellIs" dxfId="12485" priority="270" operator="equal">
      <formula>"Costco"</formula>
    </cfRule>
    <cfRule type="cellIs" dxfId="12484" priority="271" operator="equal">
      <formula>"Gutzy"</formula>
    </cfRule>
    <cfRule type="cellIs" dxfId="12483" priority="272" operator="equal">
      <formula>"LCP"</formula>
    </cfRule>
  </conditionalFormatting>
  <conditionalFormatting sqref="S28:S29 S23 S25:S26">
    <cfRule type="cellIs" dxfId="12482" priority="268" operator="equal">
      <formula>"Receiving"</formula>
    </cfRule>
  </conditionalFormatting>
  <conditionalFormatting sqref="J89">
    <cfRule type="cellIs" dxfId="12481" priority="267" operator="equal">
      <formula>"SLC"</formula>
    </cfRule>
  </conditionalFormatting>
  <conditionalFormatting sqref="J89">
    <cfRule type="cellIs" dxfId="12480" priority="263" operator="equal">
      <formula>"IDF"</formula>
    </cfRule>
    <cfRule type="cellIs" dxfId="12479" priority="264" operator="equal">
      <formula>"Costco"</formula>
    </cfRule>
    <cfRule type="cellIs" dxfId="12478" priority="265" operator="equal">
      <formula>"Gutzy"</formula>
    </cfRule>
    <cfRule type="cellIs" dxfId="12477" priority="266" operator="equal">
      <formula>"LCP"</formula>
    </cfRule>
  </conditionalFormatting>
  <conditionalFormatting sqref="J89">
    <cfRule type="cellIs" dxfId="12476" priority="262" operator="equal">
      <formula>"Receiving"</formula>
    </cfRule>
  </conditionalFormatting>
  <conditionalFormatting sqref="J30">
    <cfRule type="cellIs" dxfId="12475" priority="261" operator="equal">
      <formula>"SLC"</formula>
    </cfRule>
  </conditionalFormatting>
  <conditionalFormatting sqref="J30">
    <cfRule type="cellIs" dxfId="12474" priority="257" operator="equal">
      <formula>"IDF"</formula>
    </cfRule>
    <cfRule type="cellIs" dxfId="12473" priority="258" operator="equal">
      <formula>"Costco"</formula>
    </cfRule>
    <cfRule type="cellIs" dxfId="12472" priority="259" operator="equal">
      <formula>"Gutzy"</formula>
    </cfRule>
    <cfRule type="cellIs" dxfId="12471" priority="260" operator="equal">
      <formula>"LCP"</formula>
    </cfRule>
  </conditionalFormatting>
  <conditionalFormatting sqref="J30">
    <cfRule type="cellIs" dxfId="12470" priority="256" operator="equal">
      <formula>"Receiving"</formula>
    </cfRule>
  </conditionalFormatting>
  <conditionalFormatting sqref="J27:J30">
    <cfRule type="cellIs" dxfId="12469" priority="255" operator="equal">
      <formula>"SLC"</formula>
    </cfRule>
  </conditionalFormatting>
  <conditionalFormatting sqref="J27:J30">
    <cfRule type="cellIs" dxfId="12468" priority="251" operator="equal">
      <formula>"IDF"</formula>
    </cfRule>
    <cfRule type="cellIs" dxfId="12467" priority="252" operator="equal">
      <formula>"Costco"</formula>
    </cfRule>
    <cfRule type="cellIs" dxfId="12466" priority="253" operator="equal">
      <formula>"Gutzy"</formula>
    </cfRule>
    <cfRule type="cellIs" dxfId="12465" priority="254" operator="equal">
      <formula>"LCP"</formula>
    </cfRule>
  </conditionalFormatting>
  <conditionalFormatting sqref="J27:J30">
    <cfRule type="cellIs" dxfId="12464" priority="250" operator="equal">
      <formula>"Receiving"</formula>
    </cfRule>
  </conditionalFormatting>
  <conditionalFormatting sqref="S27">
    <cfRule type="cellIs" dxfId="12463" priority="249" operator="equal">
      <formula>"SLC"</formula>
    </cfRule>
  </conditionalFormatting>
  <conditionalFormatting sqref="S27">
    <cfRule type="cellIs" dxfId="12462" priority="245" operator="equal">
      <formula>"IDF"</formula>
    </cfRule>
    <cfRule type="cellIs" dxfId="12461" priority="246" operator="equal">
      <formula>"Costco"</formula>
    </cfRule>
    <cfRule type="cellIs" dxfId="12460" priority="247" operator="equal">
      <formula>"Gutzy"</formula>
    </cfRule>
    <cfRule type="cellIs" dxfId="12459" priority="248" operator="equal">
      <formula>"LCP"</formula>
    </cfRule>
  </conditionalFormatting>
  <conditionalFormatting sqref="S27">
    <cfRule type="cellIs" dxfId="12458" priority="244" operator="equal">
      <formula>"Receiving"</formula>
    </cfRule>
  </conditionalFormatting>
  <conditionalFormatting sqref="S30">
    <cfRule type="cellIs" dxfId="12457" priority="243" operator="equal">
      <formula>"SLC"</formula>
    </cfRule>
  </conditionalFormatting>
  <conditionalFormatting sqref="S30">
    <cfRule type="cellIs" dxfId="12456" priority="239" operator="equal">
      <formula>"IDF"</formula>
    </cfRule>
    <cfRule type="cellIs" dxfId="12455" priority="240" operator="equal">
      <formula>"Costco"</formula>
    </cfRule>
    <cfRule type="cellIs" dxfId="12454" priority="241" operator="equal">
      <formula>"Gutzy"</formula>
    </cfRule>
    <cfRule type="cellIs" dxfId="12453" priority="242" operator="equal">
      <formula>"LCP"</formula>
    </cfRule>
  </conditionalFormatting>
  <conditionalFormatting sqref="S30">
    <cfRule type="cellIs" dxfId="12452" priority="238" operator="equal">
      <formula>"Receiving"</formula>
    </cfRule>
  </conditionalFormatting>
  <conditionalFormatting sqref="J26 J5:J18">
    <cfRule type="cellIs" dxfId="12451" priority="237" operator="equal">
      <formula>"SLC"</formula>
    </cfRule>
  </conditionalFormatting>
  <conditionalFormatting sqref="J26 J5:J18">
    <cfRule type="cellIs" dxfId="12450" priority="233" operator="equal">
      <formula>"IDF"</formula>
    </cfRule>
    <cfRule type="cellIs" dxfId="12449" priority="234" operator="equal">
      <formula>"Costco"</formula>
    </cfRule>
    <cfRule type="cellIs" dxfId="12448" priority="235" operator="equal">
      <formula>"Gutzy"</formula>
    </cfRule>
    <cfRule type="cellIs" dxfId="12447" priority="236" operator="equal">
      <formula>"LCP"</formula>
    </cfRule>
  </conditionalFormatting>
  <conditionalFormatting sqref="J26 J5:J18">
    <cfRule type="cellIs" dxfId="12446" priority="232" operator="equal">
      <formula>"Receiving"</formula>
    </cfRule>
  </conditionalFormatting>
  <conditionalFormatting sqref="J19:J24">
    <cfRule type="cellIs" dxfId="12445" priority="231" operator="equal">
      <formula>"SLC"</formula>
    </cfRule>
  </conditionalFormatting>
  <conditionalFormatting sqref="J19:J24">
    <cfRule type="cellIs" dxfId="12444" priority="227" operator="equal">
      <formula>"IDF"</formula>
    </cfRule>
    <cfRule type="cellIs" dxfId="12443" priority="228" operator="equal">
      <formula>"Costco"</formula>
    </cfRule>
    <cfRule type="cellIs" dxfId="12442" priority="229" operator="equal">
      <formula>"Gutzy"</formula>
    </cfRule>
    <cfRule type="cellIs" dxfId="12441" priority="230" operator="equal">
      <formula>"LCP"</formula>
    </cfRule>
  </conditionalFormatting>
  <conditionalFormatting sqref="J19:J24">
    <cfRule type="cellIs" dxfId="12440" priority="226" operator="equal">
      <formula>"Receiving"</formula>
    </cfRule>
  </conditionalFormatting>
  <conditionalFormatting sqref="S5:S18">
    <cfRule type="cellIs" dxfId="12439" priority="225" operator="equal">
      <formula>"SLC"</formula>
    </cfRule>
  </conditionalFormatting>
  <conditionalFormatting sqref="S5:S18">
    <cfRule type="cellIs" dxfId="12438" priority="221" operator="equal">
      <formula>"IDF"</formula>
    </cfRule>
    <cfRule type="cellIs" dxfId="12437" priority="222" operator="equal">
      <formula>"Costco"</formula>
    </cfRule>
    <cfRule type="cellIs" dxfId="12436" priority="223" operator="equal">
      <formula>"Gutzy"</formula>
    </cfRule>
    <cfRule type="cellIs" dxfId="12435" priority="224" operator="equal">
      <formula>"LCP"</formula>
    </cfRule>
  </conditionalFormatting>
  <conditionalFormatting sqref="S5:S18">
    <cfRule type="cellIs" dxfId="12434" priority="220" operator="equal">
      <formula>"Receiving"</formula>
    </cfRule>
  </conditionalFormatting>
  <conditionalFormatting sqref="S19:S23">
    <cfRule type="cellIs" dxfId="12433" priority="219" operator="equal">
      <formula>"SLC"</formula>
    </cfRule>
  </conditionalFormatting>
  <conditionalFormatting sqref="S19:S23">
    <cfRule type="cellIs" dxfId="12432" priority="215" operator="equal">
      <formula>"IDF"</formula>
    </cfRule>
    <cfRule type="cellIs" dxfId="12431" priority="216" operator="equal">
      <formula>"Costco"</formula>
    </cfRule>
    <cfRule type="cellIs" dxfId="12430" priority="217" operator="equal">
      <formula>"Gutzy"</formula>
    </cfRule>
    <cfRule type="cellIs" dxfId="12429" priority="218" operator="equal">
      <formula>"LCP"</formula>
    </cfRule>
  </conditionalFormatting>
  <conditionalFormatting sqref="S19:S23">
    <cfRule type="cellIs" dxfId="12428" priority="214" operator="equal">
      <formula>"Receiving"</formula>
    </cfRule>
  </conditionalFormatting>
  <conditionalFormatting sqref="S24">
    <cfRule type="cellIs" dxfId="12427" priority="213" operator="equal">
      <formula>"SLC"</formula>
    </cfRule>
  </conditionalFormatting>
  <conditionalFormatting sqref="S24">
    <cfRule type="cellIs" dxfId="12426" priority="209" operator="equal">
      <formula>"IDF"</formula>
    </cfRule>
    <cfRule type="cellIs" dxfId="12425" priority="210" operator="equal">
      <formula>"Costco"</formula>
    </cfRule>
    <cfRule type="cellIs" dxfId="12424" priority="211" operator="equal">
      <formula>"Gutzy"</formula>
    </cfRule>
    <cfRule type="cellIs" dxfId="12423" priority="212" operator="equal">
      <formula>"LCP"</formula>
    </cfRule>
  </conditionalFormatting>
  <conditionalFormatting sqref="S24">
    <cfRule type="cellIs" dxfId="12422" priority="208" operator="equal">
      <formula>"Receiving"</formula>
    </cfRule>
  </conditionalFormatting>
  <conditionalFormatting sqref="A30">
    <cfRule type="cellIs" dxfId="12421" priority="207" operator="equal">
      <formula>"SLC"</formula>
    </cfRule>
  </conditionalFormatting>
  <conditionalFormatting sqref="A30">
    <cfRule type="cellIs" dxfId="12420" priority="203" operator="equal">
      <formula>"IDF"</formula>
    </cfRule>
    <cfRule type="cellIs" dxfId="12419" priority="204" operator="equal">
      <formula>"Costco"</formula>
    </cfRule>
    <cfRule type="cellIs" dxfId="12418" priority="205" operator="equal">
      <formula>"Gutzy"</formula>
    </cfRule>
    <cfRule type="cellIs" dxfId="12417" priority="206" operator="equal">
      <formula>"LCP"</formula>
    </cfRule>
  </conditionalFormatting>
  <conditionalFormatting sqref="A30">
    <cfRule type="cellIs" dxfId="12416" priority="202" operator="equal">
      <formula>"Receiving"</formula>
    </cfRule>
  </conditionalFormatting>
  <conditionalFormatting sqref="A30">
    <cfRule type="cellIs" dxfId="12415" priority="201" operator="equal">
      <formula>"SLC"</formula>
    </cfRule>
  </conditionalFormatting>
  <conditionalFormatting sqref="A30">
    <cfRule type="cellIs" dxfId="12414" priority="197" operator="equal">
      <formula>"IDF"</formula>
    </cfRule>
    <cfRule type="cellIs" dxfId="12413" priority="198" operator="equal">
      <formula>"Costco"</formula>
    </cfRule>
    <cfRule type="cellIs" dxfId="12412" priority="199" operator="equal">
      <formula>"Gutzy"</formula>
    </cfRule>
    <cfRule type="cellIs" dxfId="12411" priority="200" operator="equal">
      <formula>"LCP"</formula>
    </cfRule>
  </conditionalFormatting>
  <conditionalFormatting sqref="A30">
    <cfRule type="cellIs" dxfId="12410" priority="196" operator="equal">
      <formula>"Receiving"</formula>
    </cfRule>
  </conditionalFormatting>
  <conditionalFormatting sqref="A60">
    <cfRule type="cellIs" dxfId="12409" priority="195" operator="equal">
      <formula>"SLC"</formula>
    </cfRule>
  </conditionalFormatting>
  <conditionalFormatting sqref="A60">
    <cfRule type="cellIs" dxfId="12408" priority="191" operator="equal">
      <formula>"IDF"</formula>
    </cfRule>
    <cfRule type="cellIs" dxfId="12407" priority="192" operator="equal">
      <formula>"Costco"</formula>
    </cfRule>
    <cfRule type="cellIs" dxfId="12406" priority="193" operator="equal">
      <formula>"Gutzy"</formula>
    </cfRule>
    <cfRule type="cellIs" dxfId="12405" priority="194" operator="equal">
      <formula>"LCP"</formula>
    </cfRule>
  </conditionalFormatting>
  <conditionalFormatting sqref="A56">
    <cfRule type="cellIs" dxfId="12404" priority="190" operator="equal">
      <formula>"SLC"</formula>
    </cfRule>
  </conditionalFormatting>
  <conditionalFormatting sqref="A56">
    <cfRule type="cellIs" dxfId="12403" priority="186" operator="equal">
      <formula>"IDF"</formula>
    </cfRule>
    <cfRule type="cellIs" dxfId="12402" priority="187" operator="equal">
      <formula>"Costco"</formula>
    </cfRule>
    <cfRule type="cellIs" dxfId="12401" priority="188" operator="equal">
      <formula>"Gutzy"</formula>
    </cfRule>
    <cfRule type="cellIs" dxfId="12400" priority="189" operator="equal">
      <formula>"LCP"</formula>
    </cfRule>
  </conditionalFormatting>
  <conditionalFormatting sqref="A56">
    <cfRule type="cellIs" dxfId="12399" priority="185" operator="equal">
      <formula>"Receiving"</formula>
    </cfRule>
  </conditionalFormatting>
  <conditionalFormatting sqref="A59">
    <cfRule type="cellIs" dxfId="12398" priority="184" operator="equal">
      <formula>"SLC"</formula>
    </cfRule>
  </conditionalFormatting>
  <conditionalFormatting sqref="A59">
    <cfRule type="cellIs" dxfId="12397" priority="180" operator="equal">
      <formula>"IDF"</formula>
    </cfRule>
    <cfRule type="cellIs" dxfId="12396" priority="181" operator="equal">
      <formula>"Costco"</formula>
    </cfRule>
    <cfRule type="cellIs" dxfId="12395" priority="182" operator="equal">
      <formula>"Gutzy"</formula>
    </cfRule>
    <cfRule type="cellIs" dxfId="12394" priority="183" operator="equal">
      <formula>"LCP"</formula>
    </cfRule>
  </conditionalFormatting>
  <conditionalFormatting sqref="A59">
    <cfRule type="cellIs" dxfId="12393" priority="179" operator="equal">
      <formula>"Receiving"</formula>
    </cfRule>
  </conditionalFormatting>
  <conditionalFormatting sqref="A56:A59">
    <cfRule type="cellIs" dxfId="12392" priority="178" operator="equal">
      <formula>"SLC"</formula>
    </cfRule>
  </conditionalFormatting>
  <conditionalFormatting sqref="A56:A59">
    <cfRule type="cellIs" dxfId="12391" priority="174" operator="equal">
      <formula>"IDF"</formula>
    </cfRule>
    <cfRule type="cellIs" dxfId="12390" priority="175" operator="equal">
      <formula>"Costco"</formula>
    </cfRule>
    <cfRule type="cellIs" dxfId="12389" priority="176" operator="equal">
      <formula>"Gutzy"</formula>
    </cfRule>
    <cfRule type="cellIs" dxfId="12388" priority="177" operator="equal">
      <formula>"LCP"</formula>
    </cfRule>
  </conditionalFormatting>
  <conditionalFormatting sqref="A56:A59">
    <cfRule type="cellIs" dxfId="12387" priority="173" operator="equal">
      <formula>"Receiving"</formula>
    </cfRule>
  </conditionalFormatting>
  <conditionalFormatting sqref="A34:A47">
    <cfRule type="cellIs" dxfId="12386" priority="172" operator="equal">
      <formula>"SLC"</formula>
    </cfRule>
  </conditionalFormatting>
  <conditionalFormatting sqref="A34:A47">
    <cfRule type="cellIs" dxfId="12385" priority="168" operator="equal">
      <formula>"IDF"</formula>
    </cfRule>
    <cfRule type="cellIs" dxfId="12384" priority="169" operator="equal">
      <formula>"Costco"</formula>
    </cfRule>
    <cfRule type="cellIs" dxfId="12383" priority="170" operator="equal">
      <formula>"Gutzy"</formula>
    </cfRule>
    <cfRule type="cellIs" dxfId="12382" priority="171" operator="equal">
      <formula>"LCP"</formula>
    </cfRule>
  </conditionalFormatting>
  <conditionalFormatting sqref="A34:A47">
    <cfRule type="cellIs" dxfId="12381" priority="167" operator="equal">
      <formula>"Receiving"</formula>
    </cfRule>
  </conditionalFormatting>
  <conditionalFormatting sqref="A48:A53">
    <cfRule type="cellIs" dxfId="12380" priority="166" operator="equal">
      <formula>"SLC"</formula>
    </cfRule>
  </conditionalFormatting>
  <conditionalFormatting sqref="A48:A53">
    <cfRule type="cellIs" dxfId="12379" priority="162" operator="equal">
      <formula>"IDF"</formula>
    </cfRule>
    <cfRule type="cellIs" dxfId="12378" priority="163" operator="equal">
      <formula>"Costco"</formula>
    </cfRule>
    <cfRule type="cellIs" dxfId="12377" priority="164" operator="equal">
      <formula>"Gutzy"</formula>
    </cfRule>
    <cfRule type="cellIs" dxfId="12376" priority="165" operator="equal">
      <formula>"LCP"</formula>
    </cfRule>
  </conditionalFormatting>
  <conditionalFormatting sqref="A48:A53">
    <cfRule type="cellIs" dxfId="12375" priority="161" operator="equal">
      <formula>"Receiving"</formula>
    </cfRule>
  </conditionalFormatting>
  <conditionalFormatting sqref="J59">
    <cfRule type="cellIs" dxfId="12374" priority="160" operator="equal">
      <formula>"SLC"</formula>
    </cfRule>
  </conditionalFormatting>
  <conditionalFormatting sqref="J59">
    <cfRule type="cellIs" dxfId="12373" priority="156" operator="equal">
      <formula>"IDF"</formula>
    </cfRule>
    <cfRule type="cellIs" dxfId="12372" priority="157" operator="equal">
      <formula>"Costco"</formula>
    </cfRule>
    <cfRule type="cellIs" dxfId="12371" priority="158" operator="equal">
      <formula>"Gutzy"</formula>
    </cfRule>
    <cfRule type="cellIs" dxfId="12370" priority="159" operator="equal">
      <formula>"LCP"</formula>
    </cfRule>
  </conditionalFormatting>
  <conditionalFormatting sqref="J59">
    <cfRule type="cellIs" dxfId="12369" priority="155" operator="equal">
      <formula>"Receiving"</formula>
    </cfRule>
  </conditionalFormatting>
  <conditionalFormatting sqref="J59">
    <cfRule type="cellIs" dxfId="12368" priority="154" operator="equal">
      <formula>"SLC"</formula>
    </cfRule>
  </conditionalFormatting>
  <conditionalFormatting sqref="J59">
    <cfRule type="cellIs" dxfId="12367" priority="150" operator="equal">
      <formula>"IDF"</formula>
    </cfRule>
    <cfRule type="cellIs" dxfId="12366" priority="151" operator="equal">
      <formula>"Costco"</formula>
    </cfRule>
    <cfRule type="cellIs" dxfId="12365" priority="152" operator="equal">
      <formula>"Gutzy"</formula>
    </cfRule>
    <cfRule type="cellIs" dxfId="12364" priority="153" operator="equal">
      <formula>"LCP"</formula>
    </cfRule>
  </conditionalFormatting>
  <conditionalFormatting sqref="J59">
    <cfRule type="cellIs" dxfId="12363" priority="149" operator="equal">
      <formula>"Receiving"</formula>
    </cfRule>
  </conditionalFormatting>
  <conditionalFormatting sqref="J34:J47">
    <cfRule type="cellIs" dxfId="12362" priority="148" operator="equal">
      <formula>"SLC"</formula>
    </cfRule>
  </conditionalFormatting>
  <conditionalFormatting sqref="J34:J47">
    <cfRule type="cellIs" dxfId="12361" priority="144" operator="equal">
      <formula>"IDF"</formula>
    </cfRule>
    <cfRule type="cellIs" dxfId="12360" priority="145" operator="equal">
      <formula>"Costco"</formula>
    </cfRule>
    <cfRule type="cellIs" dxfId="12359" priority="146" operator="equal">
      <formula>"Gutzy"</formula>
    </cfRule>
    <cfRule type="cellIs" dxfId="12358" priority="147" operator="equal">
      <formula>"LCP"</formula>
    </cfRule>
  </conditionalFormatting>
  <conditionalFormatting sqref="J34:J47">
    <cfRule type="cellIs" dxfId="12357" priority="143" operator="equal">
      <formula>"Receiving"</formula>
    </cfRule>
  </conditionalFormatting>
  <conditionalFormatting sqref="J48:J52">
    <cfRule type="cellIs" dxfId="12356" priority="142" operator="equal">
      <formula>"SLC"</formula>
    </cfRule>
  </conditionalFormatting>
  <conditionalFormatting sqref="J48:J52">
    <cfRule type="cellIs" dxfId="12355" priority="138" operator="equal">
      <formula>"IDF"</formula>
    </cfRule>
    <cfRule type="cellIs" dxfId="12354" priority="139" operator="equal">
      <formula>"Costco"</formula>
    </cfRule>
    <cfRule type="cellIs" dxfId="12353" priority="140" operator="equal">
      <formula>"Gutzy"</formula>
    </cfRule>
    <cfRule type="cellIs" dxfId="12352" priority="141" operator="equal">
      <formula>"LCP"</formula>
    </cfRule>
  </conditionalFormatting>
  <conditionalFormatting sqref="J48:J52">
    <cfRule type="cellIs" dxfId="12351" priority="137" operator="equal">
      <formula>"Receiving"</formula>
    </cfRule>
  </conditionalFormatting>
  <conditionalFormatting sqref="S56">
    <cfRule type="cellIs" dxfId="12350" priority="136" operator="equal">
      <formula>"SLC"</formula>
    </cfRule>
  </conditionalFormatting>
  <conditionalFormatting sqref="S56">
    <cfRule type="cellIs" dxfId="12349" priority="132" operator="equal">
      <formula>"IDF"</formula>
    </cfRule>
    <cfRule type="cellIs" dxfId="12348" priority="133" operator="equal">
      <formula>"Costco"</formula>
    </cfRule>
    <cfRule type="cellIs" dxfId="12347" priority="134" operator="equal">
      <formula>"Gutzy"</formula>
    </cfRule>
    <cfRule type="cellIs" dxfId="12346" priority="135" operator="equal">
      <formula>"LCP"</formula>
    </cfRule>
  </conditionalFormatting>
  <conditionalFormatting sqref="S56">
    <cfRule type="cellIs" dxfId="12345" priority="131" operator="equal">
      <formula>"Receiving"</formula>
    </cfRule>
  </conditionalFormatting>
  <conditionalFormatting sqref="S59">
    <cfRule type="cellIs" dxfId="12344" priority="130" operator="equal">
      <formula>"SLC"</formula>
    </cfRule>
  </conditionalFormatting>
  <conditionalFormatting sqref="S59">
    <cfRule type="cellIs" dxfId="12343" priority="126" operator="equal">
      <formula>"IDF"</formula>
    </cfRule>
    <cfRule type="cellIs" dxfId="12342" priority="127" operator="equal">
      <formula>"Costco"</formula>
    </cfRule>
    <cfRule type="cellIs" dxfId="12341" priority="128" operator="equal">
      <formula>"Gutzy"</formula>
    </cfRule>
    <cfRule type="cellIs" dxfId="12340" priority="129" operator="equal">
      <formula>"LCP"</formula>
    </cfRule>
  </conditionalFormatting>
  <conditionalFormatting sqref="S59">
    <cfRule type="cellIs" dxfId="12339" priority="125" operator="equal">
      <formula>"Receiving"</formula>
    </cfRule>
  </conditionalFormatting>
  <conditionalFormatting sqref="S56:S59">
    <cfRule type="cellIs" dxfId="12338" priority="124" operator="equal">
      <formula>"SLC"</formula>
    </cfRule>
  </conditionalFormatting>
  <conditionalFormatting sqref="S56:S59">
    <cfRule type="cellIs" dxfId="12337" priority="120" operator="equal">
      <formula>"IDF"</formula>
    </cfRule>
    <cfRule type="cellIs" dxfId="12336" priority="121" operator="equal">
      <formula>"Costco"</formula>
    </cfRule>
    <cfRule type="cellIs" dxfId="12335" priority="122" operator="equal">
      <formula>"Gutzy"</formula>
    </cfRule>
    <cfRule type="cellIs" dxfId="12334" priority="123" operator="equal">
      <formula>"LCP"</formula>
    </cfRule>
  </conditionalFormatting>
  <conditionalFormatting sqref="S56:S59">
    <cfRule type="cellIs" dxfId="12333" priority="119" operator="equal">
      <formula>"Receiving"</formula>
    </cfRule>
  </conditionalFormatting>
  <conditionalFormatting sqref="S54:S55 S34:S47">
    <cfRule type="cellIs" dxfId="12332" priority="118" operator="equal">
      <formula>"SLC"</formula>
    </cfRule>
  </conditionalFormatting>
  <conditionalFormatting sqref="S54:S55 S34:S47">
    <cfRule type="cellIs" dxfId="12331" priority="114" operator="equal">
      <formula>"IDF"</formula>
    </cfRule>
    <cfRule type="cellIs" dxfId="12330" priority="115" operator="equal">
      <formula>"Costco"</formula>
    </cfRule>
    <cfRule type="cellIs" dxfId="12329" priority="116" operator="equal">
      <formula>"Gutzy"</formula>
    </cfRule>
    <cfRule type="cellIs" dxfId="12328" priority="117" operator="equal">
      <formula>"LCP"</formula>
    </cfRule>
  </conditionalFormatting>
  <conditionalFormatting sqref="S54:S55 S34:S47">
    <cfRule type="cellIs" dxfId="12327" priority="113" operator="equal">
      <formula>"Receiving"</formula>
    </cfRule>
  </conditionalFormatting>
  <conditionalFormatting sqref="S48:S53">
    <cfRule type="cellIs" dxfId="12326" priority="112" operator="equal">
      <formula>"SLC"</formula>
    </cfRule>
  </conditionalFormatting>
  <conditionalFormatting sqref="S48:S53">
    <cfRule type="cellIs" dxfId="12325" priority="108" operator="equal">
      <formula>"IDF"</formula>
    </cfRule>
    <cfRule type="cellIs" dxfId="12324" priority="109" operator="equal">
      <formula>"Costco"</formula>
    </cfRule>
    <cfRule type="cellIs" dxfId="12323" priority="110" operator="equal">
      <formula>"Gutzy"</formula>
    </cfRule>
    <cfRule type="cellIs" dxfId="12322" priority="111" operator="equal">
      <formula>"LCP"</formula>
    </cfRule>
  </conditionalFormatting>
  <conditionalFormatting sqref="S48:S53">
    <cfRule type="cellIs" dxfId="12321" priority="107" operator="equal">
      <formula>"Receiving"</formula>
    </cfRule>
  </conditionalFormatting>
  <conditionalFormatting sqref="A87">
    <cfRule type="cellIs" dxfId="12320" priority="106" operator="equal">
      <formula>"SLC"</formula>
    </cfRule>
  </conditionalFormatting>
  <conditionalFormatting sqref="A87">
    <cfRule type="cellIs" dxfId="12319" priority="102" operator="equal">
      <formula>"IDF"</formula>
    </cfRule>
    <cfRule type="cellIs" dxfId="12318" priority="103" operator="equal">
      <formula>"Costco"</formula>
    </cfRule>
    <cfRule type="cellIs" dxfId="12317" priority="104" operator="equal">
      <formula>"Gutzy"</formula>
    </cfRule>
    <cfRule type="cellIs" dxfId="12316" priority="105" operator="equal">
      <formula>"LCP"</formula>
    </cfRule>
  </conditionalFormatting>
  <conditionalFormatting sqref="A87">
    <cfRule type="cellIs" dxfId="12315" priority="101" operator="equal">
      <formula>"Receiving"</formula>
    </cfRule>
  </conditionalFormatting>
  <conditionalFormatting sqref="A85:A87">
    <cfRule type="cellIs" dxfId="12314" priority="100" operator="equal">
      <formula>"SLC"</formula>
    </cfRule>
  </conditionalFormatting>
  <conditionalFormatting sqref="A85:A87">
    <cfRule type="cellIs" dxfId="12313" priority="96" operator="equal">
      <formula>"IDF"</formula>
    </cfRule>
    <cfRule type="cellIs" dxfId="12312" priority="97" operator="equal">
      <formula>"Costco"</formula>
    </cfRule>
    <cfRule type="cellIs" dxfId="12311" priority="98" operator="equal">
      <formula>"Gutzy"</formula>
    </cfRule>
    <cfRule type="cellIs" dxfId="12310" priority="99" operator="equal">
      <formula>"LCP"</formula>
    </cfRule>
  </conditionalFormatting>
  <conditionalFormatting sqref="A85:A87">
    <cfRule type="cellIs" dxfId="12309" priority="95" operator="equal">
      <formula>"Receiving"</formula>
    </cfRule>
  </conditionalFormatting>
  <conditionalFormatting sqref="A82 A62:A75">
    <cfRule type="cellIs" dxfId="12308" priority="94" operator="equal">
      <formula>"SLC"</formula>
    </cfRule>
  </conditionalFormatting>
  <conditionalFormatting sqref="A82 A62:A75">
    <cfRule type="cellIs" dxfId="12307" priority="90" operator="equal">
      <formula>"IDF"</formula>
    </cfRule>
    <cfRule type="cellIs" dxfId="12306" priority="91" operator="equal">
      <formula>"Costco"</formula>
    </cfRule>
    <cfRule type="cellIs" dxfId="12305" priority="92" operator="equal">
      <formula>"Gutzy"</formula>
    </cfRule>
    <cfRule type="cellIs" dxfId="12304" priority="93" operator="equal">
      <formula>"LCP"</formula>
    </cfRule>
  </conditionalFormatting>
  <conditionalFormatting sqref="A82 A62:A75">
    <cfRule type="cellIs" dxfId="12303" priority="89" operator="equal">
      <formula>"Receiving"</formula>
    </cfRule>
  </conditionalFormatting>
  <conditionalFormatting sqref="A76:A81">
    <cfRule type="cellIs" dxfId="12302" priority="88" operator="equal">
      <formula>"SLC"</formula>
    </cfRule>
  </conditionalFormatting>
  <conditionalFormatting sqref="A76:A81">
    <cfRule type="cellIs" dxfId="12301" priority="84" operator="equal">
      <formula>"IDF"</formula>
    </cfRule>
    <cfRule type="cellIs" dxfId="12300" priority="85" operator="equal">
      <formula>"Costco"</formula>
    </cfRule>
    <cfRule type="cellIs" dxfId="12299" priority="86" operator="equal">
      <formula>"Gutzy"</formula>
    </cfRule>
    <cfRule type="cellIs" dxfId="12298" priority="87" operator="equal">
      <formula>"LCP"</formula>
    </cfRule>
  </conditionalFormatting>
  <conditionalFormatting sqref="A76:A81">
    <cfRule type="cellIs" dxfId="12297" priority="83" operator="equal">
      <formula>"Receiving"</formula>
    </cfRule>
  </conditionalFormatting>
  <conditionalFormatting sqref="A89:A97 H89:H97">
    <cfRule type="cellIs" dxfId="12296" priority="82" operator="equal">
      <formula>"SLC"</formula>
    </cfRule>
  </conditionalFormatting>
  <conditionalFormatting sqref="A89:A97 H89:H97">
    <cfRule type="cellIs" dxfId="12295" priority="78" operator="equal">
      <formula>"IDF"</formula>
    </cfRule>
    <cfRule type="cellIs" dxfId="12294" priority="79" operator="equal">
      <formula>"Costco"</formula>
    </cfRule>
    <cfRule type="cellIs" dxfId="12293" priority="80" operator="equal">
      <formula>"Gutzy"</formula>
    </cfRule>
    <cfRule type="cellIs" dxfId="12292" priority="81" operator="equal">
      <formula>"LCP"</formula>
    </cfRule>
  </conditionalFormatting>
  <conditionalFormatting sqref="A89:A97 H89:H97">
    <cfRule type="cellIs" dxfId="12291" priority="77" operator="equal">
      <formula>"Receiving"</formula>
    </cfRule>
  </conditionalFormatting>
  <conditionalFormatting sqref="S71:S76 N62:N67 N71:N77">
    <cfRule type="cellIs" dxfId="12290" priority="76" operator="equal">
      <formula>"SLC"</formula>
    </cfRule>
  </conditionalFormatting>
  <conditionalFormatting sqref="S71:S76 N62:N67 N71:N77">
    <cfRule type="cellIs" dxfId="12289" priority="72" operator="equal">
      <formula>"IDF"</formula>
    </cfRule>
    <cfRule type="cellIs" dxfId="12288" priority="73" operator="equal">
      <formula>"Costco"</formula>
    </cfRule>
    <cfRule type="cellIs" dxfId="12287" priority="74" operator="equal">
      <formula>"Gutzy"</formula>
    </cfRule>
    <cfRule type="cellIs" dxfId="12286" priority="75" operator="equal">
      <formula>"LCP"</formula>
    </cfRule>
  </conditionalFormatting>
  <conditionalFormatting sqref="S71:S76">
    <cfRule type="cellIs" dxfId="12285" priority="71" operator="equal">
      <formula>"Receiving"</formula>
    </cfRule>
  </conditionalFormatting>
  <conditionalFormatting sqref="Q62:Q66 T72:T77 W62:W67 O61 U71 L61:L67 S62:T67">
    <cfRule type="cellIs" dxfId="12284" priority="70" operator="equal">
      <formula>"SLC"</formula>
    </cfRule>
  </conditionalFormatting>
  <conditionalFormatting sqref="Q62:Q66 T72:T77 W62:W67 O61 U71 L61:L67 S62:T67">
    <cfRule type="cellIs" dxfId="12283" priority="66" operator="equal">
      <formula>"IDF"</formula>
    </cfRule>
    <cfRule type="cellIs" dxfId="12282" priority="67" operator="equal">
      <formula>"Costco"</formula>
    </cfRule>
    <cfRule type="cellIs" dxfId="12281" priority="68" operator="equal">
      <formula>"Gutzy"</formula>
    </cfRule>
    <cfRule type="cellIs" dxfId="12280" priority="69" operator="equal">
      <formula>"LCP"</formula>
    </cfRule>
  </conditionalFormatting>
  <conditionalFormatting sqref="Q72:Q77">
    <cfRule type="cellIs" dxfId="12279" priority="65" operator="equal">
      <formula>"SLC"</formula>
    </cfRule>
  </conditionalFormatting>
  <conditionalFormatting sqref="Q72:Q77">
    <cfRule type="cellIs" dxfId="12278" priority="61" operator="equal">
      <formula>"IDF"</formula>
    </cfRule>
    <cfRule type="cellIs" dxfId="12277" priority="62" operator="equal">
      <formula>"Costco"</formula>
    </cfRule>
    <cfRule type="cellIs" dxfId="12276" priority="63" operator="equal">
      <formula>"Gutzy"</formula>
    </cfRule>
    <cfRule type="cellIs" dxfId="12275" priority="64" operator="equal">
      <formula>"LCP"</formula>
    </cfRule>
  </conditionalFormatting>
  <conditionalFormatting sqref="W72:W77">
    <cfRule type="cellIs" dxfId="12274" priority="60" operator="equal">
      <formula>"SLC"</formula>
    </cfRule>
  </conditionalFormatting>
  <conditionalFormatting sqref="W72:W77">
    <cfRule type="cellIs" dxfId="12273" priority="56" operator="equal">
      <formula>"IDF"</formula>
    </cfRule>
    <cfRule type="cellIs" dxfId="12272" priority="57" operator="equal">
      <formula>"Costco"</formula>
    </cfRule>
    <cfRule type="cellIs" dxfId="12271" priority="58" operator="equal">
      <formula>"Gutzy"</formula>
    </cfRule>
    <cfRule type="cellIs" dxfId="12270" priority="59" operator="equal">
      <formula>"LCP"</formula>
    </cfRule>
  </conditionalFormatting>
  <conditionalFormatting sqref="N71:N77 U71 L61:L67 S62:S67">
    <cfRule type="cellIs" dxfId="12269" priority="55" operator="equal">
      <formula>"Receiving"</formula>
    </cfRule>
  </conditionalFormatting>
  <conditionalFormatting sqref="A26">
    <cfRule type="cellIs" dxfId="12268" priority="54" operator="equal">
      <formula>"SLC"</formula>
    </cfRule>
  </conditionalFormatting>
  <conditionalFormatting sqref="A26">
    <cfRule type="cellIs" dxfId="12267" priority="50" operator="equal">
      <formula>"IDF"</formula>
    </cfRule>
    <cfRule type="cellIs" dxfId="12266" priority="51" operator="equal">
      <formula>"Costco"</formula>
    </cfRule>
    <cfRule type="cellIs" dxfId="12265" priority="52" operator="equal">
      <formula>"Gutzy"</formula>
    </cfRule>
    <cfRule type="cellIs" dxfId="12264" priority="53" operator="equal">
      <formula>"LCP"</formula>
    </cfRule>
  </conditionalFormatting>
  <conditionalFormatting sqref="A26">
    <cfRule type="cellIs" dxfId="12263" priority="49" operator="equal">
      <formula>"Receiving"</formula>
    </cfRule>
  </conditionalFormatting>
  <conditionalFormatting sqref="A84">
    <cfRule type="cellIs" dxfId="12262" priority="48" operator="equal">
      <formula>"SLC"</formula>
    </cfRule>
  </conditionalFormatting>
  <conditionalFormatting sqref="A84">
    <cfRule type="cellIs" dxfId="12261" priority="44" operator="equal">
      <formula>"IDF"</formula>
    </cfRule>
    <cfRule type="cellIs" dxfId="12260" priority="45" operator="equal">
      <formula>"Costco"</formula>
    </cfRule>
    <cfRule type="cellIs" dxfId="12259" priority="46" operator="equal">
      <formula>"Gutzy"</formula>
    </cfRule>
    <cfRule type="cellIs" dxfId="12258" priority="47" operator="equal">
      <formula>"LCP"</formula>
    </cfRule>
  </conditionalFormatting>
  <conditionalFormatting sqref="A84">
    <cfRule type="cellIs" dxfId="12257" priority="43" operator="equal">
      <formula>"Receiving"</formula>
    </cfRule>
  </conditionalFormatting>
  <conditionalFormatting sqref="A5:A14">
    <cfRule type="cellIs" dxfId="12256" priority="42" operator="equal">
      <formula>"SLC"</formula>
    </cfRule>
  </conditionalFormatting>
  <conditionalFormatting sqref="A5:A14">
    <cfRule type="cellIs" dxfId="12255" priority="38" operator="equal">
      <formula>"IDF"</formula>
    </cfRule>
    <cfRule type="cellIs" dxfId="12254" priority="39" operator="equal">
      <formula>"Costco"</formula>
    </cfRule>
    <cfRule type="cellIs" dxfId="12253" priority="40" operator="equal">
      <formula>"Gutzy"</formula>
    </cfRule>
    <cfRule type="cellIs" dxfId="12252" priority="41" operator="equal">
      <formula>"LCP"</formula>
    </cfRule>
  </conditionalFormatting>
  <conditionalFormatting sqref="A5:A14">
    <cfRule type="cellIs" dxfId="12251" priority="37" operator="equal">
      <formula>"Receiving"</formula>
    </cfRule>
  </conditionalFormatting>
  <conditionalFormatting sqref="J25">
    <cfRule type="cellIs" dxfId="12250" priority="36" operator="equal">
      <formula>"SLC"</formula>
    </cfRule>
  </conditionalFormatting>
  <conditionalFormatting sqref="J25">
    <cfRule type="cellIs" dxfId="12249" priority="32" operator="equal">
      <formula>"IDF"</formula>
    </cfRule>
    <cfRule type="cellIs" dxfId="12248" priority="33" operator="equal">
      <formula>"Costco"</formula>
    </cfRule>
    <cfRule type="cellIs" dxfId="12247" priority="34" operator="equal">
      <formula>"Gutzy"</formula>
    </cfRule>
    <cfRule type="cellIs" dxfId="12246" priority="35" operator="equal">
      <formula>"LCP"</formula>
    </cfRule>
  </conditionalFormatting>
  <conditionalFormatting sqref="J25">
    <cfRule type="cellIs" dxfId="12245" priority="31" operator="equal">
      <formula>"Receiving"</formula>
    </cfRule>
  </conditionalFormatting>
  <conditionalFormatting sqref="A55">
    <cfRule type="cellIs" dxfId="12244" priority="30" operator="equal">
      <formula>"SLC"</formula>
    </cfRule>
  </conditionalFormatting>
  <conditionalFormatting sqref="A55">
    <cfRule type="cellIs" dxfId="12243" priority="26" operator="equal">
      <formula>"IDF"</formula>
    </cfRule>
    <cfRule type="cellIs" dxfId="12242" priority="27" operator="equal">
      <formula>"Costco"</formula>
    </cfRule>
    <cfRule type="cellIs" dxfId="12241" priority="28" operator="equal">
      <formula>"Gutzy"</formula>
    </cfRule>
    <cfRule type="cellIs" dxfId="12240" priority="29" operator="equal">
      <formula>"LCP"</formula>
    </cfRule>
  </conditionalFormatting>
  <conditionalFormatting sqref="A55">
    <cfRule type="cellIs" dxfId="12239" priority="25" operator="equal">
      <formula>"Receiving"</formula>
    </cfRule>
  </conditionalFormatting>
  <conditionalFormatting sqref="A83">
    <cfRule type="cellIs" dxfId="12238" priority="24" operator="equal">
      <formula>"SLC"</formula>
    </cfRule>
  </conditionalFormatting>
  <conditionalFormatting sqref="A83">
    <cfRule type="cellIs" dxfId="12237" priority="20" operator="equal">
      <formula>"IDF"</formula>
    </cfRule>
    <cfRule type="cellIs" dxfId="12236" priority="21" operator="equal">
      <formula>"Costco"</formula>
    </cfRule>
    <cfRule type="cellIs" dxfId="12235" priority="22" operator="equal">
      <formula>"Gutzy"</formula>
    </cfRule>
    <cfRule type="cellIs" dxfId="12234" priority="23" operator="equal">
      <formula>"LCP"</formula>
    </cfRule>
  </conditionalFormatting>
  <conditionalFormatting sqref="A83">
    <cfRule type="cellIs" dxfId="12233" priority="19" operator="equal">
      <formula>"Receiving"</formula>
    </cfRule>
  </conditionalFormatting>
  <conditionalFormatting sqref="J55 J58">
    <cfRule type="cellIs" dxfId="12232" priority="18" operator="equal">
      <formula>"SLC"</formula>
    </cfRule>
  </conditionalFormatting>
  <conditionalFormatting sqref="J55 J58">
    <cfRule type="cellIs" dxfId="12231" priority="14" operator="equal">
      <formula>"IDF"</formula>
    </cfRule>
    <cfRule type="cellIs" dxfId="12230" priority="15" operator="equal">
      <formula>"Costco"</formula>
    </cfRule>
    <cfRule type="cellIs" dxfId="12229" priority="16" operator="equal">
      <formula>"Gutzy"</formula>
    </cfRule>
    <cfRule type="cellIs" dxfId="12228" priority="17" operator="equal">
      <formula>"LCP"</formula>
    </cfRule>
  </conditionalFormatting>
  <conditionalFormatting sqref="J55 J58">
    <cfRule type="cellIs" dxfId="12227" priority="13" operator="equal">
      <formula>"Receiving"</formula>
    </cfRule>
  </conditionalFormatting>
  <conditionalFormatting sqref="J53 J56">
    <cfRule type="cellIs" dxfId="12226" priority="12" operator="equal">
      <formula>"SLC"</formula>
    </cfRule>
  </conditionalFormatting>
  <conditionalFormatting sqref="J53 J56">
    <cfRule type="cellIs" dxfId="12225" priority="8" operator="equal">
      <formula>"IDF"</formula>
    </cfRule>
    <cfRule type="cellIs" dxfId="12224" priority="9" operator="equal">
      <formula>"Costco"</formula>
    </cfRule>
    <cfRule type="cellIs" dxfId="12223" priority="10" operator="equal">
      <formula>"Gutzy"</formula>
    </cfRule>
    <cfRule type="cellIs" dxfId="12222" priority="11" operator="equal">
      <formula>"LCP"</formula>
    </cfRule>
  </conditionalFormatting>
  <conditionalFormatting sqref="J53 J56">
    <cfRule type="cellIs" dxfId="12221" priority="7" operator="equal">
      <formula>"Receiving"</formula>
    </cfRule>
  </conditionalFormatting>
  <conditionalFormatting sqref="J54 J57">
    <cfRule type="cellIs" dxfId="12220" priority="6" operator="equal">
      <formula>"SLC"</formula>
    </cfRule>
  </conditionalFormatting>
  <conditionalFormatting sqref="J54 J57">
    <cfRule type="cellIs" dxfId="12219" priority="2" operator="equal">
      <formula>"IDF"</formula>
    </cfRule>
    <cfRule type="cellIs" dxfId="12218" priority="3" operator="equal">
      <formula>"Costco"</formula>
    </cfRule>
    <cfRule type="cellIs" dxfId="12217" priority="4" operator="equal">
      <formula>"Gutzy"</formula>
    </cfRule>
    <cfRule type="cellIs" dxfId="12216" priority="5" operator="equal">
      <formula>"LCP"</formula>
    </cfRule>
  </conditionalFormatting>
  <conditionalFormatting sqref="J54 J57">
    <cfRule type="cellIs" dxfId="1221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424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24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C205B7-672A-405F-9EE0-2C071F462A3E}">
          <x14:formula1>
            <xm:f>Lists!$A$1:$A$52</xm:f>
          </x14:formula1>
          <xm:sqref>C1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EA5-9C5B-4BB8-BFC2-CEFC01FE1873}">
  <sheetPr codeName="Sheet269">
    <tabColor rgb="FFFF0000"/>
    <pageSetUpPr fitToPage="1"/>
  </sheetPr>
  <dimension ref="A1:BC273"/>
  <sheetViews>
    <sheetView zoomScale="90" zoomScaleNormal="90" zoomScaleSheetLayoutView="37" workbookViewId="0">
      <selection activeCell="L20" sqref="L20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59</v>
      </c>
    </row>
    <row r="2" spans="1:36" ht="8.25" customHeight="1" thickBot="1" x14ac:dyDescent="0.3"/>
    <row r="3" spans="1:36" ht="16.5" thickBot="1" x14ac:dyDescent="0.3">
      <c r="A3" s="476">
        <f>VLOOKUP(C1,Lists!A1:B52,2)</f>
        <v>46243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46244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46245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444" t="s">
        <v>4</v>
      </c>
      <c r="M4" s="132" t="s">
        <v>5</v>
      </c>
      <c r="N4" s="444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136">
        <v>36341</v>
      </c>
      <c r="C5" s="473">
        <v>92421</v>
      </c>
      <c r="D5" s="137"/>
      <c r="E5" s="473" t="s">
        <v>62</v>
      </c>
      <c r="F5" s="138"/>
      <c r="G5" s="305"/>
      <c r="H5" s="138"/>
      <c r="I5" s="310"/>
      <c r="J5" s="135" t="s">
        <v>19</v>
      </c>
      <c r="K5" s="141"/>
      <c r="L5" s="474">
        <v>93044</v>
      </c>
      <c r="M5" s="137"/>
      <c r="N5" s="474" t="s">
        <v>62</v>
      </c>
      <c r="O5" s="142"/>
      <c r="P5" s="304"/>
      <c r="Q5" s="143"/>
      <c r="R5" s="310"/>
      <c r="S5" s="135" t="s">
        <v>19</v>
      </c>
      <c r="T5" s="137"/>
      <c r="U5" s="137">
        <v>93055</v>
      </c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128">
        <v>36342</v>
      </c>
      <c r="C6" s="474">
        <v>92413</v>
      </c>
      <c r="D6" s="128"/>
      <c r="E6" s="474" t="s">
        <v>70</v>
      </c>
      <c r="F6" s="142"/>
      <c r="G6" s="302"/>
      <c r="H6" s="142"/>
      <c r="I6" s="311"/>
      <c r="J6" s="145" t="s">
        <v>19</v>
      </c>
      <c r="K6" s="128"/>
      <c r="L6" s="474">
        <v>93045</v>
      </c>
      <c r="M6" s="128"/>
      <c r="N6" s="474" t="s">
        <v>73</v>
      </c>
      <c r="O6" s="142"/>
      <c r="P6" s="302"/>
      <c r="Q6" s="142"/>
      <c r="R6" s="311"/>
      <c r="S6" s="145" t="s">
        <v>19</v>
      </c>
      <c r="T6" s="128"/>
      <c r="U6" s="148">
        <v>93056</v>
      </c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128">
        <v>36343</v>
      </c>
      <c r="C7" s="474">
        <v>92414</v>
      </c>
      <c r="D7" s="128"/>
      <c r="E7" s="474" t="s">
        <v>62</v>
      </c>
      <c r="F7" s="142"/>
      <c r="G7" s="302"/>
      <c r="H7" s="142"/>
      <c r="I7" s="312"/>
      <c r="J7" s="145" t="s">
        <v>19</v>
      </c>
      <c r="K7" s="128"/>
      <c r="L7" s="474">
        <v>93046</v>
      </c>
      <c r="M7" s="128"/>
      <c r="N7" s="474" t="s">
        <v>73</v>
      </c>
      <c r="O7" s="142"/>
      <c r="P7" s="302"/>
      <c r="Q7" s="142"/>
      <c r="R7" s="311"/>
      <c r="S7" s="145" t="s">
        <v>19</v>
      </c>
      <c r="T7" s="128"/>
      <c r="U7" s="128">
        <v>93057</v>
      </c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128">
        <v>36344</v>
      </c>
      <c r="C8" s="474">
        <v>92415</v>
      </c>
      <c r="D8" s="128"/>
      <c r="E8" s="474" t="s">
        <v>62</v>
      </c>
      <c r="F8" s="142"/>
      <c r="G8" s="302"/>
      <c r="H8" s="142"/>
      <c r="I8" s="312"/>
      <c r="J8" s="145" t="s">
        <v>19</v>
      </c>
      <c r="K8" s="128"/>
      <c r="L8" s="474">
        <v>93047</v>
      </c>
      <c r="M8" s="128"/>
      <c r="N8" s="474" t="s">
        <v>62</v>
      </c>
      <c r="O8" s="142"/>
      <c r="P8" s="302"/>
      <c r="Q8" s="142"/>
      <c r="R8" s="311"/>
      <c r="S8" s="145" t="s">
        <v>19</v>
      </c>
      <c r="T8" s="128"/>
      <c r="U8" s="128">
        <v>93058</v>
      </c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128">
        <v>36345</v>
      </c>
      <c r="C9" s="474">
        <v>92416</v>
      </c>
      <c r="D9" s="128"/>
      <c r="E9" s="474" t="s">
        <v>69</v>
      </c>
      <c r="F9" s="142"/>
      <c r="G9" s="302"/>
      <c r="H9" s="142"/>
      <c r="I9" s="311"/>
      <c r="J9" s="145" t="s">
        <v>19</v>
      </c>
      <c r="K9" s="128"/>
      <c r="L9" s="474">
        <v>93048</v>
      </c>
      <c r="M9" s="128"/>
      <c r="N9" s="474" t="s">
        <v>70</v>
      </c>
      <c r="O9" s="142"/>
      <c r="P9" s="302"/>
      <c r="Q9" s="142"/>
      <c r="R9" s="311"/>
      <c r="S9" s="145" t="s">
        <v>19</v>
      </c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128">
        <v>36346</v>
      </c>
      <c r="C10" s="474">
        <v>92417</v>
      </c>
      <c r="D10" s="128"/>
      <c r="E10" s="474" t="s">
        <v>72</v>
      </c>
      <c r="F10" s="142"/>
      <c r="G10" s="302"/>
      <c r="H10" s="142"/>
      <c r="I10" s="311"/>
      <c r="J10" s="145" t="s">
        <v>19</v>
      </c>
      <c r="K10" s="128"/>
      <c r="L10" s="474">
        <v>93049</v>
      </c>
      <c r="M10" s="128"/>
      <c r="N10" s="474" t="s">
        <v>62</v>
      </c>
      <c r="O10" s="142"/>
      <c r="P10" s="302"/>
      <c r="Q10" s="142"/>
      <c r="R10" s="311"/>
      <c r="S10" s="145" t="s">
        <v>19</v>
      </c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128">
        <v>36347</v>
      </c>
      <c r="C11" s="474">
        <v>92418</v>
      </c>
      <c r="D11" s="128"/>
      <c r="E11" s="474" t="s">
        <v>62</v>
      </c>
      <c r="F11" s="142"/>
      <c r="G11" s="302"/>
      <c r="H11" s="142"/>
      <c r="I11" s="311"/>
      <c r="J11" s="145" t="s">
        <v>19</v>
      </c>
      <c r="K11" s="128"/>
      <c r="L11" s="474">
        <v>93050</v>
      </c>
      <c r="M11" s="128"/>
      <c r="N11" s="474" t="s">
        <v>72</v>
      </c>
      <c r="O11" s="142"/>
      <c r="P11" s="302"/>
      <c r="Q11" s="142"/>
      <c r="R11" s="311"/>
      <c r="S11" s="145" t="s">
        <v>19</v>
      </c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22</v>
      </c>
      <c r="B12" s="128">
        <v>36348</v>
      </c>
      <c r="C12" s="128">
        <v>4501380661</v>
      </c>
      <c r="D12" s="128"/>
      <c r="E12" s="128"/>
      <c r="F12" s="142" t="s">
        <v>75</v>
      </c>
      <c r="G12" s="302"/>
      <c r="H12" s="142"/>
      <c r="I12" s="311"/>
      <c r="J12" s="145" t="s">
        <v>19</v>
      </c>
      <c r="K12" s="128"/>
      <c r="L12" s="474">
        <v>93051</v>
      </c>
      <c r="M12" s="128"/>
      <c r="N12" s="474" t="s">
        <v>62</v>
      </c>
      <c r="O12" s="142"/>
      <c r="P12" s="302"/>
      <c r="Q12" s="142"/>
      <c r="R12" s="311"/>
      <c r="S12" s="145" t="s">
        <v>19</v>
      </c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128">
        <v>36349</v>
      </c>
      <c r="C13" s="128">
        <v>4501380662</v>
      </c>
      <c r="D13" s="128"/>
      <c r="E13" s="128"/>
      <c r="F13" s="142" t="s">
        <v>104</v>
      </c>
      <c r="G13" s="302"/>
      <c r="H13" s="142"/>
      <c r="I13" s="311"/>
      <c r="J13" s="145" t="s">
        <v>19</v>
      </c>
      <c r="K13" s="128"/>
      <c r="L13" s="474">
        <v>93052</v>
      </c>
      <c r="M13" s="128"/>
      <c r="N13" s="474" t="s">
        <v>62</v>
      </c>
      <c r="O13" s="142"/>
      <c r="P13" s="302"/>
      <c r="Q13" s="142"/>
      <c r="R13" s="311"/>
      <c r="S13" s="145" t="s">
        <v>19</v>
      </c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128">
        <v>36350</v>
      </c>
      <c r="C14" s="128">
        <v>4501380668</v>
      </c>
      <c r="D14" s="128"/>
      <c r="E14" s="128"/>
      <c r="F14" s="142" t="s">
        <v>74</v>
      </c>
      <c r="G14" s="302"/>
      <c r="H14" s="142"/>
      <c r="I14" s="311"/>
      <c r="J14" s="145" t="s">
        <v>19</v>
      </c>
      <c r="K14" s="128"/>
      <c r="L14" s="474">
        <v>93053</v>
      </c>
      <c r="M14" s="128"/>
      <c r="N14" s="474" t="s">
        <v>71</v>
      </c>
      <c r="O14" s="142"/>
      <c r="P14" s="302"/>
      <c r="Q14" s="142"/>
      <c r="R14" s="311"/>
      <c r="S14" s="145" t="s">
        <v>19</v>
      </c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128">
        <v>36351</v>
      </c>
      <c r="C15" s="128">
        <v>4501380669</v>
      </c>
      <c r="D15" s="128"/>
      <c r="E15" s="128"/>
      <c r="F15" s="142" t="s">
        <v>15</v>
      </c>
      <c r="G15" s="302"/>
      <c r="H15" s="142"/>
      <c r="I15" s="311"/>
      <c r="J15" s="145" t="s">
        <v>19</v>
      </c>
      <c r="K15" s="128"/>
      <c r="L15" s="474">
        <v>93054</v>
      </c>
      <c r="M15" s="128"/>
      <c r="N15" s="474" t="s">
        <v>71</v>
      </c>
      <c r="O15" s="142"/>
      <c r="P15" s="302"/>
      <c r="Q15" s="142"/>
      <c r="R15" s="311"/>
      <c r="S15" s="145" t="s">
        <v>19</v>
      </c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128">
        <v>36352</v>
      </c>
      <c r="C16" s="128">
        <v>4501380670</v>
      </c>
      <c r="D16" s="128"/>
      <c r="E16" s="128"/>
      <c r="F16" s="142" t="s">
        <v>92</v>
      </c>
      <c r="G16" s="302"/>
      <c r="H16" s="142"/>
      <c r="I16" s="311"/>
      <c r="J16" s="145" t="s">
        <v>20</v>
      </c>
      <c r="K16" s="128"/>
      <c r="L16" s="474">
        <v>93034</v>
      </c>
      <c r="M16" s="128"/>
      <c r="N16" s="474" t="s">
        <v>62</v>
      </c>
      <c r="O16" s="142"/>
      <c r="P16" s="302"/>
      <c r="Q16" s="142"/>
      <c r="R16" s="311"/>
      <c r="S16" s="145" t="s">
        <v>20</v>
      </c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20</v>
      </c>
      <c r="K17" s="128"/>
      <c r="L17" s="474">
        <v>93036</v>
      </c>
      <c r="M17" s="128"/>
      <c r="N17" s="474" t="s">
        <v>62</v>
      </c>
      <c r="O17" s="142"/>
      <c r="P17" s="302"/>
      <c r="Q17" s="142"/>
      <c r="R17" s="311"/>
      <c r="S17" s="145" t="s">
        <v>20</v>
      </c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22</v>
      </c>
      <c r="K18" s="128"/>
      <c r="L18" s="128">
        <v>4501380944</v>
      </c>
      <c r="M18" s="128"/>
      <c r="N18" s="128"/>
      <c r="O18" s="142"/>
      <c r="P18" s="302"/>
      <c r="Q18" s="142"/>
      <c r="R18" s="311"/>
      <c r="S18" s="145" t="s">
        <v>22</v>
      </c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22</v>
      </c>
      <c r="K19" s="128"/>
      <c r="L19" s="128">
        <v>4501380945</v>
      </c>
      <c r="M19" s="128"/>
      <c r="N19" s="128"/>
      <c r="O19" s="142"/>
      <c r="P19" s="302"/>
      <c r="Q19" s="142"/>
      <c r="R19" s="311"/>
      <c r="S19" s="145" t="s">
        <v>22</v>
      </c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 t="s">
        <v>12</v>
      </c>
      <c r="B21" s="128">
        <v>30042841</v>
      </c>
      <c r="C21" s="128" t="s">
        <v>13</v>
      </c>
      <c r="D21" s="128"/>
      <c r="E21" s="128"/>
      <c r="F21" s="142" t="s">
        <v>14</v>
      </c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12</v>
      </c>
      <c r="B22" s="128">
        <v>30042807</v>
      </c>
      <c r="C22" s="128" t="s">
        <v>13</v>
      </c>
      <c r="D22" s="128"/>
      <c r="E22" s="128"/>
      <c r="F22" s="142" t="s">
        <v>65</v>
      </c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30042863</v>
      </c>
      <c r="C23" s="128" t="s">
        <v>13</v>
      </c>
      <c r="D23" s="128"/>
      <c r="E23" s="128"/>
      <c r="F23" s="142" t="s">
        <v>74</v>
      </c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>
        <v>30042808</v>
      </c>
      <c r="L24" s="154" t="s">
        <v>13</v>
      </c>
      <c r="M24" s="141"/>
      <c r="N24" s="141"/>
      <c r="O24" s="142" t="s">
        <v>118</v>
      </c>
      <c r="P24" s="304"/>
      <c r="Q24" s="143"/>
      <c r="R24" s="316"/>
      <c r="S24" s="152" t="s">
        <v>12</v>
      </c>
      <c r="T24" s="128">
        <v>30042842</v>
      </c>
      <c r="U24" s="153" t="s">
        <v>13</v>
      </c>
      <c r="V24" s="128"/>
      <c r="W24" s="128"/>
      <c r="X24" s="142" t="s">
        <v>64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ht="17.25" customHeight="1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 t="s">
        <v>12</v>
      </c>
      <c r="T25" s="148">
        <v>30042199</v>
      </c>
      <c r="U25" s="528" t="s">
        <v>627</v>
      </c>
      <c r="V25" s="529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 t="s">
        <v>12</v>
      </c>
      <c r="T26" s="148">
        <v>30043540</v>
      </c>
      <c r="U26" s="153" t="s">
        <v>77</v>
      </c>
      <c r="V26" s="128"/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30043358</v>
      </c>
      <c r="L27" s="153" t="s">
        <v>77</v>
      </c>
      <c r="M27" s="128"/>
      <c r="N27" s="128"/>
      <c r="O27" s="142" t="s">
        <v>16</v>
      </c>
      <c r="P27" s="302"/>
      <c r="Q27" s="142"/>
      <c r="R27" s="311"/>
      <c r="S27" s="145" t="s">
        <v>12</v>
      </c>
      <c r="T27" s="128">
        <v>30043319</v>
      </c>
      <c r="U27" s="148" t="s">
        <v>77</v>
      </c>
      <c r="V27" s="128"/>
      <c r="W27" s="128"/>
      <c r="X27" s="142" t="s">
        <v>78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30043318</v>
      </c>
      <c r="L28" s="148" t="s">
        <v>77</v>
      </c>
      <c r="M28" s="128"/>
      <c r="N28" s="128"/>
      <c r="O28" s="142" t="s">
        <v>74</v>
      </c>
      <c r="P28" s="302"/>
      <c r="Q28" s="142"/>
      <c r="R28" s="311"/>
      <c r="S28" s="145" t="s">
        <v>12</v>
      </c>
      <c r="T28" s="128">
        <v>30043534</v>
      </c>
      <c r="U28" s="128" t="s">
        <v>77</v>
      </c>
      <c r="V28" s="128"/>
      <c r="W28" s="128"/>
      <c r="X28" s="142" t="s">
        <v>66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46246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46247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46248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141"/>
      <c r="C34" s="137">
        <v>92994</v>
      </c>
      <c r="D34" s="137"/>
      <c r="E34" s="137"/>
      <c r="F34" s="142"/>
      <c r="G34" s="304"/>
      <c r="H34" s="143"/>
      <c r="I34" s="310"/>
      <c r="J34" s="135" t="s">
        <v>19</v>
      </c>
      <c r="K34" s="141"/>
      <c r="L34" s="137">
        <v>92999</v>
      </c>
      <c r="M34" s="137"/>
      <c r="N34" s="137"/>
      <c r="O34" s="142"/>
      <c r="P34" s="304"/>
      <c r="Q34" s="143"/>
      <c r="R34" s="310"/>
      <c r="S34" s="135" t="s">
        <v>19</v>
      </c>
      <c r="T34" s="141"/>
      <c r="U34" s="137">
        <v>93009</v>
      </c>
      <c r="V34" s="137"/>
      <c r="W34" s="137"/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128"/>
      <c r="C35" s="128">
        <v>92995</v>
      </c>
      <c r="D35" s="128"/>
      <c r="E35" s="128"/>
      <c r="F35" s="142"/>
      <c r="G35" s="302"/>
      <c r="H35" s="142"/>
      <c r="I35" s="311"/>
      <c r="J35" s="145" t="s">
        <v>19</v>
      </c>
      <c r="K35" s="128"/>
      <c r="L35" s="128">
        <v>93000</v>
      </c>
      <c r="M35" s="128"/>
      <c r="N35" s="128"/>
      <c r="O35" s="142"/>
      <c r="P35" s="302"/>
      <c r="Q35" s="142"/>
      <c r="R35" s="311"/>
      <c r="S35" s="145" t="s">
        <v>19</v>
      </c>
      <c r="T35" s="128"/>
      <c r="U35" s="128">
        <v>93010</v>
      </c>
      <c r="V35" s="128"/>
      <c r="W35" s="128"/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128"/>
      <c r="C36" s="128">
        <v>92996</v>
      </c>
      <c r="D36" s="128"/>
      <c r="E36" s="128"/>
      <c r="F36" s="142"/>
      <c r="G36" s="302"/>
      <c r="H36" s="142"/>
      <c r="I36" s="311"/>
      <c r="J36" s="145" t="s">
        <v>19</v>
      </c>
      <c r="K36" s="128"/>
      <c r="L36" s="128">
        <v>93001</v>
      </c>
      <c r="M36" s="128"/>
      <c r="N36" s="128"/>
      <c r="O36" s="142"/>
      <c r="P36" s="302"/>
      <c r="Q36" s="142"/>
      <c r="R36" s="311"/>
      <c r="S36" s="145" t="s">
        <v>19</v>
      </c>
      <c r="T36" s="128"/>
      <c r="U36" s="128"/>
      <c r="V36" s="128"/>
      <c r="W36" s="128"/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128"/>
      <c r="C37" s="128">
        <v>92997</v>
      </c>
      <c r="D37" s="128"/>
      <c r="E37" s="128"/>
      <c r="F37" s="142"/>
      <c r="G37" s="302"/>
      <c r="H37" s="142"/>
      <c r="I37" s="311"/>
      <c r="J37" s="145" t="s">
        <v>19</v>
      </c>
      <c r="K37" s="128"/>
      <c r="L37" s="128">
        <v>93002</v>
      </c>
      <c r="M37" s="128"/>
      <c r="N37" s="128"/>
      <c r="O37" s="142"/>
      <c r="P37" s="302"/>
      <c r="Q37" s="142"/>
      <c r="R37" s="311"/>
      <c r="S37" s="145" t="s">
        <v>19</v>
      </c>
      <c r="T37" s="128"/>
      <c r="U37" s="128"/>
      <c r="V37" s="128"/>
      <c r="W37" s="128"/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128"/>
      <c r="C38" s="128">
        <v>92998</v>
      </c>
      <c r="D38" s="128"/>
      <c r="E38" s="128"/>
      <c r="F38" s="142"/>
      <c r="G38" s="302"/>
      <c r="H38" s="142"/>
      <c r="I38" s="311"/>
      <c r="J38" s="145" t="s">
        <v>19</v>
      </c>
      <c r="K38" s="128"/>
      <c r="L38" s="128">
        <v>93003</v>
      </c>
      <c r="M38" s="128"/>
      <c r="N38" s="128"/>
      <c r="O38" s="142"/>
      <c r="P38" s="302"/>
      <c r="Q38" s="142"/>
      <c r="R38" s="311"/>
      <c r="S38" s="145" t="s">
        <v>19</v>
      </c>
      <c r="T38" s="128"/>
      <c r="U38" s="128"/>
      <c r="V38" s="128"/>
      <c r="W38" s="128"/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128"/>
      <c r="C39" s="128">
        <v>93033</v>
      </c>
      <c r="D39" s="128"/>
      <c r="E39" s="128"/>
      <c r="F39" s="142"/>
      <c r="G39" s="302"/>
      <c r="H39" s="142"/>
      <c r="I39" s="311"/>
      <c r="J39" s="145" t="s">
        <v>19</v>
      </c>
      <c r="K39" s="128"/>
      <c r="L39" s="128">
        <v>93004</v>
      </c>
      <c r="M39" s="128"/>
      <c r="N39" s="128"/>
      <c r="O39" s="142"/>
      <c r="P39" s="302"/>
      <c r="Q39" s="142"/>
      <c r="R39" s="311"/>
      <c r="S39" s="145" t="s">
        <v>19</v>
      </c>
      <c r="T39" s="128"/>
      <c r="U39" s="128"/>
      <c r="V39" s="128"/>
      <c r="W39" s="128"/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128"/>
      <c r="C40" s="128">
        <v>93066</v>
      </c>
      <c r="D40" s="128"/>
      <c r="E40" s="128"/>
      <c r="F40" s="142"/>
      <c r="G40" s="302"/>
      <c r="H40" s="142"/>
      <c r="I40" s="311"/>
      <c r="J40" s="145" t="s">
        <v>19</v>
      </c>
      <c r="K40" s="128"/>
      <c r="L40" s="128">
        <v>93005</v>
      </c>
      <c r="M40" s="128"/>
      <c r="N40" s="128"/>
      <c r="O40" s="142"/>
      <c r="P40" s="302"/>
      <c r="Q40" s="142"/>
      <c r="R40" s="311"/>
      <c r="S40" s="145" t="s">
        <v>19</v>
      </c>
      <c r="T40" s="128"/>
      <c r="U40" s="128"/>
      <c r="V40" s="128"/>
      <c r="W40" s="128"/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128"/>
      <c r="C41" s="128">
        <v>93067</v>
      </c>
      <c r="D41" s="128"/>
      <c r="E41" s="128"/>
      <c r="F41" s="142"/>
      <c r="G41" s="302"/>
      <c r="H41" s="142"/>
      <c r="I41" s="311"/>
      <c r="J41" s="145" t="s">
        <v>19</v>
      </c>
      <c r="K41" s="128"/>
      <c r="L41" s="128">
        <v>93006</v>
      </c>
      <c r="M41" s="128"/>
      <c r="N41" s="128"/>
      <c r="O41" s="142"/>
      <c r="P41" s="302"/>
      <c r="Q41" s="142"/>
      <c r="R41" s="311"/>
      <c r="S41" s="145" t="s">
        <v>19</v>
      </c>
      <c r="T41" s="128"/>
      <c r="U41" s="128"/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128"/>
      <c r="C42" s="128">
        <v>93068</v>
      </c>
      <c r="D42" s="128"/>
      <c r="E42" s="128"/>
      <c r="F42" s="142"/>
      <c r="G42" s="302"/>
      <c r="H42" s="142"/>
      <c r="I42" s="311"/>
      <c r="J42" s="145" t="s">
        <v>19</v>
      </c>
      <c r="K42" s="128"/>
      <c r="L42" s="128">
        <v>93007</v>
      </c>
      <c r="M42" s="128"/>
      <c r="N42" s="128"/>
      <c r="O42" s="142"/>
      <c r="P42" s="302"/>
      <c r="Q42" s="142"/>
      <c r="R42" s="311"/>
      <c r="S42" s="145" t="s">
        <v>19</v>
      </c>
      <c r="T42" s="128"/>
      <c r="U42" s="128"/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128"/>
      <c r="C43" s="128">
        <v>93069</v>
      </c>
      <c r="D43" s="128"/>
      <c r="E43" s="128"/>
      <c r="F43" s="142"/>
      <c r="G43" s="302"/>
      <c r="H43" s="142"/>
      <c r="I43" s="311"/>
      <c r="J43" s="145" t="s">
        <v>19</v>
      </c>
      <c r="K43" s="128"/>
      <c r="L43" s="128">
        <v>93008</v>
      </c>
      <c r="M43" s="128"/>
      <c r="N43" s="128"/>
      <c r="O43" s="142"/>
      <c r="P43" s="302"/>
      <c r="Q43" s="142"/>
      <c r="R43" s="311"/>
      <c r="S43" s="145" t="s">
        <v>19</v>
      </c>
      <c r="T43" s="128"/>
      <c r="U43" s="128"/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128"/>
      <c r="C44" s="128">
        <v>93070</v>
      </c>
      <c r="D44" s="128"/>
      <c r="E44" s="128"/>
      <c r="F44" s="142"/>
      <c r="G44" s="302"/>
      <c r="H44" s="142"/>
      <c r="I44" s="311"/>
      <c r="J44" s="145" t="s">
        <v>20</v>
      </c>
      <c r="K44" s="128"/>
      <c r="L44" s="128">
        <v>93039</v>
      </c>
      <c r="M44" s="128"/>
      <c r="N44" s="128"/>
      <c r="O44" s="142"/>
      <c r="P44" s="302"/>
      <c r="Q44" s="142"/>
      <c r="R44" s="311"/>
      <c r="S44" s="145" t="s">
        <v>20</v>
      </c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128"/>
      <c r="C45" s="148">
        <v>93071</v>
      </c>
      <c r="D45" s="128"/>
      <c r="E45" s="128"/>
      <c r="F45" s="142"/>
      <c r="G45" s="302"/>
      <c r="H45" s="142"/>
      <c r="I45" s="311"/>
      <c r="J45" s="145" t="s">
        <v>20</v>
      </c>
      <c r="K45" s="128"/>
      <c r="L45" s="148">
        <v>93040</v>
      </c>
      <c r="M45" s="128"/>
      <c r="N45" s="128"/>
      <c r="O45" s="142"/>
      <c r="P45" s="302"/>
      <c r="Q45" s="142"/>
      <c r="R45" s="311"/>
      <c r="S45" s="145" t="s">
        <v>20</v>
      </c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128"/>
      <c r="C46" s="128">
        <v>93072</v>
      </c>
      <c r="D46" s="128"/>
      <c r="E46" s="128"/>
      <c r="F46" s="142"/>
      <c r="G46" s="302"/>
      <c r="H46" s="142"/>
      <c r="I46" s="311"/>
      <c r="J46" s="145" t="s">
        <v>22</v>
      </c>
      <c r="K46" s="128"/>
      <c r="L46" s="128"/>
      <c r="M46" s="128"/>
      <c r="N46" s="128"/>
      <c r="O46" s="142"/>
      <c r="P46" s="302"/>
      <c r="Q46" s="142"/>
      <c r="R46" s="311"/>
      <c r="S46" s="145" t="s">
        <v>22</v>
      </c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22</v>
      </c>
      <c r="B47" s="128"/>
      <c r="C47" s="128"/>
      <c r="D47" s="128"/>
      <c r="E47" s="128"/>
      <c r="F47" s="142"/>
      <c r="G47" s="302"/>
      <c r="H47" s="142"/>
      <c r="I47" s="311"/>
      <c r="J47" s="145" t="s">
        <v>22</v>
      </c>
      <c r="K47" s="128"/>
      <c r="L47" s="128"/>
      <c r="M47" s="128"/>
      <c r="N47" s="128"/>
      <c r="O47" s="142"/>
      <c r="P47" s="302"/>
      <c r="Q47" s="142"/>
      <c r="R47" s="311"/>
      <c r="S47" s="145" t="s">
        <v>22</v>
      </c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128"/>
      <c r="C48" s="128"/>
      <c r="D48" s="128"/>
      <c r="E48" s="128"/>
      <c r="F48" s="142"/>
      <c r="G48" s="302"/>
      <c r="H48" s="142"/>
      <c r="I48" s="311"/>
      <c r="J48" s="145" t="s">
        <v>22</v>
      </c>
      <c r="K48" s="128"/>
      <c r="L48" s="128"/>
      <c r="M48" s="128"/>
      <c r="N48" s="128"/>
      <c r="O48" s="142"/>
      <c r="P48" s="302"/>
      <c r="Q48" s="142"/>
      <c r="R48" s="311"/>
      <c r="S48" s="145" t="s">
        <v>22</v>
      </c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/>
      <c r="T54" s="141"/>
      <c r="U54" s="154"/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 t="s">
        <v>12</v>
      </c>
      <c r="K55" s="141">
        <v>30043559</v>
      </c>
      <c r="L55" s="154" t="s">
        <v>77</v>
      </c>
      <c r="M55" s="141"/>
      <c r="N55" s="141"/>
      <c r="O55" s="143" t="s">
        <v>14</v>
      </c>
      <c r="P55" s="304"/>
      <c r="Q55" s="143"/>
      <c r="R55" s="316"/>
      <c r="S55" s="156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/>
      <c r="K56" s="128"/>
      <c r="L56" s="153"/>
      <c r="M56" s="128"/>
      <c r="N56" s="128"/>
      <c r="O56" s="162"/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46249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46243</v>
      </c>
      <c r="M61" s="173">
        <f t="shared" ref="M61:M66" si="0">COUNTIF($A$5:$A$30,N61)</f>
        <v>3</v>
      </c>
      <c r="N61" s="174" t="s">
        <v>18</v>
      </c>
      <c r="O61" s="505">
        <f>J3</f>
        <v>46244</v>
      </c>
      <c r="P61" s="173">
        <f t="shared" ref="P61:P66" si="1">COUNTIF($J$5:$J$30,Q61)</f>
        <v>5</v>
      </c>
      <c r="Q61" s="174" t="s">
        <v>18</v>
      </c>
      <c r="R61" s="508">
        <f>S3</f>
        <v>46245</v>
      </c>
      <c r="S61" s="173">
        <f t="shared" ref="S61:S66" si="2">COUNTIF($S$5:$S$30,T61)</f>
        <v>5</v>
      </c>
      <c r="T61" s="174" t="s">
        <v>18</v>
      </c>
      <c r="U61" s="511">
        <f>A32</f>
        <v>46246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 t="s">
        <v>20</v>
      </c>
      <c r="B62" s="141"/>
      <c r="C62" s="137"/>
      <c r="D62" s="137"/>
      <c r="E62" s="137"/>
      <c r="F62" s="142"/>
      <c r="G62" s="304"/>
      <c r="H62" s="143"/>
      <c r="I62" s="310"/>
      <c r="L62" s="503"/>
      <c r="M62" s="175">
        <f t="shared" si="0"/>
        <v>6</v>
      </c>
      <c r="N62" s="176" t="s">
        <v>19</v>
      </c>
      <c r="O62" s="506"/>
      <c r="P62" s="175">
        <f t="shared" si="1"/>
        <v>11</v>
      </c>
      <c r="Q62" s="176" t="s">
        <v>19</v>
      </c>
      <c r="R62" s="509"/>
      <c r="S62" s="175">
        <f t="shared" si="2"/>
        <v>11</v>
      </c>
      <c r="T62" s="176" t="s">
        <v>19</v>
      </c>
      <c r="U62" s="512"/>
      <c r="V62" s="175">
        <f t="shared" si="3"/>
        <v>13</v>
      </c>
      <c r="W62" s="176" t="s">
        <v>19</v>
      </c>
    </row>
    <row r="63" spans="1:43" x14ac:dyDescent="0.25">
      <c r="A63" s="145" t="s">
        <v>19</v>
      </c>
      <c r="B63" s="128"/>
      <c r="C63" s="128"/>
      <c r="D63" s="128"/>
      <c r="E63" s="128"/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128"/>
      <c r="C64" s="128"/>
      <c r="D64" s="128"/>
      <c r="E64" s="128"/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128"/>
      <c r="C65" s="128"/>
      <c r="D65" s="128"/>
      <c r="E65" s="128"/>
      <c r="F65" s="142"/>
      <c r="G65" s="302"/>
      <c r="H65" s="142"/>
      <c r="I65" s="311"/>
      <c r="L65" s="503"/>
      <c r="M65" s="175">
        <f t="shared" si="0"/>
        <v>5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128"/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128"/>
      <c r="C67" s="128"/>
      <c r="D67" s="128"/>
      <c r="E67" s="128"/>
      <c r="F67" s="142"/>
      <c r="G67" s="302"/>
      <c r="H67" s="142"/>
      <c r="I67" s="311"/>
      <c r="L67" s="504"/>
      <c r="M67" s="177">
        <f>SUM(M61:M66)</f>
        <v>15</v>
      </c>
      <c r="N67" s="178" t="s">
        <v>24</v>
      </c>
      <c r="O67" s="507"/>
      <c r="P67" s="177">
        <f>SUM(P61:P66)</f>
        <v>20</v>
      </c>
      <c r="Q67" s="178" t="s">
        <v>24</v>
      </c>
      <c r="R67" s="510"/>
      <c r="S67" s="177">
        <f>SUM(S61:S66)</f>
        <v>20</v>
      </c>
      <c r="T67" s="178" t="s">
        <v>24</v>
      </c>
      <c r="U67" s="513"/>
      <c r="V67" s="177">
        <f>SUM(V61:V66)</f>
        <v>15</v>
      </c>
      <c r="W67" s="178" t="s">
        <v>24</v>
      </c>
    </row>
    <row r="68" spans="1:23" x14ac:dyDescent="0.25">
      <c r="A68" s="145" t="s">
        <v>19</v>
      </c>
      <c r="B68" s="128"/>
      <c r="C68" s="128"/>
      <c r="D68" s="128"/>
      <c r="E68" s="128"/>
      <c r="F68" s="142"/>
      <c r="G68" s="302"/>
      <c r="H68" s="142"/>
      <c r="I68" s="311"/>
    </row>
    <row r="69" spans="1:23" x14ac:dyDescent="0.25">
      <c r="A69" s="145" t="s">
        <v>19</v>
      </c>
      <c r="B69" s="128"/>
      <c r="C69" s="128"/>
      <c r="D69" s="128"/>
      <c r="E69" s="128"/>
      <c r="F69" s="142"/>
      <c r="G69" s="302"/>
      <c r="H69" s="142"/>
      <c r="I69" s="311"/>
    </row>
    <row r="70" spans="1:23" ht="16.5" thickBot="1" x14ac:dyDescent="0.3">
      <c r="A70" s="145" t="s">
        <v>19</v>
      </c>
      <c r="B70" s="128"/>
      <c r="C70" s="128"/>
      <c r="D70" s="128"/>
      <c r="E70" s="128"/>
      <c r="F70" s="142"/>
      <c r="G70" s="302"/>
      <c r="H70" s="142"/>
      <c r="I70" s="311"/>
    </row>
    <row r="71" spans="1:23" x14ac:dyDescent="0.25">
      <c r="A71" s="145" t="s">
        <v>22</v>
      </c>
      <c r="B71" s="128"/>
      <c r="C71" s="128"/>
      <c r="D71" s="128"/>
      <c r="E71" s="128"/>
      <c r="F71" s="142"/>
      <c r="G71" s="302"/>
      <c r="H71" s="142"/>
      <c r="I71" s="311"/>
      <c r="L71" s="514">
        <f>J32</f>
        <v>46247</v>
      </c>
      <c r="M71" s="173">
        <f t="shared" ref="M71:M76" si="4">COUNTIF($J$34:$J$59,N71)</f>
        <v>1</v>
      </c>
      <c r="N71" s="174" t="s">
        <v>18</v>
      </c>
      <c r="O71" s="517">
        <f>S32</f>
        <v>46248</v>
      </c>
      <c r="P71" s="173">
        <f>COUNTIF($S$34:$S$59,Q71)</f>
        <v>0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WW33</v>
      </c>
      <c r="V71" s="173">
        <f>SUM(M61,P61,S61,V61,S71,P71,M71)</f>
        <v>14</v>
      </c>
      <c r="W71" s="174" t="s">
        <v>18</v>
      </c>
    </row>
    <row r="72" spans="1:23" x14ac:dyDescent="0.25">
      <c r="A72" s="145" t="s">
        <v>22</v>
      </c>
      <c r="B72" s="128"/>
      <c r="C72" s="128"/>
      <c r="D72" s="128"/>
      <c r="E72" s="128"/>
      <c r="F72" s="142"/>
      <c r="G72" s="302"/>
      <c r="H72" s="142"/>
      <c r="I72" s="311"/>
      <c r="L72" s="515"/>
      <c r="M72" s="175">
        <f t="shared" si="4"/>
        <v>10</v>
      </c>
      <c r="N72" s="176" t="s">
        <v>19</v>
      </c>
      <c r="O72" s="518"/>
      <c r="P72" s="175">
        <f>COUNTIF($S$34:$S$57,Q72)</f>
        <v>10</v>
      </c>
      <c r="Q72" s="176" t="s">
        <v>19</v>
      </c>
      <c r="R72" s="521"/>
      <c r="S72" s="175">
        <f t="shared" si="5"/>
        <v>8</v>
      </c>
      <c r="T72" s="176" t="s">
        <v>19</v>
      </c>
      <c r="U72" s="524"/>
      <c r="V72" s="175">
        <f>SUM(M62,P62,S62,V62,M72,P72,S72)</f>
        <v>69</v>
      </c>
      <c r="W72" s="176" t="s">
        <v>19</v>
      </c>
    </row>
    <row r="73" spans="1:23" x14ac:dyDescent="0.25">
      <c r="A73" s="145" t="s">
        <v>22</v>
      </c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21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16</v>
      </c>
      <c r="N77" s="178" t="s">
        <v>24</v>
      </c>
      <c r="O77" s="519"/>
      <c r="P77" s="177">
        <f>SUM(P71:P76)</f>
        <v>15</v>
      </c>
      <c r="Q77" s="178" t="s">
        <v>24</v>
      </c>
      <c r="R77" s="522"/>
      <c r="S77" s="177">
        <f>SUM(S71:S76)</f>
        <v>13</v>
      </c>
      <c r="T77" s="178" t="s">
        <v>24</v>
      </c>
      <c r="U77" s="525"/>
      <c r="V77" s="177">
        <f>SUM(V71:V76)</f>
        <v>114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6</v>
      </c>
      <c r="D90" s="188">
        <f t="shared" si="6"/>
        <v>1</v>
      </c>
      <c r="E90" s="188">
        <f t="shared" si="6"/>
        <v>0</v>
      </c>
      <c r="F90" s="188">
        <f t="shared" si="6"/>
        <v>5</v>
      </c>
      <c r="G90" s="188">
        <f t="shared" si="6"/>
        <v>0</v>
      </c>
      <c r="H90" s="189">
        <f t="shared" ref="H90:H96" si="7">SUM(B90:G90)</f>
        <v>15</v>
      </c>
      <c r="J90" s="189">
        <f>SUM(C90:G90)</f>
        <v>12</v>
      </c>
    </row>
    <row r="91" spans="1:10" x14ac:dyDescent="0.25">
      <c r="A91" s="190" t="s">
        <v>28</v>
      </c>
      <c r="B91" s="188">
        <f t="shared" ref="B91:G91" si="8">COUNTIF($J$5:$J$30,B89)</f>
        <v>5</v>
      </c>
      <c r="C91" s="188">
        <f t="shared" si="8"/>
        <v>11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0</v>
      </c>
      <c r="H91" s="189">
        <f t="shared" si="7"/>
        <v>20</v>
      </c>
      <c r="J91" s="189">
        <f t="shared" ref="J91:J96" si="9">SUM(C91:G91)</f>
        <v>15</v>
      </c>
    </row>
    <row r="92" spans="1:10" x14ac:dyDescent="0.25">
      <c r="A92" s="191" t="s">
        <v>29</v>
      </c>
      <c r="B92" s="188">
        <f t="shared" ref="B92:G92" si="10">COUNTIF($S$5:$S$30,B89)</f>
        <v>5</v>
      </c>
      <c r="C92" s="188">
        <f t="shared" si="10"/>
        <v>11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20</v>
      </c>
      <c r="J92" s="189">
        <f t="shared" si="9"/>
        <v>15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13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15</v>
      </c>
      <c r="J93" s="189">
        <f t="shared" si="9"/>
        <v>15</v>
      </c>
    </row>
    <row r="94" spans="1:10" x14ac:dyDescent="0.25">
      <c r="A94" s="193" t="s">
        <v>31</v>
      </c>
      <c r="B94" s="188">
        <f t="shared" ref="B94:G94" si="12">COUNTIF($J$34:$J$59,B$89)</f>
        <v>1</v>
      </c>
      <c r="C94" s="188">
        <f t="shared" si="12"/>
        <v>10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16</v>
      </c>
      <c r="J94" s="189">
        <f t="shared" si="9"/>
        <v>15</v>
      </c>
    </row>
    <row r="95" spans="1:10" x14ac:dyDescent="0.25">
      <c r="A95" s="194" t="s">
        <v>32</v>
      </c>
      <c r="B95" s="188">
        <f t="shared" ref="B95:G95" si="13">COUNTIF($S$34:$S$59,B$89)</f>
        <v>0</v>
      </c>
      <c r="C95" s="188">
        <f t="shared" si="13"/>
        <v>10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15</v>
      </c>
      <c r="J95" s="189">
        <f t="shared" si="9"/>
        <v>15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8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0</v>
      </c>
      <c r="H96" s="189">
        <f t="shared" si="7"/>
        <v>13</v>
      </c>
      <c r="J96" s="189">
        <f t="shared" si="9"/>
        <v>13</v>
      </c>
    </row>
    <row r="97" spans="1:47" ht="16.5" thickBot="1" x14ac:dyDescent="0.3">
      <c r="A97" s="186" t="s">
        <v>24</v>
      </c>
      <c r="B97" s="196">
        <f t="shared" ref="B97:H97" si="15">SUM(B90:B96)</f>
        <v>14</v>
      </c>
      <c r="C97" s="196">
        <f t="shared" si="15"/>
        <v>69</v>
      </c>
      <c r="D97" s="196">
        <f t="shared" si="15"/>
        <v>10</v>
      </c>
      <c r="E97" s="196">
        <f t="shared" si="15"/>
        <v>0</v>
      </c>
      <c r="F97" s="196">
        <f t="shared" si="15"/>
        <v>21</v>
      </c>
      <c r="G97" s="196">
        <f t="shared" si="15"/>
        <v>0</v>
      </c>
      <c r="H97" s="179">
        <f t="shared" si="15"/>
        <v>114</v>
      </c>
      <c r="J97" s="179">
        <f>SUM(J90:J96)</f>
        <v>100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36341</v>
      </c>
      <c r="B101" s="197">
        <f t="shared" si="16"/>
        <v>92421</v>
      </c>
      <c r="C101" s="198">
        <f>IF(B5="","",$A$3)</f>
        <v>46243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 t="str">
        <f t="shared" ref="I101:J106" si="17">IF(K5="","",K5)</f>
        <v/>
      </c>
      <c r="J101" s="197">
        <f t="shared" si="17"/>
        <v>93044</v>
      </c>
      <c r="K101" s="198" t="str">
        <f t="shared" ref="K101:K106" si="18">IF(K5="","",$J$3)</f>
        <v/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 t="str">
        <f t="shared" ref="Q101:R106" si="23">IF(T5="","",T5)</f>
        <v/>
      </c>
      <c r="R101" s="197">
        <f t="shared" si="23"/>
        <v>93055</v>
      </c>
      <c r="S101" s="198" t="str">
        <f t="shared" ref="S101:S106" si="24">IF(T5="","",$S$3)</f>
        <v/>
      </c>
      <c r="T101" s="197" t="str">
        <f t="shared" ref="T101:T106" si="25">IF(S5="","",S5)</f>
        <v>SLC</v>
      </c>
      <c r="U101" s="197" t="str">
        <f t="shared" ref="U101:U106" si="26">IF(W5="","",W5)</f>
        <v/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>
        <f t="shared" si="29"/>
        <v>92994</v>
      </c>
      <c r="AA101" s="198" t="str">
        <f t="shared" ref="AA101:AA108" si="30">IF(B34="","",$A$32)</f>
        <v/>
      </c>
      <c r="AB101" s="197" t="str">
        <f t="shared" ref="AB101:AB108" si="31">IF(A34="","",A34)</f>
        <v>SLC</v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>
        <f t="shared" si="35"/>
        <v>92999</v>
      </c>
      <c r="AI101" s="198" t="str">
        <f t="shared" ref="AI101:AI108" si="36">IF(K34="","",$J$32)</f>
        <v/>
      </c>
      <c r="AJ101" s="197" t="str">
        <f t="shared" ref="AJ101:AJ108" si="37">IF(J34="","",J34)</f>
        <v>SLC</v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 t="str">
        <f t="shared" ref="AO101:AP108" si="41">IF(T34="","",T34)</f>
        <v/>
      </c>
      <c r="AP101" s="197">
        <f t="shared" si="41"/>
        <v>93009</v>
      </c>
      <c r="AQ101" s="198" t="str">
        <f t="shared" ref="AQ101:AQ108" si="42">IF(T34="","",$S$32)</f>
        <v/>
      </c>
      <c r="AR101" s="197" t="str">
        <f t="shared" ref="AR101:AR108" si="43">IF(S34="","",S34)</f>
        <v>SLC</v>
      </c>
      <c r="AS101" s="197" t="str">
        <f t="shared" ref="AS101:AS108" si="44">IF(W34="","",W34)</f>
        <v/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36342</v>
      </c>
      <c r="B102" s="197">
        <f t="shared" si="16"/>
        <v>92413</v>
      </c>
      <c r="C102" s="198">
        <f>IF(B6="","",$A$3)</f>
        <v>46243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 t="str">
        <f t="shared" si="17"/>
        <v/>
      </c>
      <c r="J102" s="197">
        <f t="shared" si="17"/>
        <v>93045</v>
      </c>
      <c r="K102" s="198" t="str">
        <f t="shared" si="18"/>
        <v/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 t="str">
        <f t="shared" si="23"/>
        <v/>
      </c>
      <c r="R102" s="197">
        <f t="shared" si="23"/>
        <v>93056</v>
      </c>
      <c r="S102" s="198" t="str">
        <f t="shared" si="24"/>
        <v/>
      </c>
      <c r="T102" s="197" t="str">
        <f t="shared" si="25"/>
        <v>SLC</v>
      </c>
      <c r="U102" s="197" t="str">
        <f t="shared" si="26"/>
        <v/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>
        <f t="shared" si="29"/>
        <v>92995</v>
      </c>
      <c r="AA102" s="198" t="str">
        <f t="shared" si="30"/>
        <v/>
      </c>
      <c r="AB102" s="197" t="str">
        <f t="shared" si="31"/>
        <v>SLC</v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>
        <f t="shared" si="35"/>
        <v>93000</v>
      </c>
      <c r="AI102" s="198" t="str">
        <f t="shared" si="36"/>
        <v/>
      </c>
      <c r="AJ102" s="197" t="str">
        <f t="shared" si="37"/>
        <v>SLC</v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 t="str">
        <f t="shared" si="41"/>
        <v/>
      </c>
      <c r="AP102" s="197">
        <f t="shared" si="41"/>
        <v>93010</v>
      </c>
      <c r="AQ102" s="198" t="str">
        <f t="shared" si="42"/>
        <v/>
      </c>
      <c r="AR102" s="197" t="str">
        <f t="shared" si="43"/>
        <v>SLC</v>
      </c>
      <c r="AS102" s="197" t="str">
        <f t="shared" si="44"/>
        <v/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36343</v>
      </c>
      <c r="B103" s="197">
        <f t="shared" si="16"/>
        <v>92414</v>
      </c>
      <c r="C103" s="198">
        <f>IF(B7="","",$A$3)</f>
        <v>46243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 t="str">
        <f t="shared" si="17"/>
        <v/>
      </c>
      <c r="J103" s="197">
        <f t="shared" si="17"/>
        <v>93046</v>
      </c>
      <c r="K103" s="198" t="str">
        <f t="shared" si="18"/>
        <v/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>
        <f t="shared" si="23"/>
        <v>93057</v>
      </c>
      <c r="S103" s="198" t="str">
        <f t="shared" si="24"/>
        <v/>
      </c>
      <c r="T103" s="197" t="str">
        <f t="shared" si="25"/>
        <v>SLC</v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>
        <f t="shared" si="29"/>
        <v>92996</v>
      </c>
      <c r="AA103" s="198" t="str">
        <f t="shared" si="30"/>
        <v/>
      </c>
      <c r="AB103" s="197" t="str">
        <f t="shared" si="31"/>
        <v>SLC</v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>
        <f t="shared" si="35"/>
        <v>93001</v>
      </c>
      <c r="AI103" s="198" t="str">
        <f t="shared" si="36"/>
        <v/>
      </c>
      <c r="AJ103" s="197" t="str">
        <f t="shared" si="37"/>
        <v>SLC</v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 t="str">
        <f t="shared" si="41"/>
        <v/>
      </c>
      <c r="AP103" s="197" t="str">
        <f t="shared" si="41"/>
        <v/>
      </c>
      <c r="AQ103" s="198" t="str">
        <f t="shared" si="42"/>
        <v/>
      </c>
      <c r="AR103" s="197" t="str">
        <f t="shared" si="43"/>
        <v>SLC</v>
      </c>
      <c r="AS103" s="197" t="str">
        <f t="shared" si="44"/>
        <v/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36344</v>
      </c>
      <c r="B104" s="197">
        <f t="shared" si="16"/>
        <v>92415</v>
      </c>
      <c r="C104" s="198">
        <f>IF(B8="","",$A$3)</f>
        <v>46243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>
        <f t="shared" si="17"/>
        <v>93047</v>
      </c>
      <c r="K104" s="198" t="str">
        <f t="shared" si="18"/>
        <v/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>
        <f t="shared" si="23"/>
        <v>93058</v>
      </c>
      <c r="S104" s="198" t="str">
        <f t="shared" si="24"/>
        <v/>
      </c>
      <c r="T104" s="197" t="str">
        <f t="shared" si="25"/>
        <v>SLC</v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>
        <f t="shared" si="29"/>
        <v>92997</v>
      </c>
      <c r="AA104" s="198" t="str">
        <f t="shared" si="30"/>
        <v/>
      </c>
      <c r="AB104" s="197" t="str">
        <f t="shared" si="31"/>
        <v>SLC</v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>
        <f t="shared" si="35"/>
        <v>93002</v>
      </c>
      <c r="AI104" s="198" t="str">
        <f t="shared" si="36"/>
        <v/>
      </c>
      <c r="AJ104" s="197" t="str">
        <f t="shared" si="37"/>
        <v>SLC</v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 t="str">
        <f t="shared" si="41"/>
        <v/>
      </c>
      <c r="AP104" s="197" t="str">
        <f t="shared" si="41"/>
        <v/>
      </c>
      <c r="AQ104" s="198" t="str">
        <f t="shared" si="42"/>
        <v/>
      </c>
      <c r="AR104" s="197" t="str">
        <f t="shared" si="43"/>
        <v>SLC</v>
      </c>
      <c r="AS104" s="197" t="str">
        <f t="shared" si="44"/>
        <v/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36345</v>
      </c>
      <c r="B105" s="197">
        <f t="shared" si="16"/>
        <v>92416</v>
      </c>
      <c r="C105" s="198">
        <f>IF(B9="","",$A$3)</f>
        <v>46243</v>
      </c>
      <c r="D105" s="197" t="str">
        <f>IF(A9="","",A9)</f>
        <v>SLC</v>
      </c>
      <c r="E105" s="197" t="str">
        <f>IF(E9="","",E9)</f>
        <v>SAUER</v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>
        <f t="shared" si="17"/>
        <v>93048</v>
      </c>
      <c r="K105" s="198" t="str">
        <f t="shared" si="18"/>
        <v/>
      </c>
      <c r="L105" s="197" t="str">
        <f t="shared" si="19"/>
        <v>SLC</v>
      </c>
      <c r="M105" s="197" t="str">
        <f t="shared" si="20"/>
        <v>HANDY</v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>SLC</v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>
        <f t="shared" si="29"/>
        <v>92998</v>
      </c>
      <c r="AA105" s="198" t="str">
        <f t="shared" si="30"/>
        <v/>
      </c>
      <c r="AB105" s="197" t="str">
        <f t="shared" si="31"/>
        <v>SLC</v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>
        <f t="shared" si="35"/>
        <v>93003</v>
      </c>
      <c r="AI105" s="198" t="str">
        <f t="shared" si="36"/>
        <v/>
      </c>
      <c r="AJ105" s="197" t="str">
        <f t="shared" si="37"/>
        <v>SLC</v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 t="str">
        <f t="shared" si="41"/>
        <v/>
      </c>
      <c r="AP105" s="197" t="str">
        <f t="shared" si="41"/>
        <v/>
      </c>
      <c r="AQ105" s="198" t="str">
        <f t="shared" si="42"/>
        <v/>
      </c>
      <c r="AR105" s="197" t="str">
        <f t="shared" si="43"/>
        <v>SLC</v>
      </c>
      <c r="AS105" s="197" t="str">
        <f t="shared" si="44"/>
        <v/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36350</v>
      </c>
      <c r="B106" s="197">
        <f t="shared" si="47"/>
        <v>4501380668</v>
      </c>
      <c r="C106" s="198" t="str">
        <f t="shared" ref="C106:C115" si="48">IF(F14="","",F14)</f>
        <v>11am</v>
      </c>
      <c r="D106" s="197" t="str">
        <f t="shared" ref="D106:D115" si="49">IF(A14="","",A14)</f>
        <v>IDF</v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>
        <f t="shared" ref="G106:G115" si="52">IF(C14="","",C14)</f>
        <v>4501380668</v>
      </c>
      <c r="H106" s="200">
        <v>6</v>
      </c>
      <c r="I106" s="197" t="str">
        <f t="shared" si="17"/>
        <v/>
      </c>
      <c r="J106" s="197">
        <f t="shared" si="17"/>
        <v>93049</v>
      </c>
      <c r="K106" s="198" t="str">
        <f t="shared" si="18"/>
        <v/>
      </c>
      <c r="L106" s="197" t="str">
        <f t="shared" si="19"/>
        <v>SLC</v>
      </c>
      <c r="M106" s="197" t="str">
        <f t="shared" si="20"/>
        <v>INTEGRITY</v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>SLC</v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>
        <f t="shared" si="29"/>
        <v>93033</v>
      </c>
      <c r="AA106" s="198" t="str">
        <f t="shared" si="30"/>
        <v/>
      </c>
      <c r="AB106" s="197" t="str">
        <f t="shared" si="31"/>
        <v>SLC</v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>
        <f t="shared" si="35"/>
        <v>93004</v>
      </c>
      <c r="AI106" s="198" t="str">
        <f t="shared" si="36"/>
        <v/>
      </c>
      <c r="AJ106" s="197" t="str">
        <f t="shared" si="37"/>
        <v>SLC</v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 t="str">
        <f t="shared" si="41"/>
        <v/>
      </c>
      <c r="AP106" s="197" t="str">
        <f t="shared" si="41"/>
        <v/>
      </c>
      <c r="AQ106" s="198" t="str">
        <f t="shared" si="42"/>
        <v/>
      </c>
      <c r="AR106" s="197" t="str">
        <f t="shared" si="43"/>
        <v>SLC</v>
      </c>
      <c r="AS106" s="197" t="str">
        <f t="shared" si="44"/>
        <v/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36351</v>
      </c>
      <c r="B107" s="197">
        <f t="shared" si="47"/>
        <v>4501380669</v>
      </c>
      <c r="C107" s="198" t="str">
        <f t="shared" si="48"/>
        <v>1pm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4501380669</v>
      </c>
      <c r="H107" s="200">
        <v>7</v>
      </c>
      <c r="I107" s="197" t="str">
        <f t="shared" ref="I107:J117" si="53">IF(K13="","",K13)</f>
        <v/>
      </c>
      <c r="J107" s="197">
        <f t="shared" si="53"/>
        <v>93052</v>
      </c>
      <c r="K107" s="198" t="str">
        <f t="shared" ref="K107:K117" si="54">IF(K13="","",$J$3)</f>
        <v/>
      </c>
      <c r="L107" s="197" t="str">
        <f t="shared" ref="L107:L117" si="55">IF(J13="","",J13)</f>
        <v>SLC</v>
      </c>
      <c r="M107" s="197" t="str">
        <f t="shared" ref="M107:M117" si="56">IF(N13="","",N13)</f>
        <v>INTEGRITY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 t="str">
        <f t="shared" ref="Q107:R117" si="59">IF(T13="","",T13)</f>
        <v/>
      </c>
      <c r="R107" s="197" t="str">
        <f t="shared" si="59"/>
        <v/>
      </c>
      <c r="S107" s="198" t="str">
        <f t="shared" ref="S107:S117" si="60">IF(T13="","",$S$3)</f>
        <v/>
      </c>
      <c r="T107" s="197" t="str">
        <f t="shared" ref="T107:T117" si="61">IF(S13="","",S13)</f>
        <v>SLC</v>
      </c>
      <c r="U107" s="197" t="str">
        <f t="shared" ref="U107:U117" si="62">IF(W13="","",W13)</f>
        <v/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>
        <f t="shared" si="29"/>
        <v>93066</v>
      </c>
      <c r="AA107" s="198" t="str">
        <f t="shared" si="30"/>
        <v/>
      </c>
      <c r="AB107" s="197" t="str">
        <f t="shared" si="31"/>
        <v>SLC</v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>
        <f t="shared" si="35"/>
        <v>93005</v>
      </c>
      <c r="AI107" s="198" t="str">
        <f t="shared" si="36"/>
        <v/>
      </c>
      <c r="AJ107" s="197" t="str">
        <f t="shared" si="37"/>
        <v>SLC</v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 t="str">
        <f t="shared" si="41"/>
        <v/>
      </c>
      <c r="AP107" s="197" t="str">
        <f t="shared" si="41"/>
        <v/>
      </c>
      <c r="AQ107" s="198" t="str">
        <f t="shared" si="42"/>
        <v/>
      </c>
      <c r="AR107" s="197" t="str">
        <f t="shared" si="43"/>
        <v>SLC</v>
      </c>
      <c r="AS107" s="197" t="str">
        <f t="shared" si="44"/>
        <v/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36352</v>
      </c>
      <c r="B108" s="197">
        <f t="shared" si="47"/>
        <v>4501380670</v>
      </c>
      <c r="C108" s="198" t="str">
        <f t="shared" si="48"/>
        <v>3pm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4501380670</v>
      </c>
      <c r="H108" s="200">
        <v>8</v>
      </c>
      <c r="I108" s="197" t="str">
        <f t="shared" si="53"/>
        <v/>
      </c>
      <c r="J108" s="197">
        <f t="shared" si="53"/>
        <v>93053</v>
      </c>
      <c r="K108" s="198" t="str">
        <f t="shared" si="54"/>
        <v/>
      </c>
      <c r="L108" s="197" t="str">
        <f t="shared" si="55"/>
        <v>SLC</v>
      </c>
      <c r="M108" s="197" t="str">
        <f t="shared" si="56"/>
        <v>IDEAL</v>
      </c>
      <c r="N108" s="197" t="str">
        <f t="shared" si="57"/>
        <v/>
      </c>
      <c r="O108" s="197" t="str">
        <f t="shared" si="58"/>
        <v/>
      </c>
      <c r="P108" s="200"/>
      <c r="Q108" s="197" t="str">
        <f t="shared" si="59"/>
        <v/>
      </c>
      <c r="R108" s="197" t="str">
        <f t="shared" si="59"/>
        <v/>
      </c>
      <c r="S108" s="198" t="str">
        <f t="shared" si="60"/>
        <v/>
      </c>
      <c r="T108" s="197" t="str">
        <f t="shared" si="61"/>
        <v>SLC</v>
      </c>
      <c r="U108" s="197" t="str">
        <f t="shared" si="62"/>
        <v/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>
        <f t="shared" si="29"/>
        <v>93067</v>
      </c>
      <c r="AA108" s="198" t="str">
        <f t="shared" si="30"/>
        <v/>
      </c>
      <c r="AB108" s="197" t="str">
        <f t="shared" si="31"/>
        <v>SLC</v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>
        <f t="shared" si="35"/>
        <v>93006</v>
      </c>
      <c r="AI108" s="198" t="str">
        <f t="shared" si="36"/>
        <v/>
      </c>
      <c r="AJ108" s="197" t="str">
        <f t="shared" si="37"/>
        <v>SLC</v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 t="str">
        <f t="shared" si="41"/>
        <v/>
      </c>
      <c r="AP108" s="197" t="str">
        <f t="shared" si="41"/>
        <v/>
      </c>
      <c r="AQ108" s="198" t="str">
        <f t="shared" si="42"/>
        <v/>
      </c>
      <c r="AR108" s="197" t="str">
        <f t="shared" si="43"/>
        <v>SLC</v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>
        <f t="shared" si="53"/>
        <v>93054</v>
      </c>
      <c r="K109" s="198" t="str">
        <f t="shared" si="54"/>
        <v/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>SLC</v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>
        <f t="shared" si="65"/>
        <v>93070</v>
      </c>
      <c r="AA109" s="198" t="str">
        <f t="shared" ref="AA109:AA122" si="66">IF(B44="","",$A$32)</f>
        <v/>
      </c>
      <c r="AB109" s="197" t="str">
        <f t="shared" ref="AB109:AB122" si="67">IF(A44="","",A44)</f>
        <v>SLC</v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>
        <f t="shared" si="71"/>
        <v>93039</v>
      </c>
      <c r="AI109" s="198" t="str">
        <f t="shared" ref="AI109:AI122" si="72">IF(K44="","",$J$32)</f>
        <v/>
      </c>
      <c r="AJ109" s="197" t="str">
        <f t="shared" ref="AJ109:AJ122" si="73">IF(J44="","",J44)</f>
        <v>LCP</v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>LCP</v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>
        <f t="shared" si="53"/>
        <v>93034</v>
      </c>
      <c r="K110" s="198" t="str">
        <f t="shared" si="54"/>
        <v/>
      </c>
      <c r="L110" s="197" t="str">
        <f t="shared" si="55"/>
        <v>LCP</v>
      </c>
      <c r="M110" s="197" t="str">
        <f t="shared" si="56"/>
        <v>INTEGRITY</v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>LCP</v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>
        <f t="shared" si="65"/>
        <v>93071</v>
      </c>
      <c r="AA110" s="198" t="str">
        <f t="shared" si="66"/>
        <v/>
      </c>
      <c r="AB110" s="197" t="str">
        <f t="shared" si="67"/>
        <v>SLC</v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>
        <f t="shared" si="71"/>
        <v>93040</v>
      </c>
      <c r="AI110" s="198" t="str">
        <f t="shared" si="72"/>
        <v/>
      </c>
      <c r="AJ110" s="197" t="str">
        <f t="shared" si="73"/>
        <v>LCP</v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>LCP</v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>
        <f t="shared" si="53"/>
        <v>93036</v>
      </c>
      <c r="K111" s="198" t="str">
        <f t="shared" si="54"/>
        <v/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>LCP</v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>
        <f t="shared" si="65"/>
        <v>93072</v>
      </c>
      <c r="AA111" s="198" t="str">
        <f t="shared" si="66"/>
        <v/>
      </c>
      <c r="AB111" s="197" t="str">
        <f t="shared" si="67"/>
        <v>SLC</v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>IDF</v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>IDF</v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>
        <f t="shared" si="53"/>
        <v>4501380944</v>
      </c>
      <c r="K112" s="198" t="str">
        <f t="shared" si="54"/>
        <v/>
      </c>
      <c r="L112" s="197" t="str">
        <f t="shared" si="55"/>
        <v>IDF</v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>IDF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>IDF</v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>IDF</v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>IDF</v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>
        <f t="shared" si="47"/>
        <v>30042841</v>
      </c>
      <c r="B113" s="197" t="str">
        <f t="shared" si="47"/>
        <v>CAPS</v>
      </c>
      <c r="C113" s="198" t="str">
        <f t="shared" si="48"/>
        <v>9AM</v>
      </c>
      <c r="D113" s="197" t="str">
        <f t="shared" si="49"/>
        <v>RECEIVING</v>
      </c>
      <c r="E113" s="197" t="str">
        <f t="shared" si="50"/>
        <v/>
      </c>
      <c r="F113" s="197" t="str">
        <f t="shared" si="51"/>
        <v/>
      </c>
      <c r="G113" s="197" t="str">
        <f t="shared" si="52"/>
        <v>CAPS</v>
      </c>
      <c r="H113" s="200">
        <v>13</v>
      </c>
      <c r="I113" s="197" t="str">
        <f t="shared" si="53"/>
        <v/>
      </c>
      <c r="J113" s="197">
        <f t="shared" si="53"/>
        <v>4501380945</v>
      </c>
      <c r="K113" s="198" t="str">
        <f t="shared" si="54"/>
        <v/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>
        <f t="shared" si="47"/>
        <v>30042807</v>
      </c>
      <c r="B114" s="197" t="str">
        <f t="shared" si="47"/>
        <v>CAPS</v>
      </c>
      <c r="C114" s="198" t="str">
        <f t="shared" si="48"/>
        <v>1PM</v>
      </c>
      <c r="D114" s="197" t="str">
        <f t="shared" si="49"/>
        <v>RECEIVING</v>
      </c>
      <c r="E114" s="197" t="str">
        <f t="shared" si="50"/>
        <v/>
      </c>
      <c r="F114" s="197" t="str">
        <f t="shared" si="51"/>
        <v/>
      </c>
      <c r="G114" s="197" t="str">
        <f t="shared" si="52"/>
        <v>CAPS</v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>
        <f t="shared" si="47"/>
        <v>30042863</v>
      </c>
      <c r="B115" s="197" t="str">
        <f t="shared" si="47"/>
        <v>CAPS</v>
      </c>
      <c r="C115" s="198" t="str">
        <f t="shared" si="48"/>
        <v>11am</v>
      </c>
      <c r="D115" s="197" t="str">
        <f t="shared" si="49"/>
        <v>RECEIVING</v>
      </c>
      <c r="E115" s="197" t="str">
        <f t="shared" si="50"/>
        <v/>
      </c>
      <c r="F115" s="197" t="str">
        <f t="shared" si="51"/>
        <v/>
      </c>
      <c r="G115" s="197" t="str">
        <f t="shared" si="52"/>
        <v>CAPS</v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46244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30042199</v>
      </c>
      <c r="R118" s="197" t="str">
        <f t="shared" si="85"/>
        <v xml:space="preserve">SL3 transefer </v>
      </c>
      <c r="S118" s="198">
        <f>IF(T25="","",$S$3)</f>
        <v>46245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46244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30043540</v>
      </c>
      <c r="R119" s="197" t="str">
        <f t="shared" si="85"/>
        <v>GPI</v>
      </c>
      <c r="S119" s="198">
        <f>IF(T26="","",$S$3)</f>
        <v>46245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/>
      </c>
      <c r="AQ119" s="198" t="str">
        <f t="shared" si="78"/>
        <v/>
      </c>
      <c r="AR119" s="197" t="str">
        <f t="shared" si="79"/>
        <v/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30043358</v>
      </c>
      <c r="J120" s="197" t="str">
        <f t="shared" si="84"/>
        <v>GPI</v>
      </c>
      <c r="K120" s="198">
        <f>IF(K27="","",$J$3)</f>
        <v>46244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30043319</v>
      </c>
      <c r="R120" s="197" t="str">
        <f t="shared" si="85"/>
        <v>GPI</v>
      </c>
      <c r="S120" s="198">
        <f>IF(T27="","",$S$3)</f>
        <v>46245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30043559</v>
      </c>
      <c r="AH120" s="197" t="str">
        <f t="shared" si="71"/>
        <v>GPI</v>
      </c>
      <c r="AI120" s="198">
        <f t="shared" si="72"/>
        <v>46247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 t="str">
        <f t="shared" si="77"/>
        <v/>
      </c>
      <c r="AP120" s="197" t="str">
        <f t="shared" si="77"/>
        <v/>
      </c>
      <c r="AQ120" s="198" t="str">
        <f t="shared" si="78"/>
        <v/>
      </c>
      <c r="AR120" s="197" t="str">
        <f t="shared" si="79"/>
        <v/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30043318</v>
      </c>
      <c r="J121" s="197" t="str">
        <f t="shared" si="84"/>
        <v>GPI</v>
      </c>
      <c r="K121" s="198">
        <f>IF(K28="","",$J$3)</f>
        <v>46244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30043534</v>
      </c>
      <c r="R121" s="197" t="str">
        <f t="shared" si="85"/>
        <v>GPI</v>
      </c>
      <c r="S121" s="198">
        <f>IF(T28="","",$S$3)</f>
        <v>46245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92421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92413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92414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92415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92416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92417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4501380662</v>
      </c>
      <c r="B133" s="202" t="str">
        <f t="shared" ref="B133:B143" si="92">F13</f>
        <v>5pm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4501380668</v>
      </c>
      <c r="B134" s="202" t="str">
        <f t="shared" si="92"/>
        <v>11am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4501380669</v>
      </c>
      <c r="B135" s="202" t="str">
        <f t="shared" si="92"/>
        <v>1pm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4501380670</v>
      </c>
      <c r="B136" s="202" t="str">
        <f t="shared" si="92"/>
        <v>3pm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 t="str">
        <f t="shared" si="91"/>
        <v>CAPS</v>
      </c>
      <c r="B141" s="202" t="str">
        <f t="shared" si="92"/>
        <v>9AM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 t="str">
        <f t="shared" si="91"/>
        <v>CAPS</v>
      </c>
      <c r="B142" s="202" t="str">
        <f t="shared" si="92"/>
        <v>1PM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91"/>
        <v>CAPS</v>
      </c>
      <c r="B143" s="202" t="str">
        <f t="shared" si="92"/>
        <v>11am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92994</v>
      </c>
      <c r="B153" s="202">
        <f t="shared" si="94"/>
        <v>0</v>
      </c>
    </row>
    <row r="154" spans="1:45" x14ac:dyDescent="0.25">
      <c r="A154" s="200">
        <f t="shared" si="93"/>
        <v>92995</v>
      </c>
      <c r="B154" s="202">
        <f t="shared" si="94"/>
        <v>0</v>
      </c>
    </row>
    <row r="155" spans="1:45" x14ac:dyDescent="0.25">
      <c r="A155" s="200">
        <f t="shared" si="93"/>
        <v>92996</v>
      </c>
      <c r="B155" s="202">
        <f t="shared" si="94"/>
        <v>0</v>
      </c>
    </row>
    <row r="156" spans="1:45" x14ac:dyDescent="0.25">
      <c r="A156" s="200">
        <f t="shared" si="93"/>
        <v>92997</v>
      </c>
      <c r="B156" s="202">
        <f t="shared" si="94"/>
        <v>0</v>
      </c>
    </row>
    <row r="157" spans="1:45" x14ac:dyDescent="0.25">
      <c r="A157" s="200">
        <f t="shared" si="93"/>
        <v>92998</v>
      </c>
      <c r="B157" s="202">
        <f t="shared" si="94"/>
        <v>0</v>
      </c>
    </row>
    <row r="158" spans="1:45" x14ac:dyDescent="0.25">
      <c r="A158" s="200">
        <f t="shared" si="93"/>
        <v>93033</v>
      </c>
      <c r="B158" s="202">
        <f t="shared" si="94"/>
        <v>0</v>
      </c>
    </row>
    <row r="159" spans="1:45" x14ac:dyDescent="0.25">
      <c r="A159" s="200">
        <f t="shared" si="93"/>
        <v>93066</v>
      </c>
      <c r="B159" s="202">
        <f t="shared" si="94"/>
        <v>0</v>
      </c>
    </row>
    <row r="160" spans="1:45" x14ac:dyDescent="0.25">
      <c r="A160" s="200">
        <f t="shared" si="93"/>
        <v>93067</v>
      </c>
      <c r="B160" s="202">
        <f t="shared" si="94"/>
        <v>0</v>
      </c>
    </row>
    <row r="161" spans="1:2" x14ac:dyDescent="0.25">
      <c r="A161" s="200">
        <f t="shared" ref="A161:A174" si="95">C44</f>
        <v>93070</v>
      </c>
      <c r="B161" s="202">
        <f t="shared" ref="B161:B174" si="96">F44</f>
        <v>0</v>
      </c>
    </row>
    <row r="162" spans="1:2" x14ac:dyDescent="0.25">
      <c r="A162" s="200">
        <f t="shared" si="95"/>
        <v>93071</v>
      </c>
      <c r="B162" s="202">
        <f t="shared" si="96"/>
        <v>0</v>
      </c>
    </row>
    <row r="163" spans="1:2" x14ac:dyDescent="0.25">
      <c r="A163" s="200">
        <f t="shared" si="95"/>
        <v>93072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93044</v>
      </c>
      <c r="B176" s="203">
        <f t="shared" ref="B176:B181" si="98">O5</f>
        <v>0</v>
      </c>
    </row>
    <row r="177" spans="1:2" x14ac:dyDescent="0.25">
      <c r="A177" s="129">
        <f t="shared" si="97"/>
        <v>93045</v>
      </c>
      <c r="B177" s="203">
        <f t="shared" si="98"/>
        <v>0</v>
      </c>
    </row>
    <row r="178" spans="1:2" x14ac:dyDescent="0.25">
      <c r="A178" s="129">
        <f t="shared" si="97"/>
        <v>93046</v>
      </c>
      <c r="B178" s="203">
        <f t="shared" si="98"/>
        <v>0</v>
      </c>
    </row>
    <row r="179" spans="1:2" x14ac:dyDescent="0.25">
      <c r="A179" s="129">
        <f t="shared" si="97"/>
        <v>93047</v>
      </c>
      <c r="B179" s="203">
        <f t="shared" si="98"/>
        <v>0</v>
      </c>
    </row>
    <row r="180" spans="1:2" x14ac:dyDescent="0.25">
      <c r="A180" s="129">
        <f t="shared" si="97"/>
        <v>93048</v>
      </c>
      <c r="B180" s="203">
        <f t="shared" si="98"/>
        <v>0</v>
      </c>
    </row>
    <row r="181" spans="1:2" x14ac:dyDescent="0.25">
      <c r="A181" s="129">
        <f t="shared" si="97"/>
        <v>93049</v>
      </c>
      <c r="B181" s="203">
        <f t="shared" si="98"/>
        <v>0</v>
      </c>
    </row>
    <row r="182" spans="1:2" x14ac:dyDescent="0.25">
      <c r="A182" s="129">
        <f t="shared" ref="A182:A192" si="99">L13</f>
        <v>93052</v>
      </c>
      <c r="B182" s="203">
        <f t="shared" ref="B182:B192" si="100">O13</f>
        <v>0</v>
      </c>
    </row>
    <row r="183" spans="1:2" x14ac:dyDescent="0.25">
      <c r="A183" s="129">
        <f t="shared" si="99"/>
        <v>93053</v>
      </c>
      <c r="B183" s="203">
        <f t="shared" si="100"/>
        <v>0</v>
      </c>
    </row>
    <row r="184" spans="1:2" x14ac:dyDescent="0.25">
      <c r="A184" s="129">
        <f t="shared" si="99"/>
        <v>93054</v>
      </c>
      <c r="B184" s="203">
        <f t="shared" si="100"/>
        <v>0</v>
      </c>
    </row>
    <row r="185" spans="1:2" x14ac:dyDescent="0.25">
      <c r="A185" s="129">
        <f t="shared" si="99"/>
        <v>93034</v>
      </c>
      <c r="B185" s="203">
        <f t="shared" si="100"/>
        <v>0</v>
      </c>
    </row>
    <row r="186" spans="1:2" x14ac:dyDescent="0.25">
      <c r="A186" s="129">
        <f t="shared" si="99"/>
        <v>93036</v>
      </c>
      <c r="B186" s="203">
        <f t="shared" si="100"/>
        <v>0</v>
      </c>
    </row>
    <row r="187" spans="1:2" x14ac:dyDescent="0.25">
      <c r="A187" s="129">
        <f t="shared" si="99"/>
        <v>4501380944</v>
      </c>
      <c r="B187" s="203">
        <f t="shared" si="100"/>
        <v>0</v>
      </c>
    </row>
    <row r="188" spans="1:2" x14ac:dyDescent="0.25">
      <c r="A188" s="129">
        <f t="shared" si="99"/>
        <v>4501380945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 t="str">
        <f>L27</f>
        <v>GPI</v>
      </c>
      <c r="B195" s="203" t="str">
        <f>O27</f>
        <v>8AM</v>
      </c>
    </row>
    <row r="196" spans="1:2" x14ac:dyDescent="0.25">
      <c r="A196" s="129" t="str">
        <f>L28</f>
        <v>GPI</v>
      </c>
      <c r="B196" s="203" t="str">
        <f>O28</f>
        <v>11am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92999</v>
      </c>
      <c r="B202" s="203">
        <f t="shared" si="102"/>
        <v>0</v>
      </c>
    </row>
    <row r="203" spans="1:2" x14ac:dyDescent="0.25">
      <c r="A203" s="129">
        <f t="shared" si="101"/>
        <v>93000</v>
      </c>
      <c r="B203" s="203">
        <f t="shared" si="102"/>
        <v>0</v>
      </c>
    </row>
    <row r="204" spans="1:2" x14ac:dyDescent="0.25">
      <c r="A204" s="129">
        <f t="shared" si="101"/>
        <v>93001</v>
      </c>
      <c r="B204" s="203">
        <f t="shared" si="102"/>
        <v>0</v>
      </c>
    </row>
    <row r="205" spans="1:2" x14ac:dyDescent="0.25">
      <c r="A205" s="129">
        <f t="shared" si="101"/>
        <v>93002</v>
      </c>
      <c r="B205" s="203">
        <f t="shared" si="102"/>
        <v>0</v>
      </c>
    </row>
    <row r="206" spans="1:2" x14ac:dyDescent="0.25">
      <c r="A206" s="129">
        <f t="shared" si="101"/>
        <v>93003</v>
      </c>
      <c r="B206" s="203">
        <f t="shared" si="102"/>
        <v>0</v>
      </c>
    </row>
    <row r="207" spans="1:2" x14ac:dyDescent="0.25">
      <c r="A207" s="129">
        <f t="shared" si="101"/>
        <v>93004</v>
      </c>
      <c r="B207" s="203">
        <f t="shared" si="102"/>
        <v>0</v>
      </c>
    </row>
    <row r="208" spans="1:2" x14ac:dyDescent="0.25">
      <c r="A208" s="129">
        <f t="shared" si="101"/>
        <v>93005</v>
      </c>
      <c r="B208" s="203">
        <f t="shared" si="102"/>
        <v>0</v>
      </c>
    </row>
    <row r="209" spans="1:2" x14ac:dyDescent="0.25">
      <c r="A209" s="129">
        <f t="shared" si="101"/>
        <v>93006</v>
      </c>
      <c r="B209" s="203">
        <f t="shared" si="102"/>
        <v>0</v>
      </c>
    </row>
    <row r="210" spans="1:2" x14ac:dyDescent="0.25">
      <c r="A210" s="129">
        <f t="shared" ref="A210:A223" si="103">L44</f>
        <v>93039</v>
      </c>
      <c r="B210" s="203">
        <f t="shared" ref="B210:B223" si="104">O44</f>
        <v>0</v>
      </c>
    </row>
    <row r="211" spans="1:2" x14ac:dyDescent="0.25">
      <c r="A211" s="129">
        <f t="shared" si="103"/>
        <v>93040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 t="str">
        <f t="shared" si="103"/>
        <v>GPI</v>
      </c>
      <c r="B221" s="203" t="str">
        <f t="shared" si="104"/>
        <v>9AM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93055</v>
      </c>
      <c r="B225" s="203">
        <f t="shared" ref="B225:B230" si="106">X5</f>
        <v>0</v>
      </c>
    </row>
    <row r="226" spans="1:2" x14ac:dyDescent="0.25">
      <c r="A226" s="129">
        <f t="shared" si="105"/>
        <v>93056</v>
      </c>
      <c r="B226" s="203">
        <f t="shared" si="106"/>
        <v>0</v>
      </c>
    </row>
    <row r="227" spans="1:2" x14ac:dyDescent="0.25">
      <c r="A227" s="129">
        <f t="shared" si="105"/>
        <v>93057</v>
      </c>
      <c r="B227" s="203">
        <f t="shared" si="106"/>
        <v>0</v>
      </c>
    </row>
    <row r="228" spans="1:2" x14ac:dyDescent="0.25">
      <c r="A228" s="129">
        <f t="shared" si="105"/>
        <v>93058</v>
      </c>
      <c r="B228" s="203">
        <f t="shared" si="106"/>
        <v>0</v>
      </c>
    </row>
    <row r="229" spans="1:2" x14ac:dyDescent="0.25">
      <c r="A229" s="129">
        <f t="shared" si="105"/>
        <v>0</v>
      </c>
      <c r="B229" s="203">
        <f t="shared" si="106"/>
        <v>0</v>
      </c>
    </row>
    <row r="230" spans="1:2" x14ac:dyDescent="0.25">
      <c r="A230" s="129">
        <f t="shared" si="105"/>
        <v>0</v>
      </c>
      <c r="B230" s="203">
        <f t="shared" si="106"/>
        <v>0</v>
      </c>
    </row>
    <row r="231" spans="1:2" x14ac:dyDescent="0.25">
      <c r="A231" s="129">
        <f t="shared" ref="A231:A241" si="107">U13</f>
        <v>0</v>
      </c>
      <c r="B231" s="203">
        <f t="shared" ref="B231:B241" si="108">X13</f>
        <v>0</v>
      </c>
    </row>
    <row r="232" spans="1:2" x14ac:dyDescent="0.25">
      <c r="A232" s="129">
        <f t="shared" si="107"/>
        <v>0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 xml:space="preserve">SL3 transefer </v>
      </c>
      <c r="B242" s="203" t="str">
        <f>X25</f>
        <v>8AM</v>
      </c>
    </row>
    <row r="243" spans="1:2" x14ac:dyDescent="0.25">
      <c r="A243" s="129" t="str">
        <f>U26</f>
        <v>GPI</v>
      </c>
      <c r="B243" s="203" t="str">
        <f>X26</f>
        <v>10AM</v>
      </c>
    </row>
    <row r="244" spans="1:2" x14ac:dyDescent="0.25">
      <c r="A244" s="129" t="str">
        <f>U27</f>
        <v>GPI</v>
      </c>
      <c r="B244" s="203" t="str">
        <f>X27</f>
        <v>11AM</v>
      </c>
    </row>
    <row r="245" spans="1:2" x14ac:dyDescent="0.25">
      <c r="A245" s="129" t="str">
        <f>U28</f>
        <v>GPI</v>
      </c>
      <c r="B245" s="203" t="str">
        <f>X28</f>
        <v>12PM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93009</v>
      </c>
      <c r="B251" s="203">
        <f t="shared" si="110"/>
        <v>0</v>
      </c>
    </row>
    <row r="252" spans="1:2" x14ac:dyDescent="0.25">
      <c r="A252" s="129">
        <f t="shared" si="109"/>
        <v>93010</v>
      </c>
      <c r="B252" s="203">
        <f t="shared" si="110"/>
        <v>0</v>
      </c>
    </row>
    <row r="253" spans="1:2" x14ac:dyDescent="0.25">
      <c r="A253" s="129">
        <f t="shared" si="109"/>
        <v>0</v>
      </c>
      <c r="B253" s="203">
        <f t="shared" si="110"/>
        <v>0</v>
      </c>
    </row>
    <row r="254" spans="1:2" x14ac:dyDescent="0.25">
      <c r="A254" s="129">
        <f t="shared" si="109"/>
        <v>0</v>
      </c>
      <c r="B254" s="203">
        <f t="shared" si="110"/>
        <v>0</v>
      </c>
    </row>
    <row r="255" spans="1:2" x14ac:dyDescent="0.25">
      <c r="A255" s="129">
        <f t="shared" si="109"/>
        <v>0</v>
      </c>
      <c r="B255" s="203">
        <f t="shared" si="110"/>
        <v>0</v>
      </c>
    </row>
    <row r="256" spans="1:2" x14ac:dyDescent="0.25">
      <c r="A256" s="129">
        <f t="shared" si="109"/>
        <v>0</v>
      </c>
      <c r="B256" s="203">
        <f t="shared" si="110"/>
        <v>0</v>
      </c>
    </row>
    <row r="257" spans="1:2" x14ac:dyDescent="0.25">
      <c r="A257" s="129">
        <f t="shared" si="109"/>
        <v>0</v>
      </c>
      <c r="B257" s="203">
        <f t="shared" si="110"/>
        <v>0</v>
      </c>
    </row>
    <row r="258" spans="1:2" x14ac:dyDescent="0.25">
      <c r="A258" s="129">
        <f t="shared" si="109"/>
        <v>0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>
        <f t="shared" si="112"/>
        <v>0</v>
      </c>
    </row>
    <row r="270" spans="1:2" x14ac:dyDescent="0.25">
      <c r="A270" s="129">
        <f t="shared" si="111"/>
        <v>0</v>
      </c>
      <c r="B270" s="203">
        <f t="shared" si="112"/>
        <v>0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  <mergeCell ref="U25:V25"/>
  </mergeCells>
  <conditionalFormatting sqref="AB32 J31:J32 S31:S32 S60 AB34:AB40 J60 AB46:AB47 A31:A32 AB49:AB60 A88 H98:H99 J80:J88 J90:J97 S78:S99 A98:A100 A27:A29 A15:A25 AK59:AK99 AB68:AB99">
    <cfRule type="cellIs" dxfId="12214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2213" priority="335" operator="equal">
      <formula>"IDF"</formula>
    </cfRule>
    <cfRule type="cellIs" dxfId="12212" priority="336" operator="equal">
      <formula>"Costco"</formula>
    </cfRule>
    <cfRule type="cellIs" dxfId="12211" priority="337" operator="equal">
      <formula>"Gutzy"</formula>
    </cfRule>
    <cfRule type="cellIs" dxfId="12210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12209" priority="334" operator="equal">
      <formula>"Receiving"</formula>
    </cfRule>
  </conditionalFormatting>
  <conditionalFormatting sqref="AB48">
    <cfRule type="cellIs" dxfId="12208" priority="333" operator="equal">
      <formula>"SLC"</formula>
    </cfRule>
  </conditionalFormatting>
  <conditionalFormatting sqref="AB48">
    <cfRule type="cellIs" dxfId="12207" priority="329" operator="equal">
      <formula>"IDF"</formula>
    </cfRule>
    <cfRule type="cellIs" dxfId="12206" priority="330" operator="equal">
      <formula>"Costco"</formula>
    </cfRule>
    <cfRule type="cellIs" dxfId="12205" priority="331" operator="equal">
      <formula>"Gutzy"</formula>
    </cfRule>
    <cfRule type="cellIs" dxfId="12204" priority="332" operator="equal">
      <formula>"LCP"</formula>
    </cfRule>
  </conditionalFormatting>
  <conditionalFormatting sqref="AB48">
    <cfRule type="cellIs" dxfId="12203" priority="328" operator="equal">
      <formula>"Receiving"</formula>
    </cfRule>
  </conditionalFormatting>
  <conditionalFormatting sqref="AB41">
    <cfRule type="cellIs" dxfId="12202" priority="327" operator="equal">
      <formula>"SLC"</formula>
    </cfRule>
  </conditionalFormatting>
  <conditionalFormatting sqref="AB41">
    <cfRule type="cellIs" dxfId="12201" priority="323" operator="equal">
      <formula>"IDF"</formula>
    </cfRule>
    <cfRule type="cellIs" dxfId="12200" priority="324" operator="equal">
      <formula>"Costco"</formula>
    </cfRule>
    <cfRule type="cellIs" dxfId="12199" priority="325" operator="equal">
      <formula>"Gutzy"</formula>
    </cfRule>
    <cfRule type="cellIs" dxfId="12198" priority="326" operator="equal">
      <formula>"LCP"</formula>
    </cfRule>
  </conditionalFormatting>
  <conditionalFormatting sqref="AB41">
    <cfRule type="cellIs" dxfId="12197" priority="322" operator="equal">
      <formula>"Receiving"</formula>
    </cfRule>
  </conditionalFormatting>
  <conditionalFormatting sqref="AB42:AB44">
    <cfRule type="cellIs" dxfId="12196" priority="321" operator="equal">
      <formula>"SLC"</formula>
    </cfRule>
  </conditionalFormatting>
  <conditionalFormatting sqref="AB42:AB44">
    <cfRule type="cellIs" dxfId="12195" priority="317" operator="equal">
      <formula>"IDF"</formula>
    </cfRule>
    <cfRule type="cellIs" dxfId="12194" priority="318" operator="equal">
      <formula>"Costco"</formula>
    </cfRule>
    <cfRule type="cellIs" dxfId="12193" priority="319" operator="equal">
      <formula>"Gutzy"</formula>
    </cfRule>
    <cfRule type="cellIs" dxfId="12192" priority="320" operator="equal">
      <formula>"LCP"</formula>
    </cfRule>
  </conditionalFormatting>
  <conditionalFormatting sqref="AB42:AB44">
    <cfRule type="cellIs" dxfId="12191" priority="316" operator="equal">
      <formula>"Receiving"</formula>
    </cfRule>
  </conditionalFormatting>
  <conditionalFormatting sqref="AB45">
    <cfRule type="cellIs" dxfId="12190" priority="315" operator="equal">
      <formula>"SLC"</formula>
    </cfRule>
  </conditionalFormatting>
  <conditionalFormatting sqref="AB45">
    <cfRule type="cellIs" dxfId="12189" priority="311" operator="equal">
      <formula>"IDF"</formula>
    </cfRule>
    <cfRule type="cellIs" dxfId="12188" priority="312" operator="equal">
      <formula>"Costco"</formula>
    </cfRule>
    <cfRule type="cellIs" dxfId="12187" priority="313" operator="equal">
      <formula>"Gutzy"</formula>
    </cfRule>
    <cfRule type="cellIs" dxfId="12186" priority="314" operator="equal">
      <formula>"LCP"</formula>
    </cfRule>
  </conditionalFormatting>
  <conditionalFormatting sqref="AB45">
    <cfRule type="cellIs" dxfId="12185" priority="310" operator="equal">
      <formula>"Receiving"</formula>
    </cfRule>
  </conditionalFormatting>
  <conditionalFormatting sqref="I100">
    <cfRule type="cellIs" dxfId="12184" priority="309" operator="equal">
      <formula>"SLC"</formula>
    </cfRule>
  </conditionalFormatting>
  <conditionalFormatting sqref="I100">
    <cfRule type="cellIs" dxfId="12183" priority="305" operator="equal">
      <formula>"IDF"</formula>
    </cfRule>
    <cfRule type="cellIs" dxfId="12182" priority="306" operator="equal">
      <formula>"Costco"</formula>
    </cfRule>
    <cfRule type="cellIs" dxfId="12181" priority="307" operator="equal">
      <formula>"Gutzy"</formula>
    </cfRule>
    <cfRule type="cellIs" dxfId="12180" priority="308" operator="equal">
      <formula>"LCP"</formula>
    </cfRule>
  </conditionalFormatting>
  <conditionalFormatting sqref="Q100">
    <cfRule type="cellIs" dxfId="12179" priority="304" operator="equal">
      <formula>"SLC"</formula>
    </cfRule>
  </conditionalFormatting>
  <conditionalFormatting sqref="Q100">
    <cfRule type="cellIs" dxfId="12178" priority="300" operator="equal">
      <formula>"IDF"</formula>
    </cfRule>
    <cfRule type="cellIs" dxfId="12177" priority="301" operator="equal">
      <formula>"Costco"</formula>
    </cfRule>
    <cfRule type="cellIs" dxfId="12176" priority="302" operator="equal">
      <formula>"Gutzy"</formula>
    </cfRule>
    <cfRule type="cellIs" dxfId="12175" priority="303" operator="equal">
      <formula>"LCP"</formula>
    </cfRule>
  </conditionalFormatting>
  <conditionalFormatting sqref="Y100">
    <cfRule type="cellIs" dxfId="12174" priority="299" operator="equal">
      <formula>"SLC"</formula>
    </cfRule>
  </conditionalFormatting>
  <conditionalFormatting sqref="Y100">
    <cfRule type="cellIs" dxfId="12173" priority="295" operator="equal">
      <formula>"IDF"</formula>
    </cfRule>
    <cfRule type="cellIs" dxfId="12172" priority="296" operator="equal">
      <formula>"Costco"</formula>
    </cfRule>
    <cfRule type="cellIs" dxfId="12171" priority="297" operator="equal">
      <formula>"Gutzy"</formula>
    </cfRule>
    <cfRule type="cellIs" dxfId="12170" priority="298" operator="equal">
      <formula>"LCP"</formula>
    </cfRule>
  </conditionalFormatting>
  <conditionalFormatting sqref="AG100">
    <cfRule type="cellIs" dxfId="12169" priority="294" operator="equal">
      <formula>"SLC"</formula>
    </cfRule>
  </conditionalFormatting>
  <conditionalFormatting sqref="AG100">
    <cfRule type="cellIs" dxfId="12168" priority="290" operator="equal">
      <formula>"IDF"</formula>
    </cfRule>
    <cfRule type="cellIs" dxfId="12167" priority="291" operator="equal">
      <formula>"Costco"</formula>
    </cfRule>
    <cfRule type="cellIs" dxfId="12166" priority="292" operator="equal">
      <formula>"Gutzy"</formula>
    </cfRule>
    <cfRule type="cellIs" dxfId="12165" priority="293" operator="equal">
      <formula>"LCP"</formula>
    </cfRule>
  </conditionalFormatting>
  <conditionalFormatting sqref="AO100">
    <cfRule type="cellIs" dxfId="12164" priority="289" operator="equal">
      <formula>"SLC"</formula>
    </cfRule>
  </conditionalFormatting>
  <conditionalFormatting sqref="AO100">
    <cfRule type="cellIs" dxfId="12163" priority="285" operator="equal">
      <formula>"IDF"</formula>
    </cfRule>
    <cfRule type="cellIs" dxfId="12162" priority="286" operator="equal">
      <formula>"Costco"</formula>
    </cfRule>
    <cfRule type="cellIs" dxfId="12161" priority="287" operator="equal">
      <formula>"Gutzy"</formula>
    </cfRule>
    <cfRule type="cellIs" dxfId="12160" priority="288" operator="equal">
      <formula>"LCP"</formula>
    </cfRule>
  </conditionalFormatting>
  <conditionalFormatting sqref="AW100">
    <cfRule type="cellIs" dxfId="12159" priority="284" operator="equal">
      <formula>"SLC"</formula>
    </cfRule>
  </conditionalFormatting>
  <conditionalFormatting sqref="AW100">
    <cfRule type="cellIs" dxfId="12158" priority="280" operator="equal">
      <formula>"IDF"</formula>
    </cfRule>
    <cfRule type="cellIs" dxfId="12157" priority="281" operator="equal">
      <formula>"Costco"</formula>
    </cfRule>
    <cfRule type="cellIs" dxfId="12156" priority="282" operator="equal">
      <formula>"Gutzy"</formula>
    </cfRule>
    <cfRule type="cellIs" dxfId="12155" priority="283" operator="equal">
      <formula>"LCP"</formula>
    </cfRule>
  </conditionalFormatting>
  <conditionalFormatting sqref="J27">
    <cfRule type="cellIs" dxfId="12154" priority="279" operator="equal">
      <formula>"SLC"</formula>
    </cfRule>
  </conditionalFormatting>
  <conditionalFormatting sqref="J27">
    <cfRule type="cellIs" dxfId="12153" priority="275" operator="equal">
      <formula>"IDF"</formula>
    </cfRule>
    <cfRule type="cellIs" dxfId="12152" priority="276" operator="equal">
      <formula>"Costco"</formula>
    </cfRule>
    <cfRule type="cellIs" dxfId="12151" priority="277" operator="equal">
      <formula>"Gutzy"</formula>
    </cfRule>
    <cfRule type="cellIs" dxfId="12150" priority="278" operator="equal">
      <formula>"LCP"</formula>
    </cfRule>
  </conditionalFormatting>
  <conditionalFormatting sqref="J27">
    <cfRule type="cellIs" dxfId="12149" priority="274" operator="equal">
      <formula>"Receiving"</formula>
    </cfRule>
  </conditionalFormatting>
  <conditionalFormatting sqref="S28:S29 S23 S25:S26">
    <cfRule type="cellIs" dxfId="12148" priority="273" operator="equal">
      <formula>"SLC"</formula>
    </cfRule>
  </conditionalFormatting>
  <conditionalFormatting sqref="S28:S29 S23 S25:S26">
    <cfRule type="cellIs" dxfId="12147" priority="269" operator="equal">
      <formula>"IDF"</formula>
    </cfRule>
    <cfRule type="cellIs" dxfId="12146" priority="270" operator="equal">
      <formula>"Costco"</formula>
    </cfRule>
    <cfRule type="cellIs" dxfId="12145" priority="271" operator="equal">
      <formula>"Gutzy"</formula>
    </cfRule>
    <cfRule type="cellIs" dxfId="12144" priority="272" operator="equal">
      <formula>"LCP"</formula>
    </cfRule>
  </conditionalFormatting>
  <conditionalFormatting sqref="S28:S29 S23 S25:S26">
    <cfRule type="cellIs" dxfId="12143" priority="268" operator="equal">
      <formula>"Receiving"</formula>
    </cfRule>
  </conditionalFormatting>
  <conditionalFormatting sqref="J89">
    <cfRule type="cellIs" dxfId="12142" priority="267" operator="equal">
      <formula>"SLC"</formula>
    </cfRule>
  </conditionalFormatting>
  <conditionalFormatting sqref="J89">
    <cfRule type="cellIs" dxfId="12141" priority="263" operator="equal">
      <formula>"IDF"</formula>
    </cfRule>
    <cfRule type="cellIs" dxfId="12140" priority="264" operator="equal">
      <formula>"Costco"</formula>
    </cfRule>
    <cfRule type="cellIs" dxfId="12139" priority="265" operator="equal">
      <formula>"Gutzy"</formula>
    </cfRule>
    <cfRule type="cellIs" dxfId="12138" priority="266" operator="equal">
      <formula>"LCP"</formula>
    </cfRule>
  </conditionalFormatting>
  <conditionalFormatting sqref="J89">
    <cfRule type="cellIs" dxfId="12137" priority="262" operator="equal">
      <formula>"Receiving"</formula>
    </cfRule>
  </conditionalFormatting>
  <conditionalFormatting sqref="J30">
    <cfRule type="cellIs" dxfId="12136" priority="261" operator="equal">
      <formula>"SLC"</formula>
    </cfRule>
  </conditionalFormatting>
  <conditionalFormatting sqref="J30">
    <cfRule type="cellIs" dxfId="12135" priority="257" operator="equal">
      <formula>"IDF"</formula>
    </cfRule>
    <cfRule type="cellIs" dxfId="12134" priority="258" operator="equal">
      <formula>"Costco"</formula>
    </cfRule>
    <cfRule type="cellIs" dxfId="12133" priority="259" operator="equal">
      <formula>"Gutzy"</formula>
    </cfRule>
    <cfRule type="cellIs" dxfId="12132" priority="260" operator="equal">
      <formula>"LCP"</formula>
    </cfRule>
  </conditionalFormatting>
  <conditionalFormatting sqref="J30">
    <cfRule type="cellIs" dxfId="12131" priority="256" operator="equal">
      <formula>"Receiving"</formula>
    </cfRule>
  </conditionalFormatting>
  <conditionalFormatting sqref="J27:J30">
    <cfRule type="cellIs" dxfId="12130" priority="255" operator="equal">
      <formula>"SLC"</formula>
    </cfRule>
  </conditionalFormatting>
  <conditionalFormatting sqref="J27:J30">
    <cfRule type="cellIs" dxfId="12129" priority="251" operator="equal">
      <formula>"IDF"</formula>
    </cfRule>
    <cfRule type="cellIs" dxfId="12128" priority="252" operator="equal">
      <formula>"Costco"</formula>
    </cfRule>
    <cfRule type="cellIs" dxfId="12127" priority="253" operator="equal">
      <formula>"Gutzy"</formula>
    </cfRule>
    <cfRule type="cellIs" dxfId="12126" priority="254" operator="equal">
      <formula>"LCP"</formula>
    </cfRule>
  </conditionalFormatting>
  <conditionalFormatting sqref="J27:J30">
    <cfRule type="cellIs" dxfId="12125" priority="250" operator="equal">
      <formula>"Receiving"</formula>
    </cfRule>
  </conditionalFormatting>
  <conditionalFormatting sqref="S27">
    <cfRule type="cellIs" dxfId="12124" priority="249" operator="equal">
      <formula>"SLC"</formula>
    </cfRule>
  </conditionalFormatting>
  <conditionalFormatting sqref="S27">
    <cfRule type="cellIs" dxfId="12123" priority="245" operator="equal">
      <formula>"IDF"</formula>
    </cfRule>
    <cfRule type="cellIs" dxfId="12122" priority="246" operator="equal">
      <formula>"Costco"</formula>
    </cfRule>
    <cfRule type="cellIs" dxfId="12121" priority="247" operator="equal">
      <formula>"Gutzy"</formula>
    </cfRule>
    <cfRule type="cellIs" dxfId="12120" priority="248" operator="equal">
      <formula>"LCP"</formula>
    </cfRule>
  </conditionalFormatting>
  <conditionalFormatting sqref="S27">
    <cfRule type="cellIs" dxfId="12119" priority="244" operator="equal">
      <formula>"Receiving"</formula>
    </cfRule>
  </conditionalFormatting>
  <conditionalFormatting sqref="S30">
    <cfRule type="cellIs" dxfId="12118" priority="243" operator="equal">
      <formula>"SLC"</formula>
    </cfRule>
  </conditionalFormatting>
  <conditionalFormatting sqref="S30">
    <cfRule type="cellIs" dxfId="12117" priority="239" operator="equal">
      <formula>"IDF"</formula>
    </cfRule>
    <cfRule type="cellIs" dxfId="12116" priority="240" operator="equal">
      <formula>"Costco"</formula>
    </cfRule>
    <cfRule type="cellIs" dxfId="12115" priority="241" operator="equal">
      <formula>"Gutzy"</formula>
    </cfRule>
    <cfRule type="cellIs" dxfId="12114" priority="242" operator="equal">
      <formula>"LCP"</formula>
    </cfRule>
  </conditionalFormatting>
  <conditionalFormatting sqref="S30">
    <cfRule type="cellIs" dxfId="12113" priority="238" operator="equal">
      <formula>"Receiving"</formula>
    </cfRule>
  </conditionalFormatting>
  <conditionalFormatting sqref="J26 J5:J18">
    <cfRule type="cellIs" dxfId="12112" priority="237" operator="equal">
      <formula>"SLC"</formula>
    </cfRule>
  </conditionalFormatting>
  <conditionalFormatting sqref="J26 J5:J18">
    <cfRule type="cellIs" dxfId="12111" priority="233" operator="equal">
      <formula>"IDF"</formula>
    </cfRule>
    <cfRule type="cellIs" dxfId="12110" priority="234" operator="equal">
      <formula>"Costco"</formula>
    </cfRule>
    <cfRule type="cellIs" dxfId="12109" priority="235" operator="equal">
      <formula>"Gutzy"</formula>
    </cfRule>
    <cfRule type="cellIs" dxfId="12108" priority="236" operator="equal">
      <formula>"LCP"</formula>
    </cfRule>
  </conditionalFormatting>
  <conditionalFormatting sqref="J26 J5:J18">
    <cfRule type="cellIs" dxfId="12107" priority="232" operator="equal">
      <formula>"Receiving"</formula>
    </cfRule>
  </conditionalFormatting>
  <conditionalFormatting sqref="J19:J24">
    <cfRule type="cellIs" dxfId="12106" priority="231" operator="equal">
      <formula>"SLC"</formula>
    </cfRule>
  </conditionalFormatting>
  <conditionalFormatting sqref="J19:J24">
    <cfRule type="cellIs" dxfId="12105" priority="227" operator="equal">
      <formula>"IDF"</formula>
    </cfRule>
    <cfRule type="cellIs" dxfId="12104" priority="228" operator="equal">
      <formula>"Costco"</formula>
    </cfRule>
    <cfRule type="cellIs" dxfId="12103" priority="229" operator="equal">
      <formula>"Gutzy"</formula>
    </cfRule>
    <cfRule type="cellIs" dxfId="12102" priority="230" operator="equal">
      <formula>"LCP"</formula>
    </cfRule>
  </conditionalFormatting>
  <conditionalFormatting sqref="J19:J24">
    <cfRule type="cellIs" dxfId="12101" priority="226" operator="equal">
      <formula>"Receiving"</formula>
    </cfRule>
  </conditionalFormatting>
  <conditionalFormatting sqref="S5:S18">
    <cfRule type="cellIs" dxfId="12100" priority="225" operator="equal">
      <formula>"SLC"</formula>
    </cfRule>
  </conditionalFormatting>
  <conditionalFormatting sqref="S5:S18">
    <cfRule type="cellIs" dxfId="12099" priority="221" operator="equal">
      <formula>"IDF"</formula>
    </cfRule>
    <cfRule type="cellIs" dxfId="12098" priority="222" operator="equal">
      <formula>"Costco"</formula>
    </cfRule>
    <cfRule type="cellIs" dxfId="12097" priority="223" operator="equal">
      <formula>"Gutzy"</formula>
    </cfRule>
    <cfRule type="cellIs" dxfId="12096" priority="224" operator="equal">
      <formula>"LCP"</formula>
    </cfRule>
  </conditionalFormatting>
  <conditionalFormatting sqref="S5:S18">
    <cfRule type="cellIs" dxfId="12095" priority="220" operator="equal">
      <formula>"Receiving"</formula>
    </cfRule>
  </conditionalFormatting>
  <conditionalFormatting sqref="S19:S23">
    <cfRule type="cellIs" dxfId="12094" priority="219" operator="equal">
      <formula>"SLC"</formula>
    </cfRule>
  </conditionalFormatting>
  <conditionalFormatting sqref="S19:S23">
    <cfRule type="cellIs" dxfId="12093" priority="215" operator="equal">
      <formula>"IDF"</formula>
    </cfRule>
    <cfRule type="cellIs" dxfId="12092" priority="216" operator="equal">
      <formula>"Costco"</formula>
    </cfRule>
    <cfRule type="cellIs" dxfId="12091" priority="217" operator="equal">
      <formula>"Gutzy"</formula>
    </cfRule>
    <cfRule type="cellIs" dxfId="12090" priority="218" operator="equal">
      <formula>"LCP"</formula>
    </cfRule>
  </conditionalFormatting>
  <conditionalFormatting sqref="S19:S23">
    <cfRule type="cellIs" dxfId="12089" priority="214" operator="equal">
      <formula>"Receiving"</formula>
    </cfRule>
  </conditionalFormatting>
  <conditionalFormatting sqref="S24">
    <cfRule type="cellIs" dxfId="12088" priority="213" operator="equal">
      <formula>"SLC"</formula>
    </cfRule>
  </conditionalFormatting>
  <conditionalFormatting sqref="S24">
    <cfRule type="cellIs" dxfId="12087" priority="209" operator="equal">
      <formula>"IDF"</formula>
    </cfRule>
    <cfRule type="cellIs" dxfId="12086" priority="210" operator="equal">
      <formula>"Costco"</formula>
    </cfRule>
    <cfRule type="cellIs" dxfId="12085" priority="211" operator="equal">
      <formula>"Gutzy"</formula>
    </cfRule>
    <cfRule type="cellIs" dxfId="12084" priority="212" operator="equal">
      <formula>"LCP"</formula>
    </cfRule>
  </conditionalFormatting>
  <conditionalFormatting sqref="S24">
    <cfRule type="cellIs" dxfId="12083" priority="208" operator="equal">
      <formula>"Receiving"</formula>
    </cfRule>
  </conditionalFormatting>
  <conditionalFormatting sqref="A30">
    <cfRule type="cellIs" dxfId="12082" priority="207" operator="equal">
      <formula>"SLC"</formula>
    </cfRule>
  </conditionalFormatting>
  <conditionalFormatting sqref="A30">
    <cfRule type="cellIs" dxfId="12081" priority="203" operator="equal">
      <formula>"IDF"</formula>
    </cfRule>
    <cfRule type="cellIs" dxfId="12080" priority="204" operator="equal">
      <formula>"Costco"</formula>
    </cfRule>
    <cfRule type="cellIs" dxfId="12079" priority="205" operator="equal">
      <formula>"Gutzy"</formula>
    </cfRule>
    <cfRule type="cellIs" dxfId="12078" priority="206" operator="equal">
      <formula>"LCP"</formula>
    </cfRule>
  </conditionalFormatting>
  <conditionalFormatting sqref="A30">
    <cfRule type="cellIs" dxfId="12077" priority="202" operator="equal">
      <formula>"Receiving"</formula>
    </cfRule>
  </conditionalFormatting>
  <conditionalFormatting sqref="A30">
    <cfRule type="cellIs" dxfId="12076" priority="201" operator="equal">
      <formula>"SLC"</formula>
    </cfRule>
  </conditionalFormatting>
  <conditionalFormatting sqref="A30">
    <cfRule type="cellIs" dxfId="12075" priority="197" operator="equal">
      <formula>"IDF"</formula>
    </cfRule>
    <cfRule type="cellIs" dxfId="12074" priority="198" operator="equal">
      <formula>"Costco"</formula>
    </cfRule>
    <cfRule type="cellIs" dxfId="12073" priority="199" operator="equal">
      <formula>"Gutzy"</formula>
    </cfRule>
    <cfRule type="cellIs" dxfId="12072" priority="200" operator="equal">
      <formula>"LCP"</formula>
    </cfRule>
  </conditionalFormatting>
  <conditionalFormatting sqref="A30">
    <cfRule type="cellIs" dxfId="12071" priority="196" operator="equal">
      <formula>"Receiving"</formula>
    </cfRule>
  </conditionalFormatting>
  <conditionalFormatting sqref="A60">
    <cfRule type="cellIs" dxfId="12070" priority="195" operator="equal">
      <formula>"SLC"</formula>
    </cfRule>
  </conditionalFormatting>
  <conditionalFormatting sqref="A60">
    <cfRule type="cellIs" dxfId="12069" priority="191" operator="equal">
      <formula>"IDF"</formula>
    </cfRule>
    <cfRule type="cellIs" dxfId="12068" priority="192" operator="equal">
      <formula>"Costco"</formula>
    </cfRule>
    <cfRule type="cellIs" dxfId="12067" priority="193" operator="equal">
      <formula>"Gutzy"</formula>
    </cfRule>
    <cfRule type="cellIs" dxfId="12066" priority="194" operator="equal">
      <formula>"LCP"</formula>
    </cfRule>
  </conditionalFormatting>
  <conditionalFormatting sqref="A56">
    <cfRule type="cellIs" dxfId="12065" priority="190" operator="equal">
      <formula>"SLC"</formula>
    </cfRule>
  </conditionalFormatting>
  <conditionalFormatting sqref="A56">
    <cfRule type="cellIs" dxfId="12064" priority="186" operator="equal">
      <formula>"IDF"</formula>
    </cfRule>
    <cfRule type="cellIs" dxfId="12063" priority="187" operator="equal">
      <formula>"Costco"</formula>
    </cfRule>
    <cfRule type="cellIs" dxfId="12062" priority="188" operator="equal">
      <formula>"Gutzy"</formula>
    </cfRule>
    <cfRule type="cellIs" dxfId="12061" priority="189" operator="equal">
      <formula>"LCP"</formula>
    </cfRule>
  </conditionalFormatting>
  <conditionalFormatting sqref="A56">
    <cfRule type="cellIs" dxfId="12060" priority="185" operator="equal">
      <formula>"Receiving"</formula>
    </cfRule>
  </conditionalFormatting>
  <conditionalFormatting sqref="A59">
    <cfRule type="cellIs" dxfId="12059" priority="184" operator="equal">
      <formula>"SLC"</formula>
    </cfRule>
  </conditionalFormatting>
  <conditionalFormatting sqref="A59">
    <cfRule type="cellIs" dxfId="12058" priority="180" operator="equal">
      <formula>"IDF"</formula>
    </cfRule>
    <cfRule type="cellIs" dxfId="12057" priority="181" operator="equal">
      <formula>"Costco"</formula>
    </cfRule>
    <cfRule type="cellIs" dxfId="12056" priority="182" operator="equal">
      <formula>"Gutzy"</formula>
    </cfRule>
    <cfRule type="cellIs" dxfId="12055" priority="183" operator="equal">
      <formula>"LCP"</formula>
    </cfRule>
  </conditionalFormatting>
  <conditionalFormatting sqref="A59">
    <cfRule type="cellIs" dxfId="12054" priority="179" operator="equal">
      <formula>"Receiving"</formula>
    </cfRule>
  </conditionalFormatting>
  <conditionalFormatting sqref="A56:A59">
    <cfRule type="cellIs" dxfId="12053" priority="178" operator="equal">
      <formula>"SLC"</formula>
    </cfRule>
  </conditionalFormatting>
  <conditionalFormatting sqref="A56:A59">
    <cfRule type="cellIs" dxfId="12052" priority="174" operator="equal">
      <formula>"IDF"</formula>
    </cfRule>
    <cfRule type="cellIs" dxfId="12051" priority="175" operator="equal">
      <formula>"Costco"</formula>
    </cfRule>
    <cfRule type="cellIs" dxfId="12050" priority="176" operator="equal">
      <formula>"Gutzy"</formula>
    </cfRule>
    <cfRule type="cellIs" dxfId="12049" priority="177" operator="equal">
      <formula>"LCP"</formula>
    </cfRule>
  </conditionalFormatting>
  <conditionalFormatting sqref="A56:A59">
    <cfRule type="cellIs" dxfId="12048" priority="173" operator="equal">
      <formula>"Receiving"</formula>
    </cfRule>
  </conditionalFormatting>
  <conditionalFormatting sqref="A34:A47">
    <cfRule type="cellIs" dxfId="12047" priority="172" operator="equal">
      <formula>"SLC"</formula>
    </cfRule>
  </conditionalFormatting>
  <conditionalFormatting sqref="A34:A47">
    <cfRule type="cellIs" dxfId="12046" priority="168" operator="equal">
      <formula>"IDF"</formula>
    </cfRule>
    <cfRule type="cellIs" dxfId="12045" priority="169" operator="equal">
      <formula>"Costco"</formula>
    </cfRule>
    <cfRule type="cellIs" dxfId="12044" priority="170" operator="equal">
      <formula>"Gutzy"</formula>
    </cfRule>
    <cfRule type="cellIs" dxfId="12043" priority="171" operator="equal">
      <formula>"LCP"</formula>
    </cfRule>
  </conditionalFormatting>
  <conditionalFormatting sqref="A34:A47">
    <cfRule type="cellIs" dxfId="12042" priority="167" operator="equal">
      <formula>"Receiving"</formula>
    </cfRule>
  </conditionalFormatting>
  <conditionalFormatting sqref="A48:A53">
    <cfRule type="cellIs" dxfId="12041" priority="166" operator="equal">
      <formula>"SLC"</formula>
    </cfRule>
  </conditionalFormatting>
  <conditionalFormatting sqref="A48:A53">
    <cfRule type="cellIs" dxfId="12040" priority="162" operator="equal">
      <formula>"IDF"</formula>
    </cfRule>
    <cfRule type="cellIs" dxfId="12039" priority="163" operator="equal">
      <formula>"Costco"</formula>
    </cfRule>
    <cfRule type="cellIs" dxfId="12038" priority="164" operator="equal">
      <formula>"Gutzy"</formula>
    </cfRule>
    <cfRule type="cellIs" dxfId="12037" priority="165" operator="equal">
      <formula>"LCP"</formula>
    </cfRule>
  </conditionalFormatting>
  <conditionalFormatting sqref="A48:A53">
    <cfRule type="cellIs" dxfId="12036" priority="161" operator="equal">
      <formula>"Receiving"</formula>
    </cfRule>
  </conditionalFormatting>
  <conditionalFormatting sqref="J59">
    <cfRule type="cellIs" dxfId="12035" priority="160" operator="equal">
      <formula>"SLC"</formula>
    </cfRule>
  </conditionalFormatting>
  <conditionalFormatting sqref="J59">
    <cfRule type="cellIs" dxfId="12034" priority="156" operator="equal">
      <formula>"IDF"</formula>
    </cfRule>
    <cfRule type="cellIs" dxfId="12033" priority="157" operator="equal">
      <formula>"Costco"</formula>
    </cfRule>
    <cfRule type="cellIs" dxfId="12032" priority="158" operator="equal">
      <formula>"Gutzy"</formula>
    </cfRule>
    <cfRule type="cellIs" dxfId="12031" priority="159" operator="equal">
      <formula>"LCP"</formula>
    </cfRule>
  </conditionalFormatting>
  <conditionalFormatting sqref="J59">
    <cfRule type="cellIs" dxfId="12030" priority="155" operator="equal">
      <formula>"Receiving"</formula>
    </cfRule>
  </conditionalFormatting>
  <conditionalFormatting sqref="J59">
    <cfRule type="cellIs" dxfId="12029" priority="154" operator="equal">
      <formula>"SLC"</formula>
    </cfRule>
  </conditionalFormatting>
  <conditionalFormatting sqref="J59">
    <cfRule type="cellIs" dxfId="12028" priority="150" operator="equal">
      <formula>"IDF"</formula>
    </cfRule>
    <cfRule type="cellIs" dxfId="12027" priority="151" operator="equal">
      <formula>"Costco"</formula>
    </cfRule>
    <cfRule type="cellIs" dxfId="12026" priority="152" operator="equal">
      <formula>"Gutzy"</formula>
    </cfRule>
    <cfRule type="cellIs" dxfId="12025" priority="153" operator="equal">
      <formula>"LCP"</formula>
    </cfRule>
  </conditionalFormatting>
  <conditionalFormatting sqref="J59">
    <cfRule type="cellIs" dxfId="12024" priority="149" operator="equal">
      <formula>"Receiving"</formula>
    </cfRule>
  </conditionalFormatting>
  <conditionalFormatting sqref="J34:J47">
    <cfRule type="cellIs" dxfId="12023" priority="148" operator="equal">
      <formula>"SLC"</formula>
    </cfRule>
  </conditionalFormatting>
  <conditionalFormatting sqref="J34:J47">
    <cfRule type="cellIs" dxfId="12022" priority="144" operator="equal">
      <formula>"IDF"</formula>
    </cfRule>
    <cfRule type="cellIs" dxfId="12021" priority="145" operator="equal">
      <formula>"Costco"</formula>
    </cfRule>
    <cfRule type="cellIs" dxfId="12020" priority="146" operator="equal">
      <formula>"Gutzy"</formula>
    </cfRule>
    <cfRule type="cellIs" dxfId="12019" priority="147" operator="equal">
      <formula>"LCP"</formula>
    </cfRule>
  </conditionalFormatting>
  <conditionalFormatting sqref="J34:J47">
    <cfRule type="cellIs" dxfId="12018" priority="143" operator="equal">
      <formula>"Receiving"</formula>
    </cfRule>
  </conditionalFormatting>
  <conditionalFormatting sqref="J48:J52">
    <cfRule type="cellIs" dxfId="12017" priority="142" operator="equal">
      <formula>"SLC"</formula>
    </cfRule>
  </conditionalFormatting>
  <conditionalFormatting sqref="J48:J52">
    <cfRule type="cellIs" dxfId="12016" priority="138" operator="equal">
      <formula>"IDF"</formula>
    </cfRule>
    <cfRule type="cellIs" dxfId="12015" priority="139" operator="equal">
      <formula>"Costco"</formula>
    </cfRule>
    <cfRule type="cellIs" dxfId="12014" priority="140" operator="equal">
      <formula>"Gutzy"</formula>
    </cfRule>
    <cfRule type="cellIs" dxfId="12013" priority="141" operator="equal">
      <formula>"LCP"</formula>
    </cfRule>
  </conditionalFormatting>
  <conditionalFormatting sqref="J48:J52">
    <cfRule type="cellIs" dxfId="12012" priority="137" operator="equal">
      <formula>"Receiving"</formula>
    </cfRule>
  </conditionalFormatting>
  <conditionalFormatting sqref="S56">
    <cfRule type="cellIs" dxfId="12011" priority="136" operator="equal">
      <formula>"SLC"</formula>
    </cfRule>
  </conditionalFormatting>
  <conditionalFormatting sqref="S56">
    <cfRule type="cellIs" dxfId="12010" priority="132" operator="equal">
      <formula>"IDF"</formula>
    </cfRule>
    <cfRule type="cellIs" dxfId="12009" priority="133" operator="equal">
      <formula>"Costco"</formula>
    </cfRule>
    <cfRule type="cellIs" dxfId="12008" priority="134" operator="equal">
      <formula>"Gutzy"</formula>
    </cfRule>
    <cfRule type="cellIs" dxfId="12007" priority="135" operator="equal">
      <formula>"LCP"</formula>
    </cfRule>
  </conditionalFormatting>
  <conditionalFormatting sqref="S56">
    <cfRule type="cellIs" dxfId="12006" priority="131" operator="equal">
      <formula>"Receiving"</formula>
    </cfRule>
  </conditionalFormatting>
  <conditionalFormatting sqref="S59">
    <cfRule type="cellIs" dxfId="12005" priority="130" operator="equal">
      <formula>"SLC"</formula>
    </cfRule>
  </conditionalFormatting>
  <conditionalFormatting sqref="S59">
    <cfRule type="cellIs" dxfId="12004" priority="126" operator="equal">
      <formula>"IDF"</formula>
    </cfRule>
    <cfRule type="cellIs" dxfId="12003" priority="127" operator="equal">
      <formula>"Costco"</formula>
    </cfRule>
    <cfRule type="cellIs" dxfId="12002" priority="128" operator="equal">
      <formula>"Gutzy"</formula>
    </cfRule>
    <cfRule type="cellIs" dxfId="12001" priority="129" operator="equal">
      <formula>"LCP"</formula>
    </cfRule>
  </conditionalFormatting>
  <conditionalFormatting sqref="S59">
    <cfRule type="cellIs" dxfId="12000" priority="125" operator="equal">
      <formula>"Receiving"</formula>
    </cfRule>
  </conditionalFormatting>
  <conditionalFormatting sqref="S56:S59">
    <cfRule type="cellIs" dxfId="11999" priority="124" operator="equal">
      <formula>"SLC"</formula>
    </cfRule>
  </conditionalFormatting>
  <conditionalFormatting sqref="S56:S59">
    <cfRule type="cellIs" dxfId="11998" priority="120" operator="equal">
      <formula>"IDF"</formula>
    </cfRule>
    <cfRule type="cellIs" dxfId="11997" priority="121" operator="equal">
      <formula>"Costco"</formula>
    </cfRule>
    <cfRule type="cellIs" dxfId="11996" priority="122" operator="equal">
      <formula>"Gutzy"</formula>
    </cfRule>
    <cfRule type="cellIs" dxfId="11995" priority="123" operator="equal">
      <formula>"LCP"</formula>
    </cfRule>
  </conditionalFormatting>
  <conditionalFormatting sqref="S56:S59">
    <cfRule type="cellIs" dxfId="11994" priority="119" operator="equal">
      <formula>"Receiving"</formula>
    </cfRule>
  </conditionalFormatting>
  <conditionalFormatting sqref="S54:S55 S34:S47">
    <cfRule type="cellIs" dxfId="11993" priority="118" operator="equal">
      <formula>"SLC"</formula>
    </cfRule>
  </conditionalFormatting>
  <conditionalFormatting sqref="S54:S55 S34:S47">
    <cfRule type="cellIs" dxfId="11992" priority="114" operator="equal">
      <formula>"IDF"</formula>
    </cfRule>
    <cfRule type="cellIs" dxfId="11991" priority="115" operator="equal">
      <formula>"Costco"</formula>
    </cfRule>
    <cfRule type="cellIs" dxfId="11990" priority="116" operator="equal">
      <formula>"Gutzy"</formula>
    </cfRule>
    <cfRule type="cellIs" dxfId="11989" priority="117" operator="equal">
      <formula>"LCP"</formula>
    </cfRule>
  </conditionalFormatting>
  <conditionalFormatting sqref="S54:S55 S34:S47">
    <cfRule type="cellIs" dxfId="11988" priority="113" operator="equal">
      <formula>"Receiving"</formula>
    </cfRule>
  </conditionalFormatting>
  <conditionalFormatting sqref="S48:S53">
    <cfRule type="cellIs" dxfId="11987" priority="112" operator="equal">
      <formula>"SLC"</formula>
    </cfRule>
  </conditionalFormatting>
  <conditionalFormatting sqref="S48:S53">
    <cfRule type="cellIs" dxfId="11986" priority="108" operator="equal">
      <formula>"IDF"</formula>
    </cfRule>
    <cfRule type="cellIs" dxfId="11985" priority="109" operator="equal">
      <formula>"Costco"</formula>
    </cfRule>
    <cfRule type="cellIs" dxfId="11984" priority="110" operator="equal">
      <formula>"Gutzy"</formula>
    </cfRule>
    <cfRule type="cellIs" dxfId="11983" priority="111" operator="equal">
      <formula>"LCP"</formula>
    </cfRule>
  </conditionalFormatting>
  <conditionalFormatting sqref="S48:S53">
    <cfRule type="cellIs" dxfId="11982" priority="107" operator="equal">
      <formula>"Receiving"</formula>
    </cfRule>
  </conditionalFormatting>
  <conditionalFormatting sqref="A87">
    <cfRule type="cellIs" dxfId="11981" priority="106" operator="equal">
      <formula>"SLC"</formula>
    </cfRule>
  </conditionalFormatting>
  <conditionalFormatting sqref="A87">
    <cfRule type="cellIs" dxfId="11980" priority="102" operator="equal">
      <formula>"IDF"</formula>
    </cfRule>
    <cfRule type="cellIs" dxfId="11979" priority="103" operator="equal">
      <formula>"Costco"</formula>
    </cfRule>
    <cfRule type="cellIs" dxfId="11978" priority="104" operator="equal">
      <formula>"Gutzy"</formula>
    </cfRule>
    <cfRule type="cellIs" dxfId="11977" priority="105" operator="equal">
      <formula>"LCP"</formula>
    </cfRule>
  </conditionalFormatting>
  <conditionalFormatting sqref="A87">
    <cfRule type="cellIs" dxfId="11976" priority="101" operator="equal">
      <formula>"Receiving"</formula>
    </cfRule>
  </conditionalFormatting>
  <conditionalFormatting sqref="A85:A87">
    <cfRule type="cellIs" dxfId="11975" priority="100" operator="equal">
      <formula>"SLC"</formula>
    </cfRule>
  </conditionalFormatting>
  <conditionalFormatting sqref="A85:A87">
    <cfRule type="cellIs" dxfId="11974" priority="96" operator="equal">
      <formula>"IDF"</formula>
    </cfRule>
    <cfRule type="cellIs" dxfId="11973" priority="97" operator="equal">
      <formula>"Costco"</formula>
    </cfRule>
    <cfRule type="cellIs" dxfId="11972" priority="98" operator="equal">
      <formula>"Gutzy"</formula>
    </cfRule>
    <cfRule type="cellIs" dxfId="11971" priority="99" operator="equal">
      <formula>"LCP"</formula>
    </cfRule>
  </conditionalFormatting>
  <conditionalFormatting sqref="A85:A87">
    <cfRule type="cellIs" dxfId="11970" priority="95" operator="equal">
      <formula>"Receiving"</formula>
    </cfRule>
  </conditionalFormatting>
  <conditionalFormatting sqref="A82 A62:A75">
    <cfRule type="cellIs" dxfId="11969" priority="94" operator="equal">
      <formula>"SLC"</formula>
    </cfRule>
  </conditionalFormatting>
  <conditionalFormatting sqref="A82 A62:A75">
    <cfRule type="cellIs" dxfId="11968" priority="90" operator="equal">
      <formula>"IDF"</formula>
    </cfRule>
    <cfRule type="cellIs" dxfId="11967" priority="91" operator="equal">
      <formula>"Costco"</formula>
    </cfRule>
    <cfRule type="cellIs" dxfId="11966" priority="92" operator="equal">
      <formula>"Gutzy"</formula>
    </cfRule>
    <cfRule type="cellIs" dxfId="11965" priority="93" operator="equal">
      <formula>"LCP"</formula>
    </cfRule>
  </conditionalFormatting>
  <conditionalFormatting sqref="A82 A62:A75">
    <cfRule type="cellIs" dxfId="11964" priority="89" operator="equal">
      <formula>"Receiving"</formula>
    </cfRule>
  </conditionalFormatting>
  <conditionalFormatting sqref="A76:A81">
    <cfRule type="cellIs" dxfId="11963" priority="88" operator="equal">
      <formula>"SLC"</formula>
    </cfRule>
  </conditionalFormatting>
  <conditionalFormatting sqref="A76:A81">
    <cfRule type="cellIs" dxfId="11962" priority="84" operator="equal">
      <formula>"IDF"</formula>
    </cfRule>
    <cfRule type="cellIs" dxfId="11961" priority="85" operator="equal">
      <formula>"Costco"</formula>
    </cfRule>
    <cfRule type="cellIs" dxfId="11960" priority="86" operator="equal">
      <formula>"Gutzy"</formula>
    </cfRule>
    <cfRule type="cellIs" dxfId="11959" priority="87" operator="equal">
      <formula>"LCP"</formula>
    </cfRule>
  </conditionalFormatting>
  <conditionalFormatting sqref="A76:A81">
    <cfRule type="cellIs" dxfId="11958" priority="83" operator="equal">
      <formula>"Receiving"</formula>
    </cfRule>
  </conditionalFormatting>
  <conditionalFormatting sqref="A89:A97 H89:H97">
    <cfRule type="cellIs" dxfId="11957" priority="82" operator="equal">
      <formula>"SLC"</formula>
    </cfRule>
  </conditionalFormatting>
  <conditionalFormatting sqref="A89:A97 H89:H97">
    <cfRule type="cellIs" dxfId="11956" priority="78" operator="equal">
      <formula>"IDF"</formula>
    </cfRule>
    <cfRule type="cellIs" dxfId="11955" priority="79" operator="equal">
      <formula>"Costco"</formula>
    </cfRule>
    <cfRule type="cellIs" dxfId="11954" priority="80" operator="equal">
      <formula>"Gutzy"</formula>
    </cfRule>
    <cfRule type="cellIs" dxfId="11953" priority="81" operator="equal">
      <formula>"LCP"</formula>
    </cfRule>
  </conditionalFormatting>
  <conditionalFormatting sqref="A89:A97 H89:H97">
    <cfRule type="cellIs" dxfId="11952" priority="77" operator="equal">
      <formula>"Receiving"</formula>
    </cfRule>
  </conditionalFormatting>
  <conditionalFormatting sqref="S71:S76 N62:N67 N71:N77">
    <cfRule type="cellIs" dxfId="11951" priority="76" operator="equal">
      <formula>"SLC"</formula>
    </cfRule>
  </conditionalFormatting>
  <conditionalFormatting sqref="S71:S76 N62:N67 N71:N77">
    <cfRule type="cellIs" dxfId="11950" priority="72" operator="equal">
      <formula>"IDF"</formula>
    </cfRule>
    <cfRule type="cellIs" dxfId="11949" priority="73" operator="equal">
      <formula>"Costco"</formula>
    </cfRule>
    <cfRule type="cellIs" dxfId="11948" priority="74" operator="equal">
      <formula>"Gutzy"</formula>
    </cfRule>
    <cfRule type="cellIs" dxfId="11947" priority="75" operator="equal">
      <formula>"LCP"</formula>
    </cfRule>
  </conditionalFormatting>
  <conditionalFormatting sqref="S71:S76">
    <cfRule type="cellIs" dxfId="11946" priority="71" operator="equal">
      <formula>"Receiving"</formula>
    </cfRule>
  </conditionalFormatting>
  <conditionalFormatting sqref="Q62:Q66 T72:T77 W62:W67 O61 U71 L61:L67 S62:T67">
    <cfRule type="cellIs" dxfId="11945" priority="70" operator="equal">
      <formula>"SLC"</formula>
    </cfRule>
  </conditionalFormatting>
  <conditionalFormatting sqref="Q62:Q66 T72:T77 W62:W67 O61 U71 L61:L67 S62:T67">
    <cfRule type="cellIs" dxfId="11944" priority="66" operator="equal">
      <formula>"IDF"</formula>
    </cfRule>
    <cfRule type="cellIs" dxfId="11943" priority="67" operator="equal">
      <formula>"Costco"</formula>
    </cfRule>
    <cfRule type="cellIs" dxfId="11942" priority="68" operator="equal">
      <formula>"Gutzy"</formula>
    </cfRule>
    <cfRule type="cellIs" dxfId="11941" priority="69" operator="equal">
      <formula>"LCP"</formula>
    </cfRule>
  </conditionalFormatting>
  <conditionalFormatting sqref="Q72:Q77">
    <cfRule type="cellIs" dxfId="11940" priority="65" operator="equal">
      <formula>"SLC"</formula>
    </cfRule>
  </conditionalFormatting>
  <conditionalFormatting sqref="Q72:Q77">
    <cfRule type="cellIs" dxfId="11939" priority="61" operator="equal">
      <formula>"IDF"</formula>
    </cfRule>
    <cfRule type="cellIs" dxfId="11938" priority="62" operator="equal">
      <formula>"Costco"</formula>
    </cfRule>
    <cfRule type="cellIs" dxfId="11937" priority="63" operator="equal">
      <formula>"Gutzy"</formula>
    </cfRule>
    <cfRule type="cellIs" dxfId="11936" priority="64" operator="equal">
      <formula>"LCP"</formula>
    </cfRule>
  </conditionalFormatting>
  <conditionalFormatting sqref="W72:W77">
    <cfRule type="cellIs" dxfId="11935" priority="60" operator="equal">
      <formula>"SLC"</formula>
    </cfRule>
  </conditionalFormatting>
  <conditionalFormatting sqref="W72:W77">
    <cfRule type="cellIs" dxfId="11934" priority="56" operator="equal">
      <formula>"IDF"</formula>
    </cfRule>
    <cfRule type="cellIs" dxfId="11933" priority="57" operator="equal">
      <formula>"Costco"</formula>
    </cfRule>
    <cfRule type="cellIs" dxfId="11932" priority="58" operator="equal">
      <formula>"Gutzy"</formula>
    </cfRule>
    <cfRule type="cellIs" dxfId="11931" priority="59" operator="equal">
      <formula>"LCP"</formula>
    </cfRule>
  </conditionalFormatting>
  <conditionalFormatting sqref="N71:N77 U71 L61:L67 S62:S67">
    <cfRule type="cellIs" dxfId="11930" priority="55" operator="equal">
      <formula>"Receiving"</formula>
    </cfRule>
  </conditionalFormatting>
  <conditionalFormatting sqref="A26">
    <cfRule type="cellIs" dxfId="11929" priority="54" operator="equal">
      <formula>"SLC"</formula>
    </cfRule>
  </conditionalFormatting>
  <conditionalFormatting sqref="A26">
    <cfRule type="cellIs" dxfId="11928" priority="50" operator="equal">
      <formula>"IDF"</formula>
    </cfRule>
    <cfRule type="cellIs" dxfId="11927" priority="51" operator="equal">
      <formula>"Costco"</formula>
    </cfRule>
    <cfRule type="cellIs" dxfId="11926" priority="52" operator="equal">
      <formula>"Gutzy"</formula>
    </cfRule>
    <cfRule type="cellIs" dxfId="11925" priority="53" operator="equal">
      <formula>"LCP"</formula>
    </cfRule>
  </conditionalFormatting>
  <conditionalFormatting sqref="A26">
    <cfRule type="cellIs" dxfId="11924" priority="49" operator="equal">
      <formula>"Receiving"</formula>
    </cfRule>
  </conditionalFormatting>
  <conditionalFormatting sqref="A84">
    <cfRule type="cellIs" dxfId="11923" priority="48" operator="equal">
      <formula>"SLC"</formula>
    </cfRule>
  </conditionalFormatting>
  <conditionalFormatting sqref="A84">
    <cfRule type="cellIs" dxfId="11922" priority="44" operator="equal">
      <formula>"IDF"</formula>
    </cfRule>
    <cfRule type="cellIs" dxfId="11921" priority="45" operator="equal">
      <formula>"Costco"</formula>
    </cfRule>
    <cfRule type="cellIs" dxfId="11920" priority="46" operator="equal">
      <formula>"Gutzy"</formula>
    </cfRule>
    <cfRule type="cellIs" dxfId="11919" priority="47" operator="equal">
      <formula>"LCP"</formula>
    </cfRule>
  </conditionalFormatting>
  <conditionalFormatting sqref="A84">
    <cfRule type="cellIs" dxfId="11918" priority="43" operator="equal">
      <formula>"Receiving"</formula>
    </cfRule>
  </conditionalFormatting>
  <conditionalFormatting sqref="A5:A14">
    <cfRule type="cellIs" dxfId="11917" priority="42" operator="equal">
      <formula>"SLC"</formula>
    </cfRule>
  </conditionalFormatting>
  <conditionalFormatting sqref="A5:A14">
    <cfRule type="cellIs" dxfId="11916" priority="38" operator="equal">
      <formula>"IDF"</formula>
    </cfRule>
    <cfRule type="cellIs" dxfId="11915" priority="39" operator="equal">
      <formula>"Costco"</formula>
    </cfRule>
    <cfRule type="cellIs" dxfId="11914" priority="40" operator="equal">
      <formula>"Gutzy"</formula>
    </cfRule>
    <cfRule type="cellIs" dxfId="11913" priority="41" operator="equal">
      <formula>"LCP"</formula>
    </cfRule>
  </conditionalFormatting>
  <conditionalFormatting sqref="A5:A14">
    <cfRule type="cellIs" dxfId="11912" priority="37" operator="equal">
      <formula>"Receiving"</formula>
    </cfRule>
  </conditionalFormatting>
  <conditionalFormatting sqref="J25">
    <cfRule type="cellIs" dxfId="11911" priority="36" operator="equal">
      <formula>"SLC"</formula>
    </cfRule>
  </conditionalFormatting>
  <conditionalFormatting sqref="J25">
    <cfRule type="cellIs" dxfId="11910" priority="32" operator="equal">
      <formula>"IDF"</formula>
    </cfRule>
    <cfRule type="cellIs" dxfId="11909" priority="33" operator="equal">
      <formula>"Costco"</formula>
    </cfRule>
    <cfRule type="cellIs" dxfId="11908" priority="34" operator="equal">
      <formula>"Gutzy"</formula>
    </cfRule>
    <cfRule type="cellIs" dxfId="11907" priority="35" operator="equal">
      <formula>"LCP"</formula>
    </cfRule>
  </conditionalFormatting>
  <conditionalFormatting sqref="J25">
    <cfRule type="cellIs" dxfId="11906" priority="31" operator="equal">
      <formula>"Receiving"</formula>
    </cfRule>
  </conditionalFormatting>
  <conditionalFormatting sqref="A55">
    <cfRule type="cellIs" dxfId="11905" priority="30" operator="equal">
      <formula>"SLC"</formula>
    </cfRule>
  </conditionalFormatting>
  <conditionalFormatting sqref="A55">
    <cfRule type="cellIs" dxfId="11904" priority="26" operator="equal">
      <formula>"IDF"</formula>
    </cfRule>
    <cfRule type="cellIs" dxfId="11903" priority="27" operator="equal">
      <formula>"Costco"</formula>
    </cfRule>
    <cfRule type="cellIs" dxfId="11902" priority="28" operator="equal">
      <formula>"Gutzy"</formula>
    </cfRule>
    <cfRule type="cellIs" dxfId="11901" priority="29" operator="equal">
      <formula>"LCP"</formula>
    </cfRule>
  </conditionalFormatting>
  <conditionalFormatting sqref="A55">
    <cfRule type="cellIs" dxfId="11900" priority="25" operator="equal">
      <formula>"Receiving"</formula>
    </cfRule>
  </conditionalFormatting>
  <conditionalFormatting sqref="A83">
    <cfRule type="cellIs" dxfId="11899" priority="24" operator="equal">
      <formula>"SLC"</formula>
    </cfRule>
  </conditionalFormatting>
  <conditionalFormatting sqref="A83">
    <cfRule type="cellIs" dxfId="11898" priority="20" operator="equal">
      <formula>"IDF"</formula>
    </cfRule>
    <cfRule type="cellIs" dxfId="11897" priority="21" operator="equal">
      <formula>"Costco"</formula>
    </cfRule>
    <cfRule type="cellIs" dxfId="11896" priority="22" operator="equal">
      <formula>"Gutzy"</formula>
    </cfRule>
    <cfRule type="cellIs" dxfId="11895" priority="23" operator="equal">
      <formula>"LCP"</formula>
    </cfRule>
  </conditionalFormatting>
  <conditionalFormatting sqref="A83">
    <cfRule type="cellIs" dxfId="11894" priority="19" operator="equal">
      <formula>"Receiving"</formula>
    </cfRule>
  </conditionalFormatting>
  <conditionalFormatting sqref="J55 J58">
    <cfRule type="cellIs" dxfId="11893" priority="18" operator="equal">
      <formula>"SLC"</formula>
    </cfRule>
  </conditionalFormatting>
  <conditionalFormatting sqref="J55 J58">
    <cfRule type="cellIs" dxfId="11892" priority="14" operator="equal">
      <formula>"IDF"</formula>
    </cfRule>
    <cfRule type="cellIs" dxfId="11891" priority="15" operator="equal">
      <formula>"Costco"</formula>
    </cfRule>
    <cfRule type="cellIs" dxfId="11890" priority="16" operator="equal">
      <formula>"Gutzy"</formula>
    </cfRule>
    <cfRule type="cellIs" dxfId="11889" priority="17" operator="equal">
      <formula>"LCP"</formula>
    </cfRule>
  </conditionalFormatting>
  <conditionalFormatting sqref="J55 J58">
    <cfRule type="cellIs" dxfId="11888" priority="13" operator="equal">
      <formula>"Receiving"</formula>
    </cfRule>
  </conditionalFormatting>
  <conditionalFormatting sqref="J53 J56">
    <cfRule type="cellIs" dxfId="11887" priority="12" operator="equal">
      <formula>"SLC"</formula>
    </cfRule>
  </conditionalFormatting>
  <conditionalFormatting sqref="J53 J56">
    <cfRule type="cellIs" dxfId="11886" priority="8" operator="equal">
      <formula>"IDF"</formula>
    </cfRule>
    <cfRule type="cellIs" dxfId="11885" priority="9" operator="equal">
      <formula>"Costco"</formula>
    </cfRule>
    <cfRule type="cellIs" dxfId="11884" priority="10" operator="equal">
      <formula>"Gutzy"</formula>
    </cfRule>
    <cfRule type="cellIs" dxfId="11883" priority="11" operator="equal">
      <formula>"LCP"</formula>
    </cfRule>
  </conditionalFormatting>
  <conditionalFormatting sqref="J53 J56">
    <cfRule type="cellIs" dxfId="11882" priority="7" operator="equal">
      <formula>"Receiving"</formula>
    </cfRule>
  </conditionalFormatting>
  <conditionalFormatting sqref="J54 J57">
    <cfRule type="cellIs" dxfId="11881" priority="6" operator="equal">
      <formula>"SLC"</formula>
    </cfRule>
  </conditionalFormatting>
  <conditionalFormatting sqref="J54 J57">
    <cfRule type="cellIs" dxfId="11880" priority="2" operator="equal">
      <formula>"IDF"</formula>
    </cfRule>
    <cfRule type="cellIs" dxfId="11879" priority="3" operator="equal">
      <formula>"Costco"</formula>
    </cfRule>
    <cfRule type="cellIs" dxfId="11878" priority="4" operator="equal">
      <formula>"Gutzy"</formula>
    </cfRule>
    <cfRule type="cellIs" dxfId="11877" priority="5" operator="equal">
      <formula>"LCP"</formula>
    </cfRule>
  </conditionalFormatting>
  <conditionalFormatting sqref="J54 J57">
    <cfRule type="cellIs" dxfId="1187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321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21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DD6743-1041-41EA-AC1C-E6A7F03789E3}">
          <x14:formula1>
            <xm:f>Lists!$A$1:$A$52</xm:f>
          </x14:formula1>
          <xm:sqref>C1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2F40-1F81-4C1E-AA7B-2DBBBB574FDA}">
  <sheetPr codeName="Sheet268">
    <tabColor rgb="FFFF0000"/>
    <pageSetUpPr fitToPage="1"/>
  </sheetPr>
  <dimension ref="A1:BC273"/>
  <sheetViews>
    <sheetView tabSelected="1" topLeftCell="A28" zoomScale="90" zoomScaleNormal="90" zoomScaleSheetLayoutView="37" workbookViewId="0">
      <selection activeCell="B34" sqref="B34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60</v>
      </c>
    </row>
    <row r="2" spans="1:36" ht="8.25" customHeight="1" thickBot="1" x14ac:dyDescent="0.3"/>
    <row r="3" spans="1:36" ht="16.5" thickBot="1" x14ac:dyDescent="0.3">
      <c r="A3" s="476">
        <f>VLOOKUP(C1,Lists!A1:B52,2)</f>
        <v>46236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46237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46238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444" t="s">
        <v>4</v>
      </c>
      <c r="D4" s="444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446">
        <v>36225</v>
      </c>
      <c r="C5" s="470">
        <v>91774</v>
      </c>
      <c r="D5" s="245" t="s">
        <v>626</v>
      </c>
      <c r="E5" s="459" t="s">
        <v>62</v>
      </c>
      <c r="F5" s="419" t="s">
        <v>102</v>
      </c>
      <c r="G5" s="305"/>
      <c r="H5" s="138"/>
      <c r="I5" s="310"/>
      <c r="J5" s="135" t="s">
        <v>19</v>
      </c>
      <c r="K5" s="207">
        <v>36241</v>
      </c>
      <c r="L5" s="137">
        <v>92430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36259</v>
      </c>
      <c r="U5" s="468">
        <v>92442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463">
        <v>36226</v>
      </c>
      <c r="C6" s="445">
        <v>91785</v>
      </c>
      <c r="D6" s="128"/>
      <c r="E6" s="454" t="s">
        <v>328</v>
      </c>
      <c r="F6" s="142"/>
      <c r="G6" s="302"/>
      <c r="H6" s="142"/>
      <c r="I6" s="311"/>
      <c r="J6" s="145" t="s">
        <v>19</v>
      </c>
      <c r="K6" s="205">
        <v>36242</v>
      </c>
      <c r="L6" s="128">
        <v>92431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36260</v>
      </c>
      <c r="U6" s="469">
        <v>92443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463">
        <v>36227</v>
      </c>
      <c r="C7" s="445">
        <v>91786</v>
      </c>
      <c r="D7" s="128"/>
      <c r="E7" s="454" t="s">
        <v>331</v>
      </c>
      <c r="F7" s="142"/>
      <c r="G7" s="302"/>
      <c r="H7" s="142"/>
      <c r="I7" s="312"/>
      <c r="J7" s="145" t="s">
        <v>19</v>
      </c>
      <c r="K7" s="205">
        <v>36243</v>
      </c>
      <c r="L7" s="128">
        <v>92432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36261</v>
      </c>
      <c r="U7" s="469">
        <v>92444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463">
        <v>36228</v>
      </c>
      <c r="C8" s="445">
        <v>91787</v>
      </c>
      <c r="D8" s="128"/>
      <c r="E8" s="454" t="s">
        <v>62</v>
      </c>
      <c r="F8" s="142"/>
      <c r="G8" s="302"/>
      <c r="H8" s="142"/>
      <c r="I8" s="312"/>
      <c r="J8" s="145" t="s">
        <v>19</v>
      </c>
      <c r="K8" s="205">
        <v>36244</v>
      </c>
      <c r="L8" s="128">
        <v>92433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36262</v>
      </c>
      <c r="U8" s="469">
        <v>92445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463">
        <v>36229</v>
      </c>
      <c r="C9" s="445">
        <v>91788</v>
      </c>
      <c r="D9" s="128"/>
      <c r="E9" s="454" t="s">
        <v>62</v>
      </c>
      <c r="F9" s="142"/>
      <c r="G9" s="302"/>
      <c r="H9" s="142"/>
      <c r="I9" s="311"/>
      <c r="J9" s="145" t="s">
        <v>19</v>
      </c>
      <c r="K9" s="205">
        <v>36245</v>
      </c>
      <c r="L9" s="128">
        <v>92434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36263</v>
      </c>
      <c r="U9" s="469">
        <v>92446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463">
        <v>36230</v>
      </c>
      <c r="C10" s="445">
        <v>91789</v>
      </c>
      <c r="D10" s="128"/>
      <c r="E10" s="454" t="s">
        <v>331</v>
      </c>
      <c r="F10" s="142"/>
      <c r="G10" s="302"/>
      <c r="H10" s="142"/>
      <c r="I10" s="311"/>
      <c r="J10" s="145" t="s">
        <v>19</v>
      </c>
      <c r="K10" s="205">
        <v>36246</v>
      </c>
      <c r="L10" s="128">
        <v>92435</v>
      </c>
      <c r="M10" s="128"/>
      <c r="N10" s="128" t="s">
        <v>62</v>
      </c>
      <c r="O10" s="142"/>
      <c r="P10" s="302"/>
      <c r="Q10" s="142"/>
      <c r="R10" s="311"/>
      <c r="S10" s="145" t="s">
        <v>19</v>
      </c>
      <c r="T10" s="205">
        <v>36264</v>
      </c>
      <c r="U10" s="469">
        <v>92447</v>
      </c>
      <c r="V10" s="128"/>
      <c r="W10" s="128" t="s">
        <v>62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302">
        <v>36231</v>
      </c>
      <c r="C11" s="470">
        <v>91790</v>
      </c>
      <c r="D11" s="245" t="s">
        <v>626</v>
      </c>
      <c r="E11" s="459" t="s">
        <v>62</v>
      </c>
      <c r="F11" s="246" t="s">
        <v>102</v>
      </c>
      <c r="G11" s="302"/>
      <c r="H11" s="142"/>
      <c r="I11" s="311"/>
      <c r="J11" s="145" t="s">
        <v>19</v>
      </c>
      <c r="K11" s="205">
        <v>36247</v>
      </c>
      <c r="L11" s="128">
        <v>92436</v>
      </c>
      <c r="M11" s="128"/>
      <c r="N11" s="128" t="s">
        <v>62</v>
      </c>
      <c r="O11" s="142"/>
      <c r="P11" s="302"/>
      <c r="Q11" s="142"/>
      <c r="R11" s="311"/>
      <c r="S11" s="145" t="s">
        <v>19</v>
      </c>
      <c r="T11" s="205">
        <v>36265</v>
      </c>
      <c r="U11" s="469">
        <v>92448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463">
        <v>36232</v>
      </c>
      <c r="C12" s="445">
        <v>91791</v>
      </c>
      <c r="D12" s="128"/>
      <c r="E12" s="454" t="s">
        <v>328</v>
      </c>
      <c r="F12" s="142"/>
      <c r="G12" s="302"/>
      <c r="H12" s="142"/>
      <c r="I12" s="311"/>
      <c r="J12" s="145" t="s">
        <v>19</v>
      </c>
      <c r="K12" s="205">
        <v>36248</v>
      </c>
      <c r="L12" s="128">
        <v>92437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36266</v>
      </c>
      <c r="U12" s="469">
        <v>92449</v>
      </c>
      <c r="V12" s="128"/>
      <c r="W12" s="128" t="s">
        <v>62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463">
        <v>34251</v>
      </c>
      <c r="C13" s="445">
        <v>91793</v>
      </c>
      <c r="D13" s="128"/>
      <c r="E13" s="454" t="s">
        <v>330</v>
      </c>
      <c r="F13" s="142"/>
      <c r="G13" s="302"/>
      <c r="H13" s="142"/>
      <c r="I13" s="311"/>
      <c r="J13" s="145" t="s">
        <v>19</v>
      </c>
      <c r="K13" s="205">
        <v>36249</v>
      </c>
      <c r="L13" s="128">
        <v>92438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36267</v>
      </c>
      <c r="U13" s="469">
        <v>92450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463">
        <v>36234</v>
      </c>
      <c r="C14" s="445">
        <v>91794</v>
      </c>
      <c r="D14" s="128"/>
      <c r="E14" s="454" t="s">
        <v>330</v>
      </c>
      <c r="F14" s="142"/>
      <c r="G14" s="302"/>
      <c r="H14" s="142"/>
      <c r="I14" s="311"/>
      <c r="J14" s="145" t="s">
        <v>19</v>
      </c>
      <c r="K14" s="205">
        <v>36250</v>
      </c>
      <c r="L14" s="128">
        <v>92439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36268</v>
      </c>
      <c r="U14" s="469">
        <v>92451</v>
      </c>
      <c r="V14" s="128"/>
      <c r="W14" s="128" t="s">
        <v>62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463">
        <v>36235</v>
      </c>
      <c r="C15" s="461">
        <v>4501379321</v>
      </c>
      <c r="D15" s="141"/>
      <c r="E15" s="128"/>
      <c r="F15" s="142" t="s">
        <v>129</v>
      </c>
      <c r="G15" s="302"/>
      <c r="H15" s="142"/>
      <c r="I15" s="311"/>
      <c r="J15" s="145" t="s">
        <v>19</v>
      </c>
      <c r="K15" s="205">
        <v>36251</v>
      </c>
      <c r="L15" s="128">
        <v>92440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36269</v>
      </c>
      <c r="U15" s="469">
        <v>92452</v>
      </c>
      <c r="V15" s="128"/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463">
        <v>36236</v>
      </c>
      <c r="C16" s="439">
        <v>4501379322</v>
      </c>
      <c r="D16" s="128"/>
      <c r="E16" s="128"/>
      <c r="F16" s="142" t="s">
        <v>75</v>
      </c>
      <c r="G16" s="302"/>
      <c r="H16" s="142"/>
      <c r="I16" s="311"/>
      <c r="J16" s="145" t="s">
        <v>19</v>
      </c>
      <c r="K16" s="205">
        <v>36252</v>
      </c>
      <c r="L16" s="148">
        <v>92441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36270</v>
      </c>
      <c r="U16" s="469">
        <v>92453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463">
        <v>36237</v>
      </c>
      <c r="C17" s="439">
        <v>4501379323</v>
      </c>
      <c r="D17" s="128"/>
      <c r="E17" s="128"/>
      <c r="F17" s="142" t="s">
        <v>74</v>
      </c>
      <c r="G17" s="302"/>
      <c r="H17" s="142"/>
      <c r="I17" s="311"/>
      <c r="J17" s="145" t="s">
        <v>20</v>
      </c>
      <c r="K17" s="205">
        <v>36253</v>
      </c>
      <c r="L17" s="128">
        <v>92420</v>
      </c>
      <c r="M17" s="128"/>
      <c r="N17" s="128" t="s">
        <v>62</v>
      </c>
      <c r="O17" s="142"/>
      <c r="P17" s="302"/>
      <c r="Q17" s="142"/>
      <c r="R17" s="311"/>
      <c r="S17" s="145" t="s">
        <v>20</v>
      </c>
      <c r="T17" s="205">
        <v>36271</v>
      </c>
      <c r="U17" s="469">
        <v>92423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463">
        <v>36238</v>
      </c>
      <c r="C18" s="439">
        <v>4501379324</v>
      </c>
      <c r="D18" s="128"/>
      <c r="E18" s="128"/>
      <c r="F18" s="142" t="s">
        <v>15</v>
      </c>
      <c r="G18" s="302"/>
      <c r="H18" s="142"/>
      <c r="I18" s="311"/>
      <c r="J18" s="145" t="s">
        <v>20</v>
      </c>
      <c r="K18" s="205">
        <v>36254</v>
      </c>
      <c r="L18" s="128">
        <v>92422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05">
        <v>36272</v>
      </c>
      <c r="U18" s="469">
        <v>92424</v>
      </c>
      <c r="V18" s="128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463">
        <v>36239</v>
      </c>
      <c r="C19" s="439">
        <v>4501379325</v>
      </c>
      <c r="D19" s="128"/>
      <c r="E19" s="128"/>
      <c r="F19" s="142" t="s">
        <v>92</v>
      </c>
      <c r="G19" s="302"/>
      <c r="H19" s="142"/>
      <c r="I19" s="311"/>
      <c r="J19" s="145" t="s">
        <v>22</v>
      </c>
      <c r="K19" s="128">
        <v>36255</v>
      </c>
      <c r="L19" s="128">
        <v>4501379574</v>
      </c>
      <c r="M19" s="128"/>
      <c r="N19" s="128"/>
      <c r="O19" s="142" t="s">
        <v>78</v>
      </c>
      <c r="P19" s="302"/>
      <c r="Q19" s="142"/>
      <c r="R19" s="311"/>
      <c r="S19" s="145" t="s">
        <v>22</v>
      </c>
      <c r="T19" s="205">
        <v>36273</v>
      </c>
      <c r="U19" s="439">
        <v>4501379820</v>
      </c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463">
        <v>36240</v>
      </c>
      <c r="C20" s="439">
        <v>4501379326</v>
      </c>
      <c r="D20" s="128"/>
      <c r="E20" s="128"/>
      <c r="F20" s="142" t="s">
        <v>104</v>
      </c>
      <c r="G20" s="302"/>
      <c r="H20" s="142"/>
      <c r="I20" s="311"/>
      <c r="J20" s="145" t="s">
        <v>22</v>
      </c>
      <c r="K20" s="205">
        <v>36256</v>
      </c>
      <c r="L20" s="441">
        <v>4501379575</v>
      </c>
      <c r="M20" s="128"/>
      <c r="N20" s="128"/>
      <c r="O20" s="142" t="s">
        <v>65</v>
      </c>
      <c r="P20" s="302"/>
      <c r="Q20" s="142"/>
      <c r="R20" s="315"/>
      <c r="S20" s="145" t="s">
        <v>22</v>
      </c>
      <c r="T20" s="205">
        <v>36274</v>
      </c>
      <c r="U20" s="439">
        <v>4501379824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36257</v>
      </c>
      <c r="L21" s="439">
        <v>4501379576</v>
      </c>
      <c r="M21" s="172"/>
      <c r="N21" s="128"/>
      <c r="O21" s="142" t="s">
        <v>76</v>
      </c>
      <c r="P21" s="302"/>
      <c r="Q21" s="142"/>
      <c r="R21" s="311"/>
      <c r="S21" s="145" t="s">
        <v>22</v>
      </c>
      <c r="T21" s="205">
        <v>36275</v>
      </c>
      <c r="U21" s="439">
        <v>4501379821</v>
      </c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63</v>
      </c>
      <c r="K22" s="205">
        <v>36258</v>
      </c>
      <c r="L22" s="153" t="s">
        <v>622</v>
      </c>
      <c r="M22" s="320" t="s">
        <v>624</v>
      </c>
      <c r="N22" s="245"/>
      <c r="O22" s="142"/>
      <c r="P22" s="302"/>
      <c r="Q22" s="142"/>
      <c r="R22" s="315"/>
      <c r="S22" s="152" t="s">
        <v>63</v>
      </c>
      <c r="T22" s="205">
        <v>36276</v>
      </c>
      <c r="U22" s="153" t="s">
        <v>623</v>
      </c>
      <c r="V22" s="320" t="s">
        <v>624</v>
      </c>
      <c r="W22" s="245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/>
      <c r="L23" s="153" t="s">
        <v>81</v>
      </c>
      <c r="M23" s="128"/>
      <c r="N23" s="128"/>
      <c r="O23" s="142"/>
      <c r="P23" s="302"/>
      <c r="Q23" s="142"/>
      <c r="R23" s="311"/>
      <c r="S23" s="152" t="s">
        <v>12</v>
      </c>
      <c r="T23" s="128"/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3004803</v>
      </c>
      <c r="C24" s="128" t="s">
        <v>13</v>
      </c>
      <c r="D24" s="128"/>
      <c r="E24" s="128"/>
      <c r="F24" s="162" t="s">
        <v>17</v>
      </c>
      <c r="G24" s="128"/>
      <c r="H24" s="142"/>
      <c r="I24" s="311"/>
      <c r="J24" s="152" t="s">
        <v>12</v>
      </c>
      <c r="K24" s="141">
        <v>30043331</v>
      </c>
      <c r="L24" s="154" t="s">
        <v>79</v>
      </c>
      <c r="M24" s="141"/>
      <c r="N24" s="141"/>
      <c r="O24" s="142" t="s">
        <v>66</v>
      </c>
      <c r="P24" s="304"/>
      <c r="Q24" s="143"/>
      <c r="R24" s="316"/>
      <c r="S24" s="152" t="s">
        <v>12</v>
      </c>
      <c r="T24" s="128">
        <v>30043316</v>
      </c>
      <c r="U24" s="153" t="s">
        <v>77</v>
      </c>
      <c r="V24" s="128"/>
      <c r="W24" s="128"/>
      <c r="X24" s="142" t="s">
        <v>17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30042801</v>
      </c>
      <c r="C25" s="128" t="s">
        <v>13</v>
      </c>
      <c r="D25" s="128"/>
      <c r="E25" s="128"/>
      <c r="F25" s="162" t="s">
        <v>14</v>
      </c>
      <c r="G25" s="128"/>
      <c r="H25" s="142"/>
      <c r="I25" s="311"/>
      <c r="J25" s="156" t="s">
        <v>12</v>
      </c>
      <c r="K25" s="141">
        <v>30042838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56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245">
        <v>30042840</v>
      </c>
      <c r="C26" s="245" t="s">
        <v>13</v>
      </c>
      <c r="D26" s="245"/>
      <c r="E26" s="245"/>
      <c r="F26" s="471" t="s">
        <v>119</v>
      </c>
      <c r="G26" s="472"/>
      <c r="H26" s="142"/>
      <c r="I26" s="311"/>
      <c r="J26" s="156" t="s">
        <v>12</v>
      </c>
      <c r="K26" s="141">
        <v>30042798</v>
      </c>
      <c r="L26" s="154" t="s">
        <v>13</v>
      </c>
      <c r="M26" s="141"/>
      <c r="N26" s="141"/>
      <c r="O26" s="143" t="s">
        <v>15</v>
      </c>
      <c r="P26" s="304"/>
      <c r="Q26" s="143"/>
      <c r="R26" s="316"/>
      <c r="S26" s="145" t="s">
        <v>12</v>
      </c>
      <c r="T26" s="148">
        <v>30043349</v>
      </c>
      <c r="U26" s="153" t="s">
        <v>77</v>
      </c>
      <c r="V26" s="128"/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30043315</v>
      </c>
      <c r="L27" s="153" t="s">
        <v>77</v>
      </c>
      <c r="M27" s="128"/>
      <c r="N27" s="128"/>
      <c r="O27" s="142" t="s">
        <v>17</v>
      </c>
      <c r="P27" s="302"/>
      <c r="Q27" s="142"/>
      <c r="R27" s="311"/>
      <c r="S27" s="145" t="s">
        <v>12</v>
      </c>
      <c r="T27" s="128">
        <v>30043037</v>
      </c>
      <c r="U27" s="148" t="s">
        <v>79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30042839</v>
      </c>
      <c r="L28" s="148" t="s">
        <v>13</v>
      </c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30043316</v>
      </c>
      <c r="L29" s="300" t="s">
        <v>77</v>
      </c>
      <c r="M29" s="299"/>
      <c r="N29" s="299"/>
      <c r="O29" s="297" t="s">
        <v>16</v>
      </c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46239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46240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46241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36277</v>
      </c>
      <c r="C34" s="468">
        <v>92377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141">
        <v>36294</v>
      </c>
      <c r="L34" s="468">
        <v>92382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141">
        <v>36311</v>
      </c>
      <c r="U34" s="468">
        <v>92394</v>
      </c>
      <c r="V34" s="137"/>
      <c r="W34" s="468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36278</v>
      </c>
      <c r="C35" s="469">
        <v>92378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128">
        <v>36295</v>
      </c>
      <c r="L35" s="469">
        <v>92383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128">
        <v>36312</v>
      </c>
      <c r="U35" s="469">
        <v>92395</v>
      </c>
      <c r="V35" s="128"/>
      <c r="W35" s="469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36279</v>
      </c>
      <c r="C36" s="469">
        <v>92379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128">
        <v>36296</v>
      </c>
      <c r="L36" s="469">
        <v>92384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128">
        <v>36313</v>
      </c>
      <c r="U36" s="469">
        <v>92396</v>
      </c>
      <c r="V36" s="128"/>
      <c r="W36" s="469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36280</v>
      </c>
      <c r="C37" s="469">
        <v>92380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128">
        <v>36297</v>
      </c>
      <c r="L37" s="469">
        <v>92385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128">
        <v>36314</v>
      </c>
      <c r="U37" s="469">
        <v>92397</v>
      </c>
      <c r="V37" s="128"/>
      <c r="W37" s="469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36281</v>
      </c>
      <c r="C38" s="469">
        <v>92381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128">
        <v>36298</v>
      </c>
      <c r="L38" s="469">
        <v>92386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128">
        <v>36315</v>
      </c>
      <c r="U38" s="469">
        <v>92398</v>
      </c>
      <c r="V38" s="128"/>
      <c r="W38" s="469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128">
        <v>36282</v>
      </c>
      <c r="C39" s="469">
        <v>92419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36299</v>
      </c>
      <c r="L39" s="469">
        <v>92387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128">
        <v>36316</v>
      </c>
      <c r="U39" s="469">
        <v>92399</v>
      </c>
      <c r="V39" s="128"/>
      <c r="W39" s="469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36283</v>
      </c>
      <c r="C40" s="469">
        <v>92454</v>
      </c>
      <c r="D40" s="128"/>
      <c r="E40" s="128" t="s">
        <v>69</v>
      </c>
      <c r="F40" s="142"/>
      <c r="G40" s="302"/>
      <c r="H40" s="142"/>
      <c r="I40" s="311"/>
      <c r="J40" s="145" t="s">
        <v>19</v>
      </c>
      <c r="K40" s="205">
        <v>36300</v>
      </c>
      <c r="L40" s="469">
        <v>92388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128">
        <v>36317</v>
      </c>
      <c r="U40" s="469">
        <v>92400</v>
      </c>
      <c r="V40" s="128"/>
      <c r="W40" s="469" t="s">
        <v>62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36284</v>
      </c>
      <c r="C41" s="469">
        <v>92455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128">
        <v>36301</v>
      </c>
      <c r="L41" s="469">
        <v>92389</v>
      </c>
      <c r="M41" s="128"/>
      <c r="N41" s="128" t="s">
        <v>72</v>
      </c>
      <c r="O41" s="142"/>
      <c r="P41" s="302"/>
      <c r="Q41" s="142"/>
      <c r="R41" s="311"/>
      <c r="S41" s="145" t="s">
        <v>19</v>
      </c>
      <c r="T41" s="128">
        <v>36318</v>
      </c>
      <c r="U41" s="469">
        <v>92401</v>
      </c>
      <c r="V41" s="128"/>
      <c r="W41" s="469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36285</v>
      </c>
      <c r="C42" s="469">
        <v>92456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128">
        <v>36302</v>
      </c>
      <c r="L42" s="469">
        <v>92390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128">
        <v>36319</v>
      </c>
      <c r="U42" s="469">
        <v>92402</v>
      </c>
      <c r="V42" s="128"/>
      <c r="W42" s="469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36286</v>
      </c>
      <c r="C43" s="469">
        <v>92457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128">
        <v>36303</v>
      </c>
      <c r="L43" s="469">
        <v>92391</v>
      </c>
      <c r="M43" s="128"/>
      <c r="N43" s="128" t="s">
        <v>62</v>
      </c>
      <c r="O43" s="142"/>
      <c r="P43" s="302"/>
      <c r="Q43" s="142"/>
      <c r="R43" s="311"/>
      <c r="S43" s="145" t="s">
        <v>19</v>
      </c>
      <c r="T43" s="128">
        <v>36320</v>
      </c>
      <c r="U43" s="469">
        <v>92403</v>
      </c>
      <c r="V43" s="128"/>
      <c r="W43" s="469" t="s">
        <v>71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36287</v>
      </c>
      <c r="C44" s="469">
        <v>92458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128">
        <v>36304</v>
      </c>
      <c r="L44" s="469">
        <v>92392</v>
      </c>
      <c r="M44" s="128"/>
      <c r="N44" s="128" t="s">
        <v>72</v>
      </c>
      <c r="O44" s="142"/>
      <c r="P44" s="302"/>
      <c r="Q44" s="142"/>
      <c r="R44" s="311"/>
      <c r="S44" s="145" t="s">
        <v>19</v>
      </c>
      <c r="T44" s="128">
        <v>36321</v>
      </c>
      <c r="U44" s="469">
        <v>92404</v>
      </c>
      <c r="V44" s="128"/>
      <c r="W44" s="469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36288</v>
      </c>
      <c r="C45" s="469">
        <v>92459</v>
      </c>
      <c r="D45" s="128"/>
      <c r="E45" s="128" t="s">
        <v>72</v>
      </c>
      <c r="F45" s="142"/>
      <c r="G45" s="302"/>
      <c r="H45" s="142"/>
      <c r="I45" s="311"/>
      <c r="J45" s="145" t="s">
        <v>19</v>
      </c>
      <c r="K45" s="128">
        <v>36305</v>
      </c>
      <c r="L45" s="469">
        <v>92393</v>
      </c>
      <c r="M45" s="128"/>
      <c r="N45" s="128" t="s">
        <v>71</v>
      </c>
      <c r="O45" s="142"/>
      <c r="P45" s="302"/>
      <c r="Q45" s="142"/>
      <c r="R45" s="311"/>
      <c r="S45" s="145" t="s">
        <v>19</v>
      </c>
      <c r="T45" s="128">
        <v>36322</v>
      </c>
      <c r="U45" s="469">
        <v>92405</v>
      </c>
      <c r="V45" s="128"/>
      <c r="W45" s="469" t="s">
        <v>62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36289</v>
      </c>
      <c r="C46" s="469">
        <v>92460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128">
        <v>36306</v>
      </c>
      <c r="L46" s="469">
        <v>92425</v>
      </c>
      <c r="M46" s="128"/>
      <c r="N46" s="128" t="s">
        <v>62</v>
      </c>
      <c r="O46" s="142"/>
      <c r="P46" s="302"/>
      <c r="Q46" s="142"/>
      <c r="R46" s="311"/>
      <c r="S46" s="145" t="s">
        <v>20</v>
      </c>
      <c r="T46" s="128">
        <v>36323</v>
      </c>
      <c r="U46" s="469">
        <v>92427</v>
      </c>
      <c r="V46" s="128"/>
      <c r="W46" s="469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36290</v>
      </c>
      <c r="C47" s="469">
        <v>92461</v>
      </c>
      <c r="D47" s="128"/>
      <c r="E47" s="128" t="s">
        <v>71</v>
      </c>
      <c r="F47" s="142"/>
      <c r="G47" s="302"/>
      <c r="H47" s="142"/>
      <c r="I47" s="311"/>
      <c r="J47" s="145" t="s">
        <v>20</v>
      </c>
      <c r="K47" s="128">
        <v>36307</v>
      </c>
      <c r="L47" s="469">
        <v>92426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128">
        <v>36324</v>
      </c>
      <c r="U47" s="469">
        <v>92428</v>
      </c>
      <c r="V47" s="128"/>
      <c r="W47" s="469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128">
        <v>36291</v>
      </c>
      <c r="C48" s="128">
        <v>4501379822</v>
      </c>
      <c r="D48" s="128"/>
      <c r="E48" s="128"/>
      <c r="F48" s="142" t="s">
        <v>75</v>
      </c>
      <c r="G48" s="302"/>
      <c r="H48" s="142"/>
      <c r="I48" s="311"/>
      <c r="J48" s="145" t="s">
        <v>22</v>
      </c>
      <c r="K48" s="128">
        <v>36308</v>
      </c>
      <c r="L48" s="128">
        <v>4501380370</v>
      </c>
      <c r="M48" s="128"/>
      <c r="N48" s="128"/>
      <c r="O48" s="142" t="s">
        <v>92</v>
      </c>
      <c r="P48" s="302"/>
      <c r="Q48" s="142"/>
      <c r="R48" s="311"/>
      <c r="S48" s="145" t="s">
        <v>22</v>
      </c>
      <c r="T48" s="128">
        <v>36325</v>
      </c>
      <c r="U48" s="128">
        <v>4501380658</v>
      </c>
      <c r="V48" s="128"/>
      <c r="W48" s="128"/>
      <c r="X48" s="142" t="s">
        <v>76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36292</v>
      </c>
      <c r="C49" s="441">
        <v>4501379823</v>
      </c>
      <c r="D49" s="128"/>
      <c r="E49" s="128"/>
      <c r="F49" s="142" t="s">
        <v>74</v>
      </c>
      <c r="G49" s="302"/>
      <c r="H49" s="142"/>
      <c r="I49" s="315"/>
      <c r="J49" s="145" t="s">
        <v>22</v>
      </c>
      <c r="K49" s="128">
        <v>36309</v>
      </c>
      <c r="L49" s="148">
        <v>4501380371</v>
      </c>
      <c r="M49" s="128"/>
      <c r="N49" s="128"/>
      <c r="O49" s="142" t="s">
        <v>104</v>
      </c>
      <c r="P49" s="302"/>
      <c r="Q49" s="142"/>
      <c r="R49" s="315"/>
      <c r="S49" s="145" t="s">
        <v>22</v>
      </c>
      <c r="T49" s="128">
        <v>36326</v>
      </c>
      <c r="U49" s="148">
        <v>4501380663</v>
      </c>
      <c r="V49" s="128"/>
      <c r="W49" s="128"/>
      <c r="X49" s="142" t="s">
        <v>78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205">
        <v>36293</v>
      </c>
      <c r="C50" s="128">
        <v>4501379825</v>
      </c>
      <c r="D50" s="128"/>
      <c r="E50" s="128"/>
      <c r="F50" s="142" t="s">
        <v>15</v>
      </c>
      <c r="G50" s="302"/>
      <c r="H50" s="142"/>
      <c r="I50" s="311"/>
      <c r="J50" s="152" t="s">
        <v>22</v>
      </c>
      <c r="K50" s="128">
        <v>36310</v>
      </c>
      <c r="L50" s="128">
        <v>4501380372</v>
      </c>
      <c r="M50" s="128"/>
      <c r="N50" s="128"/>
      <c r="O50" s="142" t="s">
        <v>15</v>
      </c>
      <c r="P50" s="302"/>
      <c r="Q50" s="142"/>
      <c r="R50" s="311"/>
      <c r="S50" s="152" t="s">
        <v>22</v>
      </c>
      <c r="T50" s="128">
        <v>36327</v>
      </c>
      <c r="U50" s="128">
        <v>4501380664</v>
      </c>
      <c r="V50" s="128"/>
      <c r="W50" s="128"/>
      <c r="X50" s="142" t="s">
        <v>65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 t="s">
        <v>63</v>
      </c>
      <c r="T51" s="128">
        <v>36353</v>
      </c>
      <c r="U51" s="153"/>
      <c r="V51" s="320" t="s">
        <v>631</v>
      </c>
      <c r="W51" s="245"/>
      <c r="X51" s="246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/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141"/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/>
      <c r="U53" s="154" t="s">
        <v>81</v>
      </c>
      <c r="V53" s="141" t="s">
        <v>629</v>
      </c>
      <c r="W53" s="141" t="s">
        <v>630</v>
      </c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30043062</v>
      </c>
      <c r="C54" s="153" t="s">
        <v>77</v>
      </c>
      <c r="D54" s="141"/>
      <c r="E54" s="141"/>
      <c r="F54" s="143" t="s">
        <v>64</v>
      </c>
      <c r="G54" s="304"/>
      <c r="H54" s="143"/>
      <c r="I54" s="316"/>
      <c r="J54" s="156" t="s">
        <v>12</v>
      </c>
      <c r="K54" s="141">
        <v>30042804</v>
      </c>
      <c r="L54" s="154" t="s">
        <v>13</v>
      </c>
      <c r="M54" s="141"/>
      <c r="N54" s="141"/>
      <c r="O54" s="143" t="s">
        <v>76</v>
      </c>
      <c r="P54" s="304"/>
      <c r="Q54" s="143"/>
      <c r="R54" s="316"/>
      <c r="S54" s="156" t="s">
        <v>12</v>
      </c>
      <c r="T54" s="141">
        <v>30043247</v>
      </c>
      <c r="U54" s="154" t="s">
        <v>77</v>
      </c>
      <c r="V54" s="141"/>
      <c r="W54" s="141"/>
      <c r="X54" s="143" t="s">
        <v>14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 t="s">
        <v>12</v>
      </c>
      <c r="K55" s="141">
        <v>30043317</v>
      </c>
      <c r="L55" s="154" t="s">
        <v>77</v>
      </c>
      <c r="M55" s="141"/>
      <c r="N55" s="141"/>
      <c r="O55" s="143" t="s">
        <v>91</v>
      </c>
      <c r="P55" s="304"/>
      <c r="Q55" s="143"/>
      <c r="R55" s="316"/>
      <c r="S55" s="156" t="s">
        <v>12</v>
      </c>
      <c r="T55" s="141">
        <v>30043055</v>
      </c>
      <c r="U55" s="154" t="s">
        <v>77</v>
      </c>
      <c r="V55" s="141"/>
      <c r="W55" s="141"/>
      <c r="X55" s="143" t="s">
        <v>17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 t="s">
        <v>12</v>
      </c>
      <c r="K56" s="128">
        <v>30043067</v>
      </c>
      <c r="L56" s="153" t="s">
        <v>79</v>
      </c>
      <c r="M56" s="128"/>
      <c r="N56" s="128"/>
      <c r="O56" s="162" t="s">
        <v>64</v>
      </c>
      <c r="Q56" s="142"/>
      <c r="R56" s="311"/>
      <c r="S56" s="145" t="s">
        <v>12</v>
      </c>
      <c r="T56" s="128">
        <v>30042806</v>
      </c>
      <c r="U56" s="153" t="s">
        <v>13</v>
      </c>
      <c r="V56" s="128"/>
      <c r="W56" s="128"/>
      <c r="X56" s="142" t="s">
        <v>66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>
        <v>7</v>
      </c>
      <c r="O57" s="142"/>
      <c r="P57" s="302"/>
      <c r="Q57" s="142"/>
      <c r="R57" s="311"/>
      <c r="S57" s="145" t="s">
        <v>12</v>
      </c>
      <c r="T57" s="128">
        <v>30036788</v>
      </c>
      <c r="U57" s="148"/>
      <c r="V57" s="128"/>
      <c r="W57" s="128"/>
      <c r="X57" s="142" t="s">
        <v>16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299">
        <v>30042805</v>
      </c>
      <c r="L58" s="300" t="s">
        <v>13</v>
      </c>
      <c r="M58" s="299"/>
      <c r="N58" s="299"/>
      <c r="O58" s="297" t="s">
        <v>76</v>
      </c>
      <c r="P58" s="306"/>
      <c r="Q58" s="297"/>
      <c r="R58" s="313"/>
      <c r="S58" s="298" t="s">
        <v>12</v>
      </c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46242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46236</v>
      </c>
      <c r="M61" s="173">
        <f t="shared" ref="M61:M66" si="0">COUNTIF($A$5:$A$30,N61)</f>
        <v>3</v>
      </c>
      <c r="N61" s="174" t="s">
        <v>18</v>
      </c>
      <c r="O61" s="505">
        <f>J3</f>
        <v>46237</v>
      </c>
      <c r="P61" s="173">
        <f t="shared" ref="P61:P66" si="1">COUNTIF($J$5:$J$30,Q61)</f>
        <v>7</v>
      </c>
      <c r="Q61" s="174" t="s">
        <v>18</v>
      </c>
      <c r="R61" s="508">
        <f>S3</f>
        <v>46238</v>
      </c>
      <c r="S61" s="173">
        <f t="shared" ref="S61:S66" si="2">COUNTIF($S$5:$S$30,T61)</f>
        <v>4</v>
      </c>
      <c r="T61" s="174" t="s">
        <v>18</v>
      </c>
      <c r="U61" s="511">
        <f>A32</f>
        <v>46239</v>
      </c>
      <c r="V61" s="173">
        <f t="shared" ref="V61:V66" si="3">COUNTIF($A$34:$A$59,W61)</f>
        <v>2</v>
      </c>
      <c r="W61" s="174" t="s">
        <v>18</v>
      </c>
    </row>
    <row r="62" spans="1:43" x14ac:dyDescent="0.25">
      <c r="A62" s="135" t="s">
        <v>20</v>
      </c>
      <c r="B62" s="141">
        <v>36328</v>
      </c>
      <c r="C62" s="468">
        <v>92429</v>
      </c>
      <c r="D62" s="137"/>
      <c r="E62" s="468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12</v>
      </c>
      <c r="T62" s="176" t="s">
        <v>19</v>
      </c>
      <c r="U62" s="512"/>
      <c r="V62" s="175">
        <f t="shared" si="3"/>
        <v>14</v>
      </c>
      <c r="W62" s="176" t="s">
        <v>19</v>
      </c>
    </row>
    <row r="63" spans="1:43" x14ac:dyDescent="0.25">
      <c r="A63" s="145" t="s">
        <v>19</v>
      </c>
      <c r="B63" s="128">
        <v>36329</v>
      </c>
      <c r="C63" s="469">
        <v>92406</v>
      </c>
      <c r="D63" s="128"/>
      <c r="E63" s="469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128">
        <v>36330</v>
      </c>
      <c r="C64" s="469">
        <v>92407</v>
      </c>
      <c r="D64" s="128"/>
      <c r="E64" s="469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128">
        <v>36331</v>
      </c>
      <c r="C65" s="469">
        <v>92408</v>
      </c>
      <c r="D65" s="128"/>
      <c r="E65" s="469" t="s">
        <v>62</v>
      </c>
      <c r="F65" s="142"/>
      <c r="G65" s="302"/>
      <c r="H65" s="142"/>
      <c r="I65" s="311"/>
      <c r="L65" s="503"/>
      <c r="M65" s="175">
        <f t="shared" si="0"/>
        <v>6</v>
      </c>
      <c r="N65" s="176" t="s">
        <v>22</v>
      </c>
      <c r="O65" s="506"/>
      <c r="P65" s="175">
        <f t="shared" si="1"/>
        <v>3</v>
      </c>
      <c r="Q65" s="176" t="s">
        <v>22</v>
      </c>
      <c r="R65" s="509"/>
      <c r="S65" s="175">
        <f t="shared" si="2"/>
        <v>3</v>
      </c>
      <c r="T65" s="176" t="s">
        <v>22</v>
      </c>
      <c r="U65" s="512"/>
      <c r="V65" s="175">
        <f t="shared" si="3"/>
        <v>3</v>
      </c>
      <c r="W65" s="176" t="s">
        <v>22</v>
      </c>
    </row>
    <row r="66" spans="1:23" x14ac:dyDescent="0.25">
      <c r="A66" s="145" t="s">
        <v>19</v>
      </c>
      <c r="B66" s="128">
        <v>36332</v>
      </c>
      <c r="C66" s="469">
        <v>92409</v>
      </c>
      <c r="D66" s="128"/>
      <c r="E66" s="469" t="s">
        <v>70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128">
        <v>36333</v>
      </c>
      <c r="C67" s="469">
        <v>92410</v>
      </c>
      <c r="D67" s="128"/>
      <c r="E67" s="469" t="s">
        <v>69</v>
      </c>
      <c r="F67" s="142"/>
      <c r="G67" s="302"/>
      <c r="H67" s="142"/>
      <c r="I67" s="311"/>
      <c r="L67" s="504"/>
      <c r="M67" s="177">
        <f>SUM(M61:M66)</f>
        <v>19</v>
      </c>
      <c r="N67" s="178" t="s">
        <v>24</v>
      </c>
      <c r="O67" s="507"/>
      <c r="P67" s="177">
        <f>SUM(P61:P66)</f>
        <v>25</v>
      </c>
      <c r="Q67" s="178" t="s">
        <v>24</v>
      </c>
      <c r="R67" s="510"/>
      <c r="S67" s="177">
        <f>SUM(S61:S66)</f>
        <v>22</v>
      </c>
      <c r="T67" s="178" t="s">
        <v>24</v>
      </c>
      <c r="U67" s="513"/>
      <c r="V67" s="177">
        <f>SUM(V61:V66)</f>
        <v>19</v>
      </c>
      <c r="W67" s="178" t="s">
        <v>24</v>
      </c>
    </row>
    <row r="68" spans="1:23" x14ac:dyDescent="0.25">
      <c r="A68" s="145" t="s">
        <v>19</v>
      </c>
      <c r="B68" s="128">
        <v>36334</v>
      </c>
      <c r="C68" s="469">
        <v>92411</v>
      </c>
      <c r="D68" s="128"/>
      <c r="E68" s="469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128">
        <v>36335</v>
      </c>
      <c r="C69" s="469">
        <v>92412</v>
      </c>
      <c r="D69" s="128"/>
      <c r="E69" s="469" t="s">
        <v>72</v>
      </c>
      <c r="F69" s="142"/>
      <c r="G69" s="302"/>
      <c r="H69" s="142"/>
      <c r="I69" s="311"/>
    </row>
    <row r="70" spans="1:23" ht="16.5" thickBot="1" x14ac:dyDescent="0.3">
      <c r="A70" s="145" t="s">
        <v>22</v>
      </c>
      <c r="B70" s="128">
        <v>36336</v>
      </c>
      <c r="C70" s="128">
        <v>4501380659</v>
      </c>
      <c r="D70" s="128"/>
      <c r="E70" s="128"/>
      <c r="F70" s="142" t="s">
        <v>92</v>
      </c>
      <c r="G70" s="302"/>
      <c r="H70" s="142"/>
      <c r="I70" s="311"/>
    </row>
    <row r="71" spans="1:23" x14ac:dyDescent="0.25">
      <c r="A71" s="145" t="s">
        <v>22</v>
      </c>
      <c r="B71" s="128">
        <v>36337</v>
      </c>
      <c r="C71" s="128">
        <v>4501380660</v>
      </c>
      <c r="D71" s="128"/>
      <c r="E71" s="128"/>
      <c r="F71" s="142" t="s">
        <v>104</v>
      </c>
      <c r="G71" s="302"/>
      <c r="H71" s="142"/>
      <c r="I71" s="311"/>
      <c r="L71" s="514">
        <f>J32</f>
        <v>46240</v>
      </c>
      <c r="M71" s="173">
        <f t="shared" ref="M71:M76" si="4">COUNTIF($J$34:$J$59,N71)</f>
        <v>5</v>
      </c>
      <c r="N71" s="174" t="s">
        <v>18</v>
      </c>
      <c r="O71" s="517">
        <f>S32</f>
        <v>46241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3</v>
      </c>
      <c r="T71" s="174" t="s">
        <v>18</v>
      </c>
      <c r="U71" s="523" t="str">
        <f>C1</f>
        <v>WW32</v>
      </c>
      <c r="V71" s="173">
        <f>SUM(M61,P61,S61,V61,S71,P71,M71)</f>
        <v>30</v>
      </c>
      <c r="W71" s="174" t="s">
        <v>18</v>
      </c>
    </row>
    <row r="72" spans="1:23" x14ac:dyDescent="0.25">
      <c r="A72" s="145" t="s">
        <v>22</v>
      </c>
      <c r="B72" s="128">
        <v>36338</v>
      </c>
      <c r="C72" s="128">
        <v>4501380665</v>
      </c>
      <c r="D72" s="128"/>
      <c r="E72" s="128"/>
      <c r="F72" s="142" t="s">
        <v>75</v>
      </c>
      <c r="G72" s="302"/>
      <c r="H72" s="142"/>
      <c r="I72" s="311"/>
      <c r="L72" s="515"/>
      <c r="M72" s="175">
        <f t="shared" si="4"/>
        <v>12</v>
      </c>
      <c r="N72" s="176" t="s">
        <v>19</v>
      </c>
      <c r="O72" s="518"/>
      <c r="P72" s="175">
        <f>COUNTIF($S$34:$S$57,Q72)</f>
        <v>12</v>
      </c>
      <c r="Q72" s="176" t="s">
        <v>19</v>
      </c>
      <c r="R72" s="521"/>
      <c r="S72" s="175">
        <f t="shared" si="5"/>
        <v>7</v>
      </c>
      <c r="T72" s="176" t="s">
        <v>19</v>
      </c>
      <c r="U72" s="524"/>
      <c r="V72" s="175">
        <f>SUM(M62,P62,S62,V62,M72,P72,S72)</f>
        <v>78</v>
      </c>
      <c r="W72" s="176" t="s">
        <v>19</v>
      </c>
    </row>
    <row r="73" spans="1:23" x14ac:dyDescent="0.25">
      <c r="A73" s="145" t="s">
        <v>22</v>
      </c>
      <c r="B73" s="128">
        <v>36339</v>
      </c>
      <c r="C73" s="148">
        <v>4501380666</v>
      </c>
      <c r="D73" s="128"/>
      <c r="E73" s="128"/>
      <c r="F73" s="142" t="s">
        <v>74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128">
        <v>36340</v>
      </c>
      <c r="C74" s="128">
        <v>4501380667</v>
      </c>
      <c r="D74" s="128"/>
      <c r="E74" s="128"/>
      <c r="F74" s="142" t="s">
        <v>15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63</v>
      </c>
      <c r="B75" s="128">
        <v>36329</v>
      </c>
      <c r="C75" s="128"/>
      <c r="D75" s="320" t="s">
        <v>632</v>
      </c>
      <c r="E75" s="245"/>
      <c r="F75" s="246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5</v>
      </c>
      <c r="T75" s="176" t="s">
        <v>22</v>
      </c>
      <c r="U75" s="524"/>
      <c r="V75" s="175">
        <f>SUM(M65,P65,S65,V65,M75,P75,S75)</f>
        <v>26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1</v>
      </c>
      <c r="Q76" s="176" t="s">
        <v>23</v>
      </c>
      <c r="R76" s="521"/>
      <c r="S76" s="175">
        <f t="shared" si="5"/>
        <v>1</v>
      </c>
      <c r="T76" s="176" t="s">
        <v>23</v>
      </c>
      <c r="U76" s="524"/>
      <c r="V76" s="175">
        <f>SUM(M66,P66,S66,V66,M76,P76,S76)</f>
        <v>4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22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148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128">
        <v>30043401</v>
      </c>
      <c r="C80" s="153" t="s">
        <v>77</v>
      </c>
      <c r="D80" s="128"/>
      <c r="E80" s="128"/>
      <c r="F80" s="142" t="s">
        <v>16</v>
      </c>
      <c r="G80" s="302"/>
      <c r="H80" s="142"/>
      <c r="I80" s="311"/>
    </row>
    <row r="81" spans="1:10" x14ac:dyDescent="0.25">
      <c r="A81" s="152" t="s">
        <v>12</v>
      </c>
      <c r="B81" s="141">
        <v>30036788</v>
      </c>
      <c r="C81" s="154"/>
      <c r="D81" s="141"/>
      <c r="E81" s="141"/>
      <c r="F81" s="142" t="s">
        <v>14</v>
      </c>
      <c r="G81" s="304"/>
      <c r="H81" s="143"/>
      <c r="I81" s="316"/>
    </row>
    <row r="82" spans="1:10" x14ac:dyDescent="0.25">
      <c r="A82" s="156" t="s">
        <v>12</v>
      </c>
      <c r="B82" s="141">
        <v>30042863</v>
      </c>
      <c r="C82" s="154" t="s">
        <v>13</v>
      </c>
      <c r="D82" s="141"/>
      <c r="E82" s="141"/>
      <c r="F82" s="143" t="s">
        <v>78</v>
      </c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6</v>
      </c>
      <c r="G90" s="188">
        <f t="shared" si="6"/>
        <v>0</v>
      </c>
      <c r="H90" s="189">
        <f t="shared" ref="H90:H96" si="7">SUM(B90:G90)</f>
        <v>19</v>
      </c>
      <c r="J90" s="189">
        <f>SUM(C90:G90)</f>
        <v>16</v>
      </c>
    </row>
    <row r="91" spans="1:10" x14ac:dyDescent="0.25">
      <c r="A91" s="190" t="s">
        <v>28</v>
      </c>
      <c r="B91" s="188">
        <f t="shared" ref="B91:G91" si="8">COUNTIF($J$5:$J$30,B89)</f>
        <v>7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3</v>
      </c>
      <c r="G91" s="188">
        <f t="shared" si="8"/>
        <v>1</v>
      </c>
      <c r="H91" s="189">
        <f t="shared" si="7"/>
        <v>25</v>
      </c>
      <c r="J91" s="189">
        <f t="shared" ref="J91:J96" si="9">SUM(C91:G91)</f>
        <v>18</v>
      </c>
    </row>
    <row r="92" spans="1:10" x14ac:dyDescent="0.25">
      <c r="A92" s="191" t="s">
        <v>29</v>
      </c>
      <c r="B92" s="188">
        <f t="shared" ref="B92:G92" si="10">COUNTIF($S$5:$S$30,B89)</f>
        <v>4</v>
      </c>
      <c r="C92" s="188">
        <f t="shared" si="10"/>
        <v>12</v>
      </c>
      <c r="D92" s="188">
        <f t="shared" si="10"/>
        <v>2</v>
      </c>
      <c r="E92" s="188">
        <f t="shared" si="10"/>
        <v>0</v>
      </c>
      <c r="F92" s="188">
        <f t="shared" si="10"/>
        <v>3</v>
      </c>
      <c r="G92" s="188">
        <f t="shared" si="10"/>
        <v>1</v>
      </c>
      <c r="H92" s="189">
        <f t="shared" si="7"/>
        <v>22</v>
      </c>
      <c r="J92" s="189">
        <f t="shared" si="9"/>
        <v>18</v>
      </c>
    </row>
    <row r="93" spans="1:10" x14ac:dyDescent="0.25">
      <c r="A93" s="192" t="s">
        <v>30</v>
      </c>
      <c r="B93" s="188">
        <f t="shared" ref="B93:G93" si="11">COUNTIF($A$34:$A$59,B$89)</f>
        <v>2</v>
      </c>
      <c r="C93" s="188">
        <f t="shared" si="11"/>
        <v>14</v>
      </c>
      <c r="D93" s="188">
        <f t="shared" si="11"/>
        <v>0</v>
      </c>
      <c r="E93" s="188">
        <f t="shared" si="11"/>
        <v>0</v>
      </c>
      <c r="F93" s="188">
        <f t="shared" si="11"/>
        <v>3</v>
      </c>
      <c r="G93" s="188">
        <f t="shared" si="11"/>
        <v>0</v>
      </c>
      <c r="H93" s="189">
        <f t="shared" si="7"/>
        <v>19</v>
      </c>
      <c r="J93" s="189">
        <f t="shared" si="9"/>
        <v>17</v>
      </c>
    </row>
    <row r="94" spans="1:10" x14ac:dyDescent="0.25">
      <c r="A94" s="193" t="s">
        <v>31</v>
      </c>
      <c r="B94" s="188">
        <f t="shared" ref="B94:G94" si="12">COUNTIF($J$34:$J$59,B$89)</f>
        <v>5</v>
      </c>
      <c r="C94" s="188">
        <f t="shared" si="12"/>
        <v>12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22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12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1</v>
      </c>
      <c r="H95" s="189">
        <f t="shared" si="7"/>
        <v>24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3</v>
      </c>
      <c r="C96" s="188">
        <f t="shared" si="14"/>
        <v>7</v>
      </c>
      <c r="D96" s="188">
        <f t="shared" si="14"/>
        <v>1</v>
      </c>
      <c r="E96" s="188">
        <f t="shared" si="14"/>
        <v>0</v>
      </c>
      <c r="F96" s="188">
        <f t="shared" si="14"/>
        <v>5</v>
      </c>
      <c r="G96" s="188">
        <f t="shared" si="14"/>
        <v>1</v>
      </c>
      <c r="H96" s="189">
        <f t="shared" si="7"/>
        <v>17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30</v>
      </c>
      <c r="C97" s="196">
        <f t="shared" si="15"/>
        <v>78</v>
      </c>
      <c r="D97" s="196">
        <f t="shared" si="15"/>
        <v>10</v>
      </c>
      <c r="E97" s="196">
        <f t="shared" si="15"/>
        <v>0</v>
      </c>
      <c r="F97" s="196">
        <f t="shared" si="15"/>
        <v>26</v>
      </c>
      <c r="G97" s="196">
        <f t="shared" si="15"/>
        <v>4</v>
      </c>
      <c r="H97" s="179">
        <f t="shared" si="15"/>
        <v>148</v>
      </c>
      <c r="J97" s="179">
        <f>SUM(J90:J96)</f>
        <v>118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36225</v>
      </c>
      <c r="B101" s="197">
        <f t="shared" si="16"/>
        <v>91774</v>
      </c>
      <c r="C101" s="198">
        <f>IF(B5="","",$A$3)</f>
        <v>46236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>missed p/u</v>
      </c>
      <c r="G101" s="199" t="str">
        <f>IF(G5="","",G5)</f>
        <v/>
      </c>
      <c r="H101" s="200">
        <v>1</v>
      </c>
      <c r="I101" s="197">
        <f t="shared" ref="I101:J106" si="17">IF(K5="","",K5)</f>
        <v>36241</v>
      </c>
      <c r="J101" s="197">
        <f t="shared" si="17"/>
        <v>92430</v>
      </c>
      <c r="K101" s="198">
        <f t="shared" ref="K101:K106" si="18">IF(K5="","",$J$3)</f>
        <v>46237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36259</v>
      </c>
      <c r="R101" s="197">
        <f t="shared" si="23"/>
        <v>92442</v>
      </c>
      <c r="S101" s="198">
        <f t="shared" ref="S101:S106" si="24">IF(T5="","",$S$3)</f>
        <v>46238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36277</v>
      </c>
      <c r="Z101" s="197">
        <f t="shared" si="29"/>
        <v>92377</v>
      </c>
      <c r="AA101" s="198">
        <f t="shared" ref="AA101:AA108" si="30">IF(B34="","",$A$32)</f>
        <v>46239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36294</v>
      </c>
      <c r="AH101" s="197">
        <f t="shared" si="35"/>
        <v>92382</v>
      </c>
      <c r="AI101" s="198">
        <f t="shared" ref="AI101:AI108" si="36">IF(K34="","",$J$32)</f>
        <v>46240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36311</v>
      </c>
      <c r="AP101" s="197">
        <f t="shared" si="41"/>
        <v>92394</v>
      </c>
      <c r="AQ101" s="198">
        <f t="shared" ref="AQ101:AQ108" si="42">IF(T34="","",$S$32)</f>
        <v>46241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36226</v>
      </c>
      <c r="B102" s="197">
        <f t="shared" si="16"/>
        <v>91785</v>
      </c>
      <c r="C102" s="198">
        <f>IF(B6="","",$A$3)</f>
        <v>46236</v>
      </c>
      <c r="D102" s="197" t="str">
        <f>IF(A6="","",A6)</f>
        <v>SLC</v>
      </c>
      <c r="E102" s="197" t="str">
        <f>IF(E6="","",E6)</f>
        <v>Sauer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36242</v>
      </c>
      <c r="J102" s="197">
        <f t="shared" si="17"/>
        <v>92431</v>
      </c>
      <c r="K102" s="198">
        <f t="shared" si="18"/>
        <v>46237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36260</v>
      </c>
      <c r="R102" s="197">
        <f t="shared" si="23"/>
        <v>92443</v>
      </c>
      <c r="S102" s="198">
        <f t="shared" si="24"/>
        <v>46238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36278</v>
      </c>
      <c r="Z102" s="197">
        <f t="shared" si="29"/>
        <v>92378</v>
      </c>
      <c r="AA102" s="198">
        <f t="shared" si="30"/>
        <v>46239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36295</v>
      </c>
      <c r="AH102" s="197">
        <f t="shared" si="35"/>
        <v>92383</v>
      </c>
      <c r="AI102" s="198">
        <f t="shared" si="36"/>
        <v>46240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36312</v>
      </c>
      <c r="AP102" s="197">
        <f t="shared" si="41"/>
        <v>92395</v>
      </c>
      <c r="AQ102" s="198">
        <f t="shared" si="42"/>
        <v>46241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36227</v>
      </c>
      <c r="B103" s="197">
        <f t="shared" si="16"/>
        <v>91786</v>
      </c>
      <c r="C103" s="198">
        <f>IF(B7="","",$A$3)</f>
        <v>46236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36243</v>
      </c>
      <c r="J103" s="197">
        <f t="shared" si="17"/>
        <v>92432</v>
      </c>
      <c r="K103" s="198">
        <f t="shared" si="18"/>
        <v>46237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36261</v>
      </c>
      <c r="R103" s="197">
        <f t="shared" si="23"/>
        <v>92444</v>
      </c>
      <c r="S103" s="198">
        <f t="shared" si="24"/>
        <v>46238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36279</v>
      </c>
      <c r="Z103" s="197">
        <f t="shared" si="29"/>
        <v>92379</v>
      </c>
      <c r="AA103" s="198">
        <f t="shared" si="30"/>
        <v>46239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36296</v>
      </c>
      <c r="AH103" s="197">
        <f t="shared" si="35"/>
        <v>92384</v>
      </c>
      <c r="AI103" s="198">
        <f t="shared" si="36"/>
        <v>46240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36313</v>
      </c>
      <c r="AP103" s="197">
        <f t="shared" si="41"/>
        <v>92396</v>
      </c>
      <c r="AQ103" s="198">
        <f t="shared" si="42"/>
        <v>46241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36228</v>
      </c>
      <c r="B104" s="197">
        <f t="shared" si="16"/>
        <v>91787</v>
      </c>
      <c r="C104" s="198">
        <f>IF(B8="","",$A$3)</f>
        <v>46236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36244</v>
      </c>
      <c r="J104" s="197">
        <f t="shared" si="17"/>
        <v>92433</v>
      </c>
      <c r="K104" s="198">
        <f t="shared" si="18"/>
        <v>46237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36262</v>
      </c>
      <c r="R104" s="197">
        <f t="shared" si="23"/>
        <v>92445</v>
      </c>
      <c r="S104" s="198">
        <f t="shared" si="24"/>
        <v>46238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36280</v>
      </c>
      <c r="Z104" s="197">
        <f t="shared" si="29"/>
        <v>92380</v>
      </c>
      <c r="AA104" s="198">
        <f t="shared" si="30"/>
        <v>46239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36297</v>
      </c>
      <c r="AH104" s="197">
        <f t="shared" si="35"/>
        <v>92385</v>
      </c>
      <c r="AI104" s="198">
        <f t="shared" si="36"/>
        <v>46240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36314</v>
      </c>
      <c r="AP104" s="197">
        <f t="shared" si="41"/>
        <v>92397</v>
      </c>
      <c r="AQ104" s="198">
        <f t="shared" si="42"/>
        <v>46241</v>
      </c>
      <c r="AR104" s="197" t="str">
        <f t="shared" si="43"/>
        <v>SLC</v>
      </c>
      <c r="AS104" s="197" t="str">
        <f t="shared" si="44"/>
        <v>INTEGRITY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36229</v>
      </c>
      <c r="B105" s="197">
        <f t="shared" si="16"/>
        <v>91788</v>
      </c>
      <c r="C105" s="198">
        <f>IF(B9="","",$A$3)</f>
        <v>46236</v>
      </c>
      <c r="D105" s="197" t="str">
        <f>IF(A9="","",A9)</f>
        <v>SLC</v>
      </c>
      <c r="E105" s="197" t="str">
        <f>IF(E9="","",E9)</f>
        <v>INTEGRITY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36245</v>
      </c>
      <c r="J105" s="197">
        <f t="shared" si="17"/>
        <v>92434</v>
      </c>
      <c r="K105" s="198">
        <f t="shared" si="18"/>
        <v>46237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36263</v>
      </c>
      <c r="R105" s="197">
        <f t="shared" si="23"/>
        <v>92446</v>
      </c>
      <c r="S105" s="198">
        <f t="shared" si="24"/>
        <v>46238</v>
      </c>
      <c r="T105" s="197" t="str">
        <f t="shared" si="25"/>
        <v>SLC</v>
      </c>
      <c r="U105" s="197" t="str">
        <f t="shared" si="26"/>
        <v>HANDY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36281</v>
      </c>
      <c r="Z105" s="197">
        <f t="shared" si="29"/>
        <v>92381</v>
      </c>
      <c r="AA105" s="198">
        <f t="shared" si="30"/>
        <v>46239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36298</v>
      </c>
      <c r="AH105" s="197">
        <f t="shared" si="35"/>
        <v>92386</v>
      </c>
      <c r="AI105" s="198">
        <f t="shared" si="36"/>
        <v>46240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36315</v>
      </c>
      <c r="AP105" s="197">
        <f t="shared" si="41"/>
        <v>92398</v>
      </c>
      <c r="AQ105" s="198">
        <f t="shared" si="42"/>
        <v>46241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36234</v>
      </c>
      <c r="B106" s="197">
        <f t="shared" si="47"/>
        <v>91794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May</v>
      </c>
      <c r="F106" s="197" t="str">
        <f t="shared" ref="F106:F115" si="51">IF(D14="","",D14)</f>
        <v/>
      </c>
      <c r="G106" s="197">
        <f t="shared" ref="G106:G115" si="52">IF(C14="","",C14)</f>
        <v>91794</v>
      </c>
      <c r="H106" s="200">
        <v>6</v>
      </c>
      <c r="I106" s="197">
        <f t="shared" si="17"/>
        <v>36246</v>
      </c>
      <c r="J106" s="197">
        <f t="shared" si="17"/>
        <v>92435</v>
      </c>
      <c r="K106" s="198">
        <f t="shared" si="18"/>
        <v>46237</v>
      </c>
      <c r="L106" s="197" t="str">
        <f t="shared" si="19"/>
        <v>SLC</v>
      </c>
      <c r="M106" s="197" t="str">
        <f t="shared" si="20"/>
        <v>INTEGRITY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36264</v>
      </c>
      <c r="R106" s="197">
        <f t="shared" si="23"/>
        <v>92447</v>
      </c>
      <c r="S106" s="198">
        <f t="shared" si="24"/>
        <v>46238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36282</v>
      </c>
      <c r="Z106" s="197">
        <f t="shared" si="29"/>
        <v>92419</v>
      </c>
      <c r="AA106" s="198">
        <f t="shared" si="30"/>
        <v>46239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36299</v>
      </c>
      <c r="AH106" s="197">
        <f t="shared" si="35"/>
        <v>92387</v>
      </c>
      <c r="AI106" s="198">
        <f t="shared" si="36"/>
        <v>46240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36316</v>
      </c>
      <c r="AP106" s="197">
        <f t="shared" si="41"/>
        <v>92399</v>
      </c>
      <c r="AQ106" s="198">
        <f t="shared" si="42"/>
        <v>46241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36235</v>
      </c>
      <c r="B107" s="197">
        <f t="shared" si="47"/>
        <v>4501379321</v>
      </c>
      <c r="C107" s="198" t="str">
        <f t="shared" si="48"/>
        <v>7am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4501379321</v>
      </c>
      <c r="H107" s="200">
        <v>7</v>
      </c>
      <c r="I107" s="197">
        <f t="shared" ref="I107:J117" si="53">IF(K13="","",K13)</f>
        <v>36249</v>
      </c>
      <c r="J107" s="197">
        <f t="shared" si="53"/>
        <v>92438</v>
      </c>
      <c r="K107" s="198">
        <f t="shared" ref="K107:K117" si="54">IF(K13="","",$J$3)</f>
        <v>46237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36267</v>
      </c>
      <c r="R107" s="197">
        <f t="shared" si="59"/>
        <v>92450</v>
      </c>
      <c r="S107" s="198">
        <f t="shared" ref="S107:S117" si="60">IF(T13="","",$S$3)</f>
        <v>46238</v>
      </c>
      <c r="T107" s="197" t="str">
        <f t="shared" ref="T107:T117" si="61">IF(S13="","",S13)</f>
        <v>SLC</v>
      </c>
      <c r="U107" s="197" t="str">
        <f t="shared" ref="U107:U117" si="62">IF(W13="","",W13)</f>
        <v>MAY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36283</v>
      </c>
      <c r="Z107" s="197">
        <f t="shared" si="29"/>
        <v>92454</v>
      </c>
      <c r="AA107" s="198">
        <f t="shared" si="30"/>
        <v>46239</v>
      </c>
      <c r="AB107" s="197" t="str">
        <f t="shared" si="31"/>
        <v>SLC</v>
      </c>
      <c r="AC107" s="197" t="str">
        <f t="shared" si="32"/>
        <v>SAUER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36300</v>
      </c>
      <c r="AH107" s="197">
        <f t="shared" si="35"/>
        <v>92388</v>
      </c>
      <c r="AI107" s="198">
        <f t="shared" si="36"/>
        <v>46240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36317</v>
      </c>
      <c r="AP107" s="197">
        <f t="shared" si="41"/>
        <v>92400</v>
      </c>
      <c r="AQ107" s="198">
        <f t="shared" si="42"/>
        <v>46241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36236</v>
      </c>
      <c r="B108" s="197">
        <f t="shared" si="47"/>
        <v>4501379322</v>
      </c>
      <c r="C108" s="198" t="str">
        <f t="shared" si="48"/>
        <v>9am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4501379322</v>
      </c>
      <c r="H108" s="200">
        <v>8</v>
      </c>
      <c r="I108" s="197">
        <f t="shared" si="53"/>
        <v>36250</v>
      </c>
      <c r="J108" s="197">
        <f t="shared" si="53"/>
        <v>92439</v>
      </c>
      <c r="K108" s="198">
        <f t="shared" si="54"/>
        <v>46237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36268</v>
      </c>
      <c r="R108" s="197">
        <f t="shared" si="59"/>
        <v>92451</v>
      </c>
      <c r="S108" s="198">
        <f t="shared" si="60"/>
        <v>46238</v>
      </c>
      <c r="T108" s="197" t="str">
        <f t="shared" si="61"/>
        <v>SLC</v>
      </c>
      <c r="U108" s="197" t="str">
        <f t="shared" si="62"/>
        <v>INTEGRITY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36284</v>
      </c>
      <c r="Z108" s="197">
        <f t="shared" si="29"/>
        <v>92455</v>
      </c>
      <c r="AA108" s="198">
        <f t="shared" si="30"/>
        <v>46239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36301</v>
      </c>
      <c r="AH108" s="197">
        <f t="shared" si="35"/>
        <v>92389</v>
      </c>
      <c r="AI108" s="198">
        <f t="shared" si="36"/>
        <v>46240</v>
      </c>
      <c r="AJ108" s="197" t="str">
        <f t="shared" si="37"/>
        <v>SLC</v>
      </c>
      <c r="AK108" s="197" t="str">
        <f t="shared" si="38"/>
        <v>MAY</v>
      </c>
      <c r="AL108" s="197" t="str">
        <f t="shared" si="39"/>
        <v/>
      </c>
      <c r="AM108" s="197" t="str">
        <f t="shared" si="40"/>
        <v/>
      </c>
      <c r="AO108" s="197">
        <f t="shared" si="41"/>
        <v>36318</v>
      </c>
      <c r="AP108" s="197">
        <f t="shared" si="41"/>
        <v>92401</v>
      </c>
      <c r="AQ108" s="198">
        <f t="shared" si="42"/>
        <v>46241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36237</v>
      </c>
      <c r="B109" s="197">
        <f t="shared" si="47"/>
        <v>4501379323</v>
      </c>
      <c r="C109" s="198" t="str">
        <f t="shared" si="48"/>
        <v>11am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4501379323</v>
      </c>
      <c r="H109" s="200">
        <v>9</v>
      </c>
      <c r="I109" s="197">
        <f t="shared" si="53"/>
        <v>36251</v>
      </c>
      <c r="J109" s="197">
        <f t="shared" si="53"/>
        <v>92440</v>
      </c>
      <c r="K109" s="198">
        <f t="shared" si="54"/>
        <v>46237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36269</v>
      </c>
      <c r="R109" s="197">
        <f t="shared" si="59"/>
        <v>92452</v>
      </c>
      <c r="S109" s="198">
        <f t="shared" si="60"/>
        <v>46238</v>
      </c>
      <c r="T109" s="197" t="str">
        <f t="shared" si="61"/>
        <v>SLC</v>
      </c>
      <c r="U109" s="197" t="str">
        <f t="shared" si="62"/>
        <v>INTEGRITY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36287</v>
      </c>
      <c r="Z109" s="197">
        <f t="shared" si="65"/>
        <v>92458</v>
      </c>
      <c r="AA109" s="198">
        <f t="shared" ref="AA109:AA122" si="66">IF(B44="","",$A$32)</f>
        <v>46239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36304</v>
      </c>
      <c r="AH109" s="197">
        <f t="shared" si="71"/>
        <v>92392</v>
      </c>
      <c r="AI109" s="198">
        <f t="shared" ref="AI109:AI122" si="72">IF(K44="","",$J$32)</f>
        <v>46240</v>
      </c>
      <c r="AJ109" s="197" t="str">
        <f t="shared" ref="AJ109:AJ122" si="73">IF(J44="","",J44)</f>
        <v>SLC</v>
      </c>
      <c r="AK109" s="197" t="str">
        <f t="shared" ref="AK109:AK122" si="74">IF(N44="","",N44)</f>
        <v>MAY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36321</v>
      </c>
      <c r="AP109" s="197">
        <f t="shared" si="77"/>
        <v>92404</v>
      </c>
      <c r="AQ109" s="198">
        <f t="shared" ref="AQ109:AQ122" si="78">IF(T44="","",$S$32)</f>
        <v>46241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36238</v>
      </c>
      <c r="B110" s="197">
        <f t="shared" si="47"/>
        <v>4501379324</v>
      </c>
      <c r="C110" s="198" t="str">
        <f t="shared" si="48"/>
        <v>1pm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4501379324</v>
      </c>
      <c r="H110" s="200">
        <v>10</v>
      </c>
      <c r="I110" s="197">
        <f t="shared" si="53"/>
        <v>36252</v>
      </c>
      <c r="J110" s="197">
        <f t="shared" si="53"/>
        <v>92441</v>
      </c>
      <c r="K110" s="198">
        <f t="shared" si="54"/>
        <v>46237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36270</v>
      </c>
      <c r="R110" s="197">
        <f t="shared" si="59"/>
        <v>92453</v>
      </c>
      <c r="S110" s="198">
        <f t="shared" si="60"/>
        <v>46238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36288</v>
      </c>
      <c r="Z110" s="197">
        <f t="shared" si="65"/>
        <v>92459</v>
      </c>
      <c r="AA110" s="198">
        <f t="shared" si="66"/>
        <v>46239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36305</v>
      </c>
      <c r="AH110" s="197">
        <f t="shared" si="71"/>
        <v>92393</v>
      </c>
      <c r="AI110" s="198">
        <f t="shared" si="72"/>
        <v>46240</v>
      </c>
      <c r="AJ110" s="197" t="str">
        <f t="shared" si="73"/>
        <v>SLC</v>
      </c>
      <c r="AK110" s="197" t="str">
        <f t="shared" si="74"/>
        <v>IDEAL</v>
      </c>
      <c r="AL110" s="197" t="str">
        <f t="shared" si="75"/>
        <v/>
      </c>
      <c r="AM110" s="197" t="str">
        <f t="shared" si="76"/>
        <v/>
      </c>
      <c r="AO110" s="197">
        <f t="shared" si="77"/>
        <v>36322</v>
      </c>
      <c r="AP110" s="197">
        <f t="shared" si="77"/>
        <v>92405</v>
      </c>
      <c r="AQ110" s="198">
        <f t="shared" si="78"/>
        <v>46241</v>
      </c>
      <c r="AR110" s="197" t="str">
        <f t="shared" si="79"/>
        <v>SLC</v>
      </c>
      <c r="AS110" s="197" t="str">
        <f t="shared" si="80"/>
        <v>INTEGRITY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36239</v>
      </c>
      <c r="B111" s="197">
        <f t="shared" si="47"/>
        <v>4501379325</v>
      </c>
      <c r="C111" s="198" t="str">
        <f t="shared" si="48"/>
        <v>3pm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4501379325</v>
      </c>
      <c r="H111" s="200">
        <v>11</v>
      </c>
      <c r="I111" s="197">
        <f t="shared" si="53"/>
        <v>36253</v>
      </c>
      <c r="J111" s="197">
        <f t="shared" si="53"/>
        <v>92420</v>
      </c>
      <c r="K111" s="198">
        <f t="shared" si="54"/>
        <v>46237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36271</v>
      </c>
      <c r="R111" s="197">
        <f t="shared" si="59"/>
        <v>92423</v>
      </c>
      <c r="S111" s="198">
        <f t="shared" si="60"/>
        <v>46238</v>
      </c>
      <c r="T111" s="197" t="str">
        <f t="shared" si="61"/>
        <v>LCP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36289</v>
      </c>
      <c r="Z111" s="197">
        <f t="shared" si="65"/>
        <v>92460</v>
      </c>
      <c r="AA111" s="198">
        <f t="shared" si="66"/>
        <v>46239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36306</v>
      </c>
      <c r="AH111" s="197">
        <f t="shared" si="71"/>
        <v>92425</v>
      </c>
      <c r="AI111" s="198">
        <f t="shared" si="72"/>
        <v>46240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36323</v>
      </c>
      <c r="AP111" s="197">
        <f t="shared" si="77"/>
        <v>92427</v>
      </c>
      <c r="AQ111" s="198">
        <f t="shared" si="78"/>
        <v>46241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>
        <f t="shared" si="47"/>
        <v>36240</v>
      </c>
      <c r="B112" s="197">
        <f t="shared" si="47"/>
        <v>4501379326</v>
      </c>
      <c r="C112" s="198" t="str">
        <f t="shared" si="48"/>
        <v>5pm</v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>
        <f t="shared" si="52"/>
        <v>4501379326</v>
      </c>
      <c r="H112" s="200">
        <v>12</v>
      </c>
      <c r="I112" s="197">
        <f t="shared" si="53"/>
        <v>36254</v>
      </c>
      <c r="J112" s="197">
        <f t="shared" si="53"/>
        <v>92422</v>
      </c>
      <c r="K112" s="198">
        <f t="shared" si="54"/>
        <v>46237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36272</v>
      </c>
      <c r="R112" s="197">
        <f t="shared" si="59"/>
        <v>92424</v>
      </c>
      <c r="S112" s="198">
        <f t="shared" si="60"/>
        <v>46238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36290</v>
      </c>
      <c r="Z112" s="197">
        <f t="shared" si="65"/>
        <v>92461</v>
      </c>
      <c r="AA112" s="198">
        <f t="shared" si="66"/>
        <v>46239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36307</v>
      </c>
      <c r="AH112" s="197">
        <f t="shared" si="71"/>
        <v>92426</v>
      </c>
      <c r="AI112" s="198">
        <f t="shared" si="72"/>
        <v>46240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36324</v>
      </c>
      <c r="AP112" s="197">
        <f t="shared" si="77"/>
        <v>92428</v>
      </c>
      <c r="AQ112" s="198">
        <f t="shared" si="78"/>
        <v>46241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36255</v>
      </c>
      <c r="J113" s="197">
        <f t="shared" si="53"/>
        <v>4501379574</v>
      </c>
      <c r="K113" s="198">
        <f t="shared" si="54"/>
        <v>46237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36273</v>
      </c>
      <c r="R113" s="197">
        <f t="shared" si="59"/>
        <v>4501379820</v>
      </c>
      <c r="S113" s="198">
        <f t="shared" si="60"/>
        <v>46238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36291</v>
      </c>
      <c r="Z113" s="197">
        <f t="shared" si="65"/>
        <v>4501379822</v>
      </c>
      <c r="AA113" s="198">
        <f t="shared" si="66"/>
        <v>46239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36308</v>
      </c>
      <c r="AH113" s="197">
        <f t="shared" si="71"/>
        <v>4501380370</v>
      </c>
      <c r="AI113" s="198">
        <f t="shared" si="72"/>
        <v>46240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36325</v>
      </c>
      <c r="AP113" s="197">
        <f t="shared" si="77"/>
        <v>4501380658</v>
      </c>
      <c r="AQ113" s="198">
        <f t="shared" si="78"/>
        <v>46241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36256</v>
      </c>
      <c r="J114" s="197">
        <f t="shared" si="53"/>
        <v>4501379575</v>
      </c>
      <c r="K114" s="198">
        <f t="shared" si="54"/>
        <v>46237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36274</v>
      </c>
      <c r="R114" s="197">
        <f t="shared" si="59"/>
        <v>4501379824</v>
      </c>
      <c r="S114" s="198">
        <f t="shared" si="60"/>
        <v>46238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36292</v>
      </c>
      <c r="Z114" s="197">
        <f t="shared" si="65"/>
        <v>4501379823</v>
      </c>
      <c r="AA114" s="198">
        <f t="shared" si="66"/>
        <v>46239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36309</v>
      </c>
      <c r="AH114" s="197">
        <f t="shared" si="71"/>
        <v>4501380371</v>
      </c>
      <c r="AI114" s="198">
        <f t="shared" si="72"/>
        <v>46240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36326</v>
      </c>
      <c r="AP114" s="197">
        <f t="shared" si="77"/>
        <v>4501380663</v>
      </c>
      <c r="AQ114" s="198">
        <f t="shared" si="78"/>
        <v>46241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36257</v>
      </c>
      <c r="J115" s="197">
        <f t="shared" si="53"/>
        <v>4501379576</v>
      </c>
      <c r="K115" s="198">
        <f t="shared" si="54"/>
        <v>46237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36275</v>
      </c>
      <c r="R115" s="197">
        <f t="shared" si="59"/>
        <v>4501379821</v>
      </c>
      <c r="S115" s="198">
        <f t="shared" si="60"/>
        <v>46238</v>
      </c>
      <c r="T115" s="197" t="str">
        <f t="shared" si="61"/>
        <v>IDF</v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36293</v>
      </c>
      <c r="Z115" s="197">
        <f t="shared" si="65"/>
        <v>4501379825</v>
      </c>
      <c r="AA115" s="198">
        <f t="shared" si="66"/>
        <v>46239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36310</v>
      </c>
      <c r="AH115" s="197">
        <f t="shared" si="71"/>
        <v>4501380372</v>
      </c>
      <c r="AI115" s="198">
        <f t="shared" si="72"/>
        <v>46240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36327</v>
      </c>
      <c r="AP115" s="197">
        <f t="shared" si="77"/>
        <v>4501380664</v>
      </c>
      <c r="AQ115" s="198">
        <f t="shared" si="78"/>
        <v>46241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30042801</v>
      </c>
      <c r="B116" s="197" t="str">
        <f t="shared" si="83"/>
        <v>CAPS</v>
      </c>
      <c r="C116" s="198" t="str">
        <f>IF(F25="","",F25)</f>
        <v>9AM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>
        <f t="shared" si="53"/>
        <v>36258</v>
      </c>
      <c r="J116" s="197" t="str">
        <f t="shared" si="53"/>
        <v>153-23</v>
      </c>
      <c r="K116" s="198">
        <f t="shared" si="54"/>
        <v>46237</v>
      </c>
      <c r="L116" s="197" t="str">
        <f t="shared" si="55"/>
        <v>GUTZY</v>
      </c>
      <c r="M116" s="197" t="str">
        <f t="shared" si="56"/>
        <v/>
      </c>
      <c r="N116" s="197" t="str">
        <f t="shared" si="57"/>
        <v>280426 - 23 pallets</v>
      </c>
      <c r="O116" s="197" t="str">
        <f t="shared" si="58"/>
        <v/>
      </c>
      <c r="P116" s="200"/>
      <c r="Q116" s="197">
        <f t="shared" si="59"/>
        <v>36276</v>
      </c>
      <c r="R116" s="197" t="str">
        <f t="shared" si="59"/>
        <v>154-23</v>
      </c>
      <c r="S116" s="198">
        <f t="shared" si="60"/>
        <v>46238</v>
      </c>
      <c r="T116" s="197" t="str">
        <f t="shared" si="61"/>
        <v>GUTZY</v>
      </c>
      <c r="U116" s="197" t="str">
        <f t="shared" si="62"/>
        <v/>
      </c>
      <c r="V116" s="197" t="str">
        <f t="shared" si="63"/>
        <v>280426 - 23 pallets</v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36353</v>
      </c>
      <c r="AP116" s="197" t="str">
        <f t="shared" si="77"/>
        <v/>
      </c>
      <c r="AQ116" s="198">
        <f t="shared" si="78"/>
        <v>46241</v>
      </c>
      <c r="AR116" s="197" t="str">
        <f t="shared" si="79"/>
        <v>GUTZY</v>
      </c>
      <c r="AS116" s="197" t="str">
        <f t="shared" si="80"/>
        <v/>
      </c>
      <c r="AT116" s="197" t="str">
        <f t="shared" si="81"/>
        <v xml:space="preserve">280436 - 8, 280397 - 8, 280377 - 14 </v>
      </c>
      <c r="AU116" s="197" t="str">
        <f t="shared" si="82"/>
        <v/>
      </c>
    </row>
    <row r="117" spans="1:55" x14ac:dyDescent="0.25">
      <c r="A117" s="197">
        <f t="shared" si="83"/>
        <v>30042840</v>
      </c>
      <c r="B117" s="197" t="str">
        <f t="shared" si="83"/>
        <v>CAPS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CAPS</v>
      </c>
      <c r="H117" s="200">
        <v>17</v>
      </c>
      <c r="I117" s="197" t="str">
        <f t="shared" si="53"/>
        <v/>
      </c>
      <c r="J117" s="197" t="str">
        <f t="shared" si="53"/>
        <v>CHEP</v>
      </c>
      <c r="K117" s="198" t="str">
        <f t="shared" si="54"/>
        <v/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>CHEP</v>
      </c>
      <c r="S117" s="198" t="str">
        <f t="shared" si="60"/>
        <v/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30042838</v>
      </c>
      <c r="J118" s="197" t="str">
        <f t="shared" si="84"/>
        <v>CAPS</v>
      </c>
      <c r="K118" s="198">
        <f>IF(K25="","",$J$3)</f>
        <v>46237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>CHEP</v>
      </c>
      <c r="AA118" s="198" t="str">
        <f t="shared" si="66"/>
        <v/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>CHEP</v>
      </c>
      <c r="AI118" s="198" t="str">
        <f t="shared" si="72"/>
        <v/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>CHEP</v>
      </c>
      <c r="AQ118" s="198" t="str">
        <f t="shared" si="78"/>
        <v/>
      </c>
      <c r="AR118" s="197" t="str">
        <f t="shared" si="79"/>
        <v>RECEIVING</v>
      </c>
      <c r="AS118" s="197" t="str">
        <f t="shared" si="80"/>
        <v>r.8.7.26</v>
      </c>
      <c r="AT118" s="197" t="str">
        <f t="shared" si="81"/>
        <v>*chep return</v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30042798</v>
      </c>
      <c r="J119" s="197" t="str">
        <f t="shared" si="84"/>
        <v>CAPS</v>
      </c>
      <c r="K119" s="198">
        <f>IF(K26="","",$J$3)</f>
        <v>46237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30043349</v>
      </c>
      <c r="R119" s="197" t="str">
        <f t="shared" si="85"/>
        <v>GPI</v>
      </c>
      <c r="S119" s="198">
        <f>IF(T26="","",$S$3)</f>
        <v>46238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30043062</v>
      </c>
      <c r="Z119" s="197" t="str">
        <f t="shared" si="65"/>
        <v>GPI</v>
      </c>
      <c r="AA119" s="198">
        <f t="shared" si="66"/>
        <v>46239</v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30042804</v>
      </c>
      <c r="AH119" s="197" t="str">
        <f t="shared" si="71"/>
        <v>CAPS</v>
      </c>
      <c r="AI119" s="198">
        <f t="shared" si="72"/>
        <v>46240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30043247</v>
      </c>
      <c r="AP119" s="197" t="str">
        <f t="shared" si="77"/>
        <v>GPI</v>
      </c>
      <c r="AQ119" s="198">
        <f t="shared" si="78"/>
        <v>46241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30043315</v>
      </c>
      <c r="J120" s="197" t="str">
        <f t="shared" si="84"/>
        <v>GPI</v>
      </c>
      <c r="K120" s="198">
        <f>IF(K27="","",$J$3)</f>
        <v>46237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30043037</v>
      </c>
      <c r="R120" s="197" t="str">
        <f t="shared" si="85"/>
        <v>AMCOR</v>
      </c>
      <c r="S120" s="198">
        <f>IF(T27="","",$S$3)</f>
        <v>46238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30043317</v>
      </c>
      <c r="AH120" s="197" t="str">
        <f t="shared" si="71"/>
        <v>GPI</v>
      </c>
      <c r="AI120" s="198">
        <f t="shared" si="72"/>
        <v>46240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30043055</v>
      </c>
      <c r="AP120" s="197" t="str">
        <f t="shared" si="77"/>
        <v>GPI</v>
      </c>
      <c r="AQ120" s="198">
        <f t="shared" si="78"/>
        <v>46241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30042839</v>
      </c>
      <c r="J121" s="197" t="str">
        <f t="shared" si="84"/>
        <v>CAPS</v>
      </c>
      <c r="K121" s="198">
        <f>IF(K28="","",$J$3)</f>
        <v>46237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30043067</v>
      </c>
      <c r="AH121" s="197" t="str">
        <f t="shared" si="71"/>
        <v>AMCOR</v>
      </c>
      <c r="AI121" s="198">
        <f t="shared" si="72"/>
        <v>46240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7AM</v>
      </c>
      <c r="AO121" s="197">
        <f t="shared" si="77"/>
        <v>30042806</v>
      </c>
      <c r="AP121" s="197" t="str">
        <f t="shared" si="77"/>
        <v>CAPS</v>
      </c>
      <c r="AQ121" s="198">
        <f t="shared" si="78"/>
        <v>46241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>
        <f t="shared" si="74"/>
        <v>7</v>
      </c>
      <c r="AL122" s="197" t="str">
        <f t="shared" si="75"/>
        <v/>
      </c>
      <c r="AM122" s="197" t="str">
        <f t="shared" si="76"/>
        <v/>
      </c>
      <c r="AO122" s="197">
        <f t="shared" si="77"/>
        <v>30036788</v>
      </c>
      <c r="AP122" s="197" t="str">
        <f t="shared" si="77"/>
        <v/>
      </c>
      <c r="AQ122" s="198">
        <f t="shared" si="78"/>
        <v>46241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91774</v>
      </c>
      <c r="B127" s="202" t="str">
        <f t="shared" ref="B127:B132" si="90">F5</f>
        <v>canceled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91785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91786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91787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91788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91789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91793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91794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4501379321</v>
      </c>
      <c r="B135" s="202" t="str">
        <f t="shared" si="92"/>
        <v>7am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4501379322</v>
      </c>
      <c r="B136" s="202" t="str">
        <f t="shared" si="92"/>
        <v>9am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4501379323</v>
      </c>
      <c r="B137" s="202" t="str">
        <f t="shared" si="92"/>
        <v>11am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4501379324</v>
      </c>
      <c r="B138" s="202" t="str">
        <f t="shared" si="92"/>
        <v>1pm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4501379325</v>
      </c>
      <c r="B139" s="202" t="str">
        <f t="shared" si="92"/>
        <v>3pm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4501379326</v>
      </c>
      <c r="B140" s="202" t="str">
        <f t="shared" si="92"/>
        <v>5pm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9AM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CAPS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92377</v>
      </c>
      <c r="B153" s="202">
        <f t="shared" si="94"/>
        <v>0</v>
      </c>
    </row>
    <row r="154" spans="1:45" x14ac:dyDescent="0.25">
      <c r="A154" s="200">
        <f t="shared" si="93"/>
        <v>92378</v>
      </c>
      <c r="B154" s="202">
        <f t="shared" si="94"/>
        <v>0</v>
      </c>
    </row>
    <row r="155" spans="1:45" x14ac:dyDescent="0.25">
      <c r="A155" s="200">
        <f t="shared" si="93"/>
        <v>92379</v>
      </c>
      <c r="B155" s="202">
        <f t="shared" si="94"/>
        <v>0</v>
      </c>
    </row>
    <row r="156" spans="1:45" x14ac:dyDescent="0.25">
      <c r="A156" s="200">
        <f t="shared" si="93"/>
        <v>92380</v>
      </c>
      <c r="B156" s="202">
        <f t="shared" si="94"/>
        <v>0</v>
      </c>
    </row>
    <row r="157" spans="1:45" x14ac:dyDescent="0.25">
      <c r="A157" s="200">
        <f t="shared" si="93"/>
        <v>92381</v>
      </c>
      <c r="B157" s="202">
        <f t="shared" si="94"/>
        <v>0</v>
      </c>
    </row>
    <row r="158" spans="1:45" x14ac:dyDescent="0.25">
      <c r="A158" s="200">
        <f t="shared" si="93"/>
        <v>92419</v>
      </c>
      <c r="B158" s="202">
        <f t="shared" si="94"/>
        <v>0</v>
      </c>
    </row>
    <row r="159" spans="1:45" x14ac:dyDescent="0.25">
      <c r="A159" s="200">
        <f t="shared" si="93"/>
        <v>92454</v>
      </c>
      <c r="B159" s="202">
        <f t="shared" si="94"/>
        <v>0</v>
      </c>
    </row>
    <row r="160" spans="1:45" x14ac:dyDescent="0.25">
      <c r="A160" s="200">
        <f t="shared" si="93"/>
        <v>92455</v>
      </c>
      <c r="B160" s="202">
        <f t="shared" si="94"/>
        <v>0</v>
      </c>
    </row>
    <row r="161" spans="1:2" x14ac:dyDescent="0.25">
      <c r="A161" s="200">
        <f t="shared" ref="A161:A174" si="95">C44</f>
        <v>92458</v>
      </c>
      <c r="B161" s="202">
        <f t="shared" ref="B161:B174" si="96">F44</f>
        <v>0</v>
      </c>
    </row>
    <row r="162" spans="1:2" x14ac:dyDescent="0.25">
      <c r="A162" s="200">
        <f t="shared" si="95"/>
        <v>92459</v>
      </c>
      <c r="B162" s="202">
        <f t="shared" si="96"/>
        <v>0</v>
      </c>
    </row>
    <row r="163" spans="1:2" x14ac:dyDescent="0.25">
      <c r="A163" s="200">
        <f t="shared" si="95"/>
        <v>92460</v>
      </c>
      <c r="B163" s="202">
        <f t="shared" si="96"/>
        <v>0</v>
      </c>
    </row>
    <row r="164" spans="1:2" x14ac:dyDescent="0.25">
      <c r="A164" s="200">
        <f t="shared" si="95"/>
        <v>92461</v>
      </c>
      <c r="B164" s="202">
        <f t="shared" si="96"/>
        <v>0</v>
      </c>
    </row>
    <row r="165" spans="1:2" x14ac:dyDescent="0.25">
      <c r="A165" s="200">
        <f t="shared" si="95"/>
        <v>4501379822</v>
      </c>
      <c r="B165" s="202" t="str">
        <f t="shared" si="96"/>
        <v>9am</v>
      </c>
    </row>
    <row r="166" spans="1:2" x14ac:dyDescent="0.25">
      <c r="A166" s="200">
        <f t="shared" si="95"/>
        <v>4501379823</v>
      </c>
      <c r="B166" s="202" t="str">
        <f t="shared" si="96"/>
        <v>11am</v>
      </c>
    </row>
    <row r="167" spans="1:2" x14ac:dyDescent="0.25">
      <c r="A167" s="200">
        <f t="shared" si="95"/>
        <v>4501379825</v>
      </c>
      <c r="B167" s="202" t="str">
        <f t="shared" si="96"/>
        <v>1pm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 t="str">
        <f t="shared" si="95"/>
        <v>CHEP</v>
      </c>
      <c r="B170" s="202">
        <f t="shared" si="96"/>
        <v>0</v>
      </c>
    </row>
    <row r="171" spans="1:2" x14ac:dyDescent="0.25">
      <c r="A171" s="200" t="str">
        <f t="shared" si="95"/>
        <v>GPI</v>
      </c>
      <c r="B171" s="202" t="str">
        <f t="shared" si="96"/>
        <v>7AM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92430</v>
      </c>
      <c r="B176" s="203">
        <f t="shared" ref="B176:B181" si="98">O5</f>
        <v>0</v>
      </c>
    </row>
    <row r="177" spans="1:2" x14ac:dyDescent="0.25">
      <c r="A177" s="129">
        <f t="shared" si="97"/>
        <v>92431</v>
      </c>
      <c r="B177" s="203">
        <f t="shared" si="98"/>
        <v>0</v>
      </c>
    </row>
    <row r="178" spans="1:2" x14ac:dyDescent="0.25">
      <c r="A178" s="129">
        <f t="shared" si="97"/>
        <v>92432</v>
      </c>
      <c r="B178" s="203">
        <f t="shared" si="98"/>
        <v>0</v>
      </c>
    </row>
    <row r="179" spans="1:2" x14ac:dyDescent="0.25">
      <c r="A179" s="129">
        <f t="shared" si="97"/>
        <v>92433</v>
      </c>
      <c r="B179" s="203">
        <f t="shared" si="98"/>
        <v>0</v>
      </c>
    </row>
    <row r="180" spans="1:2" x14ac:dyDescent="0.25">
      <c r="A180" s="129">
        <f t="shared" si="97"/>
        <v>92434</v>
      </c>
      <c r="B180" s="203">
        <f t="shared" si="98"/>
        <v>0</v>
      </c>
    </row>
    <row r="181" spans="1:2" x14ac:dyDescent="0.25">
      <c r="A181" s="129">
        <f t="shared" si="97"/>
        <v>92435</v>
      </c>
      <c r="B181" s="203">
        <f t="shared" si="98"/>
        <v>0</v>
      </c>
    </row>
    <row r="182" spans="1:2" x14ac:dyDescent="0.25">
      <c r="A182" s="129">
        <f t="shared" ref="A182:A192" si="99">L13</f>
        <v>92438</v>
      </c>
      <c r="B182" s="203">
        <f t="shared" ref="B182:B192" si="100">O13</f>
        <v>0</v>
      </c>
    </row>
    <row r="183" spans="1:2" x14ac:dyDescent="0.25">
      <c r="A183" s="129">
        <f t="shared" si="99"/>
        <v>92439</v>
      </c>
      <c r="B183" s="203">
        <f t="shared" si="100"/>
        <v>0</v>
      </c>
    </row>
    <row r="184" spans="1:2" x14ac:dyDescent="0.25">
      <c r="A184" s="129">
        <f t="shared" si="99"/>
        <v>92440</v>
      </c>
      <c r="B184" s="203">
        <f t="shared" si="100"/>
        <v>0</v>
      </c>
    </row>
    <row r="185" spans="1:2" x14ac:dyDescent="0.25">
      <c r="A185" s="129">
        <f t="shared" si="99"/>
        <v>92441</v>
      </c>
      <c r="B185" s="203">
        <f t="shared" si="100"/>
        <v>0</v>
      </c>
    </row>
    <row r="186" spans="1:2" x14ac:dyDescent="0.25">
      <c r="A186" s="129">
        <f t="shared" si="99"/>
        <v>92420</v>
      </c>
      <c r="B186" s="203">
        <f t="shared" si="100"/>
        <v>0</v>
      </c>
    </row>
    <row r="187" spans="1:2" x14ac:dyDescent="0.25">
      <c r="A187" s="129">
        <f t="shared" si="99"/>
        <v>92422</v>
      </c>
      <c r="B187" s="203">
        <f t="shared" si="100"/>
        <v>0</v>
      </c>
    </row>
    <row r="188" spans="1:2" x14ac:dyDescent="0.25">
      <c r="A188" s="129">
        <f t="shared" si="99"/>
        <v>4501379574</v>
      </c>
      <c r="B188" s="203" t="str">
        <f t="shared" si="100"/>
        <v>11AM</v>
      </c>
    </row>
    <row r="189" spans="1:2" x14ac:dyDescent="0.25">
      <c r="A189" s="129">
        <f t="shared" si="99"/>
        <v>4501379575</v>
      </c>
      <c r="B189" s="203" t="str">
        <f t="shared" si="100"/>
        <v>1PM</v>
      </c>
    </row>
    <row r="190" spans="1:2" x14ac:dyDescent="0.25">
      <c r="A190" s="129">
        <f t="shared" si="99"/>
        <v>4501379576</v>
      </c>
      <c r="B190" s="203" t="str">
        <f t="shared" si="100"/>
        <v>3PM</v>
      </c>
    </row>
    <row r="191" spans="1:2" x14ac:dyDescent="0.25">
      <c r="A191" s="129" t="str">
        <f t="shared" si="99"/>
        <v>153-23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 t="str">
        <f>L27</f>
        <v>GPI</v>
      </c>
      <c r="B195" s="203" t="str">
        <f>O27</f>
        <v>10AM</v>
      </c>
    </row>
    <row r="196" spans="1:2" x14ac:dyDescent="0.25">
      <c r="A196" s="129" t="str">
        <f>L28</f>
        <v>CAPS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92382</v>
      </c>
      <c r="B202" s="203">
        <f t="shared" si="102"/>
        <v>0</v>
      </c>
    </row>
    <row r="203" spans="1:2" x14ac:dyDescent="0.25">
      <c r="A203" s="129">
        <f t="shared" si="101"/>
        <v>92383</v>
      </c>
      <c r="B203" s="203">
        <f t="shared" si="102"/>
        <v>0</v>
      </c>
    </row>
    <row r="204" spans="1:2" x14ac:dyDescent="0.25">
      <c r="A204" s="129">
        <f t="shared" si="101"/>
        <v>92384</v>
      </c>
      <c r="B204" s="203">
        <f t="shared" si="102"/>
        <v>0</v>
      </c>
    </row>
    <row r="205" spans="1:2" x14ac:dyDescent="0.25">
      <c r="A205" s="129">
        <f t="shared" si="101"/>
        <v>92385</v>
      </c>
      <c r="B205" s="203">
        <f t="shared" si="102"/>
        <v>0</v>
      </c>
    </row>
    <row r="206" spans="1:2" x14ac:dyDescent="0.25">
      <c r="A206" s="129">
        <f t="shared" si="101"/>
        <v>92386</v>
      </c>
      <c r="B206" s="203">
        <f t="shared" si="102"/>
        <v>0</v>
      </c>
    </row>
    <row r="207" spans="1:2" x14ac:dyDescent="0.25">
      <c r="A207" s="129">
        <f t="shared" si="101"/>
        <v>92387</v>
      </c>
      <c r="B207" s="203">
        <f t="shared" si="102"/>
        <v>0</v>
      </c>
    </row>
    <row r="208" spans="1:2" x14ac:dyDescent="0.25">
      <c r="A208" s="129">
        <f t="shared" si="101"/>
        <v>92388</v>
      </c>
      <c r="B208" s="203">
        <f t="shared" si="102"/>
        <v>0</v>
      </c>
    </row>
    <row r="209" spans="1:2" x14ac:dyDescent="0.25">
      <c r="A209" s="129">
        <f t="shared" si="101"/>
        <v>92389</v>
      </c>
      <c r="B209" s="203">
        <f t="shared" si="102"/>
        <v>0</v>
      </c>
    </row>
    <row r="210" spans="1:2" x14ac:dyDescent="0.25">
      <c r="A210" s="129">
        <f t="shared" ref="A210:A223" si="103">L44</f>
        <v>92392</v>
      </c>
      <c r="B210" s="203">
        <f t="shared" ref="B210:B223" si="104">O44</f>
        <v>0</v>
      </c>
    </row>
    <row r="211" spans="1:2" x14ac:dyDescent="0.25">
      <c r="A211" s="129">
        <f t="shared" si="103"/>
        <v>92393</v>
      </c>
      <c r="B211" s="203">
        <f t="shared" si="104"/>
        <v>0</v>
      </c>
    </row>
    <row r="212" spans="1:2" x14ac:dyDescent="0.25">
      <c r="A212" s="129">
        <f t="shared" si="103"/>
        <v>92425</v>
      </c>
      <c r="B212" s="203">
        <f t="shared" si="104"/>
        <v>0</v>
      </c>
    </row>
    <row r="213" spans="1:2" x14ac:dyDescent="0.25">
      <c r="A213" s="129">
        <f t="shared" si="103"/>
        <v>92426</v>
      </c>
      <c r="B213" s="203">
        <f t="shared" si="104"/>
        <v>0</v>
      </c>
    </row>
    <row r="214" spans="1:2" x14ac:dyDescent="0.25">
      <c r="A214" s="129">
        <f t="shared" si="103"/>
        <v>4501380370</v>
      </c>
      <c r="B214" s="203" t="str">
        <f t="shared" si="104"/>
        <v>3pm</v>
      </c>
    </row>
    <row r="215" spans="1:2" x14ac:dyDescent="0.25">
      <c r="A215" s="129">
        <f t="shared" si="103"/>
        <v>4501380371</v>
      </c>
      <c r="B215" s="203" t="str">
        <f t="shared" si="104"/>
        <v>5pm</v>
      </c>
    </row>
    <row r="216" spans="1:2" x14ac:dyDescent="0.25">
      <c r="A216" s="129">
        <f t="shared" si="103"/>
        <v>4501380372</v>
      </c>
      <c r="B216" s="203" t="str">
        <f t="shared" si="104"/>
        <v>1pm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CAPS</v>
      </c>
      <c r="B220" s="203" t="str">
        <f t="shared" si="104"/>
        <v>3PM</v>
      </c>
    </row>
    <row r="221" spans="1:2" x14ac:dyDescent="0.25">
      <c r="A221" s="129" t="str">
        <f t="shared" si="103"/>
        <v>GPI</v>
      </c>
      <c r="B221" s="203" t="str">
        <f t="shared" si="104"/>
        <v>8am</v>
      </c>
    </row>
    <row r="222" spans="1:2" x14ac:dyDescent="0.25">
      <c r="A222" s="129" t="str">
        <f t="shared" si="103"/>
        <v>AMCOR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92442</v>
      </c>
      <c r="B225" s="203">
        <f t="shared" ref="B225:B230" si="106">X5</f>
        <v>0</v>
      </c>
    </row>
    <row r="226" spans="1:2" x14ac:dyDescent="0.25">
      <c r="A226" s="129">
        <f t="shared" si="105"/>
        <v>92443</v>
      </c>
      <c r="B226" s="203">
        <f t="shared" si="106"/>
        <v>0</v>
      </c>
    </row>
    <row r="227" spans="1:2" x14ac:dyDescent="0.25">
      <c r="A227" s="129">
        <f t="shared" si="105"/>
        <v>92444</v>
      </c>
      <c r="B227" s="203">
        <f t="shared" si="106"/>
        <v>0</v>
      </c>
    </row>
    <row r="228" spans="1:2" x14ac:dyDescent="0.25">
      <c r="A228" s="129">
        <f t="shared" si="105"/>
        <v>92445</v>
      </c>
      <c r="B228" s="203">
        <f t="shared" si="106"/>
        <v>0</v>
      </c>
    </row>
    <row r="229" spans="1:2" x14ac:dyDescent="0.25">
      <c r="A229" s="129">
        <f t="shared" si="105"/>
        <v>92446</v>
      </c>
      <c r="B229" s="203">
        <f t="shared" si="106"/>
        <v>0</v>
      </c>
    </row>
    <row r="230" spans="1:2" x14ac:dyDescent="0.25">
      <c r="A230" s="129">
        <f t="shared" si="105"/>
        <v>92447</v>
      </c>
      <c r="B230" s="203">
        <f t="shared" si="106"/>
        <v>0</v>
      </c>
    </row>
    <row r="231" spans="1:2" x14ac:dyDescent="0.25">
      <c r="A231" s="129">
        <f t="shared" ref="A231:A241" si="107">U13</f>
        <v>92450</v>
      </c>
      <c r="B231" s="203">
        <f t="shared" ref="B231:B241" si="108">X13</f>
        <v>0</v>
      </c>
    </row>
    <row r="232" spans="1:2" x14ac:dyDescent="0.25">
      <c r="A232" s="129">
        <f t="shared" si="107"/>
        <v>92451</v>
      </c>
      <c r="B232" s="203">
        <f t="shared" si="108"/>
        <v>0</v>
      </c>
    </row>
    <row r="233" spans="1:2" x14ac:dyDescent="0.25">
      <c r="A233" s="129">
        <f t="shared" si="107"/>
        <v>92452</v>
      </c>
      <c r="B233" s="203">
        <f t="shared" si="108"/>
        <v>0</v>
      </c>
    </row>
    <row r="234" spans="1:2" x14ac:dyDescent="0.25">
      <c r="A234" s="129">
        <f t="shared" si="107"/>
        <v>92453</v>
      </c>
      <c r="B234" s="203">
        <f t="shared" si="108"/>
        <v>0</v>
      </c>
    </row>
    <row r="235" spans="1:2" x14ac:dyDescent="0.25">
      <c r="A235" s="129">
        <f t="shared" si="107"/>
        <v>92423</v>
      </c>
      <c r="B235" s="203">
        <f t="shared" si="108"/>
        <v>0</v>
      </c>
    </row>
    <row r="236" spans="1:2" x14ac:dyDescent="0.25">
      <c r="A236" s="129">
        <f t="shared" si="107"/>
        <v>92424</v>
      </c>
      <c r="B236" s="203">
        <f t="shared" si="108"/>
        <v>0</v>
      </c>
    </row>
    <row r="237" spans="1:2" x14ac:dyDescent="0.25">
      <c r="A237" s="129">
        <f t="shared" si="107"/>
        <v>4501379820</v>
      </c>
      <c r="B237" s="203">
        <f t="shared" si="108"/>
        <v>0</v>
      </c>
    </row>
    <row r="238" spans="1:2" x14ac:dyDescent="0.25">
      <c r="A238" s="129">
        <f t="shared" si="107"/>
        <v>4501379824</v>
      </c>
      <c r="B238" s="203">
        <f t="shared" si="108"/>
        <v>0</v>
      </c>
    </row>
    <row r="239" spans="1:2" x14ac:dyDescent="0.25">
      <c r="A239" s="129">
        <f t="shared" si="107"/>
        <v>4501379821</v>
      </c>
      <c r="B239" s="203">
        <f t="shared" si="108"/>
        <v>0</v>
      </c>
    </row>
    <row r="240" spans="1:2" x14ac:dyDescent="0.25">
      <c r="A240" s="129" t="str">
        <f t="shared" si="107"/>
        <v>154-23</v>
      </c>
      <c r="B240" s="203">
        <f t="shared" si="108"/>
        <v>0</v>
      </c>
    </row>
    <row r="241" spans="1:2" x14ac:dyDescent="0.25">
      <c r="A241" s="129" t="str">
        <f t="shared" si="107"/>
        <v>CHEP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 t="str">
        <f>U26</f>
        <v>GPI</v>
      </c>
      <c r="B243" s="203" t="str">
        <f>X26</f>
        <v>10AM</v>
      </c>
    </row>
    <row r="244" spans="1:2" x14ac:dyDescent="0.25">
      <c r="A244" s="129" t="str">
        <f>U27</f>
        <v>AMCOR</v>
      </c>
      <c r="B244" s="203">
        <f>X27</f>
        <v>0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92394</v>
      </c>
      <c r="B251" s="203">
        <f t="shared" si="110"/>
        <v>0</v>
      </c>
    </row>
    <row r="252" spans="1:2" x14ac:dyDescent="0.25">
      <c r="A252" s="129">
        <f t="shared" si="109"/>
        <v>92395</v>
      </c>
      <c r="B252" s="203">
        <f t="shared" si="110"/>
        <v>0</v>
      </c>
    </row>
    <row r="253" spans="1:2" x14ac:dyDescent="0.25">
      <c r="A253" s="129">
        <f t="shared" si="109"/>
        <v>92396</v>
      </c>
      <c r="B253" s="203">
        <f t="shared" si="110"/>
        <v>0</v>
      </c>
    </row>
    <row r="254" spans="1:2" x14ac:dyDescent="0.25">
      <c r="A254" s="129">
        <f t="shared" si="109"/>
        <v>92397</v>
      </c>
      <c r="B254" s="203">
        <f t="shared" si="110"/>
        <v>0</v>
      </c>
    </row>
    <row r="255" spans="1:2" x14ac:dyDescent="0.25">
      <c r="A255" s="129">
        <f t="shared" si="109"/>
        <v>92398</v>
      </c>
      <c r="B255" s="203">
        <f t="shared" si="110"/>
        <v>0</v>
      </c>
    </row>
    <row r="256" spans="1:2" x14ac:dyDescent="0.25">
      <c r="A256" s="129">
        <f t="shared" si="109"/>
        <v>92399</v>
      </c>
      <c r="B256" s="203">
        <f t="shared" si="110"/>
        <v>0</v>
      </c>
    </row>
    <row r="257" spans="1:2" x14ac:dyDescent="0.25">
      <c r="A257" s="129">
        <f t="shared" si="109"/>
        <v>92400</v>
      </c>
      <c r="B257" s="203">
        <f t="shared" si="110"/>
        <v>0</v>
      </c>
    </row>
    <row r="258" spans="1:2" x14ac:dyDescent="0.25">
      <c r="A258" s="129">
        <f t="shared" si="109"/>
        <v>92401</v>
      </c>
      <c r="B258" s="203">
        <f t="shared" si="110"/>
        <v>0</v>
      </c>
    </row>
    <row r="259" spans="1:2" x14ac:dyDescent="0.25">
      <c r="A259" s="129">
        <f t="shared" ref="A259:A272" si="111">U44</f>
        <v>92404</v>
      </c>
      <c r="B259" s="203">
        <f t="shared" ref="B259:B272" si="112">X44</f>
        <v>0</v>
      </c>
    </row>
    <row r="260" spans="1:2" x14ac:dyDescent="0.25">
      <c r="A260" s="129">
        <f t="shared" si="111"/>
        <v>92405</v>
      </c>
      <c r="B260" s="203">
        <f t="shared" si="112"/>
        <v>0</v>
      </c>
    </row>
    <row r="261" spans="1:2" x14ac:dyDescent="0.25">
      <c r="A261" s="129">
        <f t="shared" si="111"/>
        <v>92427</v>
      </c>
      <c r="B261" s="203">
        <f t="shared" si="112"/>
        <v>0</v>
      </c>
    </row>
    <row r="262" spans="1:2" x14ac:dyDescent="0.25">
      <c r="A262" s="129">
        <f t="shared" si="111"/>
        <v>92428</v>
      </c>
      <c r="B262" s="203">
        <f t="shared" si="112"/>
        <v>0</v>
      </c>
    </row>
    <row r="263" spans="1:2" x14ac:dyDescent="0.25">
      <c r="A263" s="129">
        <f t="shared" si="111"/>
        <v>4501380658</v>
      </c>
      <c r="B263" s="203" t="str">
        <f t="shared" si="112"/>
        <v>3PM</v>
      </c>
    </row>
    <row r="264" spans="1:2" x14ac:dyDescent="0.25">
      <c r="A264" s="129">
        <f t="shared" si="111"/>
        <v>4501380663</v>
      </c>
      <c r="B264" s="203" t="str">
        <f t="shared" si="112"/>
        <v>11AM</v>
      </c>
    </row>
    <row r="265" spans="1:2" x14ac:dyDescent="0.25">
      <c r="A265" s="129">
        <f t="shared" si="111"/>
        <v>4501380664</v>
      </c>
      <c r="B265" s="203" t="str">
        <f t="shared" si="112"/>
        <v>1PM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GPI</v>
      </c>
      <c r="B269" s="203" t="str">
        <f t="shared" si="112"/>
        <v>9AM</v>
      </c>
    </row>
    <row r="270" spans="1:2" x14ac:dyDescent="0.25">
      <c r="A270" s="129" t="str">
        <f t="shared" si="111"/>
        <v>GPI</v>
      </c>
      <c r="B270" s="203" t="str">
        <f t="shared" si="112"/>
        <v>10AM</v>
      </c>
    </row>
    <row r="271" spans="1:2" x14ac:dyDescent="0.25">
      <c r="A271" s="129" t="str">
        <f t="shared" si="111"/>
        <v>CAPS</v>
      </c>
      <c r="B271" s="203" t="str">
        <f t="shared" si="112"/>
        <v>12PM</v>
      </c>
    </row>
    <row r="272" spans="1:2" x14ac:dyDescent="0.25">
      <c r="A272" s="129">
        <f t="shared" si="111"/>
        <v>0</v>
      </c>
      <c r="B272" s="203" t="str">
        <f t="shared" si="112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19000" priority="345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8999" priority="341" operator="equal">
      <formula>"IDF"</formula>
    </cfRule>
    <cfRule type="cellIs" dxfId="18998" priority="342" operator="equal">
      <formula>"Costco"</formula>
    </cfRule>
    <cfRule type="cellIs" dxfId="18997" priority="343" operator="equal">
      <formula>"Gutzy"</formula>
    </cfRule>
    <cfRule type="cellIs" dxfId="18996" priority="344" operator="equal">
      <formula>"LCP"</formula>
    </cfRule>
  </conditionalFormatting>
  <conditionalFormatting sqref="S60 AB34:AB40 J60 AB46:AB47 AB49:AB60 A88 H98:H99 J80:J88 J90:J97 S78:S99 A98:A99 A27:A29 A15:A25 AB68:AB99">
    <cfRule type="cellIs" dxfId="18995" priority="340" operator="equal">
      <formula>"Receiving"</formula>
    </cfRule>
  </conditionalFormatting>
  <conditionalFormatting sqref="AB48">
    <cfRule type="cellIs" dxfId="18994" priority="339" operator="equal">
      <formula>"SLC"</formula>
    </cfRule>
  </conditionalFormatting>
  <conditionalFormatting sqref="AB48">
    <cfRule type="cellIs" dxfId="18993" priority="335" operator="equal">
      <formula>"IDF"</formula>
    </cfRule>
    <cfRule type="cellIs" dxfId="18992" priority="336" operator="equal">
      <formula>"Costco"</formula>
    </cfRule>
    <cfRule type="cellIs" dxfId="18991" priority="337" operator="equal">
      <formula>"Gutzy"</formula>
    </cfRule>
    <cfRule type="cellIs" dxfId="18990" priority="338" operator="equal">
      <formula>"LCP"</formula>
    </cfRule>
  </conditionalFormatting>
  <conditionalFormatting sqref="AB48">
    <cfRule type="cellIs" dxfId="18989" priority="334" operator="equal">
      <formula>"Receiving"</formula>
    </cfRule>
  </conditionalFormatting>
  <conditionalFormatting sqref="AB41">
    <cfRule type="cellIs" dxfId="18988" priority="333" operator="equal">
      <formula>"SLC"</formula>
    </cfRule>
  </conditionalFormatting>
  <conditionalFormatting sqref="AB41">
    <cfRule type="cellIs" dxfId="18987" priority="329" operator="equal">
      <formula>"IDF"</formula>
    </cfRule>
    <cfRule type="cellIs" dxfId="18986" priority="330" operator="equal">
      <formula>"Costco"</formula>
    </cfRule>
    <cfRule type="cellIs" dxfId="18985" priority="331" operator="equal">
      <formula>"Gutzy"</formula>
    </cfRule>
    <cfRule type="cellIs" dxfId="18984" priority="332" operator="equal">
      <formula>"LCP"</formula>
    </cfRule>
  </conditionalFormatting>
  <conditionalFormatting sqref="AB41">
    <cfRule type="cellIs" dxfId="18983" priority="328" operator="equal">
      <formula>"Receiving"</formula>
    </cfRule>
  </conditionalFormatting>
  <conditionalFormatting sqref="AB42:AB44">
    <cfRule type="cellIs" dxfId="18982" priority="327" operator="equal">
      <formula>"SLC"</formula>
    </cfRule>
  </conditionalFormatting>
  <conditionalFormatting sqref="AB42:AB44">
    <cfRule type="cellIs" dxfId="18981" priority="323" operator="equal">
      <formula>"IDF"</formula>
    </cfRule>
    <cfRule type="cellIs" dxfId="18980" priority="324" operator="equal">
      <formula>"Costco"</formula>
    </cfRule>
    <cfRule type="cellIs" dxfId="18979" priority="325" operator="equal">
      <formula>"Gutzy"</formula>
    </cfRule>
    <cfRule type="cellIs" dxfId="18978" priority="326" operator="equal">
      <formula>"LCP"</formula>
    </cfRule>
  </conditionalFormatting>
  <conditionalFormatting sqref="AB42:AB44">
    <cfRule type="cellIs" dxfId="18977" priority="322" operator="equal">
      <formula>"Receiving"</formula>
    </cfRule>
  </conditionalFormatting>
  <conditionalFormatting sqref="AB45">
    <cfRule type="cellIs" dxfId="18976" priority="321" operator="equal">
      <formula>"SLC"</formula>
    </cfRule>
  </conditionalFormatting>
  <conditionalFormatting sqref="AB45">
    <cfRule type="cellIs" dxfId="18975" priority="317" operator="equal">
      <formula>"IDF"</formula>
    </cfRule>
    <cfRule type="cellIs" dxfId="18974" priority="318" operator="equal">
      <formula>"Costco"</formula>
    </cfRule>
    <cfRule type="cellIs" dxfId="18973" priority="319" operator="equal">
      <formula>"Gutzy"</formula>
    </cfRule>
    <cfRule type="cellIs" dxfId="18972" priority="320" operator="equal">
      <formula>"LCP"</formula>
    </cfRule>
  </conditionalFormatting>
  <conditionalFormatting sqref="AB45">
    <cfRule type="cellIs" dxfId="18971" priority="316" operator="equal">
      <formula>"Receiving"</formula>
    </cfRule>
  </conditionalFormatting>
  <conditionalFormatting sqref="I100">
    <cfRule type="cellIs" dxfId="18970" priority="315" operator="equal">
      <formula>"SLC"</formula>
    </cfRule>
  </conditionalFormatting>
  <conditionalFormatting sqref="I100">
    <cfRule type="cellIs" dxfId="18969" priority="311" operator="equal">
      <formula>"IDF"</formula>
    </cfRule>
    <cfRule type="cellIs" dxfId="18968" priority="312" operator="equal">
      <formula>"Costco"</formula>
    </cfRule>
    <cfRule type="cellIs" dxfId="18967" priority="313" operator="equal">
      <formula>"Gutzy"</formula>
    </cfRule>
    <cfRule type="cellIs" dxfId="18966" priority="314" operator="equal">
      <formula>"LCP"</formula>
    </cfRule>
  </conditionalFormatting>
  <conditionalFormatting sqref="Q100">
    <cfRule type="cellIs" dxfId="18965" priority="310" operator="equal">
      <formula>"SLC"</formula>
    </cfRule>
  </conditionalFormatting>
  <conditionalFormatting sqref="Q100">
    <cfRule type="cellIs" dxfId="18964" priority="306" operator="equal">
      <formula>"IDF"</formula>
    </cfRule>
    <cfRule type="cellIs" dxfId="18963" priority="307" operator="equal">
      <formula>"Costco"</formula>
    </cfRule>
    <cfRule type="cellIs" dxfId="18962" priority="308" operator="equal">
      <formula>"Gutzy"</formula>
    </cfRule>
    <cfRule type="cellIs" dxfId="18961" priority="309" operator="equal">
      <formula>"LCP"</formula>
    </cfRule>
  </conditionalFormatting>
  <conditionalFormatting sqref="Y100">
    <cfRule type="cellIs" dxfId="18960" priority="305" operator="equal">
      <formula>"SLC"</formula>
    </cfRule>
  </conditionalFormatting>
  <conditionalFormatting sqref="Y100">
    <cfRule type="cellIs" dxfId="18959" priority="301" operator="equal">
      <formula>"IDF"</formula>
    </cfRule>
    <cfRule type="cellIs" dxfId="18958" priority="302" operator="equal">
      <formula>"Costco"</formula>
    </cfRule>
    <cfRule type="cellIs" dxfId="18957" priority="303" operator="equal">
      <formula>"Gutzy"</formula>
    </cfRule>
    <cfRule type="cellIs" dxfId="18956" priority="304" operator="equal">
      <formula>"LCP"</formula>
    </cfRule>
  </conditionalFormatting>
  <conditionalFormatting sqref="AG100">
    <cfRule type="cellIs" dxfId="18955" priority="300" operator="equal">
      <formula>"SLC"</formula>
    </cfRule>
  </conditionalFormatting>
  <conditionalFormatting sqref="AG100">
    <cfRule type="cellIs" dxfId="18954" priority="296" operator="equal">
      <formula>"IDF"</formula>
    </cfRule>
    <cfRule type="cellIs" dxfId="18953" priority="297" operator="equal">
      <formula>"Costco"</formula>
    </cfRule>
    <cfRule type="cellIs" dxfId="18952" priority="298" operator="equal">
      <formula>"Gutzy"</formula>
    </cfRule>
    <cfRule type="cellIs" dxfId="18951" priority="299" operator="equal">
      <formula>"LCP"</formula>
    </cfRule>
  </conditionalFormatting>
  <conditionalFormatting sqref="AO100">
    <cfRule type="cellIs" dxfId="18950" priority="295" operator="equal">
      <formula>"SLC"</formula>
    </cfRule>
  </conditionalFormatting>
  <conditionalFormatting sqref="AO100">
    <cfRule type="cellIs" dxfId="18949" priority="291" operator="equal">
      <formula>"IDF"</formula>
    </cfRule>
    <cfRule type="cellIs" dxfId="18948" priority="292" operator="equal">
      <formula>"Costco"</formula>
    </cfRule>
    <cfRule type="cellIs" dxfId="18947" priority="293" operator="equal">
      <formula>"Gutzy"</formula>
    </cfRule>
    <cfRule type="cellIs" dxfId="18946" priority="294" operator="equal">
      <formula>"LCP"</formula>
    </cfRule>
  </conditionalFormatting>
  <conditionalFormatting sqref="AW100">
    <cfRule type="cellIs" dxfId="18945" priority="290" operator="equal">
      <formula>"SLC"</formula>
    </cfRule>
  </conditionalFormatting>
  <conditionalFormatting sqref="AW100">
    <cfRule type="cellIs" dxfId="18944" priority="286" operator="equal">
      <formula>"IDF"</formula>
    </cfRule>
    <cfRule type="cellIs" dxfId="18943" priority="287" operator="equal">
      <formula>"Costco"</formula>
    </cfRule>
    <cfRule type="cellIs" dxfId="18942" priority="288" operator="equal">
      <formula>"Gutzy"</formula>
    </cfRule>
    <cfRule type="cellIs" dxfId="18941" priority="289" operator="equal">
      <formula>"LCP"</formula>
    </cfRule>
  </conditionalFormatting>
  <conditionalFormatting sqref="J27">
    <cfRule type="cellIs" dxfId="18940" priority="285" operator="equal">
      <formula>"SLC"</formula>
    </cfRule>
  </conditionalFormatting>
  <conditionalFormatting sqref="J27">
    <cfRule type="cellIs" dxfId="18939" priority="281" operator="equal">
      <formula>"IDF"</formula>
    </cfRule>
    <cfRule type="cellIs" dxfId="18938" priority="282" operator="equal">
      <formula>"Costco"</formula>
    </cfRule>
    <cfRule type="cellIs" dxfId="18937" priority="283" operator="equal">
      <formula>"Gutzy"</formula>
    </cfRule>
    <cfRule type="cellIs" dxfId="18936" priority="284" operator="equal">
      <formula>"LCP"</formula>
    </cfRule>
  </conditionalFormatting>
  <conditionalFormatting sqref="J27">
    <cfRule type="cellIs" dxfId="18935" priority="280" operator="equal">
      <formula>"Receiving"</formula>
    </cfRule>
  </conditionalFormatting>
  <conditionalFormatting sqref="S28:S29 S23 S26">
    <cfRule type="cellIs" dxfId="18934" priority="279" operator="equal">
      <formula>"SLC"</formula>
    </cfRule>
  </conditionalFormatting>
  <conditionalFormatting sqref="S28:S29 S23 S26">
    <cfRule type="cellIs" dxfId="18933" priority="275" operator="equal">
      <formula>"IDF"</formula>
    </cfRule>
    <cfRule type="cellIs" dxfId="18932" priority="276" operator="equal">
      <formula>"Costco"</formula>
    </cfRule>
    <cfRule type="cellIs" dxfId="18931" priority="277" operator="equal">
      <formula>"Gutzy"</formula>
    </cfRule>
    <cfRule type="cellIs" dxfId="18930" priority="278" operator="equal">
      <formula>"LCP"</formula>
    </cfRule>
  </conditionalFormatting>
  <conditionalFormatting sqref="S28:S29 S23 S26">
    <cfRule type="cellIs" dxfId="18929" priority="274" operator="equal">
      <formula>"Receiving"</formula>
    </cfRule>
  </conditionalFormatting>
  <conditionalFormatting sqref="J89">
    <cfRule type="cellIs" dxfId="18928" priority="273" operator="equal">
      <formula>"SLC"</formula>
    </cfRule>
  </conditionalFormatting>
  <conditionalFormatting sqref="J89">
    <cfRule type="cellIs" dxfId="18927" priority="269" operator="equal">
      <formula>"IDF"</formula>
    </cfRule>
    <cfRule type="cellIs" dxfId="18926" priority="270" operator="equal">
      <formula>"Costco"</formula>
    </cfRule>
    <cfRule type="cellIs" dxfId="18925" priority="271" operator="equal">
      <formula>"Gutzy"</formula>
    </cfRule>
    <cfRule type="cellIs" dxfId="18924" priority="272" operator="equal">
      <formula>"LCP"</formula>
    </cfRule>
  </conditionalFormatting>
  <conditionalFormatting sqref="J89">
    <cfRule type="cellIs" dxfId="18923" priority="268" operator="equal">
      <formula>"Receiving"</formula>
    </cfRule>
  </conditionalFormatting>
  <conditionalFormatting sqref="J30">
    <cfRule type="cellIs" dxfId="18922" priority="267" operator="equal">
      <formula>"SLC"</formula>
    </cfRule>
  </conditionalFormatting>
  <conditionalFormatting sqref="J30">
    <cfRule type="cellIs" dxfId="18921" priority="263" operator="equal">
      <formula>"IDF"</formula>
    </cfRule>
    <cfRule type="cellIs" dxfId="18920" priority="264" operator="equal">
      <formula>"Costco"</formula>
    </cfRule>
    <cfRule type="cellIs" dxfId="18919" priority="265" operator="equal">
      <formula>"Gutzy"</formula>
    </cfRule>
    <cfRule type="cellIs" dxfId="18918" priority="266" operator="equal">
      <formula>"LCP"</formula>
    </cfRule>
  </conditionalFormatting>
  <conditionalFormatting sqref="J30">
    <cfRule type="cellIs" dxfId="18917" priority="262" operator="equal">
      <formula>"Receiving"</formula>
    </cfRule>
  </conditionalFormatting>
  <conditionalFormatting sqref="J27:J30">
    <cfRule type="cellIs" dxfId="18916" priority="261" operator="equal">
      <formula>"SLC"</formula>
    </cfRule>
  </conditionalFormatting>
  <conditionalFormatting sqref="J27:J30">
    <cfRule type="cellIs" dxfId="18915" priority="257" operator="equal">
      <formula>"IDF"</formula>
    </cfRule>
    <cfRule type="cellIs" dxfId="18914" priority="258" operator="equal">
      <formula>"Costco"</formula>
    </cfRule>
    <cfRule type="cellIs" dxfId="18913" priority="259" operator="equal">
      <formula>"Gutzy"</formula>
    </cfRule>
    <cfRule type="cellIs" dxfId="18912" priority="260" operator="equal">
      <formula>"LCP"</formula>
    </cfRule>
  </conditionalFormatting>
  <conditionalFormatting sqref="J27:J30">
    <cfRule type="cellIs" dxfId="18911" priority="256" operator="equal">
      <formula>"Receiving"</formula>
    </cfRule>
  </conditionalFormatting>
  <conditionalFormatting sqref="S27">
    <cfRule type="cellIs" dxfId="18910" priority="255" operator="equal">
      <formula>"SLC"</formula>
    </cfRule>
  </conditionalFormatting>
  <conditionalFormatting sqref="S27">
    <cfRule type="cellIs" dxfId="18909" priority="251" operator="equal">
      <formula>"IDF"</formula>
    </cfRule>
    <cfRule type="cellIs" dxfId="18908" priority="252" operator="equal">
      <formula>"Costco"</formula>
    </cfRule>
    <cfRule type="cellIs" dxfId="18907" priority="253" operator="equal">
      <formula>"Gutzy"</formula>
    </cfRule>
    <cfRule type="cellIs" dxfId="18906" priority="254" operator="equal">
      <formula>"LCP"</formula>
    </cfRule>
  </conditionalFormatting>
  <conditionalFormatting sqref="S27">
    <cfRule type="cellIs" dxfId="18905" priority="250" operator="equal">
      <formula>"Receiving"</formula>
    </cfRule>
  </conditionalFormatting>
  <conditionalFormatting sqref="S30">
    <cfRule type="cellIs" dxfId="18904" priority="249" operator="equal">
      <formula>"SLC"</formula>
    </cfRule>
  </conditionalFormatting>
  <conditionalFormatting sqref="S30">
    <cfRule type="cellIs" dxfId="18903" priority="245" operator="equal">
      <formula>"IDF"</formula>
    </cfRule>
    <cfRule type="cellIs" dxfId="18902" priority="246" operator="equal">
      <formula>"Costco"</formula>
    </cfRule>
    <cfRule type="cellIs" dxfId="18901" priority="247" operator="equal">
      <formula>"Gutzy"</formula>
    </cfRule>
    <cfRule type="cellIs" dxfId="18900" priority="248" operator="equal">
      <formula>"LCP"</formula>
    </cfRule>
  </conditionalFormatting>
  <conditionalFormatting sqref="S30">
    <cfRule type="cellIs" dxfId="18899" priority="244" operator="equal">
      <formula>"Receiving"</formula>
    </cfRule>
  </conditionalFormatting>
  <conditionalFormatting sqref="J26 J5:J18">
    <cfRule type="cellIs" dxfId="18898" priority="243" operator="equal">
      <formula>"SLC"</formula>
    </cfRule>
  </conditionalFormatting>
  <conditionalFormatting sqref="J26 J5:J18">
    <cfRule type="cellIs" dxfId="18897" priority="239" operator="equal">
      <formula>"IDF"</formula>
    </cfRule>
    <cfRule type="cellIs" dxfId="18896" priority="240" operator="equal">
      <formula>"Costco"</formula>
    </cfRule>
    <cfRule type="cellIs" dxfId="18895" priority="241" operator="equal">
      <formula>"Gutzy"</formula>
    </cfRule>
    <cfRule type="cellIs" dxfId="18894" priority="242" operator="equal">
      <formula>"LCP"</formula>
    </cfRule>
  </conditionalFormatting>
  <conditionalFormatting sqref="J26 J5:J18">
    <cfRule type="cellIs" dxfId="18893" priority="238" operator="equal">
      <formula>"Receiving"</formula>
    </cfRule>
  </conditionalFormatting>
  <conditionalFormatting sqref="J19:J24">
    <cfRule type="cellIs" dxfId="18892" priority="237" operator="equal">
      <formula>"SLC"</formula>
    </cfRule>
  </conditionalFormatting>
  <conditionalFormatting sqref="J19:J24">
    <cfRule type="cellIs" dxfId="18891" priority="233" operator="equal">
      <formula>"IDF"</formula>
    </cfRule>
    <cfRule type="cellIs" dxfId="18890" priority="234" operator="equal">
      <formula>"Costco"</formula>
    </cfRule>
    <cfRule type="cellIs" dxfId="18889" priority="235" operator="equal">
      <formula>"Gutzy"</formula>
    </cfRule>
    <cfRule type="cellIs" dxfId="18888" priority="236" operator="equal">
      <formula>"LCP"</formula>
    </cfRule>
  </conditionalFormatting>
  <conditionalFormatting sqref="J19:J24">
    <cfRule type="cellIs" dxfId="18887" priority="232" operator="equal">
      <formula>"Receiving"</formula>
    </cfRule>
  </conditionalFormatting>
  <conditionalFormatting sqref="S5:S18">
    <cfRule type="cellIs" dxfId="18886" priority="231" operator="equal">
      <formula>"SLC"</formula>
    </cfRule>
  </conditionalFormatting>
  <conditionalFormatting sqref="S5:S18">
    <cfRule type="cellIs" dxfId="18885" priority="227" operator="equal">
      <formula>"IDF"</formula>
    </cfRule>
    <cfRule type="cellIs" dxfId="18884" priority="228" operator="equal">
      <formula>"Costco"</formula>
    </cfRule>
    <cfRule type="cellIs" dxfId="18883" priority="229" operator="equal">
      <formula>"Gutzy"</formula>
    </cfRule>
    <cfRule type="cellIs" dxfId="18882" priority="230" operator="equal">
      <formula>"LCP"</formula>
    </cfRule>
  </conditionalFormatting>
  <conditionalFormatting sqref="S5:S18">
    <cfRule type="cellIs" dxfId="18881" priority="226" operator="equal">
      <formula>"Receiving"</formula>
    </cfRule>
  </conditionalFormatting>
  <conditionalFormatting sqref="S19:S23">
    <cfRule type="cellIs" dxfId="18880" priority="225" operator="equal">
      <formula>"SLC"</formula>
    </cfRule>
  </conditionalFormatting>
  <conditionalFormatting sqref="S19:S23">
    <cfRule type="cellIs" dxfId="18879" priority="221" operator="equal">
      <formula>"IDF"</formula>
    </cfRule>
    <cfRule type="cellIs" dxfId="18878" priority="222" operator="equal">
      <formula>"Costco"</formula>
    </cfRule>
    <cfRule type="cellIs" dxfId="18877" priority="223" operator="equal">
      <formula>"Gutzy"</formula>
    </cfRule>
    <cfRule type="cellIs" dxfId="18876" priority="224" operator="equal">
      <formula>"LCP"</formula>
    </cfRule>
  </conditionalFormatting>
  <conditionalFormatting sqref="S19:S23">
    <cfRule type="cellIs" dxfId="18875" priority="220" operator="equal">
      <formula>"Receiving"</formula>
    </cfRule>
  </conditionalFormatting>
  <conditionalFormatting sqref="S24">
    <cfRule type="cellIs" dxfId="18874" priority="219" operator="equal">
      <formula>"SLC"</formula>
    </cfRule>
  </conditionalFormatting>
  <conditionalFormatting sqref="S24">
    <cfRule type="cellIs" dxfId="18873" priority="215" operator="equal">
      <formula>"IDF"</formula>
    </cfRule>
    <cfRule type="cellIs" dxfId="18872" priority="216" operator="equal">
      <formula>"Costco"</formula>
    </cfRule>
    <cfRule type="cellIs" dxfId="18871" priority="217" operator="equal">
      <formula>"Gutzy"</formula>
    </cfRule>
    <cfRule type="cellIs" dxfId="18870" priority="218" operator="equal">
      <formula>"LCP"</formula>
    </cfRule>
  </conditionalFormatting>
  <conditionalFormatting sqref="S24">
    <cfRule type="cellIs" dxfId="18869" priority="214" operator="equal">
      <formula>"Receiving"</formula>
    </cfRule>
  </conditionalFormatting>
  <conditionalFormatting sqref="A30">
    <cfRule type="cellIs" dxfId="18868" priority="213" operator="equal">
      <formula>"SLC"</formula>
    </cfRule>
  </conditionalFormatting>
  <conditionalFormatting sqref="A30">
    <cfRule type="cellIs" dxfId="18867" priority="209" operator="equal">
      <formula>"IDF"</formula>
    </cfRule>
    <cfRule type="cellIs" dxfId="18866" priority="210" operator="equal">
      <formula>"Costco"</formula>
    </cfRule>
    <cfRule type="cellIs" dxfId="18865" priority="211" operator="equal">
      <formula>"Gutzy"</formula>
    </cfRule>
    <cfRule type="cellIs" dxfId="18864" priority="212" operator="equal">
      <formula>"LCP"</formula>
    </cfRule>
  </conditionalFormatting>
  <conditionalFormatting sqref="A30">
    <cfRule type="cellIs" dxfId="18863" priority="208" operator="equal">
      <formula>"Receiving"</formula>
    </cfRule>
  </conditionalFormatting>
  <conditionalFormatting sqref="A30">
    <cfRule type="cellIs" dxfId="18862" priority="207" operator="equal">
      <formula>"SLC"</formula>
    </cfRule>
  </conditionalFormatting>
  <conditionalFormatting sqref="A30">
    <cfRule type="cellIs" dxfId="18861" priority="203" operator="equal">
      <formula>"IDF"</formula>
    </cfRule>
    <cfRule type="cellIs" dxfId="18860" priority="204" operator="equal">
      <formula>"Costco"</formula>
    </cfRule>
    <cfRule type="cellIs" dxfId="18859" priority="205" operator="equal">
      <formula>"Gutzy"</formula>
    </cfRule>
    <cfRule type="cellIs" dxfId="18858" priority="206" operator="equal">
      <formula>"LCP"</formula>
    </cfRule>
  </conditionalFormatting>
  <conditionalFormatting sqref="A30">
    <cfRule type="cellIs" dxfId="18857" priority="202" operator="equal">
      <formula>"Receiving"</formula>
    </cfRule>
  </conditionalFormatting>
  <conditionalFormatting sqref="A60">
    <cfRule type="cellIs" dxfId="18856" priority="201" operator="equal">
      <formula>"SLC"</formula>
    </cfRule>
  </conditionalFormatting>
  <conditionalFormatting sqref="A60">
    <cfRule type="cellIs" dxfId="18855" priority="197" operator="equal">
      <formula>"IDF"</formula>
    </cfRule>
    <cfRule type="cellIs" dxfId="18854" priority="198" operator="equal">
      <formula>"Costco"</formula>
    </cfRule>
    <cfRule type="cellIs" dxfId="18853" priority="199" operator="equal">
      <formula>"Gutzy"</formula>
    </cfRule>
    <cfRule type="cellIs" dxfId="18852" priority="200" operator="equal">
      <formula>"LCP"</formula>
    </cfRule>
  </conditionalFormatting>
  <conditionalFormatting sqref="A56">
    <cfRule type="cellIs" dxfId="18851" priority="196" operator="equal">
      <formula>"SLC"</formula>
    </cfRule>
  </conditionalFormatting>
  <conditionalFormatting sqref="A56">
    <cfRule type="cellIs" dxfId="18850" priority="192" operator="equal">
      <formula>"IDF"</formula>
    </cfRule>
    <cfRule type="cellIs" dxfId="18849" priority="193" operator="equal">
      <formula>"Costco"</formula>
    </cfRule>
    <cfRule type="cellIs" dxfId="18848" priority="194" operator="equal">
      <formula>"Gutzy"</formula>
    </cfRule>
    <cfRule type="cellIs" dxfId="18847" priority="195" operator="equal">
      <formula>"LCP"</formula>
    </cfRule>
  </conditionalFormatting>
  <conditionalFormatting sqref="A56">
    <cfRule type="cellIs" dxfId="18846" priority="191" operator="equal">
      <formula>"Receiving"</formula>
    </cfRule>
  </conditionalFormatting>
  <conditionalFormatting sqref="A59">
    <cfRule type="cellIs" dxfId="18845" priority="190" operator="equal">
      <formula>"SLC"</formula>
    </cfRule>
  </conditionalFormatting>
  <conditionalFormatting sqref="A59">
    <cfRule type="cellIs" dxfId="18844" priority="186" operator="equal">
      <formula>"IDF"</formula>
    </cfRule>
    <cfRule type="cellIs" dxfId="18843" priority="187" operator="equal">
      <formula>"Costco"</formula>
    </cfRule>
    <cfRule type="cellIs" dxfId="18842" priority="188" operator="equal">
      <formula>"Gutzy"</formula>
    </cfRule>
    <cfRule type="cellIs" dxfId="18841" priority="189" operator="equal">
      <formula>"LCP"</formula>
    </cfRule>
  </conditionalFormatting>
  <conditionalFormatting sqref="A59">
    <cfRule type="cellIs" dxfId="18840" priority="185" operator="equal">
      <formula>"Receiving"</formula>
    </cfRule>
  </conditionalFormatting>
  <conditionalFormatting sqref="A56:A59">
    <cfRule type="cellIs" dxfId="18839" priority="184" operator="equal">
      <formula>"SLC"</formula>
    </cfRule>
  </conditionalFormatting>
  <conditionalFormatting sqref="A56:A59">
    <cfRule type="cellIs" dxfId="18838" priority="180" operator="equal">
      <formula>"IDF"</formula>
    </cfRule>
    <cfRule type="cellIs" dxfId="18837" priority="181" operator="equal">
      <formula>"Costco"</formula>
    </cfRule>
    <cfRule type="cellIs" dxfId="18836" priority="182" operator="equal">
      <formula>"Gutzy"</formula>
    </cfRule>
    <cfRule type="cellIs" dxfId="18835" priority="183" operator="equal">
      <formula>"LCP"</formula>
    </cfRule>
  </conditionalFormatting>
  <conditionalFormatting sqref="A56:A59">
    <cfRule type="cellIs" dxfId="18834" priority="179" operator="equal">
      <formula>"Receiving"</formula>
    </cfRule>
  </conditionalFormatting>
  <conditionalFormatting sqref="A34:A47">
    <cfRule type="cellIs" dxfId="18833" priority="178" operator="equal">
      <formula>"SLC"</formula>
    </cfRule>
  </conditionalFormatting>
  <conditionalFormatting sqref="A34:A47">
    <cfRule type="cellIs" dxfId="18832" priority="174" operator="equal">
      <formula>"IDF"</formula>
    </cfRule>
    <cfRule type="cellIs" dxfId="18831" priority="175" operator="equal">
      <formula>"Costco"</formula>
    </cfRule>
    <cfRule type="cellIs" dxfId="18830" priority="176" operator="equal">
      <formula>"Gutzy"</formula>
    </cfRule>
    <cfRule type="cellIs" dxfId="18829" priority="177" operator="equal">
      <formula>"LCP"</formula>
    </cfRule>
  </conditionalFormatting>
  <conditionalFormatting sqref="A34:A47">
    <cfRule type="cellIs" dxfId="18828" priority="173" operator="equal">
      <formula>"Receiving"</formula>
    </cfRule>
  </conditionalFormatting>
  <conditionalFormatting sqref="A48:A53">
    <cfRule type="cellIs" dxfId="18827" priority="172" operator="equal">
      <formula>"SLC"</formula>
    </cfRule>
  </conditionalFormatting>
  <conditionalFormatting sqref="A48:A53">
    <cfRule type="cellIs" dxfId="18826" priority="168" operator="equal">
      <formula>"IDF"</formula>
    </cfRule>
    <cfRule type="cellIs" dxfId="18825" priority="169" operator="equal">
      <formula>"Costco"</formula>
    </cfRule>
    <cfRule type="cellIs" dxfId="18824" priority="170" operator="equal">
      <formula>"Gutzy"</formula>
    </cfRule>
    <cfRule type="cellIs" dxfId="18823" priority="171" operator="equal">
      <formula>"LCP"</formula>
    </cfRule>
  </conditionalFormatting>
  <conditionalFormatting sqref="A48:A53">
    <cfRule type="cellIs" dxfId="18822" priority="167" operator="equal">
      <formula>"Receiving"</formula>
    </cfRule>
  </conditionalFormatting>
  <conditionalFormatting sqref="J59">
    <cfRule type="cellIs" dxfId="18821" priority="166" operator="equal">
      <formula>"SLC"</formula>
    </cfRule>
  </conditionalFormatting>
  <conditionalFormatting sqref="J59">
    <cfRule type="cellIs" dxfId="18820" priority="162" operator="equal">
      <formula>"IDF"</formula>
    </cfRule>
    <cfRule type="cellIs" dxfId="18819" priority="163" operator="equal">
      <formula>"Costco"</formula>
    </cfRule>
    <cfRule type="cellIs" dxfId="18818" priority="164" operator="equal">
      <formula>"Gutzy"</formula>
    </cfRule>
    <cfRule type="cellIs" dxfId="18817" priority="165" operator="equal">
      <formula>"LCP"</formula>
    </cfRule>
  </conditionalFormatting>
  <conditionalFormatting sqref="J59">
    <cfRule type="cellIs" dxfId="18816" priority="161" operator="equal">
      <formula>"Receiving"</formula>
    </cfRule>
  </conditionalFormatting>
  <conditionalFormatting sqref="J59">
    <cfRule type="cellIs" dxfId="18815" priority="160" operator="equal">
      <formula>"SLC"</formula>
    </cfRule>
  </conditionalFormatting>
  <conditionalFormatting sqref="J59">
    <cfRule type="cellIs" dxfId="18814" priority="156" operator="equal">
      <formula>"IDF"</formula>
    </cfRule>
    <cfRule type="cellIs" dxfId="18813" priority="157" operator="equal">
      <formula>"Costco"</formula>
    </cfRule>
    <cfRule type="cellIs" dxfId="18812" priority="158" operator="equal">
      <formula>"Gutzy"</formula>
    </cfRule>
    <cfRule type="cellIs" dxfId="18811" priority="159" operator="equal">
      <formula>"LCP"</formula>
    </cfRule>
  </conditionalFormatting>
  <conditionalFormatting sqref="J59">
    <cfRule type="cellIs" dxfId="18810" priority="155" operator="equal">
      <formula>"Receiving"</formula>
    </cfRule>
  </conditionalFormatting>
  <conditionalFormatting sqref="J34:J47">
    <cfRule type="cellIs" dxfId="18809" priority="154" operator="equal">
      <formula>"SLC"</formula>
    </cfRule>
  </conditionalFormatting>
  <conditionalFormatting sqref="J34:J47">
    <cfRule type="cellIs" dxfId="18808" priority="150" operator="equal">
      <formula>"IDF"</formula>
    </cfRule>
    <cfRule type="cellIs" dxfId="18807" priority="151" operator="equal">
      <formula>"Costco"</formula>
    </cfRule>
    <cfRule type="cellIs" dxfId="18806" priority="152" operator="equal">
      <formula>"Gutzy"</formula>
    </cfRule>
    <cfRule type="cellIs" dxfId="18805" priority="153" operator="equal">
      <formula>"LCP"</formula>
    </cfRule>
  </conditionalFormatting>
  <conditionalFormatting sqref="J34:J47">
    <cfRule type="cellIs" dxfId="18804" priority="149" operator="equal">
      <formula>"Receiving"</formula>
    </cfRule>
  </conditionalFormatting>
  <conditionalFormatting sqref="J48:J52">
    <cfRule type="cellIs" dxfId="18803" priority="148" operator="equal">
      <formula>"SLC"</formula>
    </cfRule>
  </conditionalFormatting>
  <conditionalFormatting sqref="J48:J52">
    <cfRule type="cellIs" dxfId="18802" priority="144" operator="equal">
      <formula>"IDF"</formula>
    </cfRule>
    <cfRule type="cellIs" dxfId="18801" priority="145" operator="equal">
      <formula>"Costco"</formula>
    </cfRule>
    <cfRule type="cellIs" dxfId="18800" priority="146" operator="equal">
      <formula>"Gutzy"</formula>
    </cfRule>
    <cfRule type="cellIs" dxfId="18799" priority="147" operator="equal">
      <formula>"LCP"</formula>
    </cfRule>
  </conditionalFormatting>
  <conditionalFormatting sqref="J48:J52">
    <cfRule type="cellIs" dxfId="18798" priority="143" operator="equal">
      <formula>"Receiving"</formula>
    </cfRule>
  </conditionalFormatting>
  <conditionalFormatting sqref="S56">
    <cfRule type="cellIs" dxfId="18797" priority="142" operator="equal">
      <formula>"SLC"</formula>
    </cfRule>
  </conditionalFormatting>
  <conditionalFormatting sqref="S56">
    <cfRule type="cellIs" dxfId="18796" priority="138" operator="equal">
      <formula>"IDF"</formula>
    </cfRule>
    <cfRule type="cellIs" dxfId="18795" priority="139" operator="equal">
      <formula>"Costco"</formula>
    </cfRule>
    <cfRule type="cellIs" dxfId="18794" priority="140" operator="equal">
      <formula>"Gutzy"</formula>
    </cfRule>
    <cfRule type="cellIs" dxfId="18793" priority="141" operator="equal">
      <formula>"LCP"</formula>
    </cfRule>
  </conditionalFormatting>
  <conditionalFormatting sqref="S56">
    <cfRule type="cellIs" dxfId="18792" priority="137" operator="equal">
      <formula>"Receiving"</formula>
    </cfRule>
  </conditionalFormatting>
  <conditionalFormatting sqref="S59">
    <cfRule type="cellIs" dxfId="18791" priority="136" operator="equal">
      <formula>"SLC"</formula>
    </cfRule>
  </conditionalFormatting>
  <conditionalFormatting sqref="S59">
    <cfRule type="cellIs" dxfId="18790" priority="132" operator="equal">
      <formula>"IDF"</formula>
    </cfRule>
    <cfRule type="cellIs" dxfId="18789" priority="133" operator="equal">
      <formula>"Costco"</formula>
    </cfRule>
    <cfRule type="cellIs" dxfId="18788" priority="134" operator="equal">
      <formula>"Gutzy"</formula>
    </cfRule>
    <cfRule type="cellIs" dxfId="18787" priority="135" operator="equal">
      <formula>"LCP"</formula>
    </cfRule>
  </conditionalFormatting>
  <conditionalFormatting sqref="S59">
    <cfRule type="cellIs" dxfId="18786" priority="131" operator="equal">
      <formula>"Receiving"</formula>
    </cfRule>
  </conditionalFormatting>
  <conditionalFormatting sqref="S56:S59">
    <cfRule type="cellIs" dxfId="18785" priority="130" operator="equal">
      <formula>"SLC"</formula>
    </cfRule>
  </conditionalFormatting>
  <conditionalFormatting sqref="S56:S59">
    <cfRule type="cellIs" dxfId="18784" priority="126" operator="equal">
      <formula>"IDF"</formula>
    </cfRule>
    <cfRule type="cellIs" dxfId="18783" priority="127" operator="equal">
      <formula>"Costco"</formula>
    </cfRule>
    <cfRule type="cellIs" dxfId="18782" priority="128" operator="equal">
      <formula>"Gutzy"</formula>
    </cfRule>
    <cfRule type="cellIs" dxfId="18781" priority="129" operator="equal">
      <formula>"LCP"</formula>
    </cfRule>
  </conditionalFormatting>
  <conditionalFormatting sqref="S56:S59">
    <cfRule type="cellIs" dxfId="18780" priority="125" operator="equal">
      <formula>"Receiving"</formula>
    </cfRule>
  </conditionalFormatting>
  <conditionalFormatting sqref="S54:S55 S34:S47">
    <cfRule type="cellIs" dxfId="18779" priority="124" operator="equal">
      <formula>"SLC"</formula>
    </cfRule>
  </conditionalFormatting>
  <conditionalFormatting sqref="S54:S55 S34:S47">
    <cfRule type="cellIs" dxfId="18778" priority="120" operator="equal">
      <formula>"IDF"</formula>
    </cfRule>
    <cfRule type="cellIs" dxfId="18777" priority="121" operator="equal">
      <formula>"Costco"</formula>
    </cfRule>
    <cfRule type="cellIs" dxfId="18776" priority="122" operator="equal">
      <formula>"Gutzy"</formula>
    </cfRule>
    <cfRule type="cellIs" dxfId="18775" priority="123" operator="equal">
      <formula>"LCP"</formula>
    </cfRule>
  </conditionalFormatting>
  <conditionalFormatting sqref="S54:S55 S34:S47">
    <cfRule type="cellIs" dxfId="18774" priority="119" operator="equal">
      <formula>"Receiving"</formula>
    </cfRule>
  </conditionalFormatting>
  <conditionalFormatting sqref="S48:S53">
    <cfRule type="cellIs" dxfId="18773" priority="118" operator="equal">
      <formula>"SLC"</formula>
    </cfRule>
  </conditionalFormatting>
  <conditionalFormatting sqref="S48:S53">
    <cfRule type="cellIs" dxfId="18772" priority="114" operator="equal">
      <formula>"IDF"</formula>
    </cfRule>
    <cfRule type="cellIs" dxfId="18771" priority="115" operator="equal">
      <formula>"Costco"</formula>
    </cfRule>
    <cfRule type="cellIs" dxfId="18770" priority="116" operator="equal">
      <formula>"Gutzy"</formula>
    </cfRule>
    <cfRule type="cellIs" dxfId="18769" priority="117" operator="equal">
      <formula>"LCP"</formula>
    </cfRule>
  </conditionalFormatting>
  <conditionalFormatting sqref="S48:S53">
    <cfRule type="cellIs" dxfId="18768" priority="113" operator="equal">
      <formula>"Receiving"</formula>
    </cfRule>
  </conditionalFormatting>
  <conditionalFormatting sqref="A87">
    <cfRule type="cellIs" dxfId="18767" priority="112" operator="equal">
      <formula>"SLC"</formula>
    </cfRule>
  </conditionalFormatting>
  <conditionalFormatting sqref="A87">
    <cfRule type="cellIs" dxfId="18766" priority="108" operator="equal">
      <formula>"IDF"</formula>
    </cfRule>
    <cfRule type="cellIs" dxfId="18765" priority="109" operator="equal">
      <formula>"Costco"</formula>
    </cfRule>
    <cfRule type="cellIs" dxfId="18764" priority="110" operator="equal">
      <formula>"Gutzy"</formula>
    </cfRule>
    <cfRule type="cellIs" dxfId="18763" priority="111" operator="equal">
      <formula>"LCP"</formula>
    </cfRule>
  </conditionalFormatting>
  <conditionalFormatting sqref="A87">
    <cfRule type="cellIs" dxfId="18762" priority="107" operator="equal">
      <formula>"Receiving"</formula>
    </cfRule>
  </conditionalFormatting>
  <conditionalFormatting sqref="A85:A87">
    <cfRule type="cellIs" dxfId="18761" priority="106" operator="equal">
      <formula>"SLC"</formula>
    </cfRule>
  </conditionalFormatting>
  <conditionalFormatting sqref="A85:A87">
    <cfRule type="cellIs" dxfId="18760" priority="102" operator="equal">
      <formula>"IDF"</formula>
    </cfRule>
    <cfRule type="cellIs" dxfId="18759" priority="103" operator="equal">
      <formula>"Costco"</formula>
    </cfRule>
    <cfRule type="cellIs" dxfId="18758" priority="104" operator="equal">
      <formula>"Gutzy"</formula>
    </cfRule>
    <cfRule type="cellIs" dxfId="18757" priority="105" operator="equal">
      <formula>"LCP"</formula>
    </cfRule>
  </conditionalFormatting>
  <conditionalFormatting sqref="A85:A87">
    <cfRule type="cellIs" dxfId="18756" priority="101" operator="equal">
      <formula>"Receiving"</formula>
    </cfRule>
  </conditionalFormatting>
  <conditionalFormatting sqref="A82 A62:A75">
    <cfRule type="cellIs" dxfId="18755" priority="100" operator="equal">
      <formula>"SLC"</formula>
    </cfRule>
  </conditionalFormatting>
  <conditionalFormatting sqref="A82 A62:A75">
    <cfRule type="cellIs" dxfId="18754" priority="96" operator="equal">
      <formula>"IDF"</formula>
    </cfRule>
    <cfRule type="cellIs" dxfId="18753" priority="97" operator="equal">
      <formula>"Costco"</formula>
    </cfRule>
    <cfRule type="cellIs" dxfId="18752" priority="98" operator="equal">
      <formula>"Gutzy"</formula>
    </cfRule>
    <cfRule type="cellIs" dxfId="18751" priority="99" operator="equal">
      <formula>"LCP"</formula>
    </cfRule>
  </conditionalFormatting>
  <conditionalFormatting sqref="A82 A62:A75">
    <cfRule type="cellIs" dxfId="18750" priority="95" operator="equal">
      <formula>"Receiving"</formula>
    </cfRule>
  </conditionalFormatting>
  <conditionalFormatting sqref="A76:A81">
    <cfRule type="cellIs" dxfId="18749" priority="94" operator="equal">
      <formula>"SLC"</formula>
    </cfRule>
  </conditionalFormatting>
  <conditionalFormatting sqref="A76:A81">
    <cfRule type="cellIs" dxfId="18748" priority="90" operator="equal">
      <formula>"IDF"</formula>
    </cfRule>
    <cfRule type="cellIs" dxfId="18747" priority="91" operator="equal">
      <formula>"Costco"</formula>
    </cfRule>
    <cfRule type="cellIs" dxfId="18746" priority="92" operator="equal">
      <formula>"Gutzy"</formula>
    </cfRule>
    <cfRule type="cellIs" dxfId="18745" priority="93" operator="equal">
      <formula>"LCP"</formula>
    </cfRule>
  </conditionalFormatting>
  <conditionalFormatting sqref="A76:A81">
    <cfRule type="cellIs" dxfId="18744" priority="89" operator="equal">
      <formula>"Receiving"</formula>
    </cfRule>
  </conditionalFormatting>
  <conditionalFormatting sqref="A89:A97 H89:H97">
    <cfRule type="cellIs" dxfId="18743" priority="88" operator="equal">
      <formula>"SLC"</formula>
    </cfRule>
  </conditionalFormatting>
  <conditionalFormatting sqref="A89:A97 H89:H97">
    <cfRule type="cellIs" dxfId="18742" priority="84" operator="equal">
      <formula>"IDF"</formula>
    </cfRule>
    <cfRule type="cellIs" dxfId="18741" priority="85" operator="equal">
      <formula>"Costco"</formula>
    </cfRule>
    <cfRule type="cellIs" dxfId="18740" priority="86" operator="equal">
      <formula>"Gutzy"</formula>
    </cfRule>
    <cfRule type="cellIs" dxfId="18739" priority="87" operator="equal">
      <formula>"LCP"</formula>
    </cfRule>
  </conditionalFormatting>
  <conditionalFormatting sqref="A89:A97 H89:H97">
    <cfRule type="cellIs" dxfId="18738" priority="83" operator="equal">
      <formula>"Receiving"</formula>
    </cfRule>
  </conditionalFormatting>
  <conditionalFormatting sqref="S71:S76 N62:N67 N71:N77">
    <cfRule type="cellIs" dxfId="18737" priority="82" operator="equal">
      <formula>"SLC"</formula>
    </cfRule>
  </conditionalFormatting>
  <conditionalFormatting sqref="S71:S76 N62:N67 N71:N77">
    <cfRule type="cellIs" dxfId="18736" priority="78" operator="equal">
      <formula>"IDF"</formula>
    </cfRule>
    <cfRule type="cellIs" dxfId="18735" priority="79" operator="equal">
      <formula>"Costco"</formula>
    </cfRule>
    <cfRule type="cellIs" dxfId="18734" priority="80" operator="equal">
      <formula>"Gutzy"</formula>
    </cfRule>
    <cfRule type="cellIs" dxfId="18733" priority="81" operator="equal">
      <formula>"LCP"</formula>
    </cfRule>
  </conditionalFormatting>
  <conditionalFormatting sqref="S71:S76">
    <cfRule type="cellIs" dxfId="18732" priority="77" operator="equal">
      <formula>"Receiving"</formula>
    </cfRule>
  </conditionalFormatting>
  <conditionalFormatting sqref="Q62:Q66 T72:T77 W62:W67 O61 U71 L61:L67 S62:T67">
    <cfRule type="cellIs" dxfId="18731" priority="76" operator="equal">
      <formula>"SLC"</formula>
    </cfRule>
  </conditionalFormatting>
  <conditionalFormatting sqref="Q62:Q66 T72:T77 W62:W67 O61 U71 L61:L67 S62:T67">
    <cfRule type="cellIs" dxfId="18730" priority="72" operator="equal">
      <formula>"IDF"</formula>
    </cfRule>
    <cfRule type="cellIs" dxfId="18729" priority="73" operator="equal">
      <formula>"Costco"</formula>
    </cfRule>
    <cfRule type="cellIs" dxfId="18728" priority="74" operator="equal">
      <formula>"Gutzy"</formula>
    </cfRule>
    <cfRule type="cellIs" dxfId="18727" priority="75" operator="equal">
      <formula>"LCP"</formula>
    </cfRule>
  </conditionalFormatting>
  <conditionalFormatting sqref="Q72:Q77">
    <cfRule type="cellIs" dxfId="18726" priority="71" operator="equal">
      <formula>"SLC"</formula>
    </cfRule>
  </conditionalFormatting>
  <conditionalFormatting sqref="Q72:Q77">
    <cfRule type="cellIs" dxfId="18725" priority="67" operator="equal">
      <formula>"IDF"</formula>
    </cfRule>
    <cfRule type="cellIs" dxfId="18724" priority="68" operator="equal">
      <formula>"Costco"</formula>
    </cfRule>
    <cfRule type="cellIs" dxfId="18723" priority="69" operator="equal">
      <formula>"Gutzy"</formula>
    </cfRule>
    <cfRule type="cellIs" dxfId="18722" priority="70" operator="equal">
      <formula>"LCP"</formula>
    </cfRule>
  </conditionalFormatting>
  <conditionalFormatting sqref="W72:W77">
    <cfRule type="cellIs" dxfId="18721" priority="66" operator="equal">
      <formula>"SLC"</formula>
    </cfRule>
  </conditionalFormatting>
  <conditionalFormatting sqref="W72:W77">
    <cfRule type="cellIs" dxfId="18720" priority="62" operator="equal">
      <formula>"IDF"</formula>
    </cfRule>
    <cfRule type="cellIs" dxfId="18719" priority="63" operator="equal">
      <formula>"Costco"</formula>
    </cfRule>
    <cfRule type="cellIs" dxfId="18718" priority="64" operator="equal">
      <formula>"Gutzy"</formula>
    </cfRule>
    <cfRule type="cellIs" dxfId="18717" priority="65" operator="equal">
      <formula>"LCP"</formula>
    </cfRule>
  </conditionalFormatting>
  <conditionalFormatting sqref="N71:N77 U71 L61:L67 S62:S67">
    <cfRule type="cellIs" dxfId="18716" priority="61" operator="equal">
      <formula>"Receiving"</formula>
    </cfRule>
  </conditionalFormatting>
  <conditionalFormatting sqref="A26">
    <cfRule type="cellIs" dxfId="18715" priority="60" operator="equal">
      <formula>"SLC"</formula>
    </cfRule>
  </conditionalFormatting>
  <conditionalFormatting sqref="A26">
    <cfRule type="cellIs" dxfId="18714" priority="56" operator="equal">
      <formula>"IDF"</formula>
    </cfRule>
    <cfRule type="cellIs" dxfId="18713" priority="57" operator="equal">
      <formula>"Costco"</formula>
    </cfRule>
    <cfRule type="cellIs" dxfId="18712" priority="58" operator="equal">
      <formula>"Gutzy"</formula>
    </cfRule>
    <cfRule type="cellIs" dxfId="18711" priority="59" operator="equal">
      <formula>"LCP"</formula>
    </cfRule>
  </conditionalFormatting>
  <conditionalFormatting sqref="A26">
    <cfRule type="cellIs" dxfId="18710" priority="55" operator="equal">
      <formula>"Receiving"</formula>
    </cfRule>
  </conditionalFormatting>
  <conditionalFormatting sqref="A84">
    <cfRule type="cellIs" dxfId="18709" priority="54" operator="equal">
      <formula>"SLC"</formula>
    </cfRule>
  </conditionalFormatting>
  <conditionalFormatting sqref="A84">
    <cfRule type="cellIs" dxfId="18708" priority="50" operator="equal">
      <formula>"IDF"</formula>
    </cfRule>
    <cfRule type="cellIs" dxfId="18707" priority="51" operator="equal">
      <formula>"Costco"</formula>
    </cfRule>
    <cfRule type="cellIs" dxfId="18706" priority="52" operator="equal">
      <formula>"Gutzy"</formula>
    </cfRule>
    <cfRule type="cellIs" dxfId="18705" priority="53" operator="equal">
      <formula>"LCP"</formula>
    </cfRule>
  </conditionalFormatting>
  <conditionalFormatting sqref="A84">
    <cfRule type="cellIs" dxfId="18704" priority="49" operator="equal">
      <formula>"Receiving"</formula>
    </cfRule>
  </conditionalFormatting>
  <conditionalFormatting sqref="A5:A14">
    <cfRule type="cellIs" dxfId="18703" priority="48" operator="equal">
      <formula>"SLC"</formula>
    </cfRule>
  </conditionalFormatting>
  <conditionalFormatting sqref="A5:A14">
    <cfRule type="cellIs" dxfId="18702" priority="44" operator="equal">
      <formula>"IDF"</formula>
    </cfRule>
    <cfRule type="cellIs" dxfId="18701" priority="45" operator="equal">
      <formula>"Costco"</formula>
    </cfRule>
    <cfRule type="cellIs" dxfId="18700" priority="46" operator="equal">
      <formula>"Gutzy"</formula>
    </cfRule>
    <cfRule type="cellIs" dxfId="18699" priority="47" operator="equal">
      <formula>"LCP"</formula>
    </cfRule>
  </conditionalFormatting>
  <conditionalFormatting sqref="A5:A14">
    <cfRule type="cellIs" dxfId="18698" priority="43" operator="equal">
      <formula>"Receiving"</formula>
    </cfRule>
  </conditionalFormatting>
  <conditionalFormatting sqref="J25">
    <cfRule type="cellIs" dxfId="18697" priority="42" operator="equal">
      <formula>"SLC"</formula>
    </cfRule>
  </conditionalFormatting>
  <conditionalFormatting sqref="J25">
    <cfRule type="cellIs" dxfId="18696" priority="38" operator="equal">
      <formula>"IDF"</formula>
    </cfRule>
    <cfRule type="cellIs" dxfId="18695" priority="39" operator="equal">
      <formula>"Costco"</formula>
    </cfRule>
    <cfRule type="cellIs" dxfId="18694" priority="40" operator="equal">
      <formula>"Gutzy"</formula>
    </cfRule>
    <cfRule type="cellIs" dxfId="18693" priority="41" operator="equal">
      <formula>"LCP"</formula>
    </cfRule>
  </conditionalFormatting>
  <conditionalFormatting sqref="J25">
    <cfRule type="cellIs" dxfId="18692" priority="37" operator="equal">
      <formula>"Receiving"</formula>
    </cfRule>
  </conditionalFormatting>
  <conditionalFormatting sqref="A55">
    <cfRule type="cellIs" dxfId="18691" priority="36" operator="equal">
      <formula>"SLC"</formula>
    </cfRule>
  </conditionalFormatting>
  <conditionalFormatting sqref="A55">
    <cfRule type="cellIs" dxfId="18690" priority="32" operator="equal">
      <formula>"IDF"</formula>
    </cfRule>
    <cfRule type="cellIs" dxfId="18689" priority="33" operator="equal">
      <formula>"Costco"</formula>
    </cfRule>
    <cfRule type="cellIs" dxfId="18688" priority="34" operator="equal">
      <formula>"Gutzy"</formula>
    </cfRule>
    <cfRule type="cellIs" dxfId="18687" priority="35" operator="equal">
      <formula>"LCP"</formula>
    </cfRule>
  </conditionalFormatting>
  <conditionalFormatting sqref="A55">
    <cfRule type="cellIs" dxfId="18686" priority="31" operator="equal">
      <formula>"Receiving"</formula>
    </cfRule>
  </conditionalFormatting>
  <conditionalFormatting sqref="A83">
    <cfRule type="cellIs" dxfId="18685" priority="30" operator="equal">
      <formula>"SLC"</formula>
    </cfRule>
  </conditionalFormatting>
  <conditionalFormatting sqref="A83">
    <cfRule type="cellIs" dxfId="18684" priority="26" operator="equal">
      <formula>"IDF"</formula>
    </cfRule>
    <cfRule type="cellIs" dxfId="18683" priority="27" operator="equal">
      <formula>"Costco"</formula>
    </cfRule>
    <cfRule type="cellIs" dxfId="18682" priority="28" operator="equal">
      <formula>"Gutzy"</formula>
    </cfRule>
    <cfRule type="cellIs" dxfId="18681" priority="29" operator="equal">
      <formula>"LCP"</formula>
    </cfRule>
  </conditionalFormatting>
  <conditionalFormatting sqref="A83">
    <cfRule type="cellIs" dxfId="18680" priority="25" operator="equal">
      <formula>"Receiving"</formula>
    </cfRule>
  </conditionalFormatting>
  <conditionalFormatting sqref="J55 J58">
    <cfRule type="cellIs" dxfId="18679" priority="24" operator="equal">
      <formula>"SLC"</formula>
    </cfRule>
  </conditionalFormatting>
  <conditionalFormatting sqref="J55 J58">
    <cfRule type="cellIs" dxfId="18678" priority="20" operator="equal">
      <formula>"IDF"</formula>
    </cfRule>
    <cfRule type="cellIs" dxfId="18677" priority="21" operator="equal">
      <formula>"Costco"</formula>
    </cfRule>
    <cfRule type="cellIs" dxfId="18676" priority="22" operator="equal">
      <formula>"Gutzy"</formula>
    </cfRule>
    <cfRule type="cellIs" dxfId="18675" priority="23" operator="equal">
      <formula>"LCP"</formula>
    </cfRule>
  </conditionalFormatting>
  <conditionalFormatting sqref="J55 J58">
    <cfRule type="cellIs" dxfId="18674" priority="19" operator="equal">
      <formula>"Receiving"</formula>
    </cfRule>
  </conditionalFormatting>
  <conditionalFormatting sqref="J53 J56">
    <cfRule type="cellIs" dxfId="18673" priority="18" operator="equal">
      <formula>"SLC"</formula>
    </cfRule>
  </conditionalFormatting>
  <conditionalFormatting sqref="J53 J56">
    <cfRule type="cellIs" dxfId="18672" priority="14" operator="equal">
      <formula>"IDF"</formula>
    </cfRule>
    <cfRule type="cellIs" dxfId="18671" priority="15" operator="equal">
      <formula>"Costco"</formula>
    </cfRule>
    <cfRule type="cellIs" dxfId="18670" priority="16" operator="equal">
      <formula>"Gutzy"</formula>
    </cfRule>
    <cfRule type="cellIs" dxfId="18669" priority="17" operator="equal">
      <formula>"LCP"</formula>
    </cfRule>
  </conditionalFormatting>
  <conditionalFormatting sqref="J53 J56">
    <cfRule type="cellIs" dxfId="18668" priority="13" operator="equal">
      <formula>"Receiving"</formula>
    </cfRule>
  </conditionalFormatting>
  <conditionalFormatting sqref="J54 J57">
    <cfRule type="cellIs" dxfId="18667" priority="12" operator="equal">
      <formula>"SLC"</formula>
    </cfRule>
  </conditionalFormatting>
  <conditionalFormatting sqref="J54 J57">
    <cfRule type="cellIs" dxfId="18666" priority="8" operator="equal">
      <formula>"IDF"</formula>
    </cfRule>
    <cfRule type="cellIs" dxfId="18665" priority="9" operator="equal">
      <formula>"Costco"</formula>
    </cfRule>
    <cfRule type="cellIs" dxfId="18664" priority="10" operator="equal">
      <formula>"Gutzy"</formula>
    </cfRule>
    <cfRule type="cellIs" dxfId="18663" priority="11" operator="equal">
      <formula>"LCP"</formula>
    </cfRule>
  </conditionalFormatting>
  <conditionalFormatting sqref="J54 J57">
    <cfRule type="cellIs" dxfId="18662" priority="7" operator="equal">
      <formula>"Receiving"</formula>
    </cfRule>
  </conditionalFormatting>
  <conditionalFormatting sqref="S25">
    <cfRule type="cellIs" dxfId="18661" priority="6" operator="equal">
      <formula>"SLC"</formula>
    </cfRule>
  </conditionalFormatting>
  <conditionalFormatting sqref="S25">
    <cfRule type="cellIs" dxfId="18660" priority="2" operator="equal">
      <formula>"IDF"</formula>
    </cfRule>
    <cfRule type="cellIs" dxfId="18659" priority="3" operator="equal">
      <formula>"Costco"</formula>
    </cfRule>
    <cfRule type="cellIs" dxfId="18658" priority="4" operator="equal">
      <formula>"Gutzy"</formula>
    </cfRule>
    <cfRule type="cellIs" dxfId="18657" priority="5" operator="equal">
      <formula>"LCP"</formula>
    </cfRule>
  </conditionalFormatting>
  <conditionalFormatting sqref="S25">
    <cfRule type="cellIs" dxfId="1865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219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19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EECB68-C924-4622-9A8F-0C0B1E13112D}">
          <x14:formula1>
            <xm:f>Lists!$A$1:$A$52</xm:f>
          </x14:formula1>
          <xm:sqref>C1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0452E-F7AA-4729-A0D0-ABB8F208A6AC}">
  <sheetPr codeName="Sheet267">
    <tabColor rgb="FFFF0000"/>
    <pageSetUpPr fitToPage="1"/>
  </sheetPr>
  <dimension ref="A1:BC273"/>
  <sheetViews>
    <sheetView topLeftCell="A52" zoomScale="90" zoomScaleNormal="90" zoomScaleSheetLayoutView="37" workbookViewId="0">
      <selection activeCell="B71" sqref="B7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61</v>
      </c>
    </row>
    <row r="2" spans="1:36" ht="8.25" customHeight="1" thickBot="1" x14ac:dyDescent="0.3"/>
    <row r="3" spans="1:36" ht="16.5" thickBot="1" x14ac:dyDescent="0.3">
      <c r="A3" s="476">
        <f>VLOOKUP(C1,Lists!A1:B52,2)</f>
        <v>46229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46230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46231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444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444" t="s">
        <v>4</v>
      </c>
      <c r="V4" s="444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36102</v>
      </c>
      <c r="C5" s="137">
        <v>91086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36116</v>
      </c>
      <c r="L5" s="137">
        <v>91755</v>
      </c>
      <c r="M5" s="128"/>
      <c r="N5" s="454" t="s">
        <v>62</v>
      </c>
      <c r="O5" s="142"/>
      <c r="P5" s="304"/>
      <c r="Q5" s="143"/>
      <c r="R5" s="310"/>
      <c r="S5" s="135" t="s">
        <v>19</v>
      </c>
      <c r="T5" s="205">
        <v>36133</v>
      </c>
      <c r="U5" s="445">
        <v>91804</v>
      </c>
      <c r="V5" s="128"/>
      <c r="W5" s="454" t="s">
        <v>331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36103</v>
      </c>
      <c r="C6" s="128">
        <v>91128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36117</v>
      </c>
      <c r="L6" s="128">
        <v>91766</v>
      </c>
      <c r="M6" s="128"/>
      <c r="N6" s="454" t="s">
        <v>62</v>
      </c>
      <c r="O6" s="142"/>
      <c r="P6" s="302"/>
      <c r="Q6" s="142"/>
      <c r="R6" s="311"/>
      <c r="S6" s="145" t="s">
        <v>19</v>
      </c>
      <c r="T6" s="205">
        <v>36134</v>
      </c>
      <c r="U6" s="445">
        <v>91805</v>
      </c>
      <c r="V6" s="128"/>
      <c r="W6" s="454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36104</v>
      </c>
      <c r="C7" s="128">
        <v>91130</v>
      </c>
      <c r="D7" s="128"/>
      <c r="E7" s="128" t="s">
        <v>331</v>
      </c>
      <c r="F7" s="142"/>
      <c r="G7" s="302"/>
      <c r="H7" s="142"/>
      <c r="I7" s="312"/>
      <c r="J7" s="145" t="s">
        <v>19</v>
      </c>
      <c r="K7" s="205">
        <v>36118</v>
      </c>
      <c r="L7" s="128">
        <v>91784</v>
      </c>
      <c r="M7" s="128"/>
      <c r="N7" s="454" t="s">
        <v>62</v>
      </c>
      <c r="O7" s="142"/>
      <c r="P7" s="302"/>
      <c r="Q7" s="142"/>
      <c r="R7" s="311"/>
      <c r="S7" s="145" t="s">
        <v>19</v>
      </c>
      <c r="T7" s="205">
        <v>36135</v>
      </c>
      <c r="U7" s="445">
        <v>91806</v>
      </c>
      <c r="V7" s="128"/>
      <c r="W7" s="454" t="s">
        <v>62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45">
        <v>36105</v>
      </c>
      <c r="C8" s="128">
        <v>91131</v>
      </c>
      <c r="D8" s="128"/>
      <c r="E8" s="128" t="s">
        <v>328</v>
      </c>
      <c r="F8" s="142"/>
      <c r="G8" s="302"/>
      <c r="H8" s="142"/>
      <c r="I8" s="420">
        <v>46230</v>
      </c>
      <c r="J8" s="145" t="s">
        <v>19</v>
      </c>
      <c r="K8" s="205">
        <v>36119</v>
      </c>
      <c r="L8" s="128">
        <v>91792</v>
      </c>
      <c r="M8" s="128"/>
      <c r="N8" s="454" t="s">
        <v>62</v>
      </c>
      <c r="O8" s="142"/>
      <c r="P8" s="302"/>
      <c r="Q8" s="142"/>
      <c r="R8" s="311"/>
      <c r="S8" s="145" t="s">
        <v>19</v>
      </c>
      <c r="T8" s="205">
        <v>36136</v>
      </c>
      <c r="U8" s="445">
        <v>91807</v>
      </c>
      <c r="V8" s="128"/>
      <c r="W8" s="454" t="s">
        <v>331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36106</v>
      </c>
      <c r="C9" s="128">
        <v>91132</v>
      </c>
      <c r="D9" s="128"/>
      <c r="E9" s="128" t="s">
        <v>591</v>
      </c>
      <c r="F9" s="142"/>
      <c r="G9" s="302"/>
      <c r="H9" s="142"/>
      <c r="I9" s="311"/>
      <c r="J9" s="145" t="s">
        <v>19</v>
      </c>
      <c r="K9" s="205">
        <v>36120</v>
      </c>
      <c r="L9" s="128">
        <v>91799</v>
      </c>
      <c r="M9" s="128"/>
      <c r="N9" s="454" t="s">
        <v>62</v>
      </c>
      <c r="O9" s="142"/>
      <c r="P9" s="302"/>
      <c r="Q9" s="142"/>
      <c r="R9" s="311"/>
      <c r="S9" s="145" t="s">
        <v>19</v>
      </c>
      <c r="T9" s="205">
        <v>36137</v>
      </c>
      <c r="U9" s="445">
        <v>91808</v>
      </c>
      <c r="V9" s="128"/>
      <c r="W9" s="454" t="s">
        <v>62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36107</v>
      </c>
      <c r="C10" s="128">
        <v>91133</v>
      </c>
      <c r="D10" s="128"/>
      <c r="E10" s="128" t="s">
        <v>62</v>
      </c>
      <c r="F10" s="142"/>
      <c r="G10" s="302"/>
      <c r="H10" s="142"/>
      <c r="I10" s="311"/>
      <c r="J10" s="145" t="s">
        <v>19</v>
      </c>
      <c r="K10" s="205">
        <v>36121</v>
      </c>
      <c r="L10" s="128">
        <v>91810</v>
      </c>
      <c r="M10" s="128"/>
      <c r="N10" s="454" t="s">
        <v>331</v>
      </c>
      <c r="O10" s="142"/>
      <c r="P10" s="302"/>
      <c r="Q10" s="142"/>
      <c r="R10" s="311"/>
      <c r="S10" s="145" t="s">
        <v>19</v>
      </c>
      <c r="T10" s="205">
        <v>36138</v>
      </c>
      <c r="U10" s="445">
        <v>91809</v>
      </c>
      <c r="V10" s="128"/>
      <c r="W10" s="454" t="s">
        <v>329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36108</v>
      </c>
      <c r="C11" s="128">
        <v>91134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36122</v>
      </c>
      <c r="L11" s="128">
        <v>91818</v>
      </c>
      <c r="M11" s="128"/>
      <c r="N11" s="454" t="s">
        <v>331</v>
      </c>
      <c r="O11" s="142"/>
      <c r="P11" s="302"/>
      <c r="Q11" s="142"/>
      <c r="R11" s="311"/>
      <c r="S11" s="145" t="s">
        <v>19</v>
      </c>
      <c r="T11" s="205">
        <v>36139</v>
      </c>
      <c r="U11" s="445">
        <v>91811</v>
      </c>
      <c r="V11" s="128"/>
      <c r="W11" s="454" t="s">
        <v>330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36109</v>
      </c>
      <c r="C12" s="128">
        <v>91135</v>
      </c>
      <c r="D12" s="128"/>
      <c r="E12" s="128" t="s">
        <v>331</v>
      </c>
      <c r="F12" s="142"/>
      <c r="G12" s="302"/>
      <c r="H12" s="142"/>
      <c r="I12" s="311"/>
      <c r="J12" s="145" t="s">
        <v>19</v>
      </c>
      <c r="K12" s="205">
        <v>36123</v>
      </c>
      <c r="L12" s="128">
        <v>91819</v>
      </c>
      <c r="M12" s="128"/>
      <c r="N12" s="454" t="s">
        <v>329</v>
      </c>
      <c r="O12" s="142"/>
      <c r="P12" s="302"/>
      <c r="Q12" s="142"/>
      <c r="R12" s="311"/>
      <c r="S12" s="145" t="s">
        <v>19</v>
      </c>
      <c r="T12" s="205">
        <v>36140</v>
      </c>
      <c r="U12" s="445">
        <v>91812</v>
      </c>
      <c r="V12" s="128"/>
      <c r="W12" s="454" t="s">
        <v>591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36110</v>
      </c>
      <c r="C13" s="128">
        <v>91136</v>
      </c>
      <c r="D13" s="128"/>
      <c r="E13" s="128" t="s">
        <v>328</v>
      </c>
      <c r="F13" s="142"/>
      <c r="G13" s="302"/>
      <c r="H13" s="142"/>
      <c r="I13" s="420">
        <v>46230</v>
      </c>
      <c r="J13" s="145" t="s">
        <v>19</v>
      </c>
      <c r="K13" s="205">
        <v>34248</v>
      </c>
      <c r="L13" s="128">
        <v>91820</v>
      </c>
      <c r="M13" s="128"/>
      <c r="N13" s="454" t="s">
        <v>591</v>
      </c>
      <c r="O13" s="142"/>
      <c r="P13" s="302"/>
      <c r="Q13" s="142"/>
      <c r="R13" s="311"/>
      <c r="S13" s="145" t="s">
        <v>19</v>
      </c>
      <c r="T13" s="205">
        <v>36141</v>
      </c>
      <c r="U13" s="445">
        <v>91813</v>
      </c>
      <c r="V13" s="128"/>
      <c r="W13" s="454" t="s">
        <v>62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205">
        <v>36111</v>
      </c>
      <c r="C14" s="440">
        <v>4501378061</v>
      </c>
      <c r="D14" s="128"/>
      <c r="E14" s="128"/>
      <c r="F14" s="142" t="s">
        <v>74</v>
      </c>
      <c r="G14" s="302"/>
      <c r="H14" s="142"/>
      <c r="I14" s="311"/>
      <c r="J14" s="145" t="s">
        <v>19</v>
      </c>
      <c r="K14" s="205">
        <v>36125</v>
      </c>
      <c r="L14" s="148">
        <v>91821</v>
      </c>
      <c r="M14" s="128"/>
      <c r="N14" s="454" t="s">
        <v>329</v>
      </c>
      <c r="O14" s="142"/>
      <c r="P14" s="302"/>
      <c r="Q14" s="142"/>
      <c r="R14" s="311"/>
      <c r="S14" s="145" t="s">
        <v>19</v>
      </c>
      <c r="T14" s="205">
        <v>36142</v>
      </c>
      <c r="U14" s="445">
        <v>91814</v>
      </c>
      <c r="V14" s="128"/>
      <c r="W14" s="454" t="s">
        <v>62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36112</v>
      </c>
      <c r="C15" s="440">
        <v>4501378062</v>
      </c>
      <c r="D15" s="128"/>
      <c r="E15" s="128"/>
      <c r="F15" s="142" t="s">
        <v>15</v>
      </c>
      <c r="G15" s="302"/>
      <c r="H15" s="142"/>
      <c r="I15" s="311"/>
      <c r="J15" s="145" t="s">
        <v>19</v>
      </c>
      <c r="K15" s="205">
        <v>36126</v>
      </c>
      <c r="L15" s="175">
        <v>91825</v>
      </c>
      <c r="M15" s="128"/>
      <c r="N15" s="454" t="s">
        <v>329</v>
      </c>
      <c r="O15" s="142"/>
      <c r="P15" s="302"/>
      <c r="Q15" s="142"/>
      <c r="R15" s="311"/>
      <c r="S15" s="145" t="s">
        <v>19</v>
      </c>
      <c r="T15" s="205">
        <v>36143</v>
      </c>
      <c r="U15" s="445">
        <v>91815</v>
      </c>
      <c r="V15" s="128"/>
      <c r="W15" s="454" t="s">
        <v>328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36113</v>
      </c>
      <c r="C16" s="440">
        <v>4501378054</v>
      </c>
      <c r="D16" s="128"/>
      <c r="E16" s="128"/>
      <c r="F16" s="142" t="s">
        <v>92</v>
      </c>
      <c r="G16" s="302"/>
      <c r="H16" s="142"/>
      <c r="I16" s="311"/>
      <c r="J16" s="145" t="s">
        <v>19</v>
      </c>
      <c r="K16" s="205">
        <v>36127</v>
      </c>
      <c r="L16" s="175">
        <v>91836</v>
      </c>
      <c r="M16" s="128"/>
      <c r="N16" s="454" t="s">
        <v>591</v>
      </c>
      <c r="O16" s="142"/>
      <c r="P16" s="302"/>
      <c r="Q16" s="142"/>
      <c r="R16" s="311"/>
      <c r="S16" s="145" t="s">
        <v>19</v>
      </c>
      <c r="T16" s="205">
        <v>36144</v>
      </c>
      <c r="U16" s="445">
        <v>91816</v>
      </c>
      <c r="V16" s="128"/>
      <c r="W16" s="454" t="s">
        <v>591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36114</v>
      </c>
      <c r="C17" s="440">
        <v>4501378063</v>
      </c>
      <c r="D17" s="128"/>
      <c r="E17" s="128"/>
      <c r="F17" s="142" t="s">
        <v>75</v>
      </c>
      <c r="G17" s="302"/>
      <c r="H17" s="142"/>
      <c r="I17" s="311"/>
      <c r="J17" s="145" t="s">
        <v>63</v>
      </c>
      <c r="K17" s="205">
        <v>36128</v>
      </c>
      <c r="L17" s="128" t="s">
        <v>587</v>
      </c>
      <c r="M17" s="320" t="s">
        <v>612</v>
      </c>
      <c r="N17" s="245"/>
      <c r="O17" s="246"/>
      <c r="P17" s="322"/>
      <c r="Q17" s="142"/>
      <c r="R17" s="311"/>
      <c r="S17" s="145" t="s">
        <v>19</v>
      </c>
      <c r="T17" s="205">
        <v>36145</v>
      </c>
      <c r="U17" s="445">
        <v>91817</v>
      </c>
      <c r="V17" s="128"/>
      <c r="W17" s="454" t="s">
        <v>329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63</v>
      </c>
      <c r="B18" s="205">
        <v>36115</v>
      </c>
      <c r="C18" s="128" t="s">
        <v>586</v>
      </c>
      <c r="D18" s="320" t="s">
        <v>585</v>
      </c>
      <c r="E18" s="245"/>
      <c r="F18" s="142"/>
      <c r="G18" s="302"/>
      <c r="H18" s="142"/>
      <c r="I18" s="311"/>
      <c r="J18" s="145" t="s">
        <v>20</v>
      </c>
      <c r="K18" s="205">
        <v>36129</v>
      </c>
      <c r="L18" s="128">
        <v>91782</v>
      </c>
      <c r="M18" s="128"/>
      <c r="N18" s="454" t="s">
        <v>62</v>
      </c>
      <c r="O18" s="142"/>
      <c r="P18" s="302"/>
      <c r="Q18" s="142"/>
      <c r="R18" s="311"/>
      <c r="S18" s="145" t="s">
        <v>20</v>
      </c>
      <c r="T18" s="205">
        <v>36146</v>
      </c>
      <c r="U18" s="445">
        <v>91780</v>
      </c>
      <c r="V18" s="128"/>
      <c r="W18" s="454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36130</v>
      </c>
      <c r="L19" s="128">
        <v>91783</v>
      </c>
      <c r="M19" s="296">
        <v>241283</v>
      </c>
      <c r="N19" s="455" t="s">
        <v>62</v>
      </c>
      <c r="O19" s="142"/>
      <c r="P19" s="302"/>
      <c r="Q19" s="142"/>
      <c r="R19" s="311"/>
      <c r="S19" s="145" t="s">
        <v>20</v>
      </c>
      <c r="T19" s="205">
        <v>36147</v>
      </c>
      <c r="U19" s="445">
        <v>91781</v>
      </c>
      <c r="V19" s="128"/>
      <c r="W19" s="454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05">
        <v>36131</v>
      </c>
      <c r="L20" s="439">
        <v>4501378291</v>
      </c>
      <c r="M20" s="128"/>
      <c r="N20" s="128"/>
      <c r="O20" s="142" t="s">
        <v>78</v>
      </c>
      <c r="P20" s="302"/>
      <c r="Q20" s="142"/>
      <c r="R20" s="315"/>
      <c r="S20" s="145" t="s">
        <v>22</v>
      </c>
      <c r="T20" s="205">
        <v>36148</v>
      </c>
      <c r="U20" s="461">
        <v>4501378526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84"/>
      <c r="J21" s="152" t="s">
        <v>22</v>
      </c>
      <c r="K21" s="205">
        <v>36132</v>
      </c>
      <c r="L21" s="460">
        <v>4501378292</v>
      </c>
      <c r="M21" s="175"/>
      <c r="N21" s="175"/>
      <c r="O21" s="175" t="s">
        <v>65</v>
      </c>
      <c r="P21" s="302"/>
      <c r="Q21" s="142"/>
      <c r="R21" s="311"/>
      <c r="S21" s="152" t="s">
        <v>22</v>
      </c>
      <c r="T21" s="205">
        <v>36149</v>
      </c>
      <c r="U21" s="439">
        <v>4501378527</v>
      </c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12</v>
      </c>
      <c r="B22" s="128">
        <v>30042797</v>
      </c>
      <c r="C22" s="128" t="s">
        <v>13</v>
      </c>
      <c r="D22" s="128"/>
      <c r="E22" s="128"/>
      <c r="F22" s="142" t="s">
        <v>16</v>
      </c>
      <c r="G22" s="302"/>
      <c r="H22" s="142"/>
      <c r="I22" s="384"/>
      <c r="J22" s="145"/>
      <c r="K22" s="175"/>
      <c r="L22" s="175"/>
      <c r="M22" s="175"/>
      <c r="N22" s="175"/>
      <c r="O22" s="175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30043068</v>
      </c>
      <c r="C23" s="128" t="s">
        <v>79</v>
      </c>
      <c r="D23" s="128"/>
      <c r="E23" s="128"/>
      <c r="F23" s="142" t="s">
        <v>14</v>
      </c>
      <c r="G23" s="302"/>
      <c r="H23" s="142"/>
      <c r="I23" s="384"/>
      <c r="J23" s="252" t="s">
        <v>12</v>
      </c>
      <c r="K23" s="128">
        <v>30043185</v>
      </c>
      <c r="L23" s="153" t="s">
        <v>163</v>
      </c>
      <c r="M23" s="128"/>
      <c r="N23" s="128"/>
      <c r="O23" s="162" t="s">
        <v>16</v>
      </c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30043184</v>
      </c>
      <c r="C24" s="128" t="s">
        <v>87</v>
      </c>
      <c r="D24" s="128"/>
      <c r="E24" s="128"/>
      <c r="F24" s="162">
        <v>1200</v>
      </c>
      <c r="G24" s="128"/>
      <c r="H24" s="142"/>
      <c r="I24" s="384"/>
      <c r="J24" s="128" t="s">
        <v>12</v>
      </c>
      <c r="K24" s="128">
        <v>30042838</v>
      </c>
      <c r="L24" s="153" t="s">
        <v>13</v>
      </c>
      <c r="M24" s="128"/>
      <c r="N24" s="128"/>
      <c r="O24" s="162" t="s">
        <v>14</v>
      </c>
      <c r="P24" s="304"/>
      <c r="Q24" s="143"/>
      <c r="R24" s="316"/>
      <c r="S24" s="128" t="s">
        <v>12</v>
      </c>
      <c r="T24" s="148">
        <v>30042795</v>
      </c>
      <c r="U24" s="153" t="s">
        <v>13</v>
      </c>
      <c r="V24" s="128"/>
      <c r="W24" s="128"/>
      <c r="X24" s="162" t="s">
        <v>64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84"/>
      <c r="J25" s="128" t="s">
        <v>12</v>
      </c>
      <c r="K25" s="128">
        <v>30043057</v>
      </c>
      <c r="L25" s="153" t="s">
        <v>77</v>
      </c>
      <c r="M25" s="128" t="s">
        <v>110</v>
      </c>
      <c r="N25" s="128"/>
      <c r="O25" s="162" t="s">
        <v>17</v>
      </c>
      <c r="P25" s="304"/>
      <c r="Q25" s="143"/>
      <c r="R25" s="429"/>
      <c r="S25" s="128" t="s">
        <v>12</v>
      </c>
      <c r="T25" s="148">
        <v>30042796</v>
      </c>
      <c r="U25" s="153" t="s">
        <v>13</v>
      </c>
      <c r="V25" s="128"/>
      <c r="W25" s="128"/>
      <c r="X25" s="16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84"/>
      <c r="J26" s="128" t="s">
        <v>12</v>
      </c>
      <c r="K26" s="128">
        <v>30043400</v>
      </c>
      <c r="L26" s="153" t="s">
        <v>77</v>
      </c>
      <c r="M26" s="128" t="s">
        <v>110</v>
      </c>
      <c r="N26" s="128"/>
      <c r="O26" s="162" t="s">
        <v>78</v>
      </c>
      <c r="P26" s="304"/>
      <c r="Q26" s="143"/>
      <c r="R26" s="429"/>
      <c r="S26" s="128" t="s">
        <v>12</v>
      </c>
      <c r="T26" s="175">
        <v>30043061</v>
      </c>
      <c r="U26" s="175" t="s">
        <v>77</v>
      </c>
      <c r="V26" s="175"/>
      <c r="W26" s="175"/>
      <c r="X26" s="175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84"/>
      <c r="J27" s="128" t="s">
        <v>12</v>
      </c>
      <c r="K27" s="128">
        <v>30042798</v>
      </c>
      <c r="L27" s="153" t="s">
        <v>13</v>
      </c>
      <c r="M27" s="128"/>
      <c r="N27" s="128"/>
      <c r="O27" s="162" t="s">
        <v>65</v>
      </c>
      <c r="P27" s="302"/>
      <c r="Q27" s="142"/>
      <c r="R27" s="384"/>
      <c r="S27" s="128"/>
      <c r="T27" s="128"/>
      <c r="U27" s="128"/>
      <c r="V27" s="128"/>
      <c r="W27" s="128"/>
      <c r="X27" s="16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84"/>
      <c r="J28" s="128" t="s">
        <v>12</v>
      </c>
      <c r="K28" s="128">
        <v>30042837</v>
      </c>
      <c r="L28" s="153" t="s">
        <v>13</v>
      </c>
      <c r="M28" s="128"/>
      <c r="N28" s="128"/>
      <c r="O28" s="162" t="s">
        <v>66</v>
      </c>
      <c r="P28" s="302"/>
      <c r="Q28" s="142"/>
      <c r="R28" s="384"/>
      <c r="S28" s="128" t="s">
        <v>12</v>
      </c>
      <c r="T28" s="320" t="s">
        <v>588</v>
      </c>
      <c r="U28" s="443"/>
      <c r="V28" s="443"/>
      <c r="W28" s="245"/>
      <c r="X28" s="340"/>
      <c r="Y28" s="322"/>
      <c r="Z28" s="246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431"/>
      <c r="J29" s="128" t="s">
        <v>12</v>
      </c>
      <c r="K29" s="129">
        <v>30043235</v>
      </c>
      <c r="L29" s="300" t="s">
        <v>79</v>
      </c>
      <c r="M29" s="299">
        <v>752744</v>
      </c>
      <c r="N29" s="299"/>
      <c r="O29" s="297"/>
      <c r="P29" s="306"/>
      <c r="Q29" s="297"/>
      <c r="R29" s="431"/>
      <c r="S29" s="128" t="s">
        <v>12</v>
      </c>
      <c r="T29" s="128">
        <v>30043234</v>
      </c>
      <c r="U29" s="161" t="s">
        <v>77</v>
      </c>
      <c r="V29" s="128"/>
      <c r="W29" s="128"/>
      <c r="X29" s="162" t="s">
        <v>78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28"/>
      <c r="T30" s="177"/>
      <c r="U30" s="177"/>
      <c r="V30" s="177"/>
      <c r="W30" s="177"/>
      <c r="X30" s="177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Y31" s="164"/>
      <c r="Z31" s="164"/>
      <c r="AA31" s="164"/>
    </row>
    <row r="32" spans="1:36" ht="16.5" thickBot="1" x14ac:dyDescent="0.3">
      <c r="A32" s="488">
        <f>S3+1</f>
        <v>46232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46233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46234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444" t="s">
        <v>4</v>
      </c>
      <c r="D33" s="444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444" t="s">
        <v>4</v>
      </c>
      <c r="M33" s="444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444" t="s">
        <v>4</v>
      </c>
      <c r="V33" s="444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5">
        <v>36150</v>
      </c>
      <c r="C34" s="445">
        <v>91798</v>
      </c>
      <c r="D34" s="128"/>
      <c r="E34" s="454" t="s">
        <v>62</v>
      </c>
      <c r="F34" s="142"/>
      <c r="G34" s="304"/>
      <c r="H34" s="143"/>
      <c r="I34" s="310"/>
      <c r="J34" s="135" t="s">
        <v>19</v>
      </c>
      <c r="K34" s="465">
        <v>36169</v>
      </c>
      <c r="L34" s="445">
        <v>91771</v>
      </c>
      <c r="M34" s="128"/>
      <c r="N34" s="454" t="s">
        <v>62</v>
      </c>
      <c r="O34" s="142"/>
      <c r="P34" s="304"/>
      <c r="Q34" s="143"/>
      <c r="R34" s="310"/>
      <c r="S34" s="135" t="s">
        <v>19</v>
      </c>
      <c r="T34" s="465">
        <v>36189</v>
      </c>
      <c r="U34" s="445">
        <v>91757</v>
      </c>
      <c r="V34" s="128"/>
      <c r="W34" s="454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36151</v>
      </c>
      <c r="C35" s="445">
        <v>91800</v>
      </c>
      <c r="D35" s="128"/>
      <c r="E35" s="454" t="s">
        <v>331</v>
      </c>
      <c r="F35" s="142"/>
      <c r="G35" s="302"/>
      <c r="H35" s="142"/>
      <c r="I35" s="311"/>
      <c r="J35" s="145" t="s">
        <v>19</v>
      </c>
      <c r="K35" s="463">
        <v>36170</v>
      </c>
      <c r="L35" s="445">
        <v>91772</v>
      </c>
      <c r="M35" s="128"/>
      <c r="N35" s="454" t="s">
        <v>62</v>
      </c>
      <c r="O35" s="142"/>
      <c r="P35" s="302"/>
      <c r="Q35" s="142"/>
      <c r="R35" s="311"/>
      <c r="S35" s="145" t="s">
        <v>19</v>
      </c>
      <c r="T35" s="463">
        <v>36190</v>
      </c>
      <c r="U35" s="445">
        <v>91758</v>
      </c>
      <c r="V35" s="128"/>
      <c r="W35" s="454" t="s">
        <v>329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36152</v>
      </c>
      <c r="C36" s="445">
        <v>91801</v>
      </c>
      <c r="D36" s="128"/>
      <c r="E36" s="454" t="s">
        <v>328</v>
      </c>
      <c r="F36" s="142"/>
      <c r="G36" s="302"/>
      <c r="H36" s="142"/>
      <c r="I36" s="311"/>
      <c r="J36" s="145" t="s">
        <v>19</v>
      </c>
      <c r="K36" s="465">
        <v>36171</v>
      </c>
      <c r="L36" s="445">
        <v>91773</v>
      </c>
      <c r="M36" s="128"/>
      <c r="N36" s="454" t="s">
        <v>62</v>
      </c>
      <c r="O36" s="142"/>
      <c r="P36" s="302"/>
      <c r="Q36" s="142"/>
      <c r="R36" s="311"/>
      <c r="S36" s="145" t="s">
        <v>19</v>
      </c>
      <c r="T36" s="465">
        <v>36191</v>
      </c>
      <c r="U36" s="445">
        <v>91759</v>
      </c>
      <c r="V36" s="128"/>
      <c r="W36" s="454" t="s">
        <v>329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36153</v>
      </c>
      <c r="C37" s="445">
        <v>91802</v>
      </c>
      <c r="D37" s="128"/>
      <c r="E37" s="454" t="s">
        <v>62</v>
      </c>
      <c r="F37" s="142"/>
      <c r="G37" s="302"/>
      <c r="H37" s="142"/>
      <c r="I37" s="311"/>
      <c r="J37" s="145" t="s">
        <v>19</v>
      </c>
      <c r="K37" s="463">
        <v>36172</v>
      </c>
      <c r="L37" s="445">
        <v>91822</v>
      </c>
      <c r="M37" s="128"/>
      <c r="N37" s="454" t="s">
        <v>62</v>
      </c>
      <c r="O37" s="142"/>
      <c r="P37" s="302"/>
      <c r="Q37" s="142"/>
      <c r="R37" s="311"/>
      <c r="S37" s="145" t="s">
        <v>19</v>
      </c>
      <c r="T37" s="463">
        <v>36192</v>
      </c>
      <c r="U37" s="445">
        <v>91760</v>
      </c>
      <c r="V37" s="128"/>
      <c r="W37" s="454" t="s">
        <v>328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36154</v>
      </c>
      <c r="C38" s="445">
        <v>91803</v>
      </c>
      <c r="D38" s="128"/>
      <c r="E38" s="454" t="s">
        <v>62</v>
      </c>
      <c r="F38" s="142"/>
      <c r="G38" s="302"/>
      <c r="H38" s="142"/>
      <c r="I38" s="311"/>
      <c r="J38" s="145" t="s">
        <v>19</v>
      </c>
      <c r="K38" s="465">
        <v>36173</v>
      </c>
      <c r="L38" s="445">
        <v>91823</v>
      </c>
      <c r="M38" s="128"/>
      <c r="N38" s="454" t="s">
        <v>330</v>
      </c>
      <c r="O38" s="142"/>
      <c r="P38" s="302"/>
      <c r="Q38" s="142"/>
      <c r="R38" s="311"/>
      <c r="S38" s="145" t="s">
        <v>19</v>
      </c>
      <c r="T38" s="465">
        <v>36193</v>
      </c>
      <c r="U38" s="445">
        <v>91761</v>
      </c>
      <c r="V38" s="128"/>
      <c r="W38" s="454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36155</v>
      </c>
      <c r="C39" s="445">
        <v>91833</v>
      </c>
      <c r="D39" s="128"/>
      <c r="E39" s="454" t="s">
        <v>328</v>
      </c>
      <c r="F39" s="142"/>
      <c r="G39" s="302"/>
      <c r="H39" s="142"/>
      <c r="I39" s="462">
        <v>46231</v>
      </c>
      <c r="J39" s="145" t="s">
        <v>19</v>
      </c>
      <c r="K39" s="463">
        <v>36174</v>
      </c>
      <c r="L39" s="445">
        <v>91824</v>
      </c>
      <c r="M39" s="128"/>
      <c r="N39" s="454" t="s">
        <v>331</v>
      </c>
      <c r="O39" s="142"/>
      <c r="P39" s="302"/>
      <c r="Q39" s="142"/>
      <c r="R39" s="311"/>
      <c r="S39" s="145" t="s">
        <v>19</v>
      </c>
      <c r="T39" s="463">
        <v>36194</v>
      </c>
      <c r="U39" s="445">
        <v>91762</v>
      </c>
      <c r="V39" s="128"/>
      <c r="W39" s="454" t="s">
        <v>329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36156</v>
      </c>
      <c r="C40" s="445">
        <v>91834</v>
      </c>
      <c r="D40" s="128"/>
      <c r="E40" s="454" t="s">
        <v>330</v>
      </c>
      <c r="F40" s="142"/>
      <c r="G40" s="302"/>
      <c r="H40" s="142"/>
      <c r="I40" s="311"/>
      <c r="J40" s="145" t="s">
        <v>19</v>
      </c>
      <c r="K40" s="465">
        <v>36175</v>
      </c>
      <c r="L40" s="445">
        <v>91826</v>
      </c>
      <c r="M40" s="128"/>
      <c r="N40" s="454" t="s">
        <v>328</v>
      </c>
      <c r="O40" s="142"/>
      <c r="P40" s="302"/>
      <c r="Q40" s="142"/>
      <c r="R40" s="311"/>
      <c r="S40" s="145" t="s">
        <v>19</v>
      </c>
      <c r="T40" s="465">
        <v>36195</v>
      </c>
      <c r="U40" s="445">
        <v>91763</v>
      </c>
      <c r="V40" s="128"/>
      <c r="W40" s="454" t="s">
        <v>591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36157</v>
      </c>
      <c r="C41" s="445">
        <v>91835</v>
      </c>
      <c r="D41" s="128"/>
      <c r="E41" s="454" t="s">
        <v>329</v>
      </c>
      <c r="F41" s="142"/>
      <c r="G41" s="302"/>
      <c r="H41" s="142"/>
      <c r="I41" s="311"/>
      <c r="J41" s="145" t="s">
        <v>19</v>
      </c>
      <c r="K41" s="463">
        <v>36176</v>
      </c>
      <c r="L41" s="445">
        <v>91827</v>
      </c>
      <c r="M41" s="128"/>
      <c r="N41" s="454" t="s">
        <v>592</v>
      </c>
      <c r="O41" s="142"/>
      <c r="P41" s="302"/>
      <c r="Q41" s="142"/>
      <c r="R41" s="311"/>
      <c r="S41" s="145" t="s">
        <v>19</v>
      </c>
      <c r="T41" s="463">
        <v>36196</v>
      </c>
      <c r="U41" s="445">
        <v>91764</v>
      </c>
      <c r="V41" s="128"/>
      <c r="W41" s="454" t="s">
        <v>328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36158</v>
      </c>
      <c r="C42" s="445">
        <v>91837</v>
      </c>
      <c r="D42" s="128"/>
      <c r="E42" s="454" t="s">
        <v>331</v>
      </c>
      <c r="F42" s="142"/>
      <c r="G42" s="302"/>
      <c r="H42" s="142"/>
      <c r="I42" s="311"/>
      <c r="J42" s="145" t="s">
        <v>19</v>
      </c>
      <c r="K42" s="465">
        <v>36177</v>
      </c>
      <c r="L42" s="445">
        <v>91828</v>
      </c>
      <c r="M42" s="128"/>
      <c r="N42" s="454" t="s">
        <v>329</v>
      </c>
      <c r="O42" s="142"/>
      <c r="P42" s="302"/>
      <c r="Q42" s="142"/>
      <c r="R42" s="311"/>
      <c r="S42" s="145" t="s">
        <v>19</v>
      </c>
      <c r="T42" s="465">
        <v>36197</v>
      </c>
      <c r="U42" s="445">
        <v>91765</v>
      </c>
      <c r="V42" s="128"/>
      <c r="W42" s="454" t="s">
        <v>62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36159</v>
      </c>
      <c r="C43" s="445">
        <v>91838</v>
      </c>
      <c r="D43" s="128"/>
      <c r="E43" s="454" t="s">
        <v>591</v>
      </c>
      <c r="F43" s="142"/>
      <c r="G43" s="302"/>
      <c r="H43" s="142"/>
      <c r="I43" s="311"/>
      <c r="J43" s="145" t="s">
        <v>19</v>
      </c>
      <c r="K43" s="463">
        <v>36178</v>
      </c>
      <c r="L43" s="445">
        <v>91829</v>
      </c>
      <c r="M43" s="128"/>
      <c r="N43" s="454" t="s">
        <v>329</v>
      </c>
      <c r="O43" s="142"/>
      <c r="P43" s="302"/>
      <c r="Q43" s="142"/>
      <c r="R43" s="311"/>
      <c r="S43" s="145" t="s">
        <v>19</v>
      </c>
      <c r="T43" s="463">
        <v>36198</v>
      </c>
      <c r="U43" s="445">
        <v>91767</v>
      </c>
      <c r="V43" s="128"/>
      <c r="W43" s="454" t="s">
        <v>62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36160</v>
      </c>
      <c r="C44" s="445">
        <v>91839</v>
      </c>
      <c r="D44" s="128"/>
      <c r="E44" s="454" t="s">
        <v>591</v>
      </c>
      <c r="F44" s="142"/>
      <c r="G44" s="302"/>
      <c r="H44" s="142"/>
      <c r="I44" s="311"/>
      <c r="J44" s="145" t="s">
        <v>19</v>
      </c>
      <c r="K44" s="465">
        <v>36179</v>
      </c>
      <c r="L44" s="445">
        <v>91830</v>
      </c>
      <c r="M44" s="128"/>
      <c r="N44" s="454" t="s">
        <v>591</v>
      </c>
      <c r="O44" s="142"/>
      <c r="P44" s="302"/>
      <c r="Q44" s="142"/>
      <c r="R44" s="311"/>
      <c r="S44" s="145" t="s">
        <v>19</v>
      </c>
      <c r="T44" s="465">
        <v>36199</v>
      </c>
      <c r="U44" s="445">
        <v>91768</v>
      </c>
      <c r="V44" s="128"/>
      <c r="W44" s="454" t="s">
        <v>331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36161</v>
      </c>
      <c r="C45" s="445">
        <v>91840</v>
      </c>
      <c r="D45" s="128"/>
      <c r="E45" s="454" t="s">
        <v>329</v>
      </c>
      <c r="F45" s="142"/>
      <c r="G45" s="302"/>
      <c r="H45" s="142"/>
      <c r="I45" s="311"/>
      <c r="J45" s="145" t="s">
        <v>19</v>
      </c>
      <c r="K45" s="463">
        <v>36180</v>
      </c>
      <c r="L45" s="445">
        <v>91831</v>
      </c>
      <c r="M45" s="128"/>
      <c r="N45" s="454" t="s">
        <v>331</v>
      </c>
      <c r="O45" s="142"/>
      <c r="P45" s="302"/>
      <c r="Q45" s="142"/>
      <c r="R45" s="311"/>
      <c r="S45" s="145" t="s">
        <v>19</v>
      </c>
      <c r="T45" s="463">
        <v>36200</v>
      </c>
      <c r="U45" s="445">
        <v>91769</v>
      </c>
      <c r="V45" s="128"/>
      <c r="W45" s="454" t="s">
        <v>591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36162</v>
      </c>
      <c r="C46" s="445">
        <v>91841</v>
      </c>
      <c r="D46" s="128"/>
      <c r="E46" s="454" t="s">
        <v>329</v>
      </c>
      <c r="F46" s="142"/>
      <c r="G46" s="302"/>
      <c r="H46" s="142"/>
      <c r="I46" s="311"/>
      <c r="J46" s="145" t="s">
        <v>19</v>
      </c>
      <c r="K46" s="465">
        <v>36181</v>
      </c>
      <c r="L46" s="445">
        <v>91832</v>
      </c>
      <c r="M46" s="128"/>
      <c r="N46" s="454" t="s">
        <v>62</v>
      </c>
      <c r="O46" s="142"/>
      <c r="P46" s="302"/>
      <c r="Q46" s="142"/>
      <c r="R46" s="311"/>
      <c r="S46" s="145" t="s">
        <v>19</v>
      </c>
      <c r="T46" s="465">
        <v>36201</v>
      </c>
      <c r="U46" s="445">
        <v>91770</v>
      </c>
      <c r="V46" s="128"/>
      <c r="W46" s="454" t="s">
        <v>331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36163</v>
      </c>
      <c r="C47" s="445">
        <v>91842</v>
      </c>
      <c r="D47" s="128"/>
      <c r="E47" s="454" t="s">
        <v>330</v>
      </c>
      <c r="F47" s="142"/>
      <c r="G47" s="302"/>
      <c r="H47" s="142"/>
      <c r="I47" s="311"/>
      <c r="J47" s="145" t="s">
        <v>20</v>
      </c>
      <c r="K47" s="463">
        <v>36182</v>
      </c>
      <c r="L47" s="445">
        <v>91778</v>
      </c>
      <c r="M47" s="128"/>
      <c r="N47" s="454" t="s">
        <v>62</v>
      </c>
      <c r="O47" s="142"/>
      <c r="P47" s="302"/>
      <c r="Q47" s="142"/>
      <c r="R47" s="462">
        <v>46232</v>
      </c>
      <c r="S47" s="145" t="s">
        <v>20</v>
      </c>
      <c r="T47" s="302">
        <v>36202</v>
      </c>
      <c r="U47" s="470">
        <v>91776</v>
      </c>
      <c r="V47" s="245" t="s">
        <v>625</v>
      </c>
      <c r="W47" s="459" t="s">
        <v>62</v>
      </c>
      <c r="X47" s="246" t="s">
        <v>102</v>
      </c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36164</v>
      </c>
      <c r="C48" s="445">
        <v>91843</v>
      </c>
      <c r="D48" s="128"/>
      <c r="E48" s="454" t="s">
        <v>331</v>
      </c>
      <c r="F48" s="142"/>
      <c r="G48" s="302"/>
      <c r="H48" s="142"/>
      <c r="I48" s="311"/>
      <c r="J48" s="145" t="s">
        <v>20</v>
      </c>
      <c r="K48" s="465">
        <v>36183</v>
      </c>
      <c r="L48" s="445">
        <v>91779</v>
      </c>
      <c r="M48" s="128"/>
      <c r="N48" s="454" t="s">
        <v>62</v>
      </c>
      <c r="O48" s="142"/>
      <c r="P48" s="302"/>
      <c r="Q48" s="142"/>
      <c r="R48" s="311"/>
      <c r="S48" s="145" t="s">
        <v>20</v>
      </c>
      <c r="T48" s="304">
        <v>36203</v>
      </c>
      <c r="U48" s="470">
        <v>91777</v>
      </c>
      <c r="V48" s="245" t="s">
        <v>625</v>
      </c>
      <c r="W48" s="459" t="s">
        <v>62</v>
      </c>
      <c r="X48" s="246" t="s">
        <v>102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36165</v>
      </c>
      <c r="C49" s="445">
        <v>91844</v>
      </c>
      <c r="D49" s="128"/>
      <c r="E49" s="454" t="s">
        <v>62</v>
      </c>
      <c r="F49" s="142"/>
      <c r="G49" s="302"/>
      <c r="H49" s="142"/>
      <c r="I49" s="315"/>
      <c r="J49" s="145" t="s">
        <v>22</v>
      </c>
      <c r="K49" s="463">
        <v>36184</v>
      </c>
      <c r="L49" s="467">
        <v>4501378992</v>
      </c>
      <c r="M49" s="128"/>
      <c r="N49" s="128"/>
      <c r="O49" s="142" t="s">
        <v>14</v>
      </c>
      <c r="P49" s="302"/>
      <c r="Q49" s="142"/>
      <c r="R49" s="315"/>
      <c r="S49" s="145" t="s">
        <v>22</v>
      </c>
      <c r="T49" s="463">
        <v>36204</v>
      </c>
      <c r="U49" s="467">
        <v>4501379315</v>
      </c>
      <c r="V49" s="128"/>
      <c r="W49" s="128"/>
      <c r="X49" s="142" t="s">
        <v>75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36166</v>
      </c>
      <c r="C50" s="445">
        <v>91845</v>
      </c>
      <c r="D50" s="128"/>
      <c r="E50" s="454" t="s">
        <v>62</v>
      </c>
      <c r="F50" s="142"/>
      <c r="G50" s="302"/>
      <c r="H50" s="142"/>
      <c r="I50" s="311"/>
      <c r="J50" s="152" t="s">
        <v>22</v>
      </c>
      <c r="K50" s="465">
        <v>36185</v>
      </c>
      <c r="L50" s="466">
        <v>4501378993</v>
      </c>
      <c r="M50" s="128"/>
      <c r="N50" s="128"/>
      <c r="O50" s="142" t="s">
        <v>78</v>
      </c>
      <c r="P50" s="302"/>
      <c r="Q50" s="142"/>
      <c r="R50" s="311"/>
      <c r="S50" s="152" t="s">
        <v>22</v>
      </c>
      <c r="T50" s="465">
        <v>36205</v>
      </c>
      <c r="U50" s="439">
        <v>4501379316</v>
      </c>
      <c r="V50" s="128"/>
      <c r="W50" s="128"/>
      <c r="X50" s="142" t="s">
        <v>74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45" t="s">
        <v>22</v>
      </c>
      <c r="B51" s="205">
        <v>36167</v>
      </c>
      <c r="C51" s="464">
        <v>4501378808</v>
      </c>
      <c r="D51" s="128"/>
      <c r="E51" s="128"/>
      <c r="F51" s="142" t="s">
        <v>65</v>
      </c>
      <c r="G51" s="302"/>
      <c r="H51" s="142"/>
      <c r="I51" s="315"/>
      <c r="J51" s="152" t="s">
        <v>22</v>
      </c>
      <c r="K51" s="463">
        <v>36186</v>
      </c>
      <c r="L51" s="466">
        <v>4501378994</v>
      </c>
      <c r="M51" s="128"/>
      <c r="N51" s="128"/>
      <c r="O51" s="142" t="s">
        <v>65</v>
      </c>
      <c r="P51" s="302"/>
      <c r="Q51" s="142"/>
      <c r="R51" s="315"/>
      <c r="S51" s="152" t="s">
        <v>22</v>
      </c>
      <c r="T51" s="463">
        <v>36206</v>
      </c>
      <c r="U51" s="440">
        <v>4501379317</v>
      </c>
      <c r="V51" s="128"/>
      <c r="W51" s="128"/>
      <c r="X51" s="142" t="s">
        <v>104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152" t="s">
        <v>22</v>
      </c>
      <c r="B52" s="205">
        <v>36168</v>
      </c>
      <c r="C52" s="440">
        <v>4501378809</v>
      </c>
      <c r="D52" s="128"/>
      <c r="E52" s="128"/>
      <c r="F52" s="142" t="s">
        <v>78</v>
      </c>
      <c r="G52" s="302"/>
      <c r="H52" s="142"/>
      <c r="I52" s="311"/>
      <c r="J52" s="152" t="s">
        <v>63</v>
      </c>
      <c r="K52" s="465">
        <v>36187</v>
      </c>
      <c r="L52" s="153" t="s">
        <v>614</v>
      </c>
      <c r="M52" s="245" t="s">
        <v>618</v>
      </c>
      <c r="N52" s="128"/>
      <c r="O52" s="142"/>
      <c r="P52" s="302"/>
      <c r="Q52" s="142"/>
      <c r="R52" s="311"/>
      <c r="S52" s="152" t="s">
        <v>63</v>
      </c>
      <c r="T52" s="465">
        <v>36207</v>
      </c>
      <c r="U52" s="153" t="s">
        <v>616</v>
      </c>
      <c r="V52" s="320" t="s">
        <v>620</v>
      </c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152" t="s">
        <v>22</v>
      </c>
      <c r="B53" s="205">
        <v>33792</v>
      </c>
      <c r="C53" s="440">
        <v>4501378862</v>
      </c>
      <c r="D53" s="141"/>
      <c r="E53" s="141"/>
      <c r="F53" s="142" t="s">
        <v>76</v>
      </c>
      <c r="G53" s="304"/>
      <c r="H53" s="143"/>
      <c r="I53" s="316"/>
      <c r="J53" s="152" t="s">
        <v>63</v>
      </c>
      <c r="K53" s="302">
        <v>36188</v>
      </c>
      <c r="L53" s="154" t="s">
        <v>615</v>
      </c>
      <c r="M53" s="423" t="s">
        <v>619</v>
      </c>
      <c r="N53" s="423"/>
      <c r="O53" s="416"/>
      <c r="P53" s="304"/>
      <c r="Q53" s="143"/>
      <c r="R53" s="316"/>
      <c r="S53" s="152" t="s">
        <v>63</v>
      </c>
      <c r="T53" s="463">
        <v>36208</v>
      </c>
      <c r="U53" s="154" t="s">
        <v>617</v>
      </c>
      <c r="V53" s="423" t="s">
        <v>621</v>
      </c>
      <c r="W53" s="296"/>
      <c r="X53" s="246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320" t="s">
        <v>588</v>
      </c>
      <c r="C54" s="443"/>
      <c r="D54" s="443"/>
      <c r="E54" s="245"/>
      <c r="F54" s="340"/>
      <c r="G54" s="322"/>
      <c r="H54" s="246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28" t="s">
        <v>12</v>
      </c>
      <c r="T54" s="141">
        <v>30043236</v>
      </c>
      <c r="U54" s="154" t="s">
        <v>79</v>
      </c>
      <c r="V54" s="141"/>
      <c r="W54" s="141"/>
      <c r="X54" s="143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28" t="s">
        <v>12</v>
      </c>
      <c r="B55" s="128">
        <v>30043069</v>
      </c>
      <c r="C55" s="161" t="s">
        <v>77</v>
      </c>
      <c r="D55" s="128"/>
      <c r="E55" s="128"/>
      <c r="F55" s="162" t="s">
        <v>64</v>
      </c>
      <c r="G55" s="304"/>
      <c r="H55" s="143"/>
      <c r="I55" s="316"/>
      <c r="J55" s="156" t="s">
        <v>12</v>
      </c>
      <c r="K55" s="141">
        <v>30043356</v>
      </c>
      <c r="L55" s="154"/>
      <c r="M55" s="141"/>
      <c r="N55" s="141"/>
      <c r="O55" s="143" t="s">
        <v>16</v>
      </c>
      <c r="P55" s="304"/>
      <c r="Q55" s="143"/>
      <c r="R55" s="316"/>
      <c r="S55" s="128" t="s">
        <v>12</v>
      </c>
      <c r="T55" s="141">
        <v>30042800</v>
      </c>
      <c r="U55" s="154" t="s">
        <v>13</v>
      </c>
      <c r="V55" s="141"/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30043182</v>
      </c>
      <c r="C56" s="153" t="s">
        <v>79</v>
      </c>
      <c r="D56" s="128" t="s">
        <v>110</v>
      </c>
      <c r="E56" s="128"/>
      <c r="F56" s="142" t="s">
        <v>16</v>
      </c>
      <c r="G56" s="302"/>
      <c r="H56" s="142"/>
      <c r="I56" s="311"/>
      <c r="J56" s="156"/>
      <c r="K56" s="128"/>
      <c r="L56" s="153"/>
      <c r="M56" s="128"/>
      <c r="N56" s="128"/>
      <c r="O56" s="162"/>
      <c r="Q56" s="142"/>
      <c r="R56" s="311"/>
      <c r="S56" s="128" t="s">
        <v>12</v>
      </c>
      <c r="T56" s="128">
        <v>30043178</v>
      </c>
      <c r="U56" s="153" t="s">
        <v>77</v>
      </c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30043388</v>
      </c>
      <c r="C57" s="148" t="s">
        <v>79</v>
      </c>
      <c r="D57" s="128" t="s">
        <v>110</v>
      </c>
      <c r="E57" s="128"/>
      <c r="F57" s="142" t="s">
        <v>14</v>
      </c>
      <c r="G57" s="302"/>
      <c r="H57" s="142"/>
      <c r="I57" s="311"/>
      <c r="J57" s="156" t="s">
        <v>12</v>
      </c>
      <c r="K57" s="128">
        <v>30043347</v>
      </c>
      <c r="L57" s="148" t="s">
        <v>77</v>
      </c>
      <c r="M57" s="128" t="s">
        <v>593</v>
      </c>
      <c r="N57" s="128"/>
      <c r="O57" s="142" t="s">
        <v>17</v>
      </c>
      <c r="P57" s="302"/>
      <c r="Q57" s="142"/>
      <c r="R57" s="311"/>
      <c r="S57" s="128" t="s">
        <v>12</v>
      </c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30043060</v>
      </c>
      <c r="C58" s="300" t="s">
        <v>77</v>
      </c>
      <c r="D58" s="299"/>
      <c r="E58" s="299"/>
      <c r="F58" s="297" t="s">
        <v>17</v>
      </c>
      <c r="G58" s="306"/>
      <c r="H58" s="297"/>
      <c r="I58" s="313"/>
      <c r="J58" s="156" t="s">
        <v>12</v>
      </c>
      <c r="K58" s="299">
        <v>30043388</v>
      </c>
      <c r="L58" s="300" t="s">
        <v>79</v>
      </c>
      <c r="M58" s="299"/>
      <c r="N58" s="299"/>
      <c r="O58" s="297" t="s">
        <v>78</v>
      </c>
      <c r="P58" s="306"/>
      <c r="Q58" s="297"/>
      <c r="R58" s="313"/>
      <c r="S58" s="128" t="s">
        <v>12</v>
      </c>
      <c r="T58" s="299">
        <v>30042799</v>
      </c>
      <c r="U58" s="300" t="s">
        <v>13</v>
      </c>
      <c r="V58" s="299">
        <v>756050</v>
      </c>
      <c r="W58" s="299"/>
      <c r="X58" s="297" t="s">
        <v>95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6" t="s">
        <v>12</v>
      </c>
      <c r="K59" s="158"/>
      <c r="L59" s="158"/>
      <c r="M59" s="158"/>
      <c r="N59" s="158"/>
      <c r="O59" s="159"/>
      <c r="P59" s="307"/>
      <c r="Q59" s="159"/>
      <c r="R59" s="314"/>
      <c r="S59" s="128" t="s">
        <v>12</v>
      </c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46235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444" t="s">
        <v>4</v>
      </c>
      <c r="D61" s="444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46229</v>
      </c>
      <c r="M61" s="173">
        <f t="shared" ref="M61:M66" si="0">COUNTIF($A$5:$A$30,N61)</f>
        <v>3</v>
      </c>
      <c r="N61" s="174" t="s">
        <v>18</v>
      </c>
      <c r="O61" s="505">
        <f>J3</f>
        <v>46230</v>
      </c>
      <c r="P61" s="173">
        <f t="shared" ref="P61:P66" si="1">COUNTIF($J$5:$J$30,Q61)</f>
        <v>7</v>
      </c>
      <c r="Q61" s="174" t="s">
        <v>18</v>
      </c>
      <c r="R61" s="508">
        <f>S3</f>
        <v>46231</v>
      </c>
      <c r="S61" s="173">
        <f t="shared" ref="S61:S66" si="2">COUNTIF($S$5:$S$29,T61)</f>
        <v>5</v>
      </c>
      <c r="T61" s="174" t="s">
        <v>18</v>
      </c>
      <c r="U61" s="511">
        <f>A32</f>
        <v>46232</v>
      </c>
      <c r="V61" s="173">
        <f t="shared" ref="V61:V66" si="3">COUNTIF($A$34:$A$59,W61)</f>
        <v>5</v>
      </c>
      <c r="W61" s="174" t="s">
        <v>18</v>
      </c>
    </row>
    <row r="62" spans="1:43" x14ac:dyDescent="0.25">
      <c r="A62" s="135" t="s">
        <v>20</v>
      </c>
      <c r="B62" s="304">
        <v>36209</v>
      </c>
      <c r="C62" s="470">
        <v>91775</v>
      </c>
      <c r="D62" s="245" t="s">
        <v>625</v>
      </c>
      <c r="E62" s="459" t="s">
        <v>62</v>
      </c>
      <c r="F62" s="246" t="s">
        <v>102</v>
      </c>
      <c r="G62" s="304"/>
      <c r="H62" s="143"/>
      <c r="I62" s="310"/>
      <c r="L62" s="503"/>
      <c r="M62" s="175">
        <f t="shared" si="0"/>
        <v>8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13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465">
        <v>36210</v>
      </c>
      <c r="C63" s="445">
        <v>91750</v>
      </c>
      <c r="D63" s="128"/>
      <c r="E63" s="454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465">
        <v>36211</v>
      </c>
      <c r="C64" s="445">
        <v>91751</v>
      </c>
      <c r="D64" s="128"/>
      <c r="E64" s="454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465">
        <v>36212</v>
      </c>
      <c r="C65" s="445">
        <v>91752</v>
      </c>
      <c r="D65" s="128"/>
      <c r="E65" s="454" t="s">
        <v>331</v>
      </c>
      <c r="F65" s="142"/>
      <c r="G65" s="302"/>
      <c r="H65" s="142"/>
      <c r="I65" s="311"/>
      <c r="L65" s="503"/>
      <c r="M65" s="175">
        <f t="shared" si="0"/>
        <v>4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3</v>
      </c>
      <c r="W65" s="176" t="s">
        <v>22</v>
      </c>
    </row>
    <row r="66" spans="1:23" x14ac:dyDescent="0.25">
      <c r="A66" s="145" t="s">
        <v>19</v>
      </c>
      <c r="B66" s="465">
        <v>36213</v>
      </c>
      <c r="C66" s="445">
        <v>91753</v>
      </c>
      <c r="D66" s="128"/>
      <c r="E66" s="454" t="s">
        <v>62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465">
        <v>36214</v>
      </c>
      <c r="C67" s="445">
        <v>91754</v>
      </c>
      <c r="D67" s="128"/>
      <c r="E67" s="454" t="s">
        <v>328</v>
      </c>
      <c r="F67" s="142"/>
      <c r="G67" s="302"/>
      <c r="H67" s="142"/>
      <c r="I67" s="311"/>
      <c r="L67" s="504"/>
      <c r="M67" s="177">
        <f>SUM(M61:M66)</f>
        <v>17</v>
      </c>
      <c r="N67" s="178" t="s">
        <v>24</v>
      </c>
      <c r="O67" s="507"/>
      <c r="P67" s="177">
        <f>SUM(P61:P66)</f>
        <v>24</v>
      </c>
      <c r="Q67" s="178" t="s">
        <v>24</v>
      </c>
      <c r="R67" s="510"/>
      <c r="S67" s="177">
        <f>SUM(S61:S66)</f>
        <v>22</v>
      </c>
      <c r="T67" s="178" t="s">
        <v>24</v>
      </c>
      <c r="U67" s="513"/>
      <c r="V67" s="177">
        <f>SUM(V61:V66)</f>
        <v>25</v>
      </c>
      <c r="W67" s="178" t="s">
        <v>24</v>
      </c>
    </row>
    <row r="68" spans="1:23" x14ac:dyDescent="0.25">
      <c r="A68" s="145" t="s">
        <v>19</v>
      </c>
      <c r="B68" s="465">
        <v>36215</v>
      </c>
      <c r="C68" s="445">
        <v>91756</v>
      </c>
      <c r="D68" s="128"/>
      <c r="E68" s="454" t="s">
        <v>330</v>
      </c>
      <c r="F68" s="142"/>
      <c r="G68" s="302"/>
      <c r="H68" s="142"/>
      <c r="I68" s="311"/>
    </row>
    <row r="69" spans="1:23" x14ac:dyDescent="0.25">
      <c r="A69" s="145" t="s">
        <v>19</v>
      </c>
      <c r="B69" s="465">
        <v>36216</v>
      </c>
      <c r="C69" s="445">
        <v>91795</v>
      </c>
      <c r="D69" s="128"/>
      <c r="E69" s="459" t="s">
        <v>611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465">
        <v>36217</v>
      </c>
      <c r="C70" s="445">
        <v>91796</v>
      </c>
      <c r="D70" s="128"/>
      <c r="E70" s="454" t="s">
        <v>328</v>
      </c>
      <c r="F70" s="142"/>
      <c r="G70" s="302"/>
      <c r="H70" s="142"/>
      <c r="I70" s="311"/>
    </row>
    <row r="71" spans="1:23" x14ac:dyDescent="0.25">
      <c r="A71" s="145" t="s">
        <v>19</v>
      </c>
      <c r="B71" s="465">
        <v>36218</v>
      </c>
      <c r="C71" s="445">
        <v>91797</v>
      </c>
      <c r="D71" s="128"/>
      <c r="E71" s="454" t="s">
        <v>331</v>
      </c>
      <c r="F71" s="142"/>
      <c r="G71" s="302"/>
      <c r="H71" s="142"/>
      <c r="I71" s="311"/>
      <c r="L71" s="514">
        <f>J32</f>
        <v>46233</v>
      </c>
      <c r="M71" s="173">
        <f t="shared" ref="M71:M76" si="4">COUNTIF($J$34:$J$59,N71)</f>
        <v>4</v>
      </c>
      <c r="N71" s="174" t="s">
        <v>18</v>
      </c>
      <c r="O71" s="517">
        <f>S32</f>
        <v>46234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1</v>
      </c>
      <c r="T71" s="174" t="s">
        <v>18</v>
      </c>
      <c r="U71" s="523" t="str">
        <f>C1</f>
        <v>WW31</v>
      </c>
      <c r="V71" s="173">
        <f>SUM(M61,P61,S61,V61,S71,P71,M71)</f>
        <v>31</v>
      </c>
      <c r="W71" s="174" t="s">
        <v>18</v>
      </c>
    </row>
    <row r="72" spans="1:23" x14ac:dyDescent="0.25">
      <c r="A72" s="145" t="s">
        <v>22</v>
      </c>
      <c r="B72" s="465">
        <v>33794</v>
      </c>
      <c r="C72" s="461">
        <v>4501379318</v>
      </c>
      <c r="D72" s="128"/>
      <c r="E72" s="128"/>
      <c r="F72" s="142" t="s">
        <v>75</v>
      </c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85</v>
      </c>
      <c r="W72" s="176" t="s">
        <v>19</v>
      </c>
    </row>
    <row r="73" spans="1:23" x14ac:dyDescent="0.25">
      <c r="A73" s="152" t="s">
        <v>22</v>
      </c>
      <c r="B73" s="465">
        <v>36220</v>
      </c>
      <c r="C73" s="441">
        <v>4501379319</v>
      </c>
      <c r="D73" s="128"/>
      <c r="E73" s="128"/>
      <c r="F73" s="142" t="s">
        <v>15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52" t="s">
        <v>22</v>
      </c>
      <c r="B74" s="465">
        <v>36221</v>
      </c>
      <c r="C74" s="439">
        <v>4501379320</v>
      </c>
      <c r="D74" s="128"/>
      <c r="E74" s="128"/>
      <c r="F74" s="142" t="s">
        <v>104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52" t="s">
        <v>22</v>
      </c>
      <c r="B75" s="465">
        <v>36222</v>
      </c>
      <c r="C75" s="439">
        <v>4501379327</v>
      </c>
      <c r="D75" s="128"/>
      <c r="E75" s="128"/>
      <c r="F75" s="142" t="s">
        <v>129</v>
      </c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6</v>
      </c>
      <c r="T75" s="176" t="s">
        <v>22</v>
      </c>
      <c r="U75" s="524"/>
      <c r="V75" s="175">
        <f>SUM(M65,P65,S65,V65,M75,P75,S75)</f>
        <v>23</v>
      </c>
      <c r="W75" s="176" t="s">
        <v>22</v>
      </c>
    </row>
    <row r="76" spans="1:23" x14ac:dyDescent="0.25">
      <c r="A76" s="145" t="s">
        <v>22</v>
      </c>
      <c r="B76" s="465">
        <v>36223</v>
      </c>
      <c r="C76" s="439">
        <v>4501379328</v>
      </c>
      <c r="D76" s="128"/>
      <c r="E76" s="128"/>
      <c r="F76" s="142" t="s">
        <v>74</v>
      </c>
      <c r="G76" s="302"/>
      <c r="H76" s="142"/>
      <c r="I76" s="311"/>
      <c r="L76" s="515"/>
      <c r="M76" s="175">
        <f t="shared" si="4"/>
        <v>2</v>
      </c>
      <c r="N76" s="176" t="s">
        <v>23</v>
      </c>
      <c r="O76" s="518"/>
      <c r="P76" s="175">
        <f>COUNTIF($S$34:$S$57,Q76)</f>
        <v>2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6</v>
      </c>
      <c r="W76" s="176" t="s">
        <v>23</v>
      </c>
    </row>
    <row r="77" spans="1:23" ht="16.5" thickBot="1" x14ac:dyDescent="0.3">
      <c r="A77" s="145" t="s">
        <v>22</v>
      </c>
      <c r="B77" s="465">
        <v>36224</v>
      </c>
      <c r="C77" s="441">
        <v>4501379329</v>
      </c>
      <c r="D77" s="128"/>
      <c r="E77" s="128"/>
      <c r="F77" s="142" t="s">
        <v>92</v>
      </c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26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155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30042802</v>
      </c>
      <c r="C82" s="154" t="s">
        <v>13</v>
      </c>
      <c r="D82" s="141"/>
      <c r="E82" s="141"/>
      <c r="F82" s="143" t="s">
        <v>15</v>
      </c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8</v>
      </c>
      <c r="D90" s="188">
        <f t="shared" si="6"/>
        <v>1</v>
      </c>
      <c r="E90" s="188">
        <f t="shared" si="6"/>
        <v>0</v>
      </c>
      <c r="F90" s="188">
        <f t="shared" si="6"/>
        <v>4</v>
      </c>
      <c r="G90" s="188">
        <f t="shared" si="6"/>
        <v>1</v>
      </c>
      <c r="H90" s="189">
        <f t="shared" ref="H90:H96" si="7">SUM(B90:G90)</f>
        <v>17</v>
      </c>
      <c r="J90" s="189">
        <f>SUM(C90:G90)</f>
        <v>14</v>
      </c>
    </row>
    <row r="91" spans="1:10" x14ac:dyDescent="0.25">
      <c r="A91" s="190" t="s">
        <v>28</v>
      </c>
      <c r="B91" s="188">
        <f t="shared" ref="B91:G91" si="8">COUNTIF($J$5:$J$30,B89)</f>
        <v>7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24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COUNTIF($S$5:$S$29,B89)</f>
        <v>5</v>
      </c>
      <c r="C92" s="188">
        <f t="shared" si="10"/>
        <v>13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22</v>
      </c>
      <c r="J92" s="189">
        <f t="shared" si="9"/>
        <v>17</v>
      </c>
    </row>
    <row r="93" spans="1:10" x14ac:dyDescent="0.25">
      <c r="A93" s="192" t="s">
        <v>30</v>
      </c>
      <c r="B93" s="188">
        <f t="shared" ref="B93:G93" si="11">COUNTIF($A$34:$A$59,B$89)</f>
        <v>5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3</v>
      </c>
      <c r="G93" s="188">
        <f t="shared" si="11"/>
        <v>0</v>
      </c>
      <c r="H93" s="189">
        <f t="shared" si="7"/>
        <v>25</v>
      </c>
      <c r="J93" s="189">
        <f t="shared" si="9"/>
        <v>20</v>
      </c>
    </row>
    <row r="94" spans="1:10" x14ac:dyDescent="0.25">
      <c r="A94" s="193" t="s">
        <v>31</v>
      </c>
      <c r="B94" s="188">
        <f t="shared" ref="B94:G94" si="12">COUNTIF($J$34:$J$59,B$89)</f>
        <v>4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2</v>
      </c>
      <c r="H94" s="189">
        <f t="shared" si="7"/>
        <v>24</v>
      </c>
      <c r="J94" s="189">
        <f t="shared" si="9"/>
        <v>20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2</v>
      </c>
      <c r="H95" s="189">
        <f t="shared" si="7"/>
        <v>26</v>
      </c>
      <c r="J95" s="189">
        <f t="shared" si="9"/>
        <v>20</v>
      </c>
    </row>
    <row r="96" spans="1:10" ht="16.5" thickBot="1" x14ac:dyDescent="0.3">
      <c r="A96" s="195" t="s">
        <v>33</v>
      </c>
      <c r="B96" s="188">
        <f t="shared" ref="B96:G96" si="14">COUNTIF($A$62:$A$87,B$89)</f>
        <v>1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6</v>
      </c>
      <c r="G96" s="188">
        <f t="shared" si="14"/>
        <v>0</v>
      </c>
      <c r="H96" s="189">
        <f t="shared" si="7"/>
        <v>17</v>
      </c>
      <c r="J96" s="189">
        <f t="shared" si="9"/>
        <v>16</v>
      </c>
    </row>
    <row r="97" spans="1:47" ht="16.5" thickBot="1" x14ac:dyDescent="0.3">
      <c r="A97" s="186" t="s">
        <v>24</v>
      </c>
      <c r="B97" s="196">
        <f t="shared" ref="B97:H97" si="15">SUM(B90:B96)</f>
        <v>31</v>
      </c>
      <c r="C97" s="196">
        <f t="shared" si="15"/>
        <v>85</v>
      </c>
      <c r="D97" s="196">
        <f t="shared" si="15"/>
        <v>10</v>
      </c>
      <c r="E97" s="196">
        <f t="shared" si="15"/>
        <v>0</v>
      </c>
      <c r="F97" s="196">
        <f t="shared" si="15"/>
        <v>23</v>
      </c>
      <c r="G97" s="196">
        <f t="shared" si="15"/>
        <v>6</v>
      </c>
      <c r="H97" s="179">
        <f t="shared" si="15"/>
        <v>155</v>
      </c>
      <c r="J97" s="179">
        <f>SUM(J90:J96)</f>
        <v>124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36102</v>
      </c>
      <c r="B101" s="197">
        <f t="shared" si="16"/>
        <v>91086</v>
      </c>
      <c r="C101" s="198">
        <f>IF(B5="","",$A$3)</f>
        <v>46229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36116</v>
      </c>
      <c r="J101" s="197">
        <f t="shared" si="17"/>
        <v>91755</v>
      </c>
      <c r="K101" s="198">
        <f t="shared" ref="K101:K106" si="18">IF(K5="","",$J$3)</f>
        <v>46230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36133</v>
      </c>
      <c r="R101" s="197">
        <f t="shared" si="23"/>
        <v>91804</v>
      </c>
      <c r="S101" s="198">
        <f t="shared" ref="S101:S106" si="24">IF(T5="","",$S$3)</f>
        <v>46231</v>
      </c>
      <c r="T101" s="197" t="str">
        <f t="shared" ref="T101:T106" si="25">IF(S5="","",S5)</f>
        <v>SLC</v>
      </c>
      <c r="U101" s="197" t="str">
        <f t="shared" ref="U101:U106" si="26">IF(W5="","",W5)</f>
        <v>Handy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36150</v>
      </c>
      <c r="Z101" s="197">
        <f t="shared" si="29"/>
        <v>91798</v>
      </c>
      <c r="AA101" s="198">
        <f t="shared" ref="AA101:AA108" si="30">IF(B34="","",$A$32)</f>
        <v>46232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36169</v>
      </c>
      <c r="AH101" s="197">
        <f t="shared" si="35"/>
        <v>91771</v>
      </c>
      <c r="AI101" s="198">
        <f t="shared" ref="AI101:AI108" si="36">IF(K34="","",$J$32)</f>
        <v>46233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36189</v>
      </c>
      <c r="AP101" s="197">
        <f t="shared" si="41"/>
        <v>91757</v>
      </c>
      <c r="AQ101" s="198">
        <f t="shared" ref="AQ101:AQ108" si="42">IF(T34="","",$S$32)</f>
        <v>46234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36103</v>
      </c>
      <c r="B102" s="197">
        <f t="shared" si="16"/>
        <v>91128</v>
      </c>
      <c r="C102" s="198">
        <f>IF(B6="","",$A$3)</f>
        <v>46229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36117</v>
      </c>
      <c r="J102" s="197">
        <f t="shared" si="17"/>
        <v>91766</v>
      </c>
      <c r="K102" s="198">
        <f t="shared" si="18"/>
        <v>46230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36134</v>
      </c>
      <c r="R102" s="197">
        <f t="shared" si="23"/>
        <v>91805</v>
      </c>
      <c r="S102" s="198">
        <f t="shared" si="24"/>
        <v>46231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36151</v>
      </c>
      <c r="Z102" s="197">
        <f t="shared" si="29"/>
        <v>91800</v>
      </c>
      <c r="AA102" s="198">
        <f t="shared" si="30"/>
        <v>46232</v>
      </c>
      <c r="AB102" s="197" t="str">
        <f t="shared" si="31"/>
        <v>SLC</v>
      </c>
      <c r="AC102" s="197" t="str">
        <f t="shared" si="32"/>
        <v>Handy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36170</v>
      </c>
      <c r="AH102" s="197">
        <f t="shared" si="35"/>
        <v>91772</v>
      </c>
      <c r="AI102" s="198">
        <f t="shared" si="36"/>
        <v>46233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36190</v>
      </c>
      <c r="AP102" s="197">
        <f t="shared" si="41"/>
        <v>91758</v>
      </c>
      <c r="AQ102" s="198">
        <f t="shared" si="42"/>
        <v>46234</v>
      </c>
      <c r="AR102" s="197" t="str">
        <f t="shared" si="43"/>
        <v>SLC</v>
      </c>
      <c r="AS102" s="197" t="str">
        <f t="shared" si="44"/>
        <v>Sunrise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36104</v>
      </c>
      <c r="B103" s="197">
        <f t="shared" si="16"/>
        <v>91130</v>
      </c>
      <c r="C103" s="198">
        <f>IF(B7="","",$A$3)</f>
        <v>46229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36118</v>
      </c>
      <c r="J103" s="197" t="e">
        <f>IF(#REF!="","",#REF!)</f>
        <v>#REF!</v>
      </c>
      <c r="K103" s="198">
        <f t="shared" si="18"/>
        <v>46230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36135</v>
      </c>
      <c r="R103" s="197">
        <f t="shared" si="23"/>
        <v>91806</v>
      </c>
      <c r="S103" s="198">
        <f t="shared" si="24"/>
        <v>46231</v>
      </c>
      <c r="T103" s="197" t="str">
        <f t="shared" si="25"/>
        <v>SLC</v>
      </c>
      <c r="U103" s="197" t="str">
        <f t="shared" si="26"/>
        <v>INTEGRITY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36152</v>
      </c>
      <c r="Z103" s="197">
        <f t="shared" si="29"/>
        <v>91801</v>
      </c>
      <c r="AA103" s="198">
        <f t="shared" si="30"/>
        <v>46232</v>
      </c>
      <c r="AB103" s="197" t="str">
        <f t="shared" si="31"/>
        <v>SLC</v>
      </c>
      <c r="AC103" s="197" t="str">
        <f t="shared" si="32"/>
        <v>Sauer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36171</v>
      </c>
      <c r="AH103" s="197">
        <f t="shared" ref="AH103:AH108" si="47">IF(L37="","",L37)</f>
        <v>91822</v>
      </c>
      <c r="AI103" s="198">
        <f t="shared" si="36"/>
        <v>46233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36191</v>
      </c>
      <c r="AP103" s="197">
        <f t="shared" si="41"/>
        <v>91759</v>
      </c>
      <c r="AQ103" s="198">
        <f t="shared" si="42"/>
        <v>46234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36105</v>
      </c>
      <c r="B104" s="197">
        <f t="shared" si="16"/>
        <v>91131</v>
      </c>
      <c r="C104" s="198">
        <f>IF(B8="","",$A$3)</f>
        <v>46229</v>
      </c>
      <c r="D104" s="197" t="str">
        <f>IF(A8="","",A8)</f>
        <v>SLC</v>
      </c>
      <c r="E104" s="197" t="str">
        <f>IF(E8="","",E8)</f>
        <v>Sauer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36119</v>
      </c>
      <c r="J104" s="197" t="e">
        <f>IF(#REF!="","",#REF!)</f>
        <v>#REF!</v>
      </c>
      <c r="K104" s="198">
        <f t="shared" si="18"/>
        <v>46230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36136</v>
      </c>
      <c r="R104" s="197">
        <f t="shared" si="23"/>
        <v>91807</v>
      </c>
      <c r="S104" s="198">
        <f t="shared" si="24"/>
        <v>46231</v>
      </c>
      <c r="T104" s="197" t="str">
        <f t="shared" si="25"/>
        <v>SLC</v>
      </c>
      <c r="U104" s="197" t="str">
        <f t="shared" si="26"/>
        <v>Handy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36153</v>
      </c>
      <c r="Z104" s="197">
        <f t="shared" si="29"/>
        <v>91802</v>
      </c>
      <c r="AA104" s="198">
        <f t="shared" si="30"/>
        <v>46232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36172</v>
      </c>
      <c r="AH104" s="197">
        <f t="shared" si="47"/>
        <v>91823</v>
      </c>
      <c r="AI104" s="198">
        <f t="shared" si="36"/>
        <v>46233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36192</v>
      </c>
      <c r="AP104" s="197">
        <f t="shared" si="41"/>
        <v>91760</v>
      </c>
      <c r="AQ104" s="198">
        <f t="shared" si="42"/>
        <v>46234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36106</v>
      </c>
      <c r="B105" s="197">
        <f t="shared" si="16"/>
        <v>91132</v>
      </c>
      <c r="C105" s="198">
        <f>IF(B9="","",$A$3)</f>
        <v>46229</v>
      </c>
      <c r="D105" s="197" t="str">
        <f>IF(A9="","",A9)</f>
        <v>SLC</v>
      </c>
      <c r="E105" s="197" t="str">
        <f>IF(E9="","",E9)</f>
        <v>Ideal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36120</v>
      </c>
      <c r="J105" s="197">
        <f>IF(L7="","",L7)</f>
        <v>91784</v>
      </c>
      <c r="K105" s="198">
        <f t="shared" si="18"/>
        <v>46230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36137</v>
      </c>
      <c r="R105" s="197">
        <f t="shared" si="23"/>
        <v>91808</v>
      </c>
      <c r="S105" s="198">
        <f t="shared" si="24"/>
        <v>46231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36154</v>
      </c>
      <c r="Z105" s="197">
        <f t="shared" si="29"/>
        <v>91803</v>
      </c>
      <c r="AA105" s="198">
        <f t="shared" si="30"/>
        <v>46232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36173</v>
      </c>
      <c r="AH105" s="197">
        <f t="shared" si="47"/>
        <v>91824</v>
      </c>
      <c r="AI105" s="198">
        <f t="shared" si="36"/>
        <v>46233</v>
      </c>
      <c r="AJ105" s="197" t="str">
        <f t="shared" si="37"/>
        <v>SLC</v>
      </c>
      <c r="AK105" s="197" t="str">
        <f t="shared" si="38"/>
        <v>May</v>
      </c>
      <c r="AL105" s="197" t="str">
        <f t="shared" si="39"/>
        <v/>
      </c>
      <c r="AM105" s="197" t="str">
        <f t="shared" si="40"/>
        <v/>
      </c>
      <c r="AO105" s="197">
        <f t="shared" si="41"/>
        <v>36193</v>
      </c>
      <c r="AP105" s="197">
        <f t="shared" si="41"/>
        <v>91761</v>
      </c>
      <c r="AQ105" s="198">
        <f t="shared" si="42"/>
        <v>46234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8">IF(B14="","",B14)</f>
        <v>36111</v>
      </c>
      <c r="B106" s="197">
        <f t="shared" si="48"/>
        <v>4501378061</v>
      </c>
      <c r="C106" s="198" t="str">
        <f t="shared" ref="C106:C115" si="49">IF(F14="","",F14)</f>
        <v>11am</v>
      </c>
      <c r="D106" s="197" t="str">
        <f t="shared" ref="D106:D115" si="50">IF(A14="","",A14)</f>
        <v>IDF</v>
      </c>
      <c r="E106" s="197" t="str">
        <f t="shared" ref="E106:E115" si="51">IF(E14="","",E14)</f>
        <v/>
      </c>
      <c r="F106" s="197" t="str">
        <f t="shared" ref="F106:F115" si="52">IF(D14="","",D14)</f>
        <v/>
      </c>
      <c r="G106" s="197">
        <f t="shared" ref="G106:G115" si="53">IF(C14="","",C14)</f>
        <v>4501378061</v>
      </c>
      <c r="H106" s="200">
        <v>6</v>
      </c>
      <c r="I106" s="197">
        <f t="shared" si="17"/>
        <v>36121</v>
      </c>
      <c r="J106" s="197">
        <f>IF(L8="","",L8)</f>
        <v>91792</v>
      </c>
      <c r="K106" s="198">
        <f t="shared" si="18"/>
        <v>46230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36138</v>
      </c>
      <c r="R106" s="197">
        <f t="shared" si="23"/>
        <v>91809</v>
      </c>
      <c r="S106" s="198">
        <f t="shared" si="24"/>
        <v>46231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36155</v>
      </c>
      <c r="Z106" s="197">
        <f t="shared" si="29"/>
        <v>91833</v>
      </c>
      <c r="AA106" s="198">
        <f t="shared" si="30"/>
        <v>46232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36174</v>
      </c>
      <c r="AH106" s="197">
        <f t="shared" si="47"/>
        <v>91826</v>
      </c>
      <c r="AI106" s="198">
        <f t="shared" si="36"/>
        <v>46233</v>
      </c>
      <c r="AJ106" s="197" t="str">
        <f t="shared" si="37"/>
        <v>SLC</v>
      </c>
      <c r="AK106" s="197" t="str">
        <f t="shared" si="38"/>
        <v>Handy</v>
      </c>
      <c r="AL106" s="197" t="str">
        <f t="shared" si="39"/>
        <v/>
      </c>
      <c r="AM106" s="197" t="str">
        <f t="shared" si="40"/>
        <v/>
      </c>
      <c r="AO106" s="197">
        <f t="shared" si="41"/>
        <v>36194</v>
      </c>
      <c r="AP106" s="197">
        <f t="shared" si="41"/>
        <v>91762</v>
      </c>
      <c r="AQ106" s="198">
        <f t="shared" si="42"/>
        <v>46234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8"/>
        <v>36112</v>
      </c>
      <c r="B107" s="197">
        <f t="shared" si="48"/>
        <v>4501378062</v>
      </c>
      <c r="C107" s="198" t="str">
        <f t="shared" si="49"/>
        <v>1pm</v>
      </c>
      <c r="D107" s="197" t="str">
        <f t="shared" si="50"/>
        <v>IDF</v>
      </c>
      <c r="E107" s="197" t="str">
        <f t="shared" si="51"/>
        <v/>
      </c>
      <c r="F107" s="197" t="str">
        <f t="shared" si="52"/>
        <v/>
      </c>
      <c r="G107" s="197">
        <f t="shared" si="53"/>
        <v>4501378062</v>
      </c>
      <c r="H107" s="200">
        <v>7</v>
      </c>
      <c r="I107" s="197">
        <f t="shared" ref="I107:J113" si="54">IF(K13="","",K13)</f>
        <v>34248</v>
      </c>
      <c r="J107" s="197">
        <f>IF(L11="","",L11)</f>
        <v>91818</v>
      </c>
      <c r="K107" s="198">
        <f t="shared" ref="K107:K113" si="55">IF(K13="","",$J$3)</f>
        <v>46230</v>
      </c>
      <c r="L107" s="197" t="str">
        <f t="shared" ref="L107:L114" si="56">IF(J13="","",J13)</f>
        <v>SLC</v>
      </c>
      <c r="M107" s="197" t="str">
        <f t="shared" ref="M107:M114" si="57">IF(N13="","",N13)</f>
        <v>Ideal</v>
      </c>
      <c r="N107" s="197" t="str">
        <f t="shared" ref="N107:N114" si="58">IF(M13="","",M13)</f>
        <v/>
      </c>
      <c r="O107" s="197" t="str">
        <f t="shared" ref="O107:O117" si="59">IF(P13="","",P13)</f>
        <v/>
      </c>
      <c r="P107" s="200"/>
      <c r="Q107" s="197">
        <f t="shared" ref="Q107:R117" si="60">IF(T13="","",T13)</f>
        <v>36141</v>
      </c>
      <c r="R107" s="197">
        <f t="shared" si="60"/>
        <v>91813</v>
      </c>
      <c r="S107" s="198">
        <f t="shared" ref="S107:S117" si="61">IF(T13="","",$S$3)</f>
        <v>46231</v>
      </c>
      <c r="T107" s="197" t="str">
        <f t="shared" ref="T107:T117" si="62">IF(S13="","",S13)</f>
        <v>SLC</v>
      </c>
      <c r="U107" s="197" t="str">
        <f t="shared" ref="U107:U117" si="63">IF(W13="","",W13)</f>
        <v>INTEGRITY</v>
      </c>
      <c r="V107" s="197" t="str">
        <f t="shared" ref="V107:V117" si="64">IF(V13="","",V13)</f>
        <v/>
      </c>
      <c r="W107" s="197" t="str">
        <f t="shared" ref="W107:W117" si="65">IF(Y13="","",Y13)</f>
        <v/>
      </c>
      <c r="X107" s="200"/>
      <c r="Y107" s="197">
        <f t="shared" si="29"/>
        <v>36156</v>
      </c>
      <c r="Z107" s="197">
        <f t="shared" si="29"/>
        <v>91834</v>
      </c>
      <c r="AA107" s="198">
        <f t="shared" si="30"/>
        <v>46232</v>
      </c>
      <c r="AB107" s="197" t="str">
        <f t="shared" si="31"/>
        <v>SLC</v>
      </c>
      <c r="AC107" s="197" t="str">
        <f t="shared" si="32"/>
        <v>May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36175</v>
      </c>
      <c r="AH107" s="197">
        <f t="shared" si="47"/>
        <v>91827</v>
      </c>
      <c r="AI107" s="198">
        <f t="shared" si="36"/>
        <v>46233</v>
      </c>
      <c r="AJ107" s="197" t="str">
        <f t="shared" si="37"/>
        <v>SLC</v>
      </c>
      <c r="AK107" s="197" t="str">
        <f t="shared" si="38"/>
        <v>Sauer</v>
      </c>
      <c r="AL107" s="197" t="str">
        <f t="shared" si="39"/>
        <v/>
      </c>
      <c r="AM107" s="197" t="str">
        <f t="shared" si="40"/>
        <v/>
      </c>
      <c r="AO107" s="197">
        <f t="shared" si="41"/>
        <v>36195</v>
      </c>
      <c r="AP107" s="197">
        <f t="shared" si="41"/>
        <v>91763</v>
      </c>
      <c r="AQ107" s="198">
        <f t="shared" si="42"/>
        <v>46234</v>
      </c>
      <c r="AR107" s="197" t="str">
        <f t="shared" si="43"/>
        <v>SLC</v>
      </c>
      <c r="AS107" s="197" t="str">
        <f t="shared" si="44"/>
        <v>Ideal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8"/>
        <v>36113</v>
      </c>
      <c r="B108" s="197">
        <f t="shared" si="48"/>
        <v>4501378054</v>
      </c>
      <c r="C108" s="198" t="str">
        <f t="shared" si="49"/>
        <v>3pm</v>
      </c>
      <c r="D108" s="197" t="str">
        <f t="shared" si="50"/>
        <v>IDF</v>
      </c>
      <c r="E108" s="197" t="str">
        <f t="shared" si="51"/>
        <v/>
      </c>
      <c r="F108" s="197" t="str">
        <f t="shared" si="52"/>
        <v/>
      </c>
      <c r="G108" s="197">
        <f t="shared" si="53"/>
        <v>4501378054</v>
      </c>
      <c r="H108" s="200">
        <v>8</v>
      </c>
      <c r="I108" s="197">
        <f t="shared" si="54"/>
        <v>36125</v>
      </c>
      <c r="J108" s="197">
        <f>IF(L12="","",L12)</f>
        <v>91819</v>
      </c>
      <c r="K108" s="198">
        <f t="shared" si="55"/>
        <v>46230</v>
      </c>
      <c r="L108" s="197" t="str">
        <f t="shared" si="56"/>
        <v>SLC</v>
      </c>
      <c r="M108" s="197" t="str">
        <f t="shared" si="57"/>
        <v>Sunrise</v>
      </c>
      <c r="N108" s="197" t="str">
        <f t="shared" si="58"/>
        <v/>
      </c>
      <c r="O108" s="197" t="str">
        <f t="shared" si="59"/>
        <v/>
      </c>
      <c r="P108" s="200"/>
      <c r="Q108" s="197">
        <f t="shared" si="60"/>
        <v>36142</v>
      </c>
      <c r="R108" s="197">
        <f t="shared" si="60"/>
        <v>91814</v>
      </c>
      <c r="S108" s="198">
        <f t="shared" si="61"/>
        <v>46231</v>
      </c>
      <c r="T108" s="197" t="str">
        <f t="shared" si="62"/>
        <v>SLC</v>
      </c>
      <c r="U108" s="197" t="str">
        <f t="shared" si="63"/>
        <v>INTEGRITY</v>
      </c>
      <c r="V108" s="197" t="str">
        <f t="shared" si="64"/>
        <v/>
      </c>
      <c r="W108" s="197" t="str">
        <f t="shared" si="65"/>
        <v/>
      </c>
      <c r="X108" s="200"/>
      <c r="Y108" s="197">
        <f t="shared" si="29"/>
        <v>36157</v>
      </c>
      <c r="Z108" s="197">
        <f t="shared" si="29"/>
        <v>91835</v>
      </c>
      <c r="AA108" s="198">
        <f t="shared" si="30"/>
        <v>46232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36176</v>
      </c>
      <c r="AH108" s="197">
        <f t="shared" si="47"/>
        <v>91828</v>
      </c>
      <c r="AI108" s="198">
        <f t="shared" si="36"/>
        <v>46233</v>
      </c>
      <c r="AJ108" s="197" t="str">
        <f t="shared" si="37"/>
        <v>SLC</v>
      </c>
      <c r="AK108" s="197" t="str">
        <f t="shared" si="38"/>
        <v>IDeal</v>
      </c>
      <c r="AL108" s="197" t="str">
        <f t="shared" si="39"/>
        <v/>
      </c>
      <c r="AM108" s="197" t="str">
        <f t="shared" si="40"/>
        <v/>
      </c>
      <c r="AO108" s="197">
        <f t="shared" si="41"/>
        <v>36196</v>
      </c>
      <c r="AP108" s="197">
        <f t="shared" si="41"/>
        <v>91764</v>
      </c>
      <c r="AQ108" s="198">
        <f t="shared" si="42"/>
        <v>46234</v>
      </c>
      <c r="AR108" s="197" t="str">
        <f t="shared" si="43"/>
        <v>SLC</v>
      </c>
      <c r="AS108" s="197" t="str">
        <f t="shared" si="44"/>
        <v>Sauer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8"/>
        <v>36114</v>
      </c>
      <c r="B109" s="197">
        <f t="shared" si="48"/>
        <v>4501378063</v>
      </c>
      <c r="C109" s="198" t="str">
        <f t="shared" si="49"/>
        <v>9am</v>
      </c>
      <c r="D109" s="197" t="str">
        <f t="shared" si="50"/>
        <v>IDF</v>
      </c>
      <c r="E109" s="197" t="str">
        <f t="shared" si="51"/>
        <v/>
      </c>
      <c r="F109" s="197" t="str">
        <f t="shared" si="52"/>
        <v/>
      </c>
      <c r="G109" s="197">
        <f t="shared" si="53"/>
        <v>4501378063</v>
      </c>
      <c r="H109" s="200">
        <v>9</v>
      </c>
      <c r="I109" s="197">
        <f t="shared" si="54"/>
        <v>36126</v>
      </c>
      <c r="J109" s="197">
        <f>IF(L13="","",L13)</f>
        <v>91820</v>
      </c>
      <c r="K109" s="198">
        <f t="shared" si="55"/>
        <v>46230</v>
      </c>
      <c r="L109" s="197" t="str">
        <f t="shared" si="56"/>
        <v>SLC</v>
      </c>
      <c r="M109" s="197" t="str">
        <f t="shared" si="57"/>
        <v>Sunrise</v>
      </c>
      <c r="N109" s="197" t="str">
        <f t="shared" si="58"/>
        <v/>
      </c>
      <c r="O109" s="197" t="str">
        <f t="shared" si="59"/>
        <v/>
      </c>
      <c r="P109" s="200"/>
      <c r="Q109" s="197">
        <f t="shared" si="60"/>
        <v>36143</v>
      </c>
      <c r="R109" s="197">
        <f t="shared" si="60"/>
        <v>91815</v>
      </c>
      <c r="S109" s="198">
        <f t="shared" si="61"/>
        <v>46231</v>
      </c>
      <c r="T109" s="197" t="str">
        <f t="shared" si="62"/>
        <v>SLC</v>
      </c>
      <c r="U109" s="197" t="str">
        <f t="shared" si="63"/>
        <v>Sauer</v>
      </c>
      <c r="V109" s="197" t="str">
        <f t="shared" si="64"/>
        <v/>
      </c>
      <c r="W109" s="197" t="str">
        <f t="shared" si="65"/>
        <v/>
      </c>
      <c r="X109" s="200"/>
      <c r="Y109" s="197">
        <f t="shared" ref="Y109:Z122" si="66">IF(B44="","",B44)</f>
        <v>36160</v>
      </c>
      <c r="Z109" s="197">
        <f t="shared" si="66"/>
        <v>91839</v>
      </c>
      <c r="AA109" s="198">
        <f t="shared" ref="AA109:AA122" si="67">IF(B44="","",$A$32)</f>
        <v>46232</v>
      </c>
      <c r="AB109" s="197" t="str">
        <f t="shared" ref="AB109:AB122" si="68">IF(A44="","",A44)</f>
        <v>SLC</v>
      </c>
      <c r="AC109" s="197" t="str">
        <f t="shared" ref="AC109:AC122" si="69">IF(E44="","",E44)</f>
        <v>Ideal</v>
      </c>
      <c r="AD109" s="197" t="str">
        <f t="shared" ref="AD109:AD122" si="70">IF(D44="","",D44)</f>
        <v/>
      </c>
      <c r="AE109" s="197" t="str">
        <f t="shared" ref="AE109:AE122" si="71">IF(G44="","",G44)</f>
        <v/>
      </c>
      <c r="AF109" s="200"/>
      <c r="AG109" s="197">
        <f t="shared" ref="AG109:AH122" si="72">IF(K44="","",K44)</f>
        <v>36179</v>
      </c>
      <c r="AH109" s="197">
        <f>IF(L45="","",L45)</f>
        <v>91831</v>
      </c>
      <c r="AI109" s="198">
        <f t="shared" ref="AI109:AI122" si="73">IF(K44="","",$J$32)</f>
        <v>46233</v>
      </c>
      <c r="AJ109" s="197" t="str">
        <f t="shared" ref="AJ109:AJ122" si="74">IF(J44="","",J44)</f>
        <v>SLC</v>
      </c>
      <c r="AK109" s="197" t="str">
        <f t="shared" ref="AK109:AK122" si="75">IF(N44="","",N44)</f>
        <v>Ideal</v>
      </c>
      <c r="AL109" s="197" t="str">
        <f t="shared" ref="AL109:AL122" si="76">IF(M44="","",M44)</f>
        <v/>
      </c>
      <c r="AM109" s="197" t="str">
        <f t="shared" ref="AM109:AM122" si="77">IF(P44="","",P44)</f>
        <v/>
      </c>
      <c r="AO109" s="197">
        <f t="shared" ref="AO109:AP122" si="78">IF(T44="","",T44)</f>
        <v>36199</v>
      </c>
      <c r="AP109" s="197">
        <f t="shared" si="78"/>
        <v>91768</v>
      </c>
      <c r="AQ109" s="198">
        <f t="shared" ref="AQ109:AQ122" si="79">IF(T44="","",$S$32)</f>
        <v>46234</v>
      </c>
      <c r="AR109" s="197" t="str">
        <f t="shared" ref="AR109:AR122" si="80">IF(S44="","",S44)</f>
        <v>SLC</v>
      </c>
      <c r="AS109" s="197" t="str">
        <f t="shared" ref="AS109:AS122" si="81">IF(W44="","",W44)</f>
        <v>Handy</v>
      </c>
      <c r="AT109" s="197" t="str">
        <f t="shared" ref="AT109:AT122" si="82">IF(V44="","",V44)</f>
        <v/>
      </c>
      <c r="AU109" s="197" t="str">
        <f t="shared" ref="AU109:AU122" si="83">IF(Y44="","",Y44)</f>
        <v/>
      </c>
    </row>
    <row r="110" spans="1:47" x14ac:dyDescent="0.25">
      <c r="A110" s="197">
        <f t="shared" si="48"/>
        <v>36115</v>
      </c>
      <c r="B110" s="197" t="str">
        <f t="shared" si="48"/>
        <v>153-13</v>
      </c>
      <c r="C110" s="198" t="str">
        <f t="shared" si="49"/>
        <v/>
      </c>
      <c r="D110" s="197" t="str">
        <f t="shared" si="50"/>
        <v>GUTZY</v>
      </c>
      <c r="E110" s="197" t="str">
        <f t="shared" si="51"/>
        <v/>
      </c>
      <c r="F110" s="197" t="str">
        <f t="shared" si="52"/>
        <v>280488 Full Load (40)</v>
      </c>
      <c r="G110" s="197" t="str">
        <f t="shared" si="53"/>
        <v>153-13</v>
      </c>
      <c r="H110" s="200">
        <v>10</v>
      </c>
      <c r="I110" s="197">
        <f t="shared" si="54"/>
        <v>36127</v>
      </c>
      <c r="J110" s="197">
        <f>IF(L14="","",L14)</f>
        <v>91821</v>
      </c>
      <c r="K110" s="198">
        <f t="shared" si="55"/>
        <v>46230</v>
      </c>
      <c r="L110" s="197" t="str">
        <f t="shared" si="56"/>
        <v>SLC</v>
      </c>
      <c r="M110" s="197" t="str">
        <f t="shared" si="57"/>
        <v>Ideal</v>
      </c>
      <c r="N110" s="197" t="str">
        <f t="shared" si="58"/>
        <v/>
      </c>
      <c r="O110" s="197" t="str">
        <f t="shared" si="59"/>
        <v/>
      </c>
      <c r="P110" s="200"/>
      <c r="Q110" s="197">
        <f t="shared" si="60"/>
        <v>36144</v>
      </c>
      <c r="R110" s="197">
        <f t="shared" si="60"/>
        <v>91816</v>
      </c>
      <c r="S110" s="198">
        <f t="shared" si="61"/>
        <v>46231</v>
      </c>
      <c r="T110" s="197" t="str">
        <f t="shared" si="62"/>
        <v>SLC</v>
      </c>
      <c r="U110" s="197" t="str">
        <f t="shared" si="63"/>
        <v>Ideal</v>
      </c>
      <c r="V110" s="197" t="str">
        <f t="shared" si="64"/>
        <v/>
      </c>
      <c r="W110" s="197" t="str">
        <f t="shared" si="65"/>
        <v/>
      </c>
      <c r="X110" s="200"/>
      <c r="Y110" s="197">
        <f t="shared" si="66"/>
        <v>36161</v>
      </c>
      <c r="Z110" s="197">
        <f t="shared" si="66"/>
        <v>91840</v>
      </c>
      <c r="AA110" s="198">
        <f t="shared" si="67"/>
        <v>46232</v>
      </c>
      <c r="AB110" s="197" t="str">
        <f t="shared" si="68"/>
        <v>SLC</v>
      </c>
      <c r="AC110" s="197" t="str">
        <f t="shared" si="69"/>
        <v>Sunrise</v>
      </c>
      <c r="AD110" s="197" t="str">
        <f t="shared" si="70"/>
        <v/>
      </c>
      <c r="AE110" s="197" t="str">
        <f t="shared" si="71"/>
        <v/>
      </c>
      <c r="AF110" s="200"/>
      <c r="AG110" s="197">
        <f t="shared" si="72"/>
        <v>36180</v>
      </c>
      <c r="AH110" s="197">
        <f>IF(L46="","",L46)</f>
        <v>91832</v>
      </c>
      <c r="AI110" s="198">
        <f t="shared" si="73"/>
        <v>46233</v>
      </c>
      <c r="AJ110" s="197" t="str">
        <f t="shared" si="74"/>
        <v>SLC</v>
      </c>
      <c r="AK110" s="197" t="str">
        <f t="shared" si="75"/>
        <v>Handy</v>
      </c>
      <c r="AL110" s="197" t="str">
        <f t="shared" si="76"/>
        <v/>
      </c>
      <c r="AM110" s="197" t="str">
        <f t="shared" si="77"/>
        <v/>
      </c>
      <c r="AO110" s="197">
        <f t="shared" si="78"/>
        <v>36200</v>
      </c>
      <c r="AP110" s="197">
        <f t="shared" si="78"/>
        <v>91769</v>
      </c>
      <c r="AQ110" s="198">
        <f t="shared" si="79"/>
        <v>46234</v>
      </c>
      <c r="AR110" s="197" t="str">
        <f t="shared" si="80"/>
        <v>SLC</v>
      </c>
      <c r="AS110" s="197" t="str">
        <f t="shared" si="81"/>
        <v>Ideal</v>
      </c>
      <c r="AT110" s="197" t="str">
        <f t="shared" si="82"/>
        <v/>
      </c>
      <c r="AU110" s="197" t="str">
        <f t="shared" si="83"/>
        <v/>
      </c>
    </row>
    <row r="111" spans="1:47" x14ac:dyDescent="0.25">
      <c r="A111" s="197" t="str">
        <f t="shared" si="48"/>
        <v/>
      </c>
      <c r="B111" s="197" t="str">
        <f t="shared" si="48"/>
        <v/>
      </c>
      <c r="C111" s="198" t="str">
        <f t="shared" si="49"/>
        <v/>
      </c>
      <c r="D111" s="197" t="str">
        <f t="shared" si="50"/>
        <v/>
      </c>
      <c r="E111" s="197" t="str">
        <f t="shared" si="51"/>
        <v/>
      </c>
      <c r="F111" s="197" t="str">
        <f t="shared" si="52"/>
        <v/>
      </c>
      <c r="G111" s="197" t="str">
        <f t="shared" si="53"/>
        <v/>
      </c>
      <c r="H111" s="200">
        <v>11</v>
      </c>
      <c r="I111" s="197">
        <f t="shared" si="54"/>
        <v>36128</v>
      </c>
      <c r="J111" s="197" t="str">
        <f t="shared" si="54"/>
        <v>153-14</v>
      </c>
      <c r="K111" s="198">
        <f t="shared" si="55"/>
        <v>46230</v>
      </c>
      <c r="L111" s="197" t="str">
        <f t="shared" si="56"/>
        <v>GUTZY</v>
      </c>
      <c r="M111" s="197" t="str">
        <f t="shared" si="57"/>
        <v/>
      </c>
      <c r="N111" s="197" t="str">
        <f t="shared" si="58"/>
        <v>280539-4 pallets, 280397 - 14 pallets, fill w/ 280436</v>
      </c>
      <c r="O111" s="197" t="str">
        <f t="shared" si="59"/>
        <v/>
      </c>
      <c r="P111" s="200"/>
      <c r="Q111" s="197">
        <f t="shared" si="60"/>
        <v>36145</v>
      </c>
      <c r="R111" s="197">
        <f t="shared" si="60"/>
        <v>91817</v>
      </c>
      <c r="S111" s="198">
        <f t="shared" si="61"/>
        <v>46231</v>
      </c>
      <c r="T111" s="197" t="str">
        <f t="shared" si="62"/>
        <v>SLC</v>
      </c>
      <c r="U111" s="197" t="str">
        <f t="shared" si="63"/>
        <v>Sunrise</v>
      </c>
      <c r="V111" s="197" t="str">
        <f t="shared" si="64"/>
        <v/>
      </c>
      <c r="W111" s="197" t="str">
        <f t="shared" si="65"/>
        <v/>
      </c>
      <c r="X111" s="200"/>
      <c r="Y111" s="197">
        <f t="shared" si="66"/>
        <v>36162</v>
      </c>
      <c r="Z111" s="197">
        <f t="shared" si="66"/>
        <v>91841</v>
      </c>
      <c r="AA111" s="198">
        <f t="shared" si="67"/>
        <v>46232</v>
      </c>
      <c r="AB111" s="197" t="str">
        <f t="shared" si="68"/>
        <v>SLC</v>
      </c>
      <c r="AC111" s="197" t="str">
        <f t="shared" si="69"/>
        <v>Sunrise</v>
      </c>
      <c r="AD111" s="197" t="str">
        <f t="shared" si="70"/>
        <v/>
      </c>
      <c r="AE111" s="197" t="str">
        <f t="shared" si="71"/>
        <v/>
      </c>
      <c r="AF111" s="200"/>
      <c r="AG111" s="197">
        <f t="shared" si="72"/>
        <v>36181</v>
      </c>
      <c r="AH111" s="197" t="e">
        <f>IF(#REF!="","",#REF!)</f>
        <v>#REF!</v>
      </c>
      <c r="AI111" s="198">
        <f t="shared" si="73"/>
        <v>46233</v>
      </c>
      <c r="AJ111" s="197" t="str">
        <f t="shared" si="74"/>
        <v>SLC</v>
      </c>
      <c r="AK111" s="197" t="str">
        <f t="shared" si="75"/>
        <v>INTEGRITY</v>
      </c>
      <c r="AL111" s="197" t="str">
        <f t="shared" si="76"/>
        <v/>
      </c>
      <c r="AM111" s="197" t="str">
        <f t="shared" si="77"/>
        <v/>
      </c>
      <c r="AO111" s="197">
        <f t="shared" si="78"/>
        <v>36201</v>
      </c>
      <c r="AP111" s="197">
        <f t="shared" si="78"/>
        <v>91770</v>
      </c>
      <c r="AQ111" s="198">
        <f t="shared" si="79"/>
        <v>46234</v>
      </c>
      <c r="AR111" s="197" t="str">
        <f t="shared" si="80"/>
        <v>SLC</v>
      </c>
      <c r="AS111" s="197" t="str">
        <f t="shared" si="81"/>
        <v>Handy</v>
      </c>
      <c r="AT111" s="197" t="str">
        <f t="shared" si="82"/>
        <v/>
      </c>
      <c r="AU111" s="197" t="str">
        <f t="shared" si="83"/>
        <v/>
      </c>
    </row>
    <row r="112" spans="1:47" x14ac:dyDescent="0.25">
      <c r="A112" s="197" t="str">
        <f t="shared" si="48"/>
        <v/>
      </c>
      <c r="B112" s="197" t="str">
        <f t="shared" si="48"/>
        <v/>
      </c>
      <c r="C112" s="198" t="str">
        <f t="shared" si="49"/>
        <v/>
      </c>
      <c r="D112" s="197" t="str">
        <f t="shared" si="50"/>
        <v/>
      </c>
      <c r="E112" s="197" t="str">
        <f t="shared" si="51"/>
        <v/>
      </c>
      <c r="F112" s="197" t="str">
        <f t="shared" si="52"/>
        <v/>
      </c>
      <c r="G112" s="197" t="str">
        <f t="shared" si="53"/>
        <v/>
      </c>
      <c r="H112" s="200">
        <v>12</v>
      </c>
      <c r="I112" s="197">
        <f t="shared" si="54"/>
        <v>36129</v>
      </c>
      <c r="J112" s="197">
        <f t="shared" si="54"/>
        <v>91782</v>
      </c>
      <c r="K112" s="198">
        <f t="shared" si="55"/>
        <v>46230</v>
      </c>
      <c r="L112" s="197" t="str">
        <f t="shared" si="56"/>
        <v>LCP</v>
      </c>
      <c r="M112" s="197" t="str">
        <f t="shared" si="57"/>
        <v>INTEGRITY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36146</v>
      </c>
      <c r="R112" s="197">
        <f t="shared" si="60"/>
        <v>91780</v>
      </c>
      <c r="S112" s="198">
        <f t="shared" si="61"/>
        <v>46231</v>
      </c>
      <c r="T112" s="197" t="str">
        <f t="shared" si="62"/>
        <v>LCP</v>
      </c>
      <c r="U112" s="197" t="str">
        <f t="shared" si="63"/>
        <v>INTEGRITY</v>
      </c>
      <c r="V112" s="197" t="str">
        <f t="shared" si="64"/>
        <v/>
      </c>
      <c r="W112" s="197" t="str">
        <f t="shared" si="65"/>
        <v/>
      </c>
      <c r="X112" s="200"/>
      <c r="Y112" s="197">
        <f t="shared" si="66"/>
        <v>36163</v>
      </c>
      <c r="Z112" s="197">
        <f t="shared" si="66"/>
        <v>91842</v>
      </c>
      <c r="AA112" s="198">
        <f t="shared" si="67"/>
        <v>46232</v>
      </c>
      <c r="AB112" s="197" t="str">
        <f t="shared" si="68"/>
        <v>SLC</v>
      </c>
      <c r="AC112" s="197" t="str">
        <f t="shared" si="69"/>
        <v>May</v>
      </c>
      <c r="AD112" s="197" t="str">
        <f t="shared" si="70"/>
        <v/>
      </c>
      <c r="AE112" s="197" t="str">
        <f t="shared" si="71"/>
        <v/>
      </c>
      <c r="AF112" s="200"/>
      <c r="AG112" s="197">
        <f t="shared" si="72"/>
        <v>36182</v>
      </c>
      <c r="AH112" s="197">
        <f t="shared" si="72"/>
        <v>91778</v>
      </c>
      <c r="AI112" s="198">
        <f t="shared" si="73"/>
        <v>46233</v>
      </c>
      <c r="AJ112" s="197" t="str">
        <f t="shared" si="74"/>
        <v>LCP</v>
      </c>
      <c r="AK112" s="197" t="str">
        <f t="shared" si="75"/>
        <v>INTEGRITY</v>
      </c>
      <c r="AL112" s="197" t="str">
        <f t="shared" si="76"/>
        <v/>
      </c>
      <c r="AM112" s="197" t="str">
        <f t="shared" si="77"/>
        <v/>
      </c>
      <c r="AO112" s="197">
        <f t="shared" si="78"/>
        <v>36202</v>
      </c>
      <c r="AP112" s="197">
        <f t="shared" si="78"/>
        <v>91776</v>
      </c>
      <c r="AQ112" s="198">
        <f t="shared" si="79"/>
        <v>46234</v>
      </c>
      <c r="AR112" s="197" t="str">
        <f t="shared" si="80"/>
        <v>LCP</v>
      </c>
      <c r="AS112" s="197" t="str">
        <f t="shared" si="81"/>
        <v>INTEGRITY</v>
      </c>
      <c r="AT112" s="197" t="str">
        <f t="shared" si="82"/>
        <v>missed P/U</v>
      </c>
      <c r="AU112" s="197" t="str">
        <f t="shared" si="83"/>
        <v/>
      </c>
    </row>
    <row r="113" spans="1:55" x14ac:dyDescent="0.25">
      <c r="A113" s="197" t="str">
        <f t="shared" si="48"/>
        <v/>
      </c>
      <c r="B113" s="197" t="str">
        <f t="shared" si="48"/>
        <v/>
      </c>
      <c r="C113" s="198" t="str">
        <f t="shared" si="49"/>
        <v/>
      </c>
      <c r="D113" s="197" t="str">
        <f t="shared" si="50"/>
        <v/>
      </c>
      <c r="E113" s="197" t="str">
        <f t="shared" si="51"/>
        <v/>
      </c>
      <c r="F113" s="197" t="str">
        <f t="shared" si="52"/>
        <v/>
      </c>
      <c r="G113" s="197" t="str">
        <f t="shared" si="53"/>
        <v/>
      </c>
      <c r="H113" s="200">
        <v>13</v>
      </c>
      <c r="I113" s="197">
        <f t="shared" si="54"/>
        <v>36130</v>
      </c>
      <c r="J113" s="197">
        <f t="shared" si="54"/>
        <v>91783</v>
      </c>
      <c r="K113" s="198">
        <f t="shared" si="55"/>
        <v>46230</v>
      </c>
      <c r="L113" s="197" t="str">
        <f t="shared" si="56"/>
        <v>LCP</v>
      </c>
      <c r="M113" s="197" t="str">
        <f t="shared" si="57"/>
        <v>INTEGRITY</v>
      </c>
      <c r="N113" s="197">
        <f t="shared" si="58"/>
        <v>241283</v>
      </c>
      <c r="O113" s="197" t="str">
        <f t="shared" si="59"/>
        <v/>
      </c>
      <c r="P113" s="200"/>
      <c r="Q113" s="197">
        <f t="shared" si="60"/>
        <v>36147</v>
      </c>
      <c r="R113" s="197">
        <f t="shared" si="60"/>
        <v>91781</v>
      </c>
      <c r="S113" s="198">
        <f t="shared" si="61"/>
        <v>46231</v>
      </c>
      <c r="T113" s="197" t="str">
        <f t="shared" si="62"/>
        <v>LCP</v>
      </c>
      <c r="U113" s="197" t="str">
        <f t="shared" si="63"/>
        <v>INTEGRITY</v>
      </c>
      <c r="V113" s="197" t="str">
        <f t="shared" si="64"/>
        <v/>
      </c>
      <c r="W113" s="197" t="str">
        <f t="shared" si="65"/>
        <v/>
      </c>
      <c r="X113" s="200"/>
      <c r="Y113" s="197">
        <f t="shared" si="66"/>
        <v>36164</v>
      </c>
      <c r="Z113" s="197">
        <f t="shared" si="66"/>
        <v>91843</v>
      </c>
      <c r="AA113" s="198">
        <f t="shared" si="67"/>
        <v>46232</v>
      </c>
      <c r="AB113" s="197" t="str">
        <f t="shared" si="68"/>
        <v>SLC</v>
      </c>
      <c r="AC113" s="197" t="str">
        <f t="shared" si="69"/>
        <v>Handy</v>
      </c>
      <c r="AD113" s="197" t="str">
        <f t="shared" si="70"/>
        <v/>
      </c>
      <c r="AE113" s="197" t="str">
        <f t="shared" si="71"/>
        <v/>
      </c>
      <c r="AF113" s="200"/>
      <c r="AG113" s="197">
        <f t="shared" si="72"/>
        <v>36183</v>
      </c>
      <c r="AH113" s="197">
        <f t="shared" si="72"/>
        <v>91779</v>
      </c>
      <c r="AI113" s="198">
        <f t="shared" si="73"/>
        <v>46233</v>
      </c>
      <c r="AJ113" s="197" t="str">
        <f t="shared" si="74"/>
        <v>LCP</v>
      </c>
      <c r="AK113" s="197" t="str">
        <f t="shared" si="75"/>
        <v>INTEGRITY</v>
      </c>
      <c r="AL113" s="197" t="str">
        <f t="shared" si="76"/>
        <v/>
      </c>
      <c r="AM113" s="197" t="str">
        <f t="shared" si="77"/>
        <v/>
      </c>
      <c r="AO113" s="197">
        <f t="shared" si="78"/>
        <v>36203</v>
      </c>
      <c r="AP113" s="197">
        <f t="shared" si="78"/>
        <v>91777</v>
      </c>
      <c r="AQ113" s="198">
        <f t="shared" si="79"/>
        <v>46234</v>
      </c>
      <c r="AR113" s="197" t="str">
        <f t="shared" si="80"/>
        <v>LCP</v>
      </c>
      <c r="AS113" s="197" t="str">
        <f t="shared" si="81"/>
        <v>INTEGRITY</v>
      </c>
      <c r="AT113" s="197" t="str">
        <f t="shared" si="82"/>
        <v>missed P/U</v>
      </c>
      <c r="AU113" s="197" t="str">
        <f t="shared" si="83"/>
        <v/>
      </c>
    </row>
    <row r="114" spans="1:55" x14ac:dyDescent="0.25">
      <c r="A114" s="197">
        <f t="shared" si="48"/>
        <v>30042797</v>
      </c>
      <c r="B114" s="197" t="str">
        <f t="shared" si="48"/>
        <v>CAPS</v>
      </c>
      <c r="C114" s="198" t="str">
        <f t="shared" si="49"/>
        <v>8AM</v>
      </c>
      <c r="D114" s="197" t="str">
        <f t="shared" si="50"/>
        <v>RECEIVING</v>
      </c>
      <c r="E114" s="197" t="str">
        <f t="shared" si="51"/>
        <v/>
      </c>
      <c r="F114" s="197" t="str">
        <f t="shared" si="52"/>
        <v/>
      </c>
      <c r="G114" s="197" t="str">
        <f t="shared" si="53"/>
        <v>CAPS</v>
      </c>
      <c r="H114" s="200">
        <v>14</v>
      </c>
      <c r="I114" s="197">
        <f>IF(L20="","",L20)</f>
        <v>4501378291</v>
      </c>
      <c r="J114" s="197" t="e">
        <f>IF(#REF!="","",#REF!)</f>
        <v>#REF!</v>
      </c>
      <c r="K114" s="198">
        <f>IF(L20="","",$J$3)</f>
        <v>46230</v>
      </c>
      <c r="L114" s="197" t="str">
        <f t="shared" si="56"/>
        <v>IDF</v>
      </c>
      <c r="M114" s="197" t="str">
        <f t="shared" si="57"/>
        <v/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36148</v>
      </c>
      <c r="R114" s="197">
        <f t="shared" si="60"/>
        <v>4501378526</v>
      </c>
      <c r="S114" s="198">
        <f t="shared" si="61"/>
        <v>46231</v>
      </c>
      <c r="T114" s="197" t="str">
        <f t="shared" si="62"/>
        <v>IDF</v>
      </c>
      <c r="U114" s="197" t="str">
        <f t="shared" si="63"/>
        <v/>
      </c>
      <c r="V114" s="197" t="str">
        <f t="shared" si="64"/>
        <v/>
      </c>
      <c r="W114" s="197" t="str">
        <f t="shared" si="65"/>
        <v/>
      </c>
      <c r="X114" s="200"/>
      <c r="Y114" s="197">
        <f t="shared" si="66"/>
        <v>36165</v>
      </c>
      <c r="Z114" s="197">
        <f t="shared" si="66"/>
        <v>91844</v>
      </c>
      <c r="AA114" s="198">
        <f t="shared" si="67"/>
        <v>46232</v>
      </c>
      <c r="AB114" s="197" t="str">
        <f t="shared" si="68"/>
        <v>SLC</v>
      </c>
      <c r="AC114" s="197" t="str">
        <f t="shared" si="69"/>
        <v>INTEGRITY</v>
      </c>
      <c r="AD114" s="197" t="str">
        <f t="shared" si="70"/>
        <v/>
      </c>
      <c r="AE114" s="197" t="str">
        <f t="shared" si="71"/>
        <v/>
      </c>
      <c r="AF114" s="200"/>
      <c r="AG114" s="197">
        <f t="shared" si="72"/>
        <v>36184</v>
      </c>
      <c r="AH114" s="197">
        <f t="shared" si="72"/>
        <v>4501378992</v>
      </c>
      <c r="AI114" s="198">
        <f t="shared" si="73"/>
        <v>46233</v>
      </c>
      <c r="AJ114" s="197" t="str">
        <f t="shared" si="74"/>
        <v>IDF</v>
      </c>
      <c r="AK114" s="197" t="str">
        <f t="shared" si="75"/>
        <v/>
      </c>
      <c r="AL114" s="197" t="str">
        <f t="shared" si="76"/>
        <v/>
      </c>
      <c r="AM114" s="197" t="str">
        <f t="shared" si="77"/>
        <v/>
      </c>
      <c r="AO114" s="197">
        <f t="shared" si="78"/>
        <v>36204</v>
      </c>
      <c r="AP114" s="197">
        <f t="shared" si="78"/>
        <v>4501379315</v>
      </c>
      <c r="AQ114" s="198">
        <f t="shared" si="79"/>
        <v>46234</v>
      </c>
      <c r="AR114" s="197" t="str">
        <f t="shared" si="80"/>
        <v>IDF</v>
      </c>
      <c r="AS114" s="197" t="str">
        <f t="shared" si="81"/>
        <v/>
      </c>
      <c r="AT114" s="197" t="str">
        <f t="shared" si="82"/>
        <v/>
      </c>
      <c r="AU114" s="197" t="str">
        <f t="shared" si="83"/>
        <v/>
      </c>
    </row>
    <row r="115" spans="1:55" x14ac:dyDescent="0.25">
      <c r="A115" s="197">
        <f t="shared" si="48"/>
        <v>30043068</v>
      </c>
      <c r="B115" s="197" t="str">
        <f t="shared" si="48"/>
        <v>AMCOR</v>
      </c>
      <c r="C115" s="198" t="str">
        <f t="shared" si="49"/>
        <v>9AM</v>
      </c>
      <c r="D115" s="197" t="str">
        <f t="shared" si="50"/>
        <v>RECEIVING</v>
      </c>
      <c r="E115" s="197" t="str">
        <f t="shared" si="51"/>
        <v/>
      </c>
      <c r="F115" s="197" t="str">
        <f t="shared" si="52"/>
        <v/>
      </c>
      <c r="G115" s="197" t="str">
        <f t="shared" si="53"/>
        <v>AMCOR</v>
      </c>
      <c r="H115" s="200">
        <v>15</v>
      </c>
      <c r="I115" s="197" t="e">
        <f>IF(#REF!="","",#REF!)</f>
        <v>#REF!</v>
      </c>
      <c r="J115" s="197" t="e">
        <f>IF(#REF!="","",#REF!)</f>
        <v>#REF!</v>
      </c>
      <c r="K115" s="198" t="e">
        <f>IF(#REF!="","",$J$3)</f>
        <v>#REF!</v>
      </c>
      <c r="L115" s="197" t="e">
        <f>IF(#REF!="","",#REF!)</f>
        <v>#REF!</v>
      </c>
      <c r="M115" s="197" t="e">
        <f>IF(#REF!="","",#REF!)</f>
        <v>#REF!</v>
      </c>
      <c r="N115" s="197" t="e">
        <f>IF(#REF!="","",#REF!)</f>
        <v>#REF!</v>
      </c>
      <c r="O115" s="197" t="str">
        <f t="shared" si="59"/>
        <v/>
      </c>
      <c r="P115" s="200"/>
      <c r="Q115" s="197">
        <f t="shared" si="60"/>
        <v>36149</v>
      </c>
      <c r="R115" s="197">
        <f t="shared" si="60"/>
        <v>4501378527</v>
      </c>
      <c r="S115" s="198">
        <f t="shared" si="61"/>
        <v>46231</v>
      </c>
      <c r="T115" s="197" t="str">
        <f t="shared" si="62"/>
        <v>IDF</v>
      </c>
      <c r="U115" s="197" t="str">
        <f t="shared" si="63"/>
        <v/>
      </c>
      <c r="V115" s="197" t="str">
        <f t="shared" si="64"/>
        <v/>
      </c>
      <c r="W115" s="197" t="str">
        <f t="shared" si="65"/>
        <v/>
      </c>
      <c r="X115" s="200"/>
      <c r="Y115" s="197">
        <f t="shared" si="66"/>
        <v>36166</v>
      </c>
      <c r="Z115" s="197">
        <f t="shared" si="66"/>
        <v>91845</v>
      </c>
      <c r="AA115" s="198">
        <f t="shared" si="67"/>
        <v>46232</v>
      </c>
      <c r="AB115" s="197" t="str">
        <f t="shared" si="68"/>
        <v>SLC</v>
      </c>
      <c r="AC115" s="197" t="str">
        <f t="shared" si="69"/>
        <v>INTEGRITY</v>
      </c>
      <c r="AD115" s="197" t="str">
        <f t="shared" si="70"/>
        <v/>
      </c>
      <c r="AE115" s="197" t="str">
        <f t="shared" si="71"/>
        <v/>
      </c>
      <c r="AF115" s="200"/>
      <c r="AG115" s="197">
        <f t="shared" si="72"/>
        <v>36185</v>
      </c>
      <c r="AH115" s="197">
        <f t="shared" si="72"/>
        <v>4501378993</v>
      </c>
      <c r="AI115" s="198">
        <f t="shared" si="73"/>
        <v>46233</v>
      </c>
      <c r="AJ115" s="197" t="str">
        <f t="shared" si="74"/>
        <v>IDF</v>
      </c>
      <c r="AK115" s="197" t="str">
        <f t="shared" si="75"/>
        <v/>
      </c>
      <c r="AL115" s="197" t="str">
        <f t="shared" si="76"/>
        <v/>
      </c>
      <c r="AM115" s="197" t="str">
        <f t="shared" si="77"/>
        <v/>
      </c>
      <c r="AO115" s="197">
        <f t="shared" si="78"/>
        <v>36205</v>
      </c>
      <c r="AP115" s="197">
        <f t="shared" si="78"/>
        <v>4501379316</v>
      </c>
      <c r="AQ115" s="198">
        <f t="shared" si="79"/>
        <v>46234</v>
      </c>
      <c r="AR115" s="197" t="str">
        <f t="shared" si="80"/>
        <v>IDF</v>
      </c>
      <c r="AS115" s="197" t="str">
        <f t="shared" si="81"/>
        <v/>
      </c>
      <c r="AT115" s="197" t="str">
        <f t="shared" si="82"/>
        <v/>
      </c>
      <c r="AU115" s="197" t="str">
        <f t="shared" si="83"/>
        <v/>
      </c>
    </row>
    <row r="116" spans="1:55" x14ac:dyDescent="0.25">
      <c r="A116" s="197" t="str">
        <f t="shared" ref="A116:B119" si="84">IF(B25="","",B25)</f>
        <v/>
      </c>
      <c r="B116" s="197" t="str">
        <f t="shared" si="84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e">
        <f>IF(#REF!="","",#REF!)</f>
        <v>#REF!</v>
      </c>
      <c r="J116" s="197" t="e">
        <f>IF(#REF!="","",#REF!)</f>
        <v>#REF!</v>
      </c>
      <c r="K116" s="198" t="e">
        <f>IF(#REF!="","",$J$3)</f>
        <v>#REF!</v>
      </c>
      <c r="L116" s="197" t="e">
        <f>IF(#REF!="","",#REF!)</f>
        <v>#REF!</v>
      </c>
      <c r="M116" s="197" t="e">
        <f>IF(#REF!="","",#REF!)</f>
        <v>#REF!</v>
      </c>
      <c r="N116" s="197" t="e">
        <f>IF(#REF!="","",#REF!)</f>
        <v>#REF!</v>
      </c>
      <c r="O116" s="197" t="str">
        <f t="shared" si="59"/>
        <v/>
      </c>
      <c r="P116" s="200"/>
      <c r="Q116" s="197" t="str">
        <f t="shared" si="60"/>
        <v/>
      </c>
      <c r="R116" s="197" t="str">
        <f t="shared" si="60"/>
        <v/>
      </c>
      <c r="S116" s="198" t="str">
        <f t="shared" si="61"/>
        <v/>
      </c>
      <c r="T116" s="197" t="str">
        <f t="shared" si="62"/>
        <v/>
      </c>
      <c r="U116" s="197" t="str">
        <f t="shared" si="63"/>
        <v/>
      </c>
      <c r="V116" s="197" t="str">
        <f t="shared" si="64"/>
        <v/>
      </c>
      <c r="W116" s="197" t="str">
        <f t="shared" si="65"/>
        <v/>
      </c>
      <c r="X116" s="200"/>
      <c r="Y116" s="197">
        <f t="shared" si="66"/>
        <v>36167</v>
      </c>
      <c r="Z116" s="197">
        <f t="shared" si="66"/>
        <v>4501378808</v>
      </c>
      <c r="AA116" s="198">
        <f t="shared" si="67"/>
        <v>46232</v>
      </c>
      <c r="AB116" s="197" t="str">
        <f t="shared" si="68"/>
        <v>IDF</v>
      </c>
      <c r="AC116" s="197" t="str">
        <f t="shared" si="69"/>
        <v/>
      </c>
      <c r="AD116" s="197" t="str">
        <f t="shared" si="70"/>
        <v/>
      </c>
      <c r="AE116" s="197" t="str">
        <f t="shared" si="71"/>
        <v/>
      </c>
      <c r="AF116" s="200"/>
      <c r="AG116" s="197">
        <f t="shared" si="72"/>
        <v>36186</v>
      </c>
      <c r="AH116" s="197">
        <f t="shared" si="72"/>
        <v>4501378994</v>
      </c>
      <c r="AI116" s="198">
        <f t="shared" si="73"/>
        <v>46233</v>
      </c>
      <c r="AJ116" s="197" t="str">
        <f t="shared" si="74"/>
        <v>IDF</v>
      </c>
      <c r="AK116" s="197" t="str">
        <f t="shared" si="75"/>
        <v/>
      </c>
      <c r="AL116" s="197" t="str">
        <f t="shared" si="76"/>
        <v/>
      </c>
      <c r="AM116" s="197" t="str">
        <f t="shared" si="77"/>
        <v/>
      </c>
      <c r="AO116" s="197">
        <f t="shared" si="78"/>
        <v>36206</v>
      </c>
      <c r="AP116" s="197">
        <f t="shared" si="78"/>
        <v>4501379317</v>
      </c>
      <c r="AQ116" s="198">
        <f t="shared" si="79"/>
        <v>46234</v>
      </c>
      <c r="AR116" s="197" t="str">
        <f t="shared" si="80"/>
        <v>IDF</v>
      </c>
      <c r="AS116" s="197" t="str">
        <f t="shared" si="81"/>
        <v/>
      </c>
      <c r="AT116" s="197" t="str">
        <f t="shared" si="82"/>
        <v/>
      </c>
      <c r="AU116" s="197" t="str">
        <f t="shared" si="83"/>
        <v/>
      </c>
    </row>
    <row r="117" spans="1:55" x14ac:dyDescent="0.25">
      <c r="A117" s="197" t="str">
        <f t="shared" si="84"/>
        <v/>
      </c>
      <c r="B117" s="197" t="str">
        <f t="shared" si="84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e">
        <f>IF(#REF!="","",#REF!)</f>
        <v>#REF!</v>
      </c>
      <c r="J117" s="197" t="str">
        <f>IF(L26="","",L26)</f>
        <v>GPI</v>
      </c>
      <c r="K117" s="198" t="e">
        <f>IF(#REF!="","",$J$3)</f>
        <v>#REF!</v>
      </c>
      <c r="L117" s="197" t="e">
        <f>IF(#REF!="","",#REF!)</f>
        <v>#REF!</v>
      </c>
      <c r="M117" s="197" t="str">
        <f>IF(N26="","",N26)</f>
        <v/>
      </c>
      <c r="N117" s="197" t="str">
        <f>IF(M26="","",M26)</f>
        <v>MIX</v>
      </c>
      <c r="O117" s="197" t="str">
        <f t="shared" si="59"/>
        <v/>
      </c>
      <c r="P117" s="200"/>
      <c r="Q117" s="197" t="str">
        <f t="shared" si="60"/>
        <v/>
      </c>
      <c r="R117" s="197" t="str">
        <f t="shared" si="60"/>
        <v/>
      </c>
      <c r="S117" s="198" t="str">
        <f t="shared" si="61"/>
        <v/>
      </c>
      <c r="T117" s="197" t="str">
        <f t="shared" si="62"/>
        <v/>
      </c>
      <c r="U117" s="197" t="str">
        <f t="shared" si="63"/>
        <v/>
      </c>
      <c r="V117" s="197" t="str">
        <f t="shared" si="64"/>
        <v/>
      </c>
      <c r="W117" s="197" t="str">
        <f t="shared" si="65"/>
        <v/>
      </c>
      <c r="X117" s="200"/>
      <c r="Y117" s="197">
        <f t="shared" si="66"/>
        <v>36168</v>
      </c>
      <c r="Z117" s="197">
        <f t="shared" si="66"/>
        <v>4501378809</v>
      </c>
      <c r="AA117" s="198">
        <f t="shared" si="67"/>
        <v>46232</v>
      </c>
      <c r="AB117" s="197" t="str">
        <f t="shared" si="68"/>
        <v>IDF</v>
      </c>
      <c r="AC117" s="197" t="str">
        <f t="shared" si="69"/>
        <v/>
      </c>
      <c r="AD117" s="197" t="str">
        <f t="shared" si="70"/>
        <v/>
      </c>
      <c r="AE117" s="197" t="str">
        <f t="shared" si="71"/>
        <v/>
      </c>
      <c r="AF117" s="200"/>
      <c r="AG117" s="197">
        <f t="shared" si="72"/>
        <v>36187</v>
      </c>
      <c r="AH117" s="197" t="str">
        <f t="shared" si="72"/>
        <v>153-19</v>
      </c>
      <c r="AI117" s="198">
        <f t="shared" si="73"/>
        <v>46233</v>
      </c>
      <c r="AJ117" s="197" t="str">
        <f t="shared" si="74"/>
        <v>GUTZY</v>
      </c>
      <c r="AK117" s="197" t="str">
        <f t="shared" si="75"/>
        <v/>
      </c>
      <c r="AL117" s="197" t="str">
        <f t="shared" si="76"/>
        <v>All 280436</v>
      </c>
      <c r="AM117" s="197" t="str">
        <f t="shared" si="77"/>
        <v/>
      </c>
      <c r="AO117" s="197">
        <f t="shared" si="78"/>
        <v>36207</v>
      </c>
      <c r="AP117" s="197" t="str">
        <f t="shared" si="78"/>
        <v>153-21</v>
      </c>
      <c r="AQ117" s="198">
        <f t="shared" si="79"/>
        <v>46234</v>
      </c>
      <c r="AR117" s="197" t="str">
        <f t="shared" si="80"/>
        <v>GUTZY</v>
      </c>
      <c r="AS117" s="197" t="str">
        <f t="shared" si="81"/>
        <v/>
      </c>
      <c r="AT117" s="197" t="str">
        <f t="shared" si="82"/>
        <v>280380 - 40 pallets</v>
      </c>
      <c r="AU117" s="197" t="str">
        <f t="shared" si="83"/>
        <v/>
      </c>
    </row>
    <row r="118" spans="1:55" x14ac:dyDescent="0.25">
      <c r="A118" s="197" t="str">
        <f t="shared" si="84"/>
        <v/>
      </c>
      <c r="B118" s="197" t="str">
        <f t="shared" si="84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>IF(K24="","",K24)</f>
        <v>30042838</v>
      </c>
      <c r="J118" s="197" t="str">
        <f>IF(L24="","",L24)</f>
        <v>CAPS</v>
      </c>
      <c r="K118" s="198">
        <f>IF(K24="","",$J$3)</f>
        <v>46230</v>
      </c>
      <c r="L118" s="197" t="str">
        <f>IF(J24="","",J24)</f>
        <v>RECEIVING</v>
      </c>
      <c r="M118" s="197" t="str">
        <f>IF(N24="","",N24)</f>
        <v/>
      </c>
      <c r="N118" s="197" t="str">
        <f>IF(M24="","",M24)</f>
        <v/>
      </c>
      <c r="O118" s="197" t="str">
        <f>IF(P25="","",P25)</f>
        <v/>
      </c>
      <c r="P118" s="200"/>
      <c r="Q118" s="197">
        <f>IF(T24="","",T24)</f>
        <v>30042795</v>
      </c>
      <c r="R118" s="197" t="str">
        <f>IF(U24="","",U24)</f>
        <v>CAPS</v>
      </c>
      <c r="S118" s="198">
        <f>IF(T24="","",$S$3)</f>
        <v>46231</v>
      </c>
      <c r="T118" s="197" t="str">
        <f>IF(S24="","",S24)</f>
        <v>RECEIVING</v>
      </c>
      <c r="U118" s="197" t="str">
        <f>IF(W24="","",W24)</f>
        <v/>
      </c>
      <c r="V118" s="197" t="str">
        <f>IF(V24="","",V24)</f>
        <v/>
      </c>
      <c r="W118" s="197" t="str">
        <f>IF(Y25="","",Y25)</f>
        <v/>
      </c>
      <c r="X118" s="200"/>
      <c r="Y118" s="197">
        <f t="shared" si="66"/>
        <v>33792</v>
      </c>
      <c r="Z118" s="197">
        <f t="shared" si="66"/>
        <v>4501378862</v>
      </c>
      <c r="AA118" s="198">
        <f t="shared" si="67"/>
        <v>46232</v>
      </c>
      <c r="AB118" s="197" t="str">
        <f t="shared" si="68"/>
        <v>IDF</v>
      </c>
      <c r="AC118" s="197" t="str">
        <f t="shared" si="69"/>
        <v/>
      </c>
      <c r="AD118" s="197" t="str">
        <f t="shared" si="70"/>
        <v/>
      </c>
      <c r="AE118" s="197" t="str">
        <f t="shared" si="71"/>
        <v/>
      </c>
      <c r="AF118" s="200"/>
      <c r="AG118" s="197">
        <f t="shared" si="72"/>
        <v>36188</v>
      </c>
      <c r="AH118" s="197" t="str">
        <f t="shared" si="72"/>
        <v>153-20</v>
      </c>
      <c r="AI118" s="198">
        <f t="shared" si="73"/>
        <v>46233</v>
      </c>
      <c r="AJ118" s="197" t="str">
        <f t="shared" si="74"/>
        <v>GUTZY</v>
      </c>
      <c r="AK118" s="197" t="str">
        <f t="shared" si="75"/>
        <v/>
      </c>
      <c r="AL118" s="197" t="str">
        <f t="shared" si="76"/>
        <v>280377 - 23 pallets, 280379 - 17  pallets</v>
      </c>
      <c r="AM118" s="197" t="str">
        <f t="shared" si="77"/>
        <v/>
      </c>
      <c r="AO118" s="197">
        <f t="shared" si="78"/>
        <v>36208</v>
      </c>
      <c r="AP118" s="197" t="str">
        <f t="shared" si="78"/>
        <v>153-22</v>
      </c>
      <c r="AQ118" s="198">
        <f t="shared" si="79"/>
        <v>46234</v>
      </c>
      <c r="AR118" s="197" t="str">
        <f t="shared" si="80"/>
        <v>GUTZY</v>
      </c>
      <c r="AS118" s="197" t="str">
        <f t="shared" si="81"/>
        <v/>
      </c>
      <c r="AT118" s="197" t="str">
        <f t="shared" si="82"/>
        <v>280379 - 20 pallets, 280378 - 20 pallets</v>
      </c>
      <c r="AU118" s="197" t="str">
        <f t="shared" si="83"/>
        <v/>
      </c>
    </row>
    <row r="119" spans="1:55" x14ac:dyDescent="0.25">
      <c r="A119" s="197" t="str">
        <f t="shared" si="84"/>
        <v/>
      </c>
      <c r="B119" s="197" t="str">
        <f t="shared" si="84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>IF(K27="","",K27)</f>
        <v>30042798</v>
      </c>
      <c r="J119" s="197" t="str">
        <f>IF(L27="","",L27)</f>
        <v>CAPS</v>
      </c>
      <c r="K119" s="198">
        <f>IF(K27="","",$J$3)</f>
        <v>46230</v>
      </c>
      <c r="L119" s="197" t="str">
        <f>IF(J27="","",J27)</f>
        <v>RECEIVING</v>
      </c>
      <c r="M119" s="197" t="str">
        <f>IF(N27="","",N27)</f>
        <v/>
      </c>
      <c r="N119" s="197" t="str">
        <f>IF(M27="","",M27)</f>
        <v/>
      </c>
      <c r="O119" s="197" t="str">
        <f>IF(P26="","",P26)</f>
        <v/>
      </c>
      <c r="P119" s="200"/>
      <c r="Q119" s="197">
        <f>IF(T25="","",T25)</f>
        <v>30042796</v>
      </c>
      <c r="R119" s="197" t="str">
        <f>IF(U25="","",U25)</f>
        <v>CAPS</v>
      </c>
      <c r="S119" s="198">
        <f>IF(T25="","",$S$3)</f>
        <v>46231</v>
      </c>
      <c r="T119" s="197" t="str">
        <f>IF(S25="","",S25)</f>
        <v>RECEIVING</v>
      </c>
      <c r="U119" s="197" t="str">
        <f>IF(W25="","",W25)</f>
        <v/>
      </c>
      <c r="V119" s="197" t="str">
        <f>IF(V25="","",V25)</f>
        <v/>
      </c>
      <c r="W119" s="197" t="str">
        <f>IF(Y26="","",Y26)</f>
        <v/>
      </c>
      <c r="X119" s="200"/>
      <c r="Y119" s="197" t="str">
        <f t="shared" si="66"/>
        <v>SL3 TRRANSFER - Use Supplier Batch To Determine Which Labels To Print. Transfer from SL3-&gt; SFG.</v>
      </c>
      <c r="Z119" s="197" t="str">
        <f t="shared" si="66"/>
        <v/>
      </c>
      <c r="AA119" s="198">
        <f t="shared" si="67"/>
        <v>46232</v>
      </c>
      <c r="AB119" s="197" t="str">
        <f>IF(A55="","",A55)</f>
        <v>RECEIVING</v>
      </c>
      <c r="AC119" s="197" t="str">
        <f t="shared" si="69"/>
        <v/>
      </c>
      <c r="AD119" s="197" t="str">
        <f t="shared" si="70"/>
        <v/>
      </c>
      <c r="AE119" s="197" t="str">
        <f t="shared" si="71"/>
        <v/>
      </c>
      <c r="AF119" s="200"/>
      <c r="AG119" s="197" t="str">
        <f t="shared" si="72"/>
        <v/>
      </c>
      <c r="AH119" s="197" t="str">
        <f t="shared" si="72"/>
        <v/>
      </c>
      <c r="AI119" s="198" t="str">
        <f t="shared" si="73"/>
        <v/>
      </c>
      <c r="AJ119" s="197" t="str">
        <f t="shared" si="74"/>
        <v/>
      </c>
      <c r="AK119" s="197" t="str">
        <f t="shared" si="75"/>
        <v/>
      </c>
      <c r="AL119" s="197" t="str">
        <f t="shared" si="76"/>
        <v/>
      </c>
      <c r="AM119" s="197" t="str">
        <f t="shared" si="77"/>
        <v/>
      </c>
      <c r="AO119" s="197">
        <f t="shared" si="78"/>
        <v>30043236</v>
      </c>
      <c r="AP119" s="197" t="str">
        <f t="shared" si="78"/>
        <v>AMCOR</v>
      </c>
      <c r="AQ119" s="198">
        <f t="shared" si="79"/>
        <v>46234</v>
      </c>
      <c r="AR119" s="197" t="str">
        <f t="shared" si="80"/>
        <v>RECEIVING</v>
      </c>
      <c r="AS119" s="197" t="str">
        <f t="shared" si="81"/>
        <v/>
      </c>
      <c r="AT119" s="197" t="str">
        <f t="shared" si="82"/>
        <v/>
      </c>
      <c r="AU119" s="197" t="str">
        <f t="shared" si="83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5">IF(B30="","",B30)</f>
        <v/>
      </c>
      <c r="B120" s="197" t="str">
        <f t="shared" si="85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>IF(K28="","",K28)</f>
        <v>30042837</v>
      </c>
      <c r="J120" s="197" t="str">
        <f>IF(L28="","",L28)</f>
        <v>CAPS</v>
      </c>
      <c r="K120" s="198">
        <f>IF(K28="","",$J$3)</f>
        <v>46230</v>
      </c>
      <c r="L120" s="197" t="str">
        <f>IF(J28="","",J28)</f>
        <v>RECEIVING</v>
      </c>
      <c r="M120" s="197" t="str">
        <f>IF(N28="","",N28)</f>
        <v/>
      </c>
      <c r="N120" s="197" t="str">
        <f>IF(M28="","",M28)</f>
        <v/>
      </c>
      <c r="O120" s="197" t="str">
        <f>IF(P27="","",P27)</f>
        <v/>
      </c>
      <c r="P120" s="200"/>
      <c r="Q120" s="197" t="str">
        <f>IF(T28="","",T28)</f>
        <v>SL3 TRRANSFER - Use Supplier Batch To Determine Which Labels To Print. Transfer from SL3-&gt; SFG.</v>
      </c>
      <c r="R120" s="197" t="str">
        <f>IF(U28="","",U28)</f>
        <v/>
      </c>
      <c r="S120" s="198">
        <f>IF(T28="","",$S$3)</f>
        <v>46231</v>
      </c>
      <c r="T120" s="197" t="str">
        <f>IF(S28="","",S28)</f>
        <v>RECEIVING</v>
      </c>
      <c r="U120" s="197" t="str">
        <f>IF(W28="","",W28)</f>
        <v/>
      </c>
      <c r="V120" s="197" t="str">
        <f>IF(V28="","",V28)</f>
        <v/>
      </c>
      <c r="W120" s="197" t="str">
        <f>IF(Y27="","",Y27)</f>
        <v/>
      </c>
      <c r="X120" s="200"/>
      <c r="Y120" s="197">
        <f t="shared" si="66"/>
        <v>30043069</v>
      </c>
      <c r="Z120" s="197" t="str">
        <f t="shared" si="66"/>
        <v>GPI</v>
      </c>
      <c r="AA120" s="198">
        <f t="shared" si="67"/>
        <v>46232</v>
      </c>
      <c r="AB120" s="197" t="e">
        <f>IF(#REF!="","",#REF!)</f>
        <v>#REF!</v>
      </c>
      <c r="AC120" s="197" t="str">
        <f t="shared" si="69"/>
        <v/>
      </c>
      <c r="AD120" s="197" t="str">
        <f t="shared" si="70"/>
        <v/>
      </c>
      <c r="AE120" s="197" t="str">
        <f t="shared" si="71"/>
        <v/>
      </c>
      <c r="AF120" s="200"/>
      <c r="AG120" s="197">
        <f t="shared" si="72"/>
        <v>30043356</v>
      </c>
      <c r="AH120" s="197" t="str">
        <f t="shared" si="72"/>
        <v/>
      </c>
      <c r="AI120" s="198">
        <f t="shared" si="73"/>
        <v>46233</v>
      </c>
      <c r="AJ120" s="197" t="str">
        <f t="shared" si="74"/>
        <v>RECEIVING</v>
      </c>
      <c r="AK120" s="197" t="str">
        <f t="shared" si="75"/>
        <v/>
      </c>
      <c r="AL120" s="197" t="str">
        <f t="shared" si="76"/>
        <v/>
      </c>
      <c r="AM120" s="197" t="str">
        <f t="shared" si="77"/>
        <v/>
      </c>
      <c r="AO120" s="197">
        <f t="shared" si="78"/>
        <v>30042800</v>
      </c>
      <c r="AP120" s="197" t="str">
        <f t="shared" si="78"/>
        <v>CAPS</v>
      </c>
      <c r="AQ120" s="198">
        <f t="shared" si="79"/>
        <v>46234</v>
      </c>
      <c r="AR120" s="197" t="str">
        <f t="shared" si="80"/>
        <v>RECEIVING</v>
      </c>
      <c r="AS120" s="197" t="str">
        <f t="shared" si="81"/>
        <v/>
      </c>
      <c r="AT120" s="197" t="str">
        <f t="shared" si="82"/>
        <v/>
      </c>
      <c r="AU120" s="197" t="str">
        <f t="shared" si="83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e">
        <f>IF(#REF!="","",#REF!)</f>
        <v>#REF!</v>
      </c>
      <c r="J121" s="197" t="e">
        <f>IF(#REF!="","",#REF!)</f>
        <v>#REF!</v>
      </c>
      <c r="K121" s="198" t="e">
        <f>IF(#REF!="","",$J$3)</f>
        <v>#REF!</v>
      </c>
      <c r="L121" s="197" t="e">
        <f>IF(#REF!="","",#REF!)</f>
        <v>#REF!</v>
      </c>
      <c r="M121" s="197" t="e">
        <f>IF(#REF!="","",#REF!)</f>
        <v>#REF!</v>
      </c>
      <c r="N121" s="197" t="e">
        <f>IF(#REF!="","",#REF!)</f>
        <v>#REF!</v>
      </c>
      <c r="O121" s="197" t="str">
        <f>IF(P28="","",P28)</f>
        <v/>
      </c>
      <c r="P121" s="200"/>
      <c r="Q121" s="197" t="str">
        <f>IF(T27="","",T27)</f>
        <v/>
      </c>
      <c r="R121" s="197" t="str">
        <f>IF(U27="","",U27)</f>
        <v/>
      </c>
      <c r="S121" s="198" t="str">
        <f>IF(T27="","",$S$3)</f>
        <v/>
      </c>
      <c r="T121" s="197" t="str">
        <f>IF(S27="","",S27)</f>
        <v/>
      </c>
      <c r="U121" s="197" t="str">
        <f>IF(W27="","",W27)</f>
        <v/>
      </c>
      <c r="V121" s="197" t="str">
        <f>IF(V27="","",V27)</f>
        <v/>
      </c>
      <c r="W121" s="197" t="str">
        <f>IF(Y28="","",Y28)</f>
        <v/>
      </c>
      <c r="X121" s="200"/>
      <c r="Y121" s="197">
        <f t="shared" si="66"/>
        <v>30043182</v>
      </c>
      <c r="Z121" s="197" t="str">
        <f t="shared" si="66"/>
        <v>AMCOR</v>
      </c>
      <c r="AA121" s="198">
        <f t="shared" si="67"/>
        <v>46232</v>
      </c>
      <c r="AB121" s="197" t="str">
        <f t="shared" si="68"/>
        <v>RECEIVING</v>
      </c>
      <c r="AC121" s="197" t="str">
        <f t="shared" si="69"/>
        <v/>
      </c>
      <c r="AD121" s="197" t="str">
        <f t="shared" si="70"/>
        <v>MIX</v>
      </c>
      <c r="AE121" s="197" t="str">
        <f t="shared" si="71"/>
        <v/>
      </c>
      <c r="AF121" s="200"/>
      <c r="AG121" s="197" t="str">
        <f t="shared" si="72"/>
        <v/>
      </c>
      <c r="AH121" s="197" t="str">
        <f t="shared" si="72"/>
        <v/>
      </c>
      <c r="AI121" s="198" t="str">
        <f t="shared" si="73"/>
        <v/>
      </c>
      <c r="AJ121" s="197" t="str">
        <f t="shared" si="74"/>
        <v/>
      </c>
      <c r="AK121" s="197" t="str">
        <f t="shared" si="75"/>
        <v/>
      </c>
      <c r="AL121" s="197" t="str">
        <f t="shared" si="76"/>
        <v/>
      </c>
      <c r="AM121" s="197" t="str">
        <f>IF(O56="","",O56)</f>
        <v/>
      </c>
      <c r="AO121" s="197">
        <f t="shared" si="78"/>
        <v>30043178</v>
      </c>
      <c r="AP121" s="197" t="str">
        <f t="shared" si="78"/>
        <v>GPI</v>
      </c>
      <c r="AQ121" s="198">
        <f t="shared" si="79"/>
        <v>46234</v>
      </c>
      <c r="AR121" s="197" t="str">
        <f t="shared" si="80"/>
        <v>RECEIVING</v>
      </c>
      <c r="AS121" s="197" t="str">
        <f t="shared" si="81"/>
        <v/>
      </c>
      <c r="AT121" s="197" t="str">
        <f t="shared" si="82"/>
        <v/>
      </c>
      <c r="AU121" s="197" t="str">
        <f t="shared" si="83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6">IF(K30="","",K30)</f>
        <v/>
      </c>
      <c r="J122" s="197" t="str">
        <f t="shared" si="86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>IF(T29="","",T29)</f>
        <v>30043234</v>
      </c>
      <c r="R122" s="197" t="str">
        <f>IF(U29="","",U29)</f>
        <v>GPI</v>
      </c>
      <c r="S122" s="198">
        <f>IF(T29="","",$S$3)</f>
        <v>46231</v>
      </c>
      <c r="T122" s="197" t="str">
        <f>IF(S29="","",S29)</f>
        <v>RECEIVING</v>
      </c>
      <c r="U122" s="197" t="str">
        <f>IF(W29="","",W29)</f>
        <v/>
      </c>
      <c r="V122" s="197" t="str">
        <f>IF(V29="","",V29)</f>
        <v/>
      </c>
      <c r="W122" s="197" t="str">
        <f>IF(Y30="","",Y30)</f>
        <v/>
      </c>
      <c r="X122" s="200"/>
      <c r="Y122" s="197">
        <f t="shared" si="66"/>
        <v>30043388</v>
      </c>
      <c r="Z122" s="197" t="str">
        <f t="shared" si="66"/>
        <v>AMCOR</v>
      </c>
      <c r="AA122" s="198">
        <f t="shared" si="67"/>
        <v>46232</v>
      </c>
      <c r="AB122" s="197" t="str">
        <f t="shared" si="68"/>
        <v>RECEIVING</v>
      </c>
      <c r="AC122" s="197" t="str">
        <f t="shared" si="69"/>
        <v/>
      </c>
      <c r="AD122" s="197" t="str">
        <f t="shared" si="70"/>
        <v>MIX</v>
      </c>
      <c r="AE122" s="197" t="str">
        <f t="shared" si="71"/>
        <v/>
      </c>
      <c r="AF122" s="200"/>
      <c r="AG122" s="197">
        <f t="shared" si="72"/>
        <v>30043347</v>
      </c>
      <c r="AH122" s="197" t="str">
        <f t="shared" si="72"/>
        <v>GPI</v>
      </c>
      <c r="AI122" s="198">
        <f t="shared" si="73"/>
        <v>46233</v>
      </c>
      <c r="AJ122" s="197" t="str">
        <f t="shared" si="74"/>
        <v>RECEIVING</v>
      </c>
      <c r="AK122" s="197" t="str">
        <f t="shared" si="75"/>
        <v/>
      </c>
      <c r="AL122" s="197" t="str">
        <f t="shared" si="76"/>
        <v>MiIX</v>
      </c>
      <c r="AM122" s="197" t="str">
        <f t="shared" si="77"/>
        <v/>
      </c>
      <c r="AO122" s="197" t="str">
        <f t="shared" si="78"/>
        <v/>
      </c>
      <c r="AP122" s="197" t="str">
        <f t="shared" si="78"/>
        <v/>
      </c>
      <c r="AQ122" s="198" t="str">
        <f t="shared" si="79"/>
        <v/>
      </c>
      <c r="AR122" s="197" t="str">
        <f t="shared" si="80"/>
        <v>RECEIVING</v>
      </c>
      <c r="AS122" s="197" t="str">
        <f t="shared" si="81"/>
        <v/>
      </c>
      <c r="AT122" s="197" t="str">
        <f t="shared" si="82"/>
        <v/>
      </c>
      <c r="AU122" s="197" t="str">
        <f t="shared" si="83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7">C5</f>
        <v>91086</v>
      </c>
      <c r="B127" s="202">
        <f t="shared" ref="B127:B132" si="88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7"/>
        <v>91128</v>
      </c>
      <c r="B128" s="202">
        <f t="shared" si="88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7"/>
        <v>91130</v>
      </c>
      <c r="B129" s="202">
        <f t="shared" si="88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7"/>
        <v>91131</v>
      </c>
      <c r="B130" s="202">
        <f t="shared" si="88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7"/>
        <v>91132</v>
      </c>
      <c r="B131" s="202">
        <f t="shared" si="88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7"/>
        <v>91133</v>
      </c>
      <c r="B132" s="202">
        <f t="shared" si="88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89">C13</f>
        <v>91136</v>
      </c>
      <c r="B133" s="202">
        <f t="shared" ref="B133:B143" si="90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89"/>
        <v>4501378061</v>
      </c>
      <c r="B134" s="202" t="str">
        <f t="shared" si="90"/>
        <v>11am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89"/>
        <v>4501378062</v>
      </c>
      <c r="B135" s="202" t="str">
        <f t="shared" si="90"/>
        <v>1pm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89"/>
        <v>4501378054</v>
      </c>
      <c r="B136" s="202" t="str">
        <f t="shared" si="90"/>
        <v>3pm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89"/>
        <v>4501378063</v>
      </c>
      <c r="B137" s="202" t="str">
        <f t="shared" si="90"/>
        <v>9am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 t="str">
        <f t="shared" si="89"/>
        <v>153-13</v>
      </c>
      <c r="B138" s="202">
        <f t="shared" si="90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89"/>
        <v>0</v>
      </c>
      <c r="B139" s="202">
        <f t="shared" si="90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89"/>
        <v>0</v>
      </c>
      <c r="B140" s="202">
        <f t="shared" si="90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89"/>
        <v>0</v>
      </c>
      <c r="B141" s="202">
        <f t="shared" si="90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 t="str">
        <f t="shared" si="89"/>
        <v>CAPS</v>
      </c>
      <c r="B142" s="202" t="str">
        <f t="shared" si="90"/>
        <v>8AM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89"/>
        <v>AMCOR</v>
      </c>
      <c r="B143" s="202" t="str">
        <f t="shared" si="90"/>
        <v>9AM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1">C31</f>
        <v>0</v>
      </c>
      <c r="B150" s="202">
        <f t="shared" ref="B150:B160" si="92">F31</f>
        <v>0</v>
      </c>
    </row>
    <row r="151" spans="1:45" x14ac:dyDescent="0.25">
      <c r="A151" s="200">
        <f t="shared" si="91"/>
        <v>0</v>
      </c>
      <c r="B151" s="202">
        <f t="shared" si="92"/>
        <v>0</v>
      </c>
    </row>
    <row r="152" spans="1:45" x14ac:dyDescent="0.25">
      <c r="A152" s="200" t="str">
        <f t="shared" si="91"/>
        <v>P/U</v>
      </c>
      <c r="B152" s="202" t="str">
        <f t="shared" si="92"/>
        <v>Plan APT</v>
      </c>
    </row>
    <row r="153" spans="1:45" x14ac:dyDescent="0.25">
      <c r="A153" s="200">
        <f t="shared" si="91"/>
        <v>91798</v>
      </c>
      <c r="B153" s="202">
        <f t="shared" si="92"/>
        <v>0</v>
      </c>
    </row>
    <row r="154" spans="1:45" x14ac:dyDescent="0.25">
      <c r="A154" s="200">
        <f t="shared" si="91"/>
        <v>91800</v>
      </c>
      <c r="B154" s="202">
        <f t="shared" si="92"/>
        <v>0</v>
      </c>
    </row>
    <row r="155" spans="1:45" x14ac:dyDescent="0.25">
      <c r="A155" s="200">
        <f t="shared" si="91"/>
        <v>91801</v>
      </c>
      <c r="B155" s="202">
        <f t="shared" si="92"/>
        <v>0</v>
      </c>
    </row>
    <row r="156" spans="1:45" x14ac:dyDescent="0.25">
      <c r="A156" s="200">
        <f t="shared" si="91"/>
        <v>91802</v>
      </c>
      <c r="B156" s="202">
        <f t="shared" si="92"/>
        <v>0</v>
      </c>
    </row>
    <row r="157" spans="1:45" x14ac:dyDescent="0.25">
      <c r="A157" s="200">
        <f t="shared" si="91"/>
        <v>91803</v>
      </c>
      <c r="B157" s="202">
        <f t="shared" si="92"/>
        <v>0</v>
      </c>
    </row>
    <row r="158" spans="1:45" x14ac:dyDescent="0.25">
      <c r="A158" s="200">
        <f t="shared" si="91"/>
        <v>91833</v>
      </c>
      <c r="B158" s="202">
        <f t="shared" si="92"/>
        <v>0</v>
      </c>
    </row>
    <row r="159" spans="1:45" x14ac:dyDescent="0.25">
      <c r="A159" s="200">
        <f t="shared" si="91"/>
        <v>91834</v>
      </c>
      <c r="B159" s="202">
        <f t="shared" si="92"/>
        <v>0</v>
      </c>
    </row>
    <row r="160" spans="1:45" x14ac:dyDescent="0.25">
      <c r="A160" s="200">
        <f t="shared" si="91"/>
        <v>91835</v>
      </c>
      <c r="B160" s="202">
        <f t="shared" si="92"/>
        <v>0</v>
      </c>
    </row>
    <row r="161" spans="1:2" x14ac:dyDescent="0.25">
      <c r="A161" s="200">
        <f t="shared" ref="A161:A174" si="93">C44</f>
        <v>91839</v>
      </c>
      <c r="B161" s="202">
        <f t="shared" ref="B161:B174" si="94">F44</f>
        <v>0</v>
      </c>
    </row>
    <row r="162" spans="1:2" x14ac:dyDescent="0.25">
      <c r="A162" s="200">
        <f t="shared" si="93"/>
        <v>91840</v>
      </c>
      <c r="B162" s="202">
        <f t="shared" si="94"/>
        <v>0</v>
      </c>
    </row>
    <row r="163" spans="1:2" x14ac:dyDescent="0.25">
      <c r="A163" s="200">
        <f t="shared" si="93"/>
        <v>91841</v>
      </c>
      <c r="B163" s="202">
        <f t="shared" si="94"/>
        <v>0</v>
      </c>
    </row>
    <row r="164" spans="1:2" x14ac:dyDescent="0.25">
      <c r="A164" s="200">
        <f t="shared" si="93"/>
        <v>91842</v>
      </c>
      <c r="B164" s="202">
        <f t="shared" si="94"/>
        <v>0</v>
      </c>
    </row>
    <row r="165" spans="1:2" x14ac:dyDescent="0.25">
      <c r="A165" s="200">
        <f t="shared" si="93"/>
        <v>91843</v>
      </c>
      <c r="B165" s="202">
        <f t="shared" si="94"/>
        <v>0</v>
      </c>
    </row>
    <row r="166" spans="1:2" x14ac:dyDescent="0.25">
      <c r="A166" s="200">
        <f t="shared" si="93"/>
        <v>91844</v>
      </c>
      <c r="B166" s="202">
        <f t="shared" si="94"/>
        <v>0</v>
      </c>
    </row>
    <row r="167" spans="1:2" x14ac:dyDescent="0.25">
      <c r="A167" s="200">
        <f t="shared" si="93"/>
        <v>91845</v>
      </c>
      <c r="B167" s="202">
        <f t="shared" si="94"/>
        <v>0</v>
      </c>
    </row>
    <row r="168" spans="1:2" x14ac:dyDescent="0.25">
      <c r="A168" s="200">
        <f t="shared" si="93"/>
        <v>4501378808</v>
      </c>
      <c r="B168" s="202" t="str">
        <f t="shared" si="94"/>
        <v>1PM</v>
      </c>
    </row>
    <row r="169" spans="1:2" x14ac:dyDescent="0.25">
      <c r="A169" s="200">
        <f t="shared" si="93"/>
        <v>4501378809</v>
      </c>
      <c r="B169" s="202" t="str">
        <f t="shared" si="94"/>
        <v>11AM</v>
      </c>
    </row>
    <row r="170" spans="1:2" x14ac:dyDescent="0.25">
      <c r="A170" s="200">
        <f t="shared" si="93"/>
        <v>4501378862</v>
      </c>
      <c r="B170" s="202" t="str">
        <f t="shared" si="94"/>
        <v>3PM</v>
      </c>
    </row>
    <row r="171" spans="1:2" x14ac:dyDescent="0.25">
      <c r="A171" s="200">
        <f t="shared" si="93"/>
        <v>0</v>
      </c>
      <c r="B171" s="202">
        <f t="shared" si="94"/>
        <v>0</v>
      </c>
    </row>
    <row r="172" spans="1:2" x14ac:dyDescent="0.25">
      <c r="A172" s="200" t="str">
        <f t="shared" si="93"/>
        <v>GPI</v>
      </c>
      <c r="B172" s="202" t="str">
        <f t="shared" si="94"/>
        <v>7AM</v>
      </c>
    </row>
    <row r="173" spans="1:2" x14ac:dyDescent="0.25">
      <c r="A173" s="200" t="str">
        <f t="shared" si="93"/>
        <v>AMCOR</v>
      </c>
      <c r="B173" s="202" t="str">
        <f t="shared" si="94"/>
        <v>8AM</v>
      </c>
    </row>
    <row r="174" spans="1:2" x14ac:dyDescent="0.25">
      <c r="A174" s="200" t="str">
        <f t="shared" si="93"/>
        <v>AMCOR</v>
      </c>
      <c r="B174" s="202" t="str">
        <f t="shared" si="94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77" si="95">L5</f>
        <v>91755</v>
      </c>
      <c r="B176" s="203">
        <f t="shared" ref="B176:B181" si="96">O5</f>
        <v>0</v>
      </c>
    </row>
    <row r="177" spans="1:2" x14ac:dyDescent="0.25">
      <c r="A177" s="129">
        <f t="shared" si="95"/>
        <v>91766</v>
      </c>
      <c r="B177" s="203">
        <f t="shared" si="96"/>
        <v>0</v>
      </c>
    </row>
    <row r="178" spans="1:2" x14ac:dyDescent="0.25">
      <c r="A178" s="129" t="e">
        <f>#REF!</f>
        <v>#REF!</v>
      </c>
      <c r="B178" s="203">
        <f t="shared" si="96"/>
        <v>0</v>
      </c>
    </row>
    <row r="179" spans="1:2" x14ac:dyDescent="0.25">
      <c r="A179" s="129" t="e">
        <f>#REF!</f>
        <v>#REF!</v>
      </c>
      <c r="B179" s="203">
        <f t="shared" si="96"/>
        <v>0</v>
      </c>
    </row>
    <row r="180" spans="1:2" x14ac:dyDescent="0.25">
      <c r="A180" s="129">
        <f>L7</f>
        <v>91784</v>
      </c>
      <c r="B180" s="203">
        <f t="shared" si="96"/>
        <v>0</v>
      </c>
    </row>
    <row r="181" spans="1:2" x14ac:dyDescent="0.25">
      <c r="A181" s="129">
        <f>L8</f>
        <v>91792</v>
      </c>
      <c r="B181" s="203">
        <f t="shared" si="96"/>
        <v>0</v>
      </c>
    </row>
    <row r="182" spans="1:2" x14ac:dyDescent="0.25">
      <c r="A182" s="129">
        <f>L11</f>
        <v>91818</v>
      </c>
      <c r="B182" s="203">
        <f t="shared" ref="B182:B189" si="97">O13</f>
        <v>0</v>
      </c>
    </row>
    <row r="183" spans="1:2" x14ac:dyDescent="0.25">
      <c r="A183" s="129">
        <f>L12</f>
        <v>91819</v>
      </c>
      <c r="B183" s="203">
        <f t="shared" si="97"/>
        <v>0</v>
      </c>
    </row>
    <row r="184" spans="1:2" x14ac:dyDescent="0.25">
      <c r="A184" s="129">
        <f>L13</f>
        <v>91820</v>
      </c>
      <c r="B184" s="203">
        <f t="shared" si="97"/>
        <v>0</v>
      </c>
    </row>
    <row r="185" spans="1:2" x14ac:dyDescent="0.25">
      <c r="A185" s="129">
        <f>L14</f>
        <v>91821</v>
      </c>
      <c r="B185" s="203">
        <f t="shared" si="97"/>
        <v>0</v>
      </c>
    </row>
    <row r="186" spans="1:2" x14ac:dyDescent="0.25">
      <c r="A186" s="129" t="str">
        <f t="shared" ref="A186:A188" si="98">L17</f>
        <v>153-14</v>
      </c>
      <c r="B186" s="203">
        <f t="shared" si="97"/>
        <v>0</v>
      </c>
    </row>
    <row r="187" spans="1:2" x14ac:dyDescent="0.25">
      <c r="A187" s="129">
        <f t="shared" si="98"/>
        <v>91782</v>
      </c>
      <c r="B187" s="203">
        <f t="shared" si="97"/>
        <v>0</v>
      </c>
    </row>
    <row r="188" spans="1:2" x14ac:dyDescent="0.25">
      <c r="A188" s="129">
        <f t="shared" si="98"/>
        <v>91783</v>
      </c>
      <c r="B188" s="203">
        <f t="shared" si="97"/>
        <v>0</v>
      </c>
    </row>
    <row r="189" spans="1:2" x14ac:dyDescent="0.25">
      <c r="A189" s="129" t="e">
        <f>#REF!</f>
        <v>#REF!</v>
      </c>
      <c r="B189" s="203" t="str">
        <f t="shared" si="97"/>
        <v>11AM</v>
      </c>
    </row>
    <row r="190" spans="1:2" x14ac:dyDescent="0.25">
      <c r="A190" s="129" t="e">
        <f>#REF!</f>
        <v>#REF!</v>
      </c>
      <c r="B190" s="203" t="e">
        <f>#REF!</f>
        <v>#REF!</v>
      </c>
    </row>
    <row r="191" spans="1:2" x14ac:dyDescent="0.25">
      <c r="A191" s="129" t="e">
        <f>#REF!</f>
        <v>#REF!</v>
      </c>
      <c r="B191" s="203" t="e">
        <f>#REF!</f>
        <v>#REF!</v>
      </c>
    </row>
    <row r="192" spans="1:2" x14ac:dyDescent="0.25">
      <c r="A192" s="129" t="str">
        <f>L26</f>
        <v>GPI</v>
      </c>
      <c r="B192" s="203" t="str">
        <f>O26</f>
        <v>11AM</v>
      </c>
    </row>
    <row r="193" spans="1:2" x14ac:dyDescent="0.25">
      <c r="A193" s="129" t="str">
        <f>L24</f>
        <v>CAPS</v>
      </c>
      <c r="B193" s="203" t="str">
        <f>O24</f>
        <v>9AM</v>
      </c>
    </row>
    <row r="194" spans="1:2" x14ac:dyDescent="0.25">
      <c r="A194" s="129" t="str">
        <f>L27</f>
        <v>CAPS</v>
      </c>
      <c r="B194" s="203" t="str">
        <f>O27</f>
        <v>1PM</v>
      </c>
    </row>
    <row r="195" spans="1:2" x14ac:dyDescent="0.25">
      <c r="A195" s="129" t="str">
        <f>L28</f>
        <v>CAPS</v>
      </c>
      <c r="B195" s="203" t="str">
        <f>O28</f>
        <v>12PM</v>
      </c>
    </row>
    <row r="196" spans="1:2" x14ac:dyDescent="0.25">
      <c r="A196" s="129" t="e">
        <f>#REF!</f>
        <v>#REF!</v>
      </c>
      <c r="B196" s="203" t="e">
        <f>#REF!</f>
        <v>#REF!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3" si="99">L31</f>
        <v>0</v>
      </c>
      <c r="B199" s="203">
        <f t="shared" ref="B199:B209" si="100">O31</f>
        <v>0</v>
      </c>
    </row>
    <row r="200" spans="1:2" x14ac:dyDescent="0.25">
      <c r="A200" s="129">
        <f t="shared" si="99"/>
        <v>0</v>
      </c>
      <c r="B200" s="203">
        <f t="shared" si="100"/>
        <v>0</v>
      </c>
    </row>
    <row r="201" spans="1:2" x14ac:dyDescent="0.25">
      <c r="A201" s="129" t="str">
        <f t="shared" si="99"/>
        <v>P/U</v>
      </c>
      <c r="B201" s="203" t="str">
        <f t="shared" si="100"/>
        <v>Plan APT</v>
      </c>
    </row>
    <row r="202" spans="1:2" x14ac:dyDescent="0.25">
      <c r="A202" s="129">
        <f t="shared" si="99"/>
        <v>91771</v>
      </c>
      <c r="B202" s="203">
        <f t="shared" si="100"/>
        <v>0</v>
      </c>
    </row>
    <row r="203" spans="1:2" x14ac:dyDescent="0.25">
      <c r="A203" s="129">
        <f t="shared" si="99"/>
        <v>91772</v>
      </c>
      <c r="B203" s="203">
        <f t="shared" si="100"/>
        <v>0</v>
      </c>
    </row>
    <row r="204" spans="1:2" x14ac:dyDescent="0.25">
      <c r="A204" s="129">
        <f t="shared" ref="A204:A209" si="101">L37</f>
        <v>91822</v>
      </c>
      <c r="B204" s="203">
        <f t="shared" si="100"/>
        <v>0</v>
      </c>
    </row>
    <row r="205" spans="1:2" x14ac:dyDescent="0.25">
      <c r="A205" s="129">
        <f t="shared" si="101"/>
        <v>91823</v>
      </c>
      <c r="B205" s="203">
        <f t="shared" si="100"/>
        <v>0</v>
      </c>
    </row>
    <row r="206" spans="1:2" x14ac:dyDescent="0.25">
      <c r="A206" s="129">
        <f t="shared" si="101"/>
        <v>91824</v>
      </c>
      <c r="B206" s="203">
        <f t="shared" si="100"/>
        <v>0</v>
      </c>
    </row>
    <row r="207" spans="1:2" x14ac:dyDescent="0.25">
      <c r="A207" s="129">
        <f t="shared" si="101"/>
        <v>91826</v>
      </c>
      <c r="B207" s="203">
        <f t="shared" si="100"/>
        <v>0</v>
      </c>
    </row>
    <row r="208" spans="1:2" x14ac:dyDescent="0.25">
      <c r="A208" s="129">
        <f t="shared" si="101"/>
        <v>91827</v>
      </c>
      <c r="B208" s="203">
        <f t="shared" si="100"/>
        <v>0</v>
      </c>
    </row>
    <row r="209" spans="1:2" x14ac:dyDescent="0.25">
      <c r="A209" s="129">
        <f t="shared" si="101"/>
        <v>91828</v>
      </c>
      <c r="B209" s="203">
        <f t="shared" si="100"/>
        <v>0</v>
      </c>
    </row>
    <row r="210" spans="1:2" x14ac:dyDescent="0.25">
      <c r="A210" s="129">
        <f>L45</f>
        <v>91831</v>
      </c>
      <c r="B210" s="203">
        <f t="shared" ref="B210:B223" si="102">O44</f>
        <v>0</v>
      </c>
    </row>
    <row r="211" spans="1:2" x14ac:dyDescent="0.25">
      <c r="A211" s="129">
        <f>L46</f>
        <v>91832</v>
      </c>
      <c r="B211" s="203">
        <f t="shared" si="102"/>
        <v>0</v>
      </c>
    </row>
    <row r="212" spans="1:2" x14ac:dyDescent="0.25">
      <c r="A212" s="129" t="e">
        <f>#REF!</f>
        <v>#REF!</v>
      </c>
      <c r="B212" s="203">
        <f t="shared" si="102"/>
        <v>0</v>
      </c>
    </row>
    <row r="213" spans="1:2" x14ac:dyDescent="0.25">
      <c r="A213" s="129">
        <f t="shared" ref="A213:A223" si="103">L47</f>
        <v>91778</v>
      </c>
      <c r="B213" s="203">
        <f t="shared" si="102"/>
        <v>0</v>
      </c>
    </row>
    <row r="214" spans="1:2" x14ac:dyDescent="0.25">
      <c r="A214" s="129">
        <f t="shared" si="103"/>
        <v>91779</v>
      </c>
      <c r="B214" s="203">
        <f t="shared" si="102"/>
        <v>0</v>
      </c>
    </row>
    <row r="215" spans="1:2" x14ac:dyDescent="0.25">
      <c r="A215" s="129">
        <f t="shared" si="103"/>
        <v>4501378992</v>
      </c>
      <c r="B215" s="203" t="str">
        <f t="shared" si="102"/>
        <v>9AM</v>
      </c>
    </row>
    <row r="216" spans="1:2" x14ac:dyDescent="0.25">
      <c r="A216" s="129">
        <f t="shared" si="103"/>
        <v>4501378993</v>
      </c>
      <c r="B216" s="203" t="str">
        <f t="shared" si="102"/>
        <v>11AM</v>
      </c>
    </row>
    <row r="217" spans="1:2" x14ac:dyDescent="0.25">
      <c r="A217" s="129">
        <f t="shared" si="103"/>
        <v>4501378994</v>
      </c>
      <c r="B217" s="203" t="str">
        <f t="shared" si="102"/>
        <v>1PM</v>
      </c>
    </row>
    <row r="218" spans="1:2" x14ac:dyDescent="0.25">
      <c r="A218" s="129" t="str">
        <f t="shared" si="103"/>
        <v>153-19</v>
      </c>
      <c r="B218" s="203">
        <f t="shared" si="102"/>
        <v>0</v>
      </c>
    </row>
    <row r="219" spans="1:2" x14ac:dyDescent="0.25">
      <c r="A219" s="129" t="str">
        <f t="shared" si="103"/>
        <v>153-20</v>
      </c>
      <c r="B219" s="203">
        <f t="shared" si="102"/>
        <v>0</v>
      </c>
    </row>
    <row r="220" spans="1:2" x14ac:dyDescent="0.25">
      <c r="A220" s="129">
        <f t="shared" si="103"/>
        <v>0</v>
      </c>
      <c r="B220" s="203">
        <f t="shared" si="102"/>
        <v>0</v>
      </c>
    </row>
    <row r="221" spans="1:2" x14ac:dyDescent="0.25">
      <c r="A221" s="129">
        <f t="shared" si="103"/>
        <v>0</v>
      </c>
      <c r="B221" s="203" t="str">
        <f t="shared" si="102"/>
        <v>8AM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2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4">U5</f>
        <v>91804</v>
      </c>
      <c r="B225" s="203">
        <f t="shared" ref="B225:B230" si="105">X5</f>
        <v>0</v>
      </c>
    </row>
    <row r="226" spans="1:2" x14ac:dyDescent="0.25">
      <c r="A226" s="129">
        <f t="shared" si="104"/>
        <v>91805</v>
      </c>
      <c r="B226" s="203">
        <f t="shared" si="105"/>
        <v>0</v>
      </c>
    </row>
    <row r="227" spans="1:2" x14ac:dyDescent="0.25">
      <c r="A227" s="129">
        <f t="shared" si="104"/>
        <v>91806</v>
      </c>
      <c r="B227" s="203">
        <f t="shared" si="105"/>
        <v>0</v>
      </c>
    </row>
    <row r="228" spans="1:2" x14ac:dyDescent="0.25">
      <c r="A228" s="129">
        <f t="shared" si="104"/>
        <v>91807</v>
      </c>
      <c r="B228" s="203">
        <f t="shared" si="105"/>
        <v>0</v>
      </c>
    </row>
    <row r="229" spans="1:2" x14ac:dyDescent="0.25">
      <c r="A229" s="129">
        <f t="shared" si="104"/>
        <v>91808</v>
      </c>
      <c r="B229" s="203">
        <f t="shared" si="105"/>
        <v>0</v>
      </c>
    </row>
    <row r="230" spans="1:2" x14ac:dyDescent="0.25">
      <c r="A230" s="129">
        <f t="shared" si="104"/>
        <v>91809</v>
      </c>
      <c r="B230" s="203">
        <f t="shared" si="105"/>
        <v>0</v>
      </c>
    </row>
    <row r="231" spans="1:2" x14ac:dyDescent="0.25">
      <c r="A231" s="129">
        <f t="shared" ref="A231:A241" si="106">U13</f>
        <v>91813</v>
      </c>
      <c r="B231" s="203">
        <f t="shared" ref="B231:B241" si="107">X13</f>
        <v>0</v>
      </c>
    </row>
    <row r="232" spans="1:2" x14ac:dyDescent="0.25">
      <c r="A232" s="129">
        <f t="shared" si="106"/>
        <v>91814</v>
      </c>
      <c r="B232" s="203">
        <f t="shared" si="107"/>
        <v>0</v>
      </c>
    </row>
    <row r="233" spans="1:2" x14ac:dyDescent="0.25">
      <c r="A233" s="129">
        <f t="shared" si="106"/>
        <v>91815</v>
      </c>
      <c r="B233" s="203">
        <f t="shared" si="107"/>
        <v>0</v>
      </c>
    </row>
    <row r="234" spans="1:2" x14ac:dyDescent="0.25">
      <c r="A234" s="129">
        <f t="shared" si="106"/>
        <v>91816</v>
      </c>
      <c r="B234" s="203">
        <f t="shared" si="107"/>
        <v>0</v>
      </c>
    </row>
    <row r="235" spans="1:2" x14ac:dyDescent="0.25">
      <c r="A235" s="129">
        <f t="shared" si="106"/>
        <v>91817</v>
      </c>
      <c r="B235" s="203">
        <f t="shared" si="107"/>
        <v>0</v>
      </c>
    </row>
    <row r="236" spans="1:2" x14ac:dyDescent="0.25">
      <c r="A236" s="129">
        <f t="shared" si="106"/>
        <v>91780</v>
      </c>
      <c r="B236" s="203">
        <f t="shared" si="107"/>
        <v>0</v>
      </c>
    </row>
    <row r="237" spans="1:2" x14ac:dyDescent="0.25">
      <c r="A237" s="129">
        <f t="shared" si="106"/>
        <v>91781</v>
      </c>
      <c r="B237" s="203">
        <f t="shared" si="107"/>
        <v>0</v>
      </c>
    </row>
    <row r="238" spans="1:2" x14ac:dyDescent="0.25">
      <c r="A238" s="129">
        <f t="shared" si="106"/>
        <v>4501378526</v>
      </c>
      <c r="B238" s="203">
        <f t="shared" si="107"/>
        <v>0</v>
      </c>
    </row>
    <row r="239" spans="1:2" x14ac:dyDescent="0.25">
      <c r="A239" s="129">
        <f t="shared" si="106"/>
        <v>4501378527</v>
      </c>
      <c r="B239" s="203">
        <f t="shared" si="107"/>
        <v>0</v>
      </c>
    </row>
    <row r="240" spans="1:2" x14ac:dyDescent="0.25">
      <c r="A240" s="129">
        <f t="shared" si="106"/>
        <v>0</v>
      </c>
      <c r="B240" s="203">
        <f t="shared" si="107"/>
        <v>0</v>
      </c>
    </row>
    <row r="241" spans="1:2" x14ac:dyDescent="0.25">
      <c r="A241" s="129">
        <f t="shared" si="106"/>
        <v>0</v>
      </c>
      <c r="B241" s="203">
        <f t="shared" si="107"/>
        <v>0</v>
      </c>
    </row>
    <row r="242" spans="1:2" x14ac:dyDescent="0.25">
      <c r="A242" s="129" t="str">
        <f>U24</f>
        <v>CAPS</v>
      </c>
      <c r="B242" s="203" t="str">
        <f>X24</f>
        <v>7AM</v>
      </c>
    </row>
    <row r="243" spans="1:2" x14ac:dyDescent="0.25">
      <c r="A243" s="129" t="str">
        <f>U25</f>
        <v>CAPS</v>
      </c>
      <c r="B243" s="203" t="str">
        <f>X25</f>
        <v>8AM</v>
      </c>
    </row>
    <row r="244" spans="1:2" x14ac:dyDescent="0.25">
      <c r="A244" s="129">
        <f>U28</f>
        <v>0</v>
      </c>
      <c r="B244" s="203">
        <f>X28</f>
        <v>0</v>
      </c>
    </row>
    <row r="245" spans="1:2" x14ac:dyDescent="0.25">
      <c r="A245" s="129">
        <f>U27</f>
        <v>0</v>
      </c>
      <c r="B245" s="203">
        <f>X27</f>
        <v>0</v>
      </c>
    </row>
    <row r="246" spans="1:2" x14ac:dyDescent="0.25">
      <c r="A246" s="129" t="str">
        <f>U29</f>
        <v>GPI</v>
      </c>
      <c r="B246" s="203" t="str">
        <f>X29</f>
        <v>11AM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8">U31</f>
        <v>0</v>
      </c>
      <c r="B248" s="203">
        <f t="shared" ref="B248:B258" si="109">X31</f>
        <v>0</v>
      </c>
    </row>
    <row r="249" spans="1:2" x14ac:dyDescent="0.25">
      <c r="A249" s="129">
        <f t="shared" si="108"/>
        <v>0</v>
      </c>
      <c r="B249" s="203">
        <f t="shared" si="109"/>
        <v>0</v>
      </c>
    </row>
    <row r="250" spans="1:2" x14ac:dyDescent="0.25">
      <c r="A250" s="129" t="str">
        <f t="shared" si="108"/>
        <v>P/U</v>
      </c>
      <c r="B250" s="203" t="str">
        <f t="shared" si="109"/>
        <v>Plan APT</v>
      </c>
    </row>
    <row r="251" spans="1:2" x14ac:dyDescent="0.25">
      <c r="A251" s="129">
        <f t="shared" si="108"/>
        <v>91757</v>
      </c>
      <c r="B251" s="203">
        <f t="shared" si="109"/>
        <v>0</v>
      </c>
    </row>
    <row r="252" spans="1:2" x14ac:dyDescent="0.25">
      <c r="A252" s="129">
        <f t="shared" si="108"/>
        <v>91758</v>
      </c>
      <c r="B252" s="203">
        <f t="shared" si="109"/>
        <v>0</v>
      </c>
    </row>
    <row r="253" spans="1:2" x14ac:dyDescent="0.25">
      <c r="A253" s="129">
        <f t="shared" si="108"/>
        <v>91759</v>
      </c>
      <c r="B253" s="203">
        <f t="shared" si="109"/>
        <v>0</v>
      </c>
    </row>
    <row r="254" spans="1:2" x14ac:dyDescent="0.25">
      <c r="A254" s="129">
        <f t="shared" si="108"/>
        <v>91760</v>
      </c>
      <c r="B254" s="203">
        <f t="shared" si="109"/>
        <v>0</v>
      </c>
    </row>
    <row r="255" spans="1:2" x14ac:dyDescent="0.25">
      <c r="A255" s="129">
        <f t="shared" si="108"/>
        <v>91761</v>
      </c>
      <c r="B255" s="203">
        <f t="shared" si="109"/>
        <v>0</v>
      </c>
    </row>
    <row r="256" spans="1:2" x14ac:dyDescent="0.25">
      <c r="A256" s="129">
        <f t="shared" si="108"/>
        <v>91762</v>
      </c>
      <c r="B256" s="203">
        <f t="shared" si="109"/>
        <v>0</v>
      </c>
    </row>
    <row r="257" spans="1:2" x14ac:dyDescent="0.25">
      <c r="A257" s="129">
        <f t="shared" si="108"/>
        <v>91763</v>
      </c>
      <c r="B257" s="203">
        <f t="shared" si="109"/>
        <v>0</v>
      </c>
    </row>
    <row r="258" spans="1:2" x14ac:dyDescent="0.25">
      <c r="A258" s="129">
        <f t="shared" si="108"/>
        <v>91764</v>
      </c>
      <c r="B258" s="203">
        <f t="shared" si="109"/>
        <v>0</v>
      </c>
    </row>
    <row r="259" spans="1:2" x14ac:dyDescent="0.25">
      <c r="A259" s="129">
        <f t="shared" ref="A259:A272" si="110">U44</f>
        <v>91768</v>
      </c>
      <c r="B259" s="203">
        <f t="shared" ref="B259:B272" si="111">X44</f>
        <v>0</v>
      </c>
    </row>
    <row r="260" spans="1:2" x14ac:dyDescent="0.25">
      <c r="A260" s="129">
        <f t="shared" si="110"/>
        <v>91769</v>
      </c>
      <c r="B260" s="203">
        <f t="shared" si="111"/>
        <v>0</v>
      </c>
    </row>
    <row r="261" spans="1:2" x14ac:dyDescent="0.25">
      <c r="A261" s="129">
        <f t="shared" si="110"/>
        <v>91770</v>
      </c>
      <c r="B261" s="203">
        <f t="shared" si="111"/>
        <v>0</v>
      </c>
    </row>
    <row r="262" spans="1:2" x14ac:dyDescent="0.25">
      <c r="A262" s="129">
        <f t="shared" si="110"/>
        <v>91776</v>
      </c>
      <c r="B262" s="203" t="str">
        <f t="shared" si="111"/>
        <v>canceled</v>
      </c>
    </row>
    <row r="263" spans="1:2" x14ac:dyDescent="0.25">
      <c r="A263" s="129">
        <f t="shared" si="110"/>
        <v>91777</v>
      </c>
      <c r="B263" s="203" t="str">
        <f t="shared" si="111"/>
        <v>canceled</v>
      </c>
    </row>
    <row r="264" spans="1:2" x14ac:dyDescent="0.25">
      <c r="A264" s="129">
        <f t="shared" si="110"/>
        <v>4501379315</v>
      </c>
      <c r="B264" s="203" t="str">
        <f t="shared" si="111"/>
        <v>9am</v>
      </c>
    </row>
    <row r="265" spans="1:2" x14ac:dyDescent="0.25">
      <c r="A265" s="129">
        <f t="shared" si="110"/>
        <v>4501379316</v>
      </c>
      <c r="B265" s="203" t="str">
        <f t="shared" si="111"/>
        <v>11am</v>
      </c>
    </row>
    <row r="266" spans="1:2" x14ac:dyDescent="0.25">
      <c r="A266" s="129">
        <f t="shared" si="110"/>
        <v>4501379317</v>
      </c>
      <c r="B266" s="203" t="str">
        <f t="shared" si="111"/>
        <v>5pm</v>
      </c>
    </row>
    <row r="267" spans="1:2" x14ac:dyDescent="0.25">
      <c r="A267" s="129" t="str">
        <f t="shared" si="110"/>
        <v>153-21</v>
      </c>
      <c r="B267" s="203">
        <f t="shared" si="111"/>
        <v>0</v>
      </c>
    </row>
    <row r="268" spans="1:2" x14ac:dyDescent="0.25">
      <c r="A268" s="129" t="str">
        <f t="shared" si="110"/>
        <v>153-22</v>
      </c>
      <c r="B268" s="203">
        <f t="shared" si="111"/>
        <v>0</v>
      </c>
    </row>
    <row r="269" spans="1:2" x14ac:dyDescent="0.25">
      <c r="A269" s="129" t="str">
        <f t="shared" si="110"/>
        <v>AMCOR</v>
      </c>
      <c r="B269" s="203" t="str">
        <f t="shared" si="111"/>
        <v>7AM</v>
      </c>
    </row>
    <row r="270" spans="1:2" x14ac:dyDescent="0.25">
      <c r="A270" s="129" t="str">
        <f t="shared" si="110"/>
        <v>CAPS</v>
      </c>
      <c r="B270" s="203" t="str">
        <f t="shared" si="111"/>
        <v>8AM</v>
      </c>
    </row>
    <row r="271" spans="1:2" x14ac:dyDescent="0.25">
      <c r="A271" s="129" t="str">
        <f t="shared" si="110"/>
        <v>GPI</v>
      </c>
      <c r="B271" s="203">
        <f t="shared" si="111"/>
        <v>0</v>
      </c>
    </row>
    <row r="272" spans="1:2" x14ac:dyDescent="0.25">
      <c r="A272" s="129">
        <f t="shared" si="110"/>
        <v>0</v>
      </c>
      <c r="B272" s="203">
        <f t="shared" si="111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phoneticPr fontId="3" type="noConversion"/>
  <conditionalFormatting sqref="AB32 S31:S32 S60 AB34:AB40 J60 AB46:AB47 A31:A32 AB49:AB60 A88 H98:H99 J80:J88 J90:J97 S78:S99 A98:A100 A27:A29 AK59:AK99 AB68:AB99 J30:J32 J25:J27 J19 J22:J23 A15:A25">
    <cfRule type="cellIs" dxfId="11875" priority="411" operator="equal">
      <formula>"SLC"</formula>
    </cfRule>
  </conditionalFormatting>
  <conditionalFormatting sqref="AB32 S31:S32 S60 AB34:AB40 J60 AB46:AB47 A31:A32 AB49:AB60 A88 H98:H99 J80:J88 J90:J97 S78:S99 A98:A100 A27:A29 AK59:AK99 AB68:AB99 J30:J32 J25:J27 J19 J22:J23 A15:A25">
    <cfRule type="cellIs" dxfId="11874" priority="407" operator="equal">
      <formula>"IDF"</formula>
    </cfRule>
    <cfRule type="cellIs" dxfId="11873" priority="408" operator="equal">
      <formula>"Costco"</formula>
    </cfRule>
    <cfRule type="cellIs" dxfId="11872" priority="409" operator="equal">
      <formula>"Gutzy"</formula>
    </cfRule>
    <cfRule type="cellIs" dxfId="11871" priority="410" operator="equal">
      <formula>"LCP"</formula>
    </cfRule>
  </conditionalFormatting>
  <conditionalFormatting sqref="S60 AB34:AB40 J60 AB46:AB47 AB49:AB60 A88 H98:H99 J80:J88 J90:J97 S78:S99 A98:A99 A27:A29 AB68:AB99 J30 J25:J27 J19 J22:J23 A15:A25">
    <cfRule type="cellIs" dxfId="11870" priority="406" operator="equal">
      <formula>"Receiving"</formula>
    </cfRule>
  </conditionalFormatting>
  <conditionalFormatting sqref="AB48">
    <cfRule type="cellIs" dxfId="11869" priority="405" operator="equal">
      <formula>"SLC"</formula>
    </cfRule>
  </conditionalFormatting>
  <conditionalFormatting sqref="AB48">
    <cfRule type="cellIs" dxfId="11868" priority="401" operator="equal">
      <formula>"IDF"</formula>
    </cfRule>
    <cfRule type="cellIs" dxfId="11867" priority="402" operator="equal">
      <formula>"Costco"</formula>
    </cfRule>
    <cfRule type="cellIs" dxfId="11866" priority="403" operator="equal">
      <formula>"Gutzy"</formula>
    </cfRule>
    <cfRule type="cellIs" dxfId="11865" priority="404" operator="equal">
      <formula>"LCP"</formula>
    </cfRule>
  </conditionalFormatting>
  <conditionalFormatting sqref="AB48">
    <cfRule type="cellIs" dxfId="11864" priority="400" operator="equal">
      <formula>"Receiving"</formula>
    </cfRule>
  </conditionalFormatting>
  <conditionalFormatting sqref="AB41">
    <cfRule type="cellIs" dxfId="11863" priority="399" operator="equal">
      <formula>"SLC"</formula>
    </cfRule>
  </conditionalFormatting>
  <conditionalFormatting sqref="AB41">
    <cfRule type="cellIs" dxfId="11862" priority="395" operator="equal">
      <formula>"IDF"</formula>
    </cfRule>
    <cfRule type="cellIs" dxfId="11861" priority="396" operator="equal">
      <formula>"Costco"</formula>
    </cfRule>
    <cfRule type="cellIs" dxfId="11860" priority="397" operator="equal">
      <formula>"Gutzy"</formula>
    </cfRule>
    <cfRule type="cellIs" dxfId="11859" priority="398" operator="equal">
      <formula>"LCP"</formula>
    </cfRule>
  </conditionalFormatting>
  <conditionalFormatting sqref="AB41">
    <cfRule type="cellIs" dxfId="11858" priority="394" operator="equal">
      <formula>"Receiving"</formula>
    </cfRule>
  </conditionalFormatting>
  <conditionalFormatting sqref="AB42:AB44">
    <cfRule type="cellIs" dxfId="11857" priority="393" operator="equal">
      <formula>"SLC"</formula>
    </cfRule>
  </conditionalFormatting>
  <conditionalFormatting sqref="AB42:AB44">
    <cfRule type="cellIs" dxfId="11856" priority="389" operator="equal">
      <formula>"IDF"</formula>
    </cfRule>
    <cfRule type="cellIs" dxfId="11855" priority="390" operator="equal">
      <formula>"Costco"</formula>
    </cfRule>
    <cfRule type="cellIs" dxfId="11854" priority="391" operator="equal">
      <formula>"Gutzy"</formula>
    </cfRule>
    <cfRule type="cellIs" dxfId="11853" priority="392" operator="equal">
      <formula>"LCP"</formula>
    </cfRule>
  </conditionalFormatting>
  <conditionalFormatting sqref="AB42:AB44">
    <cfRule type="cellIs" dxfId="11852" priority="388" operator="equal">
      <formula>"Receiving"</formula>
    </cfRule>
  </conditionalFormatting>
  <conditionalFormatting sqref="AB45">
    <cfRule type="cellIs" dxfId="11851" priority="387" operator="equal">
      <formula>"SLC"</formula>
    </cfRule>
  </conditionalFormatting>
  <conditionalFormatting sqref="AB45">
    <cfRule type="cellIs" dxfId="11850" priority="383" operator="equal">
      <formula>"IDF"</formula>
    </cfRule>
    <cfRule type="cellIs" dxfId="11849" priority="384" operator="equal">
      <formula>"Costco"</formula>
    </cfRule>
    <cfRule type="cellIs" dxfId="11848" priority="385" operator="equal">
      <formula>"Gutzy"</formula>
    </cfRule>
    <cfRule type="cellIs" dxfId="11847" priority="386" operator="equal">
      <formula>"LCP"</formula>
    </cfRule>
  </conditionalFormatting>
  <conditionalFormatting sqref="AB45">
    <cfRule type="cellIs" dxfId="11846" priority="382" operator="equal">
      <formula>"Receiving"</formula>
    </cfRule>
  </conditionalFormatting>
  <conditionalFormatting sqref="I100">
    <cfRule type="cellIs" dxfId="11845" priority="381" operator="equal">
      <formula>"SLC"</formula>
    </cfRule>
  </conditionalFormatting>
  <conditionalFormatting sqref="I100">
    <cfRule type="cellIs" dxfId="11844" priority="377" operator="equal">
      <formula>"IDF"</formula>
    </cfRule>
    <cfRule type="cellIs" dxfId="11843" priority="378" operator="equal">
      <formula>"Costco"</formula>
    </cfRule>
    <cfRule type="cellIs" dxfId="11842" priority="379" operator="equal">
      <formula>"Gutzy"</formula>
    </cfRule>
    <cfRule type="cellIs" dxfId="11841" priority="380" operator="equal">
      <formula>"LCP"</formula>
    </cfRule>
  </conditionalFormatting>
  <conditionalFormatting sqref="Q100">
    <cfRule type="cellIs" dxfId="11840" priority="376" operator="equal">
      <formula>"SLC"</formula>
    </cfRule>
  </conditionalFormatting>
  <conditionalFormatting sqref="Q100">
    <cfRule type="cellIs" dxfId="11839" priority="372" operator="equal">
      <formula>"IDF"</formula>
    </cfRule>
    <cfRule type="cellIs" dxfId="11838" priority="373" operator="equal">
      <formula>"Costco"</formula>
    </cfRule>
    <cfRule type="cellIs" dxfId="11837" priority="374" operator="equal">
      <formula>"Gutzy"</formula>
    </cfRule>
    <cfRule type="cellIs" dxfId="11836" priority="375" operator="equal">
      <formula>"LCP"</formula>
    </cfRule>
  </conditionalFormatting>
  <conditionalFormatting sqref="Y100">
    <cfRule type="cellIs" dxfId="11835" priority="371" operator="equal">
      <formula>"SLC"</formula>
    </cfRule>
  </conditionalFormatting>
  <conditionalFormatting sqref="Y100">
    <cfRule type="cellIs" dxfId="11834" priority="367" operator="equal">
      <formula>"IDF"</formula>
    </cfRule>
    <cfRule type="cellIs" dxfId="11833" priority="368" operator="equal">
      <formula>"Costco"</formula>
    </cfRule>
    <cfRule type="cellIs" dxfId="11832" priority="369" operator="equal">
      <formula>"Gutzy"</formula>
    </cfRule>
    <cfRule type="cellIs" dxfId="11831" priority="370" operator="equal">
      <formula>"LCP"</formula>
    </cfRule>
  </conditionalFormatting>
  <conditionalFormatting sqref="AG100">
    <cfRule type="cellIs" dxfId="11830" priority="366" operator="equal">
      <formula>"SLC"</formula>
    </cfRule>
  </conditionalFormatting>
  <conditionalFormatting sqref="AG100">
    <cfRule type="cellIs" dxfId="11829" priority="362" operator="equal">
      <formula>"IDF"</formula>
    </cfRule>
    <cfRule type="cellIs" dxfId="11828" priority="363" operator="equal">
      <formula>"Costco"</formula>
    </cfRule>
    <cfRule type="cellIs" dxfId="11827" priority="364" operator="equal">
      <formula>"Gutzy"</formula>
    </cfRule>
    <cfRule type="cellIs" dxfId="11826" priority="365" operator="equal">
      <formula>"LCP"</formula>
    </cfRule>
  </conditionalFormatting>
  <conditionalFormatting sqref="AO100">
    <cfRule type="cellIs" dxfId="11825" priority="361" operator="equal">
      <formula>"SLC"</formula>
    </cfRule>
  </conditionalFormatting>
  <conditionalFormatting sqref="AO100">
    <cfRule type="cellIs" dxfId="11824" priority="357" operator="equal">
      <formula>"IDF"</formula>
    </cfRule>
    <cfRule type="cellIs" dxfId="11823" priority="358" operator="equal">
      <formula>"Costco"</formula>
    </cfRule>
    <cfRule type="cellIs" dxfId="11822" priority="359" operator="equal">
      <formula>"Gutzy"</formula>
    </cfRule>
    <cfRule type="cellIs" dxfId="11821" priority="360" operator="equal">
      <formula>"LCP"</formula>
    </cfRule>
  </conditionalFormatting>
  <conditionalFormatting sqref="AW100">
    <cfRule type="cellIs" dxfId="11820" priority="356" operator="equal">
      <formula>"SLC"</formula>
    </cfRule>
  </conditionalFormatting>
  <conditionalFormatting sqref="AW100">
    <cfRule type="cellIs" dxfId="11819" priority="352" operator="equal">
      <formula>"IDF"</formula>
    </cfRule>
    <cfRule type="cellIs" dxfId="11818" priority="353" operator="equal">
      <formula>"Costco"</formula>
    </cfRule>
    <cfRule type="cellIs" dxfId="11817" priority="354" operator="equal">
      <formula>"Gutzy"</formula>
    </cfRule>
    <cfRule type="cellIs" dxfId="11816" priority="355" operator="equal">
      <formula>"LCP"</formula>
    </cfRule>
  </conditionalFormatting>
  <conditionalFormatting sqref="J28:J29">
    <cfRule type="cellIs" dxfId="11815" priority="351" operator="equal">
      <formula>"SLC"</formula>
    </cfRule>
  </conditionalFormatting>
  <conditionalFormatting sqref="J28:J29">
    <cfRule type="cellIs" dxfId="11814" priority="347" operator="equal">
      <formula>"IDF"</formula>
    </cfRule>
    <cfRule type="cellIs" dxfId="11813" priority="348" operator="equal">
      <formula>"Costco"</formula>
    </cfRule>
    <cfRule type="cellIs" dxfId="11812" priority="349" operator="equal">
      <formula>"Gutzy"</formula>
    </cfRule>
    <cfRule type="cellIs" dxfId="11811" priority="350" operator="equal">
      <formula>"LCP"</formula>
    </cfRule>
  </conditionalFormatting>
  <conditionalFormatting sqref="J28:J29">
    <cfRule type="cellIs" dxfId="11810" priority="346" operator="equal">
      <formula>"Receiving"</formula>
    </cfRule>
  </conditionalFormatting>
  <conditionalFormatting sqref="S23:S30">
    <cfRule type="cellIs" dxfId="11809" priority="345" operator="equal">
      <formula>"SLC"</formula>
    </cfRule>
  </conditionalFormatting>
  <conditionalFormatting sqref="S23:S30">
    <cfRule type="cellIs" dxfId="11808" priority="341" operator="equal">
      <formula>"IDF"</formula>
    </cfRule>
    <cfRule type="cellIs" dxfId="11807" priority="342" operator="equal">
      <formula>"Costco"</formula>
    </cfRule>
    <cfRule type="cellIs" dxfId="11806" priority="343" operator="equal">
      <formula>"Gutzy"</formula>
    </cfRule>
    <cfRule type="cellIs" dxfId="11805" priority="344" operator="equal">
      <formula>"LCP"</formula>
    </cfRule>
  </conditionalFormatting>
  <conditionalFormatting sqref="S23:S30">
    <cfRule type="cellIs" dxfId="11804" priority="340" operator="equal">
      <formula>"Receiving"</formula>
    </cfRule>
  </conditionalFormatting>
  <conditionalFormatting sqref="J89">
    <cfRule type="cellIs" dxfId="11803" priority="339" operator="equal">
      <formula>"SLC"</formula>
    </cfRule>
  </conditionalFormatting>
  <conditionalFormatting sqref="J89">
    <cfRule type="cellIs" dxfId="11802" priority="335" operator="equal">
      <formula>"IDF"</formula>
    </cfRule>
    <cfRule type="cellIs" dxfId="11801" priority="336" operator="equal">
      <formula>"Costco"</formula>
    </cfRule>
    <cfRule type="cellIs" dxfId="11800" priority="337" operator="equal">
      <formula>"Gutzy"</formula>
    </cfRule>
    <cfRule type="cellIs" dxfId="11799" priority="338" operator="equal">
      <formula>"LCP"</formula>
    </cfRule>
  </conditionalFormatting>
  <conditionalFormatting sqref="J89">
    <cfRule type="cellIs" dxfId="11798" priority="334" operator="equal">
      <formula>"Receiving"</formula>
    </cfRule>
  </conditionalFormatting>
  <conditionalFormatting sqref="J30">
    <cfRule type="cellIs" dxfId="11797" priority="333" operator="equal">
      <formula>"SLC"</formula>
    </cfRule>
  </conditionalFormatting>
  <conditionalFormatting sqref="J30">
    <cfRule type="cellIs" dxfId="11796" priority="329" operator="equal">
      <formula>"IDF"</formula>
    </cfRule>
    <cfRule type="cellIs" dxfId="11795" priority="330" operator="equal">
      <formula>"Costco"</formula>
    </cfRule>
    <cfRule type="cellIs" dxfId="11794" priority="331" operator="equal">
      <formula>"Gutzy"</formula>
    </cfRule>
    <cfRule type="cellIs" dxfId="11793" priority="332" operator="equal">
      <formula>"LCP"</formula>
    </cfRule>
  </conditionalFormatting>
  <conditionalFormatting sqref="J30">
    <cfRule type="cellIs" dxfId="11792" priority="328" operator="equal">
      <formula>"Receiving"</formula>
    </cfRule>
  </conditionalFormatting>
  <conditionalFormatting sqref="J28:J29">
    <cfRule type="cellIs" dxfId="11791" priority="327" operator="equal">
      <formula>"SLC"</formula>
    </cfRule>
  </conditionalFormatting>
  <conditionalFormatting sqref="J28:J29">
    <cfRule type="cellIs" dxfId="11790" priority="323" operator="equal">
      <formula>"IDF"</formula>
    </cfRule>
    <cfRule type="cellIs" dxfId="11789" priority="324" operator="equal">
      <formula>"Costco"</formula>
    </cfRule>
    <cfRule type="cellIs" dxfId="11788" priority="325" operator="equal">
      <formula>"Gutzy"</formula>
    </cfRule>
    <cfRule type="cellIs" dxfId="11787" priority="326" operator="equal">
      <formula>"LCP"</formula>
    </cfRule>
  </conditionalFormatting>
  <conditionalFormatting sqref="J28:J29">
    <cfRule type="cellIs" dxfId="11786" priority="322" operator="equal">
      <formula>"Receiving"</formula>
    </cfRule>
  </conditionalFormatting>
  <conditionalFormatting sqref="S26:S30">
    <cfRule type="cellIs" dxfId="11785" priority="321" operator="equal">
      <formula>"SLC"</formula>
    </cfRule>
  </conditionalFormatting>
  <conditionalFormatting sqref="S26:S30">
    <cfRule type="cellIs" dxfId="11784" priority="317" operator="equal">
      <formula>"IDF"</formula>
    </cfRule>
    <cfRule type="cellIs" dxfId="11783" priority="318" operator="equal">
      <formula>"Costco"</formula>
    </cfRule>
    <cfRule type="cellIs" dxfId="11782" priority="319" operator="equal">
      <formula>"Gutzy"</formula>
    </cfRule>
    <cfRule type="cellIs" dxfId="11781" priority="320" operator="equal">
      <formula>"LCP"</formula>
    </cfRule>
  </conditionalFormatting>
  <conditionalFormatting sqref="S26:S30">
    <cfRule type="cellIs" dxfId="11780" priority="316" operator="equal">
      <formula>"Receiving"</formula>
    </cfRule>
  </conditionalFormatting>
  <conditionalFormatting sqref="J5:J18">
    <cfRule type="cellIs" dxfId="11779" priority="309" operator="equal">
      <formula>"SLC"</formula>
    </cfRule>
  </conditionalFormatting>
  <conditionalFormatting sqref="J5:J18">
    <cfRule type="cellIs" dxfId="11778" priority="305" operator="equal">
      <formula>"IDF"</formula>
    </cfRule>
    <cfRule type="cellIs" dxfId="11777" priority="306" operator="equal">
      <formula>"Costco"</formula>
    </cfRule>
    <cfRule type="cellIs" dxfId="11776" priority="307" operator="equal">
      <formula>"Gutzy"</formula>
    </cfRule>
    <cfRule type="cellIs" dxfId="11775" priority="308" operator="equal">
      <formula>"LCP"</formula>
    </cfRule>
  </conditionalFormatting>
  <conditionalFormatting sqref="J5:J18">
    <cfRule type="cellIs" dxfId="11774" priority="304" operator="equal">
      <formula>"Receiving"</formula>
    </cfRule>
  </conditionalFormatting>
  <conditionalFormatting sqref="S5:S18">
    <cfRule type="cellIs" dxfId="11773" priority="297" operator="equal">
      <formula>"SLC"</formula>
    </cfRule>
  </conditionalFormatting>
  <conditionalFormatting sqref="S5:S18">
    <cfRule type="cellIs" dxfId="11772" priority="293" operator="equal">
      <formula>"IDF"</formula>
    </cfRule>
    <cfRule type="cellIs" dxfId="11771" priority="294" operator="equal">
      <formula>"Costco"</formula>
    </cfRule>
    <cfRule type="cellIs" dxfId="11770" priority="295" operator="equal">
      <formula>"Gutzy"</formula>
    </cfRule>
    <cfRule type="cellIs" dxfId="11769" priority="296" operator="equal">
      <formula>"LCP"</formula>
    </cfRule>
  </conditionalFormatting>
  <conditionalFormatting sqref="S5:S18">
    <cfRule type="cellIs" dxfId="11768" priority="292" operator="equal">
      <formula>"Receiving"</formula>
    </cfRule>
  </conditionalFormatting>
  <conditionalFormatting sqref="S19 S22:S23">
    <cfRule type="cellIs" dxfId="11767" priority="291" operator="equal">
      <formula>"SLC"</formula>
    </cfRule>
  </conditionalFormatting>
  <conditionalFormatting sqref="S19 S22:S23">
    <cfRule type="cellIs" dxfId="11766" priority="287" operator="equal">
      <formula>"IDF"</formula>
    </cfRule>
    <cfRule type="cellIs" dxfId="11765" priority="288" operator="equal">
      <formula>"Costco"</formula>
    </cfRule>
    <cfRule type="cellIs" dxfId="11764" priority="289" operator="equal">
      <formula>"Gutzy"</formula>
    </cfRule>
    <cfRule type="cellIs" dxfId="11763" priority="290" operator="equal">
      <formula>"LCP"</formula>
    </cfRule>
  </conditionalFormatting>
  <conditionalFormatting sqref="S19 S22:S23">
    <cfRule type="cellIs" dxfId="11762" priority="286" operator="equal">
      <formula>"Receiving"</formula>
    </cfRule>
  </conditionalFormatting>
  <conditionalFormatting sqref="A30">
    <cfRule type="cellIs" dxfId="11761" priority="279" operator="equal">
      <formula>"SLC"</formula>
    </cfRule>
  </conditionalFormatting>
  <conditionalFormatting sqref="A30">
    <cfRule type="cellIs" dxfId="11760" priority="275" operator="equal">
      <formula>"IDF"</formula>
    </cfRule>
    <cfRule type="cellIs" dxfId="11759" priority="276" operator="equal">
      <formula>"Costco"</formula>
    </cfRule>
    <cfRule type="cellIs" dxfId="11758" priority="277" operator="equal">
      <formula>"Gutzy"</formula>
    </cfRule>
    <cfRule type="cellIs" dxfId="11757" priority="278" operator="equal">
      <formula>"LCP"</formula>
    </cfRule>
  </conditionalFormatting>
  <conditionalFormatting sqref="A30">
    <cfRule type="cellIs" dxfId="11756" priority="274" operator="equal">
      <formula>"Receiving"</formula>
    </cfRule>
  </conditionalFormatting>
  <conditionalFormatting sqref="A30">
    <cfRule type="cellIs" dxfId="11755" priority="273" operator="equal">
      <formula>"SLC"</formula>
    </cfRule>
  </conditionalFormatting>
  <conditionalFormatting sqref="A30">
    <cfRule type="cellIs" dxfId="11754" priority="269" operator="equal">
      <formula>"IDF"</formula>
    </cfRule>
    <cfRule type="cellIs" dxfId="11753" priority="270" operator="equal">
      <formula>"Costco"</formula>
    </cfRule>
    <cfRule type="cellIs" dxfId="11752" priority="271" operator="equal">
      <formula>"Gutzy"</formula>
    </cfRule>
    <cfRule type="cellIs" dxfId="11751" priority="272" operator="equal">
      <formula>"LCP"</formula>
    </cfRule>
  </conditionalFormatting>
  <conditionalFormatting sqref="A30">
    <cfRule type="cellIs" dxfId="11750" priority="268" operator="equal">
      <formula>"Receiving"</formula>
    </cfRule>
  </conditionalFormatting>
  <conditionalFormatting sqref="A60">
    <cfRule type="cellIs" dxfId="11749" priority="267" operator="equal">
      <formula>"SLC"</formula>
    </cfRule>
  </conditionalFormatting>
  <conditionalFormatting sqref="A60">
    <cfRule type="cellIs" dxfId="11748" priority="263" operator="equal">
      <formula>"IDF"</formula>
    </cfRule>
    <cfRule type="cellIs" dxfId="11747" priority="264" operator="equal">
      <formula>"Costco"</formula>
    </cfRule>
    <cfRule type="cellIs" dxfId="11746" priority="265" operator="equal">
      <formula>"Gutzy"</formula>
    </cfRule>
    <cfRule type="cellIs" dxfId="11745" priority="266" operator="equal">
      <formula>"LCP"</formula>
    </cfRule>
  </conditionalFormatting>
  <conditionalFormatting sqref="A59">
    <cfRule type="cellIs" dxfId="11744" priority="256" operator="equal">
      <formula>"SLC"</formula>
    </cfRule>
  </conditionalFormatting>
  <conditionalFormatting sqref="A59">
    <cfRule type="cellIs" dxfId="11743" priority="252" operator="equal">
      <formula>"IDF"</formula>
    </cfRule>
    <cfRule type="cellIs" dxfId="11742" priority="253" operator="equal">
      <formula>"Costco"</formula>
    </cfRule>
    <cfRule type="cellIs" dxfId="11741" priority="254" operator="equal">
      <formula>"Gutzy"</formula>
    </cfRule>
    <cfRule type="cellIs" dxfId="11740" priority="255" operator="equal">
      <formula>"LCP"</formula>
    </cfRule>
  </conditionalFormatting>
  <conditionalFormatting sqref="A59">
    <cfRule type="cellIs" dxfId="11739" priority="251" operator="equal">
      <formula>"Receiving"</formula>
    </cfRule>
  </conditionalFormatting>
  <conditionalFormatting sqref="A58:A59">
    <cfRule type="cellIs" dxfId="11738" priority="250" operator="equal">
      <formula>"SLC"</formula>
    </cfRule>
  </conditionalFormatting>
  <conditionalFormatting sqref="A58:A59">
    <cfRule type="cellIs" dxfId="11737" priority="246" operator="equal">
      <formula>"IDF"</formula>
    </cfRule>
    <cfRule type="cellIs" dxfId="11736" priority="247" operator="equal">
      <formula>"Costco"</formula>
    </cfRule>
    <cfRule type="cellIs" dxfId="11735" priority="248" operator="equal">
      <formula>"Gutzy"</formula>
    </cfRule>
    <cfRule type="cellIs" dxfId="11734" priority="249" operator="equal">
      <formula>"LCP"</formula>
    </cfRule>
  </conditionalFormatting>
  <conditionalFormatting sqref="A58:A59">
    <cfRule type="cellIs" dxfId="11733" priority="245" operator="equal">
      <formula>"Receiving"</formula>
    </cfRule>
  </conditionalFormatting>
  <conditionalFormatting sqref="A34:A47">
    <cfRule type="cellIs" dxfId="11732" priority="244" operator="equal">
      <formula>"SLC"</formula>
    </cfRule>
  </conditionalFormatting>
  <conditionalFormatting sqref="A34:A47">
    <cfRule type="cellIs" dxfId="11731" priority="240" operator="equal">
      <formula>"IDF"</formula>
    </cfRule>
    <cfRule type="cellIs" dxfId="11730" priority="241" operator="equal">
      <formula>"Costco"</formula>
    </cfRule>
    <cfRule type="cellIs" dxfId="11729" priority="242" operator="equal">
      <formula>"Gutzy"</formula>
    </cfRule>
    <cfRule type="cellIs" dxfId="11728" priority="243" operator="equal">
      <formula>"LCP"</formula>
    </cfRule>
  </conditionalFormatting>
  <conditionalFormatting sqref="A34:A47">
    <cfRule type="cellIs" dxfId="11727" priority="239" operator="equal">
      <formula>"Receiving"</formula>
    </cfRule>
  </conditionalFormatting>
  <conditionalFormatting sqref="A48:A50">
    <cfRule type="cellIs" dxfId="11726" priority="238" operator="equal">
      <formula>"SLC"</formula>
    </cfRule>
  </conditionalFormatting>
  <conditionalFormatting sqref="A48:A50">
    <cfRule type="cellIs" dxfId="11725" priority="234" operator="equal">
      <formula>"IDF"</formula>
    </cfRule>
    <cfRule type="cellIs" dxfId="11724" priority="235" operator="equal">
      <formula>"Costco"</formula>
    </cfRule>
    <cfRule type="cellIs" dxfId="11723" priority="236" operator="equal">
      <formula>"Gutzy"</formula>
    </cfRule>
    <cfRule type="cellIs" dxfId="11722" priority="237" operator="equal">
      <formula>"LCP"</formula>
    </cfRule>
  </conditionalFormatting>
  <conditionalFormatting sqref="A48:A50">
    <cfRule type="cellIs" dxfId="11721" priority="233" operator="equal">
      <formula>"Receiving"</formula>
    </cfRule>
  </conditionalFormatting>
  <conditionalFormatting sqref="J34:J47">
    <cfRule type="cellIs" dxfId="11720" priority="220" operator="equal">
      <formula>"SLC"</formula>
    </cfRule>
  </conditionalFormatting>
  <conditionalFormatting sqref="J34:J47">
    <cfRule type="cellIs" dxfId="11719" priority="216" operator="equal">
      <formula>"IDF"</formula>
    </cfRule>
    <cfRule type="cellIs" dxfId="11718" priority="217" operator="equal">
      <formula>"Costco"</formula>
    </cfRule>
    <cfRule type="cellIs" dxfId="11717" priority="218" operator="equal">
      <formula>"Gutzy"</formula>
    </cfRule>
    <cfRule type="cellIs" dxfId="11716" priority="219" operator="equal">
      <formula>"LCP"</formula>
    </cfRule>
  </conditionalFormatting>
  <conditionalFormatting sqref="J34:J47">
    <cfRule type="cellIs" dxfId="11715" priority="215" operator="equal">
      <formula>"Receiving"</formula>
    </cfRule>
  </conditionalFormatting>
  <conditionalFormatting sqref="J48 J52">
    <cfRule type="cellIs" dxfId="11714" priority="214" operator="equal">
      <formula>"SLC"</formula>
    </cfRule>
  </conditionalFormatting>
  <conditionalFormatting sqref="J48 J52">
    <cfRule type="cellIs" dxfId="11713" priority="210" operator="equal">
      <formula>"IDF"</formula>
    </cfRule>
    <cfRule type="cellIs" dxfId="11712" priority="211" operator="equal">
      <formula>"Costco"</formula>
    </cfRule>
    <cfRule type="cellIs" dxfId="11711" priority="212" operator="equal">
      <formula>"Gutzy"</formula>
    </cfRule>
    <cfRule type="cellIs" dxfId="11710" priority="213" operator="equal">
      <formula>"LCP"</formula>
    </cfRule>
  </conditionalFormatting>
  <conditionalFormatting sqref="J48 J52">
    <cfRule type="cellIs" dxfId="11709" priority="209" operator="equal">
      <formula>"Receiving"</formula>
    </cfRule>
  </conditionalFormatting>
  <conditionalFormatting sqref="S34:S47">
    <cfRule type="cellIs" dxfId="11708" priority="190" operator="equal">
      <formula>"SLC"</formula>
    </cfRule>
  </conditionalFormatting>
  <conditionalFormatting sqref="S34:S47">
    <cfRule type="cellIs" dxfId="11707" priority="186" operator="equal">
      <formula>"IDF"</formula>
    </cfRule>
    <cfRule type="cellIs" dxfId="11706" priority="187" operator="equal">
      <formula>"Costco"</formula>
    </cfRule>
    <cfRule type="cellIs" dxfId="11705" priority="188" operator="equal">
      <formula>"Gutzy"</formula>
    </cfRule>
    <cfRule type="cellIs" dxfId="11704" priority="189" operator="equal">
      <formula>"LCP"</formula>
    </cfRule>
  </conditionalFormatting>
  <conditionalFormatting sqref="S34:S47">
    <cfRule type="cellIs" dxfId="11703" priority="185" operator="equal">
      <formula>"Receiving"</formula>
    </cfRule>
  </conditionalFormatting>
  <conditionalFormatting sqref="S48 S52:S53">
    <cfRule type="cellIs" dxfId="11702" priority="184" operator="equal">
      <formula>"SLC"</formula>
    </cfRule>
  </conditionalFormatting>
  <conditionalFormatting sqref="S48 S52:S53">
    <cfRule type="cellIs" dxfId="11701" priority="180" operator="equal">
      <formula>"IDF"</formula>
    </cfRule>
    <cfRule type="cellIs" dxfId="11700" priority="181" operator="equal">
      <formula>"Costco"</formula>
    </cfRule>
    <cfRule type="cellIs" dxfId="11699" priority="182" operator="equal">
      <formula>"Gutzy"</formula>
    </cfRule>
    <cfRule type="cellIs" dxfId="11698" priority="183" operator="equal">
      <formula>"LCP"</formula>
    </cfRule>
  </conditionalFormatting>
  <conditionalFormatting sqref="S48 S52:S53">
    <cfRule type="cellIs" dxfId="11697" priority="179" operator="equal">
      <formula>"Receiving"</formula>
    </cfRule>
  </conditionalFormatting>
  <conditionalFormatting sqref="A87">
    <cfRule type="cellIs" dxfId="11696" priority="178" operator="equal">
      <formula>"SLC"</formula>
    </cfRule>
  </conditionalFormatting>
  <conditionalFormatting sqref="A87">
    <cfRule type="cellIs" dxfId="11695" priority="174" operator="equal">
      <formula>"IDF"</formula>
    </cfRule>
    <cfRule type="cellIs" dxfId="11694" priority="175" operator="equal">
      <formula>"Costco"</formula>
    </cfRule>
    <cfRule type="cellIs" dxfId="11693" priority="176" operator="equal">
      <formula>"Gutzy"</formula>
    </cfRule>
    <cfRule type="cellIs" dxfId="11692" priority="177" operator="equal">
      <formula>"LCP"</formula>
    </cfRule>
  </conditionalFormatting>
  <conditionalFormatting sqref="A87">
    <cfRule type="cellIs" dxfId="11691" priority="173" operator="equal">
      <formula>"Receiving"</formula>
    </cfRule>
  </conditionalFormatting>
  <conditionalFormatting sqref="A85:A87">
    <cfRule type="cellIs" dxfId="11690" priority="172" operator="equal">
      <formula>"SLC"</formula>
    </cfRule>
  </conditionalFormatting>
  <conditionalFormatting sqref="A85:A87">
    <cfRule type="cellIs" dxfId="11689" priority="168" operator="equal">
      <formula>"IDF"</formula>
    </cfRule>
    <cfRule type="cellIs" dxfId="11688" priority="169" operator="equal">
      <formula>"Costco"</formula>
    </cfRule>
    <cfRule type="cellIs" dxfId="11687" priority="170" operator="equal">
      <formula>"Gutzy"</formula>
    </cfRule>
    <cfRule type="cellIs" dxfId="11686" priority="171" operator="equal">
      <formula>"LCP"</formula>
    </cfRule>
  </conditionalFormatting>
  <conditionalFormatting sqref="A85:A87">
    <cfRule type="cellIs" dxfId="11685" priority="167" operator="equal">
      <formula>"Receiving"</formula>
    </cfRule>
  </conditionalFormatting>
  <conditionalFormatting sqref="A82 A62:A71">
    <cfRule type="cellIs" dxfId="11684" priority="166" operator="equal">
      <formula>"SLC"</formula>
    </cfRule>
  </conditionalFormatting>
  <conditionalFormatting sqref="A82 A62:A71">
    <cfRule type="cellIs" dxfId="11683" priority="162" operator="equal">
      <formula>"IDF"</formula>
    </cfRule>
    <cfRule type="cellIs" dxfId="11682" priority="163" operator="equal">
      <formula>"Costco"</formula>
    </cfRule>
    <cfRule type="cellIs" dxfId="11681" priority="164" operator="equal">
      <formula>"Gutzy"</formula>
    </cfRule>
    <cfRule type="cellIs" dxfId="11680" priority="165" operator="equal">
      <formula>"LCP"</formula>
    </cfRule>
  </conditionalFormatting>
  <conditionalFormatting sqref="A82 A62:A71">
    <cfRule type="cellIs" dxfId="11679" priority="161" operator="equal">
      <formula>"Receiving"</formula>
    </cfRule>
  </conditionalFormatting>
  <conditionalFormatting sqref="A76:A81">
    <cfRule type="cellIs" dxfId="11678" priority="160" operator="equal">
      <formula>"SLC"</formula>
    </cfRule>
  </conditionalFormatting>
  <conditionalFormatting sqref="A76:A81">
    <cfRule type="cellIs" dxfId="11677" priority="156" operator="equal">
      <formula>"IDF"</formula>
    </cfRule>
    <cfRule type="cellIs" dxfId="11676" priority="157" operator="equal">
      <formula>"Costco"</formula>
    </cfRule>
    <cfRule type="cellIs" dxfId="11675" priority="158" operator="equal">
      <formula>"Gutzy"</formula>
    </cfRule>
    <cfRule type="cellIs" dxfId="11674" priority="159" operator="equal">
      <formula>"LCP"</formula>
    </cfRule>
  </conditionalFormatting>
  <conditionalFormatting sqref="A76:A81">
    <cfRule type="cellIs" dxfId="11673" priority="155" operator="equal">
      <formula>"Receiving"</formula>
    </cfRule>
  </conditionalFormatting>
  <conditionalFormatting sqref="A89:A97 H89:H97">
    <cfRule type="cellIs" dxfId="11672" priority="154" operator="equal">
      <formula>"SLC"</formula>
    </cfRule>
  </conditionalFormatting>
  <conditionalFormatting sqref="A89:A97 H89:H97">
    <cfRule type="cellIs" dxfId="11671" priority="150" operator="equal">
      <formula>"IDF"</formula>
    </cfRule>
    <cfRule type="cellIs" dxfId="11670" priority="151" operator="equal">
      <formula>"Costco"</formula>
    </cfRule>
    <cfRule type="cellIs" dxfId="11669" priority="152" operator="equal">
      <formula>"Gutzy"</formula>
    </cfRule>
    <cfRule type="cellIs" dxfId="11668" priority="153" operator="equal">
      <formula>"LCP"</formula>
    </cfRule>
  </conditionalFormatting>
  <conditionalFormatting sqref="A89:A97 H89:H97">
    <cfRule type="cellIs" dxfId="11667" priority="149" operator="equal">
      <formula>"Receiving"</formula>
    </cfRule>
  </conditionalFormatting>
  <conditionalFormatting sqref="S71:S76 N62:N67 N71:N77">
    <cfRule type="cellIs" dxfId="11666" priority="148" operator="equal">
      <formula>"SLC"</formula>
    </cfRule>
  </conditionalFormatting>
  <conditionalFormatting sqref="S71:S76 N62:N67 N71:N77">
    <cfRule type="cellIs" dxfId="11665" priority="144" operator="equal">
      <formula>"IDF"</formula>
    </cfRule>
    <cfRule type="cellIs" dxfId="11664" priority="145" operator="equal">
      <formula>"Costco"</formula>
    </cfRule>
    <cfRule type="cellIs" dxfId="11663" priority="146" operator="equal">
      <formula>"Gutzy"</formula>
    </cfRule>
    <cfRule type="cellIs" dxfId="11662" priority="147" operator="equal">
      <formula>"LCP"</formula>
    </cfRule>
  </conditionalFormatting>
  <conditionalFormatting sqref="S71:S76">
    <cfRule type="cellIs" dxfId="11661" priority="143" operator="equal">
      <formula>"Receiving"</formula>
    </cfRule>
  </conditionalFormatting>
  <conditionalFormatting sqref="Q62:Q66 T72:T77 W62:W67 O61 U71 L61:L67 S62:T67">
    <cfRule type="cellIs" dxfId="11660" priority="142" operator="equal">
      <formula>"SLC"</formula>
    </cfRule>
  </conditionalFormatting>
  <conditionalFormatting sqref="Q62:Q66 T72:T77 W62:W67 O61 U71 L61:L67 S62:T67">
    <cfRule type="cellIs" dxfId="11659" priority="138" operator="equal">
      <formula>"IDF"</formula>
    </cfRule>
    <cfRule type="cellIs" dxfId="11658" priority="139" operator="equal">
      <formula>"Costco"</formula>
    </cfRule>
    <cfRule type="cellIs" dxfId="11657" priority="140" operator="equal">
      <formula>"Gutzy"</formula>
    </cfRule>
    <cfRule type="cellIs" dxfId="11656" priority="141" operator="equal">
      <formula>"LCP"</formula>
    </cfRule>
  </conditionalFormatting>
  <conditionalFormatting sqref="Q72:Q77">
    <cfRule type="cellIs" dxfId="11655" priority="137" operator="equal">
      <formula>"SLC"</formula>
    </cfRule>
  </conditionalFormatting>
  <conditionalFormatting sqref="Q72:Q77">
    <cfRule type="cellIs" dxfId="11654" priority="133" operator="equal">
      <formula>"IDF"</formula>
    </cfRule>
    <cfRule type="cellIs" dxfId="11653" priority="134" operator="equal">
      <formula>"Costco"</formula>
    </cfRule>
    <cfRule type="cellIs" dxfId="11652" priority="135" operator="equal">
      <formula>"Gutzy"</formula>
    </cfRule>
    <cfRule type="cellIs" dxfId="11651" priority="136" operator="equal">
      <formula>"LCP"</formula>
    </cfRule>
  </conditionalFormatting>
  <conditionalFormatting sqref="W72:W77">
    <cfRule type="cellIs" dxfId="11650" priority="132" operator="equal">
      <formula>"SLC"</formula>
    </cfRule>
  </conditionalFormatting>
  <conditionalFormatting sqref="W72:W77">
    <cfRule type="cellIs" dxfId="11649" priority="128" operator="equal">
      <formula>"IDF"</formula>
    </cfRule>
    <cfRule type="cellIs" dxfId="11648" priority="129" operator="equal">
      <formula>"Costco"</formula>
    </cfRule>
    <cfRule type="cellIs" dxfId="11647" priority="130" operator="equal">
      <formula>"Gutzy"</formula>
    </cfRule>
    <cfRule type="cellIs" dxfId="11646" priority="131" operator="equal">
      <formula>"LCP"</formula>
    </cfRule>
  </conditionalFormatting>
  <conditionalFormatting sqref="N71:N77 U71 L61:L67 S62:S67">
    <cfRule type="cellIs" dxfId="11645" priority="127" operator="equal">
      <formula>"Receiving"</formula>
    </cfRule>
  </conditionalFormatting>
  <conditionalFormatting sqref="A26">
    <cfRule type="cellIs" dxfId="11644" priority="126" operator="equal">
      <formula>"SLC"</formula>
    </cfRule>
  </conditionalFormatting>
  <conditionalFormatting sqref="A26">
    <cfRule type="cellIs" dxfId="11643" priority="122" operator="equal">
      <formula>"IDF"</formula>
    </cfRule>
    <cfRule type="cellIs" dxfId="11642" priority="123" operator="equal">
      <formula>"Costco"</formula>
    </cfRule>
    <cfRule type="cellIs" dxfId="11641" priority="124" operator="equal">
      <formula>"Gutzy"</formula>
    </cfRule>
    <cfRule type="cellIs" dxfId="11640" priority="125" operator="equal">
      <formula>"LCP"</formula>
    </cfRule>
  </conditionalFormatting>
  <conditionalFormatting sqref="A26">
    <cfRule type="cellIs" dxfId="11639" priority="121" operator="equal">
      <formula>"Receiving"</formula>
    </cfRule>
  </conditionalFormatting>
  <conditionalFormatting sqref="A84">
    <cfRule type="cellIs" dxfId="11638" priority="120" operator="equal">
      <formula>"SLC"</formula>
    </cfRule>
  </conditionalFormatting>
  <conditionalFormatting sqref="A84">
    <cfRule type="cellIs" dxfId="11637" priority="116" operator="equal">
      <formula>"IDF"</formula>
    </cfRule>
    <cfRule type="cellIs" dxfId="11636" priority="117" operator="equal">
      <formula>"Costco"</formula>
    </cfRule>
    <cfRule type="cellIs" dxfId="11635" priority="118" operator="equal">
      <formula>"Gutzy"</formula>
    </cfRule>
    <cfRule type="cellIs" dxfId="11634" priority="119" operator="equal">
      <formula>"LCP"</formula>
    </cfRule>
  </conditionalFormatting>
  <conditionalFormatting sqref="A84">
    <cfRule type="cellIs" dxfId="11633" priority="115" operator="equal">
      <formula>"Receiving"</formula>
    </cfRule>
  </conditionalFormatting>
  <conditionalFormatting sqref="A5:A14">
    <cfRule type="cellIs" dxfId="11632" priority="114" operator="equal">
      <formula>"SLC"</formula>
    </cfRule>
  </conditionalFormatting>
  <conditionalFormatting sqref="A5:A14">
    <cfRule type="cellIs" dxfId="11631" priority="110" operator="equal">
      <formula>"IDF"</formula>
    </cfRule>
    <cfRule type="cellIs" dxfId="11630" priority="111" operator="equal">
      <formula>"Costco"</formula>
    </cfRule>
    <cfRule type="cellIs" dxfId="11629" priority="112" operator="equal">
      <formula>"Gutzy"</formula>
    </cfRule>
    <cfRule type="cellIs" dxfId="11628" priority="113" operator="equal">
      <formula>"LCP"</formula>
    </cfRule>
  </conditionalFormatting>
  <conditionalFormatting sqref="A5:A14">
    <cfRule type="cellIs" dxfId="11627" priority="109" operator="equal">
      <formula>"Receiving"</formula>
    </cfRule>
  </conditionalFormatting>
  <conditionalFormatting sqref="J24">
    <cfRule type="cellIs" dxfId="11626" priority="108" operator="equal">
      <formula>"SLC"</formula>
    </cfRule>
  </conditionalFormatting>
  <conditionalFormatting sqref="J24">
    <cfRule type="cellIs" dxfId="11625" priority="104" operator="equal">
      <formula>"IDF"</formula>
    </cfRule>
    <cfRule type="cellIs" dxfId="11624" priority="105" operator="equal">
      <formula>"Costco"</formula>
    </cfRule>
    <cfRule type="cellIs" dxfId="11623" priority="106" operator="equal">
      <formula>"Gutzy"</formula>
    </cfRule>
    <cfRule type="cellIs" dxfId="11622" priority="107" operator="equal">
      <formula>"LCP"</formula>
    </cfRule>
  </conditionalFormatting>
  <conditionalFormatting sqref="J24">
    <cfRule type="cellIs" dxfId="11621" priority="103" operator="equal">
      <formula>"Receiving"</formula>
    </cfRule>
  </conditionalFormatting>
  <conditionalFormatting sqref="A83">
    <cfRule type="cellIs" dxfId="11620" priority="96" operator="equal">
      <formula>"SLC"</formula>
    </cfRule>
  </conditionalFormatting>
  <conditionalFormatting sqref="A83">
    <cfRule type="cellIs" dxfId="11619" priority="92" operator="equal">
      <formula>"IDF"</formula>
    </cfRule>
    <cfRule type="cellIs" dxfId="11618" priority="93" operator="equal">
      <formula>"Costco"</formula>
    </cfRule>
    <cfRule type="cellIs" dxfId="11617" priority="94" operator="equal">
      <formula>"Gutzy"</formula>
    </cfRule>
    <cfRule type="cellIs" dxfId="11616" priority="95" operator="equal">
      <formula>"LCP"</formula>
    </cfRule>
  </conditionalFormatting>
  <conditionalFormatting sqref="A83">
    <cfRule type="cellIs" dxfId="11615" priority="91" operator="equal">
      <formula>"Receiving"</formula>
    </cfRule>
  </conditionalFormatting>
  <conditionalFormatting sqref="J54:J59">
    <cfRule type="cellIs" dxfId="11614" priority="90" operator="equal">
      <formula>"SLC"</formula>
    </cfRule>
  </conditionalFormatting>
  <conditionalFormatting sqref="J54:J59">
    <cfRule type="cellIs" dxfId="11613" priority="86" operator="equal">
      <formula>"IDF"</formula>
    </cfRule>
    <cfRule type="cellIs" dxfId="11612" priority="87" operator="equal">
      <formula>"Costco"</formula>
    </cfRule>
    <cfRule type="cellIs" dxfId="11611" priority="88" operator="equal">
      <formula>"Gutzy"</formula>
    </cfRule>
    <cfRule type="cellIs" dxfId="11610" priority="89" operator="equal">
      <formula>"LCP"</formula>
    </cfRule>
  </conditionalFormatting>
  <conditionalFormatting sqref="J54:J59">
    <cfRule type="cellIs" dxfId="11609" priority="85" operator="equal">
      <formula>"Receiving"</formula>
    </cfRule>
  </conditionalFormatting>
  <conditionalFormatting sqref="J53">
    <cfRule type="cellIs" dxfId="11608" priority="84" operator="equal">
      <formula>"SLC"</formula>
    </cfRule>
  </conditionalFormatting>
  <conditionalFormatting sqref="J53">
    <cfRule type="cellIs" dxfId="11607" priority="80" operator="equal">
      <formula>"IDF"</formula>
    </cfRule>
    <cfRule type="cellIs" dxfId="11606" priority="81" operator="equal">
      <formula>"Costco"</formula>
    </cfRule>
    <cfRule type="cellIs" dxfId="11605" priority="82" operator="equal">
      <formula>"Gutzy"</formula>
    </cfRule>
    <cfRule type="cellIs" dxfId="11604" priority="83" operator="equal">
      <formula>"LCP"</formula>
    </cfRule>
  </conditionalFormatting>
  <conditionalFormatting sqref="J53">
    <cfRule type="cellIs" dxfId="11603" priority="79" operator="equal">
      <formula>"Receiving"</formula>
    </cfRule>
  </conditionalFormatting>
  <conditionalFormatting sqref="J26">
    <cfRule type="cellIs" dxfId="11602" priority="72" operator="equal">
      <formula>"SLC"</formula>
    </cfRule>
  </conditionalFormatting>
  <conditionalFormatting sqref="J26">
    <cfRule type="cellIs" dxfId="11601" priority="68" operator="equal">
      <formula>"IDF"</formula>
    </cfRule>
    <cfRule type="cellIs" dxfId="11600" priority="69" operator="equal">
      <formula>"Costco"</formula>
    </cfRule>
    <cfRule type="cellIs" dxfId="11599" priority="70" operator="equal">
      <formula>"Gutzy"</formula>
    </cfRule>
    <cfRule type="cellIs" dxfId="11598" priority="71" operator="equal">
      <formula>"LCP"</formula>
    </cfRule>
  </conditionalFormatting>
  <conditionalFormatting sqref="J26">
    <cfRule type="cellIs" dxfId="11597" priority="67" operator="equal">
      <formula>"Receiving"</formula>
    </cfRule>
  </conditionalFormatting>
  <conditionalFormatting sqref="J20:J21">
    <cfRule type="cellIs" dxfId="11596" priority="60" operator="equal">
      <formula>"SLC"</formula>
    </cfRule>
  </conditionalFormatting>
  <conditionalFormatting sqref="J20:J21">
    <cfRule type="cellIs" dxfId="11595" priority="56" operator="equal">
      <formula>"IDF"</formula>
    </cfRule>
    <cfRule type="cellIs" dxfId="11594" priority="57" operator="equal">
      <formula>"Costco"</formula>
    </cfRule>
    <cfRule type="cellIs" dxfId="11593" priority="58" operator="equal">
      <formula>"Gutzy"</formula>
    </cfRule>
    <cfRule type="cellIs" dxfId="11592" priority="59" operator="equal">
      <formula>"LCP"</formula>
    </cfRule>
  </conditionalFormatting>
  <conditionalFormatting sqref="J20:J21">
    <cfRule type="cellIs" dxfId="11591" priority="55" operator="equal">
      <formula>"Receiving"</formula>
    </cfRule>
  </conditionalFormatting>
  <conditionalFormatting sqref="S20:S21">
    <cfRule type="cellIs" dxfId="11590" priority="54" operator="equal">
      <formula>"SLC"</formula>
    </cfRule>
  </conditionalFormatting>
  <conditionalFormatting sqref="S20:S21">
    <cfRule type="cellIs" dxfId="11589" priority="50" operator="equal">
      <formula>"IDF"</formula>
    </cfRule>
    <cfRule type="cellIs" dxfId="11588" priority="51" operator="equal">
      <formula>"Costco"</formula>
    </cfRule>
    <cfRule type="cellIs" dxfId="11587" priority="52" operator="equal">
      <formula>"Gutzy"</formula>
    </cfRule>
    <cfRule type="cellIs" dxfId="11586" priority="53" operator="equal">
      <formula>"LCP"</formula>
    </cfRule>
  </conditionalFormatting>
  <conditionalFormatting sqref="S20:S21">
    <cfRule type="cellIs" dxfId="11585" priority="49" operator="equal">
      <formula>"Receiving"</formula>
    </cfRule>
  </conditionalFormatting>
  <conditionalFormatting sqref="A51:A53">
    <cfRule type="cellIs" dxfId="11584" priority="48" operator="equal">
      <formula>"SLC"</formula>
    </cfRule>
  </conditionalFormatting>
  <conditionalFormatting sqref="A51:A53">
    <cfRule type="cellIs" dxfId="11583" priority="44" operator="equal">
      <formula>"IDF"</formula>
    </cfRule>
    <cfRule type="cellIs" dxfId="11582" priority="45" operator="equal">
      <formula>"Costco"</formula>
    </cfRule>
    <cfRule type="cellIs" dxfId="11581" priority="46" operator="equal">
      <formula>"Gutzy"</formula>
    </cfRule>
    <cfRule type="cellIs" dxfId="11580" priority="47" operator="equal">
      <formula>"LCP"</formula>
    </cfRule>
  </conditionalFormatting>
  <conditionalFormatting sqref="A51:A53">
    <cfRule type="cellIs" dxfId="11579" priority="43" operator="equal">
      <formula>"Receiving"</formula>
    </cfRule>
  </conditionalFormatting>
  <conditionalFormatting sqref="J49:J51">
    <cfRule type="cellIs" dxfId="11578" priority="42" operator="equal">
      <formula>"SLC"</formula>
    </cfRule>
  </conditionalFormatting>
  <conditionalFormatting sqref="J49:J51">
    <cfRule type="cellIs" dxfId="11577" priority="38" operator="equal">
      <formula>"IDF"</formula>
    </cfRule>
    <cfRule type="cellIs" dxfId="11576" priority="39" operator="equal">
      <formula>"Costco"</formula>
    </cfRule>
    <cfRule type="cellIs" dxfId="11575" priority="40" operator="equal">
      <formula>"Gutzy"</formula>
    </cfRule>
    <cfRule type="cellIs" dxfId="11574" priority="41" operator="equal">
      <formula>"LCP"</formula>
    </cfRule>
  </conditionalFormatting>
  <conditionalFormatting sqref="J49:J51">
    <cfRule type="cellIs" dxfId="11573" priority="37" operator="equal">
      <formula>"Receiving"</formula>
    </cfRule>
  </conditionalFormatting>
  <conditionalFormatting sqref="S49:S51">
    <cfRule type="cellIs" dxfId="11572" priority="36" operator="equal">
      <formula>"SLC"</formula>
    </cfRule>
  </conditionalFormatting>
  <conditionalFormatting sqref="S49:S51">
    <cfRule type="cellIs" dxfId="11571" priority="32" operator="equal">
      <formula>"IDF"</formula>
    </cfRule>
    <cfRule type="cellIs" dxfId="11570" priority="33" operator="equal">
      <formula>"Costco"</formula>
    </cfRule>
    <cfRule type="cellIs" dxfId="11569" priority="34" operator="equal">
      <formula>"Gutzy"</formula>
    </cfRule>
    <cfRule type="cellIs" dxfId="11568" priority="35" operator="equal">
      <formula>"LCP"</formula>
    </cfRule>
  </conditionalFormatting>
  <conditionalFormatting sqref="S49:S51">
    <cfRule type="cellIs" dxfId="11567" priority="31" operator="equal">
      <formula>"Receiving"</formula>
    </cfRule>
  </conditionalFormatting>
  <conditionalFormatting sqref="A72:A75">
    <cfRule type="cellIs" dxfId="11566" priority="30" operator="equal">
      <formula>"SLC"</formula>
    </cfRule>
  </conditionalFormatting>
  <conditionalFormatting sqref="A72:A75">
    <cfRule type="cellIs" dxfId="11565" priority="26" operator="equal">
      <formula>"IDF"</formula>
    </cfRule>
    <cfRule type="cellIs" dxfId="11564" priority="27" operator="equal">
      <formula>"Costco"</formula>
    </cfRule>
    <cfRule type="cellIs" dxfId="11563" priority="28" operator="equal">
      <formula>"Gutzy"</formula>
    </cfRule>
    <cfRule type="cellIs" dxfId="11562" priority="29" operator="equal">
      <formula>"LCP"</formula>
    </cfRule>
  </conditionalFormatting>
  <conditionalFormatting sqref="A72:A75">
    <cfRule type="cellIs" dxfId="11561" priority="25" operator="equal">
      <formula>"Receiving"</formula>
    </cfRule>
  </conditionalFormatting>
  <conditionalFormatting sqref="A55:A57">
    <cfRule type="cellIs" dxfId="11560" priority="24" operator="equal">
      <formula>"SLC"</formula>
    </cfRule>
  </conditionalFormatting>
  <conditionalFormatting sqref="A55:A57">
    <cfRule type="cellIs" dxfId="11559" priority="20" operator="equal">
      <formula>"IDF"</formula>
    </cfRule>
    <cfRule type="cellIs" dxfId="11558" priority="21" operator="equal">
      <formula>"Costco"</formula>
    </cfRule>
    <cfRule type="cellIs" dxfId="11557" priority="22" operator="equal">
      <formula>"Gutzy"</formula>
    </cfRule>
    <cfRule type="cellIs" dxfId="11556" priority="23" operator="equal">
      <formula>"LCP"</formula>
    </cfRule>
  </conditionalFormatting>
  <conditionalFormatting sqref="A55:A57">
    <cfRule type="cellIs" dxfId="11555" priority="19" operator="equal">
      <formula>"Receiving"</formula>
    </cfRule>
  </conditionalFormatting>
  <conditionalFormatting sqref="A55:A57">
    <cfRule type="cellIs" dxfId="11554" priority="18" operator="equal">
      <formula>"SLC"</formula>
    </cfRule>
  </conditionalFormatting>
  <conditionalFormatting sqref="A55:A57">
    <cfRule type="cellIs" dxfId="11553" priority="14" operator="equal">
      <formula>"IDF"</formula>
    </cfRule>
    <cfRule type="cellIs" dxfId="11552" priority="15" operator="equal">
      <formula>"Costco"</formula>
    </cfRule>
    <cfRule type="cellIs" dxfId="11551" priority="16" operator="equal">
      <formula>"Gutzy"</formula>
    </cfRule>
    <cfRule type="cellIs" dxfId="11550" priority="17" operator="equal">
      <formula>"LCP"</formula>
    </cfRule>
  </conditionalFormatting>
  <conditionalFormatting sqref="A55:A57">
    <cfRule type="cellIs" dxfId="11549" priority="13" operator="equal">
      <formula>"Receiving"</formula>
    </cfRule>
  </conditionalFormatting>
  <conditionalFormatting sqref="S54:S59">
    <cfRule type="cellIs" dxfId="11548" priority="12" operator="equal">
      <formula>"SLC"</formula>
    </cfRule>
  </conditionalFormatting>
  <conditionalFormatting sqref="S54:S59">
    <cfRule type="cellIs" dxfId="11547" priority="8" operator="equal">
      <formula>"IDF"</formula>
    </cfRule>
    <cfRule type="cellIs" dxfId="11546" priority="9" operator="equal">
      <formula>"Costco"</formula>
    </cfRule>
    <cfRule type="cellIs" dxfId="11545" priority="10" operator="equal">
      <formula>"Gutzy"</formula>
    </cfRule>
    <cfRule type="cellIs" dxfId="11544" priority="11" operator="equal">
      <formula>"LCP"</formula>
    </cfRule>
  </conditionalFormatting>
  <conditionalFormatting sqref="S54:S59">
    <cfRule type="cellIs" dxfId="11543" priority="7" operator="equal">
      <formula>"Receiving"</formula>
    </cfRule>
  </conditionalFormatting>
  <conditionalFormatting sqref="S54:S59">
    <cfRule type="cellIs" dxfId="11542" priority="6" operator="equal">
      <formula>"SLC"</formula>
    </cfRule>
  </conditionalFormatting>
  <conditionalFormatting sqref="S54:S59">
    <cfRule type="cellIs" dxfId="11541" priority="2" operator="equal">
      <formula>"IDF"</formula>
    </cfRule>
    <cfRule type="cellIs" dxfId="11540" priority="3" operator="equal">
      <formula>"Costco"</formula>
    </cfRule>
    <cfRule type="cellIs" dxfId="11539" priority="4" operator="equal">
      <formula>"Gutzy"</formula>
    </cfRule>
    <cfRule type="cellIs" dxfId="11538" priority="5" operator="equal">
      <formula>"LCP"</formula>
    </cfRule>
  </conditionalFormatting>
  <conditionalFormatting sqref="S54:S59">
    <cfRule type="cellIs" dxfId="1153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020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21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4E4ECA-FF31-4DBF-BE60-18EC0363F2BF}">
          <x14:formula1>
            <xm:f>Lists!$A$1:$A$52</xm:f>
          </x14:formula1>
          <xm:sqref>C1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6C96-5344-4BE6-AB16-59990E1C9C76}">
  <sheetPr codeName="Sheet266">
    <tabColor rgb="FFFF0000"/>
    <pageSetUpPr fitToPage="1"/>
  </sheetPr>
  <dimension ref="A1:BC273"/>
  <sheetViews>
    <sheetView topLeftCell="A19" zoomScale="90" zoomScaleNormal="90" zoomScaleSheetLayoutView="37" workbookViewId="0">
      <selection activeCell="B64" sqref="B64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67</v>
      </c>
    </row>
    <row r="2" spans="1:36" ht="8.25" customHeight="1" thickBot="1" x14ac:dyDescent="0.3"/>
    <row r="3" spans="1:36" ht="16.5" thickBot="1" x14ac:dyDescent="0.3">
      <c r="A3" s="476">
        <f>VLOOKUP(C1,Lists!A1:B52,2)</f>
        <v>46222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46223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46224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35981</v>
      </c>
      <c r="C5" s="137">
        <v>90531</v>
      </c>
      <c r="D5" s="438"/>
      <c r="E5" s="438" t="s">
        <v>62</v>
      </c>
      <c r="F5" s="530" t="s">
        <v>68</v>
      </c>
      <c r="G5" s="531"/>
      <c r="H5" s="532"/>
      <c r="I5" s="332">
        <v>46223</v>
      </c>
      <c r="J5" s="135" t="s">
        <v>19</v>
      </c>
      <c r="K5" s="296">
        <v>35995</v>
      </c>
      <c r="L5" s="137">
        <v>91096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36013</v>
      </c>
      <c r="U5" s="137">
        <v>91143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35982</v>
      </c>
      <c r="C6" s="128">
        <v>90472</v>
      </c>
      <c r="D6" s="128"/>
      <c r="E6" s="128" t="s">
        <v>69</v>
      </c>
      <c r="F6" s="142"/>
      <c r="G6" s="302"/>
      <c r="H6" s="142"/>
      <c r="I6" s="311"/>
      <c r="J6" s="145" t="s">
        <v>19</v>
      </c>
      <c r="K6" s="205">
        <v>35996</v>
      </c>
      <c r="L6" s="128">
        <v>91107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36014</v>
      </c>
      <c r="U6" s="148">
        <v>91144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35983</v>
      </c>
      <c r="C7" s="128">
        <v>90473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35997</v>
      </c>
      <c r="L7" s="128">
        <v>91118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36015</v>
      </c>
      <c r="U7" s="128">
        <v>91145</v>
      </c>
      <c r="V7" s="128"/>
      <c r="W7" s="128" t="s">
        <v>62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35984</v>
      </c>
      <c r="C8" s="128">
        <v>90474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35998</v>
      </c>
      <c r="L8" s="128">
        <v>91129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36016</v>
      </c>
      <c r="U8" s="128">
        <v>91146</v>
      </c>
      <c r="V8" s="128"/>
      <c r="W8" s="128" t="s">
        <v>71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35985</v>
      </c>
      <c r="C9" s="128">
        <v>90476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205">
        <v>35999</v>
      </c>
      <c r="L9" s="128">
        <v>91137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36017</v>
      </c>
      <c r="U9" s="128">
        <v>91147</v>
      </c>
      <c r="V9" s="128"/>
      <c r="W9" s="128" t="s">
        <v>62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35986</v>
      </c>
      <c r="C10" s="128">
        <v>90477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36000</v>
      </c>
      <c r="L10" s="128">
        <v>91138</v>
      </c>
      <c r="M10" s="128"/>
      <c r="N10" s="128" t="s">
        <v>71</v>
      </c>
      <c r="O10" s="142"/>
      <c r="P10" s="302"/>
      <c r="Q10" s="142"/>
      <c r="R10" s="311"/>
      <c r="S10" s="145" t="s">
        <v>19</v>
      </c>
      <c r="T10" s="205">
        <v>36018</v>
      </c>
      <c r="U10" s="128">
        <v>91148</v>
      </c>
      <c r="V10" s="128"/>
      <c r="W10" s="128" t="s">
        <v>71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35987</v>
      </c>
      <c r="C11" s="128">
        <v>90478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36001</v>
      </c>
      <c r="L11" s="128">
        <v>91139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36019</v>
      </c>
      <c r="U11" s="128">
        <v>91150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35988</v>
      </c>
      <c r="C12" s="128">
        <v>90479</v>
      </c>
      <c r="D12" s="128" t="s">
        <v>581</v>
      </c>
      <c r="E12" s="245" t="s">
        <v>72</v>
      </c>
      <c r="F12" s="142"/>
      <c r="G12" s="302"/>
      <c r="H12" s="142"/>
      <c r="I12" s="311"/>
      <c r="J12" s="145" t="s">
        <v>19</v>
      </c>
      <c r="K12" s="205">
        <v>36002</v>
      </c>
      <c r="L12" s="128">
        <v>91140</v>
      </c>
      <c r="M12" s="128"/>
      <c r="N12" s="128" t="s">
        <v>71</v>
      </c>
      <c r="O12" s="142"/>
      <c r="P12" s="302"/>
      <c r="Q12" s="142"/>
      <c r="R12" s="311"/>
      <c r="S12" s="145" t="s">
        <v>19</v>
      </c>
      <c r="T12" s="205">
        <v>36020</v>
      </c>
      <c r="U12" s="128">
        <v>91151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35989</v>
      </c>
      <c r="C13" s="128">
        <v>90480</v>
      </c>
      <c r="D13" s="128"/>
      <c r="E13" s="128" t="s">
        <v>70</v>
      </c>
      <c r="F13" s="142"/>
      <c r="G13" s="302"/>
      <c r="H13" s="142"/>
      <c r="I13" s="311"/>
      <c r="J13" s="145" t="s">
        <v>19</v>
      </c>
      <c r="K13" s="245">
        <v>36003</v>
      </c>
      <c r="L13" s="245">
        <v>91141</v>
      </c>
      <c r="M13" s="245" t="s">
        <v>113</v>
      </c>
      <c r="N13" s="245" t="s">
        <v>72</v>
      </c>
      <c r="O13" s="142"/>
      <c r="P13" s="302"/>
      <c r="Q13" s="142"/>
      <c r="R13" s="311"/>
      <c r="S13" s="145" t="s">
        <v>19</v>
      </c>
      <c r="T13" s="205">
        <v>36021</v>
      </c>
      <c r="U13" s="128">
        <v>91152</v>
      </c>
      <c r="V13" s="128"/>
      <c r="W13" s="128" t="s">
        <v>73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45">
        <v>35990</v>
      </c>
      <c r="C14" s="245">
        <v>90481</v>
      </c>
      <c r="D14" s="245" t="s">
        <v>582</v>
      </c>
      <c r="E14" s="245" t="s">
        <v>72</v>
      </c>
      <c r="F14" s="142"/>
      <c r="G14" s="302"/>
      <c r="H14" s="142"/>
      <c r="I14" s="311"/>
      <c r="J14" s="145" t="s">
        <v>19</v>
      </c>
      <c r="K14" s="205">
        <v>36004</v>
      </c>
      <c r="L14" s="128">
        <v>91142</v>
      </c>
      <c r="M14" s="128"/>
      <c r="N14" s="128" t="s">
        <v>62</v>
      </c>
      <c r="O14" s="142"/>
      <c r="P14" s="302"/>
      <c r="Q14" s="142"/>
      <c r="R14" s="311"/>
      <c r="S14" s="145" t="s">
        <v>19</v>
      </c>
      <c r="T14" s="205">
        <v>36022</v>
      </c>
      <c r="U14" s="128">
        <v>91153</v>
      </c>
      <c r="V14" s="128"/>
      <c r="W14" s="128" t="s">
        <v>73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35991</v>
      </c>
      <c r="C15" s="128">
        <v>90482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05">
        <v>36005</v>
      </c>
      <c r="L15" s="128">
        <v>91149</v>
      </c>
      <c r="M15" s="128"/>
      <c r="N15" s="128" t="s">
        <v>73</v>
      </c>
      <c r="O15" s="142"/>
      <c r="P15" s="302"/>
      <c r="Q15" s="142"/>
      <c r="R15" s="311"/>
      <c r="S15" s="145" t="s">
        <v>19</v>
      </c>
      <c r="T15" s="205">
        <v>36023</v>
      </c>
      <c r="U15" s="128">
        <v>91154</v>
      </c>
      <c r="V15" s="128"/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35992</v>
      </c>
      <c r="C16" s="439">
        <v>4501376711</v>
      </c>
      <c r="D16" s="128"/>
      <c r="E16" s="128"/>
      <c r="F16" s="142" t="s">
        <v>74</v>
      </c>
      <c r="G16" s="302"/>
      <c r="H16" s="142"/>
      <c r="I16" s="311"/>
      <c r="J16" s="145" t="s">
        <v>19</v>
      </c>
      <c r="K16" s="205">
        <v>36006</v>
      </c>
      <c r="L16" s="148">
        <v>91160</v>
      </c>
      <c r="M16" s="128"/>
      <c r="N16" s="128" t="s">
        <v>73</v>
      </c>
      <c r="O16" s="142"/>
      <c r="P16" s="302"/>
      <c r="Q16" s="142"/>
      <c r="R16" s="311"/>
      <c r="S16" s="145" t="s">
        <v>19</v>
      </c>
      <c r="T16" s="205">
        <v>36024</v>
      </c>
      <c r="U16" s="128">
        <v>91155</v>
      </c>
      <c r="V16" s="128"/>
      <c r="W16" s="128" t="s">
        <v>73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35993</v>
      </c>
      <c r="C17" s="439">
        <v>4501376712</v>
      </c>
      <c r="D17" s="128"/>
      <c r="E17" s="128"/>
      <c r="F17" s="142" t="s">
        <v>15</v>
      </c>
      <c r="G17" s="302"/>
      <c r="H17" s="142"/>
      <c r="I17" s="311"/>
      <c r="J17" s="145" t="s">
        <v>19</v>
      </c>
      <c r="K17" s="205">
        <v>36007</v>
      </c>
      <c r="L17" s="128">
        <v>91171</v>
      </c>
      <c r="M17" s="128"/>
      <c r="N17" s="128" t="s">
        <v>73</v>
      </c>
      <c r="O17" s="142"/>
      <c r="P17" s="302"/>
      <c r="Q17" s="142"/>
      <c r="R17" s="311"/>
      <c r="S17" s="145" t="s">
        <v>19</v>
      </c>
      <c r="T17" s="205">
        <v>36025</v>
      </c>
      <c r="U17" s="128">
        <v>91156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35994</v>
      </c>
      <c r="C18" s="439">
        <v>4501376715</v>
      </c>
      <c r="D18" s="128"/>
      <c r="E18" s="128" t="s">
        <v>100</v>
      </c>
      <c r="F18" s="142" t="s">
        <v>75</v>
      </c>
      <c r="G18" s="302"/>
      <c r="H18" s="142"/>
      <c r="I18" s="311"/>
      <c r="J18" s="145" t="s">
        <v>20</v>
      </c>
      <c r="K18" s="205">
        <v>36008</v>
      </c>
      <c r="L18" s="128">
        <v>91085</v>
      </c>
      <c r="M18" s="128"/>
      <c r="N18" s="128" t="s">
        <v>62</v>
      </c>
      <c r="O18" s="142"/>
      <c r="P18" s="302"/>
      <c r="Q18" s="142"/>
      <c r="R18" s="311"/>
      <c r="S18" s="145" t="s">
        <v>19</v>
      </c>
      <c r="T18" s="205">
        <v>36026</v>
      </c>
      <c r="U18" s="128">
        <v>91157</v>
      </c>
      <c r="V18" s="128"/>
      <c r="W18" s="128" t="s">
        <v>69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36009</v>
      </c>
      <c r="L19" s="128">
        <v>91087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34456</v>
      </c>
      <c r="U19" s="128">
        <v>91088</v>
      </c>
      <c r="V19" s="128"/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63</v>
      </c>
      <c r="K20" s="205">
        <v>36010</v>
      </c>
      <c r="L20" s="148"/>
      <c r="M20" s="320" t="s">
        <v>579</v>
      </c>
      <c r="N20" s="245"/>
      <c r="O20" s="142"/>
      <c r="P20" s="302"/>
      <c r="Q20" s="142"/>
      <c r="R20" s="315"/>
      <c r="S20" s="145" t="s">
        <v>20</v>
      </c>
      <c r="T20" s="205">
        <v>36028</v>
      </c>
      <c r="U20" s="128">
        <v>91089</v>
      </c>
      <c r="V20" s="128"/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36011</v>
      </c>
      <c r="L21" s="439">
        <v>4501377035</v>
      </c>
      <c r="M21" s="172"/>
      <c r="N21" s="128"/>
      <c r="O21" s="142" t="s">
        <v>65</v>
      </c>
      <c r="P21" s="302"/>
      <c r="Q21" s="142"/>
      <c r="R21" s="311"/>
      <c r="S21" s="145" t="s">
        <v>63</v>
      </c>
      <c r="T21" s="205">
        <v>36030</v>
      </c>
      <c r="U21" s="128"/>
      <c r="V21" s="320" t="s">
        <v>580</v>
      </c>
      <c r="W21" s="245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05">
        <v>36012</v>
      </c>
      <c r="L22" s="439">
        <v>4501377036</v>
      </c>
      <c r="M22" s="128"/>
      <c r="N22" s="128"/>
      <c r="O22" s="142" t="s">
        <v>76</v>
      </c>
      <c r="P22" s="302"/>
      <c r="Q22" s="142"/>
      <c r="R22" s="315"/>
      <c r="S22" s="152" t="s">
        <v>22</v>
      </c>
      <c r="T22" s="205">
        <v>34699</v>
      </c>
      <c r="U22" s="439">
        <v>4501377278</v>
      </c>
      <c r="V22" s="128"/>
      <c r="W22" s="128"/>
      <c r="X22" s="142" t="s">
        <v>14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>
        <v>30042685</v>
      </c>
      <c r="L23" s="153" t="s">
        <v>77</v>
      </c>
      <c r="M23" s="128"/>
      <c r="N23" s="128"/>
      <c r="O23" s="142" t="s">
        <v>78</v>
      </c>
      <c r="P23" s="302"/>
      <c r="Q23" s="142"/>
      <c r="R23" s="311"/>
      <c r="S23" s="152" t="s">
        <v>22</v>
      </c>
      <c r="T23" s="205">
        <v>36031</v>
      </c>
      <c r="U23" s="440">
        <v>4501377279</v>
      </c>
      <c r="V23" s="128"/>
      <c r="W23" s="128"/>
      <c r="X23" s="142" t="s">
        <v>65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>
        <v>30042836</v>
      </c>
      <c r="L24" s="154" t="s">
        <v>13</v>
      </c>
      <c r="M24" s="141"/>
      <c r="N24" s="141"/>
      <c r="O24" s="142" t="s">
        <v>14</v>
      </c>
      <c r="P24" s="304"/>
      <c r="Q24" s="143"/>
      <c r="R24" s="316"/>
      <c r="S24" s="152" t="s">
        <v>12</v>
      </c>
      <c r="T24" s="128">
        <v>30042193</v>
      </c>
      <c r="U24" s="528" t="s">
        <v>583</v>
      </c>
      <c r="V24" s="529"/>
      <c r="W24" s="128"/>
      <c r="X24" s="142" t="s">
        <v>16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56" t="s">
        <v>12</v>
      </c>
      <c r="B25" s="128">
        <v>30042923</v>
      </c>
      <c r="C25" s="128" t="s">
        <v>79</v>
      </c>
      <c r="D25" s="128" t="s">
        <v>80</v>
      </c>
      <c r="E25" s="128"/>
      <c r="F25" s="162" t="s">
        <v>16</v>
      </c>
      <c r="G25" s="128"/>
      <c r="H25" s="142"/>
      <c r="I25" s="311"/>
      <c r="J25" s="156" t="s">
        <v>12</v>
      </c>
      <c r="K25" s="141">
        <v>30042794</v>
      </c>
      <c r="L25" s="154" t="s">
        <v>13</v>
      </c>
      <c r="M25" s="141"/>
      <c r="N25" s="141"/>
      <c r="O25" s="143" t="s">
        <v>17</v>
      </c>
      <c r="P25" s="304"/>
      <c r="Q25" s="143"/>
      <c r="R25" s="316"/>
      <c r="S25" s="145" t="s">
        <v>12</v>
      </c>
      <c r="T25" s="148">
        <v>30042912</v>
      </c>
      <c r="U25" s="153" t="s">
        <v>77</v>
      </c>
      <c r="V25" s="128"/>
      <c r="W25" s="128"/>
      <c r="X25" s="142" t="s">
        <v>78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30042862</v>
      </c>
      <c r="C26" s="128" t="s">
        <v>13</v>
      </c>
      <c r="D26" s="128">
        <v>756050</v>
      </c>
      <c r="E26" s="128"/>
      <c r="F26" s="250" t="s">
        <v>14</v>
      </c>
      <c r="G26" s="175"/>
      <c r="H26" s="142"/>
      <c r="I26" s="311"/>
      <c r="J26" s="156" t="s">
        <v>12</v>
      </c>
      <c r="K26" s="141">
        <v>30042793</v>
      </c>
      <c r="L26" s="154" t="s">
        <v>13</v>
      </c>
      <c r="M26" s="141"/>
      <c r="N26" s="141"/>
      <c r="O26" s="143" t="s">
        <v>64</v>
      </c>
      <c r="P26" s="304"/>
      <c r="Q26" s="143"/>
      <c r="R26" s="316"/>
      <c r="S26" s="145" t="s">
        <v>12</v>
      </c>
      <c r="T26" s="148">
        <v>30042875</v>
      </c>
      <c r="U26" s="153" t="s">
        <v>79</v>
      </c>
      <c r="V26" s="128"/>
      <c r="W26" s="128"/>
      <c r="X26" s="142" t="s">
        <v>64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75"/>
      <c r="B27" s="175"/>
      <c r="C27" s="175"/>
      <c r="D27" s="175"/>
      <c r="E27" s="128"/>
      <c r="F27" s="162"/>
      <c r="G27" s="128"/>
      <c r="H27" s="142"/>
      <c r="I27" s="311"/>
      <c r="J27" s="145" t="s">
        <v>12</v>
      </c>
      <c r="K27" s="128">
        <v>30042289</v>
      </c>
      <c r="L27" s="153" t="s">
        <v>81</v>
      </c>
      <c r="M27" s="128"/>
      <c r="N27" s="128"/>
      <c r="O27" s="142"/>
      <c r="P27" s="302"/>
      <c r="Q27" s="142"/>
      <c r="R27" s="311"/>
      <c r="S27" s="145" t="s">
        <v>12</v>
      </c>
      <c r="T27" s="128">
        <v>30042290</v>
      </c>
      <c r="U27" s="148" t="s">
        <v>81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30042678</v>
      </c>
      <c r="L28" s="148" t="s">
        <v>79</v>
      </c>
      <c r="M28" s="128"/>
      <c r="N28" s="128"/>
      <c r="O28" s="142" t="s">
        <v>16</v>
      </c>
      <c r="P28" s="302"/>
      <c r="Q28" s="142"/>
      <c r="R28" s="311"/>
      <c r="S28" s="145" t="s">
        <v>12</v>
      </c>
      <c r="T28" s="128">
        <v>30042684</v>
      </c>
      <c r="U28" s="128" t="s">
        <v>77</v>
      </c>
      <c r="V28" s="128"/>
      <c r="W28" s="128"/>
      <c r="X28" s="142" t="s">
        <v>17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30043181</v>
      </c>
      <c r="L29" s="300" t="s">
        <v>77</v>
      </c>
      <c r="M29" s="299"/>
      <c r="N29" s="299"/>
      <c r="O29" s="297" t="s">
        <v>65</v>
      </c>
      <c r="P29" s="306"/>
      <c r="Q29" s="297"/>
      <c r="R29" s="313"/>
      <c r="S29" s="145" t="s">
        <v>12</v>
      </c>
      <c r="T29" s="128">
        <v>30043217</v>
      </c>
      <c r="U29" s="128" t="s">
        <v>77</v>
      </c>
      <c r="V29" s="128"/>
      <c r="W29" s="128"/>
      <c r="X29" s="142" t="s">
        <v>78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158">
        <v>30043215</v>
      </c>
      <c r="L30" s="158" t="s">
        <v>77</v>
      </c>
      <c r="M30" s="158"/>
      <c r="N30" s="158"/>
      <c r="O30" s="159" t="s">
        <v>76</v>
      </c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46225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46226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46227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36032</v>
      </c>
      <c r="C34" s="137">
        <v>91158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36050</v>
      </c>
      <c r="L34" s="137">
        <v>91095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36068</v>
      </c>
      <c r="U34" s="137">
        <v>91104</v>
      </c>
      <c r="V34" s="137"/>
      <c r="W34" s="137" t="s">
        <v>82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36033</v>
      </c>
      <c r="C35" s="128">
        <v>91159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36051</v>
      </c>
      <c r="L35" s="128">
        <v>91097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36069</v>
      </c>
      <c r="U35" s="128">
        <v>91105</v>
      </c>
      <c r="V35" s="128"/>
      <c r="W35" s="128" t="s">
        <v>71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45">
        <v>36034</v>
      </c>
      <c r="C36" s="128">
        <v>91161</v>
      </c>
      <c r="D36" s="128"/>
      <c r="E36" s="128" t="s">
        <v>62</v>
      </c>
      <c r="F36" s="142"/>
      <c r="G36" s="302"/>
      <c r="H36" s="142"/>
      <c r="I36" s="309">
        <v>46226</v>
      </c>
      <c r="J36" s="145" t="s">
        <v>19</v>
      </c>
      <c r="K36" s="205">
        <v>36052</v>
      </c>
      <c r="L36" s="128">
        <v>91098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36070</v>
      </c>
      <c r="U36" s="128">
        <v>91106</v>
      </c>
      <c r="V36" s="128"/>
      <c r="W36" s="128" t="s">
        <v>70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36035</v>
      </c>
      <c r="C37" s="128">
        <v>91162</v>
      </c>
      <c r="D37" s="128"/>
      <c r="E37" s="128" t="s">
        <v>72</v>
      </c>
      <c r="F37" s="142"/>
      <c r="G37" s="302"/>
      <c r="H37" s="142"/>
      <c r="I37" s="311"/>
      <c r="J37" s="145" t="s">
        <v>19</v>
      </c>
      <c r="K37" s="205">
        <v>36053</v>
      </c>
      <c r="L37" s="128">
        <v>91099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36071</v>
      </c>
      <c r="U37" s="128">
        <v>91108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36036</v>
      </c>
      <c r="C38" s="128">
        <v>91163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36054</v>
      </c>
      <c r="L38" s="128">
        <v>91100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36072</v>
      </c>
      <c r="U38" s="128">
        <v>91109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36037</v>
      </c>
      <c r="C39" s="128">
        <v>91164</v>
      </c>
      <c r="D39" s="128"/>
      <c r="E39" s="128" t="s">
        <v>70</v>
      </c>
      <c r="F39" s="142"/>
      <c r="G39" s="302"/>
      <c r="H39" s="142"/>
      <c r="I39" s="311"/>
      <c r="J39" s="145" t="s">
        <v>19</v>
      </c>
      <c r="K39" s="205">
        <v>36055</v>
      </c>
      <c r="L39" s="128">
        <v>91101</v>
      </c>
      <c r="M39" s="128"/>
      <c r="N39" s="128" t="s">
        <v>71</v>
      </c>
      <c r="O39" s="142"/>
      <c r="P39" s="302"/>
      <c r="Q39" s="142"/>
      <c r="R39" s="311"/>
      <c r="S39" s="145" t="s">
        <v>19</v>
      </c>
      <c r="T39" s="205">
        <v>36073</v>
      </c>
      <c r="U39" s="128">
        <v>91110</v>
      </c>
      <c r="V39" s="128"/>
      <c r="W39" s="128" t="s">
        <v>62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36038</v>
      </c>
      <c r="C40" s="128">
        <v>91165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36056</v>
      </c>
      <c r="L40" s="128">
        <v>91102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36074</v>
      </c>
      <c r="U40" s="128">
        <v>91111</v>
      </c>
      <c r="V40" s="128"/>
      <c r="W40" s="128" t="s">
        <v>62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36039</v>
      </c>
      <c r="C41" s="128">
        <v>91166</v>
      </c>
      <c r="D41" s="128"/>
      <c r="E41" s="128" t="s">
        <v>71</v>
      </c>
      <c r="F41" s="142"/>
      <c r="G41" s="302"/>
      <c r="H41" s="142"/>
      <c r="I41" s="311"/>
      <c r="J41" s="145" t="s">
        <v>19</v>
      </c>
      <c r="K41" s="205">
        <v>36057</v>
      </c>
      <c r="L41" s="128">
        <v>91103</v>
      </c>
      <c r="M41" s="128"/>
      <c r="N41" s="128" t="s">
        <v>69</v>
      </c>
      <c r="O41" s="142"/>
      <c r="P41" s="302"/>
      <c r="Q41" s="142"/>
      <c r="R41" s="311"/>
      <c r="S41" s="145" t="s">
        <v>19</v>
      </c>
      <c r="T41" s="205">
        <v>36075</v>
      </c>
      <c r="U41" s="128">
        <v>91112</v>
      </c>
      <c r="V41" s="128"/>
      <c r="W41" s="128" t="s">
        <v>73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36040</v>
      </c>
      <c r="C42" s="128">
        <v>91167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36058</v>
      </c>
      <c r="L42" s="128">
        <v>91176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36076</v>
      </c>
      <c r="U42" s="128">
        <v>91113</v>
      </c>
      <c r="V42" s="128"/>
      <c r="W42" s="128" t="s">
        <v>71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36041</v>
      </c>
      <c r="C43" s="128">
        <v>91168</v>
      </c>
      <c r="D43" s="128"/>
      <c r="E43" s="128" t="s">
        <v>62</v>
      </c>
      <c r="F43" s="142"/>
      <c r="G43" s="302"/>
      <c r="H43" s="142"/>
      <c r="I43" s="311"/>
      <c r="J43" s="145" t="s">
        <v>19</v>
      </c>
      <c r="K43" s="205">
        <v>36059</v>
      </c>
      <c r="L43" s="128">
        <v>91177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36077</v>
      </c>
      <c r="U43" s="128">
        <v>91114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36042</v>
      </c>
      <c r="C44" s="128">
        <v>91169</v>
      </c>
      <c r="D44" s="128"/>
      <c r="E44" s="128" t="s">
        <v>71</v>
      </c>
      <c r="F44" s="142"/>
      <c r="G44" s="302"/>
      <c r="H44" s="142"/>
      <c r="I44" s="311"/>
      <c r="J44" s="145" t="s">
        <v>19</v>
      </c>
      <c r="K44" s="205">
        <v>36060</v>
      </c>
      <c r="L44" s="128">
        <v>91178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36078</v>
      </c>
      <c r="U44" s="128">
        <v>91115</v>
      </c>
      <c r="V44" s="128"/>
      <c r="W44" s="128" t="s">
        <v>69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36043</v>
      </c>
      <c r="C45" s="148">
        <v>91170</v>
      </c>
      <c r="D45" s="128"/>
      <c r="E45" s="128" t="s">
        <v>69</v>
      </c>
      <c r="F45" s="142"/>
      <c r="G45" s="302"/>
      <c r="H45" s="142"/>
      <c r="I45" s="311"/>
      <c r="J45" s="145" t="s">
        <v>19</v>
      </c>
      <c r="K45" s="205">
        <v>36061</v>
      </c>
      <c r="L45" s="148">
        <v>91179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36079</v>
      </c>
      <c r="U45" s="148">
        <v>91116</v>
      </c>
      <c r="V45" s="128"/>
      <c r="W45" s="128" t="s">
        <v>73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36044</v>
      </c>
      <c r="C46" s="128">
        <v>91172</v>
      </c>
      <c r="D46" s="128"/>
      <c r="E46" s="128" t="s">
        <v>73</v>
      </c>
      <c r="F46" s="142"/>
      <c r="G46" s="302"/>
      <c r="H46" s="142"/>
      <c r="I46" s="311"/>
      <c r="J46" s="145" t="s">
        <v>19</v>
      </c>
      <c r="K46" s="205">
        <v>36062</v>
      </c>
      <c r="L46" s="128">
        <v>91180</v>
      </c>
      <c r="M46" s="128"/>
      <c r="N46" s="128" t="s">
        <v>73</v>
      </c>
      <c r="O46" s="142"/>
      <c r="P46" s="302"/>
      <c r="Q46" s="142"/>
      <c r="R46" s="311"/>
      <c r="S46" s="145" t="s">
        <v>19</v>
      </c>
      <c r="T46" s="205">
        <v>36080</v>
      </c>
      <c r="U46" s="128">
        <v>91117</v>
      </c>
      <c r="V46" s="128"/>
      <c r="W46" s="128" t="s">
        <v>70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36045</v>
      </c>
      <c r="C47" s="128">
        <v>91173</v>
      </c>
      <c r="D47" s="128"/>
      <c r="E47" s="128" t="s">
        <v>70</v>
      </c>
      <c r="F47" s="142"/>
      <c r="G47" s="302"/>
      <c r="H47" s="142"/>
      <c r="I47" s="311"/>
      <c r="J47" s="145" t="s">
        <v>20</v>
      </c>
      <c r="K47" s="205">
        <v>36063</v>
      </c>
      <c r="L47" s="128">
        <v>91090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36081</v>
      </c>
      <c r="U47" s="128">
        <v>91092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36046</v>
      </c>
      <c r="C48" s="128">
        <v>91174</v>
      </c>
      <c r="D48" s="128"/>
      <c r="E48" s="128" t="s">
        <v>62</v>
      </c>
      <c r="F48" s="142"/>
      <c r="G48" s="302"/>
      <c r="H48" s="142"/>
      <c r="I48" s="311"/>
      <c r="J48" s="145" t="s">
        <v>20</v>
      </c>
      <c r="K48" s="205">
        <v>36064</v>
      </c>
      <c r="L48" s="128">
        <v>91091</v>
      </c>
      <c r="M48" s="128"/>
      <c r="N48" s="128" t="s">
        <v>62</v>
      </c>
      <c r="O48" s="142"/>
      <c r="P48" s="302"/>
      <c r="Q48" s="142"/>
      <c r="R48" s="311"/>
      <c r="S48" s="145" t="s">
        <v>20</v>
      </c>
      <c r="T48" s="128">
        <v>36082</v>
      </c>
      <c r="U48" s="128">
        <v>91093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36047</v>
      </c>
      <c r="C49" s="148">
        <v>91175</v>
      </c>
      <c r="D49" s="128"/>
      <c r="E49" s="128" t="s">
        <v>73</v>
      </c>
      <c r="F49" s="142"/>
      <c r="G49" s="302"/>
      <c r="H49" s="142"/>
      <c r="I49" s="315"/>
      <c r="J49" s="145" t="s">
        <v>22</v>
      </c>
      <c r="K49" s="205">
        <v>36065</v>
      </c>
      <c r="L49" s="440">
        <v>4501377741</v>
      </c>
      <c r="M49" s="128"/>
      <c r="N49" s="128"/>
      <c r="O49" s="142" t="s">
        <v>14</v>
      </c>
      <c r="P49" s="302"/>
      <c r="Q49" s="142"/>
      <c r="R49" s="315"/>
      <c r="S49" s="145" t="s">
        <v>22</v>
      </c>
      <c r="T49" s="205">
        <v>36083</v>
      </c>
      <c r="U49" s="440">
        <v>4501378052</v>
      </c>
      <c r="V49" s="128"/>
      <c r="W49" s="128"/>
      <c r="X49" s="142" t="s">
        <v>78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205">
        <v>36048</v>
      </c>
      <c r="C50" s="440">
        <v>4501377526</v>
      </c>
      <c r="D50" s="128"/>
      <c r="E50" s="128"/>
      <c r="F50" s="142" t="s">
        <v>78</v>
      </c>
      <c r="G50" s="302"/>
      <c r="H50" s="142"/>
      <c r="I50" s="311"/>
      <c r="J50" s="152" t="s">
        <v>22</v>
      </c>
      <c r="K50" s="205">
        <v>36066</v>
      </c>
      <c r="L50" s="440">
        <v>4501377742</v>
      </c>
      <c r="M50" s="128"/>
      <c r="N50" s="128"/>
      <c r="O50" s="142" t="s">
        <v>78</v>
      </c>
      <c r="P50" s="302"/>
      <c r="Q50" s="142"/>
      <c r="R50" s="311"/>
      <c r="S50" s="152" t="s">
        <v>22</v>
      </c>
      <c r="T50" s="205">
        <v>36084</v>
      </c>
      <c r="U50" s="440">
        <v>4501378055</v>
      </c>
      <c r="V50" s="128"/>
      <c r="W50" s="128"/>
      <c r="X50" s="142" t="s">
        <v>65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36049</v>
      </c>
      <c r="C51" s="440">
        <v>4501377525</v>
      </c>
      <c r="D51" s="128"/>
      <c r="E51" s="128"/>
      <c r="F51" s="142" t="s">
        <v>65</v>
      </c>
      <c r="G51" s="302"/>
      <c r="H51" s="142"/>
      <c r="I51" s="315"/>
      <c r="J51" s="152" t="s">
        <v>22</v>
      </c>
      <c r="K51" s="205">
        <v>36067</v>
      </c>
      <c r="L51" s="440">
        <v>4501377743</v>
      </c>
      <c r="M51" s="128"/>
      <c r="N51" s="128"/>
      <c r="O51" s="142" t="s">
        <v>65</v>
      </c>
      <c r="P51" s="302"/>
      <c r="Q51" s="142"/>
      <c r="R51" s="315"/>
      <c r="S51" s="152" t="s">
        <v>22</v>
      </c>
      <c r="T51" s="205">
        <v>36085</v>
      </c>
      <c r="U51" s="440">
        <v>4501378056</v>
      </c>
      <c r="V51" s="128"/>
      <c r="W51" s="128"/>
      <c r="X51" s="142" t="s">
        <v>76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 t="s">
        <v>12</v>
      </c>
      <c r="K53" s="141">
        <v>30043235</v>
      </c>
      <c r="L53" s="154" t="s">
        <v>79</v>
      </c>
      <c r="M53" s="141"/>
      <c r="N53" s="141"/>
      <c r="O53" s="142" t="s">
        <v>78</v>
      </c>
      <c r="P53" s="304"/>
      <c r="Q53" s="143"/>
      <c r="R53" s="316"/>
      <c r="S53" s="152" t="s">
        <v>12</v>
      </c>
      <c r="T53" s="141">
        <v>30043185</v>
      </c>
      <c r="U53" s="154" t="s">
        <v>163</v>
      </c>
      <c r="V53" s="141"/>
      <c r="W53" s="141"/>
      <c r="X53" s="142" t="s">
        <v>66</v>
      </c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30043235</v>
      </c>
      <c r="C54" s="153" t="s">
        <v>79</v>
      </c>
      <c r="D54" s="141"/>
      <c r="E54" s="141"/>
      <c r="F54" s="143" t="s">
        <v>578</v>
      </c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 t="s">
        <v>12</v>
      </c>
      <c r="T54" s="141">
        <v>30043233</v>
      </c>
      <c r="U54" s="154" t="s">
        <v>77</v>
      </c>
      <c r="V54" s="141" t="s">
        <v>80</v>
      </c>
      <c r="W54" s="141"/>
      <c r="X54" s="143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30042291</v>
      </c>
      <c r="C55" s="154" t="s">
        <v>81</v>
      </c>
      <c r="D55" s="141"/>
      <c r="E55" s="141"/>
      <c r="F55" s="143"/>
      <c r="G55" s="304"/>
      <c r="H55" s="143"/>
      <c r="I55" s="316"/>
      <c r="J55" s="156" t="s">
        <v>12</v>
      </c>
      <c r="K55" s="141">
        <v>30042292</v>
      </c>
      <c r="L55" s="154" t="s">
        <v>81</v>
      </c>
      <c r="M55" s="141"/>
      <c r="N55" s="141"/>
      <c r="O55" s="143"/>
      <c r="P55" s="304"/>
      <c r="Q55" s="143"/>
      <c r="R55" s="316"/>
      <c r="S55" s="156" t="s">
        <v>12</v>
      </c>
      <c r="T55" s="141">
        <v>30042293</v>
      </c>
      <c r="U55" s="154" t="s">
        <v>81</v>
      </c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30043002</v>
      </c>
      <c r="C56" s="153" t="s">
        <v>77</v>
      </c>
      <c r="D56" s="128"/>
      <c r="E56" s="128"/>
      <c r="F56" s="142" t="s">
        <v>75</v>
      </c>
      <c r="G56" s="302"/>
      <c r="H56" s="142"/>
      <c r="I56" s="311"/>
      <c r="J56" s="152" t="s">
        <v>12</v>
      </c>
      <c r="K56" s="128">
        <v>30043067</v>
      </c>
      <c r="L56" s="153" t="s">
        <v>79</v>
      </c>
      <c r="M56" s="128"/>
      <c r="N56" s="128"/>
      <c r="O56" s="162" t="s">
        <v>14</v>
      </c>
      <c r="Q56" s="142"/>
      <c r="R56" s="311"/>
      <c r="S56" s="145" t="s">
        <v>12</v>
      </c>
      <c r="T56" s="128">
        <v>30043246</v>
      </c>
      <c r="U56" s="153" t="s">
        <v>77</v>
      </c>
      <c r="V56" s="128"/>
      <c r="W56" s="128"/>
      <c r="X56" s="142" t="s">
        <v>14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 t="s">
        <v>12</v>
      </c>
      <c r="K57" s="128">
        <v>30042875</v>
      </c>
      <c r="L57" s="148" t="s">
        <v>79</v>
      </c>
      <c r="M57" s="128"/>
      <c r="N57" s="128"/>
      <c r="O57" s="142" t="s">
        <v>17</v>
      </c>
      <c r="P57" s="302"/>
      <c r="Q57" s="142"/>
      <c r="R57" s="311"/>
      <c r="S57" s="145" t="s">
        <v>12</v>
      </c>
      <c r="T57" s="128">
        <v>30042213</v>
      </c>
      <c r="U57" s="148" t="s">
        <v>584</v>
      </c>
      <c r="V57" s="128"/>
      <c r="W57" s="128"/>
      <c r="X57" s="142" t="s">
        <v>16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299">
        <v>30042686</v>
      </c>
      <c r="L58" s="300" t="s">
        <v>77</v>
      </c>
      <c r="M58" s="299"/>
      <c r="N58" s="299"/>
      <c r="O58" s="297" t="s">
        <v>17</v>
      </c>
      <c r="P58" s="306"/>
      <c r="Q58" s="297"/>
      <c r="R58" s="313"/>
      <c r="S58" s="128" t="s">
        <v>12</v>
      </c>
      <c r="T58" s="128">
        <v>30042895</v>
      </c>
      <c r="U58" s="128" t="s">
        <v>77</v>
      </c>
      <c r="V58" s="128"/>
      <c r="W58" s="128"/>
      <c r="X58" s="162" t="s">
        <v>17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46228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46222</v>
      </c>
      <c r="M61" s="173">
        <f t="shared" ref="M61:M66" si="0">COUNTIF($A$5:$A$30,N61)</f>
        <v>2</v>
      </c>
      <c r="N61" s="174" t="s">
        <v>18</v>
      </c>
      <c r="O61" s="505">
        <f>J3</f>
        <v>46223</v>
      </c>
      <c r="P61" s="173">
        <f t="shared" ref="P61:P66" si="1">COUNTIF($J$5:$J$30,Q61)</f>
        <v>8</v>
      </c>
      <c r="Q61" s="174" t="s">
        <v>18</v>
      </c>
      <c r="R61" s="508">
        <f>S3</f>
        <v>46224</v>
      </c>
      <c r="S61" s="173">
        <f t="shared" ref="S61:S66" si="2">COUNTIF($S$5:$S$30,T61)</f>
        <v>6</v>
      </c>
      <c r="T61" s="174" t="s">
        <v>18</v>
      </c>
      <c r="U61" s="511">
        <f>A32</f>
        <v>46225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36086</v>
      </c>
      <c r="C62" s="137">
        <v>91094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10</v>
      </c>
      <c r="N62" s="176" t="s">
        <v>19</v>
      </c>
      <c r="O62" s="506"/>
      <c r="P62" s="175">
        <f t="shared" si="1"/>
        <v>13</v>
      </c>
      <c r="Q62" s="176" t="s">
        <v>19</v>
      </c>
      <c r="R62" s="509"/>
      <c r="S62" s="175">
        <f t="shared" si="2"/>
        <v>14</v>
      </c>
      <c r="T62" s="176" t="s">
        <v>19</v>
      </c>
      <c r="U62" s="512"/>
      <c r="V62" s="175">
        <f t="shared" si="3"/>
        <v>16</v>
      </c>
      <c r="W62" s="176" t="s">
        <v>19</v>
      </c>
    </row>
    <row r="63" spans="1:43" x14ac:dyDescent="0.25">
      <c r="A63" s="145" t="s">
        <v>19</v>
      </c>
      <c r="B63" s="205">
        <v>36087</v>
      </c>
      <c r="C63" s="128">
        <v>91119</v>
      </c>
      <c r="D63" s="128"/>
      <c r="E63" s="128" t="s">
        <v>331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36088</v>
      </c>
      <c r="C64" s="128">
        <v>91120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45">
        <v>36089</v>
      </c>
      <c r="C65" s="245">
        <v>91121</v>
      </c>
      <c r="D65" s="245" t="s">
        <v>613</v>
      </c>
      <c r="E65" s="245" t="s">
        <v>62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36090</v>
      </c>
      <c r="C66" s="128">
        <v>91122</v>
      </c>
      <c r="D66" s="128"/>
      <c r="E66" s="128" t="s">
        <v>591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36091</v>
      </c>
      <c r="C67" s="128">
        <v>91123</v>
      </c>
      <c r="D67" s="128"/>
      <c r="E67" s="128" t="s">
        <v>328</v>
      </c>
      <c r="F67" s="142"/>
      <c r="G67" s="302"/>
      <c r="H67" s="142"/>
      <c r="I67" s="311"/>
      <c r="L67" s="504"/>
      <c r="M67" s="177">
        <f>SUM(M61:M66)</f>
        <v>16</v>
      </c>
      <c r="N67" s="178" t="s">
        <v>24</v>
      </c>
      <c r="O67" s="507"/>
      <c r="P67" s="177">
        <f>SUM(P61:P66)</f>
        <v>26</v>
      </c>
      <c r="Q67" s="178" t="s">
        <v>24</v>
      </c>
      <c r="R67" s="510"/>
      <c r="S67" s="177">
        <f>SUM(S61:S66)</f>
        <v>25</v>
      </c>
      <c r="T67" s="178" t="s">
        <v>24</v>
      </c>
      <c r="U67" s="513"/>
      <c r="V67" s="177">
        <f>SUM(V61:V66)</f>
        <v>21</v>
      </c>
      <c r="W67" s="178" t="s">
        <v>24</v>
      </c>
    </row>
    <row r="68" spans="1:23" x14ac:dyDescent="0.25">
      <c r="A68" s="145" t="s">
        <v>19</v>
      </c>
      <c r="B68" s="205">
        <v>36092</v>
      </c>
      <c r="C68" s="128">
        <v>91124</v>
      </c>
      <c r="D68" s="128"/>
      <c r="E68" s="128" t="s">
        <v>328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36093</v>
      </c>
      <c r="C69" s="128">
        <v>91125</v>
      </c>
      <c r="D69" s="128"/>
      <c r="E69" s="128" t="s">
        <v>331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36094</v>
      </c>
      <c r="C70" s="128">
        <v>91126</v>
      </c>
      <c r="D70" s="128"/>
      <c r="E70" s="128" t="s">
        <v>62</v>
      </c>
      <c r="F70" s="142"/>
      <c r="G70" s="302"/>
      <c r="H70" s="142"/>
      <c r="I70" s="311"/>
    </row>
    <row r="71" spans="1:23" x14ac:dyDescent="0.25">
      <c r="A71" s="145" t="s">
        <v>19</v>
      </c>
      <c r="B71" s="245">
        <v>36095</v>
      </c>
      <c r="C71" s="128">
        <v>91127</v>
      </c>
      <c r="D71" s="128"/>
      <c r="E71" s="128" t="s">
        <v>330</v>
      </c>
      <c r="F71" s="142"/>
      <c r="G71" s="302"/>
      <c r="H71" s="142"/>
      <c r="I71" s="309">
        <v>46229</v>
      </c>
      <c r="L71" s="514">
        <f>J32</f>
        <v>46226</v>
      </c>
      <c r="M71" s="173">
        <f t="shared" ref="M71:M76" si="4">COUNTIF($J$34:$J$59,N71)</f>
        <v>5</v>
      </c>
      <c r="N71" s="174" t="s">
        <v>18</v>
      </c>
      <c r="O71" s="517">
        <f>S32</f>
        <v>46227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0</v>
      </c>
      <c r="T71" s="174" t="s">
        <v>18</v>
      </c>
      <c r="U71" s="523" t="str">
        <f>C1</f>
        <v>WW30</v>
      </c>
      <c r="V71" s="173">
        <f>SUM(M61,P61,S61,V61,S71,P71,M71)</f>
        <v>30</v>
      </c>
      <c r="W71" s="174" t="s">
        <v>18</v>
      </c>
    </row>
    <row r="72" spans="1:23" x14ac:dyDescent="0.25">
      <c r="A72" s="145" t="s">
        <v>22</v>
      </c>
      <c r="B72" s="205">
        <v>36096</v>
      </c>
      <c r="C72" s="440">
        <v>4501378057</v>
      </c>
      <c r="D72" s="128"/>
      <c r="E72" s="128"/>
      <c r="F72" s="142" t="s">
        <v>78</v>
      </c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88</v>
      </c>
      <c r="W72" s="176" t="s">
        <v>19</v>
      </c>
    </row>
    <row r="73" spans="1:23" x14ac:dyDescent="0.25">
      <c r="A73" s="145" t="s">
        <v>22</v>
      </c>
      <c r="B73" s="205">
        <v>36097</v>
      </c>
      <c r="C73" s="440">
        <v>4501378058</v>
      </c>
      <c r="D73" s="128"/>
      <c r="E73" s="128"/>
      <c r="F73" s="142" t="s">
        <v>65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36098</v>
      </c>
      <c r="C74" s="440">
        <v>4501378053</v>
      </c>
      <c r="D74" s="128"/>
      <c r="E74" s="128"/>
      <c r="F74" s="142" t="s">
        <v>76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36099</v>
      </c>
      <c r="C75" s="440">
        <v>4501378059</v>
      </c>
      <c r="D75" s="128"/>
      <c r="E75" s="128"/>
      <c r="F75" s="142" t="s">
        <v>156</v>
      </c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19</v>
      </c>
      <c r="W75" s="176" t="s">
        <v>22</v>
      </c>
    </row>
    <row r="76" spans="1:23" x14ac:dyDescent="0.25">
      <c r="A76" s="145" t="s">
        <v>63</v>
      </c>
      <c r="B76" s="205">
        <v>36100</v>
      </c>
      <c r="C76" s="128"/>
      <c r="D76" s="320" t="s">
        <v>589</v>
      </c>
      <c r="E76" s="245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2</v>
      </c>
      <c r="T76" s="176" t="s">
        <v>23</v>
      </c>
      <c r="U76" s="524"/>
      <c r="V76" s="175">
        <f>SUM(M66,P66,S66,V66,M76,P76,S76)</f>
        <v>4</v>
      </c>
      <c r="W76" s="176" t="s">
        <v>23</v>
      </c>
    </row>
    <row r="77" spans="1:23" ht="16.5" thickBot="1" x14ac:dyDescent="0.3">
      <c r="A77" s="145" t="s">
        <v>63</v>
      </c>
      <c r="B77" s="205">
        <v>36101</v>
      </c>
      <c r="C77" s="148"/>
      <c r="D77" s="320" t="s">
        <v>590</v>
      </c>
      <c r="E77" s="245"/>
      <c r="F77" s="142"/>
      <c r="G77" s="302"/>
      <c r="H77" s="142"/>
      <c r="I77" s="315"/>
      <c r="L77" s="516"/>
      <c r="M77" s="177">
        <f>SUM(M71:M76)</f>
        <v>23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16</v>
      </c>
      <c r="T77" s="178" t="s">
        <v>24</v>
      </c>
      <c r="U77" s="525"/>
      <c r="V77" s="177">
        <f>SUM(V71:V76)</f>
        <v>151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28"/>
      <c r="B79" s="128"/>
      <c r="C79" s="128"/>
      <c r="D79" s="128"/>
      <c r="E79" s="128"/>
      <c r="F79" s="162"/>
      <c r="G79" s="302"/>
      <c r="H79" s="142"/>
      <c r="I79" s="315"/>
    </row>
    <row r="80" spans="1:23" x14ac:dyDescent="0.25">
      <c r="A80" s="353"/>
      <c r="B80" s="141"/>
      <c r="C80" s="154"/>
      <c r="D80" s="141"/>
      <c r="E80" s="141"/>
      <c r="F80" s="143"/>
      <c r="G80" s="302"/>
      <c r="H80" s="142"/>
      <c r="I80" s="311"/>
    </row>
    <row r="81" spans="1:10" x14ac:dyDescent="0.25">
      <c r="A81" s="128"/>
      <c r="B81" s="128"/>
      <c r="C81" s="128"/>
      <c r="D81" s="128"/>
      <c r="E81" s="128"/>
      <c r="F81" s="16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10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16</v>
      </c>
      <c r="J90" s="189">
        <f>SUM(C90:G90)</f>
        <v>14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13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26</v>
      </c>
      <c r="J91" s="189">
        <f t="shared" ref="J91:J96" si="9">SUM(C91:G91)</f>
        <v>18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14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1</v>
      </c>
      <c r="H92" s="189">
        <f t="shared" si="7"/>
        <v>25</v>
      </c>
      <c r="J92" s="189">
        <f t="shared" si="9"/>
        <v>19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16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21</v>
      </c>
      <c r="J93" s="189">
        <f t="shared" si="9"/>
        <v>18</v>
      </c>
    </row>
    <row r="94" spans="1:10" x14ac:dyDescent="0.25">
      <c r="A94" s="193" t="s">
        <v>31</v>
      </c>
      <c r="B94" s="188">
        <f t="shared" ref="B94:G94" si="12">COUNTIF($J$34:$J$59,B$89)</f>
        <v>5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23</v>
      </c>
      <c r="J94" s="189">
        <f t="shared" si="9"/>
        <v>18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24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0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2</v>
      </c>
      <c r="H96" s="189">
        <f t="shared" si="7"/>
        <v>16</v>
      </c>
      <c r="J96" s="189">
        <f t="shared" si="9"/>
        <v>16</v>
      </c>
    </row>
    <row r="97" spans="1:47" ht="16.5" thickBot="1" x14ac:dyDescent="0.3">
      <c r="A97" s="186" t="s">
        <v>24</v>
      </c>
      <c r="B97" s="196">
        <f t="shared" ref="B97:H97" si="15">SUM(B90:B96)</f>
        <v>30</v>
      </c>
      <c r="C97" s="196">
        <f t="shared" si="15"/>
        <v>88</v>
      </c>
      <c r="D97" s="196">
        <f t="shared" si="15"/>
        <v>10</v>
      </c>
      <c r="E97" s="196">
        <f t="shared" si="15"/>
        <v>0</v>
      </c>
      <c r="F97" s="196">
        <f t="shared" si="15"/>
        <v>19</v>
      </c>
      <c r="G97" s="196">
        <f t="shared" si="15"/>
        <v>4</v>
      </c>
      <c r="H97" s="179">
        <f t="shared" si="15"/>
        <v>151</v>
      </c>
      <c r="J97" s="179">
        <f>SUM(J90:J96)</f>
        <v>121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35981</v>
      </c>
      <c r="B101" s="197">
        <f t="shared" si="16"/>
        <v>90531</v>
      </c>
      <c r="C101" s="198">
        <f>IF(B5="","",$A$3)</f>
        <v>46222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35995</v>
      </c>
      <c r="J101" s="197">
        <f t="shared" si="17"/>
        <v>91096</v>
      </c>
      <c r="K101" s="198">
        <f t="shared" ref="K101:K106" si="18">IF(K5="","",$J$3)</f>
        <v>46223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36013</v>
      </c>
      <c r="R101" s="197">
        <f t="shared" si="23"/>
        <v>91143</v>
      </c>
      <c r="S101" s="198">
        <f t="shared" ref="S101:S106" si="24">IF(T5="","",$S$3)</f>
        <v>46224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36032</v>
      </c>
      <c r="Z101" s="197">
        <f t="shared" si="29"/>
        <v>91158</v>
      </c>
      <c r="AA101" s="198">
        <f t="shared" ref="AA101:AA108" si="30">IF(B34="","",$A$32)</f>
        <v>46225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36050</v>
      </c>
      <c r="AH101" s="197">
        <f t="shared" si="35"/>
        <v>91095</v>
      </c>
      <c r="AI101" s="198">
        <f t="shared" ref="AI101:AI108" si="36">IF(K34="","",$J$32)</f>
        <v>46226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36068</v>
      </c>
      <c r="AP101" s="197">
        <f t="shared" si="41"/>
        <v>91104</v>
      </c>
      <c r="AQ101" s="198">
        <f t="shared" ref="AQ101:AQ108" si="42">IF(T34="","",$S$32)</f>
        <v>46227</v>
      </c>
      <c r="AR101" s="197" t="str">
        <f t="shared" ref="AR101:AR108" si="43">IF(S34="","",S34)</f>
        <v>SLC</v>
      </c>
      <c r="AS101" s="197" t="str">
        <f t="shared" ref="AS101:AS108" si="44">IF(W34="","",W34)</f>
        <v>SUNRSIE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35982</v>
      </c>
      <c r="B102" s="197">
        <f t="shared" si="16"/>
        <v>90472</v>
      </c>
      <c r="C102" s="198">
        <f>IF(B6="","",$A$3)</f>
        <v>46222</v>
      </c>
      <c r="D102" s="197" t="str">
        <f>IF(A6="","",A6)</f>
        <v>SLC</v>
      </c>
      <c r="E102" s="197" t="str">
        <f>IF(E6="","",E6)</f>
        <v>SAUER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35996</v>
      </c>
      <c r="J102" s="197">
        <f t="shared" si="17"/>
        <v>91107</v>
      </c>
      <c r="K102" s="198">
        <f t="shared" si="18"/>
        <v>46223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36014</v>
      </c>
      <c r="R102" s="197">
        <f t="shared" si="23"/>
        <v>91144</v>
      </c>
      <c r="S102" s="198">
        <f t="shared" si="24"/>
        <v>46224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36033</v>
      </c>
      <c r="Z102" s="197">
        <f t="shared" si="29"/>
        <v>91159</v>
      </c>
      <c r="AA102" s="198">
        <f t="shared" si="30"/>
        <v>46225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36051</v>
      </c>
      <c r="AH102" s="197">
        <f t="shared" si="35"/>
        <v>91097</v>
      </c>
      <c r="AI102" s="198">
        <f t="shared" si="36"/>
        <v>46226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36069</v>
      </c>
      <c r="AP102" s="197">
        <f t="shared" si="41"/>
        <v>91105</v>
      </c>
      <c r="AQ102" s="198">
        <f t="shared" si="42"/>
        <v>46227</v>
      </c>
      <c r="AR102" s="197" t="str">
        <f t="shared" si="43"/>
        <v>SLC</v>
      </c>
      <c r="AS102" s="197" t="str">
        <f t="shared" si="44"/>
        <v>IDEAL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35983</v>
      </c>
      <c r="B103" s="197">
        <f t="shared" si="16"/>
        <v>90473</v>
      </c>
      <c r="C103" s="198">
        <f>IF(B7="","",$A$3)</f>
        <v>46222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35997</v>
      </c>
      <c r="J103" s="197">
        <f t="shared" si="17"/>
        <v>91118</v>
      </c>
      <c r="K103" s="198">
        <f t="shared" si="18"/>
        <v>46223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36015</v>
      </c>
      <c r="R103" s="197">
        <f t="shared" si="23"/>
        <v>91145</v>
      </c>
      <c r="S103" s="198">
        <f t="shared" si="24"/>
        <v>46224</v>
      </c>
      <c r="T103" s="197" t="str">
        <f t="shared" si="25"/>
        <v>SLC</v>
      </c>
      <c r="U103" s="197" t="str">
        <f t="shared" si="26"/>
        <v>INTEGRITY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36034</v>
      </c>
      <c r="Z103" s="197">
        <f t="shared" si="29"/>
        <v>91161</v>
      </c>
      <c r="AA103" s="198">
        <f t="shared" si="30"/>
        <v>46225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36052</v>
      </c>
      <c r="AH103" s="197">
        <f t="shared" si="35"/>
        <v>91098</v>
      </c>
      <c r="AI103" s="198">
        <f t="shared" si="36"/>
        <v>46226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36070</v>
      </c>
      <c r="AP103" s="197">
        <f t="shared" si="41"/>
        <v>91106</v>
      </c>
      <c r="AQ103" s="198">
        <f t="shared" si="42"/>
        <v>46227</v>
      </c>
      <c r="AR103" s="197" t="str">
        <f t="shared" si="43"/>
        <v>SLC</v>
      </c>
      <c r="AS103" s="197" t="str">
        <f t="shared" si="44"/>
        <v>HANDY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35984</v>
      </c>
      <c r="B104" s="197">
        <f t="shared" si="16"/>
        <v>90474</v>
      </c>
      <c r="C104" s="198">
        <f>IF(B8="","",$A$3)</f>
        <v>46222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35998</v>
      </c>
      <c r="J104" s="197">
        <f t="shared" si="17"/>
        <v>91129</v>
      </c>
      <c r="K104" s="198">
        <f t="shared" si="18"/>
        <v>46223</v>
      </c>
      <c r="L104" s="197" t="str">
        <f t="shared" si="19"/>
        <v>SLC</v>
      </c>
      <c r="M104" s="197" t="str">
        <f t="shared" si="20"/>
        <v>HANDY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36016</v>
      </c>
      <c r="R104" s="197">
        <f t="shared" si="23"/>
        <v>91146</v>
      </c>
      <c r="S104" s="198">
        <f t="shared" si="24"/>
        <v>46224</v>
      </c>
      <c r="T104" s="197" t="str">
        <f t="shared" si="25"/>
        <v>SLC</v>
      </c>
      <c r="U104" s="197" t="str">
        <f t="shared" si="26"/>
        <v>IDEAL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36035</v>
      </c>
      <c r="Z104" s="197">
        <f t="shared" si="29"/>
        <v>91162</v>
      </c>
      <c r="AA104" s="198">
        <f t="shared" si="30"/>
        <v>46225</v>
      </c>
      <c r="AB104" s="197" t="str">
        <f t="shared" si="31"/>
        <v>SLC</v>
      </c>
      <c r="AC104" s="197" t="str">
        <f t="shared" si="32"/>
        <v>MAY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36053</v>
      </c>
      <c r="AH104" s="197">
        <f t="shared" si="35"/>
        <v>91099</v>
      </c>
      <c r="AI104" s="198">
        <f t="shared" si="36"/>
        <v>46226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36071</v>
      </c>
      <c r="AP104" s="197">
        <f t="shared" si="41"/>
        <v>91108</v>
      </c>
      <c r="AQ104" s="198">
        <f t="shared" si="42"/>
        <v>46227</v>
      </c>
      <c r="AR104" s="197" t="str">
        <f t="shared" si="43"/>
        <v>SLC</v>
      </c>
      <c r="AS104" s="197" t="str">
        <f t="shared" si="44"/>
        <v>INTEGRITY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35985</v>
      </c>
      <c r="B105" s="197">
        <f t="shared" si="16"/>
        <v>90476</v>
      </c>
      <c r="C105" s="198">
        <f>IF(B9="","",$A$3)</f>
        <v>46222</v>
      </c>
      <c r="D105" s="197" t="str">
        <f>IF(A9="","",A9)</f>
        <v>SLC</v>
      </c>
      <c r="E105" s="197" t="str">
        <f>IF(E9="","",E9)</f>
        <v>INTEGRITY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35999</v>
      </c>
      <c r="J105" s="197">
        <f t="shared" si="17"/>
        <v>91137</v>
      </c>
      <c r="K105" s="198">
        <f t="shared" si="18"/>
        <v>46223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36017</v>
      </c>
      <c r="R105" s="197">
        <f t="shared" si="23"/>
        <v>91147</v>
      </c>
      <c r="S105" s="198">
        <f t="shared" si="24"/>
        <v>46224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36036</v>
      </c>
      <c r="Z105" s="197">
        <f t="shared" si="29"/>
        <v>91163</v>
      </c>
      <c r="AA105" s="198">
        <f t="shared" si="30"/>
        <v>46225</v>
      </c>
      <c r="AB105" s="197" t="str">
        <f t="shared" si="31"/>
        <v>SLC</v>
      </c>
      <c r="AC105" s="197" t="str">
        <f t="shared" si="32"/>
        <v>SUNRISE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36054</v>
      </c>
      <c r="AH105" s="197">
        <f t="shared" si="35"/>
        <v>91100</v>
      </c>
      <c r="AI105" s="198">
        <f t="shared" si="36"/>
        <v>46226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36072</v>
      </c>
      <c r="AP105" s="197">
        <f t="shared" si="41"/>
        <v>91109</v>
      </c>
      <c r="AQ105" s="198">
        <f t="shared" si="42"/>
        <v>46227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35990</v>
      </c>
      <c r="B106" s="197">
        <f t="shared" si="47"/>
        <v>90481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MAY</v>
      </c>
      <c r="F106" s="197" t="str">
        <f t="shared" ref="F106:F115" si="51">IF(D14="","",D14)</f>
        <v xml:space="preserve">cancled </v>
      </c>
      <c r="G106" s="197">
        <f t="shared" ref="G106:G115" si="52">IF(C14="","",C14)</f>
        <v>90481</v>
      </c>
      <c r="H106" s="200">
        <v>6</v>
      </c>
      <c r="I106" s="197">
        <f t="shared" si="17"/>
        <v>36000</v>
      </c>
      <c r="J106" s="197">
        <f t="shared" si="17"/>
        <v>91138</v>
      </c>
      <c r="K106" s="198">
        <f t="shared" si="18"/>
        <v>46223</v>
      </c>
      <c r="L106" s="197" t="str">
        <f t="shared" si="19"/>
        <v>SLC</v>
      </c>
      <c r="M106" s="197" t="str">
        <f t="shared" si="20"/>
        <v>IDEAL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36018</v>
      </c>
      <c r="R106" s="197">
        <f t="shared" si="23"/>
        <v>91148</v>
      </c>
      <c r="S106" s="198">
        <f t="shared" si="24"/>
        <v>46224</v>
      </c>
      <c r="T106" s="197" t="str">
        <f t="shared" si="25"/>
        <v>SLC</v>
      </c>
      <c r="U106" s="197" t="str">
        <f t="shared" si="26"/>
        <v>IDEAL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36037</v>
      </c>
      <c r="Z106" s="197">
        <f t="shared" si="29"/>
        <v>91164</v>
      </c>
      <c r="AA106" s="198">
        <f t="shared" si="30"/>
        <v>46225</v>
      </c>
      <c r="AB106" s="197" t="str">
        <f t="shared" si="31"/>
        <v>SLC</v>
      </c>
      <c r="AC106" s="197" t="str">
        <f t="shared" si="32"/>
        <v>HANDY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36055</v>
      </c>
      <c r="AH106" s="197">
        <f t="shared" si="35"/>
        <v>91101</v>
      </c>
      <c r="AI106" s="198">
        <f t="shared" si="36"/>
        <v>46226</v>
      </c>
      <c r="AJ106" s="197" t="str">
        <f t="shared" si="37"/>
        <v>SLC</v>
      </c>
      <c r="AK106" s="197" t="str">
        <f t="shared" si="38"/>
        <v>IDEAL</v>
      </c>
      <c r="AL106" s="197" t="str">
        <f t="shared" si="39"/>
        <v/>
      </c>
      <c r="AM106" s="197" t="str">
        <f t="shared" si="40"/>
        <v/>
      </c>
      <c r="AO106" s="197">
        <f t="shared" si="41"/>
        <v>36073</v>
      </c>
      <c r="AP106" s="197">
        <f t="shared" si="41"/>
        <v>91110</v>
      </c>
      <c r="AQ106" s="198">
        <f t="shared" si="42"/>
        <v>46227</v>
      </c>
      <c r="AR106" s="197" t="str">
        <f t="shared" si="43"/>
        <v>SLC</v>
      </c>
      <c r="AS106" s="197" t="str">
        <f t="shared" si="44"/>
        <v>INTEGRITY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35991</v>
      </c>
      <c r="B107" s="197">
        <f t="shared" si="47"/>
        <v>90482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IDEAL</v>
      </c>
      <c r="F107" s="197" t="str">
        <f t="shared" si="51"/>
        <v/>
      </c>
      <c r="G107" s="197">
        <f t="shared" si="52"/>
        <v>90482</v>
      </c>
      <c r="H107" s="200">
        <v>7</v>
      </c>
      <c r="I107" s="197">
        <f t="shared" ref="I107:J117" si="53">IF(K13="","",K13)</f>
        <v>36003</v>
      </c>
      <c r="J107" s="197">
        <f t="shared" si="53"/>
        <v>91141</v>
      </c>
      <c r="K107" s="198">
        <f t="shared" ref="K107:K117" si="54">IF(K13="","",$J$3)</f>
        <v>46223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>cancled</v>
      </c>
      <c r="O107" s="197" t="str">
        <f t="shared" ref="O107:O117" si="58">IF(P13="","",P13)</f>
        <v/>
      </c>
      <c r="P107" s="200"/>
      <c r="Q107" s="197">
        <f t="shared" ref="Q107:R117" si="59">IF(T13="","",T13)</f>
        <v>36021</v>
      </c>
      <c r="R107" s="197">
        <f t="shared" si="59"/>
        <v>91152</v>
      </c>
      <c r="S107" s="198">
        <f t="shared" ref="S107:S117" si="60">IF(T13="","",$S$3)</f>
        <v>46224</v>
      </c>
      <c r="T107" s="197" t="str">
        <f t="shared" ref="T107:T117" si="61">IF(S13="","",S13)</f>
        <v>SLC</v>
      </c>
      <c r="U107" s="197" t="str">
        <f t="shared" ref="U107:U117" si="62">IF(W13="","",W13)</f>
        <v>SUNRISE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36038</v>
      </c>
      <c r="Z107" s="197">
        <f t="shared" si="29"/>
        <v>91165</v>
      </c>
      <c r="AA107" s="198">
        <f t="shared" si="30"/>
        <v>46225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36056</v>
      </c>
      <c r="AH107" s="197">
        <f t="shared" si="35"/>
        <v>91102</v>
      </c>
      <c r="AI107" s="198">
        <f t="shared" si="36"/>
        <v>46226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36074</v>
      </c>
      <c r="AP107" s="197">
        <f t="shared" si="41"/>
        <v>91111</v>
      </c>
      <c r="AQ107" s="198">
        <f t="shared" si="42"/>
        <v>46227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35992</v>
      </c>
      <c r="B108" s="197">
        <f t="shared" si="47"/>
        <v>4501376711</v>
      </c>
      <c r="C108" s="198" t="str">
        <f t="shared" si="48"/>
        <v>11am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4501376711</v>
      </c>
      <c r="H108" s="200">
        <v>8</v>
      </c>
      <c r="I108" s="197">
        <f t="shared" si="53"/>
        <v>36004</v>
      </c>
      <c r="J108" s="197">
        <f t="shared" si="53"/>
        <v>91142</v>
      </c>
      <c r="K108" s="198">
        <f t="shared" si="54"/>
        <v>46223</v>
      </c>
      <c r="L108" s="197" t="str">
        <f t="shared" si="55"/>
        <v>SLC</v>
      </c>
      <c r="M108" s="197" t="str">
        <f t="shared" si="56"/>
        <v>INTEGRITY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36022</v>
      </c>
      <c r="R108" s="197">
        <f t="shared" si="59"/>
        <v>91153</v>
      </c>
      <c r="S108" s="198">
        <f t="shared" si="60"/>
        <v>46224</v>
      </c>
      <c r="T108" s="197" t="str">
        <f t="shared" si="61"/>
        <v>SLC</v>
      </c>
      <c r="U108" s="197" t="str">
        <f t="shared" si="62"/>
        <v>SUNRISE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36039</v>
      </c>
      <c r="Z108" s="197">
        <f t="shared" si="29"/>
        <v>91166</v>
      </c>
      <c r="AA108" s="198">
        <f t="shared" si="30"/>
        <v>46225</v>
      </c>
      <c r="AB108" s="197" t="str">
        <f t="shared" si="31"/>
        <v>SLC</v>
      </c>
      <c r="AC108" s="197" t="str">
        <f t="shared" si="32"/>
        <v>IDEAL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36057</v>
      </c>
      <c r="AH108" s="197">
        <f t="shared" si="35"/>
        <v>91103</v>
      </c>
      <c r="AI108" s="198">
        <f t="shared" si="36"/>
        <v>46226</v>
      </c>
      <c r="AJ108" s="197" t="str">
        <f t="shared" si="37"/>
        <v>SLC</v>
      </c>
      <c r="AK108" s="197" t="str">
        <f t="shared" si="38"/>
        <v>SAUER</v>
      </c>
      <c r="AL108" s="197" t="str">
        <f t="shared" si="39"/>
        <v/>
      </c>
      <c r="AM108" s="197" t="str">
        <f t="shared" si="40"/>
        <v/>
      </c>
      <c r="AO108" s="197">
        <f t="shared" si="41"/>
        <v>36075</v>
      </c>
      <c r="AP108" s="197">
        <f t="shared" si="41"/>
        <v>91112</v>
      </c>
      <c r="AQ108" s="198">
        <f t="shared" si="42"/>
        <v>46227</v>
      </c>
      <c r="AR108" s="197" t="str">
        <f t="shared" si="43"/>
        <v>SLC</v>
      </c>
      <c r="AS108" s="197" t="str">
        <f t="shared" si="44"/>
        <v>SUNRISE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35993</v>
      </c>
      <c r="B109" s="197">
        <f t="shared" si="47"/>
        <v>4501376712</v>
      </c>
      <c r="C109" s="198" t="str">
        <f t="shared" si="48"/>
        <v>1pm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4501376712</v>
      </c>
      <c r="H109" s="200">
        <v>9</v>
      </c>
      <c r="I109" s="197">
        <f t="shared" si="53"/>
        <v>36005</v>
      </c>
      <c r="J109" s="197">
        <f t="shared" si="53"/>
        <v>91149</v>
      </c>
      <c r="K109" s="198">
        <f t="shared" si="54"/>
        <v>46223</v>
      </c>
      <c r="L109" s="197" t="str">
        <f t="shared" si="55"/>
        <v>SLC</v>
      </c>
      <c r="M109" s="197" t="str">
        <f t="shared" si="56"/>
        <v>SUNRISE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36023</v>
      </c>
      <c r="R109" s="197">
        <f t="shared" si="59"/>
        <v>91154</v>
      </c>
      <c r="S109" s="198">
        <f t="shared" si="60"/>
        <v>46224</v>
      </c>
      <c r="T109" s="197" t="str">
        <f t="shared" si="61"/>
        <v>SLC</v>
      </c>
      <c r="U109" s="197" t="str">
        <f t="shared" si="62"/>
        <v>INTEGRITY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36042</v>
      </c>
      <c r="Z109" s="197">
        <f t="shared" si="65"/>
        <v>91169</v>
      </c>
      <c r="AA109" s="198">
        <f t="shared" ref="AA109:AA122" si="66">IF(B44="","",$A$32)</f>
        <v>46225</v>
      </c>
      <c r="AB109" s="197" t="str">
        <f t="shared" ref="AB109:AB122" si="67">IF(A44="","",A44)</f>
        <v>SLC</v>
      </c>
      <c r="AC109" s="197" t="str">
        <f t="shared" ref="AC109:AC122" si="68">IF(E44="","",E44)</f>
        <v>IDEAL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36060</v>
      </c>
      <c r="AH109" s="197">
        <f t="shared" si="71"/>
        <v>91178</v>
      </c>
      <c r="AI109" s="198">
        <f t="shared" ref="AI109:AI122" si="72">IF(K44="","",$J$32)</f>
        <v>46226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36078</v>
      </c>
      <c r="AP109" s="197">
        <f t="shared" si="77"/>
        <v>91115</v>
      </c>
      <c r="AQ109" s="198">
        <f t="shared" ref="AQ109:AQ122" si="78">IF(T44="","",$S$32)</f>
        <v>46227</v>
      </c>
      <c r="AR109" s="197" t="str">
        <f t="shared" ref="AR109:AR122" si="79">IF(S44="","",S44)</f>
        <v>SLC</v>
      </c>
      <c r="AS109" s="197" t="str">
        <f t="shared" ref="AS109:AS122" si="80">IF(W44="","",W44)</f>
        <v>SAUER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35994</v>
      </c>
      <c r="B110" s="197">
        <f t="shared" si="47"/>
        <v>4501376715</v>
      </c>
      <c r="C110" s="198" t="str">
        <f t="shared" si="48"/>
        <v>9am</v>
      </c>
      <c r="D110" s="197" t="str">
        <f t="shared" si="49"/>
        <v>IDF</v>
      </c>
      <c r="E110" s="197" t="str">
        <f t="shared" si="50"/>
        <v xml:space="preserve"> </v>
      </c>
      <c r="F110" s="197" t="str">
        <f t="shared" si="51"/>
        <v/>
      </c>
      <c r="G110" s="197">
        <f t="shared" si="52"/>
        <v>4501376715</v>
      </c>
      <c r="H110" s="200">
        <v>10</v>
      </c>
      <c r="I110" s="197">
        <f t="shared" si="53"/>
        <v>36006</v>
      </c>
      <c r="J110" s="197">
        <f t="shared" si="53"/>
        <v>91160</v>
      </c>
      <c r="K110" s="198">
        <f t="shared" si="54"/>
        <v>46223</v>
      </c>
      <c r="L110" s="197" t="str">
        <f t="shared" si="55"/>
        <v>SLC</v>
      </c>
      <c r="M110" s="197" t="str">
        <f t="shared" si="56"/>
        <v>SUNRISE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36024</v>
      </c>
      <c r="R110" s="197">
        <f t="shared" si="59"/>
        <v>91155</v>
      </c>
      <c r="S110" s="198">
        <f t="shared" si="60"/>
        <v>46224</v>
      </c>
      <c r="T110" s="197" t="str">
        <f t="shared" si="61"/>
        <v>SLC</v>
      </c>
      <c r="U110" s="197" t="str">
        <f t="shared" si="62"/>
        <v>SUNRISE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36043</v>
      </c>
      <c r="Z110" s="197">
        <f t="shared" si="65"/>
        <v>91170</v>
      </c>
      <c r="AA110" s="198">
        <f t="shared" si="66"/>
        <v>46225</v>
      </c>
      <c r="AB110" s="197" t="str">
        <f t="shared" si="67"/>
        <v>SLC</v>
      </c>
      <c r="AC110" s="197" t="str">
        <f t="shared" si="68"/>
        <v>SAUER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36061</v>
      </c>
      <c r="AH110" s="197">
        <f t="shared" si="71"/>
        <v>91179</v>
      </c>
      <c r="AI110" s="198">
        <f t="shared" si="72"/>
        <v>46226</v>
      </c>
      <c r="AJ110" s="197" t="str">
        <f t="shared" si="73"/>
        <v>SLC</v>
      </c>
      <c r="AK110" s="197" t="str">
        <f t="shared" si="74"/>
        <v>HANDY</v>
      </c>
      <c r="AL110" s="197" t="str">
        <f t="shared" si="75"/>
        <v/>
      </c>
      <c r="AM110" s="197" t="str">
        <f t="shared" si="76"/>
        <v/>
      </c>
      <c r="AO110" s="197">
        <f t="shared" si="77"/>
        <v>36079</v>
      </c>
      <c r="AP110" s="197">
        <f t="shared" si="77"/>
        <v>91116</v>
      </c>
      <c r="AQ110" s="198">
        <f t="shared" si="78"/>
        <v>46227</v>
      </c>
      <c r="AR110" s="197" t="str">
        <f t="shared" si="79"/>
        <v>SLC</v>
      </c>
      <c r="AS110" s="197" t="str">
        <f t="shared" si="80"/>
        <v>SUNRISE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36007</v>
      </c>
      <c r="J111" s="197">
        <f t="shared" si="53"/>
        <v>91171</v>
      </c>
      <c r="K111" s="198">
        <f t="shared" si="54"/>
        <v>46223</v>
      </c>
      <c r="L111" s="197" t="str">
        <f t="shared" si="55"/>
        <v>SLC</v>
      </c>
      <c r="M111" s="197" t="str">
        <f t="shared" si="56"/>
        <v>SUNRISE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36025</v>
      </c>
      <c r="R111" s="197">
        <f t="shared" si="59"/>
        <v>91156</v>
      </c>
      <c r="S111" s="198">
        <f t="shared" si="60"/>
        <v>46224</v>
      </c>
      <c r="T111" s="197" t="str">
        <f t="shared" si="61"/>
        <v>SLC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36044</v>
      </c>
      <c r="Z111" s="197">
        <f t="shared" si="65"/>
        <v>91172</v>
      </c>
      <c r="AA111" s="198">
        <f t="shared" si="66"/>
        <v>46225</v>
      </c>
      <c r="AB111" s="197" t="str">
        <f t="shared" si="67"/>
        <v>SLC</v>
      </c>
      <c r="AC111" s="197" t="str">
        <f t="shared" si="68"/>
        <v>SUNRISE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36062</v>
      </c>
      <c r="AH111" s="197">
        <f t="shared" si="71"/>
        <v>91180</v>
      </c>
      <c r="AI111" s="198">
        <f t="shared" si="72"/>
        <v>46226</v>
      </c>
      <c r="AJ111" s="197" t="str">
        <f t="shared" si="73"/>
        <v>SLC</v>
      </c>
      <c r="AK111" s="197" t="str">
        <f t="shared" si="74"/>
        <v>SUNRISE</v>
      </c>
      <c r="AL111" s="197" t="str">
        <f t="shared" si="75"/>
        <v/>
      </c>
      <c r="AM111" s="197" t="str">
        <f t="shared" si="76"/>
        <v/>
      </c>
      <c r="AO111" s="197">
        <f t="shared" si="77"/>
        <v>36080</v>
      </c>
      <c r="AP111" s="197">
        <f t="shared" si="77"/>
        <v>91117</v>
      </c>
      <c r="AQ111" s="198">
        <f t="shared" si="78"/>
        <v>46227</v>
      </c>
      <c r="AR111" s="197" t="str">
        <f t="shared" si="79"/>
        <v>SLC</v>
      </c>
      <c r="AS111" s="197" t="str">
        <f t="shared" si="80"/>
        <v>HANDY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36008</v>
      </c>
      <c r="J112" s="197">
        <f t="shared" si="53"/>
        <v>91085</v>
      </c>
      <c r="K112" s="198">
        <f t="shared" si="54"/>
        <v>46223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36026</v>
      </c>
      <c r="R112" s="197">
        <f t="shared" si="59"/>
        <v>91157</v>
      </c>
      <c r="S112" s="198">
        <f t="shared" si="60"/>
        <v>46224</v>
      </c>
      <c r="T112" s="197" t="str">
        <f t="shared" si="61"/>
        <v>SLC</v>
      </c>
      <c r="U112" s="197" t="str">
        <f t="shared" si="62"/>
        <v>SAUER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36045</v>
      </c>
      <c r="Z112" s="197">
        <f t="shared" si="65"/>
        <v>91173</v>
      </c>
      <c r="AA112" s="198">
        <f t="shared" si="66"/>
        <v>46225</v>
      </c>
      <c r="AB112" s="197" t="str">
        <f t="shared" si="67"/>
        <v>SLC</v>
      </c>
      <c r="AC112" s="197" t="str">
        <f t="shared" si="68"/>
        <v>HANDY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36063</v>
      </c>
      <c r="AH112" s="197">
        <f t="shared" si="71"/>
        <v>91090</v>
      </c>
      <c r="AI112" s="198">
        <f t="shared" si="72"/>
        <v>46226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36081</v>
      </c>
      <c r="AP112" s="197">
        <f t="shared" si="77"/>
        <v>91092</v>
      </c>
      <c r="AQ112" s="198">
        <f t="shared" si="78"/>
        <v>46227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36009</v>
      </c>
      <c r="J113" s="197">
        <f t="shared" si="53"/>
        <v>91087</v>
      </c>
      <c r="K113" s="198">
        <f t="shared" si="54"/>
        <v>46223</v>
      </c>
      <c r="L113" s="197" t="str">
        <f t="shared" si="55"/>
        <v>LCP</v>
      </c>
      <c r="M113" s="197" t="str">
        <f t="shared" si="56"/>
        <v>INTEGRITY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34456</v>
      </c>
      <c r="R113" s="197">
        <f t="shared" si="59"/>
        <v>91088</v>
      </c>
      <c r="S113" s="198">
        <f t="shared" si="60"/>
        <v>46224</v>
      </c>
      <c r="T113" s="197" t="str">
        <f t="shared" si="61"/>
        <v>LCP</v>
      </c>
      <c r="U113" s="197" t="str">
        <f t="shared" si="62"/>
        <v>INTEGRITY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36046</v>
      </c>
      <c r="Z113" s="197">
        <f t="shared" si="65"/>
        <v>91174</v>
      </c>
      <c r="AA113" s="198">
        <f t="shared" si="66"/>
        <v>46225</v>
      </c>
      <c r="AB113" s="197" t="str">
        <f t="shared" si="67"/>
        <v>SLC</v>
      </c>
      <c r="AC113" s="197" t="str">
        <f t="shared" si="68"/>
        <v>INTEGRITY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36064</v>
      </c>
      <c r="AH113" s="197">
        <f t="shared" si="71"/>
        <v>91091</v>
      </c>
      <c r="AI113" s="198">
        <f t="shared" si="72"/>
        <v>46226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36082</v>
      </c>
      <c r="AP113" s="197">
        <f t="shared" si="77"/>
        <v>91093</v>
      </c>
      <c r="AQ113" s="198">
        <f t="shared" si="78"/>
        <v>46227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36010</v>
      </c>
      <c r="J114" s="197" t="str">
        <f t="shared" si="53"/>
        <v/>
      </c>
      <c r="K114" s="198">
        <f t="shared" si="54"/>
        <v>46223</v>
      </c>
      <c r="L114" s="197" t="str">
        <f t="shared" si="55"/>
        <v>GUTZY</v>
      </c>
      <c r="M114" s="197" t="str">
        <f t="shared" si="56"/>
        <v/>
      </c>
      <c r="N114" s="197" t="str">
        <f t="shared" si="57"/>
        <v>June Production</v>
      </c>
      <c r="O114" s="197" t="str">
        <f t="shared" si="58"/>
        <v/>
      </c>
      <c r="P114" s="200"/>
      <c r="Q114" s="197">
        <f t="shared" si="59"/>
        <v>36028</v>
      </c>
      <c r="R114" s="197">
        <f t="shared" si="59"/>
        <v>91089</v>
      </c>
      <c r="S114" s="198">
        <f t="shared" si="60"/>
        <v>46224</v>
      </c>
      <c r="T114" s="197" t="str">
        <f t="shared" si="61"/>
        <v>LCP</v>
      </c>
      <c r="U114" s="197" t="str">
        <f t="shared" si="62"/>
        <v>INTEGRITY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36047</v>
      </c>
      <c r="Z114" s="197">
        <f t="shared" si="65"/>
        <v>91175</v>
      </c>
      <c r="AA114" s="198">
        <f t="shared" si="66"/>
        <v>46225</v>
      </c>
      <c r="AB114" s="197" t="str">
        <f t="shared" si="67"/>
        <v>SLC</v>
      </c>
      <c r="AC114" s="197" t="str">
        <f t="shared" si="68"/>
        <v>SUNRISE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36065</v>
      </c>
      <c r="AH114" s="197">
        <f t="shared" si="71"/>
        <v>4501377741</v>
      </c>
      <c r="AI114" s="198">
        <f t="shared" si="72"/>
        <v>46226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36083</v>
      </c>
      <c r="AP114" s="197">
        <f t="shared" si="77"/>
        <v>4501378052</v>
      </c>
      <c r="AQ114" s="198">
        <f t="shared" si="78"/>
        <v>46227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36011</v>
      </c>
      <c r="J115" s="197">
        <f t="shared" si="53"/>
        <v>4501377035</v>
      </c>
      <c r="K115" s="198">
        <f t="shared" si="54"/>
        <v>46223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36030</v>
      </c>
      <c r="R115" s="197" t="str">
        <f t="shared" si="59"/>
        <v/>
      </c>
      <c r="S115" s="198">
        <f t="shared" si="60"/>
        <v>46224</v>
      </c>
      <c r="T115" s="197" t="str">
        <f t="shared" si="61"/>
        <v>GUTZY</v>
      </c>
      <c r="U115" s="197" t="str">
        <f t="shared" si="62"/>
        <v/>
      </c>
      <c r="V115" s="197" t="str">
        <f t="shared" si="63"/>
        <v>June Production top off w/ July</v>
      </c>
      <c r="W115" s="197" t="str">
        <f t="shared" si="64"/>
        <v/>
      </c>
      <c r="X115" s="200"/>
      <c r="Y115" s="197">
        <f t="shared" si="65"/>
        <v>36048</v>
      </c>
      <c r="Z115" s="197">
        <f t="shared" si="65"/>
        <v>4501377526</v>
      </c>
      <c r="AA115" s="198">
        <f t="shared" si="66"/>
        <v>46225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36066</v>
      </c>
      <c r="AH115" s="197">
        <f t="shared" si="71"/>
        <v>4501377742</v>
      </c>
      <c r="AI115" s="198">
        <f t="shared" si="72"/>
        <v>46226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36084</v>
      </c>
      <c r="AP115" s="197">
        <f t="shared" si="77"/>
        <v>4501378055</v>
      </c>
      <c r="AQ115" s="198">
        <f t="shared" si="78"/>
        <v>46227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e">
        <f>IF(#REF!="","",#REF!)</f>
        <v>#REF!</v>
      </c>
      <c r="B116" s="197" t="e">
        <f>IF(#REF!="","",#REF!)</f>
        <v>#REF!</v>
      </c>
      <c r="C116" s="198" t="str">
        <f>IF(F25="","",F25)</f>
        <v>8AM</v>
      </c>
      <c r="D116" s="197" t="e">
        <f>IF(#REF!="","",#REF!)</f>
        <v>#REF!</v>
      </c>
      <c r="E116" s="197" t="str">
        <f>IF(E25="","",E25)</f>
        <v/>
      </c>
      <c r="F116" s="197" t="e">
        <f>IF(#REF!="","",#REF!)</f>
        <v>#REF!</v>
      </c>
      <c r="G116" s="197" t="e">
        <f>IF(#REF!="","",#REF!)</f>
        <v>#REF!</v>
      </c>
      <c r="H116" s="200">
        <v>16</v>
      </c>
      <c r="I116" s="197">
        <f t="shared" si="53"/>
        <v>36012</v>
      </c>
      <c r="J116" s="197">
        <f t="shared" si="53"/>
        <v>4501377036</v>
      </c>
      <c r="K116" s="198">
        <f t="shared" si="54"/>
        <v>46223</v>
      </c>
      <c r="L116" s="197" t="str">
        <f t="shared" si="55"/>
        <v>IDF</v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34699</v>
      </c>
      <c r="R116" s="197">
        <f t="shared" si="59"/>
        <v>4501377278</v>
      </c>
      <c r="S116" s="198">
        <f t="shared" si="60"/>
        <v>46224</v>
      </c>
      <c r="T116" s="197" t="str">
        <f t="shared" si="61"/>
        <v>IDF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36049</v>
      </c>
      <c r="Z116" s="197">
        <f t="shared" si="65"/>
        <v>4501377525</v>
      </c>
      <c r="AA116" s="198">
        <f t="shared" si="66"/>
        <v>46225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36067</v>
      </c>
      <c r="AH116" s="197">
        <f t="shared" si="71"/>
        <v>4501377743</v>
      </c>
      <c r="AI116" s="198">
        <f t="shared" si="72"/>
        <v>46226</v>
      </c>
      <c r="AJ116" s="197" t="str">
        <f t="shared" si="73"/>
        <v>IDF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36085</v>
      </c>
      <c r="AP116" s="197">
        <f t="shared" si="77"/>
        <v>4501378056</v>
      </c>
      <c r="AQ116" s="198">
        <f t="shared" si="78"/>
        <v>46227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ref="A117:B119" si="83">IF(B26="","",B26)</f>
        <v>30042862</v>
      </c>
      <c r="B117" s="197" t="str">
        <f t="shared" si="83"/>
        <v>CAPS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>
        <f>IF(D26="","",D26)</f>
        <v>756050</v>
      </c>
      <c r="G117" s="197" t="str">
        <f>IF(C26="","",C26)</f>
        <v>CAPS</v>
      </c>
      <c r="H117" s="200">
        <v>17</v>
      </c>
      <c r="I117" s="197">
        <f t="shared" si="53"/>
        <v>30042685</v>
      </c>
      <c r="J117" s="197" t="str">
        <f t="shared" si="53"/>
        <v>GPI</v>
      </c>
      <c r="K117" s="198">
        <f t="shared" si="54"/>
        <v>46223</v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36031</v>
      </c>
      <c r="R117" s="197">
        <f t="shared" si="59"/>
        <v>4501377279</v>
      </c>
      <c r="S117" s="198">
        <f t="shared" si="60"/>
        <v>46224</v>
      </c>
      <c r="T117" s="197" t="str">
        <f t="shared" si="61"/>
        <v>IDF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>
        <f>IF(B25="","",B25)</f>
        <v>30042923</v>
      </c>
      <c r="B118" s="197" t="str">
        <f>IF(C25="","",C25)</f>
        <v>AMCOR</v>
      </c>
      <c r="C118" s="198" t="str">
        <f>IF(F27="","",F27)</f>
        <v/>
      </c>
      <c r="D118" s="197" t="str">
        <f>IF(A25="","",A25)</f>
        <v>RECEIVING</v>
      </c>
      <c r="E118" s="197" t="str">
        <f>IF(E27="","",E27)</f>
        <v/>
      </c>
      <c r="F118" s="197" t="str">
        <f>IF(D25="","",D25)</f>
        <v>MIXED</v>
      </c>
      <c r="G118" s="197" t="str">
        <f>IF(C25="","",C25)</f>
        <v>AMCOR</v>
      </c>
      <c r="H118" s="200">
        <v>18</v>
      </c>
      <c r="I118" s="197">
        <f t="shared" ref="I118:J121" si="84">IF(K25="","",K25)</f>
        <v>30042794</v>
      </c>
      <c r="J118" s="197" t="str">
        <f t="shared" si="84"/>
        <v>CAPS</v>
      </c>
      <c r="K118" s="198">
        <f>IF(K25="","",$J$3)</f>
        <v>46223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30042912</v>
      </c>
      <c r="R118" s="197" t="str">
        <f t="shared" si="85"/>
        <v>GPI</v>
      </c>
      <c r="S118" s="198">
        <f>IF(T25="","",$S$3)</f>
        <v>46224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30043235</v>
      </c>
      <c r="AH118" s="197" t="str">
        <f t="shared" si="71"/>
        <v>AMCOR</v>
      </c>
      <c r="AI118" s="198">
        <f t="shared" si="72"/>
        <v>46226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30043185</v>
      </c>
      <c r="AP118" s="197" t="str">
        <f t="shared" si="77"/>
        <v>CGP</v>
      </c>
      <c r="AQ118" s="198">
        <f t="shared" si="78"/>
        <v>46227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30042793</v>
      </c>
      <c r="J119" s="197" t="str">
        <f t="shared" si="84"/>
        <v>CAPS</v>
      </c>
      <c r="K119" s="198">
        <f>IF(K26="","",$J$3)</f>
        <v>46223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30042875</v>
      </c>
      <c r="R119" s="197" t="str">
        <f t="shared" si="85"/>
        <v>AMCOR</v>
      </c>
      <c r="S119" s="198">
        <f>IF(T26="","",$S$3)</f>
        <v>46224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30043235</v>
      </c>
      <c r="Z119" s="197" t="str">
        <f t="shared" si="65"/>
        <v>AMCOR</v>
      </c>
      <c r="AA119" s="198">
        <f t="shared" si="66"/>
        <v>46225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30043233</v>
      </c>
      <c r="AP119" s="197" t="str">
        <f t="shared" si="77"/>
        <v>GPI</v>
      </c>
      <c r="AQ119" s="198">
        <f t="shared" si="78"/>
        <v>46227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>MIXED</v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30042289</v>
      </c>
      <c r="J120" s="197" t="str">
        <f t="shared" si="84"/>
        <v>CHEP</v>
      </c>
      <c r="K120" s="198">
        <f>IF(K27="","",$J$3)</f>
        <v>46223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30042290</v>
      </c>
      <c r="R120" s="197" t="str">
        <f t="shared" si="85"/>
        <v>CHEP</v>
      </c>
      <c r="S120" s="198">
        <f>IF(T27="","",$S$3)</f>
        <v>46224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30042291</v>
      </c>
      <c r="Z120" s="197" t="str">
        <f t="shared" si="65"/>
        <v>CHEP</v>
      </c>
      <c r="AA120" s="198">
        <f t="shared" si="66"/>
        <v>46225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30042292</v>
      </c>
      <c r="AH120" s="197" t="str">
        <f t="shared" si="71"/>
        <v>CHEP</v>
      </c>
      <c r="AI120" s="198">
        <f t="shared" si="72"/>
        <v>46226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30042293</v>
      </c>
      <c r="AP120" s="197" t="str">
        <f t="shared" si="77"/>
        <v>CHEP</v>
      </c>
      <c r="AQ120" s="198">
        <f t="shared" si="78"/>
        <v>46227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30042678</v>
      </c>
      <c r="J121" s="197" t="str">
        <f t="shared" si="84"/>
        <v>AMCOR</v>
      </c>
      <c r="K121" s="198">
        <f>IF(K28="","",$J$3)</f>
        <v>46223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30042684</v>
      </c>
      <c r="R121" s="197" t="str">
        <f t="shared" si="85"/>
        <v>GPI</v>
      </c>
      <c r="S121" s="198">
        <f>IF(T28="","",$S$3)</f>
        <v>46224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30043002</v>
      </c>
      <c r="Z121" s="197" t="str">
        <f t="shared" si="65"/>
        <v>GPI</v>
      </c>
      <c r="AA121" s="198">
        <f t="shared" si="66"/>
        <v>46225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30043067</v>
      </c>
      <c r="AH121" s="197" t="str">
        <f t="shared" si="71"/>
        <v>AMCOR</v>
      </c>
      <c r="AI121" s="198">
        <f t="shared" si="72"/>
        <v>46226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77"/>
        <v>30043246</v>
      </c>
      <c r="AP121" s="197" t="str">
        <f t="shared" si="77"/>
        <v>GPI</v>
      </c>
      <c r="AQ121" s="198">
        <f t="shared" si="78"/>
        <v>46227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30043215</v>
      </c>
      <c r="J122" s="197" t="str">
        <f t="shared" si="87"/>
        <v>GPI</v>
      </c>
      <c r="K122" s="198">
        <f>IF(K30="","",$J$3)</f>
        <v>46223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30042875</v>
      </c>
      <c r="AH122" s="197" t="str">
        <f t="shared" si="71"/>
        <v>AMCOR</v>
      </c>
      <c r="AI122" s="198">
        <f t="shared" si="72"/>
        <v>46226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30042213</v>
      </c>
      <c r="AP122" s="197" t="str">
        <f t="shared" si="77"/>
        <v xml:space="preserve">SL3 </v>
      </c>
      <c r="AQ122" s="198">
        <f t="shared" si="78"/>
        <v>46227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90531</v>
      </c>
      <c r="B127" s="202" t="str">
        <f t="shared" ref="B127:B132" si="90">F5</f>
        <v>moved to 7/18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90472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90473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90474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90476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90477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90480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90481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90482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4501376711</v>
      </c>
      <c r="B136" s="202" t="str">
        <f t="shared" si="92"/>
        <v>11am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4501376712</v>
      </c>
      <c r="B137" s="202" t="str">
        <f t="shared" si="92"/>
        <v>1pm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4501376715</v>
      </c>
      <c r="B138" s="202" t="str">
        <f t="shared" si="92"/>
        <v>9am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e">
        <f>#REF!</f>
        <v>#REF!</v>
      </c>
      <c r="B144" s="202" t="str">
        <f>F25</f>
        <v>8AM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CAPS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C25</f>
        <v>AMCOR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91158</v>
      </c>
      <c r="B153" s="202">
        <f t="shared" si="94"/>
        <v>0</v>
      </c>
    </row>
    <row r="154" spans="1:45" x14ac:dyDescent="0.25">
      <c r="A154" s="200">
        <f t="shared" si="93"/>
        <v>91159</v>
      </c>
      <c r="B154" s="202">
        <f t="shared" si="94"/>
        <v>0</v>
      </c>
    </row>
    <row r="155" spans="1:45" x14ac:dyDescent="0.25">
      <c r="A155" s="200">
        <f t="shared" si="93"/>
        <v>91161</v>
      </c>
      <c r="B155" s="202">
        <f t="shared" si="94"/>
        <v>0</v>
      </c>
    </row>
    <row r="156" spans="1:45" x14ac:dyDescent="0.25">
      <c r="A156" s="200">
        <f t="shared" si="93"/>
        <v>91162</v>
      </c>
      <c r="B156" s="202">
        <f t="shared" si="94"/>
        <v>0</v>
      </c>
    </row>
    <row r="157" spans="1:45" x14ac:dyDescent="0.25">
      <c r="A157" s="200">
        <f t="shared" si="93"/>
        <v>91163</v>
      </c>
      <c r="B157" s="202">
        <f t="shared" si="94"/>
        <v>0</v>
      </c>
    </row>
    <row r="158" spans="1:45" x14ac:dyDescent="0.25">
      <c r="A158" s="200">
        <f t="shared" si="93"/>
        <v>91164</v>
      </c>
      <c r="B158" s="202">
        <f t="shared" si="94"/>
        <v>0</v>
      </c>
    </row>
    <row r="159" spans="1:45" x14ac:dyDescent="0.25">
      <c r="A159" s="200">
        <f t="shared" si="93"/>
        <v>91165</v>
      </c>
      <c r="B159" s="202">
        <f t="shared" si="94"/>
        <v>0</v>
      </c>
    </row>
    <row r="160" spans="1:45" x14ac:dyDescent="0.25">
      <c r="A160" s="200">
        <f t="shared" si="93"/>
        <v>91166</v>
      </c>
      <c r="B160" s="202">
        <f t="shared" si="94"/>
        <v>0</v>
      </c>
    </row>
    <row r="161" spans="1:2" x14ac:dyDescent="0.25">
      <c r="A161" s="200">
        <f t="shared" ref="A161:A174" si="95">C44</f>
        <v>91169</v>
      </c>
      <c r="B161" s="202">
        <f t="shared" ref="B161:B174" si="96">F44</f>
        <v>0</v>
      </c>
    </row>
    <row r="162" spans="1:2" x14ac:dyDescent="0.25">
      <c r="A162" s="200">
        <f t="shared" si="95"/>
        <v>91170</v>
      </c>
      <c r="B162" s="202">
        <f t="shared" si="96"/>
        <v>0</v>
      </c>
    </row>
    <row r="163" spans="1:2" x14ac:dyDescent="0.25">
      <c r="A163" s="200">
        <f t="shared" si="95"/>
        <v>91172</v>
      </c>
      <c r="B163" s="202">
        <f t="shared" si="96"/>
        <v>0</v>
      </c>
    </row>
    <row r="164" spans="1:2" x14ac:dyDescent="0.25">
      <c r="A164" s="200">
        <f t="shared" si="95"/>
        <v>91173</v>
      </c>
      <c r="B164" s="202">
        <f t="shared" si="96"/>
        <v>0</v>
      </c>
    </row>
    <row r="165" spans="1:2" x14ac:dyDescent="0.25">
      <c r="A165" s="200">
        <f t="shared" si="95"/>
        <v>91174</v>
      </c>
      <c r="B165" s="202">
        <f t="shared" si="96"/>
        <v>0</v>
      </c>
    </row>
    <row r="166" spans="1:2" x14ac:dyDescent="0.25">
      <c r="A166" s="200">
        <f t="shared" si="95"/>
        <v>91175</v>
      </c>
      <c r="B166" s="202">
        <f t="shared" si="96"/>
        <v>0</v>
      </c>
    </row>
    <row r="167" spans="1:2" x14ac:dyDescent="0.25">
      <c r="A167" s="200">
        <f t="shared" si="95"/>
        <v>4501377526</v>
      </c>
      <c r="B167" s="202" t="str">
        <f t="shared" si="96"/>
        <v>11AM</v>
      </c>
    </row>
    <row r="168" spans="1:2" x14ac:dyDescent="0.25">
      <c r="A168" s="200">
        <f t="shared" si="95"/>
        <v>4501377525</v>
      </c>
      <c r="B168" s="202" t="str">
        <f t="shared" si="96"/>
        <v>1PM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 t="str">
        <f t="shared" si="95"/>
        <v>AMCOR</v>
      </c>
      <c r="B171" s="202" t="str">
        <f t="shared" si="96"/>
        <v>4PM</v>
      </c>
    </row>
    <row r="172" spans="1:2" x14ac:dyDescent="0.25">
      <c r="A172" s="200" t="str">
        <f t="shared" si="95"/>
        <v>CHEP</v>
      </c>
      <c r="B172" s="202">
        <f t="shared" si="96"/>
        <v>0</v>
      </c>
    </row>
    <row r="173" spans="1:2" x14ac:dyDescent="0.25">
      <c r="A173" s="200" t="str">
        <f t="shared" si="95"/>
        <v>GPI</v>
      </c>
      <c r="B173" s="202" t="str">
        <f t="shared" si="96"/>
        <v>9am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91096</v>
      </c>
      <c r="B176" s="203">
        <f t="shared" ref="B176:B181" si="98">O5</f>
        <v>0</v>
      </c>
    </row>
    <row r="177" spans="1:2" x14ac:dyDescent="0.25">
      <c r="A177" s="129">
        <f t="shared" si="97"/>
        <v>91107</v>
      </c>
      <c r="B177" s="203">
        <f t="shared" si="98"/>
        <v>0</v>
      </c>
    </row>
    <row r="178" spans="1:2" x14ac:dyDescent="0.25">
      <c r="A178" s="129">
        <f t="shared" si="97"/>
        <v>91118</v>
      </c>
      <c r="B178" s="203">
        <f t="shared" si="98"/>
        <v>0</v>
      </c>
    </row>
    <row r="179" spans="1:2" x14ac:dyDescent="0.25">
      <c r="A179" s="129">
        <f t="shared" si="97"/>
        <v>91129</v>
      </c>
      <c r="B179" s="203">
        <f t="shared" si="98"/>
        <v>0</v>
      </c>
    </row>
    <row r="180" spans="1:2" x14ac:dyDescent="0.25">
      <c r="A180" s="129">
        <f t="shared" si="97"/>
        <v>91137</v>
      </c>
      <c r="B180" s="203">
        <f t="shared" si="98"/>
        <v>0</v>
      </c>
    </row>
    <row r="181" spans="1:2" x14ac:dyDescent="0.25">
      <c r="A181" s="129">
        <f t="shared" si="97"/>
        <v>91138</v>
      </c>
      <c r="B181" s="203">
        <f t="shared" si="98"/>
        <v>0</v>
      </c>
    </row>
    <row r="182" spans="1:2" x14ac:dyDescent="0.25">
      <c r="A182" s="129">
        <f t="shared" ref="A182:A192" si="99">L13</f>
        <v>91141</v>
      </c>
      <c r="B182" s="203">
        <f t="shared" ref="B182:B192" si="100">O13</f>
        <v>0</v>
      </c>
    </row>
    <row r="183" spans="1:2" x14ac:dyDescent="0.25">
      <c r="A183" s="129">
        <f t="shared" si="99"/>
        <v>91142</v>
      </c>
      <c r="B183" s="203">
        <f t="shared" si="100"/>
        <v>0</v>
      </c>
    </row>
    <row r="184" spans="1:2" x14ac:dyDescent="0.25">
      <c r="A184" s="129">
        <f t="shared" si="99"/>
        <v>91149</v>
      </c>
      <c r="B184" s="203">
        <f t="shared" si="100"/>
        <v>0</v>
      </c>
    </row>
    <row r="185" spans="1:2" x14ac:dyDescent="0.25">
      <c r="A185" s="129">
        <f t="shared" si="99"/>
        <v>91160</v>
      </c>
      <c r="B185" s="203">
        <f t="shared" si="100"/>
        <v>0</v>
      </c>
    </row>
    <row r="186" spans="1:2" x14ac:dyDescent="0.25">
      <c r="A186" s="129">
        <f t="shared" si="99"/>
        <v>91171</v>
      </c>
      <c r="B186" s="203">
        <f t="shared" si="100"/>
        <v>0</v>
      </c>
    </row>
    <row r="187" spans="1:2" x14ac:dyDescent="0.25">
      <c r="A187" s="129">
        <f t="shared" si="99"/>
        <v>91085</v>
      </c>
      <c r="B187" s="203">
        <f t="shared" si="100"/>
        <v>0</v>
      </c>
    </row>
    <row r="188" spans="1:2" x14ac:dyDescent="0.25">
      <c r="A188" s="129">
        <f t="shared" si="99"/>
        <v>91087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4501377035</v>
      </c>
      <c r="B190" s="203" t="str">
        <f t="shared" si="100"/>
        <v>1PM</v>
      </c>
    </row>
    <row r="191" spans="1:2" x14ac:dyDescent="0.25">
      <c r="A191" s="129">
        <f t="shared" si="99"/>
        <v>4501377036</v>
      </c>
      <c r="B191" s="203" t="str">
        <f t="shared" si="100"/>
        <v>3PM</v>
      </c>
    </row>
    <row r="192" spans="1:2" x14ac:dyDescent="0.25">
      <c r="A192" s="129" t="str">
        <f t="shared" si="99"/>
        <v>GPI</v>
      </c>
      <c r="B192" s="203" t="str">
        <f t="shared" si="100"/>
        <v>11AM</v>
      </c>
    </row>
    <row r="193" spans="1:2" x14ac:dyDescent="0.25">
      <c r="A193" s="129" t="str">
        <f>L25</f>
        <v>CAPS</v>
      </c>
      <c r="B193" s="203" t="str">
        <f>O25</f>
        <v>10AM</v>
      </c>
    </row>
    <row r="194" spans="1:2" x14ac:dyDescent="0.25">
      <c r="A194" s="129" t="str">
        <f>L26</f>
        <v>CAPS</v>
      </c>
      <c r="B194" s="203" t="str">
        <f>O26</f>
        <v>7AM</v>
      </c>
    </row>
    <row r="195" spans="1:2" x14ac:dyDescent="0.25">
      <c r="A195" s="129" t="str">
        <f>L27</f>
        <v>CHEP</v>
      </c>
      <c r="B195" s="203">
        <f>O27</f>
        <v>0</v>
      </c>
    </row>
    <row r="196" spans="1:2" x14ac:dyDescent="0.25">
      <c r="A196" s="129" t="str">
        <f>L28</f>
        <v>AMCOR</v>
      </c>
      <c r="B196" s="203" t="str">
        <f>O28</f>
        <v>8AM</v>
      </c>
    </row>
    <row r="197" spans="1:2" x14ac:dyDescent="0.25">
      <c r="A197" s="129" t="str">
        <f>L30</f>
        <v>GPI</v>
      </c>
      <c r="B197" s="203" t="str">
        <f>O30</f>
        <v>3PM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91095</v>
      </c>
      <c r="B202" s="203">
        <f t="shared" si="102"/>
        <v>0</v>
      </c>
    </row>
    <row r="203" spans="1:2" x14ac:dyDescent="0.25">
      <c r="A203" s="129">
        <f t="shared" si="101"/>
        <v>91097</v>
      </c>
      <c r="B203" s="203">
        <f t="shared" si="102"/>
        <v>0</v>
      </c>
    </row>
    <row r="204" spans="1:2" x14ac:dyDescent="0.25">
      <c r="A204" s="129">
        <f t="shared" si="101"/>
        <v>91098</v>
      </c>
      <c r="B204" s="203">
        <f t="shared" si="102"/>
        <v>0</v>
      </c>
    </row>
    <row r="205" spans="1:2" x14ac:dyDescent="0.25">
      <c r="A205" s="129">
        <f t="shared" si="101"/>
        <v>91099</v>
      </c>
      <c r="B205" s="203">
        <f t="shared" si="102"/>
        <v>0</v>
      </c>
    </row>
    <row r="206" spans="1:2" x14ac:dyDescent="0.25">
      <c r="A206" s="129">
        <f t="shared" si="101"/>
        <v>91100</v>
      </c>
      <c r="B206" s="203">
        <f t="shared" si="102"/>
        <v>0</v>
      </c>
    </row>
    <row r="207" spans="1:2" x14ac:dyDescent="0.25">
      <c r="A207" s="129">
        <f t="shared" si="101"/>
        <v>91101</v>
      </c>
      <c r="B207" s="203">
        <f t="shared" si="102"/>
        <v>0</v>
      </c>
    </row>
    <row r="208" spans="1:2" x14ac:dyDescent="0.25">
      <c r="A208" s="129">
        <f t="shared" si="101"/>
        <v>91102</v>
      </c>
      <c r="B208" s="203">
        <f t="shared" si="102"/>
        <v>0</v>
      </c>
    </row>
    <row r="209" spans="1:2" x14ac:dyDescent="0.25">
      <c r="A209" s="129">
        <f t="shared" si="101"/>
        <v>91103</v>
      </c>
      <c r="B209" s="203">
        <f t="shared" si="102"/>
        <v>0</v>
      </c>
    </row>
    <row r="210" spans="1:2" x14ac:dyDescent="0.25">
      <c r="A210" s="129">
        <f t="shared" ref="A210:A223" si="103">L44</f>
        <v>91178</v>
      </c>
      <c r="B210" s="203">
        <f t="shared" ref="B210:B223" si="104">O44</f>
        <v>0</v>
      </c>
    </row>
    <row r="211" spans="1:2" x14ac:dyDescent="0.25">
      <c r="A211" s="129">
        <f t="shared" si="103"/>
        <v>91179</v>
      </c>
      <c r="B211" s="203">
        <f t="shared" si="104"/>
        <v>0</v>
      </c>
    </row>
    <row r="212" spans="1:2" x14ac:dyDescent="0.25">
      <c r="A212" s="129">
        <f t="shared" si="103"/>
        <v>91180</v>
      </c>
      <c r="B212" s="203">
        <f t="shared" si="104"/>
        <v>0</v>
      </c>
    </row>
    <row r="213" spans="1:2" x14ac:dyDescent="0.25">
      <c r="A213" s="129">
        <f t="shared" si="103"/>
        <v>91090</v>
      </c>
      <c r="B213" s="203">
        <f t="shared" si="104"/>
        <v>0</v>
      </c>
    </row>
    <row r="214" spans="1:2" x14ac:dyDescent="0.25">
      <c r="A214" s="129">
        <f t="shared" si="103"/>
        <v>91091</v>
      </c>
      <c r="B214" s="203">
        <f t="shared" si="104"/>
        <v>0</v>
      </c>
    </row>
    <row r="215" spans="1:2" x14ac:dyDescent="0.25">
      <c r="A215" s="129">
        <f t="shared" si="103"/>
        <v>4501377741</v>
      </c>
      <c r="B215" s="203" t="str">
        <f t="shared" si="104"/>
        <v>9AM</v>
      </c>
    </row>
    <row r="216" spans="1:2" x14ac:dyDescent="0.25">
      <c r="A216" s="129">
        <f t="shared" si="103"/>
        <v>4501377742</v>
      </c>
      <c r="B216" s="203" t="str">
        <f t="shared" si="104"/>
        <v>11AM</v>
      </c>
    </row>
    <row r="217" spans="1:2" x14ac:dyDescent="0.25">
      <c r="A217" s="129">
        <f t="shared" si="103"/>
        <v>4501377743</v>
      </c>
      <c r="B217" s="203" t="str">
        <f t="shared" si="104"/>
        <v>1PM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AMCOR</v>
      </c>
      <c r="B219" s="203" t="str">
        <f t="shared" si="104"/>
        <v>11AM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 t="str">
        <f t="shared" si="103"/>
        <v>CHEP</v>
      </c>
      <c r="B221" s="203">
        <f t="shared" si="104"/>
        <v>0</v>
      </c>
    </row>
    <row r="222" spans="1:2" x14ac:dyDescent="0.25">
      <c r="A222" s="129" t="str">
        <f t="shared" si="103"/>
        <v>AMCOR</v>
      </c>
      <c r="B222" s="203" t="e">
        <f>#REF!</f>
        <v>#REF!</v>
      </c>
    </row>
    <row r="223" spans="1:2" x14ac:dyDescent="0.25">
      <c r="A223" s="129" t="str">
        <f t="shared" si="103"/>
        <v>AMCOR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91143</v>
      </c>
      <c r="B225" s="203">
        <f t="shared" ref="B225:B230" si="106">X5</f>
        <v>0</v>
      </c>
    </row>
    <row r="226" spans="1:2" x14ac:dyDescent="0.25">
      <c r="A226" s="129">
        <f t="shared" si="105"/>
        <v>91144</v>
      </c>
      <c r="B226" s="203">
        <f t="shared" si="106"/>
        <v>0</v>
      </c>
    </row>
    <row r="227" spans="1:2" x14ac:dyDescent="0.25">
      <c r="A227" s="129">
        <f t="shared" si="105"/>
        <v>91145</v>
      </c>
      <c r="B227" s="203">
        <f t="shared" si="106"/>
        <v>0</v>
      </c>
    </row>
    <row r="228" spans="1:2" x14ac:dyDescent="0.25">
      <c r="A228" s="129">
        <f t="shared" si="105"/>
        <v>91146</v>
      </c>
      <c r="B228" s="203">
        <f t="shared" si="106"/>
        <v>0</v>
      </c>
    </row>
    <row r="229" spans="1:2" x14ac:dyDescent="0.25">
      <c r="A229" s="129">
        <f t="shared" si="105"/>
        <v>91147</v>
      </c>
      <c r="B229" s="203">
        <f t="shared" si="106"/>
        <v>0</v>
      </c>
    </row>
    <row r="230" spans="1:2" x14ac:dyDescent="0.25">
      <c r="A230" s="129">
        <f t="shared" si="105"/>
        <v>91148</v>
      </c>
      <c r="B230" s="203">
        <f t="shared" si="106"/>
        <v>0</v>
      </c>
    </row>
    <row r="231" spans="1:2" x14ac:dyDescent="0.25">
      <c r="A231" s="129">
        <f t="shared" ref="A231:A241" si="107">U13</f>
        <v>91152</v>
      </c>
      <c r="B231" s="203">
        <f t="shared" ref="B231:B241" si="108">X13</f>
        <v>0</v>
      </c>
    </row>
    <row r="232" spans="1:2" x14ac:dyDescent="0.25">
      <c r="A232" s="129">
        <f t="shared" si="107"/>
        <v>91153</v>
      </c>
      <c r="B232" s="203">
        <f t="shared" si="108"/>
        <v>0</v>
      </c>
    </row>
    <row r="233" spans="1:2" x14ac:dyDescent="0.25">
      <c r="A233" s="129">
        <f t="shared" si="107"/>
        <v>91154</v>
      </c>
      <c r="B233" s="203">
        <f t="shared" si="108"/>
        <v>0</v>
      </c>
    </row>
    <row r="234" spans="1:2" x14ac:dyDescent="0.25">
      <c r="A234" s="129">
        <f t="shared" si="107"/>
        <v>91155</v>
      </c>
      <c r="B234" s="203">
        <f t="shared" si="108"/>
        <v>0</v>
      </c>
    </row>
    <row r="235" spans="1:2" x14ac:dyDescent="0.25">
      <c r="A235" s="129">
        <f t="shared" si="107"/>
        <v>91156</v>
      </c>
      <c r="B235" s="203">
        <f t="shared" si="108"/>
        <v>0</v>
      </c>
    </row>
    <row r="236" spans="1:2" x14ac:dyDescent="0.25">
      <c r="A236" s="129">
        <f t="shared" si="107"/>
        <v>91157</v>
      </c>
      <c r="B236" s="203">
        <f t="shared" si="108"/>
        <v>0</v>
      </c>
    </row>
    <row r="237" spans="1:2" x14ac:dyDescent="0.25">
      <c r="A237" s="129">
        <f t="shared" si="107"/>
        <v>91088</v>
      </c>
      <c r="B237" s="203">
        <f t="shared" si="108"/>
        <v>0</v>
      </c>
    </row>
    <row r="238" spans="1:2" x14ac:dyDescent="0.25">
      <c r="A238" s="129">
        <f t="shared" si="107"/>
        <v>91089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4501377278</v>
      </c>
      <c r="B240" s="203" t="str">
        <f t="shared" si="108"/>
        <v>9AM</v>
      </c>
    </row>
    <row r="241" spans="1:2" x14ac:dyDescent="0.25">
      <c r="A241" s="129">
        <f t="shared" si="107"/>
        <v>4501377279</v>
      </c>
      <c r="B241" s="203" t="str">
        <f t="shared" si="108"/>
        <v>1PM</v>
      </c>
    </row>
    <row r="242" spans="1:2" x14ac:dyDescent="0.25">
      <c r="A242" s="129" t="str">
        <f>U25</f>
        <v>GPI</v>
      </c>
      <c r="B242" s="203" t="str">
        <f>X25</f>
        <v>11AM</v>
      </c>
    </row>
    <row r="243" spans="1:2" x14ac:dyDescent="0.25">
      <c r="A243" s="129" t="str">
        <f>U26</f>
        <v>AMCOR</v>
      </c>
      <c r="B243" s="203" t="str">
        <f>X26</f>
        <v>7AM</v>
      </c>
    </row>
    <row r="244" spans="1:2" x14ac:dyDescent="0.25">
      <c r="A244" s="129" t="str">
        <f>U27</f>
        <v>CHEP</v>
      </c>
      <c r="B244" s="203">
        <f>X27</f>
        <v>0</v>
      </c>
    </row>
    <row r="245" spans="1:2" x14ac:dyDescent="0.25">
      <c r="A245" s="129" t="str">
        <f>U28</f>
        <v>GPI</v>
      </c>
      <c r="B245" s="203" t="str">
        <f>X28</f>
        <v>10AM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91104</v>
      </c>
      <c r="B251" s="203">
        <f t="shared" si="110"/>
        <v>0</v>
      </c>
    </row>
    <row r="252" spans="1:2" x14ac:dyDescent="0.25">
      <c r="A252" s="129">
        <f t="shared" si="109"/>
        <v>91105</v>
      </c>
      <c r="B252" s="203">
        <f t="shared" si="110"/>
        <v>0</v>
      </c>
    </row>
    <row r="253" spans="1:2" x14ac:dyDescent="0.25">
      <c r="A253" s="129">
        <f t="shared" si="109"/>
        <v>91106</v>
      </c>
      <c r="B253" s="203">
        <f t="shared" si="110"/>
        <v>0</v>
      </c>
    </row>
    <row r="254" spans="1:2" x14ac:dyDescent="0.25">
      <c r="A254" s="129">
        <f t="shared" si="109"/>
        <v>91108</v>
      </c>
      <c r="B254" s="203">
        <f t="shared" si="110"/>
        <v>0</v>
      </c>
    </row>
    <row r="255" spans="1:2" x14ac:dyDescent="0.25">
      <c r="A255" s="129">
        <f t="shared" si="109"/>
        <v>91109</v>
      </c>
      <c r="B255" s="203">
        <f t="shared" si="110"/>
        <v>0</v>
      </c>
    </row>
    <row r="256" spans="1:2" x14ac:dyDescent="0.25">
      <c r="A256" s="129">
        <f t="shared" si="109"/>
        <v>91110</v>
      </c>
      <c r="B256" s="203">
        <f t="shared" si="110"/>
        <v>0</v>
      </c>
    </row>
    <row r="257" spans="1:2" x14ac:dyDescent="0.25">
      <c r="A257" s="129">
        <f t="shared" si="109"/>
        <v>91111</v>
      </c>
      <c r="B257" s="203">
        <f t="shared" si="110"/>
        <v>0</v>
      </c>
    </row>
    <row r="258" spans="1:2" x14ac:dyDescent="0.25">
      <c r="A258" s="129">
        <f t="shared" si="109"/>
        <v>91112</v>
      </c>
      <c r="B258" s="203">
        <f t="shared" si="110"/>
        <v>0</v>
      </c>
    </row>
    <row r="259" spans="1:2" x14ac:dyDescent="0.25">
      <c r="A259" s="129">
        <f t="shared" ref="A259:A272" si="111">U44</f>
        <v>91115</v>
      </c>
      <c r="B259" s="203">
        <f t="shared" ref="B259:B272" si="112">X44</f>
        <v>0</v>
      </c>
    </row>
    <row r="260" spans="1:2" x14ac:dyDescent="0.25">
      <c r="A260" s="129">
        <f t="shared" si="111"/>
        <v>91116</v>
      </c>
      <c r="B260" s="203">
        <f t="shared" si="112"/>
        <v>0</v>
      </c>
    </row>
    <row r="261" spans="1:2" x14ac:dyDescent="0.25">
      <c r="A261" s="129">
        <f t="shared" si="111"/>
        <v>91117</v>
      </c>
      <c r="B261" s="203">
        <f t="shared" si="112"/>
        <v>0</v>
      </c>
    </row>
    <row r="262" spans="1:2" x14ac:dyDescent="0.25">
      <c r="A262" s="129">
        <f t="shared" si="111"/>
        <v>91092</v>
      </c>
      <c r="B262" s="203">
        <f t="shared" si="112"/>
        <v>0</v>
      </c>
    </row>
    <row r="263" spans="1:2" x14ac:dyDescent="0.25">
      <c r="A263" s="129">
        <f t="shared" si="111"/>
        <v>91093</v>
      </c>
      <c r="B263" s="203">
        <f t="shared" si="112"/>
        <v>0</v>
      </c>
    </row>
    <row r="264" spans="1:2" x14ac:dyDescent="0.25">
      <c r="A264" s="129">
        <f t="shared" si="111"/>
        <v>4501378052</v>
      </c>
      <c r="B264" s="203" t="str">
        <f t="shared" si="112"/>
        <v>11AM</v>
      </c>
    </row>
    <row r="265" spans="1:2" x14ac:dyDescent="0.25">
      <c r="A265" s="129">
        <f t="shared" si="111"/>
        <v>4501378055</v>
      </c>
      <c r="B265" s="203" t="str">
        <f t="shared" si="112"/>
        <v>1PM</v>
      </c>
    </row>
    <row r="266" spans="1:2" x14ac:dyDescent="0.25">
      <c r="A266" s="129">
        <f t="shared" si="111"/>
        <v>4501378056</v>
      </c>
      <c r="B266" s="203" t="str">
        <f t="shared" si="112"/>
        <v>3PM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CGP</v>
      </c>
      <c r="B268" s="203" t="str">
        <f t="shared" si="112"/>
        <v>12PM</v>
      </c>
    </row>
    <row r="269" spans="1:2" x14ac:dyDescent="0.25">
      <c r="A269" s="129" t="str">
        <f t="shared" si="111"/>
        <v>GPI</v>
      </c>
      <c r="B269" s="203" t="str">
        <f t="shared" si="112"/>
        <v>7AM</v>
      </c>
    </row>
    <row r="270" spans="1:2" x14ac:dyDescent="0.25">
      <c r="A270" s="129" t="str">
        <f t="shared" si="111"/>
        <v>CHEP</v>
      </c>
      <c r="B270" s="203">
        <f t="shared" si="112"/>
        <v>0</v>
      </c>
    </row>
    <row r="271" spans="1:2" x14ac:dyDescent="0.25">
      <c r="A271" s="129" t="str">
        <f t="shared" si="111"/>
        <v>GPI</v>
      </c>
      <c r="B271" s="203" t="str">
        <f t="shared" si="112"/>
        <v>9AM</v>
      </c>
    </row>
    <row r="272" spans="1:2" x14ac:dyDescent="0.25">
      <c r="A272" s="129" t="str">
        <f t="shared" si="111"/>
        <v xml:space="preserve">SL3 </v>
      </c>
      <c r="B272" s="203" t="str">
        <f t="shared" si="112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9">
    <mergeCell ref="A1:B1"/>
    <mergeCell ref="A3:I3"/>
    <mergeCell ref="J3:R3"/>
    <mergeCell ref="S3:AA3"/>
    <mergeCell ref="A32:I32"/>
    <mergeCell ref="J32:R32"/>
    <mergeCell ref="S32:AA32"/>
    <mergeCell ref="F5:H5"/>
    <mergeCell ref="U24:V24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conditionalFormatting sqref="AB32 J31:J32 S31:S32 S60 AB34:AB40 J60 AB46:AB47 A31:A32 AB49:AB60 A88 H98:H99 J80:J88 J90:J97 S78:S99 A98:A100 A28:A29 A15:A18 AK59:AK99 AB68:AB99 A22:A26">
    <cfRule type="cellIs" dxfId="11536" priority="399" operator="equal">
      <formula>"SLC"</formula>
    </cfRule>
  </conditionalFormatting>
  <conditionalFormatting sqref="AB32 J31:J32 S31:S32 S60 AB34:AB40 J60 AB46:AB47 A31:A32 AB49:AB60 A88 H98:H99 J80:J88 J90:J97 S78:S99 A98:A100 A28:A29 A15:A18 AK59:AK99 AB68:AB99 A22:A26">
    <cfRule type="cellIs" dxfId="11535" priority="395" operator="equal">
      <formula>"IDF"</formula>
    </cfRule>
    <cfRule type="cellIs" dxfId="11534" priority="396" operator="equal">
      <formula>"Costco"</formula>
    </cfRule>
    <cfRule type="cellIs" dxfId="11533" priority="397" operator="equal">
      <formula>"Gutzy"</formula>
    </cfRule>
    <cfRule type="cellIs" dxfId="11532" priority="398" operator="equal">
      <formula>"LCP"</formula>
    </cfRule>
  </conditionalFormatting>
  <conditionalFormatting sqref="S60 AB34:AB40 J60 AB46:AB47 AB49:AB60 A88 H98:H99 J80:J88 J90:J97 S78:S99 A98:A99 A28:A29 A15:A18 AB68:AB99 A22:A26">
    <cfRule type="cellIs" dxfId="11531" priority="394" operator="equal">
      <formula>"Receiving"</formula>
    </cfRule>
  </conditionalFormatting>
  <conditionalFormatting sqref="AB48">
    <cfRule type="cellIs" dxfId="11530" priority="393" operator="equal">
      <formula>"SLC"</formula>
    </cfRule>
  </conditionalFormatting>
  <conditionalFormatting sqref="AB48">
    <cfRule type="cellIs" dxfId="11529" priority="389" operator="equal">
      <formula>"IDF"</formula>
    </cfRule>
    <cfRule type="cellIs" dxfId="11528" priority="390" operator="equal">
      <formula>"Costco"</formula>
    </cfRule>
    <cfRule type="cellIs" dxfId="11527" priority="391" operator="equal">
      <formula>"Gutzy"</formula>
    </cfRule>
    <cfRule type="cellIs" dxfId="11526" priority="392" operator="equal">
      <formula>"LCP"</formula>
    </cfRule>
  </conditionalFormatting>
  <conditionalFormatting sqref="AB48">
    <cfRule type="cellIs" dxfId="11525" priority="388" operator="equal">
      <formula>"Receiving"</formula>
    </cfRule>
  </conditionalFormatting>
  <conditionalFormatting sqref="AB41">
    <cfRule type="cellIs" dxfId="11524" priority="387" operator="equal">
      <formula>"SLC"</formula>
    </cfRule>
  </conditionalFormatting>
  <conditionalFormatting sqref="AB41">
    <cfRule type="cellIs" dxfId="11523" priority="383" operator="equal">
      <formula>"IDF"</formula>
    </cfRule>
    <cfRule type="cellIs" dxfId="11522" priority="384" operator="equal">
      <formula>"Costco"</formula>
    </cfRule>
    <cfRule type="cellIs" dxfId="11521" priority="385" operator="equal">
      <formula>"Gutzy"</formula>
    </cfRule>
    <cfRule type="cellIs" dxfId="11520" priority="386" operator="equal">
      <formula>"LCP"</formula>
    </cfRule>
  </conditionalFormatting>
  <conditionalFormatting sqref="AB41">
    <cfRule type="cellIs" dxfId="11519" priority="382" operator="equal">
      <formula>"Receiving"</formula>
    </cfRule>
  </conditionalFormatting>
  <conditionalFormatting sqref="AB42:AB44">
    <cfRule type="cellIs" dxfId="11518" priority="381" operator="equal">
      <formula>"SLC"</formula>
    </cfRule>
  </conditionalFormatting>
  <conditionalFormatting sqref="AB42:AB44">
    <cfRule type="cellIs" dxfId="11517" priority="377" operator="equal">
      <formula>"IDF"</formula>
    </cfRule>
    <cfRule type="cellIs" dxfId="11516" priority="378" operator="equal">
      <formula>"Costco"</formula>
    </cfRule>
    <cfRule type="cellIs" dxfId="11515" priority="379" operator="equal">
      <formula>"Gutzy"</formula>
    </cfRule>
    <cfRule type="cellIs" dxfId="11514" priority="380" operator="equal">
      <formula>"LCP"</formula>
    </cfRule>
  </conditionalFormatting>
  <conditionalFormatting sqref="AB42:AB44">
    <cfRule type="cellIs" dxfId="11513" priority="376" operator="equal">
      <formula>"Receiving"</formula>
    </cfRule>
  </conditionalFormatting>
  <conditionalFormatting sqref="AB45">
    <cfRule type="cellIs" dxfId="11512" priority="375" operator="equal">
      <formula>"SLC"</formula>
    </cfRule>
  </conditionalFormatting>
  <conditionalFormatting sqref="AB45">
    <cfRule type="cellIs" dxfId="11511" priority="371" operator="equal">
      <formula>"IDF"</formula>
    </cfRule>
    <cfRule type="cellIs" dxfId="11510" priority="372" operator="equal">
      <formula>"Costco"</formula>
    </cfRule>
    <cfRule type="cellIs" dxfId="11509" priority="373" operator="equal">
      <formula>"Gutzy"</formula>
    </cfRule>
    <cfRule type="cellIs" dxfId="11508" priority="374" operator="equal">
      <formula>"LCP"</formula>
    </cfRule>
  </conditionalFormatting>
  <conditionalFormatting sqref="AB45">
    <cfRule type="cellIs" dxfId="11507" priority="370" operator="equal">
      <formula>"Receiving"</formula>
    </cfRule>
  </conditionalFormatting>
  <conditionalFormatting sqref="I100">
    <cfRule type="cellIs" dxfId="11506" priority="369" operator="equal">
      <formula>"SLC"</formula>
    </cfRule>
  </conditionalFormatting>
  <conditionalFormatting sqref="I100">
    <cfRule type="cellIs" dxfId="11505" priority="365" operator="equal">
      <formula>"IDF"</formula>
    </cfRule>
    <cfRule type="cellIs" dxfId="11504" priority="366" operator="equal">
      <formula>"Costco"</formula>
    </cfRule>
    <cfRule type="cellIs" dxfId="11503" priority="367" operator="equal">
      <formula>"Gutzy"</formula>
    </cfRule>
    <cfRule type="cellIs" dxfId="11502" priority="368" operator="equal">
      <formula>"LCP"</formula>
    </cfRule>
  </conditionalFormatting>
  <conditionalFormatting sqref="Q100">
    <cfRule type="cellIs" dxfId="11501" priority="364" operator="equal">
      <formula>"SLC"</formula>
    </cfRule>
  </conditionalFormatting>
  <conditionalFormatting sqref="Q100">
    <cfRule type="cellIs" dxfId="11500" priority="360" operator="equal">
      <formula>"IDF"</formula>
    </cfRule>
    <cfRule type="cellIs" dxfId="11499" priority="361" operator="equal">
      <formula>"Costco"</formula>
    </cfRule>
    <cfRule type="cellIs" dxfId="11498" priority="362" operator="equal">
      <formula>"Gutzy"</formula>
    </cfRule>
    <cfRule type="cellIs" dxfId="11497" priority="363" operator="equal">
      <formula>"LCP"</formula>
    </cfRule>
  </conditionalFormatting>
  <conditionalFormatting sqref="Y100">
    <cfRule type="cellIs" dxfId="11496" priority="359" operator="equal">
      <formula>"SLC"</formula>
    </cfRule>
  </conditionalFormatting>
  <conditionalFormatting sqref="Y100">
    <cfRule type="cellIs" dxfId="11495" priority="355" operator="equal">
      <formula>"IDF"</formula>
    </cfRule>
    <cfRule type="cellIs" dxfId="11494" priority="356" operator="equal">
      <formula>"Costco"</formula>
    </cfRule>
    <cfRule type="cellIs" dxfId="11493" priority="357" operator="equal">
      <formula>"Gutzy"</formula>
    </cfRule>
    <cfRule type="cellIs" dxfId="11492" priority="358" operator="equal">
      <formula>"LCP"</formula>
    </cfRule>
  </conditionalFormatting>
  <conditionalFormatting sqref="AG100">
    <cfRule type="cellIs" dxfId="11491" priority="354" operator="equal">
      <formula>"SLC"</formula>
    </cfRule>
  </conditionalFormatting>
  <conditionalFormatting sqref="AG100">
    <cfRule type="cellIs" dxfId="11490" priority="350" operator="equal">
      <formula>"IDF"</formula>
    </cfRule>
    <cfRule type="cellIs" dxfId="11489" priority="351" operator="equal">
      <formula>"Costco"</formula>
    </cfRule>
    <cfRule type="cellIs" dxfId="11488" priority="352" operator="equal">
      <formula>"Gutzy"</formula>
    </cfRule>
    <cfRule type="cellIs" dxfId="11487" priority="353" operator="equal">
      <formula>"LCP"</formula>
    </cfRule>
  </conditionalFormatting>
  <conditionalFormatting sqref="AO100">
    <cfRule type="cellIs" dxfId="11486" priority="349" operator="equal">
      <formula>"SLC"</formula>
    </cfRule>
  </conditionalFormatting>
  <conditionalFormatting sqref="AO100">
    <cfRule type="cellIs" dxfId="11485" priority="345" operator="equal">
      <formula>"IDF"</formula>
    </cfRule>
    <cfRule type="cellIs" dxfId="11484" priority="346" operator="equal">
      <formula>"Costco"</formula>
    </cfRule>
    <cfRule type="cellIs" dxfId="11483" priority="347" operator="equal">
      <formula>"Gutzy"</formula>
    </cfRule>
    <cfRule type="cellIs" dxfId="11482" priority="348" operator="equal">
      <formula>"LCP"</formula>
    </cfRule>
  </conditionalFormatting>
  <conditionalFormatting sqref="AW100">
    <cfRule type="cellIs" dxfId="11481" priority="344" operator="equal">
      <formula>"SLC"</formula>
    </cfRule>
  </conditionalFormatting>
  <conditionalFormatting sqref="AW100">
    <cfRule type="cellIs" dxfId="11480" priority="340" operator="equal">
      <formula>"IDF"</formula>
    </cfRule>
    <cfRule type="cellIs" dxfId="11479" priority="341" operator="equal">
      <formula>"Costco"</formula>
    </cfRule>
    <cfRule type="cellIs" dxfId="11478" priority="342" operator="equal">
      <formula>"Gutzy"</formula>
    </cfRule>
    <cfRule type="cellIs" dxfId="11477" priority="343" operator="equal">
      <formula>"LCP"</formula>
    </cfRule>
  </conditionalFormatting>
  <conditionalFormatting sqref="J27">
    <cfRule type="cellIs" dxfId="11476" priority="339" operator="equal">
      <formula>"SLC"</formula>
    </cfRule>
  </conditionalFormatting>
  <conditionalFormatting sqref="J27">
    <cfRule type="cellIs" dxfId="11475" priority="335" operator="equal">
      <formula>"IDF"</formula>
    </cfRule>
    <cfRule type="cellIs" dxfId="11474" priority="336" operator="equal">
      <formula>"Costco"</formula>
    </cfRule>
    <cfRule type="cellIs" dxfId="11473" priority="337" operator="equal">
      <formula>"Gutzy"</formula>
    </cfRule>
    <cfRule type="cellIs" dxfId="11472" priority="338" operator="equal">
      <formula>"LCP"</formula>
    </cfRule>
  </conditionalFormatting>
  <conditionalFormatting sqref="J27">
    <cfRule type="cellIs" dxfId="11471" priority="334" operator="equal">
      <formula>"Receiving"</formula>
    </cfRule>
  </conditionalFormatting>
  <conditionalFormatting sqref="S28:S29 S23 S25:S26">
    <cfRule type="cellIs" dxfId="11470" priority="333" operator="equal">
      <formula>"SLC"</formula>
    </cfRule>
  </conditionalFormatting>
  <conditionalFormatting sqref="S28:S29 S23 S25:S26">
    <cfRule type="cellIs" dxfId="11469" priority="329" operator="equal">
      <formula>"IDF"</formula>
    </cfRule>
    <cfRule type="cellIs" dxfId="11468" priority="330" operator="equal">
      <formula>"Costco"</formula>
    </cfRule>
    <cfRule type="cellIs" dxfId="11467" priority="331" operator="equal">
      <formula>"Gutzy"</formula>
    </cfRule>
    <cfRule type="cellIs" dxfId="11466" priority="332" operator="equal">
      <formula>"LCP"</formula>
    </cfRule>
  </conditionalFormatting>
  <conditionalFormatting sqref="S28:S29 S23 S25:S26">
    <cfRule type="cellIs" dxfId="11465" priority="328" operator="equal">
      <formula>"Receiving"</formula>
    </cfRule>
  </conditionalFormatting>
  <conditionalFormatting sqref="J89">
    <cfRule type="cellIs" dxfId="11464" priority="327" operator="equal">
      <formula>"SLC"</formula>
    </cfRule>
  </conditionalFormatting>
  <conditionalFormatting sqref="J89">
    <cfRule type="cellIs" dxfId="11463" priority="323" operator="equal">
      <formula>"IDF"</formula>
    </cfRule>
    <cfRule type="cellIs" dxfId="11462" priority="324" operator="equal">
      <formula>"Costco"</formula>
    </cfRule>
    <cfRule type="cellIs" dxfId="11461" priority="325" operator="equal">
      <formula>"Gutzy"</formula>
    </cfRule>
    <cfRule type="cellIs" dxfId="11460" priority="326" operator="equal">
      <formula>"LCP"</formula>
    </cfRule>
  </conditionalFormatting>
  <conditionalFormatting sqref="J89">
    <cfRule type="cellIs" dxfId="11459" priority="322" operator="equal">
      <formula>"Receiving"</formula>
    </cfRule>
  </conditionalFormatting>
  <conditionalFormatting sqref="J30">
    <cfRule type="cellIs" dxfId="11458" priority="321" operator="equal">
      <formula>"SLC"</formula>
    </cfRule>
  </conditionalFormatting>
  <conditionalFormatting sqref="J30">
    <cfRule type="cellIs" dxfId="11457" priority="317" operator="equal">
      <formula>"IDF"</formula>
    </cfRule>
    <cfRule type="cellIs" dxfId="11456" priority="318" operator="equal">
      <formula>"Costco"</formula>
    </cfRule>
    <cfRule type="cellIs" dxfId="11455" priority="319" operator="equal">
      <formula>"Gutzy"</formula>
    </cfRule>
    <cfRule type="cellIs" dxfId="11454" priority="320" operator="equal">
      <formula>"LCP"</formula>
    </cfRule>
  </conditionalFormatting>
  <conditionalFormatting sqref="J30">
    <cfRule type="cellIs" dxfId="11453" priority="316" operator="equal">
      <formula>"Receiving"</formula>
    </cfRule>
  </conditionalFormatting>
  <conditionalFormatting sqref="J27:J30">
    <cfRule type="cellIs" dxfId="11452" priority="315" operator="equal">
      <formula>"SLC"</formula>
    </cfRule>
  </conditionalFormatting>
  <conditionalFormatting sqref="J27:J30">
    <cfRule type="cellIs" dxfId="11451" priority="311" operator="equal">
      <formula>"IDF"</formula>
    </cfRule>
    <cfRule type="cellIs" dxfId="11450" priority="312" operator="equal">
      <formula>"Costco"</formula>
    </cfRule>
    <cfRule type="cellIs" dxfId="11449" priority="313" operator="equal">
      <formula>"Gutzy"</formula>
    </cfRule>
    <cfRule type="cellIs" dxfId="11448" priority="314" operator="equal">
      <formula>"LCP"</formula>
    </cfRule>
  </conditionalFormatting>
  <conditionalFormatting sqref="J27:J30">
    <cfRule type="cellIs" dxfId="11447" priority="310" operator="equal">
      <formula>"Receiving"</formula>
    </cfRule>
  </conditionalFormatting>
  <conditionalFormatting sqref="S27">
    <cfRule type="cellIs" dxfId="11446" priority="309" operator="equal">
      <formula>"SLC"</formula>
    </cfRule>
  </conditionalFormatting>
  <conditionalFormatting sqref="S27">
    <cfRule type="cellIs" dxfId="11445" priority="305" operator="equal">
      <formula>"IDF"</formula>
    </cfRule>
    <cfRule type="cellIs" dxfId="11444" priority="306" operator="equal">
      <formula>"Costco"</formula>
    </cfRule>
    <cfRule type="cellIs" dxfId="11443" priority="307" operator="equal">
      <formula>"Gutzy"</formula>
    </cfRule>
    <cfRule type="cellIs" dxfId="11442" priority="308" operator="equal">
      <formula>"LCP"</formula>
    </cfRule>
  </conditionalFormatting>
  <conditionalFormatting sqref="S27">
    <cfRule type="cellIs" dxfId="11441" priority="304" operator="equal">
      <formula>"Receiving"</formula>
    </cfRule>
  </conditionalFormatting>
  <conditionalFormatting sqref="S30">
    <cfRule type="cellIs" dxfId="11440" priority="303" operator="equal">
      <formula>"SLC"</formula>
    </cfRule>
  </conditionalFormatting>
  <conditionalFormatting sqref="S30">
    <cfRule type="cellIs" dxfId="11439" priority="299" operator="equal">
      <formula>"IDF"</formula>
    </cfRule>
    <cfRule type="cellIs" dxfId="11438" priority="300" operator="equal">
      <formula>"Costco"</formula>
    </cfRule>
    <cfRule type="cellIs" dxfId="11437" priority="301" operator="equal">
      <formula>"Gutzy"</formula>
    </cfRule>
    <cfRule type="cellIs" dxfId="11436" priority="302" operator="equal">
      <formula>"LCP"</formula>
    </cfRule>
  </conditionalFormatting>
  <conditionalFormatting sqref="S30">
    <cfRule type="cellIs" dxfId="11435" priority="298" operator="equal">
      <formula>"Receiving"</formula>
    </cfRule>
  </conditionalFormatting>
  <conditionalFormatting sqref="J26 J5:J18">
    <cfRule type="cellIs" dxfId="11434" priority="297" operator="equal">
      <formula>"SLC"</formula>
    </cfRule>
  </conditionalFormatting>
  <conditionalFormatting sqref="J26 J5:J18">
    <cfRule type="cellIs" dxfId="11433" priority="293" operator="equal">
      <formula>"IDF"</formula>
    </cfRule>
    <cfRule type="cellIs" dxfId="11432" priority="294" operator="equal">
      <formula>"Costco"</formula>
    </cfRule>
    <cfRule type="cellIs" dxfId="11431" priority="295" operator="equal">
      <formula>"Gutzy"</formula>
    </cfRule>
    <cfRule type="cellIs" dxfId="11430" priority="296" operator="equal">
      <formula>"LCP"</formula>
    </cfRule>
  </conditionalFormatting>
  <conditionalFormatting sqref="J26 J5:J18">
    <cfRule type="cellIs" dxfId="11429" priority="292" operator="equal">
      <formula>"Receiving"</formula>
    </cfRule>
  </conditionalFormatting>
  <conditionalFormatting sqref="J19:J24">
    <cfRule type="cellIs" dxfId="11428" priority="291" operator="equal">
      <formula>"SLC"</formula>
    </cfRule>
  </conditionalFormatting>
  <conditionalFormatting sqref="J19:J24">
    <cfRule type="cellIs" dxfId="11427" priority="287" operator="equal">
      <formula>"IDF"</formula>
    </cfRule>
    <cfRule type="cellIs" dxfId="11426" priority="288" operator="equal">
      <formula>"Costco"</formula>
    </cfRule>
    <cfRule type="cellIs" dxfId="11425" priority="289" operator="equal">
      <formula>"Gutzy"</formula>
    </cfRule>
    <cfRule type="cellIs" dxfId="11424" priority="290" operator="equal">
      <formula>"LCP"</formula>
    </cfRule>
  </conditionalFormatting>
  <conditionalFormatting sqref="J19:J24">
    <cfRule type="cellIs" dxfId="11423" priority="286" operator="equal">
      <formula>"Receiving"</formula>
    </cfRule>
  </conditionalFormatting>
  <conditionalFormatting sqref="S5:S18">
    <cfRule type="cellIs" dxfId="11422" priority="285" operator="equal">
      <formula>"SLC"</formula>
    </cfRule>
  </conditionalFormatting>
  <conditionalFormatting sqref="S5:S18">
    <cfRule type="cellIs" dxfId="11421" priority="281" operator="equal">
      <formula>"IDF"</formula>
    </cfRule>
    <cfRule type="cellIs" dxfId="11420" priority="282" operator="equal">
      <formula>"Costco"</formula>
    </cfRule>
    <cfRule type="cellIs" dxfId="11419" priority="283" operator="equal">
      <formula>"Gutzy"</formula>
    </cfRule>
    <cfRule type="cellIs" dxfId="11418" priority="284" operator="equal">
      <formula>"LCP"</formula>
    </cfRule>
  </conditionalFormatting>
  <conditionalFormatting sqref="S5:S18">
    <cfRule type="cellIs" dxfId="11417" priority="280" operator="equal">
      <formula>"Receiving"</formula>
    </cfRule>
  </conditionalFormatting>
  <conditionalFormatting sqref="S19:S23">
    <cfRule type="cellIs" dxfId="11416" priority="279" operator="equal">
      <formula>"SLC"</formula>
    </cfRule>
  </conditionalFormatting>
  <conditionalFormatting sqref="S19:S23">
    <cfRule type="cellIs" dxfId="11415" priority="275" operator="equal">
      <formula>"IDF"</formula>
    </cfRule>
    <cfRule type="cellIs" dxfId="11414" priority="276" operator="equal">
      <formula>"Costco"</formula>
    </cfRule>
    <cfRule type="cellIs" dxfId="11413" priority="277" operator="equal">
      <formula>"Gutzy"</formula>
    </cfRule>
    <cfRule type="cellIs" dxfId="11412" priority="278" operator="equal">
      <formula>"LCP"</formula>
    </cfRule>
  </conditionalFormatting>
  <conditionalFormatting sqref="S19:S23">
    <cfRule type="cellIs" dxfId="11411" priority="274" operator="equal">
      <formula>"Receiving"</formula>
    </cfRule>
  </conditionalFormatting>
  <conditionalFormatting sqref="S24">
    <cfRule type="cellIs" dxfId="11410" priority="273" operator="equal">
      <formula>"SLC"</formula>
    </cfRule>
  </conditionalFormatting>
  <conditionalFormatting sqref="S24">
    <cfRule type="cellIs" dxfId="11409" priority="269" operator="equal">
      <formula>"IDF"</formula>
    </cfRule>
    <cfRule type="cellIs" dxfId="11408" priority="270" operator="equal">
      <formula>"Costco"</formula>
    </cfRule>
    <cfRule type="cellIs" dxfId="11407" priority="271" operator="equal">
      <formula>"Gutzy"</formula>
    </cfRule>
    <cfRule type="cellIs" dxfId="11406" priority="272" operator="equal">
      <formula>"LCP"</formula>
    </cfRule>
  </conditionalFormatting>
  <conditionalFormatting sqref="S24">
    <cfRule type="cellIs" dxfId="11405" priority="268" operator="equal">
      <formula>"Receiving"</formula>
    </cfRule>
  </conditionalFormatting>
  <conditionalFormatting sqref="A30">
    <cfRule type="cellIs" dxfId="11404" priority="267" operator="equal">
      <formula>"SLC"</formula>
    </cfRule>
  </conditionalFormatting>
  <conditionalFormatting sqref="A30">
    <cfRule type="cellIs" dxfId="11403" priority="263" operator="equal">
      <formula>"IDF"</formula>
    </cfRule>
    <cfRule type="cellIs" dxfId="11402" priority="264" operator="equal">
      <formula>"Costco"</formula>
    </cfRule>
    <cfRule type="cellIs" dxfId="11401" priority="265" operator="equal">
      <formula>"Gutzy"</formula>
    </cfRule>
    <cfRule type="cellIs" dxfId="11400" priority="266" operator="equal">
      <formula>"LCP"</formula>
    </cfRule>
  </conditionalFormatting>
  <conditionalFormatting sqref="A30">
    <cfRule type="cellIs" dxfId="11399" priority="262" operator="equal">
      <formula>"Receiving"</formula>
    </cfRule>
  </conditionalFormatting>
  <conditionalFormatting sqref="A30">
    <cfRule type="cellIs" dxfId="11398" priority="261" operator="equal">
      <formula>"SLC"</formula>
    </cfRule>
  </conditionalFormatting>
  <conditionalFormatting sqref="A30">
    <cfRule type="cellIs" dxfId="11397" priority="257" operator="equal">
      <formula>"IDF"</formula>
    </cfRule>
    <cfRule type="cellIs" dxfId="11396" priority="258" operator="equal">
      <formula>"Costco"</formula>
    </cfRule>
    <cfRule type="cellIs" dxfId="11395" priority="259" operator="equal">
      <formula>"Gutzy"</formula>
    </cfRule>
    <cfRule type="cellIs" dxfId="11394" priority="260" operator="equal">
      <formula>"LCP"</formula>
    </cfRule>
  </conditionalFormatting>
  <conditionalFormatting sqref="A30">
    <cfRule type="cellIs" dxfId="11393" priority="256" operator="equal">
      <formula>"Receiving"</formula>
    </cfRule>
  </conditionalFormatting>
  <conditionalFormatting sqref="A60">
    <cfRule type="cellIs" dxfId="11392" priority="255" operator="equal">
      <formula>"SLC"</formula>
    </cfRule>
  </conditionalFormatting>
  <conditionalFormatting sqref="A60">
    <cfRule type="cellIs" dxfId="11391" priority="251" operator="equal">
      <formula>"IDF"</formula>
    </cfRule>
    <cfRule type="cellIs" dxfId="11390" priority="252" operator="equal">
      <formula>"Costco"</formula>
    </cfRule>
    <cfRule type="cellIs" dxfId="11389" priority="253" operator="equal">
      <formula>"Gutzy"</formula>
    </cfRule>
    <cfRule type="cellIs" dxfId="11388" priority="254" operator="equal">
      <formula>"LCP"</formula>
    </cfRule>
  </conditionalFormatting>
  <conditionalFormatting sqref="A56">
    <cfRule type="cellIs" dxfId="11387" priority="250" operator="equal">
      <formula>"SLC"</formula>
    </cfRule>
  </conditionalFormatting>
  <conditionalFormatting sqref="A56">
    <cfRule type="cellIs" dxfId="11386" priority="246" operator="equal">
      <formula>"IDF"</formula>
    </cfRule>
    <cfRule type="cellIs" dxfId="11385" priority="247" operator="equal">
      <formula>"Costco"</formula>
    </cfRule>
    <cfRule type="cellIs" dxfId="11384" priority="248" operator="equal">
      <formula>"Gutzy"</formula>
    </cfRule>
    <cfRule type="cellIs" dxfId="11383" priority="249" operator="equal">
      <formula>"LCP"</formula>
    </cfRule>
  </conditionalFormatting>
  <conditionalFormatting sqref="A56">
    <cfRule type="cellIs" dxfId="11382" priority="245" operator="equal">
      <formula>"Receiving"</formula>
    </cfRule>
  </conditionalFormatting>
  <conditionalFormatting sqref="A59">
    <cfRule type="cellIs" dxfId="11381" priority="244" operator="equal">
      <formula>"SLC"</formula>
    </cfRule>
  </conditionalFormatting>
  <conditionalFormatting sqref="A59">
    <cfRule type="cellIs" dxfId="11380" priority="240" operator="equal">
      <formula>"IDF"</formula>
    </cfRule>
    <cfRule type="cellIs" dxfId="11379" priority="241" operator="equal">
      <formula>"Costco"</formula>
    </cfRule>
    <cfRule type="cellIs" dxfId="11378" priority="242" operator="equal">
      <formula>"Gutzy"</formula>
    </cfRule>
    <cfRule type="cellIs" dxfId="11377" priority="243" operator="equal">
      <formula>"LCP"</formula>
    </cfRule>
  </conditionalFormatting>
  <conditionalFormatting sqref="A59">
    <cfRule type="cellIs" dxfId="11376" priority="239" operator="equal">
      <formula>"Receiving"</formula>
    </cfRule>
  </conditionalFormatting>
  <conditionalFormatting sqref="A56:A59">
    <cfRule type="cellIs" dxfId="11375" priority="238" operator="equal">
      <formula>"SLC"</formula>
    </cfRule>
  </conditionalFormatting>
  <conditionalFormatting sqref="A56:A59">
    <cfRule type="cellIs" dxfId="11374" priority="234" operator="equal">
      <formula>"IDF"</formula>
    </cfRule>
    <cfRule type="cellIs" dxfId="11373" priority="235" operator="equal">
      <formula>"Costco"</formula>
    </cfRule>
    <cfRule type="cellIs" dxfId="11372" priority="236" operator="equal">
      <formula>"Gutzy"</formula>
    </cfRule>
    <cfRule type="cellIs" dxfId="11371" priority="237" operator="equal">
      <formula>"LCP"</formula>
    </cfRule>
  </conditionalFormatting>
  <conditionalFormatting sqref="A56:A59">
    <cfRule type="cellIs" dxfId="11370" priority="233" operator="equal">
      <formula>"Receiving"</formula>
    </cfRule>
  </conditionalFormatting>
  <conditionalFormatting sqref="A34:A47">
    <cfRule type="cellIs" dxfId="11369" priority="232" operator="equal">
      <formula>"SLC"</formula>
    </cfRule>
  </conditionalFormatting>
  <conditionalFormatting sqref="A34:A47">
    <cfRule type="cellIs" dxfId="11368" priority="228" operator="equal">
      <formula>"IDF"</formula>
    </cfRule>
    <cfRule type="cellIs" dxfId="11367" priority="229" operator="equal">
      <formula>"Costco"</formula>
    </cfRule>
    <cfRule type="cellIs" dxfId="11366" priority="230" operator="equal">
      <formula>"Gutzy"</formula>
    </cfRule>
    <cfRule type="cellIs" dxfId="11365" priority="231" operator="equal">
      <formula>"LCP"</formula>
    </cfRule>
  </conditionalFormatting>
  <conditionalFormatting sqref="A34:A47">
    <cfRule type="cellIs" dxfId="11364" priority="227" operator="equal">
      <formula>"Receiving"</formula>
    </cfRule>
  </conditionalFormatting>
  <conditionalFormatting sqref="A48:A53">
    <cfRule type="cellIs" dxfId="11363" priority="226" operator="equal">
      <formula>"SLC"</formula>
    </cfRule>
  </conditionalFormatting>
  <conditionalFormatting sqref="A48:A53">
    <cfRule type="cellIs" dxfId="11362" priority="222" operator="equal">
      <formula>"IDF"</formula>
    </cfRule>
    <cfRule type="cellIs" dxfId="11361" priority="223" operator="equal">
      <formula>"Costco"</formula>
    </cfRule>
    <cfRule type="cellIs" dxfId="11360" priority="224" operator="equal">
      <formula>"Gutzy"</formula>
    </cfRule>
    <cfRule type="cellIs" dxfId="11359" priority="225" operator="equal">
      <formula>"LCP"</formula>
    </cfRule>
  </conditionalFormatting>
  <conditionalFormatting sqref="A48:A53">
    <cfRule type="cellIs" dxfId="11358" priority="221" operator="equal">
      <formula>"Receiving"</formula>
    </cfRule>
  </conditionalFormatting>
  <conditionalFormatting sqref="J59">
    <cfRule type="cellIs" dxfId="11357" priority="220" operator="equal">
      <formula>"SLC"</formula>
    </cfRule>
  </conditionalFormatting>
  <conditionalFormatting sqref="J59">
    <cfRule type="cellIs" dxfId="11356" priority="216" operator="equal">
      <formula>"IDF"</formula>
    </cfRule>
    <cfRule type="cellIs" dxfId="11355" priority="217" operator="equal">
      <formula>"Costco"</formula>
    </cfRule>
    <cfRule type="cellIs" dxfId="11354" priority="218" operator="equal">
      <formula>"Gutzy"</formula>
    </cfRule>
    <cfRule type="cellIs" dxfId="11353" priority="219" operator="equal">
      <formula>"LCP"</formula>
    </cfRule>
  </conditionalFormatting>
  <conditionalFormatting sqref="J59">
    <cfRule type="cellIs" dxfId="11352" priority="215" operator="equal">
      <formula>"Receiving"</formula>
    </cfRule>
  </conditionalFormatting>
  <conditionalFormatting sqref="J59">
    <cfRule type="cellIs" dxfId="11351" priority="214" operator="equal">
      <formula>"SLC"</formula>
    </cfRule>
  </conditionalFormatting>
  <conditionalFormatting sqref="J59">
    <cfRule type="cellIs" dxfId="11350" priority="210" operator="equal">
      <formula>"IDF"</formula>
    </cfRule>
    <cfRule type="cellIs" dxfId="11349" priority="211" operator="equal">
      <formula>"Costco"</formula>
    </cfRule>
    <cfRule type="cellIs" dxfId="11348" priority="212" operator="equal">
      <formula>"Gutzy"</formula>
    </cfRule>
    <cfRule type="cellIs" dxfId="11347" priority="213" operator="equal">
      <formula>"LCP"</formula>
    </cfRule>
  </conditionalFormatting>
  <conditionalFormatting sqref="J59">
    <cfRule type="cellIs" dxfId="11346" priority="209" operator="equal">
      <formula>"Receiving"</formula>
    </cfRule>
  </conditionalFormatting>
  <conditionalFormatting sqref="J34:J47">
    <cfRule type="cellIs" dxfId="11345" priority="208" operator="equal">
      <formula>"SLC"</formula>
    </cfRule>
  </conditionalFormatting>
  <conditionalFormatting sqref="J34:J47">
    <cfRule type="cellIs" dxfId="11344" priority="204" operator="equal">
      <formula>"IDF"</formula>
    </cfRule>
    <cfRule type="cellIs" dxfId="11343" priority="205" operator="equal">
      <formula>"Costco"</formula>
    </cfRule>
    <cfRule type="cellIs" dxfId="11342" priority="206" operator="equal">
      <formula>"Gutzy"</formula>
    </cfRule>
    <cfRule type="cellIs" dxfId="11341" priority="207" operator="equal">
      <formula>"LCP"</formula>
    </cfRule>
  </conditionalFormatting>
  <conditionalFormatting sqref="J34:J47">
    <cfRule type="cellIs" dxfId="11340" priority="203" operator="equal">
      <formula>"Receiving"</formula>
    </cfRule>
  </conditionalFormatting>
  <conditionalFormatting sqref="J48:J52">
    <cfRule type="cellIs" dxfId="11339" priority="202" operator="equal">
      <formula>"SLC"</formula>
    </cfRule>
  </conditionalFormatting>
  <conditionalFormatting sqref="J48:J52">
    <cfRule type="cellIs" dxfId="11338" priority="198" operator="equal">
      <formula>"IDF"</formula>
    </cfRule>
    <cfRule type="cellIs" dxfId="11337" priority="199" operator="equal">
      <formula>"Costco"</formula>
    </cfRule>
    <cfRule type="cellIs" dxfId="11336" priority="200" operator="equal">
      <formula>"Gutzy"</formula>
    </cfRule>
    <cfRule type="cellIs" dxfId="11335" priority="201" operator="equal">
      <formula>"LCP"</formula>
    </cfRule>
  </conditionalFormatting>
  <conditionalFormatting sqref="J48:J52">
    <cfRule type="cellIs" dxfId="11334" priority="197" operator="equal">
      <formula>"Receiving"</formula>
    </cfRule>
  </conditionalFormatting>
  <conditionalFormatting sqref="S56">
    <cfRule type="cellIs" dxfId="11333" priority="196" operator="equal">
      <formula>"SLC"</formula>
    </cfRule>
  </conditionalFormatting>
  <conditionalFormatting sqref="S56">
    <cfRule type="cellIs" dxfId="11332" priority="192" operator="equal">
      <formula>"IDF"</formula>
    </cfRule>
    <cfRule type="cellIs" dxfId="11331" priority="193" operator="equal">
      <formula>"Costco"</formula>
    </cfRule>
    <cfRule type="cellIs" dxfId="11330" priority="194" operator="equal">
      <formula>"Gutzy"</formula>
    </cfRule>
    <cfRule type="cellIs" dxfId="11329" priority="195" operator="equal">
      <formula>"LCP"</formula>
    </cfRule>
  </conditionalFormatting>
  <conditionalFormatting sqref="S56">
    <cfRule type="cellIs" dxfId="11328" priority="191" operator="equal">
      <formula>"Receiving"</formula>
    </cfRule>
  </conditionalFormatting>
  <conditionalFormatting sqref="S59">
    <cfRule type="cellIs" dxfId="11327" priority="190" operator="equal">
      <formula>"SLC"</formula>
    </cfRule>
  </conditionalFormatting>
  <conditionalFormatting sqref="S59">
    <cfRule type="cellIs" dxfId="11326" priority="186" operator="equal">
      <formula>"IDF"</formula>
    </cfRule>
    <cfRule type="cellIs" dxfId="11325" priority="187" operator="equal">
      <formula>"Costco"</formula>
    </cfRule>
    <cfRule type="cellIs" dxfId="11324" priority="188" operator="equal">
      <formula>"Gutzy"</formula>
    </cfRule>
    <cfRule type="cellIs" dxfId="11323" priority="189" operator="equal">
      <formula>"LCP"</formula>
    </cfRule>
  </conditionalFormatting>
  <conditionalFormatting sqref="S59">
    <cfRule type="cellIs" dxfId="11322" priority="185" operator="equal">
      <formula>"Receiving"</formula>
    </cfRule>
  </conditionalFormatting>
  <conditionalFormatting sqref="S56:S57 S59">
    <cfRule type="cellIs" dxfId="11321" priority="184" operator="equal">
      <formula>"SLC"</formula>
    </cfRule>
  </conditionalFormatting>
  <conditionalFormatting sqref="S56:S57 S59">
    <cfRule type="cellIs" dxfId="11320" priority="180" operator="equal">
      <formula>"IDF"</formula>
    </cfRule>
    <cfRule type="cellIs" dxfId="11319" priority="181" operator="equal">
      <formula>"Costco"</formula>
    </cfRule>
    <cfRule type="cellIs" dxfId="11318" priority="182" operator="equal">
      <formula>"Gutzy"</formula>
    </cfRule>
    <cfRule type="cellIs" dxfId="11317" priority="183" operator="equal">
      <formula>"LCP"</formula>
    </cfRule>
  </conditionalFormatting>
  <conditionalFormatting sqref="S56:S57 S59">
    <cfRule type="cellIs" dxfId="11316" priority="179" operator="equal">
      <formula>"Receiving"</formula>
    </cfRule>
  </conditionalFormatting>
  <conditionalFormatting sqref="S55 S34:S47">
    <cfRule type="cellIs" dxfId="11315" priority="178" operator="equal">
      <formula>"SLC"</formula>
    </cfRule>
  </conditionalFormatting>
  <conditionalFormatting sqref="S55 S34:S47">
    <cfRule type="cellIs" dxfId="11314" priority="174" operator="equal">
      <formula>"IDF"</formula>
    </cfRule>
    <cfRule type="cellIs" dxfId="11313" priority="175" operator="equal">
      <formula>"Costco"</formula>
    </cfRule>
    <cfRule type="cellIs" dxfId="11312" priority="176" operator="equal">
      <formula>"Gutzy"</formula>
    </cfRule>
    <cfRule type="cellIs" dxfId="11311" priority="177" operator="equal">
      <formula>"LCP"</formula>
    </cfRule>
  </conditionalFormatting>
  <conditionalFormatting sqref="S55 S34:S47">
    <cfRule type="cellIs" dxfId="11310" priority="173" operator="equal">
      <formula>"Receiving"</formula>
    </cfRule>
  </conditionalFormatting>
  <conditionalFormatting sqref="S48:S53">
    <cfRule type="cellIs" dxfId="11309" priority="172" operator="equal">
      <formula>"SLC"</formula>
    </cfRule>
  </conditionalFormatting>
  <conditionalFormatting sqref="S48:S53">
    <cfRule type="cellIs" dxfId="11308" priority="168" operator="equal">
      <formula>"IDF"</formula>
    </cfRule>
    <cfRule type="cellIs" dxfId="11307" priority="169" operator="equal">
      <formula>"Costco"</formula>
    </cfRule>
    <cfRule type="cellIs" dxfId="11306" priority="170" operator="equal">
      <formula>"Gutzy"</formula>
    </cfRule>
    <cfRule type="cellIs" dxfId="11305" priority="171" operator="equal">
      <formula>"LCP"</formula>
    </cfRule>
  </conditionalFormatting>
  <conditionalFormatting sqref="S48:S53">
    <cfRule type="cellIs" dxfId="11304" priority="167" operator="equal">
      <formula>"Receiving"</formula>
    </cfRule>
  </conditionalFormatting>
  <conditionalFormatting sqref="A87">
    <cfRule type="cellIs" dxfId="11303" priority="166" operator="equal">
      <formula>"SLC"</formula>
    </cfRule>
  </conditionalFormatting>
  <conditionalFormatting sqref="A87">
    <cfRule type="cellIs" dxfId="11302" priority="162" operator="equal">
      <formula>"IDF"</formula>
    </cfRule>
    <cfRule type="cellIs" dxfId="11301" priority="163" operator="equal">
      <formula>"Costco"</formula>
    </cfRule>
    <cfRule type="cellIs" dxfId="11300" priority="164" operator="equal">
      <formula>"Gutzy"</formula>
    </cfRule>
    <cfRule type="cellIs" dxfId="11299" priority="165" operator="equal">
      <formula>"LCP"</formula>
    </cfRule>
  </conditionalFormatting>
  <conditionalFormatting sqref="A87">
    <cfRule type="cellIs" dxfId="11298" priority="161" operator="equal">
      <formula>"Receiving"</formula>
    </cfRule>
  </conditionalFormatting>
  <conditionalFormatting sqref="A85:A87">
    <cfRule type="cellIs" dxfId="11297" priority="160" operator="equal">
      <formula>"SLC"</formula>
    </cfRule>
  </conditionalFormatting>
  <conditionalFormatting sqref="A85:A87">
    <cfRule type="cellIs" dxfId="11296" priority="156" operator="equal">
      <formula>"IDF"</formula>
    </cfRule>
    <cfRule type="cellIs" dxfId="11295" priority="157" operator="equal">
      <formula>"Costco"</formula>
    </cfRule>
    <cfRule type="cellIs" dxfId="11294" priority="158" operator="equal">
      <formula>"Gutzy"</formula>
    </cfRule>
    <cfRule type="cellIs" dxfId="11293" priority="159" operator="equal">
      <formula>"LCP"</formula>
    </cfRule>
  </conditionalFormatting>
  <conditionalFormatting sqref="A85:A87">
    <cfRule type="cellIs" dxfId="11292" priority="155" operator="equal">
      <formula>"Receiving"</formula>
    </cfRule>
  </conditionalFormatting>
  <conditionalFormatting sqref="A82 A62:A75">
    <cfRule type="cellIs" dxfId="11291" priority="154" operator="equal">
      <formula>"SLC"</formula>
    </cfRule>
  </conditionalFormatting>
  <conditionalFormatting sqref="A82 A62:A75">
    <cfRule type="cellIs" dxfId="11290" priority="150" operator="equal">
      <formula>"IDF"</formula>
    </cfRule>
    <cfRule type="cellIs" dxfId="11289" priority="151" operator="equal">
      <formula>"Costco"</formula>
    </cfRule>
    <cfRule type="cellIs" dxfId="11288" priority="152" operator="equal">
      <formula>"Gutzy"</formula>
    </cfRule>
    <cfRule type="cellIs" dxfId="11287" priority="153" operator="equal">
      <formula>"LCP"</formula>
    </cfRule>
  </conditionalFormatting>
  <conditionalFormatting sqref="A82 A62:A75">
    <cfRule type="cellIs" dxfId="11286" priority="149" operator="equal">
      <formula>"Receiving"</formula>
    </cfRule>
  </conditionalFormatting>
  <conditionalFormatting sqref="A76:A78 A80">
    <cfRule type="cellIs" dxfId="11285" priority="148" operator="equal">
      <formula>"SLC"</formula>
    </cfRule>
  </conditionalFormatting>
  <conditionalFormatting sqref="A76:A78 A80">
    <cfRule type="cellIs" dxfId="11284" priority="144" operator="equal">
      <formula>"IDF"</formula>
    </cfRule>
    <cfRule type="cellIs" dxfId="11283" priority="145" operator="equal">
      <formula>"Costco"</formula>
    </cfRule>
    <cfRule type="cellIs" dxfId="11282" priority="146" operator="equal">
      <formula>"Gutzy"</formula>
    </cfRule>
    <cfRule type="cellIs" dxfId="11281" priority="147" operator="equal">
      <formula>"LCP"</formula>
    </cfRule>
  </conditionalFormatting>
  <conditionalFormatting sqref="A76:A78 A80">
    <cfRule type="cellIs" dxfId="11280" priority="143" operator="equal">
      <formula>"Receiving"</formula>
    </cfRule>
  </conditionalFormatting>
  <conditionalFormatting sqref="A89:A97 H89:H97">
    <cfRule type="cellIs" dxfId="11279" priority="142" operator="equal">
      <formula>"SLC"</formula>
    </cfRule>
  </conditionalFormatting>
  <conditionalFormatting sqref="A89:A97 H89:H97">
    <cfRule type="cellIs" dxfId="11278" priority="138" operator="equal">
      <formula>"IDF"</formula>
    </cfRule>
    <cfRule type="cellIs" dxfId="11277" priority="139" operator="equal">
      <formula>"Costco"</formula>
    </cfRule>
    <cfRule type="cellIs" dxfId="11276" priority="140" operator="equal">
      <formula>"Gutzy"</formula>
    </cfRule>
    <cfRule type="cellIs" dxfId="11275" priority="141" operator="equal">
      <formula>"LCP"</formula>
    </cfRule>
  </conditionalFormatting>
  <conditionalFormatting sqref="A89:A97 H89:H97">
    <cfRule type="cellIs" dxfId="11274" priority="137" operator="equal">
      <formula>"Receiving"</formula>
    </cfRule>
  </conditionalFormatting>
  <conditionalFormatting sqref="S71:S76 N62:N67 N71:N77">
    <cfRule type="cellIs" dxfId="11273" priority="136" operator="equal">
      <formula>"SLC"</formula>
    </cfRule>
  </conditionalFormatting>
  <conditionalFormatting sqref="S71:S76 N62:N67 N71:N77">
    <cfRule type="cellIs" dxfId="11272" priority="132" operator="equal">
      <formula>"IDF"</formula>
    </cfRule>
    <cfRule type="cellIs" dxfId="11271" priority="133" operator="equal">
      <formula>"Costco"</formula>
    </cfRule>
    <cfRule type="cellIs" dxfId="11270" priority="134" operator="equal">
      <formula>"Gutzy"</formula>
    </cfRule>
    <cfRule type="cellIs" dxfId="11269" priority="135" operator="equal">
      <formula>"LCP"</formula>
    </cfRule>
  </conditionalFormatting>
  <conditionalFormatting sqref="S71:S76">
    <cfRule type="cellIs" dxfId="11268" priority="131" operator="equal">
      <formula>"Receiving"</formula>
    </cfRule>
  </conditionalFormatting>
  <conditionalFormatting sqref="Q62:Q66 T72:T77 W62:W67 O61 U71 L61:L67 S62:T67">
    <cfRule type="cellIs" dxfId="11267" priority="130" operator="equal">
      <formula>"SLC"</formula>
    </cfRule>
  </conditionalFormatting>
  <conditionalFormatting sqref="Q62:Q66 T72:T77 W62:W67 O61 U71 L61:L67 S62:T67">
    <cfRule type="cellIs" dxfId="11266" priority="126" operator="equal">
      <formula>"IDF"</formula>
    </cfRule>
    <cfRule type="cellIs" dxfId="11265" priority="127" operator="equal">
      <formula>"Costco"</formula>
    </cfRule>
    <cfRule type="cellIs" dxfId="11264" priority="128" operator="equal">
      <formula>"Gutzy"</formula>
    </cfRule>
    <cfRule type="cellIs" dxfId="11263" priority="129" operator="equal">
      <formula>"LCP"</formula>
    </cfRule>
  </conditionalFormatting>
  <conditionalFormatting sqref="Q72:Q77">
    <cfRule type="cellIs" dxfId="11262" priority="125" operator="equal">
      <formula>"SLC"</formula>
    </cfRule>
  </conditionalFormatting>
  <conditionalFormatting sqref="Q72:Q77">
    <cfRule type="cellIs" dxfId="11261" priority="121" operator="equal">
      <formula>"IDF"</formula>
    </cfRule>
    <cfRule type="cellIs" dxfId="11260" priority="122" operator="equal">
      <formula>"Costco"</formula>
    </cfRule>
    <cfRule type="cellIs" dxfId="11259" priority="123" operator="equal">
      <formula>"Gutzy"</formula>
    </cfRule>
    <cfRule type="cellIs" dxfId="11258" priority="124" operator="equal">
      <formula>"LCP"</formula>
    </cfRule>
  </conditionalFormatting>
  <conditionalFormatting sqref="W72:W77">
    <cfRule type="cellIs" dxfId="11257" priority="120" operator="equal">
      <formula>"SLC"</formula>
    </cfRule>
  </conditionalFormatting>
  <conditionalFormatting sqref="W72:W77">
    <cfRule type="cellIs" dxfId="11256" priority="116" operator="equal">
      <formula>"IDF"</formula>
    </cfRule>
    <cfRule type="cellIs" dxfId="11255" priority="117" operator="equal">
      <formula>"Costco"</formula>
    </cfRule>
    <cfRule type="cellIs" dxfId="11254" priority="118" operator="equal">
      <formula>"Gutzy"</formula>
    </cfRule>
    <cfRule type="cellIs" dxfId="11253" priority="119" operator="equal">
      <formula>"LCP"</formula>
    </cfRule>
  </conditionalFormatting>
  <conditionalFormatting sqref="N71:N77 U71 L61:L67 S62:S67">
    <cfRule type="cellIs" dxfId="11252" priority="115" operator="equal">
      <formula>"Receiving"</formula>
    </cfRule>
  </conditionalFormatting>
  <conditionalFormatting sqref="A84">
    <cfRule type="cellIs" dxfId="11251" priority="108" operator="equal">
      <formula>"SLC"</formula>
    </cfRule>
  </conditionalFormatting>
  <conditionalFormatting sqref="A84">
    <cfRule type="cellIs" dxfId="11250" priority="104" operator="equal">
      <formula>"IDF"</formula>
    </cfRule>
    <cfRule type="cellIs" dxfId="11249" priority="105" operator="equal">
      <formula>"Costco"</formula>
    </cfRule>
    <cfRule type="cellIs" dxfId="11248" priority="106" operator="equal">
      <formula>"Gutzy"</formula>
    </cfRule>
    <cfRule type="cellIs" dxfId="11247" priority="107" operator="equal">
      <formula>"LCP"</formula>
    </cfRule>
  </conditionalFormatting>
  <conditionalFormatting sqref="A84">
    <cfRule type="cellIs" dxfId="11246" priority="103" operator="equal">
      <formula>"Receiving"</formula>
    </cfRule>
  </conditionalFormatting>
  <conditionalFormatting sqref="A5:A14">
    <cfRule type="cellIs" dxfId="11245" priority="102" operator="equal">
      <formula>"SLC"</formula>
    </cfRule>
  </conditionalFormatting>
  <conditionalFormatting sqref="A5:A14">
    <cfRule type="cellIs" dxfId="11244" priority="98" operator="equal">
      <formula>"IDF"</formula>
    </cfRule>
    <cfRule type="cellIs" dxfId="11243" priority="99" operator="equal">
      <formula>"Costco"</formula>
    </cfRule>
    <cfRule type="cellIs" dxfId="11242" priority="100" operator="equal">
      <formula>"Gutzy"</formula>
    </cfRule>
    <cfRule type="cellIs" dxfId="11241" priority="101" operator="equal">
      <formula>"LCP"</formula>
    </cfRule>
  </conditionalFormatting>
  <conditionalFormatting sqref="A5:A14">
    <cfRule type="cellIs" dxfId="11240" priority="97" operator="equal">
      <formula>"Receiving"</formula>
    </cfRule>
  </conditionalFormatting>
  <conditionalFormatting sqref="J25">
    <cfRule type="cellIs" dxfId="11239" priority="96" operator="equal">
      <formula>"SLC"</formula>
    </cfRule>
  </conditionalFormatting>
  <conditionalFormatting sqref="J25">
    <cfRule type="cellIs" dxfId="11238" priority="92" operator="equal">
      <formula>"IDF"</formula>
    </cfRule>
    <cfRule type="cellIs" dxfId="11237" priority="93" operator="equal">
      <formula>"Costco"</formula>
    </cfRule>
    <cfRule type="cellIs" dxfId="11236" priority="94" operator="equal">
      <formula>"Gutzy"</formula>
    </cfRule>
    <cfRule type="cellIs" dxfId="11235" priority="95" operator="equal">
      <formula>"LCP"</formula>
    </cfRule>
  </conditionalFormatting>
  <conditionalFormatting sqref="J25">
    <cfRule type="cellIs" dxfId="11234" priority="91" operator="equal">
      <formula>"Receiving"</formula>
    </cfRule>
  </conditionalFormatting>
  <conditionalFormatting sqref="A55">
    <cfRule type="cellIs" dxfId="11233" priority="90" operator="equal">
      <formula>"SLC"</formula>
    </cfRule>
  </conditionalFormatting>
  <conditionalFormatting sqref="A55">
    <cfRule type="cellIs" dxfId="11232" priority="86" operator="equal">
      <formula>"IDF"</formula>
    </cfRule>
    <cfRule type="cellIs" dxfId="11231" priority="87" operator="equal">
      <formula>"Costco"</formula>
    </cfRule>
    <cfRule type="cellIs" dxfId="11230" priority="88" operator="equal">
      <formula>"Gutzy"</formula>
    </cfRule>
    <cfRule type="cellIs" dxfId="11229" priority="89" operator="equal">
      <formula>"LCP"</formula>
    </cfRule>
  </conditionalFormatting>
  <conditionalFormatting sqref="A55">
    <cfRule type="cellIs" dxfId="11228" priority="85" operator="equal">
      <formula>"Receiving"</formula>
    </cfRule>
  </conditionalFormatting>
  <conditionalFormatting sqref="A83">
    <cfRule type="cellIs" dxfId="11227" priority="84" operator="equal">
      <formula>"SLC"</formula>
    </cfRule>
  </conditionalFormatting>
  <conditionalFormatting sqref="A83">
    <cfRule type="cellIs" dxfId="11226" priority="80" operator="equal">
      <formula>"IDF"</formula>
    </cfRule>
    <cfRule type="cellIs" dxfId="11225" priority="81" operator="equal">
      <formula>"Costco"</formula>
    </cfRule>
    <cfRule type="cellIs" dxfId="11224" priority="82" operator="equal">
      <formula>"Gutzy"</formula>
    </cfRule>
    <cfRule type="cellIs" dxfId="11223" priority="83" operator="equal">
      <formula>"LCP"</formula>
    </cfRule>
  </conditionalFormatting>
  <conditionalFormatting sqref="A83">
    <cfRule type="cellIs" dxfId="11222" priority="79" operator="equal">
      <formula>"Receiving"</formula>
    </cfRule>
  </conditionalFormatting>
  <conditionalFormatting sqref="J55">
    <cfRule type="cellIs" dxfId="11221" priority="78" operator="equal">
      <formula>"SLC"</formula>
    </cfRule>
  </conditionalFormatting>
  <conditionalFormatting sqref="J55">
    <cfRule type="cellIs" dxfId="11220" priority="74" operator="equal">
      <formula>"IDF"</formula>
    </cfRule>
    <cfRule type="cellIs" dxfId="11219" priority="75" operator="equal">
      <formula>"Costco"</formula>
    </cfRule>
    <cfRule type="cellIs" dxfId="11218" priority="76" operator="equal">
      <formula>"Gutzy"</formula>
    </cfRule>
    <cfRule type="cellIs" dxfId="11217" priority="77" operator="equal">
      <formula>"LCP"</formula>
    </cfRule>
  </conditionalFormatting>
  <conditionalFormatting sqref="J55">
    <cfRule type="cellIs" dxfId="11216" priority="73" operator="equal">
      <formula>"Receiving"</formula>
    </cfRule>
  </conditionalFormatting>
  <conditionalFormatting sqref="J53 J56">
    <cfRule type="cellIs" dxfId="11215" priority="72" operator="equal">
      <formula>"SLC"</formula>
    </cfRule>
  </conditionalFormatting>
  <conditionalFormatting sqref="J53 J56">
    <cfRule type="cellIs" dxfId="11214" priority="68" operator="equal">
      <formula>"IDF"</formula>
    </cfRule>
    <cfRule type="cellIs" dxfId="11213" priority="69" operator="equal">
      <formula>"Costco"</formula>
    </cfRule>
    <cfRule type="cellIs" dxfId="11212" priority="70" operator="equal">
      <formula>"Gutzy"</formula>
    </cfRule>
    <cfRule type="cellIs" dxfId="11211" priority="71" operator="equal">
      <formula>"LCP"</formula>
    </cfRule>
  </conditionalFormatting>
  <conditionalFormatting sqref="J53 J56">
    <cfRule type="cellIs" dxfId="11210" priority="67" operator="equal">
      <formula>"Receiving"</formula>
    </cfRule>
  </conditionalFormatting>
  <conditionalFormatting sqref="J54 J57">
    <cfRule type="cellIs" dxfId="11209" priority="66" operator="equal">
      <formula>"SLC"</formula>
    </cfRule>
  </conditionalFormatting>
  <conditionalFormatting sqref="J54 J57">
    <cfRule type="cellIs" dxfId="11208" priority="62" operator="equal">
      <formula>"IDF"</formula>
    </cfRule>
    <cfRule type="cellIs" dxfId="11207" priority="63" operator="equal">
      <formula>"Costco"</formula>
    </cfRule>
    <cfRule type="cellIs" dxfId="11206" priority="64" operator="equal">
      <formula>"Gutzy"</formula>
    </cfRule>
    <cfRule type="cellIs" dxfId="11205" priority="65" operator="equal">
      <formula>"LCP"</formula>
    </cfRule>
  </conditionalFormatting>
  <conditionalFormatting sqref="J54 J57">
    <cfRule type="cellIs" dxfId="11204" priority="61" operator="equal">
      <formula>"Receiving"</formula>
    </cfRule>
  </conditionalFormatting>
  <conditionalFormatting sqref="A19:A21">
    <cfRule type="cellIs" dxfId="11203" priority="60" operator="equal">
      <formula>"SLC"</formula>
    </cfRule>
  </conditionalFormatting>
  <conditionalFormatting sqref="A19:A21">
    <cfRule type="cellIs" dxfId="11202" priority="56" operator="equal">
      <formula>"IDF"</formula>
    </cfRule>
    <cfRule type="cellIs" dxfId="11201" priority="57" operator="equal">
      <formula>"Costco"</formula>
    </cfRule>
    <cfRule type="cellIs" dxfId="11200" priority="58" operator="equal">
      <formula>"Gutzy"</formula>
    </cfRule>
    <cfRule type="cellIs" dxfId="11199" priority="59" operator="equal">
      <formula>"LCP"</formula>
    </cfRule>
  </conditionalFormatting>
  <conditionalFormatting sqref="A19:A21">
    <cfRule type="cellIs" dxfId="11198" priority="55" operator="equal">
      <formula>"Receiving"</formula>
    </cfRule>
  </conditionalFormatting>
  <conditionalFormatting sqref="S54">
    <cfRule type="cellIs" dxfId="11197" priority="48" operator="equal">
      <formula>"SLC"</formula>
    </cfRule>
  </conditionalFormatting>
  <conditionalFormatting sqref="S54">
    <cfRule type="cellIs" dxfId="11196" priority="44" operator="equal">
      <formula>"IDF"</formula>
    </cfRule>
    <cfRule type="cellIs" dxfId="11195" priority="45" operator="equal">
      <formula>"Costco"</formula>
    </cfRule>
    <cfRule type="cellIs" dxfId="11194" priority="46" operator="equal">
      <formula>"Gutzy"</formula>
    </cfRule>
    <cfRule type="cellIs" dxfId="11193" priority="47" operator="equal">
      <formula>"LCP"</formula>
    </cfRule>
  </conditionalFormatting>
  <conditionalFormatting sqref="S54">
    <cfRule type="cellIs" dxfId="11192" priority="43" operator="equal">
      <formula>"Receiving"</formula>
    </cfRule>
  </conditionalFormatting>
  <conditionalFormatting sqref="J58">
    <cfRule type="cellIs" dxfId="11191" priority="42" operator="equal">
      <formula>"SLC"</formula>
    </cfRule>
  </conditionalFormatting>
  <conditionalFormatting sqref="J58">
    <cfRule type="cellIs" dxfId="11190" priority="38" operator="equal">
      <formula>"IDF"</formula>
    </cfRule>
    <cfRule type="cellIs" dxfId="11189" priority="39" operator="equal">
      <formula>"Costco"</formula>
    </cfRule>
    <cfRule type="cellIs" dxfId="11188" priority="40" operator="equal">
      <formula>"Gutzy"</formula>
    </cfRule>
    <cfRule type="cellIs" dxfId="11187" priority="41" operator="equal">
      <formula>"LCP"</formula>
    </cfRule>
  </conditionalFormatting>
  <conditionalFormatting sqref="J58">
    <cfRule type="cellIs" dxfId="11186" priority="37" operator="equal">
      <formula>"Receiving"</formula>
    </cfRule>
  </conditionalFormatting>
  <conditionalFormatting sqref="A81">
    <cfRule type="cellIs" dxfId="11185" priority="36" operator="equal">
      <formula>"SLC"</formula>
    </cfRule>
  </conditionalFormatting>
  <conditionalFormatting sqref="A81">
    <cfRule type="cellIs" dxfId="11184" priority="32" operator="equal">
      <formula>"IDF"</formula>
    </cfRule>
    <cfRule type="cellIs" dxfId="11183" priority="33" operator="equal">
      <formula>"Costco"</formula>
    </cfRule>
    <cfRule type="cellIs" dxfId="11182" priority="34" operator="equal">
      <formula>"Gutzy"</formula>
    </cfRule>
    <cfRule type="cellIs" dxfId="11181" priority="35" operator="equal">
      <formula>"LCP"</formula>
    </cfRule>
  </conditionalFormatting>
  <conditionalFormatting sqref="A81">
    <cfRule type="cellIs" dxfId="11180" priority="31" operator="equal">
      <formula>"Receiving"</formula>
    </cfRule>
  </conditionalFormatting>
  <conditionalFormatting sqref="A81">
    <cfRule type="cellIs" dxfId="11179" priority="30" operator="equal">
      <formula>"SLC"</formula>
    </cfRule>
  </conditionalFormatting>
  <conditionalFormatting sqref="A81">
    <cfRule type="cellIs" dxfId="11178" priority="26" operator="equal">
      <formula>"IDF"</formula>
    </cfRule>
    <cfRule type="cellIs" dxfId="11177" priority="27" operator="equal">
      <formula>"Costco"</formula>
    </cfRule>
    <cfRule type="cellIs" dxfId="11176" priority="28" operator="equal">
      <formula>"Gutzy"</formula>
    </cfRule>
    <cfRule type="cellIs" dxfId="11175" priority="29" operator="equal">
      <formula>"LCP"</formula>
    </cfRule>
  </conditionalFormatting>
  <conditionalFormatting sqref="A81">
    <cfRule type="cellIs" dxfId="11174" priority="25" operator="equal">
      <formula>"Receiving"</formula>
    </cfRule>
  </conditionalFormatting>
  <conditionalFormatting sqref="A79">
    <cfRule type="cellIs" dxfId="11173" priority="24" operator="equal">
      <formula>"SLC"</formula>
    </cfRule>
  </conditionalFormatting>
  <conditionalFormatting sqref="A79">
    <cfRule type="cellIs" dxfId="11172" priority="20" operator="equal">
      <formula>"IDF"</formula>
    </cfRule>
    <cfRule type="cellIs" dxfId="11171" priority="21" operator="equal">
      <formula>"Costco"</formula>
    </cfRule>
    <cfRule type="cellIs" dxfId="11170" priority="22" operator="equal">
      <formula>"Gutzy"</formula>
    </cfRule>
    <cfRule type="cellIs" dxfId="11169" priority="23" operator="equal">
      <formula>"LCP"</formula>
    </cfRule>
  </conditionalFormatting>
  <conditionalFormatting sqref="A79">
    <cfRule type="cellIs" dxfId="11168" priority="19" operator="equal">
      <formula>"Receiving"</formula>
    </cfRule>
  </conditionalFormatting>
  <conditionalFormatting sqref="A79">
    <cfRule type="cellIs" dxfId="11167" priority="18" operator="equal">
      <formula>"SLC"</formula>
    </cfRule>
  </conditionalFormatting>
  <conditionalFormatting sqref="A79">
    <cfRule type="cellIs" dxfId="11166" priority="14" operator="equal">
      <formula>"IDF"</formula>
    </cfRule>
    <cfRule type="cellIs" dxfId="11165" priority="15" operator="equal">
      <formula>"Costco"</formula>
    </cfRule>
    <cfRule type="cellIs" dxfId="11164" priority="16" operator="equal">
      <formula>"Gutzy"</formula>
    </cfRule>
    <cfRule type="cellIs" dxfId="11163" priority="17" operator="equal">
      <formula>"LCP"</formula>
    </cfRule>
  </conditionalFormatting>
  <conditionalFormatting sqref="A79">
    <cfRule type="cellIs" dxfId="11162" priority="13" operator="equal">
      <formula>"Receiving"</formula>
    </cfRule>
  </conditionalFormatting>
  <conditionalFormatting sqref="S58">
    <cfRule type="cellIs" dxfId="11161" priority="12" operator="equal">
      <formula>"SLC"</formula>
    </cfRule>
  </conditionalFormatting>
  <conditionalFormatting sqref="S58">
    <cfRule type="cellIs" dxfId="11160" priority="8" operator="equal">
      <formula>"IDF"</formula>
    </cfRule>
    <cfRule type="cellIs" dxfId="11159" priority="9" operator="equal">
      <formula>"Costco"</formula>
    </cfRule>
    <cfRule type="cellIs" dxfId="11158" priority="10" operator="equal">
      <formula>"Gutzy"</formula>
    </cfRule>
    <cfRule type="cellIs" dxfId="11157" priority="11" operator="equal">
      <formula>"LCP"</formula>
    </cfRule>
  </conditionalFormatting>
  <conditionalFormatting sqref="S58">
    <cfRule type="cellIs" dxfId="11156" priority="7" operator="equal">
      <formula>"Receiving"</formula>
    </cfRule>
  </conditionalFormatting>
  <conditionalFormatting sqref="S58">
    <cfRule type="cellIs" dxfId="11155" priority="6" operator="equal">
      <formula>"SLC"</formula>
    </cfRule>
  </conditionalFormatting>
  <conditionalFormatting sqref="S58">
    <cfRule type="cellIs" dxfId="11154" priority="2" operator="equal">
      <formula>"IDF"</formula>
    </cfRule>
    <cfRule type="cellIs" dxfId="11153" priority="3" operator="equal">
      <formula>"Costco"</formula>
    </cfRule>
    <cfRule type="cellIs" dxfId="11152" priority="4" operator="equal">
      <formula>"Gutzy"</formula>
    </cfRule>
    <cfRule type="cellIs" dxfId="11151" priority="5" operator="equal">
      <formula>"LCP"</formula>
    </cfRule>
  </conditionalFormatting>
  <conditionalFormatting sqref="S58">
    <cfRule type="cellIs" dxfId="11150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2918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18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351D8B-72B0-47CB-BA20-68D20BA203B4}">
          <x14:formula1>
            <xm:f>Lists!$A$1:$A$52</xm:f>
          </x14:formula1>
          <xm:sqref>C1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6920-A9ED-450F-A63D-B442C62AE82C}">
  <sheetPr codeName="Sheet265">
    <tabColor rgb="FFFF0000"/>
    <pageSetUpPr fitToPage="1"/>
  </sheetPr>
  <dimension ref="A1:BC274"/>
  <sheetViews>
    <sheetView topLeftCell="A34" zoomScale="90" zoomScaleNormal="90" zoomScaleSheetLayoutView="37" workbookViewId="0">
      <selection activeCell="R42" sqref="R4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85</v>
      </c>
    </row>
    <row r="2" spans="1:36" ht="8.25" customHeight="1" thickBot="1" x14ac:dyDescent="0.3"/>
    <row r="3" spans="1:36" ht="16.5" thickBot="1" x14ac:dyDescent="0.3">
      <c r="A3" s="476">
        <f>VLOOKUP(C1,Lists!A1:B52,2)</f>
        <v>46215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46216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46217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45" t="s">
        <v>20</v>
      </c>
      <c r="B5" s="136">
        <v>35884</v>
      </c>
      <c r="C5" s="137">
        <v>89736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35897</v>
      </c>
      <c r="L5" s="137">
        <v>90453</v>
      </c>
      <c r="M5" s="137"/>
      <c r="N5" s="137" t="s">
        <v>62</v>
      </c>
      <c r="O5" s="142"/>
      <c r="P5" s="304"/>
      <c r="Q5" s="143"/>
      <c r="R5" s="310"/>
      <c r="S5" s="135"/>
      <c r="T5" s="137"/>
      <c r="U5" s="137"/>
      <c r="V5" s="137"/>
      <c r="W5" s="128"/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35885</v>
      </c>
      <c r="C6" s="128">
        <v>89747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35898</v>
      </c>
      <c r="L6" s="128">
        <v>90464</v>
      </c>
      <c r="M6" s="128"/>
      <c r="N6" s="128" t="s">
        <v>62</v>
      </c>
      <c r="O6" s="142"/>
      <c r="P6" s="302"/>
      <c r="Q6" s="142"/>
      <c r="R6" s="311"/>
      <c r="S6" s="145"/>
      <c r="T6" s="128"/>
      <c r="U6" s="148"/>
      <c r="V6" s="128"/>
      <c r="W6" s="128"/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435">
        <v>35886</v>
      </c>
      <c r="C7" s="128">
        <v>89748</v>
      </c>
      <c r="D7" s="128"/>
      <c r="E7" s="128" t="s">
        <v>72</v>
      </c>
      <c r="F7" s="142"/>
      <c r="G7" s="302"/>
      <c r="H7" s="142"/>
      <c r="I7" s="436">
        <v>46218</v>
      </c>
      <c r="J7" s="145" t="s">
        <v>19</v>
      </c>
      <c r="K7" s="205">
        <v>35899</v>
      </c>
      <c r="L7" s="128">
        <v>90475</v>
      </c>
      <c r="M7" s="128"/>
      <c r="N7" s="128" t="s">
        <v>62</v>
      </c>
      <c r="O7" s="142"/>
      <c r="P7" s="302"/>
      <c r="Q7" s="142"/>
      <c r="R7" s="311"/>
      <c r="S7" s="145"/>
      <c r="T7" s="128"/>
      <c r="U7" s="128"/>
      <c r="V7" s="128"/>
      <c r="W7" s="128"/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35887</v>
      </c>
      <c r="C8" s="128">
        <v>89749</v>
      </c>
      <c r="D8" s="128"/>
      <c r="E8" s="128" t="s">
        <v>71</v>
      </c>
      <c r="F8" s="142"/>
      <c r="G8" s="302"/>
      <c r="H8" s="142"/>
      <c r="I8" s="312"/>
      <c r="J8" s="145" t="s">
        <v>19</v>
      </c>
      <c r="K8" s="205">
        <v>35900</v>
      </c>
      <c r="L8" s="128">
        <v>90483</v>
      </c>
      <c r="M8" s="128"/>
      <c r="N8" s="128" t="s">
        <v>62</v>
      </c>
      <c r="O8" s="142"/>
      <c r="P8" s="302"/>
      <c r="Q8" s="142"/>
      <c r="R8" s="311"/>
      <c r="S8" s="145"/>
      <c r="T8" s="128"/>
      <c r="U8" s="128"/>
      <c r="V8" s="128"/>
      <c r="W8" s="128"/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35888</v>
      </c>
      <c r="C9" s="128">
        <v>89750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35901</v>
      </c>
      <c r="L9" s="128">
        <v>90484</v>
      </c>
      <c r="M9" s="128"/>
      <c r="N9" s="128" t="s">
        <v>73</v>
      </c>
      <c r="O9" s="142"/>
      <c r="P9" s="302"/>
      <c r="Q9" s="142"/>
      <c r="R9" s="311"/>
      <c r="S9" s="145"/>
      <c r="T9" s="128"/>
      <c r="U9" s="128"/>
      <c r="V9" s="128"/>
      <c r="W9" s="128"/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35889</v>
      </c>
      <c r="C10" s="128">
        <v>89752</v>
      </c>
      <c r="D10" s="128"/>
      <c r="E10" s="128" t="s">
        <v>69</v>
      </c>
      <c r="F10" s="142"/>
      <c r="G10" s="302"/>
      <c r="H10" s="142"/>
      <c r="I10" s="309">
        <v>46214</v>
      </c>
      <c r="J10" s="145" t="s">
        <v>19</v>
      </c>
      <c r="K10" s="205">
        <v>35902</v>
      </c>
      <c r="L10" s="128">
        <v>90485</v>
      </c>
      <c r="M10" s="128"/>
      <c r="N10" s="128" t="s">
        <v>70</v>
      </c>
      <c r="O10" s="142"/>
      <c r="P10" s="302"/>
      <c r="Q10" s="142"/>
      <c r="R10" s="311"/>
      <c r="S10" s="145"/>
      <c r="T10" s="128"/>
      <c r="U10" s="128"/>
      <c r="V10" s="128"/>
      <c r="W10" s="128"/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35890</v>
      </c>
      <c r="C11" s="128">
        <v>89753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35903</v>
      </c>
      <c r="L11" s="128">
        <v>90486</v>
      </c>
      <c r="M11" s="128"/>
      <c r="N11" s="128" t="s">
        <v>73</v>
      </c>
      <c r="O11" s="142"/>
      <c r="P11" s="302"/>
      <c r="Q11" s="142"/>
      <c r="R11" s="311"/>
      <c r="S11" s="145"/>
      <c r="T11" s="128"/>
      <c r="U11" s="128"/>
      <c r="V11" s="128"/>
      <c r="W11" s="128"/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35891</v>
      </c>
      <c r="C12" s="128">
        <v>89754</v>
      </c>
      <c r="D12" s="128"/>
      <c r="E12" s="128" t="s">
        <v>70</v>
      </c>
      <c r="F12" s="142"/>
      <c r="G12" s="302"/>
      <c r="H12" s="142"/>
      <c r="I12" s="311"/>
      <c r="J12" s="145" t="s">
        <v>19</v>
      </c>
      <c r="K12" s="205">
        <v>35904</v>
      </c>
      <c r="L12" s="128">
        <v>90487</v>
      </c>
      <c r="M12" s="128"/>
      <c r="N12" s="128" t="s">
        <v>73</v>
      </c>
      <c r="O12" s="142"/>
      <c r="P12" s="302"/>
      <c r="Q12" s="142"/>
      <c r="R12" s="311"/>
      <c r="S12" s="145"/>
      <c r="T12" s="128"/>
      <c r="U12" s="128"/>
      <c r="V12" s="128"/>
      <c r="W12" s="128"/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128">
        <v>35892</v>
      </c>
      <c r="C13" s="128">
        <v>89755</v>
      </c>
      <c r="D13" s="128"/>
      <c r="E13" s="128" t="s">
        <v>72</v>
      </c>
      <c r="F13" s="142"/>
      <c r="G13" s="302"/>
      <c r="H13" s="142"/>
      <c r="I13" s="311"/>
      <c r="J13" s="145" t="s">
        <v>19</v>
      </c>
      <c r="K13" s="205">
        <v>35905</v>
      </c>
      <c r="L13" s="128">
        <v>90488</v>
      </c>
      <c r="M13" s="128"/>
      <c r="N13" s="128" t="s">
        <v>71</v>
      </c>
      <c r="O13" s="142"/>
      <c r="P13" s="302"/>
      <c r="Q13" s="142"/>
      <c r="R13" s="311"/>
      <c r="S13" s="145"/>
      <c r="T13" s="128"/>
      <c r="U13" s="128"/>
      <c r="V13" s="128"/>
      <c r="W13" s="128"/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45">
        <v>35893</v>
      </c>
      <c r="C14" s="128">
        <v>89756</v>
      </c>
      <c r="D14" s="128"/>
      <c r="E14" s="128" t="s">
        <v>72</v>
      </c>
      <c r="F14" s="142"/>
      <c r="G14" s="302"/>
      <c r="H14" s="142"/>
      <c r="I14" s="309">
        <v>46216</v>
      </c>
      <c r="J14" s="145" t="s">
        <v>19</v>
      </c>
      <c r="K14" s="205">
        <v>35906</v>
      </c>
      <c r="L14" s="128">
        <v>90489</v>
      </c>
      <c r="M14" s="128"/>
      <c r="N14" s="128" t="s">
        <v>62</v>
      </c>
      <c r="O14" s="142"/>
      <c r="P14" s="302"/>
      <c r="Q14" s="142"/>
      <c r="R14" s="311"/>
      <c r="S14" s="145"/>
      <c r="T14" s="128"/>
      <c r="U14" s="128"/>
      <c r="V14" s="128"/>
      <c r="W14" s="128"/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35894</v>
      </c>
      <c r="C15" s="128">
        <v>450137550</v>
      </c>
      <c r="D15" s="128"/>
      <c r="E15" s="128"/>
      <c r="F15" s="142"/>
      <c r="G15" s="302"/>
      <c r="H15" s="142"/>
      <c r="I15" s="311"/>
      <c r="J15" s="145" t="s">
        <v>19</v>
      </c>
      <c r="K15" s="205">
        <v>35907</v>
      </c>
      <c r="L15" s="128">
        <v>90490</v>
      </c>
      <c r="M15" s="128"/>
      <c r="N15" s="128" t="s">
        <v>70</v>
      </c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128">
        <v>35895</v>
      </c>
      <c r="C16" s="128"/>
      <c r="D16" s="128"/>
      <c r="E16" s="128"/>
      <c r="F16" s="142"/>
      <c r="G16" s="302"/>
      <c r="H16" s="142"/>
      <c r="I16" s="311"/>
      <c r="J16" s="145" t="s">
        <v>19</v>
      </c>
      <c r="K16" s="205">
        <v>35908</v>
      </c>
      <c r="L16" s="148">
        <v>90496</v>
      </c>
      <c r="M16" s="128"/>
      <c r="N16" s="128" t="s">
        <v>72</v>
      </c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35896</v>
      </c>
      <c r="C17" s="128">
        <v>4501375495</v>
      </c>
      <c r="D17" s="128"/>
      <c r="E17" s="128"/>
      <c r="F17" s="142"/>
      <c r="G17" s="302"/>
      <c r="H17" s="142"/>
      <c r="I17" s="311"/>
      <c r="J17" s="145" t="s">
        <v>19</v>
      </c>
      <c r="K17" s="205">
        <v>35909</v>
      </c>
      <c r="L17" s="128">
        <v>90507</v>
      </c>
      <c r="M17" s="128"/>
      <c r="N17" s="128" t="s">
        <v>71</v>
      </c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35910</v>
      </c>
      <c r="L18" s="128">
        <v>90518</v>
      </c>
      <c r="M18" s="128"/>
      <c r="N18" s="128" t="s">
        <v>70</v>
      </c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128">
        <v>35911</v>
      </c>
      <c r="L19" s="128">
        <v>90523</v>
      </c>
      <c r="M19" s="128"/>
      <c r="N19" s="128" t="s">
        <v>62</v>
      </c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20</v>
      </c>
      <c r="K20" s="205">
        <v>35912</v>
      </c>
      <c r="L20" s="148">
        <v>90524</v>
      </c>
      <c r="M20" s="128"/>
      <c r="N20" s="128" t="s">
        <v>62</v>
      </c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45" t="s">
        <v>22</v>
      </c>
      <c r="K21" s="205">
        <v>35913</v>
      </c>
      <c r="L21" s="442">
        <v>4501375690</v>
      </c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426" t="s">
        <v>86</v>
      </c>
      <c r="T23" s="245"/>
      <c r="U23" s="339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/>
      <c r="L24" s="154" t="s">
        <v>81</v>
      </c>
      <c r="M24" s="141"/>
      <c r="N24" s="141"/>
      <c r="O24" s="142"/>
      <c r="P24" s="304"/>
      <c r="Q24" s="143"/>
      <c r="R24" s="316"/>
      <c r="S24" s="152" t="s">
        <v>12</v>
      </c>
      <c r="T24" s="128"/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56" t="s">
        <v>12</v>
      </c>
      <c r="B25" s="128">
        <v>30042833</v>
      </c>
      <c r="C25" s="128" t="s">
        <v>13</v>
      </c>
      <c r="D25" s="128">
        <v>756125</v>
      </c>
      <c r="E25" s="128" t="s">
        <v>16</v>
      </c>
      <c r="F25" s="162"/>
      <c r="G25" s="128"/>
      <c r="H25" s="142"/>
      <c r="I25" s="311"/>
      <c r="J25" s="156" t="s">
        <v>12</v>
      </c>
      <c r="K25" s="141">
        <v>30042925</v>
      </c>
      <c r="L25" s="154" t="s">
        <v>87</v>
      </c>
      <c r="M25" s="141"/>
      <c r="N25" s="141"/>
      <c r="O25" s="143" t="s">
        <v>16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30042789</v>
      </c>
      <c r="C26" s="128" t="s">
        <v>13</v>
      </c>
      <c r="D26" s="128">
        <v>756120</v>
      </c>
      <c r="E26" s="128" t="s">
        <v>14</v>
      </c>
      <c r="F26" s="250"/>
      <c r="G26" s="175"/>
      <c r="H26" s="142"/>
      <c r="I26" s="311"/>
      <c r="J26" s="156" t="s">
        <v>12</v>
      </c>
      <c r="K26" s="141">
        <v>30042860</v>
      </c>
      <c r="L26" s="154" t="s">
        <v>13</v>
      </c>
      <c r="M26" s="141">
        <v>756050</v>
      </c>
      <c r="N26" s="141"/>
      <c r="O26" s="143" t="s">
        <v>64</v>
      </c>
      <c r="P26" s="304"/>
      <c r="Q26" s="143"/>
      <c r="R26" s="316"/>
      <c r="S26" s="145"/>
      <c r="T26" s="148"/>
      <c r="U26" s="153"/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56" t="s">
        <v>12</v>
      </c>
      <c r="K27" s="128">
        <v>30042859</v>
      </c>
      <c r="L27" s="153" t="s">
        <v>13</v>
      </c>
      <c r="M27" s="128">
        <v>756050</v>
      </c>
      <c r="N27" s="128"/>
      <c r="O27" s="142" t="s">
        <v>74</v>
      </c>
      <c r="P27" s="302"/>
      <c r="Q27" s="142"/>
      <c r="R27" s="311"/>
      <c r="S27" s="145"/>
      <c r="T27" s="128"/>
      <c r="U27" s="148"/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46218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46219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46220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35914</v>
      </c>
      <c r="C34" s="137">
        <v>90491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35931</v>
      </c>
      <c r="L34" s="137">
        <v>90506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35949</v>
      </c>
      <c r="U34" s="137">
        <v>90447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35915</v>
      </c>
      <c r="C35" s="128">
        <v>90492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35932</v>
      </c>
      <c r="L35" s="128">
        <v>90508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35950</v>
      </c>
      <c r="U35" s="128">
        <v>90448</v>
      </c>
      <c r="V35" s="128"/>
      <c r="W35" s="128" t="s">
        <v>73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35916</v>
      </c>
      <c r="C36" s="128">
        <v>90493</v>
      </c>
      <c r="D36" s="128"/>
      <c r="E36" s="128" t="s">
        <v>70</v>
      </c>
      <c r="F36" s="142"/>
      <c r="G36" s="302"/>
      <c r="H36" s="142"/>
      <c r="I36" s="311"/>
      <c r="J36" s="145" t="s">
        <v>19</v>
      </c>
      <c r="K36" s="205">
        <v>35933</v>
      </c>
      <c r="L36" s="128">
        <v>90509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35951</v>
      </c>
      <c r="U36" s="128">
        <v>90449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35917</v>
      </c>
      <c r="C37" s="128">
        <v>90494</v>
      </c>
      <c r="D37" s="128"/>
      <c r="E37" s="128" t="s">
        <v>70</v>
      </c>
      <c r="F37" s="142"/>
      <c r="G37" s="302"/>
      <c r="H37" s="142"/>
      <c r="I37" s="311"/>
      <c r="J37" s="145" t="s">
        <v>19</v>
      </c>
      <c r="K37" s="205">
        <v>35934</v>
      </c>
      <c r="L37" s="128">
        <v>90510</v>
      </c>
      <c r="M37" s="128"/>
      <c r="N37" s="128" t="s">
        <v>70</v>
      </c>
      <c r="O37" s="142"/>
      <c r="P37" s="302"/>
      <c r="Q37" s="142"/>
      <c r="R37" s="311"/>
      <c r="S37" s="145" t="s">
        <v>19</v>
      </c>
      <c r="T37" s="205">
        <v>35952</v>
      </c>
      <c r="U37" s="128">
        <v>90450</v>
      </c>
      <c r="V37" s="128"/>
      <c r="W37" s="128" t="s">
        <v>71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35918</v>
      </c>
      <c r="C38" s="128">
        <v>90495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35935</v>
      </c>
      <c r="L38" s="128">
        <v>90511</v>
      </c>
      <c r="M38" s="128"/>
      <c r="N38" s="128" t="s">
        <v>69</v>
      </c>
      <c r="O38" s="142"/>
      <c r="P38" s="302"/>
      <c r="Q38" s="142"/>
      <c r="R38" s="311"/>
      <c r="S38" s="145" t="s">
        <v>19</v>
      </c>
      <c r="T38" s="205">
        <v>35953</v>
      </c>
      <c r="U38" s="128">
        <v>90451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35919</v>
      </c>
      <c r="C39" s="128">
        <v>90497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35936</v>
      </c>
      <c r="L39" s="128">
        <v>90512</v>
      </c>
      <c r="M39" s="128"/>
      <c r="N39" s="128" t="s">
        <v>71</v>
      </c>
      <c r="O39" s="142"/>
      <c r="P39" s="302"/>
      <c r="Q39" s="142"/>
      <c r="R39" s="311"/>
      <c r="S39" s="145" t="s">
        <v>19</v>
      </c>
      <c r="T39" s="205">
        <v>35954</v>
      </c>
      <c r="U39" s="128">
        <v>90452</v>
      </c>
      <c r="V39" s="128"/>
      <c r="W39" s="128" t="s">
        <v>70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35920</v>
      </c>
      <c r="C40" s="128">
        <v>90498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35937</v>
      </c>
      <c r="L40" s="128">
        <v>90513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35955</v>
      </c>
      <c r="U40" s="128">
        <v>90454</v>
      </c>
      <c r="V40" s="128"/>
      <c r="W40" s="128" t="s">
        <v>62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35921</v>
      </c>
      <c r="C41" s="128">
        <v>90499</v>
      </c>
      <c r="D41" s="128"/>
      <c r="E41" s="128" t="s">
        <v>71</v>
      </c>
      <c r="F41" s="142"/>
      <c r="G41" s="302"/>
      <c r="H41" s="142"/>
      <c r="I41" s="311"/>
      <c r="J41" s="145" t="s">
        <v>19</v>
      </c>
      <c r="K41" s="128">
        <v>35938</v>
      </c>
      <c r="L41" s="245">
        <v>90514</v>
      </c>
      <c r="M41" s="245" t="s">
        <v>88</v>
      </c>
      <c r="N41" s="245" t="s">
        <v>71</v>
      </c>
      <c r="O41" s="142"/>
      <c r="P41" s="302"/>
      <c r="Q41" s="142"/>
      <c r="R41" s="311"/>
      <c r="S41" s="145" t="s">
        <v>19</v>
      </c>
      <c r="T41" s="205">
        <v>35956</v>
      </c>
      <c r="U41" s="128">
        <v>90455</v>
      </c>
      <c r="V41" s="128"/>
      <c r="W41" s="128" t="s">
        <v>62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35922</v>
      </c>
      <c r="C42" s="128">
        <v>90500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35939</v>
      </c>
      <c r="L42" s="245">
        <v>90515</v>
      </c>
      <c r="M42" s="245"/>
      <c r="N42" s="245" t="s">
        <v>70</v>
      </c>
      <c r="O42" s="142"/>
      <c r="P42" s="302"/>
      <c r="Q42" s="142"/>
      <c r="R42" s="309">
        <v>46224</v>
      </c>
      <c r="S42" s="145" t="s">
        <v>19</v>
      </c>
      <c r="T42" s="205">
        <v>35957</v>
      </c>
      <c r="U42" s="128">
        <v>90456</v>
      </c>
      <c r="V42" s="128"/>
      <c r="W42" s="128" t="s">
        <v>71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35923</v>
      </c>
      <c r="C43" s="128">
        <v>90501</v>
      </c>
      <c r="D43" s="128"/>
      <c r="E43" s="128" t="s">
        <v>69</v>
      </c>
      <c r="F43" s="142"/>
      <c r="G43" s="302"/>
      <c r="H43" s="142"/>
      <c r="I43" s="311"/>
      <c r="J43" s="145" t="s">
        <v>19</v>
      </c>
      <c r="K43" s="205">
        <v>35940</v>
      </c>
      <c r="L43" s="128">
        <v>90516</v>
      </c>
      <c r="M43" s="128"/>
      <c r="N43" s="128" t="s">
        <v>73</v>
      </c>
      <c r="O43" s="142"/>
      <c r="P43" s="302"/>
      <c r="Q43" s="142"/>
      <c r="R43" s="311"/>
      <c r="S43" s="145" t="s">
        <v>19</v>
      </c>
      <c r="T43" s="205">
        <v>35958</v>
      </c>
      <c r="U43" s="128">
        <v>90457</v>
      </c>
      <c r="V43" s="128"/>
      <c r="W43" s="128" t="s">
        <v>73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35924</v>
      </c>
      <c r="C44" s="128">
        <v>90502</v>
      </c>
      <c r="D44" s="128"/>
      <c r="E44" s="128" t="s">
        <v>71</v>
      </c>
      <c r="F44" s="142"/>
      <c r="G44" s="302"/>
      <c r="H44" s="142"/>
      <c r="I44" s="311"/>
      <c r="J44" s="145" t="s">
        <v>19</v>
      </c>
      <c r="K44" s="205">
        <v>35941</v>
      </c>
      <c r="L44" s="128">
        <v>90517</v>
      </c>
      <c r="M44" s="128"/>
      <c r="N44" s="128" t="s">
        <v>89</v>
      </c>
      <c r="O44" s="142"/>
      <c r="P44" s="302"/>
      <c r="Q44" s="142"/>
      <c r="R44" s="311"/>
      <c r="S44" s="145" t="s">
        <v>19</v>
      </c>
      <c r="T44" s="205">
        <v>35959</v>
      </c>
      <c r="U44" s="128">
        <v>90458</v>
      </c>
      <c r="V44" s="128"/>
      <c r="W44" s="128" t="s">
        <v>73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45">
        <v>35925</v>
      </c>
      <c r="C45" s="148">
        <v>90503</v>
      </c>
      <c r="D45" s="128"/>
      <c r="E45" s="128" t="s">
        <v>69</v>
      </c>
      <c r="F45" s="142"/>
      <c r="G45" s="302"/>
      <c r="H45" s="142"/>
      <c r="I45" s="309">
        <v>46216</v>
      </c>
      <c r="J45" s="145" t="s">
        <v>19</v>
      </c>
      <c r="K45" s="205">
        <v>35942</v>
      </c>
      <c r="L45" s="148">
        <v>90519</v>
      </c>
      <c r="M45" s="128"/>
      <c r="N45" s="128" t="s">
        <v>89</v>
      </c>
      <c r="O45" s="142"/>
      <c r="P45" s="302"/>
      <c r="Q45" s="142"/>
      <c r="R45" s="311"/>
      <c r="S45" s="145" t="s">
        <v>19</v>
      </c>
      <c r="T45" s="205">
        <v>35960</v>
      </c>
      <c r="U45" s="148">
        <v>90459</v>
      </c>
      <c r="V45" s="128"/>
      <c r="W45" s="128" t="s">
        <v>69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35926</v>
      </c>
      <c r="C46" s="128">
        <v>90504</v>
      </c>
      <c r="D46" s="128"/>
      <c r="E46" s="128" t="s">
        <v>73</v>
      </c>
      <c r="F46" s="142"/>
      <c r="G46" s="302"/>
      <c r="H46" s="142"/>
      <c r="I46" s="311"/>
      <c r="J46" s="145" t="s">
        <v>19</v>
      </c>
      <c r="K46" s="205">
        <v>35943</v>
      </c>
      <c r="L46" s="128">
        <v>90520</v>
      </c>
      <c r="M46" s="128"/>
      <c r="N46" s="128" t="s">
        <v>89</v>
      </c>
      <c r="O46" s="142"/>
      <c r="P46" s="302"/>
      <c r="Q46" s="142"/>
      <c r="R46" s="311"/>
      <c r="S46" s="145" t="s">
        <v>19</v>
      </c>
      <c r="T46" s="205">
        <v>35961</v>
      </c>
      <c r="U46" s="128">
        <v>90460</v>
      </c>
      <c r="V46" s="128"/>
      <c r="W46" s="128" t="s">
        <v>70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35927</v>
      </c>
      <c r="C47" s="128">
        <v>90505</v>
      </c>
      <c r="D47" s="128"/>
      <c r="E47" s="128" t="s">
        <v>62</v>
      </c>
      <c r="F47" s="142"/>
      <c r="G47" s="302"/>
      <c r="H47" s="142"/>
      <c r="I47" s="311"/>
      <c r="J47" s="145" t="s">
        <v>19</v>
      </c>
      <c r="K47" s="205">
        <v>35944</v>
      </c>
      <c r="L47" s="128">
        <v>90521</v>
      </c>
      <c r="M47" s="128"/>
      <c r="N47" s="128" t="s">
        <v>73</v>
      </c>
      <c r="O47" s="142"/>
      <c r="P47" s="302"/>
      <c r="Q47" s="142"/>
      <c r="R47" s="311"/>
      <c r="S47" s="145" t="s">
        <v>19</v>
      </c>
      <c r="T47" s="205">
        <v>35962</v>
      </c>
      <c r="U47" s="128">
        <v>90522</v>
      </c>
      <c r="V47" s="128"/>
      <c r="W47" s="128" t="s">
        <v>72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45" t="s">
        <v>20</v>
      </c>
      <c r="B48" s="205">
        <v>35928</v>
      </c>
      <c r="C48" s="128">
        <v>90525</v>
      </c>
      <c r="D48" s="128"/>
      <c r="E48" s="128" t="s">
        <v>62</v>
      </c>
      <c r="F48" s="142"/>
      <c r="G48" s="302"/>
      <c r="H48" s="142"/>
      <c r="I48" s="311"/>
      <c r="J48" s="145" t="s">
        <v>20</v>
      </c>
      <c r="K48" s="205">
        <v>35945</v>
      </c>
      <c r="L48" s="128">
        <v>90527</v>
      </c>
      <c r="M48" s="128"/>
      <c r="N48" s="128" t="s">
        <v>62</v>
      </c>
      <c r="O48" s="142"/>
      <c r="P48" s="302"/>
      <c r="Q48" s="142"/>
      <c r="R48" s="311"/>
      <c r="S48" s="145" t="s">
        <v>20</v>
      </c>
      <c r="T48" s="205">
        <v>35963</v>
      </c>
      <c r="U48" s="128">
        <v>90529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45" t="s">
        <v>20</v>
      </c>
      <c r="B49" s="205">
        <v>35929</v>
      </c>
      <c r="C49" s="148">
        <v>90526</v>
      </c>
      <c r="D49" s="128"/>
      <c r="E49" s="128" t="s">
        <v>62</v>
      </c>
      <c r="F49" s="142"/>
      <c r="G49" s="302"/>
      <c r="H49" s="142"/>
      <c r="I49" s="315"/>
      <c r="J49" s="145" t="s">
        <v>20</v>
      </c>
      <c r="K49" s="205">
        <v>35946</v>
      </c>
      <c r="L49" s="437">
        <v>90528</v>
      </c>
      <c r="M49" s="128"/>
      <c r="N49" s="128" t="s">
        <v>62</v>
      </c>
      <c r="O49" s="533" t="s">
        <v>90</v>
      </c>
      <c r="P49" s="534"/>
      <c r="Q49" s="535"/>
      <c r="R49" s="315"/>
      <c r="S49" s="145" t="s">
        <v>20</v>
      </c>
      <c r="T49" s="205">
        <v>35964</v>
      </c>
      <c r="U49" s="148">
        <v>90530</v>
      </c>
      <c r="V49" s="128"/>
      <c r="W49" s="128" t="s">
        <v>62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145" t="s">
        <v>22</v>
      </c>
      <c r="B50" s="205">
        <v>33793</v>
      </c>
      <c r="C50" s="439">
        <v>4501376231</v>
      </c>
      <c r="D50" s="128"/>
      <c r="E50" s="128"/>
      <c r="F50" s="142" t="s">
        <v>65</v>
      </c>
      <c r="G50" s="302"/>
      <c r="H50" s="142"/>
      <c r="I50" s="311"/>
      <c r="J50" s="145" t="s">
        <v>22</v>
      </c>
      <c r="K50" s="205">
        <v>35947</v>
      </c>
      <c r="L50" s="439">
        <v>4501376408</v>
      </c>
      <c r="M50" s="128"/>
      <c r="N50" s="128"/>
      <c r="O50" s="142"/>
      <c r="P50" s="302" t="s">
        <v>75</v>
      </c>
      <c r="Q50" s="142"/>
      <c r="R50" s="311"/>
      <c r="S50" s="145" t="s">
        <v>22</v>
      </c>
      <c r="T50" s="205">
        <v>35965</v>
      </c>
      <c r="U50" s="439">
        <v>4501376707</v>
      </c>
      <c r="V50" s="128"/>
      <c r="W50" s="128"/>
      <c r="X50" s="142" t="s">
        <v>91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45" t="s">
        <v>22</v>
      </c>
      <c r="K51" s="205">
        <v>35948</v>
      </c>
      <c r="L51" s="440">
        <v>4501376409</v>
      </c>
      <c r="M51" s="128"/>
      <c r="N51" s="128"/>
      <c r="O51" s="142"/>
      <c r="P51" s="302" t="s">
        <v>92</v>
      </c>
      <c r="Q51" s="142"/>
      <c r="R51" s="315"/>
      <c r="S51" s="145" t="s">
        <v>22</v>
      </c>
      <c r="T51" s="205">
        <v>35966</v>
      </c>
      <c r="U51" s="440">
        <v>4501376708</v>
      </c>
      <c r="V51" s="128"/>
      <c r="W51" s="128"/>
      <c r="X51" s="142" t="s">
        <v>15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12</v>
      </c>
      <c r="B52" s="128"/>
      <c r="C52" s="153" t="s">
        <v>81</v>
      </c>
      <c r="D52" s="128"/>
      <c r="E52" s="128"/>
      <c r="F52" s="142"/>
      <c r="G52" s="302"/>
      <c r="H52" s="142"/>
      <c r="I52" s="384"/>
      <c r="J52" s="128" t="s">
        <v>63</v>
      </c>
      <c r="K52" s="245">
        <v>35882</v>
      </c>
      <c r="L52" s="128"/>
      <c r="M52" s="320" t="s">
        <v>93</v>
      </c>
      <c r="N52" s="245"/>
      <c r="O52" s="533" t="s">
        <v>90</v>
      </c>
      <c r="P52" s="534"/>
      <c r="Q52" s="535"/>
      <c r="R52" s="311"/>
      <c r="S52" s="145" t="s">
        <v>22</v>
      </c>
      <c r="T52" s="205">
        <v>35967</v>
      </c>
      <c r="U52" s="440">
        <v>4501376713</v>
      </c>
      <c r="V52" s="128"/>
      <c r="W52" s="128"/>
      <c r="X52" s="142" t="s">
        <v>74</v>
      </c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156" t="s">
        <v>12</v>
      </c>
      <c r="B53" s="141">
        <v>30042790</v>
      </c>
      <c r="C53" s="154" t="s">
        <v>13</v>
      </c>
      <c r="D53" s="154">
        <v>756120</v>
      </c>
      <c r="E53" s="141"/>
      <c r="F53" s="143" t="s">
        <v>64</v>
      </c>
      <c r="G53" s="304"/>
      <c r="H53" s="143"/>
      <c r="I53" s="429"/>
      <c r="J53" s="128" t="s">
        <v>63</v>
      </c>
      <c r="K53" s="205">
        <v>35883</v>
      </c>
      <c r="L53" s="128"/>
      <c r="M53" s="245">
        <v>280379</v>
      </c>
      <c r="N53" s="128"/>
      <c r="O53" s="175"/>
      <c r="P53" s="428"/>
      <c r="Q53" s="143"/>
      <c r="R53" s="316"/>
      <c r="S53" s="152" t="s">
        <v>12</v>
      </c>
      <c r="T53" s="141"/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56"/>
      <c r="B54" s="141"/>
      <c r="C54" s="154"/>
      <c r="D54" s="154"/>
      <c r="E54" s="141"/>
      <c r="F54" s="143"/>
      <c r="G54" s="304"/>
      <c r="H54" s="143"/>
      <c r="I54" s="429"/>
      <c r="J54" s="128"/>
      <c r="K54" s="128"/>
      <c r="L54" s="128"/>
      <c r="M54" s="172"/>
      <c r="N54" s="128"/>
      <c r="O54" s="175"/>
      <c r="P54" s="428"/>
      <c r="Q54" s="143"/>
      <c r="R54" s="316"/>
      <c r="S54" s="353" t="s">
        <v>12</v>
      </c>
      <c r="T54" s="141">
        <v>48031</v>
      </c>
      <c r="U54" s="154" t="s">
        <v>94</v>
      </c>
      <c r="V54" s="141"/>
      <c r="W54" s="141"/>
      <c r="X54" s="143" t="s">
        <v>95</v>
      </c>
      <c r="Y54" s="304"/>
      <c r="Z54" s="143"/>
      <c r="AA54" s="316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30042791</v>
      </c>
      <c r="C55" s="153" t="s">
        <v>13</v>
      </c>
      <c r="D55" s="141">
        <v>756120</v>
      </c>
      <c r="E55" s="141"/>
      <c r="F55" s="143" t="s">
        <v>16</v>
      </c>
      <c r="G55" s="304"/>
      <c r="H55" s="143"/>
      <c r="I55" s="429"/>
      <c r="J55" s="252" t="s">
        <v>12</v>
      </c>
      <c r="K55" s="128"/>
      <c r="L55" s="153" t="s">
        <v>81</v>
      </c>
      <c r="M55" s="175"/>
      <c r="N55" s="175"/>
      <c r="O55" s="175"/>
      <c r="P55" s="428"/>
      <c r="Q55" s="143"/>
      <c r="R55" s="316"/>
      <c r="S55" s="156" t="s">
        <v>12</v>
      </c>
      <c r="T55" s="141">
        <v>30042834</v>
      </c>
      <c r="U55" s="154" t="s">
        <v>13</v>
      </c>
      <c r="V55" s="141"/>
      <c r="W55" s="141"/>
      <c r="X55" s="143" t="s">
        <v>76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56" t="s">
        <v>12</v>
      </c>
      <c r="B56" s="172">
        <v>30042873</v>
      </c>
      <c r="C56" s="411" t="s">
        <v>79</v>
      </c>
      <c r="D56" s="410"/>
      <c r="E56" s="410"/>
      <c r="F56" s="425"/>
      <c r="G56" s="342"/>
      <c r="H56" s="343"/>
      <c r="I56" s="430"/>
      <c r="J56" s="128" t="s">
        <v>12</v>
      </c>
      <c r="K56" s="128">
        <v>30042788</v>
      </c>
      <c r="L56" s="153" t="s">
        <v>13</v>
      </c>
      <c r="M56" s="128"/>
      <c r="N56" s="128"/>
      <c r="O56" s="162" t="s">
        <v>14</v>
      </c>
      <c r="P56" s="428"/>
      <c r="Q56" s="143"/>
      <c r="R56" s="316"/>
      <c r="S56" s="156" t="s">
        <v>12</v>
      </c>
      <c r="T56" s="141">
        <v>30043037</v>
      </c>
      <c r="U56" s="154" t="s">
        <v>79</v>
      </c>
      <c r="V56" s="141"/>
      <c r="W56" s="141"/>
      <c r="X56" s="143" t="s">
        <v>64</v>
      </c>
      <c r="Y56" s="304"/>
      <c r="Z56" s="143"/>
      <c r="AA56" s="316"/>
      <c r="AB56" s="166"/>
      <c r="AC56" s="167"/>
      <c r="AD56" s="167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56" t="s">
        <v>12</v>
      </c>
      <c r="B57" s="128">
        <v>30042872</v>
      </c>
      <c r="C57" s="153" t="s">
        <v>77</v>
      </c>
      <c r="D57" s="128" t="s">
        <v>96</v>
      </c>
      <c r="E57" s="128"/>
      <c r="F57" s="142" t="s">
        <v>14</v>
      </c>
      <c r="G57" s="302"/>
      <c r="H57" s="142"/>
      <c r="I57" s="384"/>
      <c r="J57" s="128"/>
      <c r="K57" s="128"/>
      <c r="L57" s="153"/>
      <c r="M57" s="128"/>
      <c r="N57" s="128"/>
      <c r="O57" s="162"/>
      <c r="Q57" s="142"/>
      <c r="R57" s="311"/>
      <c r="S57" s="156" t="s">
        <v>12</v>
      </c>
      <c r="T57" s="141">
        <v>30043038</v>
      </c>
      <c r="U57" s="153" t="s">
        <v>77</v>
      </c>
      <c r="V57" s="128">
        <v>754726</v>
      </c>
      <c r="W57" s="128"/>
      <c r="X57" s="142" t="s">
        <v>16</v>
      </c>
      <c r="Y57" s="302"/>
      <c r="Z57" s="142"/>
      <c r="AA57" s="311"/>
      <c r="AB57" s="166"/>
      <c r="AC57" s="171"/>
      <c r="AD57" s="171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45" t="s">
        <v>12</v>
      </c>
      <c r="B58" s="128">
        <v>30043179</v>
      </c>
      <c r="C58" s="148" t="s">
        <v>77</v>
      </c>
      <c r="D58" s="128"/>
      <c r="E58" s="128"/>
      <c r="F58" s="142" t="s">
        <v>17</v>
      </c>
      <c r="G58" s="302"/>
      <c r="H58" s="142"/>
      <c r="I58" s="384"/>
      <c r="J58" s="252" t="s">
        <v>12</v>
      </c>
      <c r="K58" s="128">
        <v>30042894</v>
      </c>
      <c r="L58" s="153" t="s">
        <v>77</v>
      </c>
      <c r="M58" s="128"/>
      <c r="N58" s="128"/>
      <c r="O58" s="162" t="s">
        <v>14</v>
      </c>
      <c r="P58" s="433"/>
      <c r="Q58" s="142"/>
      <c r="R58" s="311"/>
      <c r="S58" s="152" t="s">
        <v>12</v>
      </c>
      <c r="T58" s="141" t="s">
        <v>97</v>
      </c>
      <c r="U58" s="154"/>
      <c r="V58" s="141"/>
      <c r="W58" s="141"/>
      <c r="X58" s="142" t="s">
        <v>14</v>
      </c>
      <c r="Y58" s="302"/>
      <c r="Z58" s="142"/>
      <c r="AA58" s="311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45" t="s">
        <v>12</v>
      </c>
      <c r="B59" s="299">
        <v>30043180</v>
      </c>
      <c r="C59" s="300" t="s">
        <v>77</v>
      </c>
      <c r="D59" s="141" t="s">
        <v>96</v>
      </c>
      <c r="E59" s="299"/>
      <c r="F59" s="297" t="s">
        <v>78</v>
      </c>
      <c r="G59" s="306"/>
      <c r="H59" s="297"/>
      <c r="I59" s="431"/>
      <c r="J59" s="128" t="s">
        <v>12</v>
      </c>
      <c r="K59" s="128">
        <v>30043056</v>
      </c>
      <c r="L59" s="148" t="s">
        <v>77</v>
      </c>
      <c r="M59" s="128"/>
      <c r="N59" s="128"/>
      <c r="O59" s="162" t="s">
        <v>17</v>
      </c>
      <c r="P59" s="427"/>
      <c r="Q59" s="297"/>
      <c r="R59" s="313"/>
      <c r="S59" s="152" t="s">
        <v>12</v>
      </c>
      <c r="T59" s="299">
        <v>30043213</v>
      </c>
      <c r="U59" s="300" t="s">
        <v>77</v>
      </c>
      <c r="V59" s="299" t="s">
        <v>96</v>
      </c>
      <c r="W59" s="299"/>
      <c r="X59" s="297" t="s">
        <v>17</v>
      </c>
      <c r="Y59" s="306"/>
      <c r="Z59" s="297"/>
      <c r="AA59" s="313"/>
      <c r="AB59" s="167"/>
      <c r="AC59" s="167"/>
      <c r="AD59" s="167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ht="16.5" thickBot="1" x14ac:dyDescent="0.3">
      <c r="A60" s="145" t="s">
        <v>12</v>
      </c>
      <c r="B60" s="158">
        <v>30042212</v>
      </c>
      <c r="C60" s="158"/>
      <c r="D60" s="158"/>
      <c r="E60" s="158"/>
      <c r="F60" s="159" t="s">
        <v>66</v>
      </c>
      <c r="G60" s="307"/>
      <c r="H60" s="159"/>
      <c r="I60" s="432"/>
      <c r="J60" s="128" t="s">
        <v>12</v>
      </c>
      <c r="K60" s="128">
        <v>30042677</v>
      </c>
      <c r="L60" s="148" t="s">
        <v>79</v>
      </c>
      <c r="M60" s="128"/>
      <c r="N60" s="128"/>
      <c r="O60" s="162"/>
      <c r="P60" s="434"/>
      <c r="Q60" s="159"/>
      <c r="R60" s="314"/>
      <c r="S60" s="157" t="s">
        <v>12</v>
      </c>
      <c r="T60" s="158">
        <v>30042702</v>
      </c>
      <c r="U60" s="158" t="s">
        <v>98</v>
      </c>
      <c r="V60" s="158"/>
      <c r="W60" s="158"/>
      <c r="X60" s="159" t="s">
        <v>78</v>
      </c>
      <c r="Y60" s="307"/>
      <c r="Z60" s="159"/>
      <c r="AA60" s="314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498">
        <f>S32+1</f>
        <v>46221</v>
      </c>
      <c r="B61" s="499"/>
      <c r="C61" s="499"/>
      <c r="D61" s="499"/>
      <c r="E61" s="499"/>
      <c r="F61" s="500"/>
      <c r="G61" s="500"/>
      <c r="H61" s="500"/>
      <c r="I61" s="501"/>
      <c r="AK61" s="169"/>
      <c r="AL61" s="169"/>
      <c r="AM61" s="169"/>
      <c r="AN61" s="169"/>
      <c r="AO61" s="169"/>
      <c r="AP61" s="169"/>
      <c r="AQ61" s="169"/>
    </row>
    <row r="62" spans="1:43" ht="16.5" thickBot="1" x14ac:dyDescent="0.3">
      <c r="A62" s="131" t="s">
        <v>2</v>
      </c>
      <c r="B62" s="132" t="s">
        <v>3</v>
      </c>
      <c r="C62" s="132" t="s">
        <v>4</v>
      </c>
      <c r="D62" s="132" t="s">
        <v>5</v>
      </c>
      <c r="E62" s="132" t="s">
        <v>6</v>
      </c>
      <c r="F62" s="133" t="s">
        <v>7</v>
      </c>
      <c r="G62" s="133" t="s">
        <v>8</v>
      </c>
      <c r="H62" s="133" t="s">
        <v>9</v>
      </c>
      <c r="I62" s="134" t="s">
        <v>10</v>
      </c>
      <c r="L62" s="502">
        <f>A3</f>
        <v>46215</v>
      </c>
      <c r="M62" s="173">
        <f t="shared" ref="M62:M67" si="0">COUNTIF($A$5:$A$30,N62)</f>
        <v>2</v>
      </c>
      <c r="N62" s="174" t="s">
        <v>18</v>
      </c>
      <c r="O62" s="505">
        <f>J3</f>
        <v>46216</v>
      </c>
      <c r="P62" s="173">
        <f t="shared" ref="P62:P67" si="1">COUNTIF($J$5:$J$30,Q62)</f>
        <v>4</v>
      </c>
      <c r="Q62" s="174" t="s">
        <v>18</v>
      </c>
      <c r="R62" s="508">
        <f>S3</f>
        <v>46217</v>
      </c>
      <c r="S62" s="173">
        <f t="shared" ref="S62:S67" si="2">COUNTIF($S$5:$S$30,T62)</f>
        <v>1</v>
      </c>
      <c r="T62" s="174" t="s">
        <v>18</v>
      </c>
      <c r="U62" s="511">
        <f>A32</f>
        <v>46218</v>
      </c>
      <c r="V62" s="173">
        <f t="shared" ref="V62:V67" si="3">COUNTIF($A$34:$A$60,W62)</f>
        <v>8</v>
      </c>
      <c r="W62" s="174" t="s">
        <v>18</v>
      </c>
    </row>
    <row r="63" spans="1:43" x14ac:dyDescent="0.25">
      <c r="A63" s="145" t="s">
        <v>19</v>
      </c>
      <c r="B63" s="207">
        <v>35968</v>
      </c>
      <c r="C63" s="137">
        <v>90461</v>
      </c>
      <c r="D63" s="137"/>
      <c r="E63" s="137" t="s">
        <v>62</v>
      </c>
      <c r="F63" s="142"/>
      <c r="G63" s="304"/>
      <c r="H63" s="143"/>
      <c r="I63" s="310"/>
      <c r="L63" s="503"/>
      <c r="M63" s="175">
        <f t="shared" si="0"/>
        <v>9</v>
      </c>
      <c r="N63" s="176" t="s">
        <v>19</v>
      </c>
      <c r="O63" s="506"/>
      <c r="P63" s="175">
        <f t="shared" si="1"/>
        <v>14</v>
      </c>
      <c r="Q63" s="176" t="s">
        <v>19</v>
      </c>
      <c r="R63" s="509"/>
      <c r="S63" s="175">
        <f t="shared" si="2"/>
        <v>0</v>
      </c>
      <c r="T63" s="176" t="s">
        <v>19</v>
      </c>
      <c r="U63" s="512"/>
      <c r="V63" s="175">
        <f t="shared" si="3"/>
        <v>14</v>
      </c>
      <c r="W63" s="176" t="s">
        <v>19</v>
      </c>
    </row>
    <row r="64" spans="1:43" x14ac:dyDescent="0.25">
      <c r="A64" s="145" t="s">
        <v>19</v>
      </c>
      <c r="B64" s="205">
        <v>35969</v>
      </c>
      <c r="C64" s="128">
        <v>90462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1</v>
      </c>
      <c r="N64" s="176" t="s">
        <v>20</v>
      </c>
      <c r="O64" s="506"/>
      <c r="P64" s="175">
        <f t="shared" si="1"/>
        <v>2</v>
      </c>
      <c r="Q64" s="176" t="s">
        <v>20</v>
      </c>
      <c r="R64" s="509"/>
      <c r="S64" s="175">
        <f t="shared" si="2"/>
        <v>0</v>
      </c>
      <c r="T64" s="176" t="s">
        <v>20</v>
      </c>
      <c r="U64" s="512"/>
      <c r="V64" s="175">
        <f t="shared" si="3"/>
        <v>2</v>
      </c>
      <c r="W64" s="176" t="s">
        <v>20</v>
      </c>
    </row>
    <row r="65" spans="1:23" x14ac:dyDescent="0.25">
      <c r="A65" s="145" t="s">
        <v>19</v>
      </c>
      <c r="B65" s="205">
        <v>35970</v>
      </c>
      <c r="C65" s="128">
        <v>90463</v>
      </c>
      <c r="D65" s="128"/>
      <c r="E65" s="128" t="s">
        <v>69</v>
      </c>
      <c r="F65" s="142"/>
      <c r="G65" s="302"/>
      <c r="H65" s="142"/>
      <c r="I65" s="311"/>
      <c r="L65" s="503"/>
      <c r="M65" s="175">
        <f t="shared" si="0"/>
        <v>0</v>
      </c>
      <c r="N65" s="204" t="s">
        <v>21</v>
      </c>
      <c r="O65" s="506"/>
      <c r="P65" s="175">
        <f t="shared" si="1"/>
        <v>0</v>
      </c>
      <c r="Q65" s="204" t="s">
        <v>21</v>
      </c>
      <c r="R65" s="509"/>
      <c r="S65" s="175">
        <f t="shared" si="2"/>
        <v>0</v>
      </c>
      <c r="T65" s="204" t="s">
        <v>21</v>
      </c>
      <c r="U65" s="512"/>
      <c r="V65" s="175">
        <f t="shared" si="3"/>
        <v>0</v>
      </c>
      <c r="W65" s="204" t="s">
        <v>21</v>
      </c>
    </row>
    <row r="66" spans="1:23" x14ac:dyDescent="0.25">
      <c r="A66" s="145" t="s">
        <v>19</v>
      </c>
      <c r="B66" s="245">
        <v>35971</v>
      </c>
      <c r="C66" s="128">
        <v>90465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3</v>
      </c>
      <c r="N66" s="176" t="s">
        <v>22</v>
      </c>
      <c r="O66" s="506"/>
      <c r="P66" s="175">
        <f t="shared" si="1"/>
        <v>1</v>
      </c>
      <c r="Q66" s="176" t="s">
        <v>22</v>
      </c>
      <c r="R66" s="509"/>
      <c r="S66" s="175">
        <f t="shared" si="2"/>
        <v>0</v>
      </c>
      <c r="T66" s="176" t="s">
        <v>22</v>
      </c>
      <c r="U66" s="512"/>
      <c r="V66" s="175">
        <f t="shared" si="3"/>
        <v>1</v>
      </c>
      <c r="W66" s="176" t="s">
        <v>22</v>
      </c>
    </row>
    <row r="67" spans="1:23" x14ac:dyDescent="0.25">
      <c r="A67" s="145" t="s">
        <v>19</v>
      </c>
      <c r="B67" s="205">
        <v>35972</v>
      </c>
      <c r="C67" s="128">
        <v>90466</v>
      </c>
      <c r="D67" s="128"/>
      <c r="E67" s="128" t="s">
        <v>72</v>
      </c>
      <c r="F67" s="142"/>
      <c r="G67" s="302"/>
      <c r="H67" s="142"/>
      <c r="I67" s="311"/>
      <c r="L67" s="503"/>
      <c r="M67" s="175">
        <f t="shared" si="0"/>
        <v>0</v>
      </c>
      <c r="N67" s="176" t="s">
        <v>23</v>
      </c>
      <c r="O67" s="506"/>
      <c r="P67" s="175">
        <f t="shared" si="1"/>
        <v>0</v>
      </c>
      <c r="Q67" s="176" t="s">
        <v>23</v>
      </c>
      <c r="R67" s="509"/>
      <c r="S67" s="175">
        <f t="shared" si="2"/>
        <v>0</v>
      </c>
      <c r="T67" s="176" t="s">
        <v>23</v>
      </c>
      <c r="U67" s="512"/>
      <c r="V67" s="175">
        <f t="shared" si="3"/>
        <v>0</v>
      </c>
      <c r="W67" s="176" t="s">
        <v>23</v>
      </c>
    </row>
    <row r="68" spans="1:23" ht="16.5" thickBot="1" x14ac:dyDescent="0.3">
      <c r="A68" s="145" t="s">
        <v>19</v>
      </c>
      <c r="B68" s="205">
        <v>35973</v>
      </c>
      <c r="C68" s="128">
        <v>90467</v>
      </c>
      <c r="D68" s="128"/>
      <c r="E68" s="128" t="s">
        <v>70</v>
      </c>
      <c r="F68" s="142"/>
      <c r="G68" s="302"/>
      <c r="H68" s="142"/>
      <c r="I68" s="311"/>
      <c r="L68" s="504"/>
      <c r="M68" s="177">
        <f>SUM(M62:M67)</f>
        <v>15</v>
      </c>
      <c r="N68" s="178" t="s">
        <v>24</v>
      </c>
      <c r="O68" s="507"/>
      <c r="P68" s="177">
        <f>SUM(P62:P67)</f>
        <v>21</v>
      </c>
      <c r="Q68" s="178" t="s">
        <v>24</v>
      </c>
      <c r="R68" s="510"/>
      <c r="S68" s="177">
        <f>SUM(S62:S67)</f>
        <v>1</v>
      </c>
      <c r="T68" s="178" t="s">
        <v>24</v>
      </c>
      <c r="U68" s="513"/>
      <c r="V68" s="177">
        <f>SUM(V62:V67)</f>
        <v>25</v>
      </c>
      <c r="W68" s="178" t="s">
        <v>24</v>
      </c>
    </row>
    <row r="69" spans="1:23" x14ac:dyDescent="0.25">
      <c r="A69" s="145" t="s">
        <v>19</v>
      </c>
      <c r="B69" s="205">
        <v>35974</v>
      </c>
      <c r="C69" s="128">
        <v>90468</v>
      </c>
      <c r="D69" s="128"/>
      <c r="E69" s="128" t="s">
        <v>71</v>
      </c>
      <c r="F69" s="142"/>
      <c r="G69" s="302"/>
      <c r="H69" s="142"/>
      <c r="I69" s="311"/>
    </row>
    <row r="70" spans="1:23" x14ac:dyDescent="0.25">
      <c r="A70" s="145" t="s">
        <v>19</v>
      </c>
      <c r="B70" s="205">
        <v>35975</v>
      </c>
      <c r="C70" s="128">
        <v>90469</v>
      </c>
      <c r="D70" s="128"/>
      <c r="E70" s="128" t="s">
        <v>72</v>
      </c>
      <c r="F70" s="142"/>
      <c r="G70" s="302"/>
      <c r="H70" s="142"/>
      <c r="I70" s="311"/>
    </row>
    <row r="71" spans="1:23" ht="16.5" thickBot="1" x14ac:dyDescent="0.3">
      <c r="A71" s="145" t="s">
        <v>19</v>
      </c>
      <c r="B71" s="205">
        <v>35976</v>
      </c>
      <c r="C71" s="128">
        <v>90470</v>
      </c>
      <c r="D71" s="128"/>
      <c r="E71" s="128" t="s">
        <v>70</v>
      </c>
      <c r="F71" s="142"/>
      <c r="G71" s="302"/>
      <c r="H71" s="142"/>
      <c r="I71" s="311"/>
    </row>
    <row r="72" spans="1:23" x14ac:dyDescent="0.25">
      <c r="A72" s="145" t="s">
        <v>19</v>
      </c>
      <c r="B72" s="205">
        <v>35977</v>
      </c>
      <c r="C72" s="128">
        <v>90471</v>
      </c>
      <c r="D72" s="128"/>
      <c r="E72" s="128" t="s">
        <v>69</v>
      </c>
      <c r="F72" s="142"/>
      <c r="G72" s="302"/>
      <c r="H72" s="142"/>
      <c r="I72" s="311"/>
      <c r="L72" s="514">
        <f>J32</f>
        <v>46219</v>
      </c>
      <c r="M72" s="173">
        <f t="shared" ref="M72:M77" si="4">COUNTIF($J$34:$J$60,N72)</f>
        <v>5</v>
      </c>
      <c r="N72" s="174" t="s">
        <v>18</v>
      </c>
      <c r="O72" s="517">
        <f>S32</f>
        <v>46220</v>
      </c>
      <c r="P72" s="173">
        <f>COUNTIF($S$34:$S$60,Q72)</f>
        <v>8</v>
      </c>
      <c r="Q72" s="174" t="s">
        <v>18</v>
      </c>
      <c r="R72" s="520">
        <f>AB32</f>
        <v>0</v>
      </c>
      <c r="S72" s="173">
        <f t="shared" ref="S72:S77" si="5">COUNTIF($A$63:$A$88,T72)</f>
        <v>3</v>
      </c>
      <c r="T72" s="174" t="s">
        <v>18</v>
      </c>
      <c r="U72" s="523" t="str">
        <f>C1</f>
        <v>WW29</v>
      </c>
      <c r="V72" s="173">
        <f>SUM(M62,P62,S62,V62,S72,P72,M72)</f>
        <v>31</v>
      </c>
      <c r="W72" s="174" t="s">
        <v>18</v>
      </c>
    </row>
    <row r="73" spans="1:23" x14ac:dyDescent="0.25">
      <c r="A73" s="145" t="s">
        <v>22</v>
      </c>
      <c r="B73" s="205">
        <v>35978</v>
      </c>
      <c r="C73" s="439">
        <v>4501376709</v>
      </c>
      <c r="D73" s="128"/>
      <c r="E73" s="128"/>
      <c r="F73" s="142" t="s">
        <v>74</v>
      </c>
      <c r="G73" s="302"/>
      <c r="H73" s="142"/>
      <c r="I73" s="311"/>
      <c r="L73" s="515"/>
      <c r="M73" s="175">
        <f t="shared" si="4"/>
        <v>14</v>
      </c>
      <c r="N73" s="176" t="s">
        <v>19</v>
      </c>
      <c r="O73" s="518"/>
      <c r="P73" s="175">
        <f>COUNTIF($S$34:$S$58,Q73)</f>
        <v>14</v>
      </c>
      <c r="Q73" s="176" t="s">
        <v>19</v>
      </c>
      <c r="R73" s="521"/>
      <c r="S73" s="175">
        <f t="shared" si="5"/>
        <v>10</v>
      </c>
      <c r="T73" s="176" t="s">
        <v>19</v>
      </c>
      <c r="U73" s="524"/>
      <c r="V73" s="175">
        <f>SUM(M63,P63,S63,V63,M73,P73,S73)</f>
        <v>75</v>
      </c>
      <c r="W73" s="176" t="s">
        <v>19</v>
      </c>
    </row>
    <row r="74" spans="1:23" x14ac:dyDescent="0.25">
      <c r="A74" s="145" t="s">
        <v>22</v>
      </c>
      <c r="B74" s="205">
        <v>35979</v>
      </c>
      <c r="C74" s="441">
        <v>4501376710</v>
      </c>
      <c r="D74" s="128"/>
      <c r="E74" s="128"/>
      <c r="F74" s="142" t="s">
        <v>15</v>
      </c>
      <c r="G74" s="302"/>
      <c r="H74" s="142"/>
      <c r="I74" s="311"/>
      <c r="L74" s="515"/>
      <c r="M74" s="175">
        <f t="shared" si="4"/>
        <v>2</v>
      </c>
      <c r="N74" s="176" t="s">
        <v>20</v>
      </c>
      <c r="O74" s="518"/>
      <c r="P74" s="175">
        <f>COUNTIF($S$34:$S$58,Q74)</f>
        <v>2</v>
      </c>
      <c r="Q74" s="176" t="s">
        <v>20</v>
      </c>
      <c r="R74" s="521"/>
      <c r="S74" s="175">
        <f t="shared" si="5"/>
        <v>0</v>
      </c>
      <c r="T74" s="176" t="s">
        <v>20</v>
      </c>
      <c r="U74" s="524"/>
      <c r="V74" s="175">
        <f>SUM(M64,P64,S64,V64,M74,P74,S74)</f>
        <v>9</v>
      </c>
      <c r="W74" s="176" t="s">
        <v>20</v>
      </c>
    </row>
    <row r="75" spans="1:23" x14ac:dyDescent="0.25">
      <c r="A75" s="145" t="s">
        <v>22</v>
      </c>
      <c r="B75" s="205">
        <v>35980</v>
      </c>
      <c r="C75" s="439">
        <v>4501376714</v>
      </c>
      <c r="D75" s="128"/>
      <c r="E75" s="128"/>
      <c r="F75" s="142" t="s">
        <v>75</v>
      </c>
      <c r="G75" s="302"/>
      <c r="H75" s="142"/>
      <c r="I75" s="311"/>
      <c r="L75" s="515"/>
      <c r="M75" s="175">
        <f t="shared" si="4"/>
        <v>0</v>
      </c>
      <c r="N75" s="204" t="s">
        <v>21</v>
      </c>
      <c r="O75" s="518"/>
      <c r="P75" s="175">
        <f>COUNTIF($S$34:$S$58,Q75)</f>
        <v>0</v>
      </c>
      <c r="Q75" s="204" t="s">
        <v>21</v>
      </c>
      <c r="R75" s="521"/>
      <c r="S75" s="175">
        <f t="shared" si="5"/>
        <v>0</v>
      </c>
      <c r="T75" s="204" t="s">
        <v>21</v>
      </c>
      <c r="U75" s="524"/>
      <c r="V75" s="175">
        <f>SUM(M65,P65,S65,V65,M75,P75,S75)</f>
        <v>0</v>
      </c>
      <c r="W75" s="204" t="s">
        <v>21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2</v>
      </c>
      <c r="N76" s="176" t="s">
        <v>22</v>
      </c>
      <c r="O76" s="518"/>
      <c r="P76" s="175">
        <f>COUNTIF($S$34:$S$58,Q76)</f>
        <v>3</v>
      </c>
      <c r="Q76" s="176" t="s">
        <v>22</v>
      </c>
      <c r="R76" s="521"/>
      <c r="S76" s="175">
        <f t="shared" si="5"/>
        <v>3</v>
      </c>
      <c r="T76" s="176" t="s">
        <v>22</v>
      </c>
      <c r="U76" s="524"/>
      <c r="V76" s="175">
        <f>SUM(M66,P66,S66,V66,M76,P76,S76)</f>
        <v>13</v>
      </c>
      <c r="W76" s="176" t="s">
        <v>22</v>
      </c>
    </row>
    <row r="77" spans="1:23" x14ac:dyDescent="0.25">
      <c r="A77" s="145"/>
      <c r="B77" s="128"/>
      <c r="C77" s="128"/>
      <c r="D77" s="128"/>
      <c r="E77" s="128"/>
      <c r="F77" s="142"/>
      <c r="G77" s="302"/>
      <c r="H77" s="142"/>
      <c r="I77" s="311"/>
      <c r="L77" s="515"/>
      <c r="M77" s="175">
        <f t="shared" si="4"/>
        <v>2</v>
      </c>
      <c r="N77" s="176" t="s">
        <v>23</v>
      </c>
      <c r="O77" s="518"/>
      <c r="P77" s="175">
        <f>COUNTIF($S$34:$S$58,Q77)</f>
        <v>0</v>
      </c>
      <c r="Q77" s="176" t="s">
        <v>23</v>
      </c>
      <c r="R77" s="521"/>
      <c r="S77" s="175">
        <f t="shared" si="5"/>
        <v>0</v>
      </c>
      <c r="T77" s="176" t="s">
        <v>23</v>
      </c>
      <c r="U77" s="524"/>
      <c r="V77" s="175">
        <f>SUM(M67,P67,S67,V67,M77,P77,S77)</f>
        <v>2</v>
      </c>
      <c r="W77" s="176" t="s">
        <v>23</v>
      </c>
    </row>
    <row r="78" spans="1:23" ht="16.5" thickBot="1" x14ac:dyDescent="0.3">
      <c r="A78" s="145"/>
      <c r="B78" s="128"/>
      <c r="C78" s="148"/>
      <c r="D78" s="128"/>
      <c r="E78" s="128"/>
      <c r="F78" s="142"/>
      <c r="G78" s="302"/>
      <c r="H78" s="142"/>
      <c r="I78" s="315"/>
      <c r="L78" s="516"/>
      <c r="M78" s="177">
        <f>SUM(M72:M77)</f>
        <v>25</v>
      </c>
      <c r="N78" s="178" t="s">
        <v>24</v>
      </c>
      <c r="O78" s="519"/>
      <c r="P78" s="177">
        <f>SUM(P72:P77)</f>
        <v>27</v>
      </c>
      <c r="Q78" s="178" t="s">
        <v>24</v>
      </c>
      <c r="R78" s="522"/>
      <c r="S78" s="177">
        <f>SUM(S72:S77)</f>
        <v>16</v>
      </c>
      <c r="T78" s="178" t="s">
        <v>24</v>
      </c>
      <c r="U78" s="525"/>
      <c r="V78" s="177">
        <f>SUM(V72:V77)</f>
        <v>130</v>
      </c>
      <c r="W78" s="178" t="s">
        <v>24</v>
      </c>
    </row>
    <row r="79" spans="1:23" x14ac:dyDescent="0.25">
      <c r="A79" s="152"/>
      <c r="B79" s="128"/>
      <c r="C79" s="128"/>
      <c r="D79" s="128"/>
      <c r="E79" s="128"/>
      <c r="F79" s="142"/>
      <c r="G79" s="302"/>
      <c r="H79" s="142"/>
      <c r="I79" s="311"/>
    </row>
    <row r="80" spans="1:23" x14ac:dyDescent="0.25">
      <c r="A80" s="152" t="s">
        <v>12</v>
      </c>
      <c r="B80" s="128">
        <v>30042684</v>
      </c>
      <c r="C80" s="153" t="s">
        <v>77</v>
      </c>
      <c r="D80" s="128">
        <v>754751</v>
      </c>
      <c r="E80" s="128"/>
      <c r="F80" s="142"/>
      <c r="G80" s="302"/>
      <c r="H80" s="142"/>
      <c r="I80" s="315"/>
    </row>
    <row r="81" spans="1:11" x14ac:dyDescent="0.25">
      <c r="A81" s="152" t="s">
        <v>12</v>
      </c>
      <c r="B81" s="128">
        <v>30042873</v>
      </c>
      <c r="C81" s="153" t="s">
        <v>99</v>
      </c>
      <c r="D81" s="128"/>
      <c r="E81" s="128"/>
      <c r="F81" s="142" t="s">
        <v>91</v>
      </c>
      <c r="G81" s="302"/>
      <c r="H81" s="142"/>
      <c r="I81" s="311"/>
    </row>
    <row r="82" spans="1:11" x14ac:dyDescent="0.25">
      <c r="A82" s="152" t="s">
        <v>12</v>
      </c>
      <c r="B82" s="141">
        <v>30042861</v>
      </c>
      <c r="C82" s="154" t="s">
        <v>13</v>
      </c>
      <c r="D82" s="141"/>
      <c r="E82" s="141"/>
      <c r="F82" s="142" t="s">
        <v>16</v>
      </c>
      <c r="G82" s="304"/>
      <c r="H82" s="143"/>
      <c r="I82" s="316"/>
    </row>
    <row r="83" spans="1:11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1" x14ac:dyDescent="0.25">
      <c r="A84" s="156"/>
      <c r="B84" s="141"/>
      <c r="C84" s="154"/>
      <c r="D84" s="141"/>
      <c r="E84" s="141"/>
      <c r="F84" s="143"/>
      <c r="G84" s="304"/>
      <c r="H84" s="143"/>
      <c r="I84" s="316"/>
      <c r="K84" s="129" t="s">
        <v>100</v>
      </c>
    </row>
    <row r="85" spans="1:11" x14ac:dyDescent="0.25">
      <c r="A85" s="156"/>
      <c r="B85" s="128"/>
      <c r="C85" s="153"/>
      <c r="D85" s="128"/>
      <c r="E85" s="128"/>
      <c r="F85" s="142"/>
      <c r="G85" s="302"/>
      <c r="H85" s="142"/>
      <c r="I85" s="311"/>
    </row>
    <row r="86" spans="1:11" x14ac:dyDescent="0.25">
      <c r="A86" s="145"/>
      <c r="B86" s="128"/>
      <c r="C86" s="148"/>
      <c r="D86" s="128"/>
      <c r="E86" s="128"/>
      <c r="F86" s="142"/>
      <c r="G86" s="302"/>
      <c r="H86" s="142"/>
      <c r="I86" s="311"/>
    </row>
    <row r="87" spans="1:11" x14ac:dyDescent="0.25">
      <c r="A87" s="298"/>
      <c r="B87" s="299"/>
      <c r="C87" s="300"/>
      <c r="D87" s="299"/>
      <c r="E87" s="299"/>
      <c r="F87" s="297"/>
      <c r="G87" s="306"/>
      <c r="H87" s="297"/>
      <c r="I87" s="313"/>
    </row>
    <row r="88" spans="1:11" ht="16.5" thickBot="1" x14ac:dyDescent="0.3">
      <c r="A88" s="157"/>
      <c r="B88" s="158"/>
      <c r="C88" s="158"/>
      <c r="D88" s="158"/>
      <c r="E88" s="158"/>
      <c r="F88" s="159"/>
      <c r="G88" s="307"/>
      <c r="H88" s="159"/>
      <c r="I88" s="314"/>
    </row>
    <row r="89" spans="1:11" ht="16.5" thickBot="1" x14ac:dyDescent="0.3"/>
    <row r="90" spans="1:11" ht="16.5" thickBot="1" x14ac:dyDescent="0.3">
      <c r="A90" s="179" t="s">
        <v>25</v>
      </c>
      <c r="B90" s="180" t="s">
        <v>18</v>
      </c>
      <c r="C90" s="181" t="s">
        <v>19</v>
      </c>
      <c r="D90" s="182" t="s">
        <v>20</v>
      </c>
      <c r="E90" s="183" t="s">
        <v>21</v>
      </c>
      <c r="F90" s="184" t="s">
        <v>22</v>
      </c>
      <c r="G90" s="185" t="s">
        <v>23</v>
      </c>
      <c r="H90" s="186" t="s">
        <v>24</v>
      </c>
      <c r="J90" s="186" t="s">
        <v>26</v>
      </c>
    </row>
    <row r="91" spans="1:11" x14ac:dyDescent="0.25">
      <c r="A91" s="187" t="s">
        <v>27</v>
      </c>
      <c r="B91" s="188">
        <f t="shared" ref="B91:G91" si="6">COUNTIF($A$5:$A$30,B90)</f>
        <v>2</v>
      </c>
      <c r="C91" s="188">
        <f t="shared" si="6"/>
        <v>9</v>
      </c>
      <c r="D91" s="188">
        <f t="shared" si="6"/>
        <v>1</v>
      </c>
      <c r="E91" s="188">
        <f t="shared" si="6"/>
        <v>0</v>
      </c>
      <c r="F91" s="188">
        <f t="shared" si="6"/>
        <v>3</v>
      </c>
      <c r="G91" s="188">
        <f t="shared" si="6"/>
        <v>0</v>
      </c>
      <c r="H91" s="189">
        <f t="shared" ref="H91:H97" si="7">SUM(B91:G91)</f>
        <v>15</v>
      </c>
      <c r="J91" s="189">
        <f>SUM(C91:G91)</f>
        <v>13</v>
      </c>
    </row>
    <row r="92" spans="1:11" x14ac:dyDescent="0.25">
      <c r="A92" s="190" t="s">
        <v>28</v>
      </c>
      <c r="B92" s="188">
        <f t="shared" ref="B92:G92" si="8">COUNTIF($J$5:$J$30,B90)</f>
        <v>4</v>
      </c>
      <c r="C92" s="188">
        <f t="shared" si="8"/>
        <v>14</v>
      </c>
      <c r="D92" s="188">
        <f t="shared" si="8"/>
        <v>2</v>
      </c>
      <c r="E92" s="188">
        <f t="shared" si="8"/>
        <v>0</v>
      </c>
      <c r="F92" s="188">
        <f t="shared" si="8"/>
        <v>1</v>
      </c>
      <c r="G92" s="188">
        <f t="shared" si="8"/>
        <v>0</v>
      </c>
      <c r="H92" s="189">
        <f t="shared" si="7"/>
        <v>21</v>
      </c>
      <c r="J92" s="189">
        <f t="shared" ref="J92:J97" si="9">SUM(C92:G92)</f>
        <v>17</v>
      </c>
    </row>
    <row r="93" spans="1:11" x14ac:dyDescent="0.25">
      <c r="A93" s="191" t="s">
        <v>29</v>
      </c>
      <c r="B93" s="188">
        <f t="shared" ref="B93:G93" si="10">COUNTIF($S$5:$S$30,B90)</f>
        <v>1</v>
      </c>
      <c r="C93" s="188">
        <f t="shared" si="10"/>
        <v>0</v>
      </c>
      <c r="D93" s="188">
        <f t="shared" si="10"/>
        <v>0</v>
      </c>
      <c r="E93" s="188">
        <f t="shared" si="10"/>
        <v>0</v>
      </c>
      <c r="F93" s="188">
        <f t="shared" si="10"/>
        <v>0</v>
      </c>
      <c r="G93" s="188">
        <f t="shared" si="10"/>
        <v>0</v>
      </c>
      <c r="H93" s="189">
        <f t="shared" si="7"/>
        <v>1</v>
      </c>
      <c r="J93" s="189">
        <f t="shared" si="9"/>
        <v>0</v>
      </c>
    </row>
    <row r="94" spans="1:11" x14ac:dyDescent="0.25">
      <c r="A94" s="192" t="s">
        <v>30</v>
      </c>
      <c r="B94" s="188">
        <f t="shared" ref="B94:G94" si="11">COUNTIF($A$34:$A$60,B$90)</f>
        <v>8</v>
      </c>
      <c r="C94" s="188">
        <f t="shared" si="11"/>
        <v>14</v>
      </c>
      <c r="D94" s="188">
        <f t="shared" si="11"/>
        <v>2</v>
      </c>
      <c r="E94" s="188">
        <f t="shared" si="11"/>
        <v>0</v>
      </c>
      <c r="F94" s="188">
        <f t="shared" si="11"/>
        <v>1</v>
      </c>
      <c r="G94" s="188">
        <f t="shared" si="11"/>
        <v>0</v>
      </c>
      <c r="H94" s="189">
        <f t="shared" si="7"/>
        <v>25</v>
      </c>
      <c r="J94" s="189">
        <f t="shared" si="9"/>
        <v>17</v>
      </c>
    </row>
    <row r="95" spans="1:11" x14ac:dyDescent="0.25">
      <c r="A95" s="193" t="s">
        <v>31</v>
      </c>
      <c r="B95" s="188">
        <f t="shared" ref="B95:G95" si="12">COUNTIF($J$34:$J$60,B$90)</f>
        <v>5</v>
      </c>
      <c r="C95" s="188">
        <f t="shared" si="12"/>
        <v>14</v>
      </c>
      <c r="D95" s="188">
        <f t="shared" si="12"/>
        <v>2</v>
      </c>
      <c r="E95" s="188">
        <f t="shared" si="12"/>
        <v>0</v>
      </c>
      <c r="F95" s="188">
        <f t="shared" si="12"/>
        <v>2</v>
      </c>
      <c r="G95" s="188">
        <f t="shared" si="12"/>
        <v>2</v>
      </c>
      <c r="H95" s="189">
        <f t="shared" si="7"/>
        <v>25</v>
      </c>
      <c r="J95" s="189">
        <f t="shared" si="9"/>
        <v>20</v>
      </c>
    </row>
    <row r="96" spans="1:11" x14ac:dyDescent="0.25">
      <c r="A96" s="194" t="s">
        <v>32</v>
      </c>
      <c r="B96" s="188">
        <f t="shared" ref="B96:G96" si="13">COUNTIF($S$34:$S$60,B$90)</f>
        <v>8</v>
      </c>
      <c r="C96" s="188">
        <f t="shared" si="13"/>
        <v>14</v>
      </c>
      <c r="D96" s="188">
        <f t="shared" si="13"/>
        <v>2</v>
      </c>
      <c r="E96" s="188">
        <f t="shared" si="13"/>
        <v>0</v>
      </c>
      <c r="F96" s="188">
        <f t="shared" si="13"/>
        <v>3</v>
      </c>
      <c r="G96" s="188">
        <f t="shared" si="13"/>
        <v>0</v>
      </c>
      <c r="H96" s="189">
        <f t="shared" si="7"/>
        <v>27</v>
      </c>
      <c r="J96" s="189">
        <f t="shared" si="9"/>
        <v>19</v>
      </c>
    </row>
    <row r="97" spans="1:47" ht="16.5" thickBot="1" x14ac:dyDescent="0.3">
      <c r="A97" s="195" t="s">
        <v>33</v>
      </c>
      <c r="B97" s="188">
        <f t="shared" ref="B97:G97" si="14">COUNTIF($A$63:$A$88,B$90)</f>
        <v>3</v>
      </c>
      <c r="C97" s="188">
        <f t="shared" si="14"/>
        <v>10</v>
      </c>
      <c r="D97" s="188">
        <f t="shared" si="14"/>
        <v>0</v>
      </c>
      <c r="E97" s="188">
        <f t="shared" si="14"/>
        <v>0</v>
      </c>
      <c r="F97" s="188">
        <f t="shared" si="14"/>
        <v>3</v>
      </c>
      <c r="G97" s="188">
        <f t="shared" si="14"/>
        <v>0</v>
      </c>
      <c r="H97" s="189">
        <f t="shared" si="7"/>
        <v>16</v>
      </c>
      <c r="J97" s="189">
        <f t="shared" si="9"/>
        <v>13</v>
      </c>
    </row>
    <row r="98" spans="1:47" ht="16.5" thickBot="1" x14ac:dyDescent="0.3">
      <c r="A98" s="186" t="s">
        <v>24</v>
      </c>
      <c r="B98" s="196">
        <f t="shared" ref="B98:H98" si="15">SUM(B91:B97)</f>
        <v>31</v>
      </c>
      <c r="C98" s="196">
        <f t="shared" si="15"/>
        <v>75</v>
      </c>
      <c r="D98" s="196">
        <f t="shared" si="15"/>
        <v>9</v>
      </c>
      <c r="E98" s="196">
        <f t="shared" si="15"/>
        <v>0</v>
      </c>
      <c r="F98" s="196">
        <f t="shared" si="15"/>
        <v>13</v>
      </c>
      <c r="G98" s="196">
        <f t="shared" si="15"/>
        <v>2</v>
      </c>
      <c r="H98" s="179">
        <f t="shared" si="15"/>
        <v>130</v>
      </c>
      <c r="J98" s="179">
        <f>SUM(J91:J97)</f>
        <v>99</v>
      </c>
    </row>
    <row r="99" spans="1:47" x14ac:dyDescent="0.25">
      <c r="A99" s="130"/>
    </row>
    <row r="100" spans="1:47" x14ac:dyDescent="0.25">
      <c r="A100" s="130"/>
    </row>
    <row r="101" spans="1:47" x14ac:dyDescent="0.25">
      <c r="A101" s="129" t="s">
        <v>34</v>
      </c>
      <c r="B101" s="129" t="s">
        <v>35</v>
      </c>
      <c r="C101" s="129" t="s">
        <v>36</v>
      </c>
      <c r="D101" s="129" t="s">
        <v>37</v>
      </c>
      <c r="E101" s="129" t="s">
        <v>38</v>
      </c>
      <c r="F101" s="129" t="s">
        <v>39</v>
      </c>
      <c r="G101" s="129" t="s">
        <v>40</v>
      </c>
      <c r="I101" s="129" t="s">
        <v>34</v>
      </c>
      <c r="J101" s="129" t="s">
        <v>35</v>
      </c>
      <c r="K101" s="129" t="s">
        <v>36</v>
      </c>
      <c r="L101" s="129" t="s">
        <v>37</v>
      </c>
      <c r="M101" s="129" t="s">
        <v>38</v>
      </c>
      <c r="N101" s="129" t="s">
        <v>39</v>
      </c>
      <c r="O101" s="129" t="s">
        <v>40</v>
      </c>
      <c r="Q101" s="129" t="s">
        <v>34</v>
      </c>
      <c r="R101" s="129" t="s">
        <v>35</v>
      </c>
      <c r="S101" s="129" t="s">
        <v>36</v>
      </c>
      <c r="T101" s="129" t="s">
        <v>37</v>
      </c>
      <c r="U101" s="129" t="s">
        <v>38</v>
      </c>
      <c r="V101" s="129" t="s">
        <v>39</v>
      </c>
      <c r="W101" s="129" t="s">
        <v>40</v>
      </c>
      <c r="Y101" s="129" t="s">
        <v>34</v>
      </c>
      <c r="Z101" s="129" t="s">
        <v>35</v>
      </c>
      <c r="AA101" s="129" t="s">
        <v>36</v>
      </c>
      <c r="AB101" s="129" t="s">
        <v>37</v>
      </c>
      <c r="AC101" s="129" t="s">
        <v>38</v>
      </c>
      <c r="AD101" s="129" t="s">
        <v>39</v>
      </c>
      <c r="AE101" s="129" t="s">
        <v>40</v>
      </c>
      <c r="AG101" s="129" t="s">
        <v>34</v>
      </c>
      <c r="AH101" s="129" t="s">
        <v>35</v>
      </c>
      <c r="AI101" s="129" t="s">
        <v>36</v>
      </c>
      <c r="AJ101" s="129" t="s">
        <v>37</v>
      </c>
      <c r="AK101" s="129" t="s">
        <v>38</v>
      </c>
      <c r="AL101" s="129" t="s">
        <v>39</v>
      </c>
      <c r="AM101" s="129" t="s">
        <v>40</v>
      </c>
      <c r="AO101" s="129" t="s">
        <v>34</v>
      </c>
      <c r="AP101" s="129" t="s">
        <v>35</v>
      </c>
      <c r="AQ101" s="129" t="s">
        <v>36</v>
      </c>
      <c r="AR101" s="129" t="s">
        <v>37</v>
      </c>
      <c r="AS101" s="129" t="s">
        <v>38</v>
      </c>
      <c r="AT101" s="129" t="s">
        <v>39</v>
      </c>
      <c r="AU101" s="129" t="s">
        <v>40</v>
      </c>
    </row>
    <row r="102" spans="1:47" x14ac:dyDescent="0.25">
      <c r="A102" s="197">
        <f t="shared" ref="A102:B106" si="16">IF(B5="","",B5)</f>
        <v>35884</v>
      </c>
      <c r="B102" s="197">
        <f t="shared" si="16"/>
        <v>89736</v>
      </c>
      <c r="C102" s="198">
        <f>IF(B5="","",$A$3)</f>
        <v>46215</v>
      </c>
      <c r="D102" s="197" t="str">
        <f>IF(A5="","",A5)</f>
        <v>LCP</v>
      </c>
      <c r="E102" s="197" t="str">
        <f>IF(E5="","",E5)</f>
        <v>INTEGRITY</v>
      </c>
      <c r="F102" s="197" t="str">
        <f>IF(D5="","",D5)</f>
        <v/>
      </c>
      <c r="G102" s="199" t="str">
        <f>IF(G5="","",G5)</f>
        <v/>
      </c>
      <c r="H102" s="200">
        <v>1</v>
      </c>
      <c r="I102" s="197">
        <f t="shared" ref="I102:J107" si="17">IF(K5="","",K5)</f>
        <v>35897</v>
      </c>
      <c r="J102" s="197">
        <f t="shared" si="17"/>
        <v>90453</v>
      </c>
      <c r="K102" s="198">
        <f t="shared" ref="K102:K107" si="18">IF(K5="","",$J$3)</f>
        <v>46216</v>
      </c>
      <c r="L102" s="197" t="str">
        <f t="shared" ref="L102:L107" si="19">IF(J5="","",J5)</f>
        <v>SLC</v>
      </c>
      <c r="M102" s="197" t="str">
        <f t="shared" ref="M102:M107" si="20">IF(N5="","",N5)</f>
        <v>INTEGRITY</v>
      </c>
      <c r="N102" s="197" t="str">
        <f t="shared" ref="N102:N107" si="21">IF(M5="","",M5)</f>
        <v/>
      </c>
      <c r="O102" s="197" t="str">
        <f t="shared" ref="O102:O107" si="22">IF(P5="","",P5)</f>
        <v/>
      </c>
      <c r="P102" s="200"/>
      <c r="Q102" s="197" t="str">
        <f t="shared" ref="Q102:R107" si="23">IF(T5="","",T5)</f>
        <v/>
      </c>
      <c r="R102" s="197" t="str">
        <f t="shared" si="23"/>
        <v/>
      </c>
      <c r="S102" s="198" t="str">
        <f t="shared" ref="S102:S107" si="24">IF(T5="","",$S$3)</f>
        <v/>
      </c>
      <c r="T102" s="197" t="str">
        <f t="shared" ref="T102:T107" si="25">IF(S5="","",S5)</f>
        <v/>
      </c>
      <c r="U102" s="197" t="str">
        <f t="shared" ref="U102:U107" si="26">IF(W5="","",W5)</f>
        <v/>
      </c>
      <c r="V102" s="197" t="str">
        <f t="shared" ref="V102:V107" si="27">IF(V5="","",V5)</f>
        <v/>
      </c>
      <c r="W102" s="197" t="str">
        <f t="shared" ref="W102:W107" si="28">IF(Y5="","",Y5)</f>
        <v/>
      </c>
      <c r="X102" s="200"/>
      <c r="Y102" s="197">
        <f t="shared" ref="Y102:Z109" si="29">IF(B34="","",B34)</f>
        <v>35914</v>
      </c>
      <c r="Z102" s="197">
        <f t="shared" si="29"/>
        <v>90491</v>
      </c>
      <c r="AA102" s="198">
        <f t="shared" ref="AA102:AA109" si="30">IF(B34="","",$A$32)</f>
        <v>46218</v>
      </c>
      <c r="AB102" s="197" t="str">
        <f t="shared" ref="AB102:AB109" si="31">IF(A34="","",A34)</f>
        <v>SLC</v>
      </c>
      <c r="AC102" s="197" t="str">
        <f t="shared" ref="AC102:AC109" si="32">IF(E34="","",E34)</f>
        <v>INTEGRITY</v>
      </c>
      <c r="AD102" s="197" t="str">
        <f t="shared" ref="AD102:AD109" si="33">IF(D34="","",D34)</f>
        <v/>
      </c>
      <c r="AE102" s="197" t="str">
        <f t="shared" ref="AE102:AE109" si="34">IF(G34="","",G34)</f>
        <v/>
      </c>
      <c r="AF102" s="200"/>
      <c r="AG102" s="197">
        <f t="shared" ref="AG102:AH109" si="35">IF(K34="","",K34)</f>
        <v>35931</v>
      </c>
      <c r="AH102" s="197">
        <f t="shared" si="35"/>
        <v>90506</v>
      </c>
      <c r="AI102" s="198">
        <f t="shared" ref="AI102:AI109" si="36">IF(K34="","",$J$32)</f>
        <v>46219</v>
      </c>
      <c r="AJ102" s="197" t="str">
        <f t="shared" ref="AJ102:AJ109" si="37">IF(J34="","",J34)</f>
        <v>SLC</v>
      </c>
      <c r="AK102" s="197" t="str">
        <f t="shared" ref="AK102:AK109" si="38">IF(N34="","",N34)</f>
        <v>SAUER</v>
      </c>
      <c r="AL102" s="197" t="str">
        <f t="shared" ref="AL102:AL109" si="39">IF(M34="","",M34)</f>
        <v/>
      </c>
      <c r="AM102" s="197" t="str">
        <f t="shared" ref="AM102:AM109" si="40">IF(P34="","",P34)</f>
        <v/>
      </c>
      <c r="AO102" s="197">
        <f t="shared" ref="AO102:AP109" si="41">IF(T34="","",T34)</f>
        <v>35949</v>
      </c>
      <c r="AP102" s="197">
        <f t="shared" si="41"/>
        <v>90447</v>
      </c>
      <c r="AQ102" s="198">
        <f t="shared" ref="AQ102:AQ109" si="42">IF(T34="","",$S$32)</f>
        <v>46220</v>
      </c>
      <c r="AR102" s="197" t="str">
        <f t="shared" ref="AR102:AR109" si="43">IF(S34="","",S34)</f>
        <v>SLC</v>
      </c>
      <c r="AS102" s="197" t="str">
        <f t="shared" ref="AS102:AS109" si="44">IF(W34="","",W34)</f>
        <v>INTEGRITY</v>
      </c>
      <c r="AT102" s="197" t="str">
        <f t="shared" ref="AT102:AT109" si="45">IF(V34="","",V34)</f>
        <v/>
      </c>
      <c r="AU102" s="197" t="str">
        <f t="shared" ref="AU102:AU109" si="46">IF(Y34="","",Y34)</f>
        <v/>
      </c>
    </row>
    <row r="103" spans="1:47" x14ac:dyDescent="0.25">
      <c r="A103" s="197">
        <f t="shared" si="16"/>
        <v>35885</v>
      </c>
      <c r="B103" s="197">
        <f t="shared" si="16"/>
        <v>89747</v>
      </c>
      <c r="C103" s="198">
        <f>IF(B6="","",$A$3)</f>
        <v>46215</v>
      </c>
      <c r="D103" s="197" t="str">
        <f>IF(A6="","",A6)</f>
        <v>SLC</v>
      </c>
      <c r="E103" s="197" t="str">
        <f>IF(E6="","",E6)</f>
        <v>INTEGRITY</v>
      </c>
      <c r="F103" s="197" t="str">
        <f>IF(D6="","",D6)</f>
        <v/>
      </c>
      <c r="G103" s="197" t="str">
        <f>IF(G6="","",G6)</f>
        <v/>
      </c>
      <c r="H103" s="200">
        <v>2</v>
      </c>
      <c r="I103" s="197">
        <f t="shared" si="17"/>
        <v>35898</v>
      </c>
      <c r="J103" s="197">
        <f t="shared" si="17"/>
        <v>90464</v>
      </c>
      <c r="K103" s="198">
        <f t="shared" si="18"/>
        <v>46216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 t="str">
        <f t="shared" si="23"/>
        <v/>
      </c>
      <c r="R103" s="197" t="str">
        <f t="shared" si="23"/>
        <v/>
      </c>
      <c r="S103" s="198" t="str">
        <f t="shared" si="24"/>
        <v/>
      </c>
      <c r="T103" s="197" t="str">
        <f t="shared" si="25"/>
        <v/>
      </c>
      <c r="U103" s="197" t="str">
        <f t="shared" si="26"/>
        <v/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35915</v>
      </c>
      <c r="Z103" s="197">
        <f t="shared" si="29"/>
        <v>90492</v>
      </c>
      <c r="AA103" s="198">
        <f t="shared" si="30"/>
        <v>46218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35932</v>
      </c>
      <c r="AH103" s="197">
        <f t="shared" si="35"/>
        <v>90508</v>
      </c>
      <c r="AI103" s="198">
        <f t="shared" si="36"/>
        <v>46219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35950</v>
      </c>
      <c r="AP103" s="197">
        <f t="shared" si="41"/>
        <v>90448</v>
      </c>
      <c r="AQ103" s="198">
        <f t="shared" si="42"/>
        <v>46220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35886</v>
      </c>
      <c r="B104" s="197">
        <f t="shared" si="16"/>
        <v>89748</v>
      </c>
      <c r="C104" s="198">
        <f>IF(B7="","",$A$3)</f>
        <v>46215</v>
      </c>
      <c r="D104" s="197" t="str">
        <f>IF(A7="","",A7)</f>
        <v>SLC</v>
      </c>
      <c r="E104" s="197" t="str">
        <f>IF(E7="","",E7)</f>
        <v>MAY</v>
      </c>
      <c r="F104" s="197" t="str">
        <f>IF(D7="","",D7)</f>
        <v/>
      </c>
      <c r="G104" s="197" t="str">
        <f>IF(G7="","",G7)</f>
        <v/>
      </c>
      <c r="H104" s="200">
        <v>3</v>
      </c>
      <c r="I104" s="197">
        <f t="shared" si="17"/>
        <v>35899</v>
      </c>
      <c r="J104" s="197">
        <f t="shared" si="17"/>
        <v>90475</v>
      </c>
      <c r="K104" s="198">
        <f t="shared" si="18"/>
        <v>46216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 t="str">
        <f t="shared" si="23"/>
        <v/>
      </c>
      <c r="R104" s="197" t="str">
        <f t="shared" si="23"/>
        <v/>
      </c>
      <c r="S104" s="198" t="str">
        <f t="shared" si="24"/>
        <v/>
      </c>
      <c r="T104" s="197" t="str">
        <f t="shared" si="25"/>
        <v/>
      </c>
      <c r="U104" s="197" t="str">
        <f t="shared" si="26"/>
        <v/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35916</v>
      </c>
      <c r="Z104" s="197">
        <f t="shared" si="29"/>
        <v>90493</v>
      </c>
      <c r="AA104" s="198">
        <f t="shared" si="30"/>
        <v>46218</v>
      </c>
      <c r="AB104" s="197" t="str">
        <f t="shared" si="31"/>
        <v>SLC</v>
      </c>
      <c r="AC104" s="197" t="str">
        <f t="shared" si="32"/>
        <v>HANDY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35933</v>
      </c>
      <c r="AH104" s="197">
        <f t="shared" si="35"/>
        <v>90509</v>
      </c>
      <c r="AI104" s="198">
        <f t="shared" si="36"/>
        <v>46219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35951</v>
      </c>
      <c r="AP104" s="197">
        <f t="shared" si="41"/>
        <v>90449</v>
      </c>
      <c r="AQ104" s="198">
        <f t="shared" si="42"/>
        <v>46220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35887</v>
      </c>
      <c r="B105" s="197">
        <f t="shared" si="16"/>
        <v>89749</v>
      </c>
      <c r="C105" s="198">
        <f>IF(B8="","",$A$3)</f>
        <v>46215</v>
      </c>
      <c r="D105" s="197" t="str">
        <f>IF(A8="","",A8)</f>
        <v>SLC</v>
      </c>
      <c r="E105" s="197" t="str">
        <f>IF(E8="","",E8)</f>
        <v>IDEAL</v>
      </c>
      <c r="F105" s="197" t="str">
        <f>IF(D8="","",D8)</f>
        <v/>
      </c>
      <c r="G105" s="197" t="str">
        <f>IF(G8="","",G8)</f>
        <v/>
      </c>
      <c r="H105" s="200">
        <v>4</v>
      </c>
      <c r="I105" s="197">
        <f t="shared" si="17"/>
        <v>35900</v>
      </c>
      <c r="J105" s="197">
        <f t="shared" si="17"/>
        <v>90483</v>
      </c>
      <c r="K105" s="198">
        <f t="shared" si="18"/>
        <v>46216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 t="str">
        <f t="shared" si="23"/>
        <v/>
      </c>
      <c r="R105" s="197" t="str">
        <f t="shared" si="23"/>
        <v/>
      </c>
      <c r="S105" s="198" t="str">
        <f t="shared" si="24"/>
        <v/>
      </c>
      <c r="T105" s="197" t="str">
        <f t="shared" si="25"/>
        <v/>
      </c>
      <c r="U105" s="197" t="str">
        <f t="shared" si="26"/>
        <v/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35917</v>
      </c>
      <c r="Z105" s="197">
        <f t="shared" si="29"/>
        <v>90494</v>
      </c>
      <c r="AA105" s="198">
        <f t="shared" si="30"/>
        <v>46218</v>
      </c>
      <c r="AB105" s="197" t="str">
        <f t="shared" si="31"/>
        <v>SLC</v>
      </c>
      <c r="AC105" s="197" t="str">
        <f t="shared" si="32"/>
        <v>HANDY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35934</v>
      </c>
      <c r="AH105" s="197">
        <f t="shared" si="35"/>
        <v>90510</v>
      </c>
      <c r="AI105" s="198">
        <f t="shared" si="36"/>
        <v>46219</v>
      </c>
      <c r="AJ105" s="197" t="str">
        <f t="shared" si="37"/>
        <v>SLC</v>
      </c>
      <c r="AK105" s="197" t="str">
        <f t="shared" si="38"/>
        <v>HANDY</v>
      </c>
      <c r="AL105" s="197" t="str">
        <f t="shared" si="39"/>
        <v/>
      </c>
      <c r="AM105" s="197" t="str">
        <f t="shared" si="40"/>
        <v/>
      </c>
      <c r="AO105" s="197">
        <f t="shared" si="41"/>
        <v>35952</v>
      </c>
      <c r="AP105" s="197">
        <f t="shared" si="41"/>
        <v>90450</v>
      </c>
      <c r="AQ105" s="198">
        <f t="shared" si="42"/>
        <v>46220</v>
      </c>
      <c r="AR105" s="197" t="str">
        <f t="shared" si="43"/>
        <v>SLC</v>
      </c>
      <c r="AS105" s="197" t="str">
        <f t="shared" si="44"/>
        <v>IDEAL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35888</v>
      </c>
      <c r="B106" s="197">
        <f t="shared" si="16"/>
        <v>89750</v>
      </c>
      <c r="C106" s="198">
        <f>IF(B9="","",$A$3)</f>
        <v>46215</v>
      </c>
      <c r="D106" s="197" t="str">
        <f>IF(A9="","",A9)</f>
        <v>SLC</v>
      </c>
      <c r="E106" s="197" t="str">
        <f>IF(E9="","",E9)</f>
        <v>HANDY</v>
      </c>
      <c r="F106" s="197" t="str">
        <f>IF(D9="","",D9)</f>
        <v/>
      </c>
      <c r="G106" s="197" t="str">
        <f>IF(G9="","",G9)</f>
        <v/>
      </c>
      <c r="H106" s="200">
        <v>5</v>
      </c>
      <c r="I106" s="197">
        <f t="shared" si="17"/>
        <v>35901</v>
      </c>
      <c r="J106" s="197">
        <f t="shared" si="17"/>
        <v>90484</v>
      </c>
      <c r="K106" s="198">
        <f t="shared" si="18"/>
        <v>46216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 t="str">
        <f t="shared" si="23"/>
        <v/>
      </c>
      <c r="R106" s="197" t="str">
        <f t="shared" si="23"/>
        <v/>
      </c>
      <c r="S106" s="198" t="str">
        <f t="shared" si="24"/>
        <v/>
      </c>
      <c r="T106" s="197" t="str">
        <f t="shared" si="25"/>
        <v/>
      </c>
      <c r="U106" s="197" t="str">
        <f t="shared" si="26"/>
        <v/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35918</v>
      </c>
      <c r="Z106" s="197">
        <f t="shared" si="29"/>
        <v>90495</v>
      </c>
      <c r="AA106" s="198">
        <f t="shared" si="30"/>
        <v>46218</v>
      </c>
      <c r="AB106" s="197" t="str">
        <f t="shared" si="31"/>
        <v>SLC</v>
      </c>
      <c r="AC106" s="197" t="str">
        <f t="shared" si="32"/>
        <v>INTEGRITY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35935</v>
      </c>
      <c r="AH106" s="197">
        <f t="shared" si="35"/>
        <v>90511</v>
      </c>
      <c r="AI106" s="198">
        <f t="shared" si="36"/>
        <v>46219</v>
      </c>
      <c r="AJ106" s="197" t="str">
        <f t="shared" si="37"/>
        <v>SLC</v>
      </c>
      <c r="AK106" s="197" t="str">
        <f t="shared" si="38"/>
        <v>SAUER</v>
      </c>
      <c r="AL106" s="197" t="str">
        <f t="shared" si="39"/>
        <v/>
      </c>
      <c r="AM106" s="197" t="str">
        <f t="shared" si="40"/>
        <v/>
      </c>
      <c r="AO106" s="197">
        <f t="shared" si="41"/>
        <v>35953</v>
      </c>
      <c r="AP106" s="197">
        <f t="shared" si="41"/>
        <v>90451</v>
      </c>
      <c r="AQ106" s="198">
        <f t="shared" si="42"/>
        <v>46220</v>
      </c>
      <c r="AR106" s="197" t="str">
        <f t="shared" si="43"/>
        <v>SLC</v>
      </c>
      <c r="AS106" s="197" t="str">
        <f t="shared" si="44"/>
        <v>INTEGRITY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ref="A107:B116" si="47">IF(B14="","",B14)</f>
        <v>35893</v>
      </c>
      <c r="B107" s="197">
        <f t="shared" si="47"/>
        <v>89756</v>
      </c>
      <c r="C107" s="198" t="str">
        <f t="shared" ref="C107:C116" si="48">IF(F14="","",F14)</f>
        <v/>
      </c>
      <c r="D107" s="197" t="str">
        <f t="shared" ref="D107:D116" si="49">IF(A14="","",A14)</f>
        <v>SLC</v>
      </c>
      <c r="E107" s="197" t="str">
        <f t="shared" ref="E107:E116" si="50">IF(E14="","",E14)</f>
        <v>MAY</v>
      </c>
      <c r="F107" s="197" t="str">
        <f t="shared" ref="F107:F116" si="51">IF(D14="","",D14)</f>
        <v/>
      </c>
      <c r="G107" s="197">
        <f t="shared" ref="G107:G116" si="52">IF(C14="","",C14)</f>
        <v>89756</v>
      </c>
      <c r="H107" s="200">
        <v>6</v>
      </c>
      <c r="I107" s="197">
        <f t="shared" si="17"/>
        <v>35902</v>
      </c>
      <c r="J107" s="197">
        <f t="shared" si="17"/>
        <v>90485</v>
      </c>
      <c r="K107" s="198">
        <f t="shared" si="18"/>
        <v>46216</v>
      </c>
      <c r="L107" s="197" t="str">
        <f t="shared" si="19"/>
        <v>SLC</v>
      </c>
      <c r="M107" s="197" t="str">
        <f t="shared" si="20"/>
        <v>HANDY</v>
      </c>
      <c r="N107" s="197" t="str">
        <f t="shared" si="21"/>
        <v/>
      </c>
      <c r="O107" s="197" t="str">
        <f t="shared" si="22"/>
        <v/>
      </c>
      <c r="P107" s="200"/>
      <c r="Q107" s="197" t="str">
        <f t="shared" si="23"/>
        <v/>
      </c>
      <c r="R107" s="197" t="str">
        <f t="shared" si="23"/>
        <v/>
      </c>
      <c r="S107" s="198" t="str">
        <f t="shared" si="24"/>
        <v/>
      </c>
      <c r="T107" s="197" t="str">
        <f t="shared" si="25"/>
        <v/>
      </c>
      <c r="U107" s="197" t="str">
        <f t="shared" si="26"/>
        <v/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35919</v>
      </c>
      <c r="Z107" s="197">
        <f t="shared" si="29"/>
        <v>90497</v>
      </c>
      <c r="AA107" s="198">
        <f t="shared" si="30"/>
        <v>46218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35936</v>
      </c>
      <c r="AH107" s="197">
        <f t="shared" si="35"/>
        <v>90512</v>
      </c>
      <c r="AI107" s="198">
        <f t="shared" si="36"/>
        <v>46219</v>
      </c>
      <c r="AJ107" s="197" t="str">
        <f t="shared" si="37"/>
        <v>SLC</v>
      </c>
      <c r="AK107" s="197" t="str">
        <f t="shared" si="38"/>
        <v>IDEAL</v>
      </c>
      <c r="AL107" s="197" t="str">
        <f t="shared" si="39"/>
        <v/>
      </c>
      <c r="AM107" s="197" t="str">
        <f t="shared" si="40"/>
        <v/>
      </c>
      <c r="AO107" s="197">
        <f t="shared" si="41"/>
        <v>35954</v>
      </c>
      <c r="AP107" s="197">
        <f t="shared" si="41"/>
        <v>90452</v>
      </c>
      <c r="AQ107" s="198">
        <f t="shared" si="42"/>
        <v>46220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35894</v>
      </c>
      <c r="B108" s="197">
        <f t="shared" si="47"/>
        <v>450137550</v>
      </c>
      <c r="C108" s="198" t="str">
        <f t="shared" si="48"/>
        <v/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450137550</v>
      </c>
      <c r="H108" s="200">
        <v>7</v>
      </c>
      <c r="I108" s="197">
        <f t="shared" ref="I108:I118" si="53">IF(K13="","",K13)</f>
        <v>35905</v>
      </c>
      <c r="J108" s="197">
        <f t="shared" ref="J108:J118" si="54">IF(L13="","",L13)</f>
        <v>90488</v>
      </c>
      <c r="K108" s="198">
        <f t="shared" ref="K108:K118" si="55">IF(K13="","",$J$3)</f>
        <v>46216</v>
      </c>
      <c r="L108" s="197" t="str">
        <f t="shared" ref="L108:L118" si="56">IF(J13="","",J13)</f>
        <v>SLC</v>
      </c>
      <c r="M108" s="197" t="str">
        <f t="shared" ref="M108:M118" si="57">IF(N13="","",N13)</f>
        <v>IDEAL</v>
      </c>
      <c r="N108" s="197" t="str">
        <f t="shared" ref="N108:N118" si="58">IF(M13="","",M13)</f>
        <v/>
      </c>
      <c r="O108" s="197" t="str">
        <f t="shared" ref="O108:O118" si="59">IF(P13="","",P13)</f>
        <v/>
      </c>
      <c r="P108" s="200"/>
      <c r="Q108" s="197" t="str">
        <f t="shared" ref="Q108:Q118" si="60">IF(T13="","",T13)</f>
        <v/>
      </c>
      <c r="R108" s="197" t="str">
        <f t="shared" ref="R108:R118" si="61">IF(U13="","",U13)</f>
        <v/>
      </c>
      <c r="S108" s="198" t="str">
        <f t="shared" ref="S108:S118" si="62">IF(T13="","",$S$3)</f>
        <v/>
      </c>
      <c r="T108" s="197" t="str">
        <f t="shared" ref="T108:T118" si="63">IF(S13="","",S13)</f>
        <v/>
      </c>
      <c r="U108" s="197" t="str">
        <f t="shared" ref="U108:U118" si="64">IF(W13="","",W13)</f>
        <v/>
      </c>
      <c r="V108" s="197" t="str">
        <f t="shared" ref="V108:V118" si="65">IF(V13="","",V13)</f>
        <v/>
      </c>
      <c r="W108" s="197" t="str">
        <f t="shared" ref="W108:W118" si="66">IF(Y13="","",Y13)</f>
        <v/>
      </c>
      <c r="X108" s="200"/>
      <c r="Y108" s="197">
        <f t="shared" si="29"/>
        <v>35920</v>
      </c>
      <c r="Z108" s="197">
        <f t="shared" si="29"/>
        <v>90498</v>
      </c>
      <c r="AA108" s="198">
        <f t="shared" si="30"/>
        <v>46218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35937</v>
      </c>
      <c r="AH108" s="197">
        <f t="shared" si="35"/>
        <v>90513</v>
      </c>
      <c r="AI108" s="198">
        <f t="shared" si="36"/>
        <v>46219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35955</v>
      </c>
      <c r="AP108" s="197">
        <f t="shared" si="41"/>
        <v>90454</v>
      </c>
      <c r="AQ108" s="198">
        <f t="shared" si="42"/>
        <v>46220</v>
      </c>
      <c r="AR108" s="197" t="str">
        <f t="shared" si="43"/>
        <v>SLC</v>
      </c>
      <c r="AS108" s="197" t="str">
        <f t="shared" si="44"/>
        <v>INTEGRITY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35895</v>
      </c>
      <c r="B109" s="197" t="str">
        <f t="shared" si="47"/>
        <v/>
      </c>
      <c r="C109" s="198" t="str">
        <f t="shared" si="48"/>
        <v/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8</v>
      </c>
      <c r="I109" s="197">
        <f t="shared" si="53"/>
        <v>35906</v>
      </c>
      <c r="J109" s="197">
        <f t="shared" si="54"/>
        <v>90489</v>
      </c>
      <c r="K109" s="198">
        <f t="shared" si="55"/>
        <v>46216</v>
      </c>
      <c r="L109" s="197" t="str">
        <f t="shared" si="56"/>
        <v>SLC</v>
      </c>
      <c r="M109" s="197" t="str">
        <f t="shared" si="57"/>
        <v>INTEGRITY</v>
      </c>
      <c r="N109" s="197" t="str">
        <f t="shared" si="58"/>
        <v/>
      </c>
      <c r="O109" s="197" t="str">
        <f t="shared" si="59"/>
        <v/>
      </c>
      <c r="P109" s="200"/>
      <c r="Q109" s="197" t="str">
        <f t="shared" si="60"/>
        <v/>
      </c>
      <c r="R109" s="197" t="str">
        <f t="shared" si="61"/>
        <v/>
      </c>
      <c r="S109" s="198" t="str">
        <f t="shared" si="62"/>
        <v/>
      </c>
      <c r="T109" s="197" t="str">
        <f t="shared" si="63"/>
        <v/>
      </c>
      <c r="U109" s="197" t="str">
        <f t="shared" si="64"/>
        <v/>
      </c>
      <c r="V109" s="197" t="str">
        <f t="shared" si="65"/>
        <v/>
      </c>
      <c r="W109" s="197" t="str">
        <f t="shared" si="66"/>
        <v/>
      </c>
      <c r="X109" s="200"/>
      <c r="Y109" s="197">
        <f t="shared" si="29"/>
        <v>35921</v>
      </c>
      <c r="Z109" s="197">
        <f t="shared" si="29"/>
        <v>90499</v>
      </c>
      <c r="AA109" s="198">
        <f t="shared" si="30"/>
        <v>46218</v>
      </c>
      <c r="AB109" s="197" t="str">
        <f t="shared" si="31"/>
        <v>SLC</v>
      </c>
      <c r="AC109" s="197" t="str">
        <f t="shared" si="32"/>
        <v>IDEAL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35938</v>
      </c>
      <c r="AH109" s="197">
        <f t="shared" si="35"/>
        <v>90514</v>
      </c>
      <c r="AI109" s="198">
        <f t="shared" si="36"/>
        <v>46219</v>
      </c>
      <c r="AJ109" s="197" t="str">
        <f t="shared" si="37"/>
        <v>SLC</v>
      </c>
      <c r="AK109" s="197" t="str">
        <f t="shared" si="38"/>
        <v>IDEAL</v>
      </c>
      <c r="AL109" s="197" t="str">
        <f t="shared" si="39"/>
        <v>Canceled</v>
      </c>
      <c r="AM109" s="197" t="str">
        <f t="shared" si="40"/>
        <v/>
      </c>
      <c r="AO109" s="197">
        <f t="shared" si="41"/>
        <v>35956</v>
      </c>
      <c r="AP109" s="197">
        <f t="shared" si="41"/>
        <v>90455</v>
      </c>
      <c r="AQ109" s="198">
        <f t="shared" si="42"/>
        <v>46220</v>
      </c>
      <c r="AR109" s="197" t="str">
        <f t="shared" si="43"/>
        <v>SLC</v>
      </c>
      <c r="AS109" s="197" t="str">
        <f t="shared" si="44"/>
        <v>INTEGRITY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35896</v>
      </c>
      <c r="B110" s="197">
        <f t="shared" si="47"/>
        <v>4501375495</v>
      </c>
      <c r="C110" s="198" t="str">
        <f t="shared" si="48"/>
        <v/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4501375495</v>
      </c>
      <c r="H110" s="200">
        <v>9</v>
      </c>
      <c r="I110" s="197">
        <f t="shared" si="53"/>
        <v>35907</v>
      </c>
      <c r="J110" s="197">
        <f t="shared" si="54"/>
        <v>90490</v>
      </c>
      <c r="K110" s="198">
        <f t="shared" si="55"/>
        <v>46216</v>
      </c>
      <c r="L110" s="197" t="str">
        <f t="shared" si="56"/>
        <v>SLC</v>
      </c>
      <c r="M110" s="197" t="str">
        <f t="shared" si="57"/>
        <v>HANDY</v>
      </c>
      <c r="N110" s="197" t="str">
        <f t="shared" si="58"/>
        <v/>
      </c>
      <c r="O110" s="197" t="str">
        <f t="shared" si="59"/>
        <v/>
      </c>
      <c r="P110" s="200"/>
      <c r="Q110" s="197" t="str">
        <f t="shared" si="60"/>
        <v/>
      </c>
      <c r="R110" s="197" t="str">
        <f t="shared" si="61"/>
        <v/>
      </c>
      <c r="S110" s="198" t="str">
        <f t="shared" si="62"/>
        <v/>
      </c>
      <c r="T110" s="197" t="str">
        <f t="shared" si="63"/>
        <v/>
      </c>
      <c r="U110" s="197" t="str">
        <f t="shared" si="64"/>
        <v/>
      </c>
      <c r="V110" s="197" t="str">
        <f t="shared" si="65"/>
        <v/>
      </c>
      <c r="W110" s="197" t="str">
        <f t="shared" si="66"/>
        <v/>
      </c>
      <c r="X110" s="200"/>
      <c r="Y110" s="197">
        <f t="shared" ref="Y110:Y119" si="67">IF(B44="","",B44)</f>
        <v>35924</v>
      </c>
      <c r="Z110" s="197">
        <f t="shared" ref="Z110:Z119" si="68">IF(C44="","",C44)</f>
        <v>90502</v>
      </c>
      <c r="AA110" s="198">
        <f t="shared" ref="AA110:AA119" si="69">IF(B44="","",$A$32)</f>
        <v>46218</v>
      </c>
      <c r="AB110" s="197" t="str">
        <f t="shared" ref="AB110:AB119" si="70">IF(A44="","",A44)</f>
        <v>SLC</v>
      </c>
      <c r="AC110" s="197" t="str">
        <f t="shared" ref="AC110:AC119" si="71">IF(E44="","",E44)</f>
        <v>IDEAL</v>
      </c>
      <c r="AD110" s="197" t="str">
        <f t="shared" ref="AD110:AD119" si="72">IF(D44="","",D44)</f>
        <v/>
      </c>
      <c r="AE110" s="197" t="str">
        <f t="shared" ref="AE110:AE119" si="73">IF(G44="","",G44)</f>
        <v/>
      </c>
      <c r="AF110" s="200"/>
      <c r="AG110" s="197">
        <f t="shared" ref="AG110:AH117" si="74">IF(K44="","",K44)</f>
        <v>35941</v>
      </c>
      <c r="AH110" s="197">
        <f t="shared" si="74"/>
        <v>90517</v>
      </c>
      <c r="AI110" s="198">
        <f t="shared" ref="AI110:AI117" si="75">IF(K44="","",$J$32)</f>
        <v>46219</v>
      </c>
      <c r="AJ110" s="197" t="str">
        <f t="shared" ref="AJ110:AJ117" si="76">IF(J44="","",J44)</f>
        <v>SLC</v>
      </c>
      <c r="AK110" s="197" t="str">
        <f t="shared" ref="AK110:AK118" si="77">IF(N44="","",N44)</f>
        <v>INTEGIRTY</v>
      </c>
      <c r="AL110" s="197" t="str">
        <f t="shared" ref="AL110:AL118" si="78">IF(M44="","",M44)</f>
        <v/>
      </c>
      <c r="AM110" s="197" t="str">
        <f t="shared" ref="AM110:AM119" si="79">IF(P44="","",P44)</f>
        <v/>
      </c>
      <c r="AO110" s="197">
        <f t="shared" ref="AO110:AO119" si="80">IF(T44="","",T44)</f>
        <v>35959</v>
      </c>
      <c r="AP110" s="197">
        <f t="shared" ref="AP110:AP119" si="81">IF(U44="","",U44)</f>
        <v>90458</v>
      </c>
      <c r="AQ110" s="198">
        <f t="shared" ref="AQ110:AQ119" si="82">IF(T44="","",$S$32)</f>
        <v>46220</v>
      </c>
      <c r="AR110" s="197" t="str">
        <f t="shared" ref="AR110:AR119" si="83">IF(S44="","",S44)</f>
        <v>SLC</v>
      </c>
      <c r="AS110" s="197" t="str">
        <f t="shared" ref="AS110:AS119" si="84">IF(W44="","",W44)</f>
        <v>SUNRISE</v>
      </c>
      <c r="AT110" s="197" t="str">
        <f t="shared" ref="AT110:AT119" si="85">IF(V44="","",V44)</f>
        <v/>
      </c>
      <c r="AU110" s="197" t="str">
        <f t="shared" ref="AU110:AU119" si="86">IF(Y44="","",Y44)</f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10</v>
      </c>
      <c r="I111" s="197">
        <f t="shared" si="53"/>
        <v>35908</v>
      </c>
      <c r="J111" s="197">
        <f t="shared" si="54"/>
        <v>90496</v>
      </c>
      <c r="K111" s="198">
        <f t="shared" si="55"/>
        <v>46216</v>
      </c>
      <c r="L111" s="197" t="str">
        <f t="shared" si="56"/>
        <v>SLC</v>
      </c>
      <c r="M111" s="197" t="str">
        <f t="shared" si="57"/>
        <v>MAY</v>
      </c>
      <c r="N111" s="197" t="str">
        <f t="shared" si="58"/>
        <v/>
      </c>
      <c r="O111" s="197" t="str">
        <f t="shared" si="59"/>
        <v/>
      </c>
      <c r="P111" s="200"/>
      <c r="Q111" s="197" t="str">
        <f t="shared" si="60"/>
        <v/>
      </c>
      <c r="R111" s="197" t="str">
        <f t="shared" si="61"/>
        <v/>
      </c>
      <c r="S111" s="198" t="str">
        <f t="shared" si="62"/>
        <v/>
      </c>
      <c r="T111" s="197" t="str">
        <f t="shared" si="63"/>
        <v/>
      </c>
      <c r="U111" s="197" t="str">
        <f t="shared" si="64"/>
        <v/>
      </c>
      <c r="V111" s="197" t="str">
        <f t="shared" si="65"/>
        <v/>
      </c>
      <c r="W111" s="197" t="str">
        <f t="shared" si="66"/>
        <v/>
      </c>
      <c r="X111" s="200"/>
      <c r="Y111" s="197">
        <f t="shared" si="67"/>
        <v>35925</v>
      </c>
      <c r="Z111" s="197">
        <f t="shared" si="68"/>
        <v>90503</v>
      </c>
      <c r="AA111" s="198">
        <f t="shared" si="69"/>
        <v>46218</v>
      </c>
      <c r="AB111" s="197" t="str">
        <f t="shared" si="70"/>
        <v>SLC</v>
      </c>
      <c r="AC111" s="197" t="str">
        <f t="shared" si="71"/>
        <v>SAUER</v>
      </c>
      <c r="AD111" s="197" t="str">
        <f t="shared" si="72"/>
        <v/>
      </c>
      <c r="AE111" s="197" t="str">
        <f t="shared" si="73"/>
        <v/>
      </c>
      <c r="AF111" s="200"/>
      <c r="AG111" s="197">
        <f t="shared" si="74"/>
        <v>35942</v>
      </c>
      <c r="AH111" s="197">
        <f t="shared" si="74"/>
        <v>90519</v>
      </c>
      <c r="AI111" s="198">
        <f t="shared" si="75"/>
        <v>46219</v>
      </c>
      <c r="AJ111" s="197" t="str">
        <f t="shared" si="76"/>
        <v>SLC</v>
      </c>
      <c r="AK111" s="197" t="str">
        <f t="shared" si="77"/>
        <v>INTEGIRTY</v>
      </c>
      <c r="AL111" s="197" t="str">
        <f t="shared" si="78"/>
        <v/>
      </c>
      <c r="AM111" s="197" t="str">
        <f t="shared" si="79"/>
        <v/>
      </c>
      <c r="AO111" s="197">
        <f t="shared" si="80"/>
        <v>35960</v>
      </c>
      <c r="AP111" s="197">
        <f t="shared" si="81"/>
        <v>90459</v>
      </c>
      <c r="AQ111" s="198">
        <f t="shared" si="82"/>
        <v>46220</v>
      </c>
      <c r="AR111" s="197" t="str">
        <f t="shared" si="83"/>
        <v>SLC</v>
      </c>
      <c r="AS111" s="197" t="str">
        <f t="shared" si="84"/>
        <v>SAUER</v>
      </c>
      <c r="AT111" s="197" t="str">
        <f t="shared" si="85"/>
        <v/>
      </c>
      <c r="AU111" s="197" t="str">
        <f t="shared" si="86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11</v>
      </c>
      <c r="I112" s="197">
        <f t="shared" si="53"/>
        <v>35909</v>
      </c>
      <c r="J112" s="197">
        <f t="shared" si="54"/>
        <v>90507</v>
      </c>
      <c r="K112" s="198">
        <f t="shared" si="55"/>
        <v>46216</v>
      </c>
      <c r="L112" s="197" t="str">
        <f t="shared" si="56"/>
        <v>SLC</v>
      </c>
      <c r="M112" s="197" t="str">
        <f t="shared" si="57"/>
        <v>IDEAL</v>
      </c>
      <c r="N112" s="197" t="str">
        <f t="shared" si="58"/>
        <v/>
      </c>
      <c r="O112" s="197" t="str">
        <f t="shared" si="59"/>
        <v/>
      </c>
      <c r="P112" s="200"/>
      <c r="Q112" s="197" t="str">
        <f t="shared" si="60"/>
        <v/>
      </c>
      <c r="R112" s="197" t="str">
        <f t="shared" si="61"/>
        <v/>
      </c>
      <c r="S112" s="198" t="str">
        <f t="shared" si="62"/>
        <v/>
      </c>
      <c r="T112" s="197" t="str">
        <f t="shared" si="63"/>
        <v/>
      </c>
      <c r="U112" s="197" t="str">
        <f t="shared" si="64"/>
        <v/>
      </c>
      <c r="V112" s="197" t="str">
        <f t="shared" si="65"/>
        <v/>
      </c>
      <c r="W112" s="197" t="str">
        <f t="shared" si="66"/>
        <v/>
      </c>
      <c r="X112" s="200"/>
      <c r="Y112" s="197">
        <f t="shared" si="67"/>
        <v>35926</v>
      </c>
      <c r="Z112" s="197">
        <f t="shared" si="68"/>
        <v>90504</v>
      </c>
      <c r="AA112" s="198">
        <f t="shared" si="69"/>
        <v>46218</v>
      </c>
      <c r="AB112" s="197" t="str">
        <f t="shared" si="70"/>
        <v>SLC</v>
      </c>
      <c r="AC112" s="197" t="str">
        <f t="shared" si="71"/>
        <v>SUNRISE</v>
      </c>
      <c r="AD112" s="197" t="str">
        <f t="shared" si="72"/>
        <v/>
      </c>
      <c r="AE112" s="197" t="str">
        <f t="shared" si="73"/>
        <v/>
      </c>
      <c r="AF112" s="200"/>
      <c r="AG112" s="197">
        <f t="shared" si="74"/>
        <v>35943</v>
      </c>
      <c r="AH112" s="197">
        <f t="shared" si="74"/>
        <v>90520</v>
      </c>
      <c r="AI112" s="198">
        <f t="shared" si="75"/>
        <v>46219</v>
      </c>
      <c r="AJ112" s="197" t="str">
        <f t="shared" si="76"/>
        <v>SLC</v>
      </c>
      <c r="AK112" s="197" t="str">
        <f t="shared" si="77"/>
        <v>INTEGIRTY</v>
      </c>
      <c r="AL112" s="197" t="str">
        <f t="shared" si="78"/>
        <v/>
      </c>
      <c r="AM112" s="197" t="str">
        <f t="shared" si="79"/>
        <v/>
      </c>
      <c r="AO112" s="197">
        <f t="shared" si="80"/>
        <v>35961</v>
      </c>
      <c r="AP112" s="197">
        <f t="shared" si="81"/>
        <v>90460</v>
      </c>
      <c r="AQ112" s="198">
        <f t="shared" si="82"/>
        <v>46220</v>
      </c>
      <c r="AR112" s="197" t="str">
        <f t="shared" si="83"/>
        <v>SLC</v>
      </c>
      <c r="AS112" s="197" t="str">
        <f t="shared" si="84"/>
        <v>HANDY</v>
      </c>
      <c r="AT112" s="197" t="str">
        <f t="shared" si="85"/>
        <v/>
      </c>
      <c r="AU112" s="197" t="str">
        <f t="shared" si="86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12</v>
      </c>
      <c r="I113" s="197">
        <f t="shared" si="53"/>
        <v>35910</v>
      </c>
      <c r="J113" s="197">
        <f t="shared" si="54"/>
        <v>90518</v>
      </c>
      <c r="K113" s="198">
        <f t="shared" si="55"/>
        <v>46216</v>
      </c>
      <c r="L113" s="197" t="str">
        <f t="shared" si="56"/>
        <v>SLC</v>
      </c>
      <c r="M113" s="197" t="str">
        <f t="shared" si="57"/>
        <v>HANDY</v>
      </c>
      <c r="N113" s="197" t="str">
        <f t="shared" si="58"/>
        <v/>
      </c>
      <c r="O113" s="197" t="str">
        <f t="shared" si="59"/>
        <v/>
      </c>
      <c r="P113" s="200"/>
      <c r="Q113" s="197" t="str">
        <f t="shared" si="60"/>
        <v/>
      </c>
      <c r="R113" s="197" t="str">
        <f t="shared" si="61"/>
        <v/>
      </c>
      <c r="S113" s="198" t="str">
        <f t="shared" si="62"/>
        <v/>
      </c>
      <c r="T113" s="197" t="str">
        <f t="shared" si="63"/>
        <v/>
      </c>
      <c r="U113" s="197" t="str">
        <f t="shared" si="64"/>
        <v/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35927</v>
      </c>
      <c r="Z113" s="197">
        <f t="shared" si="68"/>
        <v>90505</v>
      </c>
      <c r="AA113" s="198">
        <f t="shared" si="69"/>
        <v>46218</v>
      </c>
      <c r="AB113" s="197" t="str">
        <f t="shared" si="70"/>
        <v>SLC</v>
      </c>
      <c r="AC113" s="197" t="str">
        <f t="shared" si="71"/>
        <v>INTEGRITY</v>
      </c>
      <c r="AD113" s="197" t="str">
        <f t="shared" si="72"/>
        <v/>
      </c>
      <c r="AE113" s="197" t="str">
        <f t="shared" si="73"/>
        <v/>
      </c>
      <c r="AF113" s="200"/>
      <c r="AG113" s="197">
        <f t="shared" si="74"/>
        <v>35944</v>
      </c>
      <c r="AH113" s="197">
        <f t="shared" si="74"/>
        <v>90521</v>
      </c>
      <c r="AI113" s="198">
        <f t="shared" si="75"/>
        <v>46219</v>
      </c>
      <c r="AJ113" s="197" t="str">
        <f t="shared" si="76"/>
        <v>SLC</v>
      </c>
      <c r="AK113" s="197" t="str">
        <f t="shared" si="77"/>
        <v>SUNRISE</v>
      </c>
      <c r="AL113" s="197" t="str">
        <f t="shared" si="78"/>
        <v/>
      </c>
      <c r="AM113" s="197" t="str">
        <f t="shared" si="79"/>
        <v/>
      </c>
      <c r="AO113" s="197">
        <f t="shared" si="80"/>
        <v>35962</v>
      </c>
      <c r="AP113" s="197">
        <f t="shared" si="81"/>
        <v>90522</v>
      </c>
      <c r="AQ113" s="198">
        <f t="shared" si="82"/>
        <v>46220</v>
      </c>
      <c r="AR113" s="197" t="str">
        <f t="shared" si="83"/>
        <v>SLC</v>
      </c>
      <c r="AS113" s="197" t="str">
        <f t="shared" si="84"/>
        <v>MAY</v>
      </c>
      <c r="AT113" s="197" t="str">
        <f t="shared" si="85"/>
        <v/>
      </c>
      <c r="AU113" s="197" t="str">
        <f t="shared" si="86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13</v>
      </c>
      <c r="I114" s="197">
        <f t="shared" si="53"/>
        <v>35911</v>
      </c>
      <c r="J114" s="197">
        <f t="shared" si="54"/>
        <v>90523</v>
      </c>
      <c r="K114" s="198">
        <f t="shared" si="55"/>
        <v>46216</v>
      </c>
      <c r="L114" s="197" t="str">
        <f t="shared" si="56"/>
        <v>LCP</v>
      </c>
      <c r="M114" s="197" t="str">
        <f t="shared" si="57"/>
        <v>INTEGRITY</v>
      </c>
      <c r="N114" s="197" t="str">
        <f t="shared" si="58"/>
        <v/>
      </c>
      <c r="O114" s="197" t="str">
        <f t="shared" si="59"/>
        <v/>
      </c>
      <c r="P114" s="200"/>
      <c r="Q114" s="197" t="str">
        <f t="shared" si="60"/>
        <v/>
      </c>
      <c r="R114" s="197" t="str">
        <f t="shared" si="61"/>
        <v/>
      </c>
      <c r="S114" s="198" t="str">
        <f t="shared" si="62"/>
        <v/>
      </c>
      <c r="T114" s="197" t="str">
        <f t="shared" si="63"/>
        <v/>
      </c>
      <c r="U114" s="197" t="str">
        <f t="shared" si="64"/>
        <v/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35928</v>
      </c>
      <c r="Z114" s="197">
        <f t="shared" si="68"/>
        <v>90525</v>
      </c>
      <c r="AA114" s="198">
        <f t="shared" si="69"/>
        <v>46218</v>
      </c>
      <c r="AB114" s="197" t="str">
        <f t="shared" si="70"/>
        <v>LCP</v>
      </c>
      <c r="AC114" s="197" t="str">
        <f t="shared" si="71"/>
        <v>INTEGRITY</v>
      </c>
      <c r="AD114" s="197" t="str">
        <f t="shared" si="72"/>
        <v/>
      </c>
      <c r="AE114" s="197" t="str">
        <f t="shared" si="73"/>
        <v/>
      </c>
      <c r="AF114" s="200"/>
      <c r="AG114" s="197">
        <f t="shared" si="74"/>
        <v>35945</v>
      </c>
      <c r="AH114" s="197">
        <f t="shared" si="74"/>
        <v>90527</v>
      </c>
      <c r="AI114" s="198">
        <f t="shared" si="75"/>
        <v>46219</v>
      </c>
      <c r="AJ114" s="197" t="str">
        <f t="shared" si="76"/>
        <v>LCP</v>
      </c>
      <c r="AK114" s="197" t="str">
        <f t="shared" si="77"/>
        <v>INTEGRITY</v>
      </c>
      <c r="AL114" s="197" t="str">
        <f t="shared" si="78"/>
        <v/>
      </c>
      <c r="AM114" s="197" t="str">
        <f t="shared" si="79"/>
        <v/>
      </c>
      <c r="AO114" s="197">
        <f t="shared" si="80"/>
        <v>35963</v>
      </c>
      <c r="AP114" s="197">
        <f t="shared" si="81"/>
        <v>90529</v>
      </c>
      <c r="AQ114" s="198">
        <f t="shared" si="82"/>
        <v>46220</v>
      </c>
      <c r="AR114" s="197" t="str">
        <f t="shared" si="83"/>
        <v>LCP</v>
      </c>
      <c r="AS114" s="197" t="str">
        <f t="shared" si="84"/>
        <v>INTEGRITY</v>
      </c>
      <c r="AT114" s="197" t="str">
        <f t="shared" si="85"/>
        <v/>
      </c>
      <c r="AU114" s="197" t="str">
        <f t="shared" si="86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14</v>
      </c>
      <c r="I115" s="197">
        <f t="shared" si="53"/>
        <v>35912</v>
      </c>
      <c r="J115" s="197">
        <f t="shared" si="54"/>
        <v>90524</v>
      </c>
      <c r="K115" s="198">
        <f t="shared" si="55"/>
        <v>46216</v>
      </c>
      <c r="L115" s="197" t="str">
        <f t="shared" si="56"/>
        <v>LCP</v>
      </c>
      <c r="M115" s="197" t="str">
        <f t="shared" si="57"/>
        <v>INTEGRITY</v>
      </c>
      <c r="N115" s="197" t="str">
        <f t="shared" si="58"/>
        <v/>
      </c>
      <c r="O115" s="197" t="str">
        <f t="shared" si="59"/>
        <v/>
      </c>
      <c r="P115" s="200"/>
      <c r="Q115" s="197" t="str">
        <f t="shared" si="60"/>
        <v/>
      </c>
      <c r="R115" s="197" t="str">
        <f t="shared" si="61"/>
        <v/>
      </c>
      <c r="S115" s="198" t="str">
        <f t="shared" si="62"/>
        <v/>
      </c>
      <c r="T115" s="197" t="str">
        <f t="shared" si="63"/>
        <v/>
      </c>
      <c r="U115" s="197" t="str">
        <f t="shared" si="64"/>
        <v/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35929</v>
      </c>
      <c r="Z115" s="197">
        <f t="shared" si="68"/>
        <v>90526</v>
      </c>
      <c r="AA115" s="198">
        <f t="shared" si="69"/>
        <v>46218</v>
      </c>
      <c r="AB115" s="197" t="str">
        <f t="shared" si="70"/>
        <v>LCP</v>
      </c>
      <c r="AC115" s="197" t="str">
        <f t="shared" si="71"/>
        <v>INTEGRITY</v>
      </c>
      <c r="AD115" s="197" t="str">
        <f t="shared" si="72"/>
        <v/>
      </c>
      <c r="AE115" s="197" t="str">
        <f t="shared" si="73"/>
        <v/>
      </c>
      <c r="AF115" s="200"/>
      <c r="AG115" s="197">
        <f t="shared" si="74"/>
        <v>35946</v>
      </c>
      <c r="AH115" s="197">
        <f t="shared" si="74"/>
        <v>90528</v>
      </c>
      <c r="AI115" s="198">
        <f t="shared" si="75"/>
        <v>46219</v>
      </c>
      <c r="AJ115" s="197" t="str">
        <f t="shared" si="76"/>
        <v>LCP</v>
      </c>
      <c r="AK115" s="197" t="str">
        <f t="shared" si="77"/>
        <v>INTEGRITY</v>
      </c>
      <c r="AL115" s="197" t="str">
        <f t="shared" si="78"/>
        <v/>
      </c>
      <c r="AM115" s="197" t="str">
        <f t="shared" si="79"/>
        <v/>
      </c>
      <c r="AO115" s="197">
        <f t="shared" si="80"/>
        <v>35964</v>
      </c>
      <c r="AP115" s="197">
        <f t="shared" si="81"/>
        <v>90530</v>
      </c>
      <c r="AQ115" s="198">
        <f t="shared" si="82"/>
        <v>46220</v>
      </c>
      <c r="AR115" s="197" t="str">
        <f t="shared" si="83"/>
        <v>LCP</v>
      </c>
      <c r="AS115" s="197" t="str">
        <f t="shared" si="84"/>
        <v>INTEGRITY</v>
      </c>
      <c r="AT115" s="197" t="str">
        <f t="shared" si="85"/>
        <v/>
      </c>
      <c r="AU115" s="197" t="str">
        <f t="shared" si="86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15</v>
      </c>
      <c r="I116" s="197">
        <f t="shared" si="53"/>
        <v>35913</v>
      </c>
      <c r="J116" s="197">
        <f t="shared" si="54"/>
        <v>4501375690</v>
      </c>
      <c r="K116" s="198">
        <f t="shared" si="55"/>
        <v>46216</v>
      </c>
      <c r="L116" s="197" t="str">
        <f t="shared" si="56"/>
        <v>IDF</v>
      </c>
      <c r="M116" s="197" t="str">
        <f t="shared" si="57"/>
        <v/>
      </c>
      <c r="N116" s="197" t="str">
        <f t="shared" si="58"/>
        <v/>
      </c>
      <c r="O116" s="197" t="str">
        <f t="shared" si="59"/>
        <v/>
      </c>
      <c r="P116" s="200"/>
      <c r="Q116" s="197" t="str">
        <f t="shared" si="60"/>
        <v/>
      </c>
      <c r="R116" s="197" t="str">
        <f t="shared" si="61"/>
        <v/>
      </c>
      <c r="S116" s="198" t="str">
        <f t="shared" si="62"/>
        <v/>
      </c>
      <c r="T116" s="197" t="str">
        <f t="shared" si="63"/>
        <v/>
      </c>
      <c r="U116" s="197" t="str">
        <f t="shared" si="64"/>
        <v/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33793</v>
      </c>
      <c r="Z116" s="197">
        <f t="shared" si="68"/>
        <v>4501376231</v>
      </c>
      <c r="AA116" s="198">
        <f t="shared" si="69"/>
        <v>46218</v>
      </c>
      <c r="AB116" s="197" t="str">
        <f t="shared" si="70"/>
        <v>IDF</v>
      </c>
      <c r="AC116" s="197" t="str">
        <f t="shared" si="71"/>
        <v/>
      </c>
      <c r="AD116" s="197" t="str">
        <f t="shared" si="72"/>
        <v/>
      </c>
      <c r="AE116" s="197" t="str">
        <f t="shared" si="73"/>
        <v/>
      </c>
      <c r="AF116" s="200"/>
      <c r="AG116" s="197">
        <f t="shared" si="74"/>
        <v>35947</v>
      </c>
      <c r="AH116" s="197">
        <f t="shared" si="74"/>
        <v>4501376408</v>
      </c>
      <c r="AI116" s="198">
        <f t="shared" si="75"/>
        <v>46219</v>
      </c>
      <c r="AJ116" s="197" t="str">
        <f t="shared" si="76"/>
        <v>IDF</v>
      </c>
      <c r="AK116" s="197" t="str">
        <f t="shared" si="77"/>
        <v/>
      </c>
      <c r="AL116" s="197" t="str">
        <f t="shared" si="78"/>
        <v/>
      </c>
      <c r="AM116" s="197" t="str">
        <f t="shared" si="79"/>
        <v>9am</v>
      </c>
      <c r="AO116" s="197">
        <f t="shared" si="80"/>
        <v>35965</v>
      </c>
      <c r="AP116" s="197">
        <f t="shared" si="81"/>
        <v>4501376707</v>
      </c>
      <c r="AQ116" s="198">
        <f t="shared" si="82"/>
        <v>46220</v>
      </c>
      <c r="AR116" s="197" t="str">
        <f t="shared" si="83"/>
        <v>IDF</v>
      </c>
      <c r="AS116" s="197" t="str">
        <f t="shared" si="84"/>
        <v/>
      </c>
      <c r="AT116" s="197" t="str">
        <f t="shared" si="85"/>
        <v/>
      </c>
      <c r="AU116" s="197" t="str">
        <f t="shared" si="86"/>
        <v/>
      </c>
    </row>
    <row r="117" spans="1:55" x14ac:dyDescent="0.25">
      <c r="A117" s="197">
        <f t="shared" ref="A117:B120" si="87">IF(B25="","",B25)</f>
        <v>30042833</v>
      </c>
      <c r="B117" s="197" t="str">
        <f t="shared" si="87"/>
        <v>CAPS</v>
      </c>
      <c r="C117" s="198" t="str">
        <f>IF(F25="","",F25)</f>
        <v/>
      </c>
      <c r="D117" s="197" t="str">
        <f>IF(A25="","",A25)</f>
        <v>RECEIVING</v>
      </c>
      <c r="E117" s="197" t="str">
        <f>IF(E25="","",E25)</f>
        <v>8AM</v>
      </c>
      <c r="F117" s="197">
        <f>IF(D25="","",D25)</f>
        <v>756125</v>
      </c>
      <c r="G117" s="197" t="str">
        <f>IF(C25="","",C25)</f>
        <v>CAPS</v>
      </c>
      <c r="H117" s="200">
        <v>16</v>
      </c>
      <c r="I117" s="197" t="str">
        <f t="shared" si="53"/>
        <v/>
      </c>
      <c r="J117" s="197" t="str">
        <f t="shared" si="54"/>
        <v/>
      </c>
      <c r="K117" s="198" t="str">
        <f t="shared" si="55"/>
        <v/>
      </c>
      <c r="L117" s="197" t="str">
        <f t="shared" si="56"/>
        <v/>
      </c>
      <c r="M117" s="197" t="str">
        <f t="shared" si="57"/>
        <v/>
      </c>
      <c r="N117" s="197" t="str">
        <f t="shared" si="58"/>
        <v/>
      </c>
      <c r="O117" s="197" t="str">
        <f t="shared" si="59"/>
        <v/>
      </c>
      <c r="P117" s="200"/>
      <c r="Q117" s="197" t="str">
        <f t="shared" si="60"/>
        <v/>
      </c>
      <c r="R117" s="197" t="str">
        <f t="shared" si="61"/>
        <v/>
      </c>
      <c r="S117" s="198" t="str">
        <f t="shared" si="62"/>
        <v/>
      </c>
      <c r="T117" s="197" t="str">
        <f t="shared" si="63"/>
        <v/>
      </c>
      <c r="U117" s="197" t="str">
        <f t="shared" si="64"/>
        <v/>
      </c>
      <c r="V117" s="197" t="str">
        <f t="shared" si="65"/>
        <v/>
      </c>
      <c r="W117" s="197" t="str">
        <f t="shared" si="66"/>
        <v/>
      </c>
      <c r="X117" s="200"/>
      <c r="Y117" s="197" t="str">
        <f t="shared" si="67"/>
        <v/>
      </c>
      <c r="Z117" s="197" t="str">
        <f t="shared" si="68"/>
        <v/>
      </c>
      <c r="AA117" s="198" t="str">
        <f t="shared" si="69"/>
        <v/>
      </c>
      <c r="AB117" s="197" t="str">
        <f t="shared" si="70"/>
        <v/>
      </c>
      <c r="AC117" s="197" t="str">
        <f t="shared" si="71"/>
        <v/>
      </c>
      <c r="AD117" s="197" t="str">
        <f t="shared" si="72"/>
        <v/>
      </c>
      <c r="AE117" s="197" t="str">
        <f t="shared" si="73"/>
        <v/>
      </c>
      <c r="AF117" s="200"/>
      <c r="AG117" s="197">
        <f t="shared" si="74"/>
        <v>35948</v>
      </c>
      <c r="AH117" s="197">
        <f t="shared" si="74"/>
        <v>4501376409</v>
      </c>
      <c r="AI117" s="198">
        <f t="shared" si="75"/>
        <v>46219</v>
      </c>
      <c r="AJ117" s="197" t="str">
        <f t="shared" si="76"/>
        <v>IDF</v>
      </c>
      <c r="AK117" s="197" t="str">
        <f t="shared" si="77"/>
        <v/>
      </c>
      <c r="AL117" s="197" t="str">
        <f t="shared" si="78"/>
        <v/>
      </c>
      <c r="AM117" s="197" t="str">
        <f t="shared" si="79"/>
        <v>3pm</v>
      </c>
      <c r="AO117" s="197">
        <f t="shared" si="80"/>
        <v>35966</v>
      </c>
      <c r="AP117" s="197">
        <f t="shared" si="81"/>
        <v>4501376708</v>
      </c>
      <c r="AQ117" s="198">
        <f t="shared" si="82"/>
        <v>46220</v>
      </c>
      <c r="AR117" s="197" t="str">
        <f t="shared" si="83"/>
        <v>IDF</v>
      </c>
      <c r="AS117" s="197" t="str">
        <f t="shared" si="84"/>
        <v/>
      </c>
      <c r="AT117" s="197" t="str">
        <f t="shared" si="85"/>
        <v/>
      </c>
      <c r="AU117" s="197" t="str">
        <f t="shared" si="86"/>
        <v/>
      </c>
    </row>
    <row r="118" spans="1:55" x14ac:dyDescent="0.25">
      <c r="A118" s="197">
        <f t="shared" si="87"/>
        <v>30042789</v>
      </c>
      <c r="B118" s="197" t="str">
        <f t="shared" si="87"/>
        <v>CAPS</v>
      </c>
      <c r="C118" s="198" t="e">
        <f>IF(#REF!="","",#REF!)</f>
        <v>#REF!</v>
      </c>
      <c r="D118" s="197" t="str">
        <f>IF(A26="","",A26)</f>
        <v>RECEIVING</v>
      </c>
      <c r="E118" s="197" t="str">
        <f>IF(E26="","",E26)</f>
        <v>9AM</v>
      </c>
      <c r="F118" s="197">
        <f>IF(D26="","",D26)</f>
        <v>756120</v>
      </c>
      <c r="G118" s="197" t="str">
        <f>IF(C26="","",C26)</f>
        <v>CAPS</v>
      </c>
      <c r="H118" s="200">
        <v>17</v>
      </c>
      <c r="I118" s="197" t="str">
        <f t="shared" si="53"/>
        <v/>
      </c>
      <c r="J118" s="197" t="str">
        <f t="shared" si="54"/>
        <v/>
      </c>
      <c r="K118" s="198" t="str">
        <f t="shared" si="55"/>
        <v/>
      </c>
      <c r="L118" s="197" t="str">
        <f t="shared" si="56"/>
        <v/>
      </c>
      <c r="M118" s="197" t="str">
        <f t="shared" si="57"/>
        <v/>
      </c>
      <c r="N118" s="197" t="str">
        <f t="shared" si="58"/>
        <v/>
      </c>
      <c r="O118" s="197" t="str">
        <f t="shared" si="59"/>
        <v/>
      </c>
      <c r="P118" s="200"/>
      <c r="Q118" s="197" t="str">
        <f t="shared" si="60"/>
        <v/>
      </c>
      <c r="R118" s="197" t="str">
        <f t="shared" si="61"/>
        <v/>
      </c>
      <c r="S118" s="198" t="str">
        <f t="shared" si="62"/>
        <v/>
      </c>
      <c r="T118" s="197" t="str">
        <f t="shared" si="63"/>
        <v>Emilio was going to cancel this load</v>
      </c>
      <c r="U118" s="197" t="str">
        <f t="shared" si="64"/>
        <v/>
      </c>
      <c r="V118" s="197" t="str">
        <f t="shared" si="65"/>
        <v/>
      </c>
      <c r="W118" s="197" t="str">
        <f t="shared" si="66"/>
        <v/>
      </c>
      <c r="X118" s="200"/>
      <c r="Y118" s="197" t="str">
        <f t="shared" si="67"/>
        <v/>
      </c>
      <c r="Z118" s="197" t="str">
        <f t="shared" si="68"/>
        <v>CHEP</v>
      </c>
      <c r="AA118" s="198" t="str">
        <f t="shared" si="69"/>
        <v/>
      </c>
      <c r="AB118" s="197" t="str">
        <f t="shared" si="70"/>
        <v>RECEIVING</v>
      </c>
      <c r="AC118" s="197" t="str">
        <f t="shared" si="71"/>
        <v/>
      </c>
      <c r="AD118" s="197" t="str">
        <f t="shared" si="72"/>
        <v/>
      </c>
      <c r="AE118" s="197" t="str">
        <f t="shared" si="73"/>
        <v/>
      </c>
      <c r="AF118" s="200"/>
      <c r="AG118" s="197" t="str">
        <f>IF(K55="","",K55)</f>
        <v/>
      </c>
      <c r="AH118" s="197" t="str">
        <f>IF(L55="","",L55)</f>
        <v>CHEP</v>
      </c>
      <c r="AI118" s="198" t="str">
        <f>IF(K55="","",$J$32)</f>
        <v/>
      </c>
      <c r="AJ118" s="197" t="str">
        <f>IF(J55="","",J55)</f>
        <v>RECEIVING</v>
      </c>
      <c r="AK118" s="197" t="str">
        <f t="shared" si="77"/>
        <v/>
      </c>
      <c r="AL118" s="197" t="str">
        <f t="shared" si="78"/>
        <v>Half 280377 / Half 280378</v>
      </c>
      <c r="AM118" s="197" t="str">
        <f t="shared" si="79"/>
        <v/>
      </c>
      <c r="AO118" s="197">
        <f t="shared" si="80"/>
        <v>35967</v>
      </c>
      <c r="AP118" s="197">
        <f t="shared" si="81"/>
        <v>4501376713</v>
      </c>
      <c r="AQ118" s="198">
        <f t="shared" si="82"/>
        <v>46220</v>
      </c>
      <c r="AR118" s="197" t="str">
        <f t="shared" si="83"/>
        <v>IDF</v>
      </c>
      <c r="AS118" s="197" t="str">
        <f t="shared" si="84"/>
        <v/>
      </c>
      <c r="AT118" s="197" t="str">
        <f t="shared" si="85"/>
        <v/>
      </c>
      <c r="AU118" s="197" t="str">
        <f t="shared" si="86"/>
        <v/>
      </c>
    </row>
    <row r="119" spans="1:55" x14ac:dyDescent="0.25">
      <c r="A119" s="197" t="str">
        <f t="shared" si="87"/>
        <v/>
      </c>
      <c r="B119" s="197" t="str">
        <f t="shared" si="87"/>
        <v/>
      </c>
      <c r="C119" s="198" t="str">
        <f>IF(F27="","",F27)</f>
        <v/>
      </c>
      <c r="D119" s="197" t="str">
        <f>IF(A27="","",A27)</f>
        <v/>
      </c>
      <c r="E119" s="197" t="str">
        <f>IF(E27="","",E27)</f>
        <v/>
      </c>
      <c r="F119" s="197" t="str">
        <f>IF(D27="","",D27)</f>
        <v/>
      </c>
      <c r="G119" s="197" t="str">
        <f>IF(C27="","",C27)</f>
        <v/>
      </c>
      <c r="H119" s="200">
        <v>18</v>
      </c>
      <c r="I119" s="197">
        <f t="shared" ref="I119:J121" si="88">IF(K25="","",K25)</f>
        <v>30042925</v>
      </c>
      <c r="J119" s="197" t="str">
        <f t="shared" si="88"/>
        <v>SCHOLLE</v>
      </c>
      <c r="K119" s="198">
        <f>IF(K25="","",$J$3)</f>
        <v>46216</v>
      </c>
      <c r="L119" s="197" t="str">
        <f>IF(J25="","",J25)</f>
        <v>RECEIVING</v>
      </c>
      <c r="M119" s="197" t="str">
        <f>IF(N25="","",N25)</f>
        <v/>
      </c>
      <c r="N119" s="197" t="str">
        <f>IF(M25="","",M25)</f>
        <v/>
      </c>
      <c r="O119" s="197" t="str">
        <f>IF(P25="","",P25)</f>
        <v/>
      </c>
      <c r="P119" s="200"/>
      <c r="Q119" s="197" t="str">
        <f t="shared" ref="Q119:R122" si="89">IF(T25="","",T25)</f>
        <v/>
      </c>
      <c r="R119" s="197" t="str">
        <f t="shared" si="89"/>
        <v/>
      </c>
      <c r="S119" s="198" t="str">
        <f>IF(T25="","",$S$3)</f>
        <v/>
      </c>
      <c r="T119" s="197" t="str">
        <f>IF(S25="","",S25)</f>
        <v/>
      </c>
      <c r="U119" s="197" t="str">
        <f>IF(W25="","",W25)</f>
        <v/>
      </c>
      <c r="V119" s="197" t="str">
        <f>IF(V25="","",V25)</f>
        <v/>
      </c>
      <c r="W119" s="197" t="str">
        <f>IF(Y25="","",Y25)</f>
        <v/>
      </c>
      <c r="X119" s="200"/>
      <c r="Y119" s="197">
        <f t="shared" si="67"/>
        <v>30042790</v>
      </c>
      <c r="Z119" s="197" t="str">
        <f t="shared" si="68"/>
        <v>CAPS</v>
      </c>
      <c r="AA119" s="198">
        <f t="shared" si="69"/>
        <v>46218</v>
      </c>
      <c r="AB119" s="197" t="str">
        <f t="shared" si="70"/>
        <v>RECEIVING</v>
      </c>
      <c r="AC119" s="197" t="str">
        <f t="shared" si="71"/>
        <v/>
      </c>
      <c r="AD119" s="197">
        <f t="shared" si="72"/>
        <v>756120</v>
      </c>
      <c r="AE119" s="197" t="str">
        <f t="shared" si="73"/>
        <v/>
      </c>
      <c r="AF119" s="200"/>
      <c r="AG119" s="197" t="str">
        <f>IF(T58="","",T58)</f>
        <v>30042677/42677/3068</v>
      </c>
      <c r="AH119" s="197" t="str">
        <f>IF(U58="","",U58)</f>
        <v/>
      </c>
      <c r="AI119" s="198">
        <f>IF(T58="","",$J$32)</f>
        <v>46219</v>
      </c>
      <c r="AJ119" s="197" t="str">
        <f>IF(S58="","",S58)</f>
        <v>RECEIVING</v>
      </c>
      <c r="AK119" s="197" t="str">
        <f>IF(W58="","",W58)</f>
        <v/>
      </c>
      <c r="AL119" s="197" t="str">
        <f>IF(V58="","",V58)</f>
        <v/>
      </c>
      <c r="AM119" s="197" t="str">
        <f t="shared" si="79"/>
        <v/>
      </c>
      <c r="AO119" s="197" t="str">
        <f t="shared" si="80"/>
        <v/>
      </c>
      <c r="AP119" s="197" t="str">
        <f t="shared" si="81"/>
        <v>CHEP</v>
      </c>
      <c r="AQ119" s="198" t="str">
        <f t="shared" si="82"/>
        <v/>
      </c>
      <c r="AR119" s="197" t="str">
        <f t="shared" si="83"/>
        <v>RECEIVING</v>
      </c>
      <c r="AS119" s="197" t="str">
        <f t="shared" si="84"/>
        <v/>
      </c>
      <c r="AT119" s="197" t="str">
        <f t="shared" si="85"/>
        <v/>
      </c>
      <c r="AU119" s="197" t="str">
        <f t="shared" si="86"/>
        <v/>
      </c>
    </row>
    <row r="120" spans="1:55" x14ac:dyDescent="0.25">
      <c r="A120" s="197" t="str">
        <f t="shared" si="87"/>
        <v/>
      </c>
      <c r="B120" s="197" t="str">
        <f t="shared" si="87"/>
        <v/>
      </c>
      <c r="C120" s="198" t="str">
        <f>IF(F28="","",F28)</f>
        <v/>
      </c>
      <c r="D120" s="197" t="str">
        <f>IF(A28="","",A28)</f>
        <v/>
      </c>
      <c r="E120" s="197" t="str">
        <f>IF(E28="","",E28)</f>
        <v/>
      </c>
      <c r="F120" s="197" t="str">
        <f>IF(D28="","",D28)</f>
        <v/>
      </c>
      <c r="G120" s="197" t="str">
        <f>IF(C28="","",C28)</f>
        <v/>
      </c>
      <c r="H120" s="200">
        <v>19</v>
      </c>
      <c r="I120" s="197">
        <f t="shared" si="88"/>
        <v>30042860</v>
      </c>
      <c r="J120" s="197" t="str">
        <f t="shared" si="88"/>
        <v>CAPS</v>
      </c>
      <c r="K120" s="198">
        <f>IF(K26="","",$J$3)</f>
        <v>46216</v>
      </c>
      <c r="L120" s="197" t="str">
        <f>IF(J26="","",J26)</f>
        <v>RECEIVING</v>
      </c>
      <c r="M120" s="197" t="str">
        <f>IF(N26="","",N26)</f>
        <v/>
      </c>
      <c r="N120" s="197">
        <f>IF(M26="","",M26)</f>
        <v>756050</v>
      </c>
      <c r="O120" s="197" t="str">
        <f>IF(P26="","",P26)</f>
        <v/>
      </c>
      <c r="P120" s="200"/>
      <c r="Q120" s="197" t="str">
        <f t="shared" si="89"/>
        <v/>
      </c>
      <c r="R120" s="197" t="str">
        <f t="shared" si="89"/>
        <v/>
      </c>
      <c r="S120" s="198" t="str">
        <f>IF(T26="","",$S$3)</f>
        <v/>
      </c>
      <c r="T120" s="197" t="str">
        <f>IF(S26="","",S26)</f>
        <v/>
      </c>
      <c r="U120" s="197" t="str">
        <f>IF(W26="","",W26)</f>
        <v/>
      </c>
      <c r="V120" s="197" t="str">
        <f>IF(V26="","",V26)</f>
        <v/>
      </c>
      <c r="W120" s="197" t="str">
        <f>IF(Y26="","",Y26)</f>
        <v/>
      </c>
      <c r="X120" s="200"/>
      <c r="Y120" s="197">
        <f t="shared" ref="Y120:Z122" si="90">IF(B55="","",B55)</f>
        <v>30042791</v>
      </c>
      <c r="Z120" s="197" t="str">
        <f t="shared" si="90"/>
        <v>CAPS</v>
      </c>
      <c r="AA120" s="198">
        <f t="shared" ref="AA120:AA122" si="91">IF(B55="","",$A$32)</f>
        <v>46218</v>
      </c>
      <c r="AB120" s="197" t="str">
        <f>IF(A57="","",A57)</f>
        <v>RECEIVING</v>
      </c>
      <c r="AC120" s="197" t="str">
        <f t="shared" ref="AC120:AC122" si="92">IF(E55="","",E55)</f>
        <v/>
      </c>
      <c r="AD120" s="197">
        <f t="shared" ref="AD120:AD122" si="93">IF(D55="","",D55)</f>
        <v>756120</v>
      </c>
      <c r="AE120" s="197" t="str">
        <f t="shared" ref="AE120:AE123" si="94">IF(G55="","",G55)</f>
        <v/>
      </c>
      <c r="AF120" s="200"/>
      <c r="AG120" s="197">
        <f t="shared" ref="AG120:AH123" si="95">IF(K56="","",K56)</f>
        <v>30042788</v>
      </c>
      <c r="AH120" s="197" t="str">
        <f t="shared" si="95"/>
        <v>CAPS</v>
      </c>
      <c r="AI120" s="198">
        <f>IF(K56="","",$J$32)</f>
        <v>46219</v>
      </c>
      <c r="AJ120" s="197" t="str">
        <f>IF(J56="","",J56)</f>
        <v>RECEIVING</v>
      </c>
      <c r="AK120" s="197" t="str">
        <f>IF(N56="","",N56)</f>
        <v/>
      </c>
      <c r="AL120" s="197" t="str">
        <f>IF(M56="","",M56)</f>
        <v/>
      </c>
      <c r="AM120" s="197" t="str">
        <f t="shared" ref="AM120:AM123" si="96">IF(P55="","",P55)</f>
        <v/>
      </c>
      <c r="AO120" s="197">
        <f t="shared" ref="AO120:AP122" si="97">IF(T55="","",T55)</f>
        <v>30042834</v>
      </c>
      <c r="AP120" s="197" t="str">
        <f t="shared" si="97"/>
        <v>CAPS</v>
      </c>
      <c r="AQ120" s="198">
        <f t="shared" ref="AQ120:AQ122" si="98">IF(T55="","",$S$32)</f>
        <v>46220</v>
      </c>
      <c r="AR120" s="197" t="str">
        <f t="shared" ref="AR120:AR122" si="99">IF(S55="","",S55)</f>
        <v>RECEIVING</v>
      </c>
      <c r="AS120" s="197" t="str">
        <f t="shared" ref="AS120:AS122" si="100">IF(W55="","",W55)</f>
        <v/>
      </c>
      <c r="AT120" s="197" t="str">
        <f t="shared" ref="AT120:AT122" si="101">IF(V55="","",V55)</f>
        <v/>
      </c>
      <c r="AU120" s="197" t="str">
        <f t="shared" ref="AU120:AU123" si="102">IF(Y55="","",Y55)</f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str">
        <f t="shared" ref="A121:B121" si="103">IF(B30="","",B30)</f>
        <v/>
      </c>
      <c r="B121" s="197" t="str">
        <f t="shared" si="103"/>
        <v/>
      </c>
      <c r="C121" s="198" t="str">
        <f>IF(F30="","",F30)</f>
        <v/>
      </c>
      <c r="D121" s="197" t="str">
        <f>IF(A30="","",A30)</f>
        <v/>
      </c>
      <c r="E121" s="197" t="str">
        <f>IF(E30="","",E30)</f>
        <v/>
      </c>
      <c r="F121" s="197" t="str">
        <f>IF(D30="","",D30)</f>
        <v/>
      </c>
      <c r="G121" s="197" t="str">
        <f>IF(C30="","",C30)</f>
        <v/>
      </c>
      <c r="H121" s="200">
        <v>20</v>
      </c>
      <c r="I121" s="197">
        <f t="shared" si="88"/>
        <v>30042859</v>
      </c>
      <c r="J121" s="197" t="str">
        <f t="shared" si="88"/>
        <v>CAPS</v>
      </c>
      <c r="K121" s="198">
        <f>IF(K27="","",$J$3)</f>
        <v>46216</v>
      </c>
      <c r="L121" s="197" t="str">
        <f>IF(J27="","",J27)</f>
        <v>RECEIVING</v>
      </c>
      <c r="M121" s="197" t="str">
        <f>IF(N27="","",N27)</f>
        <v/>
      </c>
      <c r="N121" s="197">
        <f>IF(M27="","",M27)</f>
        <v>756050</v>
      </c>
      <c r="O121" s="197" t="str">
        <f>IF(P27="","",P27)</f>
        <v/>
      </c>
      <c r="P121" s="200"/>
      <c r="Q121" s="197" t="str">
        <f t="shared" si="89"/>
        <v/>
      </c>
      <c r="R121" s="197" t="str">
        <f t="shared" si="89"/>
        <v/>
      </c>
      <c r="S121" s="198" t="str">
        <f>IF(T27="","",$S$3)</f>
        <v/>
      </c>
      <c r="T121" s="197" t="str">
        <f>IF(S27="","",S27)</f>
        <v/>
      </c>
      <c r="U121" s="197" t="str">
        <f>IF(W27="","",W27)</f>
        <v/>
      </c>
      <c r="V121" s="197" t="str">
        <f>IF(V27="","",V27)</f>
        <v/>
      </c>
      <c r="W121" s="197" t="str">
        <f>IF(Y27="","",Y27)</f>
        <v/>
      </c>
      <c r="X121" s="200"/>
      <c r="Y121" s="197">
        <f t="shared" si="90"/>
        <v>30042873</v>
      </c>
      <c r="Z121" s="197" t="str">
        <f t="shared" si="90"/>
        <v>AMCOR</v>
      </c>
      <c r="AA121" s="198">
        <f t="shared" si="91"/>
        <v>46218</v>
      </c>
      <c r="AB121" s="197" t="e">
        <f>IF(#REF!="","",#REF!)</f>
        <v>#REF!</v>
      </c>
      <c r="AC121" s="197" t="str">
        <f t="shared" si="92"/>
        <v/>
      </c>
      <c r="AD121" s="197" t="str">
        <f t="shared" si="93"/>
        <v/>
      </c>
      <c r="AE121" s="197" t="str">
        <f t="shared" si="94"/>
        <v/>
      </c>
      <c r="AF121" s="200"/>
      <c r="AG121" s="197" t="str">
        <f t="shared" si="95"/>
        <v/>
      </c>
      <c r="AH121" s="197" t="str">
        <f t="shared" si="95"/>
        <v/>
      </c>
      <c r="AI121" s="198" t="str">
        <f>IF(K57="","",$J$32)</f>
        <v/>
      </c>
      <c r="AJ121" s="197" t="str">
        <f>IF(J57="","",J57)</f>
        <v/>
      </c>
      <c r="AK121" s="197" t="str">
        <f>IF(N57="","",N57)</f>
        <v/>
      </c>
      <c r="AL121" s="197" t="str">
        <f>IF(M57="","",M57)</f>
        <v/>
      </c>
      <c r="AM121" s="197" t="str">
        <f t="shared" si="96"/>
        <v/>
      </c>
      <c r="AO121" s="197">
        <f t="shared" si="97"/>
        <v>30043037</v>
      </c>
      <c r="AP121" s="197" t="str">
        <f t="shared" si="97"/>
        <v>AMCOR</v>
      </c>
      <c r="AQ121" s="198">
        <f t="shared" si="98"/>
        <v>46220</v>
      </c>
      <c r="AR121" s="197" t="str">
        <f t="shared" si="99"/>
        <v>RECEIVING</v>
      </c>
      <c r="AS121" s="197" t="str">
        <f t="shared" si="100"/>
        <v/>
      </c>
      <c r="AT121" s="197" t="str">
        <f t="shared" si="101"/>
        <v/>
      </c>
      <c r="AU121" s="197" t="str">
        <f t="shared" si="10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 t="e">
        <f>IF(#REF!="","",#REF!)</f>
        <v>#REF!</v>
      </c>
      <c r="B122" s="197" t="e">
        <f>IF(#REF!="","",#REF!)</f>
        <v>#REF!</v>
      </c>
      <c r="C122" s="198" t="e">
        <f>IF(#REF!="","",#REF!)</f>
        <v>#REF!</v>
      </c>
      <c r="D122" s="197" t="e">
        <f>IF(#REF!="","",#REF!)</f>
        <v>#REF!</v>
      </c>
      <c r="E122" s="197" t="e">
        <f>IF(#REF!="","",#REF!)</f>
        <v>#REF!</v>
      </c>
      <c r="F122" s="197" t="e">
        <f>IF(#REF!="","",#REF!)</f>
        <v>#REF!</v>
      </c>
      <c r="G122" s="197" t="e">
        <f>IF(#REF!="","",#REF!)</f>
        <v>#REF!</v>
      </c>
      <c r="H122" s="200">
        <v>21</v>
      </c>
      <c r="I122" s="197">
        <f>IF(B58="","",B58)</f>
        <v>30043179</v>
      </c>
      <c r="J122" s="197" t="str">
        <f>IF(C58="","",C58)</f>
        <v>GPI</v>
      </c>
      <c r="K122" s="198">
        <f>IF(B58="","",$J$3)</f>
        <v>46216</v>
      </c>
      <c r="L122" s="197" t="str">
        <f>IF(A58="","",A58)</f>
        <v>RECEIVING</v>
      </c>
      <c r="M122" s="197" t="str">
        <f>IF(E58="","",E58)</f>
        <v/>
      </c>
      <c r="N122" s="197" t="str">
        <f>IF(D58="","",D58)</f>
        <v/>
      </c>
      <c r="O122" s="197" t="str">
        <f>IF(P28="","",P28)</f>
        <v/>
      </c>
      <c r="P122" s="200"/>
      <c r="Q122" s="197" t="str">
        <f t="shared" si="89"/>
        <v/>
      </c>
      <c r="R122" s="197" t="str">
        <f t="shared" si="89"/>
        <v/>
      </c>
      <c r="S122" s="198" t="str">
        <f>IF(T28="","",$S$3)</f>
        <v/>
      </c>
      <c r="T122" s="197" t="str">
        <f>IF(S28="","",S28)</f>
        <v/>
      </c>
      <c r="U122" s="197" t="str">
        <f>IF(W28="","",W28)</f>
        <v/>
      </c>
      <c r="V122" s="197" t="str">
        <f>IF(V28="","",V28)</f>
        <v/>
      </c>
      <c r="W122" s="197" t="str">
        <f>IF(Y28="","",Y28)</f>
        <v/>
      </c>
      <c r="X122" s="200"/>
      <c r="Y122" s="197">
        <f t="shared" si="90"/>
        <v>30042872</v>
      </c>
      <c r="Z122" s="197" t="str">
        <f t="shared" si="90"/>
        <v>GPI</v>
      </c>
      <c r="AA122" s="198">
        <f t="shared" si="91"/>
        <v>46218</v>
      </c>
      <c r="AB122" s="197" t="e">
        <f>IF(#REF!="","",#REF!)</f>
        <v>#REF!</v>
      </c>
      <c r="AC122" s="197" t="str">
        <f t="shared" si="92"/>
        <v/>
      </c>
      <c r="AD122" s="197" t="str">
        <f t="shared" si="93"/>
        <v>Mixed</v>
      </c>
      <c r="AE122" s="197" t="str">
        <f t="shared" si="94"/>
        <v/>
      </c>
      <c r="AF122" s="200"/>
      <c r="AG122" s="197">
        <f t="shared" si="95"/>
        <v>30042894</v>
      </c>
      <c r="AH122" s="197" t="str">
        <f t="shared" si="95"/>
        <v>GPI</v>
      </c>
      <c r="AI122" s="198">
        <f>IF(K58="","",$J$32)</f>
        <v>46219</v>
      </c>
      <c r="AJ122" s="197" t="str">
        <f>IF(J58="","",J58)</f>
        <v>RECEIVING</v>
      </c>
      <c r="AK122" s="197" t="str">
        <f>IF(N58="","",N58)</f>
        <v/>
      </c>
      <c r="AL122" s="197" t="str">
        <f>IF(M58="","",M58)</f>
        <v/>
      </c>
      <c r="AM122" s="197" t="str">
        <f>IF(O58="","",O58)</f>
        <v>9AM</v>
      </c>
      <c r="AO122" s="197">
        <f t="shared" si="97"/>
        <v>30043038</v>
      </c>
      <c r="AP122" s="197" t="str">
        <f t="shared" si="97"/>
        <v>GPI</v>
      </c>
      <c r="AQ122" s="198">
        <f t="shared" si="98"/>
        <v>46220</v>
      </c>
      <c r="AR122" s="197" t="str">
        <f t="shared" si="99"/>
        <v>RECEIVING</v>
      </c>
      <c r="AS122" s="197" t="str">
        <f t="shared" si="100"/>
        <v/>
      </c>
      <c r="AT122" s="197">
        <f t="shared" si="101"/>
        <v>754726</v>
      </c>
      <c r="AU122" s="197" t="str">
        <f t="shared" si="10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22</v>
      </c>
      <c r="I123" s="197" t="str">
        <f t="shared" ref="I123:J123" si="104">IF(K30="","",K30)</f>
        <v/>
      </c>
      <c r="J123" s="197" t="str">
        <f t="shared" si="104"/>
        <v/>
      </c>
      <c r="K123" s="198" t="str">
        <f>IF(K30="","",$J$3)</f>
        <v/>
      </c>
      <c r="L123" s="197" t="str">
        <f>IF(J30="","",J30)</f>
        <v/>
      </c>
      <c r="M123" s="197" t="str">
        <f>IF(N30="","",N30)</f>
        <v/>
      </c>
      <c r="N123" s="197" t="str">
        <f>IF(M30="","",M30)</f>
        <v/>
      </c>
      <c r="O123" s="197" t="str">
        <f>IF(P30="","",P30)</f>
        <v/>
      </c>
      <c r="P123" s="200"/>
      <c r="Q123" s="197" t="str">
        <f t="shared" ref="Q123:R123" si="105">IF(T30="","",T30)</f>
        <v/>
      </c>
      <c r="R123" s="197" t="str">
        <f t="shared" si="105"/>
        <v/>
      </c>
      <c r="S123" s="198" t="str">
        <f>IF(T30="","",$S$3)</f>
        <v/>
      </c>
      <c r="T123" s="197" t="str">
        <f>IF(S30="","",S30)</f>
        <v/>
      </c>
      <c r="U123" s="197" t="str">
        <f>IF(W30="","",W30)</f>
        <v/>
      </c>
      <c r="V123" s="197" t="str">
        <f>IF(V30="","",V30)</f>
        <v/>
      </c>
      <c r="W123" s="197" t="str">
        <f>IF(Y30="","",Y30)</f>
        <v/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str">
        <f t="shared" si="94"/>
        <v/>
      </c>
      <c r="AF123" s="200"/>
      <c r="AG123" s="197">
        <f t="shared" si="95"/>
        <v>30043056</v>
      </c>
      <c r="AH123" s="197" t="str">
        <f t="shared" si="95"/>
        <v>GPI</v>
      </c>
      <c r="AI123" s="198">
        <f>IF(K59="","",$J$32)</f>
        <v>46219</v>
      </c>
      <c r="AJ123" s="197" t="str">
        <f>IF(J59="","",J59)</f>
        <v>RECEIVING</v>
      </c>
      <c r="AK123" s="197" t="str">
        <f>IF(N59="","",N59)</f>
        <v/>
      </c>
      <c r="AL123" s="197" t="str">
        <f>IF(M59="","",M59)</f>
        <v/>
      </c>
      <c r="AM123" s="197" t="str">
        <f t="shared" si="96"/>
        <v/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str">
        <f t="shared" si="102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/>
      <c r="B124" s="197"/>
      <c r="C124" s="198"/>
      <c r="D124" s="197"/>
      <c r="E124" s="197"/>
      <c r="F124" s="197"/>
      <c r="G124" s="197"/>
      <c r="H124" s="200">
        <v>23</v>
      </c>
      <c r="I124" s="197" t="e">
        <f>IF(#REF!="","",#REF!)</f>
        <v>#REF!</v>
      </c>
      <c r="J124" s="197" t="e">
        <f>IF(#REF!="","",#REF!)</f>
        <v>#REF!</v>
      </c>
      <c r="K124" s="198" t="e">
        <f>IF(#REF!="","",$J$3)</f>
        <v>#REF!</v>
      </c>
      <c r="L124" s="197" t="e">
        <f>IF(#REF!="","",#REF!)</f>
        <v>#REF!</v>
      </c>
      <c r="M124" s="197" t="e">
        <f>IF(#REF!="","",#REF!)</f>
        <v>#REF!</v>
      </c>
      <c r="N124" s="197" t="e">
        <f>IF(#REF!="","",#REF!)</f>
        <v>#REF!</v>
      </c>
      <c r="O124" s="197" t="e">
        <f>IF(#REF!="","",#REF!)</f>
        <v>#REF!</v>
      </c>
      <c r="P124" s="200"/>
      <c r="Q124" s="197" t="e">
        <f>IF(#REF!="","",#REF!)</f>
        <v>#REF!</v>
      </c>
      <c r="R124" s="197" t="e">
        <f>IF(#REF!="","",#REF!)</f>
        <v>#REF!</v>
      </c>
      <c r="S124" s="198" t="e">
        <f>IF(#REF!="","",$S$3)</f>
        <v>#REF!</v>
      </c>
      <c r="T124" s="197" t="e">
        <f>IF(#REF!="","",#REF!)</f>
        <v>#REF!</v>
      </c>
      <c r="U124" s="197" t="e">
        <f>IF(#REF!="","",#REF!)</f>
        <v>#REF!</v>
      </c>
      <c r="V124" s="197" t="e">
        <f>IF(#REF!="","",#REF!)</f>
        <v>#REF!</v>
      </c>
      <c r="W124" s="197" t="e">
        <f>IF(#REF!="","",#REF!)</f>
        <v>#REF!</v>
      </c>
      <c r="X124" s="200"/>
      <c r="Y124" s="197" t="e">
        <f>IF(#REF!="","",#REF!)</f>
        <v>#REF!</v>
      </c>
      <c r="Z124" s="197" t="e">
        <f>IF(#REF!="","",#REF!)</f>
        <v>#REF!</v>
      </c>
      <c r="AA124" s="198" t="e">
        <f>IF(#REF!="","",$A$32)</f>
        <v>#REF!</v>
      </c>
      <c r="AB124" s="197" t="e">
        <f>IF(#REF!="","",#REF!)</f>
        <v>#REF!</v>
      </c>
      <c r="AC124" s="197" t="e">
        <f>IF(#REF!="","",#REF!)</f>
        <v>#REF!</v>
      </c>
      <c r="AD124" s="197" t="e">
        <f>IF(#REF!="","",#REF!)</f>
        <v>#REF!</v>
      </c>
      <c r="AE124" s="197" t="e">
        <f>IF(#REF!="","",#REF!)</f>
        <v>#REF!</v>
      </c>
      <c r="AF124" s="200"/>
      <c r="AG124" s="197" t="e">
        <f>IF(#REF!="","",#REF!)</f>
        <v>#REF!</v>
      </c>
      <c r="AH124" s="197" t="e">
        <f>IF(#REF!="","",#REF!)</f>
        <v>#REF!</v>
      </c>
      <c r="AI124" s="198" t="e">
        <f>IF(#REF!="","",$J$32)</f>
        <v>#REF!</v>
      </c>
      <c r="AJ124" s="197" t="e">
        <f>IF(#REF!="","",#REF!)</f>
        <v>#REF!</v>
      </c>
      <c r="AK124" s="197" t="e">
        <f>IF(#REF!="","",#REF!)</f>
        <v>#REF!</v>
      </c>
      <c r="AL124" s="197" t="e">
        <f>IF(#REF!="","",#REF!)</f>
        <v>#REF!</v>
      </c>
      <c r="AM124" s="197" t="e">
        <f>IF(#REF!="","",#REF!)</f>
        <v>#REF!</v>
      </c>
      <c r="AO124" s="197" t="e">
        <f>IF(#REF!="","",#REF!)</f>
        <v>#REF!</v>
      </c>
      <c r="AP124" s="197" t="e">
        <f>IF(#REF!="","",#REF!)</f>
        <v>#REF!</v>
      </c>
      <c r="AQ124" s="198" t="e">
        <f>IF(#REF!="","",$S$32)</f>
        <v>#REF!</v>
      </c>
      <c r="AR124" s="197" t="e">
        <f>IF(#REF!="","",#REF!)</f>
        <v>#REF!</v>
      </c>
      <c r="AS124" s="197" t="e">
        <f>IF(#REF!="","",#REF!)</f>
        <v>#REF!</v>
      </c>
      <c r="AT124" s="197" t="e">
        <f>IF(#REF!="","",#REF!)</f>
        <v>#REF!</v>
      </c>
      <c r="AU124" s="197" t="e">
        <f>IF(#REF!="","",#REF!)</f>
        <v>#REF!</v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ref="A128:A133" si="106">C5</f>
        <v>89736</v>
      </c>
      <c r="B128" s="202">
        <f t="shared" ref="B128:B133" si="107">F5</f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106"/>
        <v>89747</v>
      </c>
      <c r="B129" s="202">
        <f t="shared" si="107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106"/>
        <v>89748</v>
      </c>
      <c r="B130" s="202">
        <f t="shared" si="107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106"/>
        <v>89749</v>
      </c>
      <c r="B131" s="202">
        <f t="shared" si="107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106"/>
        <v>89750</v>
      </c>
      <c r="B132" s="202">
        <f t="shared" si="107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06"/>
        <v>89752</v>
      </c>
      <c r="B133" s="202">
        <f t="shared" si="107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ref="A134:A144" si="108">C13</f>
        <v>89755</v>
      </c>
      <c r="B134" s="202">
        <f t="shared" ref="B134:B144" si="109">F13</f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08"/>
        <v>89756</v>
      </c>
      <c r="B135" s="202">
        <f t="shared" si="109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108"/>
        <v>450137550</v>
      </c>
      <c r="B136" s="202">
        <f t="shared" si="109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08"/>
        <v>0</v>
      </c>
      <c r="B137" s="202">
        <f t="shared" si="109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108"/>
        <v>4501375495</v>
      </c>
      <c r="B138" s="202">
        <f t="shared" si="109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108"/>
        <v>0</v>
      </c>
      <c r="B139" s="202">
        <f t="shared" si="109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108"/>
        <v>0</v>
      </c>
      <c r="B140" s="202">
        <f t="shared" si="109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08"/>
        <v>0</v>
      </c>
      <c r="B141" s="202">
        <f t="shared" si="109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08"/>
        <v>0</v>
      </c>
      <c r="B142" s="202">
        <f t="shared" si="109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108"/>
        <v>0</v>
      </c>
      <c r="B143" s="202">
        <f t="shared" si="109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08"/>
        <v>0</v>
      </c>
      <c r="B144" s="202">
        <f t="shared" si="109"/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C25</f>
        <v>CAPS</v>
      </c>
      <c r="B145" s="202">
        <f>F25</f>
        <v>0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C26</f>
        <v>CAPS</v>
      </c>
      <c r="B146" s="202" t="e">
        <f>#REF!</f>
        <v>#REF!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C27</f>
        <v>0</v>
      </c>
      <c r="B147" s="202">
        <f>F27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C28</f>
        <v>0</v>
      </c>
      <c r="B148" s="202">
        <f>F28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C30</f>
        <v>0</v>
      </c>
      <c r="B149" s="202">
        <f>F30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 t="e">
        <f>#REF!</f>
        <v>#REF!</v>
      </c>
      <c r="B150" s="202" t="e">
        <f>#REF!</f>
        <v>#REF!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</row>
    <row r="151" spans="1:45" x14ac:dyDescent="0.25">
      <c r="A151" s="200">
        <f t="shared" ref="A151:A161" si="110">C31</f>
        <v>0</v>
      </c>
      <c r="B151" s="202">
        <f t="shared" ref="B151:B161" si="111">F31</f>
        <v>0</v>
      </c>
    </row>
    <row r="152" spans="1:45" x14ac:dyDescent="0.25">
      <c r="A152" s="200">
        <f t="shared" si="110"/>
        <v>0</v>
      </c>
      <c r="B152" s="202">
        <f t="shared" si="111"/>
        <v>0</v>
      </c>
    </row>
    <row r="153" spans="1:45" x14ac:dyDescent="0.25">
      <c r="A153" s="200" t="str">
        <f t="shared" si="110"/>
        <v>P/U</v>
      </c>
      <c r="B153" s="202" t="str">
        <f t="shared" si="111"/>
        <v>Plan APT</v>
      </c>
    </row>
    <row r="154" spans="1:45" x14ac:dyDescent="0.25">
      <c r="A154" s="200">
        <f t="shared" si="110"/>
        <v>90491</v>
      </c>
      <c r="B154" s="202">
        <f t="shared" si="111"/>
        <v>0</v>
      </c>
    </row>
    <row r="155" spans="1:45" x14ac:dyDescent="0.25">
      <c r="A155" s="200">
        <f t="shared" si="110"/>
        <v>90492</v>
      </c>
      <c r="B155" s="202">
        <f t="shared" si="111"/>
        <v>0</v>
      </c>
    </row>
    <row r="156" spans="1:45" x14ac:dyDescent="0.25">
      <c r="A156" s="200">
        <f t="shared" si="110"/>
        <v>90493</v>
      </c>
      <c r="B156" s="202">
        <f t="shared" si="111"/>
        <v>0</v>
      </c>
    </row>
    <row r="157" spans="1:45" x14ac:dyDescent="0.25">
      <c r="A157" s="200">
        <f t="shared" si="110"/>
        <v>90494</v>
      </c>
      <c r="B157" s="202">
        <f t="shared" si="111"/>
        <v>0</v>
      </c>
    </row>
    <row r="158" spans="1:45" x14ac:dyDescent="0.25">
      <c r="A158" s="200">
        <f t="shared" si="110"/>
        <v>90495</v>
      </c>
      <c r="B158" s="202">
        <f t="shared" si="111"/>
        <v>0</v>
      </c>
    </row>
    <row r="159" spans="1:45" x14ac:dyDescent="0.25">
      <c r="A159" s="200">
        <f t="shared" si="110"/>
        <v>90497</v>
      </c>
      <c r="B159" s="202">
        <f t="shared" si="111"/>
        <v>0</v>
      </c>
    </row>
    <row r="160" spans="1:45" x14ac:dyDescent="0.25">
      <c r="A160" s="200">
        <f t="shared" si="110"/>
        <v>90498</v>
      </c>
      <c r="B160" s="202">
        <f t="shared" si="111"/>
        <v>0</v>
      </c>
    </row>
    <row r="161" spans="1:2" x14ac:dyDescent="0.25">
      <c r="A161" s="200">
        <f t="shared" si="110"/>
        <v>90499</v>
      </c>
      <c r="B161" s="202">
        <f t="shared" si="111"/>
        <v>0</v>
      </c>
    </row>
    <row r="162" spans="1:2" x14ac:dyDescent="0.25">
      <c r="A162" s="200">
        <f t="shared" ref="A162:A171" si="112">C44</f>
        <v>90502</v>
      </c>
      <c r="B162" s="202">
        <f t="shared" ref="B162:B171" si="113">F44</f>
        <v>0</v>
      </c>
    </row>
    <row r="163" spans="1:2" x14ac:dyDescent="0.25">
      <c r="A163" s="200">
        <f t="shared" si="112"/>
        <v>90503</v>
      </c>
      <c r="B163" s="202">
        <f t="shared" si="113"/>
        <v>0</v>
      </c>
    </row>
    <row r="164" spans="1:2" x14ac:dyDescent="0.25">
      <c r="A164" s="200">
        <f t="shared" si="112"/>
        <v>90504</v>
      </c>
      <c r="B164" s="202">
        <f t="shared" si="113"/>
        <v>0</v>
      </c>
    </row>
    <row r="165" spans="1:2" x14ac:dyDescent="0.25">
      <c r="A165" s="200">
        <f t="shared" si="112"/>
        <v>90505</v>
      </c>
      <c r="B165" s="202">
        <f t="shared" si="113"/>
        <v>0</v>
      </c>
    </row>
    <row r="166" spans="1:2" x14ac:dyDescent="0.25">
      <c r="A166" s="200">
        <f t="shared" si="112"/>
        <v>90525</v>
      </c>
      <c r="B166" s="202">
        <f t="shared" si="113"/>
        <v>0</v>
      </c>
    </row>
    <row r="167" spans="1:2" x14ac:dyDescent="0.25">
      <c r="A167" s="200">
        <f t="shared" si="112"/>
        <v>90526</v>
      </c>
      <c r="B167" s="202">
        <f t="shared" si="113"/>
        <v>0</v>
      </c>
    </row>
    <row r="168" spans="1:2" x14ac:dyDescent="0.25">
      <c r="A168" s="200">
        <f t="shared" si="112"/>
        <v>4501376231</v>
      </c>
      <c r="B168" s="202" t="str">
        <f t="shared" si="113"/>
        <v>1PM</v>
      </c>
    </row>
    <row r="169" spans="1:2" x14ac:dyDescent="0.25">
      <c r="A169" s="200">
        <f t="shared" si="112"/>
        <v>0</v>
      </c>
      <c r="B169" s="202">
        <f t="shared" si="113"/>
        <v>0</v>
      </c>
    </row>
    <row r="170" spans="1:2" x14ac:dyDescent="0.25">
      <c r="A170" s="200" t="str">
        <f t="shared" si="112"/>
        <v>CHEP</v>
      </c>
      <c r="B170" s="202">
        <f t="shared" si="113"/>
        <v>0</v>
      </c>
    </row>
    <row r="171" spans="1:2" x14ac:dyDescent="0.25">
      <c r="A171" s="200" t="str">
        <f t="shared" si="112"/>
        <v>CAPS</v>
      </c>
      <c r="B171" s="202" t="str">
        <f t="shared" si="113"/>
        <v>7AM</v>
      </c>
    </row>
    <row r="172" spans="1:2" x14ac:dyDescent="0.25">
      <c r="A172" s="200" t="str">
        <f t="shared" ref="A172:A174" si="114">C55</f>
        <v>CAPS</v>
      </c>
      <c r="B172" s="202" t="str">
        <f t="shared" ref="B172:B174" si="115">F55</f>
        <v>8AM</v>
      </c>
    </row>
    <row r="173" spans="1:2" x14ac:dyDescent="0.25">
      <c r="A173" s="200" t="str">
        <f t="shared" si="114"/>
        <v>AMCOR</v>
      </c>
      <c r="B173" s="202">
        <f t="shared" si="115"/>
        <v>0</v>
      </c>
    </row>
    <row r="174" spans="1:2" x14ac:dyDescent="0.25">
      <c r="A174" s="200" t="str">
        <f t="shared" si="114"/>
        <v>GPI</v>
      </c>
      <c r="B174" s="202" t="str">
        <f t="shared" si="115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200" t="e">
        <f>#REF!</f>
        <v>#REF!</v>
      </c>
      <c r="B176" s="202" t="e">
        <f>#REF!</f>
        <v>#REF!</v>
      </c>
    </row>
    <row r="177" spans="1:2" x14ac:dyDescent="0.25">
      <c r="A177" s="129">
        <f t="shared" ref="A177:A182" si="116">L5</f>
        <v>90453</v>
      </c>
      <c r="B177" s="203">
        <f t="shared" ref="B177:B182" si="117">O5</f>
        <v>0</v>
      </c>
    </row>
    <row r="178" spans="1:2" x14ac:dyDescent="0.25">
      <c r="A178" s="129">
        <f t="shared" si="116"/>
        <v>90464</v>
      </c>
      <c r="B178" s="203">
        <f t="shared" si="117"/>
        <v>0</v>
      </c>
    </row>
    <row r="179" spans="1:2" x14ac:dyDescent="0.25">
      <c r="A179" s="129">
        <f t="shared" si="116"/>
        <v>90475</v>
      </c>
      <c r="B179" s="203">
        <f t="shared" si="117"/>
        <v>0</v>
      </c>
    </row>
    <row r="180" spans="1:2" x14ac:dyDescent="0.25">
      <c r="A180" s="129">
        <f t="shared" si="116"/>
        <v>90483</v>
      </c>
      <c r="B180" s="203">
        <f t="shared" si="117"/>
        <v>0</v>
      </c>
    </row>
    <row r="181" spans="1:2" x14ac:dyDescent="0.25">
      <c r="A181" s="129">
        <f t="shared" si="116"/>
        <v>90484</v>
      </c>
      <c r="B181" s="203">
        <f t="shared" si="117"/>
        <v>0</v>
      </c>
    </row>
    <row r="182" spans="1:2" x14ac:dyDescent="0.25">
      <c r="A182" s="129">
        <f t="shared" si="116"/>
        <v>90485</v>
      </c>
      <c r="B182" s="203">
        <f t="shared" si="117"/>
        <v>0</v>
      </c>
    </row>
    <row r="183" spans="1:2" x14ac:dyDescent="0.25">
      <c r="A183" s="129">
        <f t="shared" ref="A183:A193" si="118">L13</f>
        <v>90488</v>
      </c>
      <c r="B183" s="203">
        <f t="shared" ref="B183:B193" si="119">O13</f>
        <v>0</v>
      </c>
    </row>
    <row r="184" spans="1:2" x14ac:dyDescent="0.25">
      <c r="A184" s="129">
        <f t="shared" si="118"/>
        <v>90489</v>
      </c>
      <c r="B184" s="203">
        <f t="shared" si="119"/>
        <v>0</v>
      </c>
    </row>
    <row r="185" spans="1:2" x14ac:dyDescent="0.25">
      <c r="A185" s="129">
        <f t="shared" si="118"/>
        <v>90490</v>
      </c>
      <c r="B185" s="203">
        <f t="shared" si="119"/>
        <v>0</v>
      </c>
    </row>
    <row r="186" spans="1:2" x14ac:dyDescent="0.25">
      <c r="A186" s="129">
        <f t="shared" si="118"/>
        <v>90496</v>
      </c>
      <c r="B186" s="203">
        <f t="shared" si="119"/>
        <v>0</v>
      </c>
    </row>
    <row r="187" spans="1:2" x14ac:dyDescent="0.25">
      <c r="A187" s="129">
        <f t="shared" si="118"/>
        <v>90507</v>
      </c>
      <c r="B187" s="203">
        <f t="shared" si="119"/>
        <v>0</v>
      </c>
    </row>
    <row r="188" spans="1:2" x14ac:dyDescent="0.25">
      <c r="A188" s="129">
        <f t="shared" si="118"/>
        <v>90518</v>
      </c>
      <c r="B188" s="203">
        <f t="shared" si="119"/>
        <v>0</v>
      </c>
    </row>
    <row r="189" spans="1:2" x14ac:dyDescent="0.25">
      <c r="A189" s="129">
        <f t="shared" si="118"/>
        <v>90523</v>
      </c>
      <c r="B189" s="203">
        <f t="shared" si="119"/>
        <v>0</v>
      </c>
    </row>
    <row r="190" spans="1:2" x14ac:dyDescent="0.25">
      <c r="A190" s="129">
        <f t="shared" si="118"/>
        <v>90524</v>
      </c>
      <c r="B190" s="203">
        <f t="shared" si="119"/>
        <v>0</v>
      </c>
    </row>
    <row r="191" spans="1:2" x14ac:dyDescent="0.25">
      <c r="A191" s="129">
        <f t="shared" si="118"/>
        <v>4501375690</v>
      </c>
      <c r="B191" s="203">
        <f t="shared" si="119"/>
        <v>0</v>
      </c>
    </row>
    <row r="192" spans="1:2" x14ac:dyDescent="0.25">
      <c r="A192" s="129">
        <f t="shared" si="118"/>
        <v>0</v>
      </c>
      <c r="B192" s="203">
        <f t="shared" si="119"/>
        <v>0</v>
      </c>
    </row>
    <row r="193" spans="1:2" x14ac:dyDescent="0.25">
      <c r="A193" s="129">
        <f t="shared" si="118"/>
        <v>0</v>
      </c>
      <c r="B193" s="203">
        <f t="shared" si="119"/>
        <v>0</v>
      </c>
    </row>
    <row r="194" spans="1:2" x14ac:dyDescent="0.25">
      <c r="A194" s="129" t="str">
        <f>L25</f>
        <v>SCHOLLE</v>
      </c>
      <c r="B194" s="203" t="str">
        <f>O25</f>
        <v>8AM</v>
      </c>
    </row>
    <row r="195" spans="1:2" x14ac:dyDescent="0.25">
      <c r="A195" s="129" t="str">
        <f>L26</f>
        <v>CAPS</v>
      </c>
      <c r="B195" s="203" t="str">
        <f>O26</f>
        <v>7AM</v>
      </c>
    </row>
    <row r="196" spans="1:2" x14ac:dyDescent="0.25">
      <c r="A196" s="129" t="str">
        <f>L27</f>
        <v>CAPS</v>
      </c>
      <c r="B196" s="203" t="str">
        <f>O27</f>
        <v>11am</v>
      </c>
    </row>
    <row r="197" spans="1:2" x14ac:dyDescent="0.25">
      <c r="A197" s="129" t="str">
        <f>C58</f>
        <v>GPI</v>
      </c>
      <c r="B197" s="203" t="str">
        <f>F58</f>
        <v>10AM</v>
      </c>
    </row>
    <row r="198" spans="1:2" x14ac:dyDescent="0.25">
      <c r="A198" s="129">
        <f>L30</f>
        <v>0</v>
      </c>
      <c r="B198" s="203">
        <f>O30</f>
        <v>0</v>
      </c>
    </row>
    <row r="199" spans="1:2" x14ac:dyDescent="0.25">
      <c r="A199" s="129" t="e">
        <f>#REF!</f>
        <v>#REF!</v>
      </c>
      <c r="B199" s="203" t="e">
        <f>#REF!</f>
        <v>#REF!</v>
      </c>
    </row>
    <row r="200" spans="1:2" x14ac:dyDescent="0.25">
      <c r="A200" s="129">
        <f t="shared" ref="A200:A210" si="120">L31</f>
        <v>0</v>
      </c>
      <c r="B200" s="203">
        <f t="shared" ref="B200:B210" si="121">O31</f>
        <v>0</v>
      </c>
    </row>
    <row r="201" spans="1:2" x14ac:dyDescent="0.25">
      <c r="A201" s="129">
        <f t="shared" si="120"/>
        <v>0</v>
      </c>
      <c r="B201" s="203">
        <f t="shared" si="121"/>
        <v>0</v>
      </c>
    </row>
    <row r="202" spans="1:2" x14ac:dyDescent="0.25">
      <c r="A202" s="129" t="str">
        <f t="shared" si="120"/>
        <v>P/U</v>
      </c>
      <c r="B202" s="203" t="str">
        <f t="shared" si="121"/>
        <v>Plan APT</v>
      </c>
    </row>
    <row r="203" spans="1:2" x14ac:dyDescent="0.25">
      <c r="A203" s="129">
        <f t="shared" si="120"/>
        <v>90506</v>
      </c>
      <c r="B203" s="203">
        <f t="shared" si="121"/>
        <v>0</v>
      </c>
    </row>
    <row r="204" spans="1:2" x14ac:dyDescent="0.25">
      <c r="A204" s="129">
        <f t="shared" si="120"/>
        <v>90508</v>
      </c>
      <c r="B204" s="203">
        <f t="shared" si="121"/>
        <v>0</v>
      </c>
    </row>
    <row r="205" spans="1:2" x14ac:dyDescent="0.25">
      <c r="A205" s="129">
        <f t="shared" si="120"/>
        <v>90509</v>
      </c>
      <c r="B205" s="203">
        <f t="shared" si="121"/>
        <v>0</v>
      </c>
    </row>
    <row r="206" spans="1:2" x14ac:dyDescent="0.25">
      <c r="A206" s="129">
        <f t="shared" si="120"/>
        <v>90510</v>
      </c>
      <c r="B206" s="203">
        <f t="shared" si="121"/>
        <v>0</v>
      </c>
    </row>
    <row r="207" spans="1:2" x14ac:dyDescent="0.25">
      <c r="A207" s="129">
        <f t="shared" si="120"/>
        <v>90511</v>
      </c>
      <c r="B207" s="203">
        <f t="shared" si="121"/>
        <v>0</v>
      </c>
    </row>
    <row r="208" spans="1:2" x14ac:dyDescent="0.25">
      <c r="A208" s="129">
        <f t="shared" si="120"/>
        <v>90512</v>
      </c>
      <c r="B208" s="203">
        <f t="shared" si="121"/>
        <v>0</v>
      </c>
    </row>
    <row r="209" spans="1:2" x14ac:dyDescent="0.25">
      <c r="A209" s="129">
        <f t="shared" si="120"/>
        <v>90513</v>
      </c>
      <c r="B209" s="203">
        <f t="shared" si="121"/>
        <v>0</v>
      </c>
    </row>
    <row r="210" spans="1:2" x14ac:dyDescent="0.25">
      <c r="A210" s="129">
        <f t="shared" si="120"/>
        <v>90514</v>
      </c>
      <c r="B210" s="203">
        <f t="shared" si="121"/>
        <v>0</v>
      </c>
    </row>
    <row r="211" spans="1:2" x14ac:dyDescent="0.25">
      <c r="A211" s="129">
        <f t="shared" ref="A211:A218" si="122">L44</f>
        <v>90517</v>
      </c>
      <c r="B211" s="203">
        <f t="shared" ref="B211:B219" si="123">O44</f>
        <v>0</v>
      </c>
    </row>
    <row r="212" spans="1:2" x14ac:dyDescent="0.25">
      <c r="A212" s="129">
        <f t="shared" si="122"/>
        <v>90519</v>
      </c>
      <c r="B212" s="203">
        <f t="shared" si="123"/>
        <v>0</v>
      </c>
    </row>
    <row r="213" spans="1:2" x14ac:dyDescent="0.25">
      <c r="A213" s="129">
        <f t="shared" si="122"/>
        <v>90520</v>
      </c>
      <c r="B213" s="203">
        <f t="shared" si="123"/>
        <v>0</v>
      </c>
    </row>
    <row r="214" spans="1:2" x14ac:dyDescent="0.25">
      <c r="A214" s="129">
        <f t="shared" si="122"/>
        <v>90521</v>
      </c>
      <c r="B214" s="203">
        <f t="shared" si="123"/>
        <v>0</v>
      </c>
    </row>
    <row r="215" spans="1:2" x14ac:dyDescent="0.25">
      <c r="A215" s="129">
        <f t="shared" si="122"/>
        <v>90527</v>
      </c>
      <c r="B215" s="203">
        <f t="shared" si="123"/>
        <v>0</v>
      </c>
    </row>
    <row r="216" spans="1:2" x14ac:dyDescent="0.25">
      <c r="A216" s="129">
        <f t="shared" si="122"/>
        <v>90528</v>
      </c>
      <c r="B216" s="203" t="str">
        <f t="shared" si="123"/>
        <v>moved to 7/17</v>
      </c>
    </row>
    <row r="217" spans="1:2" x14ac:dyDescent="0.25">
      <c r="A217" s="129">
        <f t="shared" si="122"/>
        <v>4501376408</v>
      </c>
      <c r="B217" s="203">
        <f t="shared" si="123"/>
        <v>0</v>
      </c>
    </row>
    <row r="218" spans="1:2" x14ac:dyDescent="0.25">
      <c r="A218" s="129">
        <f t="shared" si="122"/>
        <v>4501376409</v>
      </c>
      <c r="B218" s="203">
        <f t="shared" si="123"/>
        <v>0</v>
      </c>
    </row>
    <row r="219" spans="1:2" x14ac:dyDescent="0.25">
      <c r="A219" s="129" t="str">
        <f>L55</f>
        <v>CHEP</v>
      </c>
      <c r="B219" s="203" t="str">
        <f t="shared" si="123"/>
        <v>moved to 7/17</v>
      </c>
    </row>
    <row r="220" spans="1:2" x14ac:dyDescent="0.25">
      <c r="A220" s="129">
        <f>U58</f>
        <v>0</v>
      </c>
      <c r="B220" s="203" t="str">
        <f>X58</f>
        <v>9AM</v>
      </c>
    </row>
    <row r="221" spans="1:2" x14ac:dyDescent="0.25">
      <c r="A221" s="129" t="str">
        <f>L56</f>
        <v>CAPS</v>
      </c>
      <c r="B221" s="203" t="str">
        <f>O56</f>
        <v>9AM</v>
      </c>
    </row>
    <row r="222" spans="1:2" x14ac:dyDescent="0.25">
      <c r="A222" s="129">
        <f>L57</f>
        <v>0</v>
      </c>
      <c r="B222" s="203">
        <f>O57</f>
        <v>0</v>
      </c>
    </row>
    <row r="223" spans="1:2" x14ac:dyDescent="0.25">
      <c r="A223" s="129" t="str">
        <f>L58</f>
        <v>GPI</v>
      </c>
      <c r="B223" s="203" t="e">
        <f>#REF!</f>
        <v>#REF!</v>
      </c>
    </row>
    <row r="224" spans="1:2" x14ac:dyDescent="0.25">
      <c r="A224" s="129" t="str">
        <f>L59</f>
        <v>GPI</v>
      </c>
      <c r="B224" s="203" t="str">
        <f>O59</f>
        <v>10AM</v>
      </c>
    </row>
    <row r="225" spans="1:2" x14ac:dyDescent="0.25">
      <c r="A225" s="129" t="e">
        <f>#REF!</f>
        <v>#REF!</v>
      </c>
      <c r="B225" s="203" t="e">
        <f>#REF!</f>
        <v>#REF!</v>
      </c>
    </row>
    <row r="226" spans="1:2" x14ac:dyDescent="0.25">
      <c r="A226" s="129">
        <f t="shared" ref="A226:A231" si="124">U5</f>
        <v>0</v>
      </c>
      <c r="B226" s="203">
        <f t="shared" ref="B226:B231" si="125">X5</f>
        <v>0</v>
      </c>
    </row>
    <row r="227" spans="1:2" x14ac:dyDescent="0.25">
      <c r="A227" s="129">
        <f t="shared" si="124"/>
        <v>0</v>
      </c>
      <c r="B227" s="203">
        <f t="shared" si="125"/>
        <v>0</v>
      </c>
    </row>
    <row r="228" spans="1:2" x14ac:dyDescent="0.25">
      <c r="A228" s="129">
        <f t="shared" si="124"/>
        <v>0</v>
      </c>
      <c r="B228" s="203">
        <f t="shared" si="125"/>
        <v>0</v>
      </c>
    </row>
    <row r="229" spans="1:2" x14ac:dyDescent="0.25">
      <c r="A229" s="129">
        <f t="shared" si="124"/>
        <v>0</v>
      </c>
      <c r="B229" s="203">
        <f t="shared" si="125"/>
        <v>0</v>
      </c>
    </row>
    <row r="230" spans="1:2" x14ac:dyDescent="0.25">
      <c r="A230" s="129">
        <f t="shared" si="124"/>
        <v>0</v>
      </c>
      <c r="B230" s="203">
        <f t="shared" si="125"/>
        <v>0</v>
      </c>
    </row>
    <row r="231" spans="1:2" x14ac:dyDescent="0.25">
      <c r="A231" s="129">
        <f t="shared" si="124"/>
        <v>0</v>
      </c>
      <c r="B231" s="203">
        <f t="shared" si="125"/>
        <v>0</v>
      </c>
    </row>
    <row r="232" spans="1:2" x14ac:dyDescent="0.25">
      <c r="A232" s="129">
        <f t="shared" ref="A232:A242" si="126">U13</f>
        <v>0</v>
      </c>
      <c r="B232" s="203">
        <f t="shared" ref="B232:B242" si="127">X13</f>
        <v>0</v>
      </c>
    </row>
    <row r="233" spans="1:2" x14ac:dyDescent="0.25">
      <c r="A233" s="129">
        <f t="shared" si="126"/>
        <v>0</v>
      </c>
      <c r="B233" s="203">
        <f t="shared" si="127"/>
        <v>0</v>
      </c>
    </row>
    <row r="234" spans="1:2" x14ac:dyDescent="0.25">
      <c r="A234" s="129">
        <f t="shared" si="126"/>
        <v>0</v>
      </c>
      <c r="B234" s="203">
        <f t="shared" si="127"/>
        <v>0</v>
      </c>
    </row>
    <row r="235" spans="1:2" x14ac:dyDescent="0.25">
      <c r="A235" s="129">
        <f t="shared" si="126"/>
        <v>0</v>
      </c>
      <c r="B235" s="203">
        <f t="shared" si="127"/>
        <v>0</v>
      </c>
    </row>
    <row r="236" spans="1:2" x14ac:dyDescent="0.25">
      <c r="A236" s="129">
        <f t="shared" si="126"/>
        <v>0</v>
      </c>
      <c r="B236" s="203">
        <f t="shared" si="127"/>
        <v>0</v>
      </c>
    </row>
    <row r="237" spans="1:2" x14ac:dyDescent="0.25">
      <c r="A237" s="129">
        <f t="shared" si="126"/>
        <v>0</v>
      </c>
      <c r="B237" s="203">
        <f t="shared" si="127"/>
        <v>0</v>
      </c>
    </row>
    <row r="238" spans="1:2" x14ac:dyDescent="0.25">
      <c r="A238" s="129">
        <f t="shared" si="126"/>
        <v>0</v>
      </c>
      <c r="B238" s="203">
        <f t="shared" si="127"/>
        <v>0</v>
      </c>
    </row>
    <row r="239" spans="1:2" x14ac:dyDescent="0.25">
      <c r="A239" s="129">
        <f t="shared" si="126"/>
        <v>0</v>
      </c>
      <c r="B239" s="203">
        <f t="shared" si="127"/>
        <v>0</v>
      </c>
    </row>
    <row r="240" spans="1:2" x14ac:dyDescent="0.25">
      <c r="A240" s="129">
        <f t="shared" si="126"/>
        <v>0</v>
      </c>
      <c r="B240" s="203">
        <f t="shared" si="127"/>
        <v>0</v>
      </c>
    </row>
    <row r="241" spans="1:2" x14ac:dyDescent="0.25">
      <c r="A241" s="129">
        <f t="shared" si="126"/>
        <v>0</v>
      </c>
      <c r="B241" s="203">
        <f t="shared" si="127"/>
        <v>0</v>
      </c>
    </row>
    <row r="242" spans="1:2" x14ac:dyDescent="0.25">
      <c r="A242" s="129">
        <f t="shared" si="126"/>
        <v>0</v>
      </c>
      <c r="B242" s="203">
        <f t="shared" si="127"/>
        <v>0</v>
      </c>
    </row>
    <row r="243" spans="1:2" x14ac:dyDescent="0.25">
      <c r="A243" s="129">
        <f>U25</f>
        <v>0</v>
      </c>
      <c r="B243" s="203">
        <f>X25</f>
        <v>0</v>
      </c>
    </row>
    <row r="244" spans="1:2" x14ac:dyDescent="0.25">
      <c r="A244" s="129">
        <f>U26</f>
        <v>0</v>
      </c>
      <c r="B244" s="203">
        <f>X26</f>
        <v>0</v>
      </c>
    </row>
    <row r="245" spans="1:2" x14ac:dyDescent="0.25">
      <c r="A245" s="129">
        <f>U27</f>
        <v>0</v>
      </c>
      <c r="B245" s="203">
        <f>X27</f>
        <v>0</v>
      </c>
    </row>
    <row r="246" spans="1:2" x14ac:dyDescent="0.25">
      <c r="A246" s="129">
        <f>U28</f>
        <v>0</v>
      </c>
      <c r="B246" s="203">
        <f>X28</f>
        <v>0</v>
      </c>
    </row>
    <row r="247" spans="1:2" x14ac:dyDescent="0.25">
      <c r="A247" s="129">
        <f>U30</f>
        <v>0</v>
      </c>
      <c r="B247" s="203">
        <f>X30</f>
        <v>0</v>
      </c>
    </row>
    <row r="248" spans="1:2" x14ac:dyDescent="0.25">
      <c r="A248" s="129" t="e">
        <f>#REF!</f>
        <v>#REF!</v>
      </c>
      <c r="B248" s="203" t="e">
        <f>#REF!</f>
        <v>#REF!</v>
      </c>
    </row>
    <row r="249" spans="1:2" x14ac:dyDescent="0.25">
      <c r="A249" s="129">
        <f t="shared" ref="A249:A259" si="128">U31</f>
        <v>0</v>
      </c>
      <c r="B249" s="203">
        <f t="shared" ref="B249:B259" si="129">X31</f>
        <v>0</v>
      </c>
    </row>
    <row r="250" spans="1:2" x14ac:dyDescent="0.25">
      <c r="A250" s="129">
        <f t="shared" si="128"/>
        <v>0</v>
      </c>
      <c r="B250" s="203">
        <f t="shared" si="129"/>
        <v>0</v>
      </c>
    </row>
    <row r="251" spans="1:2" x14ac:dyDescent="0.25">
      <c r="A251" s="129" t="str">
        <f t="shared" si="128"/>
        <v>P/U</v>
      </c>
      <c r="B251" s="203" t="str">
        <f t="shared" si="129"/>
        <v>Plan APT</v>
      </c>
    </row>
    <row r="252" spans="1:2" x14ac:dyDescent="0.25">
      <c r="A252" s="129">
        <f t="shared" si="128"/>
        <v>90447</v>
      </c>
      <c r="B252" s="203">
        <f t="shared" si="129"/>
        <v>0</v>
      </c>
    </row>
    <row r="253" spans="1:2" x14ac:dyDescent="0.25">
      <c r="A253" s="129">
        <f t="shared" si="128"/>
        <v>90448</v>
      </c>
      <c r="B253" s="203">
        <f t="shared" si="129"/>
        <v>0</v>
      </c>
    </row>
    <row r="254" spans="1:2" x14ac:dyDescent="0.25">
      <c r="A254" s="129">
        <f t="shared" si="128"/>
        <v>90449</v>
      </c>
      <c r="B254" s="203">
        <f t="shared" si="129"/>
        <v>0</v>
      </c>
    </row>
    <row r="255" spans="1:2" x14ac:dyDescent="0.25">
      <c r="A255" s="129">
        <f t="shared" si="128"/>
        <v>90450</v>
      </c>
      <c r="B255" s="203">
        <f t="shared" si="129"/>
        <v>0</v>
      </c>
    </row>
    <row r="256" spans="1:2" x14ac:dyDescent="0.25">
      <c r="A256" s="129">
        <f t="shared" si="128"/>
        <v>90451</v>
      </c>
      <c r="B256" s="203">
        <f t="shared" si="129"/>
        <v>0</v>
      </c>
    </row>
    <row r="257" spans="1:2" x14ac:dyDescent="0.25">
      <c r="A257" s="129">
        <f t="shared" si="128"/>
        <v>90452</v>
      </c>
      <c r="B257" s="203">
        <f t="shared" si="129"/>
        <v>0</v>
      </c>
    </row>
    <row r="258" spans="1:2" x14ac:dyDescent="0.25">
      <c r="A258" s="129">
        <f t="shared" si="128"/>
        <v>90454</v>
      </c>
      <c r="B258" s="203">
        <f t="shared" si="129"/>
        <v>0</v>
      </c>
    </row>
    <row r="259" spans="1:2" x14ac:dyDescent="0.25">
      <c r="A259" s="129">
        <f t="shared" si="128"/>
        <v>90455</v>
      </c>
      <c r="B259" s="203">
        <f t="shared" si="129"/>
        <v>0</v>
      </c>
    </row>
    <row r="260" spans="1:2" x14ac:dyDescent="0.25">
      <c r="A260" s="129">
        <f t="shared" ref="A260:A269" si="130">U44</f>
        <v>90458</v>
      </c>
      <c r="B260" s="203">
        <f t="shared" ref="B260:B269" si="131">X44</f>
        <v>0</v>
      </c>
    </row>
    <row r="261" spans="1:2" x14ac:dyDescent="0.25">
      <c r="A261" s="129">
        <f t="shared" si="130"/>
        <v>90459</v>
      </c>
      <c r="B261" s="203">
        <f t="shared" si="131"/>
        <v>0</v>
      </c>
    </row>
    <row r="262" spans="1:2" x14ac:dyDescent="0.25">
      <c r="A262" s="129">
        <f t="shared" si="130"/>
        <v>90460</v>
      </c>
      <c r="B262" s="203">
        <f t="shared" si="131"/>
        <v>0</v>
      </c>
    </row>
    <row r="263" spans="1:2" x14ac:dyDescent="0.25">
      <c r="A263" s="129">
        <f t="shared" si="130"/>
        <v>90522</v>
      </c>
      <c r="B263" s="203">
        <f t="shared" si="131"/>
        <v>0</v>
      </c>
    </row>
    <row r="264" spans="1:2" x14ac:dyDescent="0.25">
      <c r="A264" s="129">
        <f t="shared" si="130"/>
        <v>90529</v>
      </c>
      <c r="B264" s="203">
        <f t="shared" si="131"/>
        <v>0</v>
      </c>
    </row>
    <row r="265" spans="1:2" x14ac:dyDescent="0.25">
      <c r="A265" s="129">
        <f t="shared" si="130"/>
        <v>90530</v>
      </c>
      <c r="B265" s="203">
        <f t="shared" si="131"/>
        <v>0</v>
      </c>
    </row>
    <row r="266" spans="1:2" x14ac:dyDescent="0.25">
      <c r="A266" s="129">
        <f t="shared" si="130"/>
        <v>4501376707</v>
      </c>
      <c r="B266" s="203" t="str">
        <f t="shared" si="131"/>
        <v>8am</v>
      </c>
    </row>
    <row r="267" spans="1:2" x14ac:dyDescent="0.25">
      <c r="A267" s="129">
        <f t="shared" si="130"/>
        <v>4501376708</v>
      </c>
      <c r="B267" s="203" t="str">
        <f t="shared" si="131"/>
        <v>1pm</v>
      </c>
    </row>
    <row r="268" spans="1:2" x14ac:dyDescent="0.25">
      <c r="A268" s="129">
        <f t="shared" si="130"/>
        <v>4501376713</v>
      </c>
      <c r="B268" s="203" t="str">
        <f t="shared" si="131"/>
        <v>11am</v>
      </c>
    </row>
    <row r="269" spans="1:2" x14ac:dyDescent="0.25">
      <c r="A269" s="129" t="str">
        <f t="shared" si="130"/>
        <v>CHEP</v>
      </c>
      <c r="B269" s="203">
        <f t="shared" si="131"/>
        <v>0</v>
      </c>
    </row>
    <row r="270" spans="1:2" x14ac:dyDescent="0.25">
      <c r="A270" s="129" t="str">
        <f t="shared" ref="A270:A272" si="132">U55</f>
        <v>CAPS</v>
      </c>
      <c r="B270" s="203" t="str">
        <f t="shared" ref="B270:B272" si="133">X55</f>
        <v>3PM</v>
      </c>
    </row>
    <row r="271" spans="1:2" x14ac:dyDescent="0.25">
      <c r="A271" s="129" t="str">
        <f t="shared" si="132"/>
        <v>AMCOR</v>
      </c>
      <c r="B271" s="203" t="str">
        <f t="shared" si="133"/>
        <v>7AM</v>
      </c>
    </row>
    <row r="272" spans="1:2" x14ac:dyDescent="0.25">
      <c r="A272" s="129" t="str">
        <f t="shared" si="132"/>
        <v>GPI</v>
      </c>
      <c r="B272" s="203" t="str">
        <f t="shared" si="133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  <row r="274" spans="1:2" x14ac:dyDescent="0.25">
      <c r="A274" s="129" t="e">
        <f>#REF!</f>
        <v>#REF!</v>
      </c>
      <c r="B274" s="203" t="e">
        <f>#REF!</f>
        <v>#REF!</v>
      </c>
    </row>
  </sheetData>
  <sheetProtection formatCells="0" formatColumns="0" formatRows="0"/>
  <mergeCells count="19">
    <mergeCell ref="A1:B1"/>
    <mergeCell ref="A3:I3"/>
    <mergeCell ref="J3:R3"/>
    <mergeCell ref="S3:AA3"/>
    <mergeCell ref="A32:I32"/>
    <mergeCell ref="J32:R32"/>
    <mergeCell ref="S32:AA32"/>
    <mergeCell ref="A61:I61"/>
    <mergeCell ref="L62:L68"/>
    <mergeCell ref="O62:O68"/>
    <mergeCell ref="R62:R68"/>
    <mergeCell ref="U62:U68"/>
    <mergeCell ref="L72:L78"/>
    <mergeCell ref="O72:O78"/>
    <mergeCell ref="R72:R78"/>
    <mergeCell ref="U72:U78"/>
    <mergeCell ref="AB32:AJ32"/>
    <mergeCell ref="O49:Q49"/>
    <mergeCell ref="O52:Q52"/>
  </mergeCells>
  <conditionalFormatting sqref="AB32 S31:S32 S61 AB34:AB40 J61 AB46:AB47 A31:A32 AB49:AB61 A89 H99:H100 J81:J89 J91:J98 S79:S100 A99:A101 A27:A29 A15:A24 AK60:AK100 AB69:AB100 J29:J32 A53:A60">
    <cfRule type="cellIs" dxfId="11149" priority="459" operator="equal">
      <formula>"SLC"</formula>
    </cfRule>
  </conditionalFormatting>
  <conditionalFormatting sqref="AB32 S31:S32 S61 AB34:AB40 J61 AB46:AB47 A31:A32 AB49:AB61 A89 H99:H100 J81:J89 J91:J98 S79:S100 A99:A101 A27:A29 A15:A24 AK60:AK100 AB69:AB100 J29:J32 A53:A60">
    <cfRule type="cellIs" dxfId="11148" priority="455" operator="equal">
      <formula>"IDF"</formula>
    </cfRule>
    <cfRule type="cellIs" dxfId="11147" priority="456" operator="equal">
      <formula>"Costco"</formula>
    </cfRule>
    <cfRule type="cellIs" dxfId="11146" priority="457" operator="equal">
      <formula>"Gutzy"</formula>
    </cfRule>
    <cfRule type="cellIs" dxfId="11145" priority="458" operator="equal">
      <formula>"LCP"</formula>
    </cfRule>
  </conditionalFormatting>
  <conditionalFormatting sqref="S61 AB34:AB40 J61 AB46:AB47 AB49:AB61 A89 H99:H100 J81:J89 J91:J98 S79:S100 A99:A100 A27:A29 A15:A24 AB69:AB100 J29:J30 A53:A60">
    <cfRule type="cellIs" dxfId="11144" priority="454" operator="equal">
      <formula>"Receiving"</formula>
    </cfRule>
  </conditionalFormatting>
  <conditionalFormatting sqref="AB48">
    <cfRule type="cellIs" dxfId="11143" priority="453" operator="equal">
      <formula>"SLC"</formula>
    </cfRule>
  </conditionalFormatting>
  <conditionalFormatting sqref="AB48">
    <cfRule type="cellIs" dxfId="11142" priority="449" operator="equal">
      <formula>"IDF"</formula>
    </cfRule>
    <cfRule type="cellIs" dxfId="11141" priority="450" operator="equal">
      <formula>"Costco"</formula>
    </cfRule>
    <cfRule type="cellIs" dxfId="11140" priority="451" operator="equal">
      <formula>"Gutzy"</formula>
    </cfRule>
    <cfRule type="cellIs" dxfId="11139" priority="452" operator="equal">
      <formula>"LCP"</formula>
    </cfRule>
  </conditionalFormatting>
  <conditionalFormatting sqref="AB48">
    <cfRule type="cellIs" dxfId="11138" priority="448" operator="equal">
      <formula>"Receiving"</formula>
    </cfRule>
  </conditionalFormatting>
  <conditionalFormatting sqref="AB41">
    <cfRule type="cellIs" dxfId="11137" priority="447" operator="equal">
      <formula>"SLC"</formula>
    </cfRule>
  </conditionalFormatting>
  <conditionalFormatting sqref="AB41">
    <cfRule type="cellIs" dxfId="11136" priority="443" operator="equal">
      <formula>"IDF"</formula>
    </cfRule>
    <cfRule type="cellIs" dxfId="11135" priority="444" operator="equal">
      <formula>"Costco"</formula>
    </cfRule>
    <cfRule type="cellIs" dxfId="11134" priority="445" operator="equal">
      <formula>"Gutzy"</formula>
    </cfRule>
    <cfRule type="cellIs" dxfId="11133" priority="446" operator="equal">
      <formula>"LCP"</formula>
    </cfRule>
  </conditionalFormatting>
  <conditionalFormatting sqref="AB41">
    <cfRule type="cellIs" dxfId="11132" priority="442" operator="equal">
      <formula>"Receiving"</formula>
    </cfRule>
  </conditionalFormatting>
  <conditionalFormatting sqref="AB42:AB44">
    <cfRule type="cellIs" dxfId="11131" priority="441" operator="equal">
      <formula>"SLC"</formula>
    </cfRule>
  </conditionalFormatting>
  <conditionalFormatting sqref="AB42:AB44">
    <cfRule type="cellIs" dxfId="11130" priority="437" operator="equal">
      <formula>"IDF"</formula>
    </cfRule>
    <cfRule type="cellIs" dxfId="11129" priority="438" operator="equal">
      <formula>"Costco"</formula>
    </cfRule>
    <cfRule type="cellIs" dxfId="11128" priority="439" operator="equal">
      <formula>"Gutzy"</formula>
    </cfRule>
    <cfRule type="cellIs" dxfId="11127" priority="440" operator="equal">
      <formula>"LCP"</formula>
    </cfRule>
  </conditionalFormatting>
  <conditionalFormatting sqref="AB42:AB44">
    <cfRule type="cellIs" dxfId="11126" priority="436" operator="equal">
      <formula>"Receiving"</formula>
    </cfRule>
  </conditionalFormatting>
  <conditionalFormatting sqref="AB45">
    <cfRule type="cellIs" dxfId="11125" priority="435" operator="equal">
      <formula>"SLC"</formula>
    </cfRule>
  </conditionalFormatting>
  <conditionalFormatting sqref="AB45">
    <cfRule type="cellIs" dxfId="11124" priority="431" operator="equal">
      <formula>"IDF"</formula>
    </cfRule>
    <cfRule type="cellIs" dxfId="11123" priority="432" operator="equal">
      <formula>"Costco"</formula>
    </cfRule>
    <cfRule type="cellIs" dxfId="11122" priority="433" operator="equal">
      <formula>"Gutzy"</formula>
    </cfRule>
    <cfRule type="cellIs" dxfId="11121" priority="434" operator="equal">
      <formula>"LCP"</formula>
    </cfRule>
  </conditionalFormatting>
  <conditionalFormatting sqref="AB45">
    <cfRule type="cellIs" dxfId="11120" priority="430" operator="equal">
      <formula>"Receiving"</formula>
    </cfRule>
  </conditionalFormatting>
  <conditionalFormatting sqref="I101">
    <cfRule type="cellIs" dxfId="11119" priority="429" operator="equal">
      <formula>"SLC"</formula>
    </cfRule>
  </conditionalFormatting>
  <conditionalFormatting sqref="I101">
    <cfRule type="cellIs" dxfId="11118" priority="425" operator="equal">
      <formula>"IDF"</formula>
    </cfRule>
    <cfRule type="cellIs" dxfId="11117" priority="426" operator="equal">
      <formula>"Costco"</formula>
    </cfRule>
    <cfRule type="cellIs" dxfId="11116" priority="427" operator="equal">
      <formula>"Gutzy"</formula>
    </cfRule>
    <cfRule type="cellIs" dxfId="11115" priority="428" operator="equal">
      <formula>"LCP"</formula>
    </cfRule>
  </conditionalFormatting>
  <conditionalFormatting sqref="Q101">
    <cfRule type="cellIs" dxfId="11114" priority="424" operator="equal">
      <formula>"SLC"</formula>
    </cfRule>
  </conditionalFormatting>
  <conditionalFormatting sqref="Q101">
    <cfRule type="cellIs" dxfId="11113" priority="420" operator="equal">
      <formula>"IDF"</formula>
    </cfRule>
    <cfRule type="cellIs" dxfId="11112" priority="421" operator="equal">
      <formula>"Costco"</formula>
    </cfRule>
    <cfRule type="cellIs" dxfId="11111" priority="422" operator="equal">
      <formula>"Gutzy"</formula>
    </cfRule>
    <cfRule type="cellIs" dxfId="11110" priority="423" operator="equal">
      <formula>"LCP"</formula>
    </cfRule>
  </conditionalFormatting>
  <conditionalFormatting sqref="Y101">
    <cfRule type="cellIs" dxfId="11109" priority="419" operator="equal">
      <formula>"SLC"</formula>
    </cfRule>
  </conditionalFormatting>
  <conditionalFormatting sqref="Y101">
    <cfRule type="cellIs" dxfId="11108" priority="415" operator="equal">
      <formula>"IDF"</formula>
    </cfRule>
    <cfRule type="cellIs" dxfId="11107" priority="416" operator="equal">
      <formula>"Costco"</formula>
    </cfRule>
    <cfRule type="cellIs" dxfId="11106" priority="417" operator="equal">
      <formula>"Gutzy"</formula>
    </cfRule>
    <cfRule type="cellIs" dxfId="11105" priority="418" operator="equal">
      <formula>"LCP"</formula>
    </cfRule>
  </conditionalFormatting>
  <conditionalFormatting sqref="AG101">
    <cfRule type="cellIs" dxfId="11104" priority="414" operator="equal">
      <formula>"SLC"</formula>
    </cfRule>
  </conditionalFormatting>
  <conditionalFormatting sqref="AG101">
    <cfRule type="cellIs" dxfId="11103" priority="410" operator="equal">
      <formula>"IDF"</formula>
    </cfRule>
    <cfRule type="cellIs" dxfId="11102" priority="411" operator="equal">
      <formula>"Costco"</formula>
    </cfRule>
    <cfRule type="cellIs" dxfId="11101" priority="412" operator="equal">
      <formula>"Gutzy"</formula>
    </cfRule>
    <cfRule type="cellIs" dxfId="11100" priority="413" operator="equal">
      <formula>"LCP"</formula>
    </cfRule>
  </conditionalFormatting>
  <conditionalFormatting sqref="AO101">
    <cfRule type="cellIs" dxfId="11099" priority="409" operator="equal">
      <formula>"SLC"</formula>
    </cfRule>
  </conditionalFormatting>
  <conditionalFormatting sqref="AO101">
    <cfRule type="cellIs" dxfId="11098" priority="405" operator="equal">
      <formula>"IDF"</formula>
    </cfRule>
    <cfRule type="cellIs" dxfId="11097" priority="406" operator="equal">
      <formula>"Costco"</formula>
    </cfRule>
    <cfRule type="cellIs" dxfId="11096" priority="407" operator="equal">
      <formula>"Gutzy"</formula>
    </cfRule>
    <cfRule type="cellIs" dxfId="11095" priority="408" operator="equal">
      <formula>"LCP"</formula>
    </cfRule>
  </conditionalFormatting>
  <conditionalFormatting sqref="AW101">
    <cfRule type="cellIs" dxfId="11094" priority="404" operator="equal">
      <formula>"SLC"</formula>
    </cfRule>
  </conditionalFormatting>
  <conditionalFormatting sqref="AW101">
    <cfRule type="cellIs" dxfId="11093" priority="400" operator="equal">
      <formula>"IDF"</formula>
    </cfRule>
    <cfRule type="cellIs" dxfId="11092" priority="401" operator="equal">
      <formula>"Costco"</formula>
    </cfRule>
    <cfRule type="cellIs" dxfId="11091" priority="402" operator="equal">
      <formula>"Gutzy"</formula>
    </cfRule>
    <cfRule type="cellIs" dxfId="11090" priority="403" operator="equal">
      <formula>"LCP"</formula>
    </cfRule>
  </conditionalFormatting>
  <conditionalFormatting sqref="S28:S29 S23 S25:S26">
    <cfRule type="cellIs" dxfId="11089" priority="393" operator="equal">
      <formula>"SLC"</formula>
    </cfRule>
  </conditionalFormatting>
  <conditionalFormatting sqref="S28:S29 S23 S25:S26">
    <cfRule type="cellIs" dxfId="11088" priority="389" operator="equal">
      <formula>"IDF"</formula>
    </cfRule>
    <cfRule type="cellIs" dxfId="11087" priority="390" operator="equal">
      <formula>"Costco"</formula>
    </cfRule>
    <cfRule type="cellIs" dxfId="11086" priority="391" operator="equal">
      <formula>"Gutzy"</formula>
    </cfRule>
    <cfRule type="cellIs" dxfId="11085" priority="392" operator="equal">
      <formula>"LCP"</formula>
    </cfRule>
  </conditionalFormatting>
  <conditionalFormatting sqref="S28:S29 S23 S25:S26">
    <cfRule type="cellIs" dxfId="11084" priority="388" operator="equal">
      <formula>"Receiving"</formula>
    </cfRule>
  </conditionalFormatting>
  <conditionalFormatting sqref="J90">
    <cfRule type="cellIs" dxfId="11083" priority="387" operator="equal">
      <formula>"SLC"</formula>
    </cfRule>
  </conditionalFormatting>
  <conditionalFormatting sqref="J90">
    <cfRule type="cellIs" dxfId="11082" priority="383" operator="equal">
      <formula>"IDF"</formula>
    </cfRule>
    <cfRule type="cellIs" dxfId="11081" priority="384" operator="equal">
      <formula>"Costco"</formula>
    </cfRule>
    <cfRule type="cellIs" dxfId="11080" priority="385" operator="equal">
      <formula>"Gutzy"</formula>
    </cfRule>
    <cfRule type="cellIs" dxfId="11079" priority="386" operator="equal">
      <formula>"LCP"</formula>
    </cfRule>
  </conditionalFormatting>
  <conditionalFormatting sqref="J90">
    <cfRule type="cellIs" dxfId="11078" priority="382" operator="equal">
      <formula>"Receiving"</formula>
    </cfRule>
  </conditionalFormatting>
  <conditionalFormatting sqref="J30">
    <cfRule type="cellIs" dxfId="11077" priority="381" operator="equal">
      <formula>"SLC"</formula>
    </cfRule>
  </conditionalFormatting>
  <conditionalFormatting sqref="J30">
    <cfRule type="cellIs" dxfId="11076" priority="377" operator="equal">
      <formula>"IDF"</formula>
    </cfRule>
    <cfRule type="cellIs" dxfId="11075" priority="378" operator="equal">
      <formula>"Costco"</formula>
    </cfRule>
    <cfRule type="cellIs" dxfId="11074" priority="379" operator="equal">
      <formula>"Gutzy"</formula>
    </cfRule>
    <cfRule type="cellIs" dxfId="11073" priority="380" operator="equal">
      <formula>"LCP"</formula>
    </cfRule>
  </conditionalFormatting>
  <conditionalFormatting sqref="J30">
    <cfRule type="cellIs" dxfId="11072" priority="376" operator="equal">
      <formula>"Receiving"</formula>
    </cfRule>
  </conditionalFormatting>
  <conditionalFormatting sqref="S27">
    <cfRule type="cellIs" dxfId="11071" priority="369" operator="equal">
      <formula>"SLC"</formula>
    </cfRule>
  </conditionalFormatting>
  <conditionalFormatting sqref="S27">
    <cfRule type="cellIs" dxfId="11070" priority="365" operator="equal">
      <formula>"IDF"</formula>
    </cfRule>
    <cfRule type="cellIs" dxfId="11069" priority="366" operator="equal">
      <formula>"Costco"</formula>
    </cfRule>
    <cfRule type="cellIs" dxfId="11068" priority="367" operator="equal">
      <formula>"Gutzy"</formula>
    </cfRule>
    <cfRule type="cellIs" dxfId="11067" priority="368" operator="equal">
      <formula>"LCP"</formula>
    </cfRule>
  </conditionalFormatting>
  <conditionalFormatting sqref="S27">
    <cfRule type="cellIs" dxfId="11066" priority="364" operator="equal">
      <formula>"Receiving"</formula>
    </cfRule>
  </conditionalFormatting>
  <conditionalFormatting sqref="S30">
    <cfRule type="cellIs" dxfId="11065" priority="363" operator="equal">
      <formula>"SLC"</formula>
    </cfRule>
  </conditionalFormatting>
  <conditionalFormatting sqref="S30">
    <cfRule type="cellIs" dxfId="11064" priority="359" operator="equal">
      <formula>"IDF"</formula>
    </cfRule>
    <cfRule type="cellIs" dxfId="11063" priority="360" operator="equal">
      <formula>"Costco"</formula>
    </cfRule>
    <cfRule type="cellIs" dxfId="11062" priority="361" operator="equal">
      <formula>"Gutzy"</formula>
    </cfRule>
    <cfRule type="cellIs" dxfId="11061" priority="362" operator="equal">
      <formula>"LCP"</formula>
    </cfRule>
  </conditionalFormatting>
  <conditionalFormatting sqref="S30">
    <cfRule type="cellIs" dxfId="11060" priority="358" operator="equal">
      <formula>"Receiving"</formula>
    </cfRule>
  </conditionalFormatting>
  <conditionalFormatting sqref="J22:J24">
    <cfRule type="cellIs" dxfId="11059" priority="351" operator="equal">
      <formula>"SLC"</formula>
    </cfRule>
  </conditionalFormatting>
  <conditionalFormatting sqref="J22:J24">
    <cfRule type="cellIs" dxfId="11058" priority="347" operator="equal">
      <formula>"IDF"</formula>
    </cfRule>
    <cfRule type="cellIs" dxfId="11057" priority="348" operator="equal">
      <formula>"Costco"</formula>
    </cfRule>
    <cfRule type="cellIs" dxfId="11056" priority="349" operator="equal">
      <formula>"Gutzy"</formula>
    </cfRule>
    <cfRule type="cellIs" dxfId="11055" priority="350" operator="equal">
      <formula>"LCP"</formula>
    </cfRule>
  </conditionalFormatting>
  <conditionalFormatting sqref="J22:J24">
    <cfRule type="cellIs" dxfId="11054" priority="346" operator="equal">
      <formula>"Receiving"</formula>
    </cfRule>
  </conditionalFormatting>
  <conditionalFormatting sqref="S5:S18">
    <cfRule type="cellIs" dxfId="11053" priority="345" operator="equal">
      <formula>"SLC"</formula>
    </cfRule>
  </conditionalFormatting>
  <conditionalFormatting sqref="S5:S18">
    <cfRule type="cellIs" dxfId="11052" priority="341" operator="equal">
      <formula>"IDF"</formula>
    </cfRule>
    <cfRule type="cellIs" dxfId="11051" priority="342" operator="equal">
      <formula>"Costco"</formula>
    </cfRule>
    <cfRule type="cellIs" dxfId="11050" priority="343" operator="equal">
      <formula>"Gutzy"</formula>
    </cfRule>
    <cfRule type="cellIs" dxfId="11049" priority="344" operator="equal">
      <formula>"LCP"</formula>
    </cfRule>
  </conditionalFormatting>
  <conditionalFormatting sqref="S5:S18">
    <cfRule type="cellIs" dxfId="11048" priority="340" operator="equal">
      <formula>"Receiving"</formula>
    </cfRule>
  </conditionalFormatting>
  <conditionalFormatting sqref="S19:S23">
    <cfRule type="cellIs" dxfId="11047" priority="339" operator="equal">
      <formula>"SLC"</formula>
    </cfRule>
  </conditionalFormatting>
  <conditionalFormatting sqref="S19:S23">
    <cfRule type="cellIs" dxfId="11046" priority="335" operator="equal">
      <formula>"IDF"</formula>
    </cfRule>
    <cfRule type="cellIs" dxfId="11045" priority="336" operator="equal">
      <formula>"Costco"</formula>
    </cfRule>
    <cfRule type="cellIs" dxfId="11044" priority="337" operator="equal">
      <formula>"Gutzy"</formula>
    </cfRule>
    <cfRule type="cellIs" dxfId="11043" priority="338" operator="equal">
      <formula>"LCP"</formula>
    </cfRule>
  </conditionalFormatting>
  <conditionalFormatting sqref="S19:S23">
    <cfRule type="cellIs" dxfId="11042" priority="334" operator="equal">
      <formula>"Receiving"</formula>
    </cfRule>
  </conditionalFormatting>
  <conditionalFormatting sqref="S24">
    <cfRule type="cellIs" dxfId="11041" priority="333" operator="equal">
      <formula>"SLC"</formula>
    </cfRule>
  </conditionalFormatting>
  <conditionalFormatting sqref="S24">
    <cfRule type="cellIs" dxfId="11040" priority="329" operator="equal">
      <formula>"IDF"</formula>
    </cfRule>
    <cfRule type="cellIs" dxfId="11039" priority="330" operator="equal">
      <formula>"Costco"</formula>
    </cfRule>
    <cfRule type="cellIs" dxfId="11038" priority="331" operator="equal">
      <formula>"Gutzy"</formula>
    </cfRule>
    <cfRule type="cellIs" dxfId="11037" priority="332" operator="equal">
      <formula>"LCP"</formula>
    </cfRule>
  </conditionalFormatting>
  <conditionalFormatting sqref="S24">
    <cfRule type="cellIs" dxfId="11036" priority="328" operator="equal">
      <formula>"Receiving"</formula>
    </cfRule>
  </conditionalFormatting>
  <conditionalFormatting sqref="A30">
    <cfRule type="cellIs" dxfId="11035" priority="327" operator="equal">
      <formula>"SLC"</formula>
    </cfRule>
  </conditionalFormatting>
  <conditionalFormatting sqref="A30">
    <cfRule type="cellIs" dxfId="11034" priority="323" operator="equal">
      <formula>"IDF"</formula>
    </cfRule>
    <cfRule type="cellIs" dxfId="11033" priority="324" operator="equal">
      <formula>"Costco"</formula>
    </cfRule>
    <cfRule type="cellIs" dxfId="11032" priority="325" operator="equal">
      <formula>"Gutzy"</formula>
    </cfRule>
    <cfRule type="cellIs" dxfId="11031" priority="326" operator="equal">
      <formula>"LCP"</formula>
    </cfRule>
  </conditionalFormatting>
  <conditionalFormatting sqref="A30">
    <cfRule type="cellIs" dxfId="11030" priority="322" operator="equal">
      <formula>"Receiving"</formula>
    </cfRule>
  </conditionalFormatting>
  <conditionalFormatting sqref="A30">
    <cfRule type="cellIs" dxfId="11029" priority="321" operator="equal">
      <formula>"SLC"</formula>
    </cfRule>
  </conditionalFormatting>
  <conditionalFormatting sqref="A30">
    <cfRule type="cellIs" dxfId="11028" priority="317" operator="equal">
      <formula>"IDF"</formula>
    </cfRule>
    <cfRule type="cellIs" dxfId="11027" priority="318" operator="equal">
      <formula>"Costco"</formula>
    </cfRule>
    <cfRule type="cellIs" dxfId="11026" priority="319" operator="equal">
      <formula>"Gutzy"</formula>
    </cfRule>
    <cfRule type="cellIs" dxfId="11025" priority="320" operator="equal">
      <formula>"LCP"</formula>
    </cfRule>
  </conditionalFormatting>
  <conditionalFormatting sqref="A30">
    <cfRule type="cellIs" dxfId="11024" priority="316" operator="equal">
      <formula>"Receiving"</formula>
    </cfRule>
  </conditionalFormatting>
  <conditionalFormatting sqref="A61">
    <cfRule type="cellIs" dxfId="11023" priority="315" operator="equal">
      <formula>"SLC"</formula>
    </cfRule>
  </conditionalFormatting>
  <conditionalFormatting sqref="A61">
    <cfRule type="cellIs" dxfId="11022" priority="311" operator="equal">
      <formula>"IDF"</formula>
    </cfRule>
    <cfRule type="cellIs" dxfId="11021" priority="312" operator="equal">
      <formula>"Costco"</formula>
    </cfRule>
    <cfRule type="cellIs" dxfId="11020" priority="313" operator="equal">
      <formula>"Gutzy"</formula>
    </cfRule>
    <cfRule type="cellIs" dxfId="11019" priority="314" operator="equal">
      <formula>"LCP"</formula>
    </cfRule>
  </conditionalFormatting>
  <conditionalFormatting sqref="A60">
    <cfRule type="cellIs" dxfId="11018" priority="304" operator="equal">
      <formula>"SLC"</formula>
    </cfRule>
  </conditionalFormatting>
  <conditionalFormatting sqref="A60">
    <cfRule type="cellIs" dxfId="11017" priority="300" operator="equal">
      <formula>"IDF"</formula>
    </cfRule>
    <cfRule type="cellIs" dxfId="11016" priority="301" operator="equal">
      <formula>"Costco"</formula>
    </cfRule>
    <cfRule type="cellIs" dxfId="11015" priority="302" operator="equal">
      <formula>"Gutzy"</formula>
    </cfRule>
    <cfRule type="cellIs" dxfId="11014" priority="303" operator="equal">
      <formula>"LCP"</formula>
    </cfRule>
  </conditionalFormatting>
  <conditionalFormatting sqref="A60">
    <cfRule type="cellIs" dxfId="11013" priority="299" operator="equal">
      <formula>"Receiving"</formula>
    </cfRule>
  </conditionalFormatting>
  <conditionalFormatting sqref="A58:A60">
    <cfRule type="cellIs" dxfId="11012" priority="298" operator="equal">
      <formula>"SLC"</formula>
    </cfRule>
  </conditionalFormatting>
  <conditionalFormatting sqref="A58:A60">
    <cfRule type="cellIs" dxfId="11011" priority="294" operator="equal">
      <formula>"IDF"</formula>
    </cfRule>
    <cfRule type="cellIs" dxfId="11010" priority="295" operator="equal">
      <formula>"Costco"</formula>
    </cfRule>
    <cfRule type="cellIs" dxfId="11009" priority="296" operator="equal">
      <formula>"Gutzy"</formula>
    </cfRule>
    <cfRule type="cellIs" dxfId="11008" priority="297" operator="equal">
      <formula>"LCP"</formula>
    </cfRule>
  </conditionalFormatting>
  <conditionalFormatting sqref="A58:A60">
    <cfRule type="cellIs" dxfId="11007" priority="293" operator="equal">
      <formula>"Receiving"</formula>
    </cfRule>
  </conditionalFormatting>
  <conditionalFormatting sqref="A51:A52">
    <cfRule type="cellIs" dxfId="11006" priority="286" operator="equal">
      <formula>"SLC"</formula>
    </cfRule>
  </conditionalFormatting>
  <conditionalFormatting sqref="A51:A52">
    <cfRule type="cellIs" dxfId="11005" priority="282" operator="equal">
      <formula>"IDF"</formula>
    </cfRule>
    <cfRule type="cellIs" dxfId="11004" priority="283" operator="equal">
      <formula>"Costco"</formula>
    </cfRule>
    <cfRule type="cellIs" dxfId="11003" priority="284" operator="equal">
      <formula>"Gutzy"</formula>
    </cfRule>
    <cfRule type="cellIs" dxfId="11002" priority="285" operator="equal">
      <formula>"LCP"</formula>
    </cfRule>
  </conditionalFormatting>
  <conditionalFormatting sqref="A51:A52">
    <cfRule type="cellIs" dxfId="11001" priority="281" operator="equal">
      <formula>"Receiving"</formula>
    </cfRule>
  </conditionalFormatting>
  <conditionalFormatting sqref="J55">
    <cfRule type="cellIs" dxfId="11000" priority="262" operator="equal">
      <formula>"SLC"</formula>
    </cfRule>
  </conditionalFormatting>
  <conditionalFormatting sqref="J55">
    <cfRule type="cellIs" dxfId="10999" priority="258" operator="equal">
      <formula>"IDF"</formula>
    </cfRule>
    <cfRule type="cellIs" dxfId="10998" priority="259" operator="equal">
      <formula>"Costco"</formula>
    </cfRule>
    <cfRule type="cellIs" dxfId="10997" priority="260" operator="equal">
      <formula>"Gutzy"</formula>
    </cfRule>
    <cfRule type="cellIs" dxfId="10996" priority="261" operator="equal">
      <formula>"LCP"</formula>
    </cfRule>
  </conditionalFormatting>
  <conditionalFormatting sqref="J55">
    <cfRule type="cellIs" dxfId="10995" priority="257" operator="equal">
      <formula>"Receiving"</formula>
    </cfRule>
  </conditionalFormatting>
  <conditionalFormatting sqref="S60">
    <cfRule type="cellIs" dxfId="10994" priority="250" operator="equal">
      <formula>"SLC"</formula>
    </cfRule>
  </conditionalFormatting>
  <conditionalFormatting sqref="S60">
    <cfRule type="cellIs" dxfId="10993" priority="246" operator="equal">
      <formula>"IDF"</formula>
    </cfRule>
    <cfRule type="cellIs" dxfId="10992" priority="247" operator="equal">
      <formula>"Costco"</formula>
    </cfRule>
    <cfRule type="cellIs" dxfId="10991" priority="248" operator="equal">
      <formula>"Gutzy"</formula>
    </cfRule>
    <cfRule type="cellIs" dxfId="10990" priority="249" operator="equal">
      <formula>"LCP"</formula>
    </cfRule>
  </conditionalFormatting>
  <conditionalFormatting sqref="S60">
    <cfRule type="cellIs" dxfId="10989" priority="245" operator="equal">
      <formula>"Receiving"</formula>
    </cfRule>
  </conditionalFormatting>
  <conditionalFormatting sqref="S58:S60">
    <cfRule type="cellIs" dxfId="10988" priority="244" operator="equal">
      <formula>"SLC"</formula>
    </cfRule>
  </conditionalFormatting>
  <conditionalFormatting sqref="S58:S60">
    <cfRule type="cellIs" dxfId="10987" priority="240" operator="equal">
      <formula>"IDF"</formula>
    </cfRule>
    <cfRule type="cellIs" dxfId="10986" priority="241" operator="equal">
      <formula>"Costco"</formula>
    </cfRule>
    <cfRule type="cellIs" dxfId="10985" priority="242" operator="equal">
      <formula>"Gutzy"</formula>
    </cfRule>
    <cfRule type="cellIs" dxfId="10984" priority="243" operator="equal">
      <formula>"LCP"</formula>
    </cfRule>
  </conditionalFormatting>
  <conditionalFormatting sqref="S58:S60">
    <cfRule type="cellIs" dxfId="10983" priority="239" operator="equal">
      <formula>"Receiving"</formula>
    </cfRule>
  </conditionalFormatting>
  <conditionalFormatting sqref="S55:S57">
    <cfRule type="cellIs" dxfId="10982" priority="238" operator="equal">
      <formula>"SLC"</formula>
    </cfRule>
  </conditionalFormatting>
  <conditionalFormatting sqref="S55:S57">
    <cfRule type="cellIs" dxfId="10981" priority="234" operator="equal">
      <formula>"IDF"</formula>
    </cfRule>
    <cfRule type="cellIs" dxfId="10980" priority="235" operator="equal">
      <formula>"Costco"</formula>
    </cfRule>
    <cfRule type="cellIs" dxfId="10979" priority="236" operator="equal">
      <formula>"Gutzy"</formula>
    </cfRule>
    <cfRule type="cellIs" dxfId="10978" priority="237" operator="equal">
      <formula>"LCP"</formula>
    </cfRule>
  </conditionalFormatting>
  <conditionalFormatting sqref="S55:S57">
    <cfRule type="cellIs" dxfId="10977" priority="233" operator="equal">
      <formula>"Receiving"</formula>
    </cfRule>
  </conditionalFormatting>
  <conditionalFormatting sqref="S53:S54">
    <cfRule type="cellIs" dxfId="10976" priority="232" operator="equal">
      <formula>"SLC"</formula>
    </cfRule>
  </conditionalFormatting>
  <conditionalFormatting sqref="S53:S54">
    <cfRule type="cellIs" dxfId="10975" priority="228" operator="equal">
      <formula>"IDF"</formula>
    </cfRule>
    <cfRule type="cellIs" dxfId="10974" priority="229" operator="equal">
      <formula>"Costco"</formula>
    </cfRule>
    <cfRule type="cellIs" dxfId="10973" priority="230" operator="equal">
      <formula>"Gutzy"</formula>
    </cfRule>
    <cfRule type="cellIs" dxfId="10972" priority="231" operator="equal">
      <formula>"LCP"</formula>
    </cfRule>
  </conditionalFormatting>
  <conditionalFormatting sqref="S53:S54">
    <cfRule type="cellIs" dxfId="10971" priority="227" operator="equal">
      <formula>"Receiving"</formula>
    </cfRule>
  </conditionalFormatting>
  <conditionalFormatting sqref="A88">
    <cfRule type="cellIs" dxfId="10970" priority="226" operator="equal">
      <formula>"SLC"</formula>
    </cfRule>
  </conditionalFormatting>
  <conditionalFormatting sqref="A88">
    <cfRule type="cellIs" dxfId="10969" priority="222" operator="equal">
      <formula>"IDF"</formula>
    </cfRule>
    <cfRule type="cellIs" dxfId="10968" priority="223" operator="equal">
      <formula>"Costco"</formula>
    </cfRule>
    <cfRule type="cellIs" dxfId="10967" priority="224" operator="equal">
      <formula>"Gutzy"</formula>
    </cfRule>
    <cfRule type="cellIs" dxfId="10966" priority="225" operator="equal">
      <formula>"LCP"</formula>
    </cfRule>
  </conditionalFormatting>
  <conditionalFormatting sqref="A88">
    <cfRule type="cellIs" dxfId="10965" priority="221" operator="equal">
      <formula>"Receiving"</formula>
    </cfRule>
  </conditionalFormatting>
  <conditionalFormatting sqref="A86:A88">
    <cfRule type="cellIs" dxfId="10964" priority="220" operator="equal">
      <formula>"SLC"</formula>
    </cfRule>
  </conditionalFormatting>
  <conditionalFormatting sqref="A86:A88">
    <cfRule type="cellIs" dxfId="10963" priority="216" operator="equal">
      <formula>"IDF"</formula>
    </cfRule>
    <cfRule type="cellIs" dxfId="10962" priority="217" operator="equal">
      <formula>"Costco"</formula>
    </cfRule>
    <cfRule type="cellIs" dxfId="10961" priority="218" operator="equal">
      <formula>"Gutzy"</formula>
    </cfRule>
    <cfRule type="cellIs" dxfId="10960" priority="219" operator="equal">
      <formula>"LCP"</formula>
    </cfRule>
  </conditionalFormatting>
  <conditionalFormatting sqref="A86:A88">
    <cfRule type="cellIs" dxfId="10959" priority="215" operator="equal">
      <formula>"Receiving"</formula>
    </cfRule>
  </conditionalFormatting>
  <conditionalFormatting sqref="A83 A76">
    <cfRule type="cellIs" dxfId="10958" priority="214" operator="equal">
      <formula>"SLC"</formula>
    </cfRule>
  </conditionalFormatting>
  <conditionalFormatting sqref="A83 A76">
    <cfRule type="cellIs" dxfId="10957" priority="210" operator="equal">
      <formula>"IDF"</formula>
    </cfRule>
    <cfRule type="cellIs" dxfId="10956" priority="211" operator="equal">
      <formula>"Costco"</formula>
    </cfRule>
    <cfRule type="cellIs" dxfId="10955" priority="212" operator="equal">
      <formula>"Gutzy"</formula>
    </cfRule>
    <cfRule type="cellIs" dxfId="10954" priority="213" operator="equal">
      <formula>"LCP"</formula>
    </cfRule>
  </conditionalFormatting>
  <conditionalFormatting sqref="A83 A76">
    <cfRule type="cellIs" dxfId="10953" priority="209" operator="equal">
      <formula>"Receiving"</formula>
    </cfRule>
  </conditionalFormatting>
  <conditionalFormatting sqref="A77:A82">
    <cfRule type="cellIs" dxfId="10952" priority="208" operator="equal">
      <formula>"SLC"</formula>
    </cfRule>
  </conditionalFormatting>
  <conditionalFormatting sqref="A77:A82">
    <cfRule type="cellIs" dxfId="10951" priority="204" operator="equal">
      <formula>"IDF"</formula>
    </cfRule>
    <cfRule type="cellIs" dxfId="10950" priority="205" operator="equal">
      <formula>"Costco"</formula>
    </cfRule>
    <cfRule type="cellIs" dxfId="10949" priority="206" operator="equal">
      <formula>"Gutzy"</formula>
    </cfRule>
    <cfRule type="cellIs" dxfId="10948" priority="207" operator="equal">
      <formula>"LCP"</formula>
    </cfRule>
  </conditionalFormatting>
  <conditionalFormatting sqref="A77:A82">
    <cfRule type="cellIs" dxfId="10947" priority="203" operator="equal">
      <formula>"Receiving"</formula>
    </cfRule>
  </conditionalFormatting>
  <conditionalFormatting sqref="A90:A98 H90:H98">
    <cfRule type="cellIs" dxfId="10946" priority="202" operator="equal">
      <formula>"SLC"</formula>
    </cfRule>
  </conditionalFormatting>
  <conditionalFormatting sqref="A90:A98 H90:H98">
    <cfRule type="cellIs" dxfId="10945" priority="198" operator="equal">
      <formula>"IDF"</formula>
    </cfRule>
    <cfRule type="cellIs" dxfId="10944" priority="199" operator="equal">
      <formula>"Costco"</formula>
    </cfRule>
    <cfRule type="cellIs" dxfId="10943" priority="200" operator="equal">
      <formula>"Gutzy"</formula>
    </cfRule>
    <cfRule type="cellIs" dxfId="10942" priority="201" operator="equal">
      <formula>"LCP"</formula>
    </cfRule>
  </conditionalFormatting>
  <conditionalFormatting sqref="A90:A98 H90:H98">
    <cfRule type="cellIs" dxfId="10941" priority="197" operator="equal">
      <formula>"Receiving"</formula>
    </cfRule>
  </conditionalFormatting>
  <conditionalFormatting sqref="S72:S77 N63:N68 N72:N78">
    <cfRule type="cellIs" dxfId="10940" priority="196" operator="equal">
      <formula>"SLC"</formula>
    </cfRule>
  </conditionalFormatting>
  <conditionalFormatting sqref="S72:S77 N63:N68 N72:N78">
    <cfRule type="cellIs" dxfId="10939" priority="192" operator="equal">
      <formula>"IDF"</formula>
    </cfRule>
    <cfRule type="cellIs" dxfId="10938" priority="193" operator="equal">
      <formula>"Costco"</formula>
    </cfRule>
    <cfRule type="cellIs" dxfId="10937" priority="194" operator="equal">
      <formula>"Gutzy"</formula>
    </cfRule>
    <cfRule type="cellIs" dxfId="10936" priority="195" operator="equal">
      <formula>"LCP"</formula>
    </cfRule>
  </conditionalFormatting>
  <conditionalFormatting sqref="S72:S77">
    <cfRule type="cellIs" dxfId="10935" priority="191" operator="equal">
      <formula>"Receiving"</formula>
    </cfRule>
  </conditionalFormatting>
  <conditionalFormatting sqref="Q63:Q67 T73:T78 W63:W68 O62 U72 L62:L68 S63:T68">
    <cfRule type="cellIs" dxfId="10934" priority="190" operator="equal">
      <formula>"SLC"</formula>
    </cfRule>
  </conditionalFormatting>
  <conditionalFormatting sqref="Q63:Q67 T73:T78 W63:W68 O62 U72 L62:L68 S63:T68">
    <cfRule type="cellIs" dxfId="10933" priority="186" operator="equal">
      <formula>"IDF"</formula>
    </cfRule>
    <cfRule type="cellIs" dxfId="10932" priority="187" operator="equal">
      <formula>"Costco"</formula>
    </cfRule>
    <cfRule type="cellIs" dxfId="10931" priority="188" operator="equal">
      <formula>"Gutzy"</formula>
    </cfRule>
    <cfRule type="cellIs" dxfId="10930" priority="189" operator="equal">
      <formula>"LCP"</formula>
    </cfRule>
  </conditionalFormatting>
  <conditionalFormatting sqref="Q73:Q78">
    <cfRule type="cellIs" dxfId="10929" priority="185" operator="equal">
      <formula>"SLC"</formula>
    </cfRule>
  </conditionalFormatting>
  <conditionalFormatting sqref="Q73:Q78">
    <cfRule type="cellIs" dxfId="10928" priority="181" operator="equal">
      <formula>"IDF"</formula>
    </cfRule>
    <cfRule type="cellIs" dxfId="10927" priority="182" operator="equal">
      <formula>"Costco"</formula>
    </cfRule>
    <cfRule type="cellIs" dxfId="10926" priority="183" operator="equal">
      <formula>"Gutzy"</formula>
    </cfRule>
    <cfRule type="cellIs" dxfId="10925" priority="184" operator="equal">
      <formula>"LCP"</formula>
    </cfRule>
  </conditionalFormatting>
  <conditionalFormatting sqref="W73:W78">
    <cfRule type="cellIs" dxfId="10924" priority="180" operator="equal">
      <formula>"SLC"</formula>
    </cfRule>
  </conditionalFormatting>
  <conditionalFormatting sqref="W73:W78">
    <cfRule type="cellIs" dxfId="10923" priority="176" operator="equal">
      <formula>"IDF"</formula>
    </cfRule>
    <cfRule type="cellIs" dxfId="10922" priority="177" operator="equal">
      <formula>"Costco"</formula>
    </cfRule>
    <cfRule type="cellIs" dxfId="10921" priority="178" operator="equal">
      <formula>"Gutzy"</formula>
    </cfRule>
    <cfRule type="cellIs" dxfId="10920" priority="179" operator="equal">
      <formula>"LCP"</formula>
    </cfRule>
  </conditionalFormatting>
  <conditionalFormatting sqref="N72:N78 U72 L62:L68 S63:S68">
    <cfRule type="cellIs" dxfId="10919" priority="175" operator="equal">
      <formula>"Receiving"</formula>
    </cfRule>
  </conditionalFormatting>
  <conditionalFormatting sqref="A85">
    <cfRule type="cellIs" dxfId="10918" priority="168" operator="equal">
      <formula>"SLC"</formula>
    </cfRule>
  </conditionalFormatting>
  <conditionalFormatting sqref="A85">
    <cfRule type="cellIs" dxfId="10917" priority="164" operator="equal">
      <formula>"IDF"</formula>
    </cfRule>
    <cfRule type="cellIs" dxfId="10916" priority="165" operator="equal">
      <formula>"Costco"</formula>
    </cfRule>
    <cfRule type="cellIs" dxfId="10915" priority="166" operator="equal">
      <formula>"Gutzy"</formula>
    </cfRule>
    <cfRule type="cellIs" dxfId="10914" priority="167" operator="equal">
      <formula>"LCP"</formula>
    </cfRule>
  </conditionalFormatting>
  <conditionalFormatting sqref="A85">
    <cfRule type="cellIs" dxfId="10913" priority="163" operator="equal">
      <formula>"Receiving"</formula>
    </cfRule>
  </conditionalFormatting>
  <conditionalFormatting sqref="A5:A14">
    <cfRule type="cellIs" dxfId="10912" priority="162" operator="equal">
      <formula>"SLC"</formula>
    </cfRule>
  </conditionalFormatting>
  <conditionalFormatting sqref="A5:A14">
    <cfRule type="cellIs" dxfId="10911" priority="158" operator="equal">
      <formula>"IDF"</formula>
    </cfRule>
    <cfRule type="cellIs" dxfId="10910" priority="159" operator="equal">
      <formula>"Costco"</formula>
    </cfRule>
    <cfRule type="cellIs" dxfId="10909" priority="160" operator="equal">
      <formula>"Gutzy"</formula>
    </cfRule>
    <cfRule type="cellIs" dxfId="10908" priority="161" operator="equal">
      <formula>"LCP"</formula>
    </cfRule>
  </conditionalFormatting>
  <conditionalFormatting sqref="A5:A14">
    <cfRule type="cellIs" dxfId="10907" priority="157" operator="equal">
      <formula>"Receiving"</formula>
    </cfRule>
  </conditionalFormatting>
  <conditionalFormatting sqref="J25:J27">
    <cfRule type="cellIs" dxfId="10906" priority="156" operator="equal">
      <formula>"SLC"</formula>
    </cfRule>
  </conditionalFormatting>
  <conditionalFormatting sqref="J25:J27">
    <cfRule type="cellIs" dxfId="10905" priority="152" operator="equal">
      <formula>"IDF"</formula>
    </cfRule>
    <cfRule type="cellIs" dxfId="10904" priority="153" operator="equal">
      <formula>"Costco"</formula>
    </cfRule>
    <cfRule type="cellIs" dxfId="10903" priority="154" operator="equal">
      <formula>"Gutzy"</formula>
    </cfRule>
    <cfRule type="cellIs" dxfId="10902" priority="155" operator="equal">
      <formula>"LCP"</formula>
    </cfRule>
  </conditionalFormatting>
  <conditionalFormatting sqref="J25:J27">
    <cfRule type="cellIs" dxfId="10901" priority="151" operator="equal">
      <formula>"Receiving"</formula>
    </cfRule>
  </conditionalFormatting>
  <conditionalFormatting sqref="A84">
    <cfRule type="cellIs" dxfId="10900" priority="144" operator="equal">
      <formula>"SLC"</formula>
    </cfRule>
  </conditionalFormatting>
  <conditionalFormatting sqref="A84">
    <cfRule type="cellIs" dxfId="10899" priority="140" operator="equal">
      <formula>"IDF"</formula>
    </cfRule>
    <cfRule type="cellIs" dxfId="10898" priority="141" operator="equal">
      <formula>"Costco"</formula>
    </cfRule>
    <cfRule type="cellIs" dxfId="10897" priority="142" operator="equal">
      <formula>"Gutzy"</formula>
    </cfRule>
    <cfRule type="cellIs" dxfId="10896" priority="143" operator="equal">
      <formula>"LCP"</formula>
    </cfRule>
  </conditionalFormatting>
  <conditionalFormatting sqref="A84">
    <cfRule type="cellIs" dxfId="10895" priority="139" operator="equal">
      <formula>"Receiving"</formula>
    </cfRule>
  </conditionalFormatting>
  <conditionalFormatting sqref="J57 J60">
    <cfRule type="cellIs" dxfId="10894" priority="138" operator="equal">
      <formula>"SLC"</formula>
    </cfRule>
  </conditionalFormatting>
  <conditionalFormatting sqref="J57 J60">
    <cfRule type="cellIs" dxfId="10893" priority="134" operator="equal">
      <formula>"IDF"</formula>
    </cfRule>
    <cfRule type="cellIs" dxfId="10892" priority="135" operator="equal">
      <formula>"Costco"</formula>
    </cfRule>
    <cfRule type="cellIs" dxfId="10891" priority="136" operator="equal">
      <formula>"Gutzy"</formula>
    </cfRule>
    <cfRule type="cellIs" dxfId="10890" priority="137" operator="equal">
      <formula>"LCP"</formula>
    </cfRule>
  </conditionalFormatting>
  <conditionalFormatting sqref="J57 J60">
    <cfRule type="cellIs" dxfId="10889" priority="133" operator="equal">
      <formula>"Receiving"</formula>
    </cfRule>
  </conditionalFormatting>
  <conditionalFormatting sqref="J58 S58:S59">
    <cfRule type="cellIs" dxfId="10888" priority="132" operator="equal">
      <formula>"SLC"</formula>
    </cfRule>
  </conditionalFormatting>
  <conditionalFormatting sqref="J58 S58:S59">
    <cfRule type="cellIs" dxfId="10887" priority="128" operator="equal">
      <formula>"IDF"</formula>
    </cfRule>
    <cfRule type="cellIs" dxfId="10886" priority="129" operator="equal">
      <formula>"Costco"</formula>
    </cfRule>
    <cfRule type="cellIs" dxfId="10885" priority="130" operator="equal">
      <formula>"Gutzy"</formula>
    </cfRule>
    <cfRule type="cellIs" dxfId="10884" priority="131" operator="equal">
      <formula>"LCP"</formula>
    </cfRule>
  </conditionalFormatting>
  <conditionalFormatting sqref="J58 S58:S59">
    <cfRule type="cellIs" dxfId="10883" priority="127" operator="equal">
      <formula>"Receiving"</formula>
    </cfRule>
  </conditionalFormatting>
  <conditionalFormatting sqref="J56 J59">
    <cfRule type="cellIs" dxfId="10882" priority="126" operator="equal">
      <formula>"SLC"</formula>
    </cfRule>
  </conditionalFormatting>
  <conditionalFormatting sqref="J56 J59">
    <cfRule type="cellIs" dxfId="10881" priority="122" operator="equal">
      <formula>"IDF"</formula>
    </cfRule>
    <cfRule type="cellIs" dxfId="10880" priority="123" operator="equal">
      <formula>"Costco"</formula>
    </cfRule>
    <cfRule type="cellIs" dxfId="10879" priority="124" operator="equal">
      <formula>"Gutzy"</formula>
    </cfRule>
    <cfRule type="cellIs" dxfId="10878" priority="125" operator="equal">
      <formula>"LCP"</formula>
    </cfRule>
  </conditionalFormatting>
  <conditionalFormatting sqref="J56 J59">
    <cfRule type="cellIs" dxfId="10877" priority="121" operator="equal">
      <formula>"Receiving"</formula>
    </cfRule>
  </conditionalFormatting>
  <conditionalFormatting sqref="A25">
    <cfRule type="cellIs" dxfId="10876" priority="114" operator="equal">
      <formula>"SLC"</formula>
    </cfRule>
  </conditionalFormatting>
  <conditionalFormatting sqref="A25">
    <cfRule type="cellIs" dxfId="10875" priority="110" operator="equal">
      <formula>"IDF"</formula>
    </cfRule>
    <cfRule type="cellIs" dxfId="10874" priority="111" operator="equal">
      <formula>"Costco"</formula>
    </cfRule>
    <cfRule type="cellIs" dxfId="10873" priority="112" operator="equal">
      <formula>"Gutzy"</formula>
    </cfRule>
    <cfRule type="cellIs" dxfId="10872" priority="113" operator="equal">
      <formula>"LCP"</formula>
    </cfRule>
  </conditionalFormatting>
  <conditionalFormatting sqref="A25">
    <cfRule type="cellIs" dxfId="10871" priority="109" operator="equal">
      <formula>"Receiving"</formula>
    </cfRule>
  </conditionalFormatting>
  <conditionalFormatting sqref="A26">
    <cfRule type="cellIs" dxfId="10870" priority="108" operator="equal">
      <formula>"SLC"</formula>
    </cfRule>
  </conditionalFormatting>
  <conditionalFormatting sqref="A26">
    <cfRule type="cellIs" dxfId="10869" priority="104" operator="equal">
      <formula>"IDF"</formula>
    </cfRule>
    <cfRule type="cellIs" dxfId="10868" priority="105" operator="equal">
      <formula>"Costco"</formula>
    </cfRule>
    <cfRule type="cellIs" dxfId="10867" priority="106" operator="equal">
      <formula>"Gutzy"</formula>
    </cfRule>
    <cfRule type="cellIs" dxfId="10866" priority="107" operator="equal">
      <formula>"LCP"</formula>
    </cfRule>
  </conditionalFormatting>
  <conditionalFormatting sqref="A26">
    <cfRule type="cellIs" dxfId="10865" priority="103" operator="equal">
      <formula>"Receiving"</formula>
    </cfRule>
  </conditionalFormatting>
  <conditionalFormatting sqref="A34:A47">
    <cfRule type="cellIs" dxfId="10864" priority="96" operator="equal">
      <formula>"SLC"</formula>
    </cfRule>
  </conditionalFormatting>
  <conditionalFormatting sqref="A34:A47">
    <cfRule type="cellIs" dxfId="10863" priority="92" operator="equal">
      <formula>"IDF"</formula>
    </cfRule>
    <cfRule type="cellIs" dxfId="10862" priority="93" operator="equal">
      <formula>"Costco"</formula>
    </cfRule>
    <cfRule type="cellIs" dxfId="10861" priority="94" operator="equal">
      <formula>"Gutzy"</formula>
    </cfRule>
    <cfRule type="cellIs" dxfId="10860" priority="95" operator="equal">
      <formula>"LCP"</formula>
    </cfRule>
  </conditionalFormatting>
  <conditionalFormatting sqref="A34:A47">
    <cfRule type="cellIs" dxfId="10859" priority="91" operator="equal">
      <formula>"Receiving"</formula>
    </cfRule>
  </conditionalFormatting>
  <conditionalFormatting sqref="J34:J47">
    <cfRule type="cellIs" dxfId="10858" priority="90" operator="equal">
      <formula>"SLC"</formula>
    </cfRule>
  </conditionalFormatting>
  <conditionalFormatting sqref="J34:J47">
    <cfRule type="cellIs" dxfId="10857" priority="86" operator="equal">
      <formula>"IDF"</formula>
    </cfRule>
    <cfRule type="cellIs" dxfId="10856" priority="87" operator="equal">
      <formula>"Costco"</formula>
    </cfRule>
    <cfRule type="cellIs" dxfId="10855" priority="88" operator="equal">
      <formula>"Gutzy"</formula>
    </cfRule>
    <cfRule type="cellIs" dxfId="10854" priority="89" operator="equal">
      <formula>"LCP"</formula>
    </cfRule>
  </conditionalFormatting>
  <conditionalFormatting sqref="J34:J47">
    <cfRule type="cellIs" dxfId="10853" priority="85" operator="equal">
      <formula>"Receiving"</formula>
    </cfRule>
  </conditionalFormatting>
  <conditionalFormatting sqref="S34:S47">
    <cfRule type="cellIs" dxfId="10852" priority="84" operator="equal">
      <formula>"SLC"</formula>
    </cfRule>
  </conditionalFormatting>
  <conditionalFormatting sqref="S34:S47">
    <cfRule type="cellIs" dxfId="10851" priority="80" operator="equal">
      <formula>"IDF"</formula>
    </cfRule>
    <cfRule type="cellIs" dxfId="10850" priority="81" operator="equal">
      <formula>"Costco"</formula>
    </cfRule>
    <cfRule type="cellIs" dxfId="10849" priority="82" operator="equal">
      <formula>"Gutzy"</formula>
    </cfRule>
    <cfRule type="cellIs" dxfId="10848" priority="83" operator="equal">
      <formula>"LCP"</formula>
    </cfRule>
  </conditionalFormatting>
  <conditionalFormatting sqref="S34:S47">
    <cfRule type="cellIs" dxfId="10847" priority="79" operator="equal">
      <formula>"Receiving"</formula>
    </cfRule>
  </conditionalFormatting>
  <conditionalFormatting sqref="J5:J18">
    <cfRule type="cellIs" dxfId="10846" priority="78" operator="equal">
      <formula>"SLC"</formula>
    </cfRule>
  </conditionalFormatting>
  <conditionalFormatting sqref="J5:J18">
    <cfRule type="cellIs" dxfId="10845" priority="74" operator="equal">
      <formula>"IDF"</formula>
    </cfRule>
    <cfRule type="cellIs" dxfId="10844" priority="75" operator="equal">
      <formula>"Costco"</formula>
    </cfRule>
    <cfRule type="cellIs" dxfId="10843" priority="76" operator="equal">
      <formula>"Gutzy"</formula>
    </cfRule>
    <cfRule type="cellIs" dxfId="10842" priority="77" operator="equal">
      <formula>"LCP"</formula>
    </cfRule>
  </conditionalFormatting>
  <conditionalFormatting sqref="J5:J18">
    <cfRule type="cellIs" dxfId="10841" priority="73" operator="equal">
      <formula>"Receiving"</formula>
    </cfRule>
  </conditionalFormatting>
  <conditionalFormatting sqref="J19:J20">
    <cfRule type="cellIs" dxfId="10840" priority="72" operator="equal">
      <formula>"SLC"</formula>
    </cfRule>
  </conditionalFormatting>
  <conditionalFormatting sqref="J19:J20">
    <cfRule type="cellIs" dxfId="10839" priority="68" operator="equal">
      <formula>"IDF"</formula>
    </cfRule>
    <cfRule type="cellIs" dxfId="10838" priority="69" operator="equal">
      <formula>"Costco"</formula>
    </cfRule>
    <cfRule type="cellIs" dxfId="10837" priority="70" operator="equal">
      <formula>"Gutzy"</formula>
    </cfRule>
    <cfRule type="cellIs" dxfId="10836" priority="71" operator="equal">
      <formula>"LCP"</formula>
    </cfRule>
  </conditionalFormatting>
  <conditionalFormatting sqref="J19:J20">
    <cfRule type="cellIs" dxfId="10835" priority="67" operator="equal">
      <formula>"Receiving"</formula>
    </cfRule>
  </conditionalFormatting>
  <conditionalFormatting sqref="A48:A49">
    <cfRule type="cellIs" dxfId="10834" priority="66" operator="equal">
      <formula>"SLC"</formula>
    </cfRule>
  </conditionalFormatting>
  <conditionalFormatting sqref="A48:A49">
    <cfRule type="cellIs" dxfId="10833" priority="62" operator="equal">
      <formula>"IDF"</formula>
    </cfRule>
    <cfRule type="cellIs" dxfId="10832" priority="63" operator="equal">
      <formula>"Costco"</formula>
    </cfRule>
    <cfRule type="cellIs" dxfId="10831" priority="64" operator="equal">
      <formula>"Gutzy"</formula>
    </cfRule>
    <cfRule type="cellIs" dxfId="10830" priority="65" operator="equal">
      <formula>"LCP"</formula>
    </cfRule>
  </conditionalFormatting>
  <conditionalFormatting sqref="A48:A49">
    <cfRule type="cellIs" dxfId="10829" priority="61" operator="equal">
      <formula>"Receiving"</formula>
    </cfRule>
  </conditionalFormatting>
  <conditionalFormatting sqref="J48:J49">
    <cfRule type="cellIs" dxfId="10828" priority="60" operator="equal">
      <formula>"SLC"</formula>
    </cfRule>
  </conditionalFormatting>
  <conditionalFormatting sqref="J48:J49">
    <cfRule type="cellIs" dxfId="10827" priority="56" operator="equal">
      <formula>"IDF"</formula>
    </cfRule>
    <cfRule type="cellIs" dxfId="10826" priority="57" operator="equal">
      <formula>"Costco"</formula>
    </cfRule>
    <cfRule type="cellIs" dxfId="10825" priority="58" operator="equal">
      <formula>"Gutzy"</formula>
    </cfRule>
    <cfRule type="cellIs" dxfId="10824" priority="59" operator="equal">
      <formula>"LCP"</formula>
    </cfRule>
  </conditionalFormatting>
  <conditionalFormatting sqref="J48:J49">
    <cfRule type="cellIs" dxfId="10823" priority="55" operator="equal">
      <formula>"Receiving"</formula>
    </cfRule>
  </conditionalFormatting>
  <conditionalFormatting sqref="S48:S49">
    <cfRule type="cellIs" dxfId="10822" priority="54" operator="equal">
      <formula>"SLC"</formula>
    </cfRule>
  </conditionalFormatting>
  <conditionalFormatting sqref="S48:S49">
    <cfRule type="cellIs" dxfId="10821" priority="50" operator="equal">
      <formula>"IDF"</formula>
    </cfRule>
    <cfRule type="cellIs" dxfId="10820" priority="51" operator="equal">
      <formula>"Costco"</formula>
    </cfRule>
    <cfRule type="cellIs" dxfId="10819" priority="52" operator="equal">
      <formula>"Gutzy"</formula>
    </cfRule>
    <cfRule type="cellIs" dxfId="10818" priority="53" operator="equal">
      <formula>"LCP"</formula>
    </cfRule>
  </conditionalFormatting>
  <conditionalFormatting sqref="S48:S49">
    <cfRule type="cellIs" dxfId="10817" priority="49" operator="equal">
      <formula>"Receiving"</formula>
    </cfRule>
  </conditionalFormatting>
  <conditionalFormatting sqref="A63:A72">
    <cfRule type="cellIs" dxfId="10816" priority="48" operator="equal">
      <formula>"SLC"</formula>
    </cfRule>
  </conditionalFormatting>
  <conditionalFormatting sqref="A63:A72">
    <cfRule type="cellIs" dxfId="10815" priority="44" operator="equal">
      <formula>"IDF"</formula>
    </cfRule>
    <cfRule type="cellIs" dxfId="10814" priority="45" operator="equal">
      <formula>"Costco"</formula>
    </cfRule>
    <cfRule type="cellIs" dxfId="10813" priority="46" operator="equal">
      <formula>"Gutzy"</formula>
    </cfRule>
    <cfRule type="cellIs" dxfId="10812" priority="47" operator="equal">
      <formula>"LCP"</formula>
    </cfRule>
  </conditionalFormatting>
  <conditionalFormatting sqref="A63:A72">
    <cfRule type="cellIs" dxfId="10811" priority="43" operator="equal">
      <formula>"Receiving"</formula>
    </cfRule>
  </conditionalFormatting>
  <conditionalFormatting sqref="J21">
    <cfRule type="cellIs" dxfId="10810" priority="42" operator="equal">
      <formula>"SLC"</formula>
    </cfRule>
  </conditionalFormatting>
  <conditionalFormatting sqref="J21">
    <cfRule type="cellIs" dxfId="10809" priority="38" operator="equal">
      <formula>"IDF"</formula>
    </cfRule>
    <cfRule type="cellIs" dxfId="10808" priority="39" operator="equal">
      <formula>"Costco"</formula>
    </cfRule>
    <cfRule type="cellIs" dxfId="10807" priority="40" operator="equal">
      <formula>"Gutzy"</formula>
    </cfRule>
    <cfRule type="cellIs" dxfId="10806" priority="41" operator="equal">
      <formula>"LCP"</formula>
    </cfRule>
  </conditionalFormatting>
  <conditionalFormatting sqref="J21">
    <cfRule type="cellIs" dxfId="10805" priority="37" operator="equal">
      <formula>"Receiving"</formula>
    </cfRule>
  </conditionalFormatting>
  <conditionalFormatting sqref="A50">
    <cfRule type="cellIs" dxfId="10804" priority="36" operator="equal">
      <formula>"SLC"</formula>
    </cfRule>
  </conditionalFormatting>
  <conditionalFormatting sqref="A50">
    <cfRule type="cellIs" dxfId="10803" priority="32" operator="equal">
      <formula>"IDF"</formula>
    </cfRule>
    <cfRule type="cellIs" dxfId="10802" priority="33" operator="equal">
      <formula>"Costco"</formula>
    </cfRule>
    <cfRule type="cellIs" dxfId="10801" priority="34" operator="equal">
      <formula>"Gutzy"</formula>
    </cfRule>
    <cfRule type="cellIs" dxfId="10800" priority="35" operator="equal">
      <formula>"LCP"</formula>
    </cfRule>
  </conditionalFormatting>
  <conditionalFormatting sqref="A50">
    <cfRule type="cellIs" dxfId="10799" priority="31" operator="equal">
      <formula>"Receiving"</formula>
    </cfRule>
  </conditionalFormatting>
  <conditionalFormatting sqref="J50:J51">
    <cfRule type="cellIs" dxfId="10798" priority="30" operator="equal">
      <formula>"SLC"</formula>
    </cfRule>
  </conditionalFormatting>
  <conditionalFormatting sqref="J50:J51">
    <cfRule type="cellIs" dxfId="10797" priority="26" operator="equal">
      <formula>"IDF"</formula>
    </cfRule>
    <cfRule type="cellIs" dxfId="10796" priority="27" operator="equal">
      <formula>"Costco"</formula>
    </cfRule>
    <cfRule type="cellIs" dxfId="10795" priority="28" operator="equal">
      <formula>"Gutzy"</formula>
    </cfRule>
    <cfRule type="cellIs" dxfId="10794" priority="29" operator="equal">
      <formula>"LCP"</formula>
    </cfRule>
  </conditionalFormatting>
  <conditionalFormatting sqref="J50:J51">
    <cfRule type="cellIs" dxfId="10793" priority="25" operator="equal">
      <formula>"Receiving"</formula>
    </cfRule>
  </conditionalFormatting>
  <conditionalFormatting sqref="S50:S52">
    <cfRule type="cellIs" dxfId="10792" priority="24" operator="equal">
      <formula>"SLC"</formula>
    </cfRule>
  </conditionalFormatting>
  <conditionalFormatting sqref="S50:S52">
    <cfRule type="cellIs" dxfId="10791" priority="20" operator="equal">
      <formula>"IDF"</formula>
    </cfRule>
    <cfRule type="cellIs" dxfId="10790" priority="21" operator="equal">
      <formula>"Costco"</formula>
    </cfRule>
    <cfRule type="cellIs" dxfId="10789" priority="22" operator="equal">
      <formula>"Gutzy"</formula>
    </cfRule>
    <cfRule type="cellIs" dxfId="10788" priority="23" operator="equal">
      <formula>"LCP"</formula>
    </cfRule>
  </conditionalFormatting>
  <conditionalFormatting sqref="S50:S52">
    <cfRule type="cellIs" dxfId="10787" priority="19" operator="equal">
      <formula>"Receiving"</formula>
    </cfRule>
  </conditionalFormatting>
  <conditionalFormatting sqref="A73:A75">
    <cfRule type="cellIs" dxfId="10786" priority="18" operator="equal">
      <formula>"SLC"</formula>
    </cfRule>
  </conditionalFormatting>
  <conditionalFormatting sqref="A73:A75">
    <cfRule type="cellIs" dxfId="10785" priority="14" operator="equal">
      <formula>"IDF"</formula>
    </cfRule>
    <cfRule type="cellIs" dxfId="10784" priority="15" operator="equal">
      <formula>"Costco"</formula>
    </cfRule>
    <cfRule type="cellIs" dxfId="10783" priority="16" operator="equal">
      <formula>"Gutzy"</formula>
    </cfRule>
    <cfRule type="cellIs" dxfId="10782" priority="17" operator="equal">
      <formula>"LCP"</formula>
    </cfRule>
  </conditionalFormatting>
  <conditionalFormatting sqref="A73:A75">
    <cfRule type="cellIs" dxfId="10781" priority="13" operator="equal">
      <formula>"Receiving"</formula>
    </cfRule>
  </conditionalFormatting>
  <conditionalFormatting sqref="J52:J54">
    <cfRule type="cellIs" dxfId="10780" priority="6" operator="equal">
      <formula>"SLC"</formula>
    </cfRule>
  </conditionalFormatting>
  <conditionalFormatting sqref="J52:J54">
    <cfRule type="cellIs" dxfId="10779" priority="2" operator="equal">
      <formula>"IDF"</formula>
    </cfRule>
    <cfRule type="cellIs" dxfId="10778" priority="3" operator="equal">
      <formula>"Costco"</formula>
    </cfRule>
    <cfRule type="cellIs" dxfId="10777" priority="4" operator="equal">
      <formula>"Gutzy"</formula>
    </cfRule>
    <cfRule type="cellIs" dxfId="10776" priority="5" operator="equal">
      <formula>"LCP"</formula>
    </cfRule>
  </conditionalFormatting>
  <conditionalFormatting sqref="J52:J54">
    <cfRule type="cellIs" dxfId="1077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2816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16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B53EA8-2393-4A6C-B728-FD5A85AABBB6}">
          <x14:formula1>
            <xm:f>Lists!$A$1:$A$52</xm:f>
          </x14:formula1>
          <xm:sqref>C1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A2599-80D8-4CA3-9F1A-ED911A33F211}">
  <sheetPr codeName="Sheet264">
    <tabColor rgb="FFFF0000"/>
    <pageSetUpPr fitToPage="1"/>
  </sheetPr>
  <dimension ref="A1:BC273"/>
  <sheetViews>
    <sheetView zoomScale="90" zoomScaleNormal="90" zoomScaleSheetLayoutView="37" workbookViewId="0">
      <selection activeCell="E26" sqref="E26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101</v>
      </c>
    </row>
    <row r="2" spans="1:36" ht="8.25" customHeight="1" thickBot="1" x14ac:dyDescent="0.3"/>
    <row r="3" spans="1:36" ht="16.5" thickBot="1" x14ac:dyDescent="0.3">
      <c r="A3" s="476">
        <f>VLOOKUP(C1,Lists!A1:B52,2)</f>
        <v>46208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46209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46210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136">
        <v>35765</v>
      </c>
      <c r="C5" s="137">
        <v>89113</v>
      </c>
      <c r="D5" s="245" t="s">
        <v>102</v>
      </c>
      <c r="E5" s="137" t="s">
        <v>62</v>
      </c>
      <c r="F5" s="138"/>
      <c r="G5" s="305"/>
      <c r="H5" s="138"/>
      <c r="I5" s="310"/>
      <c r="J5" s="135" t="s">
        <v>19</v>
      </c>
      <c r="K5" s="207">
        <v>35781</v>
      </c>
      <c r="L5" s="137">
        <v>89716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35798</v>
      </c>
      <c r="U5" s="137">
        <v>89766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20</v>
      </c>
      <c r="B6" s="205">
        <v>35766</v>
      </c>
      <c r="C6" s="128">
        <v>89121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35782</v>
      </c>
      <c r="L6" s="128">
        <v>89727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35799</v>
      </c>
      <c r="U6" s="148">
        <v>89767</v>
      </c>
      <c r="V6" s="128"/>
      <c r="W6" s="128" t="s">
        <v>73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128">
        <v>35767</v>
      </c>
      <c r="C7" s="128">
        <v>89145</v>
      </c>
      <c r="D7" s="245" t="s">
        <v>102</v>
      </c>
      <c r="E7" s="128" t="s">
        <v>62</v>
      </c>
      <c r="F7" s="142"/>
      <c r="G7" s="302"/>
      <c r="H7" s="142"/>
      <c r="I7" s="312"/>
      <c r="J7" s="145" t="s">
        <v>19</v>
      </c>
      <c r="K7" s="205">
        <v>35783</v>
      </c>
      <c r="L7" s="128">
        <v>89746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35800</v>
      </c>
      <c r="U7" s="128">
        <v>89768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128">
        <v>35768</v>
      </c>
      <c r="C8" s="128">
        <v>89146</v>
      </c>
      <c r="D8" s="245" t="s">
        <v>102</v>
      </c>
      <c r="E8" s="128" t="s">
        <v>62</v>
      </c>
      <c r="F8" s="142"/>
      <c r="G8" s="302"/>
      <c r="H8" s="142"/>
      <c r="I8" s="312"/>
      <c r="J8" s="145" t="s">
        <v>19</v>
      </c>
      <c r="K8" s="205">
        <v>35784</v>
      </c>
      <c r="L8" s="128">
        <v>89751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35801</v>
      </c>
      <c r="U8" s="128">
        <v>89769</v>
      </c>
      <c r="V8" s="128"/>
      <c r="W8" s="128" t="s">
        <v>89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35769</v>
      </c>
      <c r="C9" s="128">
        <v>89147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205">
        <v>35785</v>
      </c>
      <c r="L9" s="128">
        <v>89760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35802</v>
      </c>
      <c r="U9" s="128">
        <v>89770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128">
        <v>35770</v>
      </c>
      <c r="C10" s="128">
        <v>89148</v>
      </c>
      <c r="D10" s="245" t="s">
        <v>102</v>
      </c>
      <c r="E10" s="128" t="s">
        <v>62</v>
      </c>
      <c r="F10" s="142"/>
      <c r="G10" s="302"/>
      <c r="H10" s="142"/>
      <c r="I10" s="311"/>
      <c r="J10" s="145" t="s">
        <v>19</v>
      </c>
      <c r="K10" s="205">
        <v>35786</v>
      </c>
      <c r="L10" s="128">
        <v>89771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35803</v>
      </c>
      <c r="U10" s="128">
        <v>89772</v>
      </c>
      <c r="V10" s="128"/>
      <c r="W10" s="128" t="s">
        <v>69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128">
        <v>35771</v>
      </c>
      <c r="C11" s="128">
        <v>89149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35787</v>
      </c>
      <c r="L11" s="128">
        <v>89779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35804</v>
      </c>
      <c r="U11" s="128">
        <v>89773</v>
      </c>
      <c r="V11" s="128"/>
      <c r="W11" s="128" t="s">
        <v>89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128">
        <v>35772</v>
      </c>
      <c r="C12" s="128">
        <v>89150</v>
      </c>
      <c r="D12" s="245" t="s">
        <v>102</v>
      </c>
      <c r="E12" s="128" t="s">
        <v>62</v>
      </c>
      <c r="F12" s="142"/>
      <c r="G12" s="302"/>
      <c r="H12" s="142"/>
      <c r="I12" s="311"/>
      <c r="J12" s="145" t="s">
        <v>19</v>
      </c>
      <c r="K12" s="205">
        <v>35788</v>
      </c>
      <c r="L12" s="128">
        <v>89780</v>
      </c>
      <c r="M12" s="128"/>
      <c r="N12" s="128" t="s">
        <v>73</v>
      </c>
      <c r="O12" s="142"/>
      <c r="P12" s="302"/>
      <c r="Q12" s="142"/>
      <c r="R12" s="311"/>
      <c r="S12" s="145" t="s">
        <v>19</v>
      </c>
      <c r="T12" s="205">
        <v>35805</v>
      </c>
      <c r="U12" s="128">
        <v>89774</v>
      </c>
      <c r="V12" s="128"/>
      <c r="W12" s="128" t="s">
        <v>73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128">
        <v>35773</v>
      </c>
      <c r="C13" s="128">
        <v>89151</v>
      </c>
      <c r="D13" s="245" t="s">
        <v>102</v>
      </c>
      <c r="E13" s="128" t="s">
        <v>62</v>
      </c>
      <c r="F13" s="142"/>
      <c r="G13" s="302"/>
      <c r="H13" s="142"/>
      <c r="I13" s="311"/>
      <c r="J13" s="145" t="s">
        <v>19</v>
      </c>
      <c r="K13" s="205">
        <v>35789</v>
      </c>
      <c r="L13" s="128">
        <v>89781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35806</v>
      </c>
      <c r="U13" s="128">
        <v>89775</v>
      </c>
      <c r="V13" s="128"/>
      <c r="W13" s="128" t="s">
        <v>62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35774</v>
      </c>
      <c r="C14" s="128">
        <v>89152</v>
      </c>
      <c r="D14" s="128"/>
      <c r="E14" s="128" t="s">
        <v>62</v>
      </c>
      <c r="F14" s="142"/>
      <c r="G14" s="302"/>
      <c r="H14" s="142"/>
      <c r="I14" s="311"/>
      <c r="J14" s="145" t="s">
        <v>19</v>
      </c>
      <c r="K14" s="205">
        <v>35790</v>
      </c>
      <c r="L14" s="128">
        <v>89782</v>
      </c>
      <c r="M14" s="128"/>
      <c r="N14" s="128" t="s">
        <v>62</v>
      </c>
      <c r="O14" s="142"/>
      <c r="P14" s="302"/>
      <c r="Q14" s="142"/>
      <c r="R14" s="311"/>
      <c r="S14" s="145" t="s">
        <v>19</v>
      </c>
      <c r="T14" s="205">
        <v>35807</v>
      </c>
      <c r="U14" s="128">
        <v>89776</v>
      </c>
      <c r="V14" s="128"/>
      <c r="W14" s="128" t="s">
        <v>62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128">
        <v>35775</v>
      </c>
      <c r="C15" s="128">
        <v>89153</v>
      </c>
      <c r="D15" s="245" t="s">
        <v>102</v>
      </c>
      <c r="E15" s="128" t="s">
        <v>62</v>
      </c>
      <c r="F15" s="142"/>
      <c r="G15" s="302"/>
      <c r="H15" s="142"/>
      <c r="I15" s="311"/>
      <c r="J15" s="145" t="s">
        <v>19</v>
      </c>
      <c r="K15" s="128">
        <v>35791</v>
      </c>
      <c r="L15" s="128">
        <v>89784</v>
      </c>
      <c r="M15" s="128"/>
      <c r="N15" s="128" t="s">
        <v>70</v>
      </c>
      <c r="O15" s="142"/>
      <c r="P15" s="302"/>
      <c r="Q15" s="142"/>
      <c r="R15" s="311"/>
      <c r="S15" s="145" t="s">
        <v>19</v>
      </c>
      <c r="T15" s="205">
        <v>35808</v>
      </c>
      <c r="U15" s="128">
        <v>89777</v>
      </c>
      <c r="V15" s="128"/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35776</v>
      </c>
      <c r="C16" s="128">
        <v>89154</v>
      </c>
      <c r="D16" s="128"/>
      <c r="E16" s="128" t="s">
        <v>62</v>
      </c>
      <c r="F16" s="142"/>
      <c r="G16" s="302"/>
      <c r="H16" s="142"/>
      <c r="I16" s="311"/>
      <c r="J16" s="145" t="s">
        <v>19</v>
      </c>
      <c r="K16" s="205">
        <v>35792</v>
      </c>
      <c r="L16" s="148">
        <v>89795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35809</v>
      </c>
      <c r="U16" s="128">
        <v>89778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35777</v>
      </c>
      <c r="C17" s="128">
        <v>4501373791</v>
      </c>
      <c r="D17" s="128"/>
      <c r="E17" s="128"/>
      <c r="F17" s="142" t="s">
        <v>15</v>
      </c>
      <c r="G17" s="302"/>
      <c r="H17" s="142"/>
      <c r="I17" s="311"/>
      <c r="J17" s="145" t="s">
        <v>20</v>
      </c>
      <c r="K17" s="205">
        <v>35793</v>
      </c>
      <c r="L17" s="128">
        <v>89744</v>
      </c>
      <c r="M17" s="128"/>
      <c r="N17" s="128" t="s">
        <v>62</v>
      </c>
      <c r="O17" s="142"/>
      <c r="P17" s="302"/>
      <c r="Q17" s="142"/>
      <c r="R17" s="311"/>
      <c r="S17" s="145" t="s">
        <v>20</v>
      </c>
      <c r="T17" s="245">
        <v>35810</v>
      </c>
      <c r="U17" s="128">
        <v>89742</v>
      </c>
      <c r="V17" s="245">
        <v>280213</v>
      </c>
      <c r="W17" s="128" t="s">
        <v>62</v>
      </c>
      <c r="X17" s="424" t="s">
        <v>103</v>
      </c>
      <c r="Y17" s="302"/>
      <c r="Z17" s="142"/>
      <c r="AA17" s="311">
        <v>46211</v>
      </c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35778</v>
      </c>
      <c r="C18" s="439">
        <v>4501373792</v>
      </c>
      <c r="D18" s="128"/>
      <c r="E18" s="128"/>
      <c r="F18" s="142" t="s">
        <v>92</v>
      </c>
      <c r="G18" s="302"/>
      <c r="H18" s="142"/>
      <c r="I18" s="311"/>
      <c r="J18" s="145" t="s">
        <v>20</v>
      </c>
      <c r="K18" s="205">
        <v>35794</v>
      </c>
      <c r="L18" s="128">
        <v>89745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45">
        <v>35811</v>
      </c>
      <c r="U18" s="128">
        <v>89743</v>
      </c>
      <c r="V18" s="128"/>
      <c r="W18" s="128" t="s">
        <v>62</v>
      </c>
      <c r="X18" s="424" t="s">
        <v>103</v>
      </c>
      <c r="Y18" s="302"/>
      <c r="Z18" s="142"/>
      <c r="AA18" s="311">
        <v>46211</v>
      </c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35779</v>
      </c>
      <c r="C19" s="128">
        <v>4501373793</v>
      </c>
      <c r="D19" s="128"/>
      <c r="E19" s="128"/>
      <c r="F19" s="142" t="s">
        <v>104</v>
      </c>
      <c r="G19" s="302"/>
      <c r="H19" s="142"/>
      <c r="I19" s="311"/>
      <c r="J19" s="145" t="s">
        <v>22</v>
      </c>
      <c r="K19" s="205">
        <v>34698</v>
      </c>
      <c r="L19" s="128">
        <v>4501374377</v>
      </c>
      <c r="M19" s="128"/>
      <c r="N19" s="128"/>
      <c r="O19" s="142" t="s">
        <v>14</v>
      </c>
      <c r="P19" s="302"/>
      <c r="Q19" s="142"/>
      <c r="R19" s="311"/>
      <c r="S19" s="145" t="s">
        <v>22</v>
      </c>
      <c r="T19" s="205">
        <v>35812</v>
      </c>
      <c r="U19" s="128"/>
      <c r="V19" s="128">
        <v>4501374611</v>
      </c>
      <c r="W19" s="128"/>
      <c r="X19" s="142" t="s">
        <v>16</v>
      </c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205">
        <v>35780</v>
      </c>
      <c r="C20" s="128">
        <v>4501373797</v>
      </c>
      <c r="D20" s="128"/>
      <c r="E20" s="128"/>
      <c r="F20" s="142" t="s">
        <v>74</v>
      </c>
      <c r="G20" s="302"/>
      <c r="H20" s="142"/>
      <c r="I20" s="311"/>
      <c r="J20" s="145" t="s">
        <v>22</v>
      </c>
      <c r="K20" s="205">
        <v>35796</v>
      </c>
      <c r="L20" s="441">
        <v>4501374376</v>
      </c>
      <c r="M20" s="128"/>
      <c r="N20" s="128"/>
      <c r="O20" s="142" t="s">
        <v>78</v>
      </c>
      <c r="P20" s="302"/>
      <c r="Q20" s="142"/>
      <c r="R20" s="315"/>
      <c r="S20" s="145" t="s">
        <v>22</v>
      </c>
      <c r="T20" s="205">
        <v>35813</v>
      </c>
      <c r="U20" s="128"/>
      <c r="V20" s="128">
        <v>4501374612</v>
      </c>
      <c r="W20" s="128"/>
      <c r="X20" s="142" t="s">
        <v>65</v>
      </c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63</v>
      </c>
      <c r="K21" s="205">
        <v>35797</v>
      </c>
      <c r="L21" s="128"/>
      <c r="M21" s="245" t="s">
        <v>105</v>
      </c>
      <c r="N21" s="128"/>
      <c r="O21" s="142"/>
      <c r="P21" s="302"/>
      <c r="Q21" s="142"/>
      <c r="R21" s="311"/>
      <c r="S21" s="145" t="s">
        <v>63</v>
      </c>
      <c r="T21" s="205">
        <v>35814</v>
      </c>
      <c r="U21" s="128"/>
      <c r="V21" s="320" t="s">
        <v>106</v>
      </c>
      <c r="W21" s="245"/>
      <c r="X21" s="246"/>
      <c r="Y21" s="32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12</v>
      </c>
      <c r="B22" s="128">
        <v>30042787</v>
      </c>
      <c r="C22" s="128" t="s">
        <v>13</v>
      </c>
      <c r="D22" s="128"/>
      <c r="E22" s="128"/>
      <c r="F22" s="142" t="s">
        <v>65</v>
      </c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30042832</v>
      </c>
      <c r="C23" s="128" t="s">
        <v>13</v>
      </c>
      <c r="D23" s="128"/>
      <c r="E23" s="128"/>
      <c r="F23" s="142" t="s">
        <v>66</v>
      </c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30042198</v>
      </c>
      <c r="C24" s="128" t="s">
        <v>13</v>
      </c>
      <c r="D24" s="128"/>
      <c r="E24" s="128"/>
      <c r="F24" s="162" t="s">
        <v>64</v>
      </c>
      <c r="G24" s="128"/>
      <c r="H24" s="142"/>
      <c r="I24" s="311"/>
      <c r="J24" s="152" t="s">
        <v>12</v>
      </c>
      <c r="K24" s="141">
        <v>30042786</v>
      </c>
      <c r="L24" s="154" t="s">
        <v>13</v>
      </c>
      <c r="M24" s="141"/>
      <c r="N24" s="141"/>
      <c r="O24" s="142" t="s">
        <v>17</v>
      </c>
      <c r="P24" s="304"/>
      <c r="Q24" s="143"/>
      <c r="R24" s="316"/>
      <c r="S24" s="152" t="s">
        <v>12</v>
      </c>
      <c r="T24" s="128">
        <v>30042533</v>
      </c>
      <c r="U24" s="153" t="s">
        <v>77</v>
      </c>
      <c r="V24" s="128"/>
      <c r="W24" s="128"/>
      <c r="X24" s="142" t="s">
        <v>64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30041223</v>
      </c>
      <c r="L25" s="154" t="s">
        <v>13</v>
      </c>
      <c r="M25" s="141"/>
      <c r="N25" s="141"/>
      <c r="O25" s="143" t="s">
        <v>64</v>
      </c>
      <c r="P25" s="304"/>
      <c r="Q25" s="143"/>
      <c r="R25" s="316"/>
      <c r="S25" s="145" t="s">
        <v>12</v>
      </c>
      <c r="T25" s="148">
        <v>30042536</v>
      </c>
      <c r="U25" s="153" t="s">
        <v>77</v>
      </c>
      <c r="V25" s="128"/>
      <c r="W25" s="128"/>
      <c r="X25" s="142" t="s">
        <v>14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30042792</v>
      </c>
      <c r="L26" s="154" t="s">
        <v>13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148">
        <v>30042915</v>
      </c>
      <c r="U26" s="153" t="s">
        <v>77</v>
      </c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30042873</v>
      </c>
      <c r="L27" s="153" t="s">
        <v>79</v>
      </c>
      <c r="M27" s="128"/>
      <c r="N27" s="128"/>
      <c r="O27" s="142" t="s">
        <v>14</v>
      </c>
      <c r="P27" s="302"/>
      <c r="Q27" s="142"/>
      <c r="R27" s="311"/>
      <c r="S27" s="145" t="s">
        <v>12</v>
      </c>
      <c r="T27" s="128">
        <v>30042701</v>
      </c>
      <c r="U27" s="148" t="s">
        <v>98</v>
      </c>
      <c r="V27" s="128">
        <v>756159</v>
      </c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ht="47.25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30042533</v>
      </c>
      <c r="L28" s="148" t="s">
        <v>77</v>
      </c>
      <c r="M28" s="128"/>
      <c r="N28" s="128"/>
      <c r="O28" s="142" t="s">
        <v>78</v>
      </c>
      <c r="P28" s="302"/>
      <c r="Q28" s="142"/>
      <c r="R28" s="311"/>
      <c r="S28" s="145" t="s">
        <v>12</v>
      </c>
      <c r="T28" s="148" t="s">
        <v>107</v>
      </c>
      <c r="U28" s="300" t="s">
        <v>98</v>
      </c>
      <c r="V28" s="128">
        <v>756079</v>
      </c>
      <c r="W28" s="128"/>
      <c r="X28" s="142" t="s">
        <v>78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30042536</v>
      </c>
      <c r="L29" s="300" t="s">
        <v>77</v>
      </c>
      <c r="M29" s="299"/>
      <c r="N29" s="299"/>
      <c r="O29" s="297" t="s">
        <v>66</v>
      </c>
      <c r="P29" s="306"/>
      <c r="Q29" s="297"/>
      <c r="R29" s="313"/>
      <c r="S29" s="145" t="s">
        <v>12</v>
      </c>
      <c r="T29" s="128">
        <v>30042433</v>
      </c>
      <c r="U29" s="128" t="s">
        <v>77</v>
      </c>
      <c r="V29" s="128">
        <v>754965</v>
      </c>
      <c r="W29" s="128"/>
      <c r="X29" s="142" t="s">
        <v>65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298" t="s">
        <v>12</v>
      </c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46211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46212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46213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35815</v>
      </c>
      <c r="C34" s="137">
        <v>89761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35832</v>
      </c>
      <c r="L34" s="137">
        <v>89734</v>
      </c>
      <c r="M34" s="137"/>
      <c r="N34" s="137" t="s">
        <v>70</v>
      </c>
      <c r="O34" s="142"/>
      <c r="P34" s="304"/>
      <c r="Q34" s="143"/>
      <c r="R34" s="310"/>
      <c r="S34" s="135" t="s">
        <v>19</v>
      </c>
      <c r="T34" s="207">
        <v>35851</v>
      </c>
      <c r="U34" s="137">
        <v>89719</v>
      </c>
      <c r="V34" s="137"/>
      <c r="W34" s="137" t="s">
        <v>70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35816</v>
      </c>
      <c r="C35" s="128">
        <v>89762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35833</v>
      </c>
      <c r="L35" s="128">
        <v>89735</v>
      </c>
      <c r="M35" s="128"/>
      <c r="N35" s="128" t="s">
        <v>73</v>
      </c>
      <c r="O35" s="142"/>
      <c r="P35" s="302"/>
      <c r="Q35" s="142"/>
      <c r="R35" s="311"/>
      <c r="S35" s="145" t="s">
        <v>19</v>
      </c>
      <c r="T35" s="205">
        <v>35852</v>
      </c>
      <c r="U35" s="128">
        <v>89720</v>
      </c>
      <c r="V35" s="128"/>
      <c r="W35" s="128" t="s">
        <v>72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35817</v>
      </c>
      <c r="C36" s="128">
        <v>89763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35834</v>
      </c>
      <c r="L36" s="128">
        <v>89759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35853</v>
      </c>
      <c r="U36" s="128">
        <v>89721</v>
      </c>
      <c r="V36" s="128"/>
      <c r="W36" s="128" t="s">
        <v>62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45">
        <v>35818</v>
      </c>
      <c r="C37" s="128">
        <v>89764</v>
      </c>
      <c r="D37" s="128"/>
      <c r="E37" s="128" t="s">
        <v>62</v>
      </c>
      <c r="F37" s="142"/>
      <c r="G37" s="302"/>
      <c r="H37" s="142"/>
      <c r="I37" s="309">
        <v>46212</v>
      </c>
      <c r="J37" s="145" t="s">
        <v>19</v>
      </c>
      <c r="K37" s="205">
        <v>35835</v>
      </c>
      <c r="L37" s="128">
        <v>89783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35854</v>
      </c>
      <c r="U37" s="128">
        <v>89722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35819</v>
      </c>
      <c r="C38" s="128">
        <v>89765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35836</v>
      </c>
      <c r="L38" s="128">
        <v>89785</v>
      </c>
      <c r="M38" s="128"/>
      <c r="N38" s="128" t="s">
        <v>70</v>
      </c>
      <c r="O38" s="142"/>
      <c r="P38" s="302"/>
      <c r="Q38" s="142"/>
      <c r="R38" s="311"/>
      <c r="S38" s="145" t="s">
        <v>19</v>
      </c>
      <c r="T38" s="205">
        <v>35855</v>
      </c>
      <c r="U38" s="128">
        <v>89723</v>
      </c>
      <c r="V38" s="128"/>
      <c r="W38" s="128" t="s">
        <v>70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35820</v>
      </c>
      <c r="C39" s="128">
        <v>89796</v>
      </c>
      <c r="D39" s="128"/>
      <c r="E39" s="128" t="s">
        <v>70</v>
      </c>
      <c r="F39" s="142"/>
      <c r="G39" s="302"/>
      <c r="H39" s="142"/>
      <c r="I39" s="311"/>
      <c r="J39" s="145" t="s">
        <v>19</v>
      </c>
      <c r="K39" s="205">
        <v>35837</v>
      </c>
      <c r="L39" s="128">
        <v>89786</v>
      </c>
      <c r="M39" s="128"/>
      <c r="N39" s="128" t="s">
        <v>70</v>
      </c>
      <c r="O39" s="142"/>
      <c r="P39" s="302"/>
      <c r="Q39" s="142"/>
      <c r="R39" s="311"/>
      <c r="S39" s="145" t="s">
        <v>19</v>
      </c>
      <c r="T39" s="205">
        <v>35856</v>
      </c>
      <c r="U39" s="128">
        <v>89724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35821</v>
      </c>
      <c r="C40" s="128">
        <v>89797</v>
      </c>
      <c r="D40" s="128"/>
      <c r="E40" s="128" t="s">
        <v>70</v>
      </c>
      <c r="F40" s="142"/>
      <c r="G40" s="302"/>
      <c r="H40" s="142"/>
      <c r="I40" s="311"/>
      <c r="J40" s="145" t="s">
        <v>19</v>
      </c>
      <c r="K40" s="205">
        <v>35838</v>
      </c>
      <c r="L40" s="128">
        <v>89787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35857</v>
      </c>
      <c r="U40" s="128">
        <v>89725</v>
      </c>
      <c r="V40" s="128"/>
      <c r="W40" s="128" t="s">
        <v>71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35822</v>
      </c>
      <c r="C41" s="128">
        <v>89798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35839</v>
      </c>
      <c r="L41" s="128">
        <v>89788</v>
      </c>
      <c r="M41" s="128"/>
      <c r="N41" s="128" t="s">
        <v>72</v>
      </c>
      <c r="O41" s="142"/>
      <c r="P41" s="302"/>
      <c r="Q41" s="142"/>
      <c r="R41" s="311"/>
      <c r="S41" s="145" t="s">
        <v>19</v>
      </c>
      <c r="T41" s="205">
        <v>35858</v>
      </c>
      <c r="U41" s="128">
        <v>89726</v>
      </c>
      <c r="V41" s="128"/>
      <c r="W41" s="128" t="s">
        <v>62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35823</v>
      </c>
      <c r="C42" s="128">
        <v>89799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35840</v>
      </c>
      <c r="L42" s="128">
        <v>89789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205">
        <v>35859</v>
      </c>
      <c r="U42" s="128">
        <v>89728</v>
      </c>
      <c r="V42" s="128"/>
      <c r="W42" s="128" t="s">
        <v>73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35824</v>
      </c>
      <c r="C43" s="128">
        <v>89800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35841</v>
      </c>
      <c r="L43" s="128">
        <v>89790</v>
      </c>
      <c r="M43" s="128"/>
      <c r="N43" s="128" t="s">
        <v>71</v>
      </c>
      <c r="O43" s="142"/>
      <c r="P43" s="302"/>
      <c r="Q43" s="142"/>
      <c r="R43" s="311"/>
      <c r="S43" s="145" t="s">
        <v>19</v>
      </c>
      <c r="T43" s="205">
        <v>35860</v>
      </c>
      <c r="U43" s="128">
        <v>89729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45">
        <v>35825</v>
      </c>
      <c r="C44" s="128">
        <v>89801</v>
      </c>
      <c r="D44" s="128"/>
      <c r="E44" s="128" t="s">
        <v>72</v>
      </c>
      <c r="F44" s="142"/>
      <c r="G44" s="302"/>
      <c r="H44" s="142"/>
      <c r="I44" s="309">
        <v>46212</v>
      </c>
      <c r="J44" s="145" t="s">
        <v>19</v>
      </c>
      <c r="K44" s="205">
        <v>35842</v>
      </c>
      <c r="L44" s="128">
        <v>89791</v>
      </c>
      <c r="M44" s="128"/>
      <c r="N44" s="128" t="s">
        <v>69</v>
      </c>
      <c r="O44" s="142"/>
      <c r="P44" s="302"/>
      <c r="Q44" s="142"/>
      <c r="R44" s="311"/>
      <c r="S44" s="145" t="s">
        <v>19</v>
      </c>
      <c r="T44" s="205">
        <v>35861</v>
      </c>
      <c r="U44" s="128">
        <v>89730</v>
      </c>
      <c r="V44" s="128"/>
      <c r="W44" s="128" t="s">
        <v>62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35826</v>
      </c>
      <c r="C45" s="148">
        <v>89802</v>
      </c>
      <c r="D45" s="128"/>
      <c r="E45" s="128" t="s">
        <v>69</v>
      </c>
      <c r="F45" s="142"/>
      <c r="G45" s="302"/>
      <c r="H45" s="142"/>
      <c r="I45" s="311"/>
      <c r="J45" s="145" t="s">
        <v>19</v>
      </c>
      <c r="K45" s="205">
        <v>35843</v>
      </c>
      <c r="L45" s="148">
        <v>89792</v>
      </c>
      <c r="M45" s="128"/>
      <c r="N45" s="128" t="s">
        <v>73</v>
      </c>
      <c r="O45" s="142"/>
      <c r="P45" s="302"/>
      <c r="Q45" s="142"/>
      <c r="R45" s="311"/>
      <c r="S45" s="145" t="s">
        <v>19</v>
      </c>
      <c r="T45" s="205">
        <v>35862</v>
      </c>
      <c r="U45" s="148">
        <v>89731</v>
      </c>
      <c r="V45" s="128"/>
      <c r="W45" s="128" t="s">
        <v>70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35827</v>
      </c>
      <c r="C46" s="128">
        <v>89803</v>
      </c>
      <c r="D46" s="128"/>
      <c r="E46" s="128" t="s">
        <v>72</v>
      </c>
      <c r="F46" s="142"/>
      <c r="G46" s="302"/>
      <c r="H46" s="142"/>
      <c r="I46" s="311"/>
      <c r="J46" s="145" t="s">
        <v>19</v>
      </c>
      <c r="K46" s="205">
        <v>35844</v>
      </c>
      <c r="L46" s="128">
        <v>89793</v>
      </c>
      <c r="M46" s="128"/>
      <c r="N46" s="128" t="s">
        <v>73</v>
      </c>
      <c r="O46" s="142"/>
      <c r="P46" s="302"/>
      <c r="Q46" s="142"/>
      <c r="R46" s="311"/>
      <c r="S46" s="145" t="s">
        <v>19</v>
      </c>
      <c r="T46" s="205">
        <v>35863</v>
      </c>
      <c r="U46" s="128">
        <v>89732</v>
      </c>
      <c r="V46" s="128"/>
      <c r="W46" s="128" t="s">
        <v>73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35828</v>
      </c>
      <c r="C47" s="128">
        <v>89804</v>
      </c>
      <c r="D47" s="128"/>
      <c r="E47" s="128" t="s">
        <v>71</v>
      </c>
      <c r="F47" s="142"/>
      <c r="G47" s="302"/>
      <c r="H47" s="142"/>
      <c r="I47" s="311"/>
      <c r="J47" s="145" t="s">
        <v>19</v>
      </c>
      <c r="K47" s="205">
        <v>35845</v>
      </c>
      <c r="L47" s="128">
        <v>89794</v>
      </c>
      <c r="M47" s="128"/>
      <c r="N47" s="128" t="s">
        <v>62</v>
      </c>
      <c r="O47" s="142"/>
      <c r="P47" s="302"/>
      <c r="Q47" s="142"/>
      <c r="R47" s="311"/>
      <c r="S47" s="145" t="s">
        <v>19</v>
      </c>
      <c r="T47" s="205">
        <v>35864</v>
      </c>
      <c r="U47" s="128">
        <v>89733</v>
      </c>
      <c r="V47" s="128"/>
      <c r="W47" s="128" t="s">
        <v>69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35829</v>
      </c>
      <c r="C48" s="128">
        <v>89805</v>
      </c>
      <c r="D48" s="128"/>
      <c r="E48" s="128" t="s">
        <v>73</v>
      </c>
      <c r="F48" s="142"/>
      <c r="G48" s="302"/>
      <c r="H48" s="142"/>
      <c r="I48" s="311"/>
      <c r="J48" s="145" t="s">
        <v>20</v>
      </c>
      <c r="K48" s="205">
        <v>35846</v>
      </c>
      <c r="L48" s="128">
        <v>89740</v>
      </c>
      <c r="M48" s="245">
        <v>280213</v>
      </c>
      <c r="N48" s="128" t="s">
        <v>62</v>
      </c>
      <c r="O48" s="416" t="s">
        <v>108</v>
      </c>
      <c r="P48" s="322"/>
      <c r="Q48" s="246"/>
      <c r="R48" s="311"/>
      <c r="S48" s="145" t="s">
        <v>20</v>
      </c>
      <c r="T48" s="245">
        <v>35865</v>
      </c>
      <c r="U48" s="128">
        <v>89738</v>
      </c>
      <c r="V48" s="128"/>
      <c r="W48" s="128" t="s">
        <v>62</v>
      </c>
      <c r="X48" s="142"/>
      <c r="Y48" s="302"/>
      <c r="Z48" s="142"/>
      <c r="AA48" s="309">
        <v>46214</v>
      </c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35830</v>
      </c>
      <c r="C49" s="148">
        <v>4501374910</v>
      </c>
      <c r="D49" s="128"/>
      <c r="E49" s="128"/>
      <c r="F49" s="142"/>
      <c r="G49" s="302"/>
      <c r="H49" s="142"/>
      <c r="I49" s="315"/>
      <c r="J49" s="145" t="s">
        <v>20</v>
      </c>
      <c r="K49" s="205">
        <v>35847</v>
      </c>
      <c r="L49" s="148">
        <v>89741</v>
      </c>
      <c r="M49" s="128"/>
      <c r="N49" s="128" t="s">
        <v>62</v>
      </c>
      <c r="O49" s="142"/>
      <c r="P49" s="302"/>
      <c r="Q49" s="142"/>
      <c r="R49" s="315"/>
      <c r="S49" s="145" t="s">
        <v>20</v>
      </c>
      <c r="T49" s="205">
        <v>35866</v>
      </c>
      <c r="U49" s="148">
        <v>89739</v>
      </c>
      <c r="V49" s="128"/>
      <c r="W49" s="128" t="s">
        <v>62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205">
        <v>35831</v>
      </c>
      <c r="C50" s="128">
        <v>4501374911</v>
      </c>
      <c r="D50" s="128"/>
      <c r="E50" s="128"/>
      <c r="F50" s="142"/>
      <c r="G50" s="302"/>
      <c r="H50" s="142"/>
      <c r="I50" s="311"/>
      <c r="J50" s="152" t="s">
        <v>22</v>
      </c>
      <c r="K50" s="205">
        <v>35848</v>
      </c>
      <c r="L50" s="128">
        <v>4501375141</v>
      </c>
      <c r="M50" s="128"/>
      <c r="N50" s="128"/>
      <c r="O50" s="142" t="s">
        <v>78</v>
      </c>
      <c r="P50" s="302"/>
      <c r="Q50" s="142"/>
      <c r="R50" s="311"/>
      <c r="S50" s="152" t="s">
        <v>22</v>
      </c>
      <c r="T50" s="205">
        <v>35867</v>
      </c>
      <c r="U50" s="128">
        <v>4501375492</v>
      </c>
      <c r="V50" s="128"/>
      <c r="W50" s="128"/>
      <c r="X50" s="142" t="s">
        <v>76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 t="s">
        <v>22</v>
      </c>
      <c r="K51" s="205">
        <v>35849</v>
      </c>
      <c r="L51" s="153">
        <v>4501375139</v>
      </c>
      <c r="M51" s="128"/>
      <c r="N51" s="128"/>
      <c r="O51" s="142" t="s">
        <v>65</v>
      </c>
      <c r="P51" s="302"/>
      <c r="Q51" s="142"/>
      <c r="R51" s="315"/>
      <c r="S51" s="152" t="s">
        <v>22</v>
      </c>
      <c r="T51" s="205">
        <v>35868</v>
      </c>
      <c r="U51" s="153">
        <v>4501375496</v>
      </c>
      <c r="V51" s="128"/>
      <c r="W51" s="128"/>
      <c r="X51" s="142" t="s">
        <v>78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 t="s">
        <v>22</v>
      </c>
      <c r="K52" s="205">
        <v>35850</v>
      </c>
      <c r="L52" s="153">
        <v>4501375140</v>
      </c>
      <c r="M52" s="128"/>
      <c r="N52" s="128"/>
      <c r="O52" s="142" t="s">
        <v>76</v>
      </c>
      <c r="P52" s="302"/>
      <c r="Q52" s="142"/>
      <c r="R52" s="311"/>
      <c r="S52" s="152" t="s">
        <v>22</v>
      </c>
      <c r="T52" s="245">
        <v>35869</v>
      </c>
      <c r="U52" s="153">
        <v>4501375497</v>
      </c>
      <c r="V52" s="128"/>
      <c r="W52" s="128"/>
      <c r="X52" s="142" t="s">
        <v>65</v>
      </c>
      <c r="Y52" s="302"/>
      <c r="Z52" s="142"/>
      <c r="AA52" s="309">
        <v>46214</v>
      </c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 t="s">
        <v>12</v>
      </c>
      <c r="T53" s="141"/>
      <c r="U53" s="154" t="s">
        <v>109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45" t="s">
        <v>12</v>
      </c>
      <c r="T54" s="128">
        <v>30042281</v>
      </c>
      <c r="U54" s="153" t="s">
        <v>79</v>
      </c>
      <c r="V54" s="128"/>
      <c r="W54" s="128"/>
      <c r="X54" s="142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/>
      <c r="C55" s="148"/>
      <c r="D55" s="141"/>
      <c r="E55" s="141"/>
      <c r="F55" s="143"/>
      <c r="G55" s="304"/>
      <c r="H55" s="143"/>
      <c r="I55" s="316"/>
      <c r="J55" s="156" t="s">
        <v>12</v>
      </c>
      <c r="K55" s="141">
        <v>30042434</v>
      </c>
      <c r="L55" s="154"/>
      <c r="M55" s="141"/>
      <c r="N55" s="141"/>
      <c r="O55" s="143" t="s">
        <v>14</v>
      </c>
      <c r="P55" s="304"/>
      <c r="Q55" s="143"/>
      <c r="R55" s="316"/>
      <c r="S55" s="156" t="s">
        <v>12</v>
      </c>
      <c r="T55" s="141">
        <v>30042683</v>
      </c>
      <c r="U55" s="154" t="s">
        <v>77</v>
      </c>
      <c r="V55" s="141">
        <v>754751</v>
      </c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56" t="s">
        <v>12</v>
      </c>
      <c r="B56" s="128">
        <v>30042682</v>
      </c>
      <c r="C56" s="300" t="s">
        <v>77</v>
      </c>
      <c r="D56" s="128" t="s">
        <v>110</v>
      </c>
      <c r="E56" s="128" t="s">
        <v>17</v>
      </c>
      <c r="F56" s="142"/>
      <c r="G56" s="302"/>
      <c r="H56" s="142"/>
      <c r="I56" s="311"/>
      <c r="J56" s="156" t="s">
        <v>12</v>
      </c>
      <c r="K56" s="128">
        <v>30042875</v>
      </c>
      <c r="L56" s="153" t="s">
        <v>79</v>
      </c>
      <c r="M56" s="128" t="s">
        <v>110</v>
      </c>
      <c r="N56" s="128"/>
      <c r="O56" s="162" t="s">
        <v>64</v>
      </c>
      <c r="Q56" s="142"/>
      <c r="R56" s="311"/>
      <c r="S56" s="156" t="s">
        <v>12</v>
      </c>
      <c r="T56" s="141">
        <v>30042893</v>
      </c>
      <c r="U56" s="154" t="s">
        <v>77</v>
      </c>
      <c r="V56" s="141">
        <v>754971</v>
      </c>
      <c r="W56" s="141"/>
      <c r="X56" s="143" t="s">
        <v>14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56" t="s">
        <v>12</v>
      </c>
      <c r="B57" s="128">
        <v>30042682</v>
      </c>
      <c r="C57" s="148" t="s">
        <v>77</v>
      </c>
      <c r="D57" s="141" t="s">
        <v>84</v>
      </c>
      <c r="E57" s="141" t="s">
        <v>78</v>
      </c>
      <c r="F57" s="142"/>
      <c r="G57" s="302"/>
      <c r="H57" s="142"/>
      <c r="I57" s="311"/>
      <c r="J57" s="156" t="s">
        <v>12</v>
      </c>
      <c r="K57" s="128">
        <v>30042381</v>
      </c>
      <c r="L57" s="148" t="s">
        <v>77</v>
      </c>
      <c r="M57" s="128">
        <v>754851</v>
      </c>
      <c r="N57" s="128"/>
      <c r="O57" s="142" t="s">
        <v>16</v>
      </c>
      <c r="P57" s="302"/>
      <c r="Q57" s="142"/>
      <c r="R57" s="311"/>
      <c r="S57" s="156" t="s">
        <v>12</v>
      </c>
      <c r="T57" s="141">
        <v>30042618</v>
      </c>
      <c r="U57" s="154" t="s">
        <v>79</v>
      </c>
      <c r="V57" s="141"/>
      <c r="W57" s="141"/>
      <c r="X57" s="143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299">
        <v>30043053</v>
      </c>
      <c r="C58" s="300" t="s">
        <v>98</v>
      </c>
      <c r="D58" s="299"/>
      <c r="E58" s="299" t="s">
        <v>66</v>
      </c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145" t="s">
        <v>12</v>
      </c>
      <c r="T58" s="128">
        <v>30042792</v>
      </c>
      <c r="U58" s="153" t="s">
        <v>13</v>
      </c>
      <c r="V58" s="128"/>
      <c r="W58" s="128"/>
      <c r="X58" s="142" t="s">
        <v>66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6" t="s">
        <v>12</v>
      </c>
      <c r="B59" s="158">
        <v>30042889</v>
      </c>
      <c r="C59" s="158" t="s">
        <v>98</v>
      </c>
      <c r="D59" s="158">
        <v>756003</v>
      </c>
      <c r="E59" s="158" t="s">
        <v>65</v>
      </c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 t="s">
        <v>12</v>
      </c>
      <c r="T59" s="158">
        <v>30043054</v>
      </c>
      <c r="U59" s="158" t="s">
        <v>98</v>
      </c>
      <c r="V59" s="158"/>
      <c r="W59" s="158"/>
      <c r="X59" s="159" t="s">
        <v>65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46214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46208</v>
      </c>
      <c r="M61" s="173">
        <f t="shared" ref="M61:M66" si="0">COUNTIF($A$5:$A$30,N61)</f>
        <v>3</v>
      </c>
      <c r="N61" s="174" t="s">
        <v>18</v>
      </c>
      <c r="O61" s="505">
        <f>J3</f>
        <v>46209</v>
      </c>
      <c r="P61" s="173">
        <f t="shared" ref="P61:P66" si="1">COUNTIF($J$5:$J$30,Q61)</f>
        <v>7</v>
      </c>
      <c r="Q61" s="174" t="s">
        <v>18</v>
      </c>
      <c r="R61" s="508">
        <f>S3</f>
        <v>46210</v>
      </c>
      <c r="S61" s="173">
        <f t="shared" ref="S61:S66" si="2">COUNTIF($S$5:$S$30,T61)</f>
        <v>6</v>
      </c>
      <c r="T61" s="174" t="s">
        <v>18</v>
      </c>
      <c r="U61" s="511">
        <f>A32</f>
        <v>46211</v>
      </c>
      <c r="V61" s="173">
        <f t="shared" ref="V61:V66" si="3">COUNTIF($A$34:$A$59,W61)</f>
        <v>5</v>
      </c>
      <c r="W61" s="174" t="s">
        <v>18</v>
      </c>
    </row>
    <row r="62" spans="1:43" x14ac:dyDescent="0.25">
      <c r="A62" s="135" t="s">
        <v>20</v>
      </c>
      <c r="B62" s="207">
        <v>35870</v>
      </c>
      <c r="C62" s="137">
        <v>89737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10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12</v>
      </c>
      <c r="T62" s="176" t="s">
        <v>19</v>
      </c>
      <c r="U62" s="512"/>
      <c r="V62" s="175">
        <f t="shared" si="3"/>
        <v>15</v>
      </c>
      <c r="W62" s="176" t="s">
        <v>19</v>
      </c>
    </row>
    <row r="63" spans="1:43" x14ac:dyDescent="0.25">
      <c r="A63" s="145" t="s">
        <v>19</v>
      </c>
      <c r="B63" s="205">
        <v>35871</v>
      </c>
      <c r="C63" s="128">
        <v>89713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2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35872</v>
      </c>
      <c r="C64" s="128">
        <v>89714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35873</v>
      </c>
      <c r="C65" s="128">
        <v>89715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4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35874</v>
      </c>
      <c r="C66" s="128">
        <v>89717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35875</v>
      </c>
      <c r="C67" s="128">
        <v>89718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19</v>
      </c>
      <c r="N67" s="178" t="s">
        <v>24</v>
      </c>
      <c r="O67" s="507"/>
      <c r="P67" s="177">
        <f>SUM(P61:P66)</f>
        <v>24</v>
      </c>
      <c r="Q67" s="178" t="s">
        <v>24</v>
      </c>
      <c r="R67" s="510"/>
      <c r="S67" s="177">
        <f>SUM(S61:S66)</f>
        <v>23</v>
      </c>
      <c r="T67" s="178" t="s">
        <v>24</v>
      </c>
      <c r="U67" s="513"/>
      <c r="V67" s="177">
        <f>SUM(V61:V66)</f>
        <v>22</v>
      </c>
      <c r="W67" s="178" t="s">
        <v>24</v>
      </c>
    </row>
    <row r="68" spans="1:23" x14ac:dyDescent="0.25">
      <c r="A68" s="145" t="s">
        <v>19</v>
      </c>
      <c r="B68" s="205">
        <v>35876</v>
      </c>
      <c r="C68" s="128">
        <v>89757</v>
      </c>
      <c r="D68" s="128"/>
      <c r="E68" s="128" t="s">
        <v>70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35877</v>
      </c>
      <c r="C69" s="128">
        <v>89758</v>
      </c>
      <c r="D69" s="128"/>
      <c r="E69" s="128" t="s">
        <v>71</v>
      </c>
      <c r="F69" s="142"/>
      <c r="G69" s="302"/>
      <c r="H69" s="142"/>
      <c r="I69" s="311"/>
    </row>
    <row r="70" spans="1:23" ht="16.5" thickBot="1" x14ac:dyDescent="0.3">
      <c r="A70" s="145" t="s">
        <v>22</v>
      </c>
      <c r="B70" s="205">
        <v>35878</v>
      </c>
      <c r="C70" s="128">
        <v>4501375493</v>
      </c>
      <c r="D70" s="128"/>
      <c r="E70" s="128"/>
      <c r="F70" s="142" t="s">
        <v>14</v>
      </c>
      <c r="G70" s="302"/>
      <c r="H70" s="142"/>
      <c r="I70" s="311"/>
    </row>
    <row r="71" spans="1:23" x14ac:dyDescent="0.25">
      <c r="A71" s="145" t="s">
        <v>22</v>
      </c>
      <c r="B71" s="205">
        <v>35879</v>
      </c>
      <c r="C71" s="128">
        <v>4501375494</v>
      </c>
      <c r="D71" s="128"/>
      <c r="E71" s="128"/>
      <c r="F71" s="142" t="s">
        <v>78</v>
      </c>
      <c r="G71" s="302"/>
      <c r="H71" s="142"/>
      <c r="I71" s="311"/>
      <c r="L71" s="514">
        <f>J32</f>
        <v>46212</v>
      </c>
      <c r="M71" s="173">
        <f t="shared" ref="M71:M76" si="4">COUNTIF($J$34:$J$59,N71)</f>
        <v>3</v>
      </c>
      <c r="N71" s="174" t="s">
        <v>18</v>
      </c>
      <c r="O71" s="517">
        <f>S32</f>
        <v>46213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3</v>
      </c>
      <c r="T71" s="174" t="s">
        <v>18</v>
      </c>
      <c r="U71" s="523" t="str">
        <f>C1</f>
        <v>WW28</v>
      </c>
      <c r="V71" s="173">
        <f>SUM(M61,P61,S61,V61,S71,P71,M71)</f>
        <v>34</v>
      </c>
      <c r="W71" s="174" t="s">
        <v>18</v>
      </c>
    </row>
    <row r="72" spans="1:23" x14ac:dyDescent="0.25">
      <c r="A72" s="145" t="s">
        <v>22</v>
      </c>
      <c r="B72" s="205">
        <v>35880</v>
      </c>
      <c r="C72" s="128">
        <v>4501375498</v>
      </c>
      <c r="D72" s="128"/>
      <c r="E72" s="128"/>
      <c r="F72" s="142" t="s">
        <v>65</v>
      </c>
      <c r="G72" s="302"/>
      <c r="H72" s="142"/>
      <c r="I72" s="311"/>
      <c r="L72" s="515"/>
      <c r="M72" s="175">
        <f t="shared" si="4"/>
        <v>14</v>
      </c>
      <c r="N72" s="176" t="s">
        <v>19</v>
      </c>
      <c r="O72" s="518"/>
      <c r="P72" s="175">
        <f>COUNTIF($S$34:$S$58,Q72)</f>
        <v>14</v>
      </c>
      <c r="Q72" s="176" t="s">
        <v>19</v>
      </c>
      <c r="R72" s="521"/>
      <c r="S72" s="175">
        <f t="shared" si="5"/>
        <v>7</v>
      </c>
      <c r="T72" s="176" t="s">
        <v>19</v>
      </c>
      <c r="U72" s="524"/>
      <c r="V72" s="175">
        <f>SUM(M62,P62,S62,V62,M72,P72,S72)</f>
        <v>84</v>
      </c>
      <c r="W72" s="176" t="s">
        <v>19</v>
      </c>
    </row>
    <row r="73" spans="1:23" x14ac:dyDescent="0.25">
      <c r="A73" s="145" t="s">
        <v>22</v>
      </c>
      <c r="B73" s="205">
        <v>35881</v>
      </c>
      <c r="C73" s="148">
        <v>4501375499</v>
      </c>
      <c r="D73" s="128"/>
      <c r="E73" s="128"/>
      <c r="F73" s="142" t="s">
        <v>76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COUNTIF($S$34:$S$58,Q73)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11</v>
      </c>
      <c r="W73" s="176" t="s">
        <v>20</v>
      </c>
    </row>
    <row r="74" spans="1:23" x14ac:dyDescent="0.25">
      <c r="A74" s="145" t="s">
        <v>63</v>
      </c>
      <c r="B74" s="128">
        <v>35882</v>
      </c>
      <c r="C74" s="128"/>
      <c r="D74" s="320" t="s">
        <v>93</v>
      </c>
      <c r="E74" s="245"/>
      <c r="F74" s="246" t="s">
        <v>111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COUNTIF($S$34:$S$58,Q74)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63</v>
      </c>
      <c r="B75" s="128">
        <v>35883</v>
      </c>
      <c r="C75" s="128"/>
      <c r="D75" s="245">
        <v>280379</v>
      </c>
      <c r="E75" s="128"/>
      <c r="F75" s="246" t="s">
        <v>111</v>
      </c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COUNTIF($S$34:$S$58,Q75)</f>
        <v>3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20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COUNTIF($S$34:$S$58,Q76)</f>
        <v>0</v>
      </c>
      <c r="Q76" s="176" t="s">
        <v>23</v>
      </c>
      <c r="R76" s="521"/>
      <c r="S76" s="175">
        <f t="shared" si="5"/>
        <v>2</v>
      </c>
      <c r="T76" s="176" t="s">
        <v>23</v>
      </c>
      <c r="U76" s="524"/>
      <c r="V76" s="175">
        <f>SUM(M66,P66,S66,V66,M76,P76,S76)</f>
        <v>4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22</v>
      </c>
      <c r="N77" s="178" t="s">
        <v>24</v>
      </c>
      <c r="O77" s="519"/>
      <c r="P77" s="177">
        <f>SUM(P71:P76)</f>
        <v>26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153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30042695</v>
      </c>
      <c r="C82" s="154" t="s">
        <v>98</v>
      </c>
      <c r="D82" s="141"/>
      <c r="E82" s="141"/>
      <c r="F82" s="143" t="s">
        <v>64</v>
      </c>
      <c r="G82" s="304"/>
      <c r="H82" s="143"/>
      <c r="I82" s="316"/>
    </row>
    <row r="83" spans="1:10" x14ac:dyDescent="0.25">
      <c r="A83" s="156" t="s">
        <v>12</v>
      </c>
      <c r="B83" s="141">
        <v>30042434</v>
      </c>
      <c r="C83" s="154"/>
      <c r="D83" s="141"/>
      <c r="E83" s="141"/>
      <c r="F83" s="143" t="s">
        <v>14</v>
      </c>
      <c r="G83" s="304"/>
      <c r="H83" s="143"/>
      <c r="I83" s="316"/>
    </row>
    <row r="84" spans="1:10" x14ac:dyDescent="0.25">
      <c r="A84" s="156" t="s">
        <v>12</v>
      </c>
      <c r="B84" s="128">
        <v>30043304</v>
      </c>
      <c r="C84" s="153"/>
      <c r="D84" s="128"/>
      <c r="E84" s="128"/>
      <c r="F84" s="142" t="s">
        <v>16</v>
      </c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10</v>
      </c>
      <c r="D90" s="188">
        <f t="shared" si="6"/>
        <v>2</v>
      </c>
      <c r="E90" s="188">
        <f t="shared" si="6"/>
        <v>0</v>
      </c>
      <c r="F90" s="188">
        <f t="shared" si="6"/>
        <v>4</v>
      </c>
      <c r="G90" s="188">
        <f t="shared" si="6"/>
        <v>0</v>
      </c>
      <c r="H90" s="189">
        <f t="shared" ref="H90:H96" si="7">SUM(B90:G90)</f>
        <v>19</v>
      </c>
      <c r="J90" s="189">
        <f>SUM(C90:G90)</f>
        <v>16</v>
      </c>
    </row>
    <row r="91" spans="1:10" x14ac:dyDescent="0.25">
      <c r="A91" s="190" t="s">
        <v>28</v>
      </c>
      <c r="B91" s="188">
        <f t="shared" ref="B91:G91" si="8">COUNTIF($J$5:$J$30,B89)</f>
        <v>7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24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12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1</v>
      </c>
      <c r="H92" s="189">
        <f t="shared" si="7"/>
        <v>23</v>
      </c>
      <c r="J92" s="189">
        <f t="shared" si="9"/>
        <v>17</v>
      </c>
    </row>
    <row r="93" spans="1:10" x14ac:dyDescent="0.25">
      <c r="A93" s="192" t="s">
        <v>30</v>
      </c>
      <c r="B93" s="188">
        <f t="shared" ref="B93:G93" si="11">COUNTIF($A$34:$A$59,B$89)</f>
        <v>5</v>
      </c>
      <c r="C93" s="188">
        <f t="shared" si="11"/>
        <v>15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22</v>
      </c>
      <c r="J93" s="189">
        <f t="shared" si="9"/>
        <v>17</v>
      </c>
    </row>
    <row r="94" spans="1:10" x14ac:dyDescent="0.25">
      <c r="A94" s="193" t="s">
        <v>31</v>
      </c>
      <c r="B94" s="188">
        <f t="shared" ref="B94:G94" si="12">COUNTIF($J$34:$J$59,B$89)</f>
        <v>3</v>
      </c>
      <c r="C94" s="188">
        <f t="shared" si="12"/>
        <v>14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22</v>
      </c>
      <c r="J94" s="189">
        <f t="shared" si="9"/>
        <v>19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14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26</v>
      </c>
      <c r="J95" s="189">
        <f t="shared" si="9"/>
        <v>19</v>
      </c>
    </row>
    <row r="96" spans="1:10" ht="16.5" thickBot="1" x14ac:dyDescent="0.3">
      <c r="A96" s="195" t="s">
        <v>33</v>
      </c>
      <c r="B96" s="188">
        <f t="shared" ref="B96:G96" si="14">COUNTIF($A$62:$A$87,B$89)</f>
        <v>3</v>
      </c>
      <c r="C96" s="188">
        <f t="shared" si="14"/>
        <v>7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2</v>
      </c>
      <c r="H96" s="189">
        <f t="shared" si="7"/>
        <v>17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34</v>
      </c>
      <c r="C97" s="196">
        <f t="shared" si="15"/>
        <v>84</v>
      </c>
      <c r="D97" s="196">
        <f t="shared" si="15"/>
        <v>11</v>
      </c>
      <c r="E97" s="196">
        <f t="shared" si="15"/>
        <v>0</v>
      </c>
      <c r="F97" s="196">
        <f t="shared" si="15"/>
        <v>20</v>
      </c>
      <c r="G97" s="196">
        <f t="shared" si="15"/>
        <v>4</v>
      </c>
      <c r="H97" s="179">
        <f t="shared" si="15"/>
        <v>153</v>
      </c>
      <c r="J97" s="179">
        <f>SUM(J90:J96)</f>
        <v>119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35765</v>
      </c>
      <c r="B101" s="197">
        <f t="shared" si="16"/>
        <v>89113</v>
      </c>
      <c r="C101" s="198">
        <f>IF(B5="","",$A$3)</f>
        <v>46208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>canceled</v>
      </c>
      <c r="G101" s="199" t="str">
        <f>IF(G5="","",G5)</f>
        <v/>
      </c>
      <c r="H101" s="200">
        <v>1</v>
      </c>
      <c r="I101" s="197">
        <f t="shared" ref="I101:J106" si="17">IF(K5="","",K5)</f>
        <v>35781</v>
      </c>
      <c r="J101" s="197">
        <f t="shared" si="17"/>
        <v>89716</v>
      </c>
      <c r="K101" s="198">
        <f t="shared" ref="K101:K106" si="18">IF(K5="","",$J$3)</f>
        <v>46209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35798</v>
      </c>
      <c r="R101" s="197">
        <f t="shared" si="23"/>
        <v>89766</v>
      </c>
      <c r="S101" s="198">
        <f t="shared" ref="S101:S106" si="24">IF(T5="","",$S$3)</f>
        <v>46210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35815</v>
      </c>
      <c r="Z101" s="197">
        <f t="shared" si="29"/>
        <v>89761</v>
      </c>
      <c r="AA101" s="198">
        <f t="shared" ref="AA101:AA108" si="30">IF(B34="","",$A$32)</f>
        <v>46211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35832</v>
      </c>
      <c r="AH101" s="197">
        <f t="shared" si="35"/>
        <v>89734</v>
      </c>
      <c r="AI101" s="198">
        <f t="shared" ref="AI101:AI108" si="36">IF(K34="","",$J$32)</f>
        <v>46212</v>
      </c>
      <c r="AJ101" s="197" t="str">
        <f t="shared" ref="AJ101:AJ108" si="37">IF(J34="","",J34)</f>
        <v>SLC</v>
      </c>
      <c r="AK101" s="197" t="str">
        <f t="shared" ref="AK101:AK108" si="38">IF(N34="","",N34)</f>
        <v>HANDY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35851</v>
      </c>
      <c r="AP101" s="197">
        <f t="shared" si="41"/>
        <v>89719</v>
      </c>
      <c r="AQ101" s="198">
        <f t="shared" ref="AQ101:AQ108" si="42">IF(T34="","",$S$32)</f>
        <v>46213</v>
      </c>
      <c r="AR101" s="197" t="str">
        <f t="shared" ref="AR101:AR108" si="43">IF(S34="","",S34)</f>
        <v>SLC</v>
      </c>
      <c r="AS101" s="197" t="str">
        <f t="shared" ref="AS101:AS108" si="44">IF(W34="","",W34)</f>
        <v>HANDY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35766</v>
      </c>
      <c r="B102" s="197">
        <f t="shared" si="16"/>
        <v>89121</v>
      </c>
      <c r="C102" s="198">
        <f>IF(B6="","",$A$3)</f>
        <v>46208</v>
      </c>
      <c r="D102" s="197" t="str">
        <f>IF(A6="","",A6)</f>
        <v>LCP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35782</v>
      </c>
      <c r="J102" s="197">
        <f t="shared" si="17"/>
        <v>89727</v>
      </c>
      <c r="K102" s="198">
        <f t="shared" si="18"/>
        <v>46209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35799</v>
      </c>
      <c r="R102" s="197">
        <f t="shared" si="23"/>
        <v>89767</v>
      </c>
      <c r="S102" s="198">
        <f t="shared" si="24"/>
        <v>46210</v>
      </c>
      <c r="T102" s="197" t="str">
        <f t="shared" si="25"/>
        <v>SLC</v>
      </c>
      <c r="U102" s="197" t="str">
        <f t="shared" si="26"/>
        <v>SUNRISE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35816</v>
      </c>
      <c r="Z102" s="197">
        <f t="shared" si="29"/>
        <v>89762</v>
      </c>
      <c r="AA102" s="198">
        <f t="shared" si="30"/>
        <v>46211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35833</v>
      </c>
      <c r="AH102" s="197">
        <f t="shared" si="35"/>
        <v>89735</v>
      </c>
      <c r="AI102" s="198">
        <f t="shared" si="36"/>
        <v>46212</v>
      </c>
      <c r="AJ102" s="197" t="str">
        <f t="shared" si="37"/>
        <v>SLC</v>
      </c>
      <c r="AK102" s="197" t="str">
        <f t="shared" si="38"/>
        <v>SUNRISE</v>
      </c>
      <c r="AL102" s="197" t="str">
        <f t="shared" si="39"/>
        <v/>
      </c>
      <c r="AM102" s="197" t="str">
        <f t="shared" si="40"/>
        <v/>
      </c>
      <c r="AO102" s="197">
        <f t="shared" si="41"/>
        <v>35852</v>
      </c>
      <c r="AP102" s="197">
        <f t="shared" si="41"/>
        <v>89720</v>
      </c>
      <c r="AQ102" s="198">
        <f t="shared" si="42"/>
        <v>46213</v>
      </c>
      <c r="AR102" s="197" t="str">
        <f t="shared" si="43"/>
        <v>SLC</v>
      </c>
      <c r="AS102" s="197" t="str">
        <f t="shared" si="44"/>
        <v>MAY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35767</v>
      </c>
      <c r="B103" s="197">
        <f t="shared" si="16"/>
        <v>89145</v>
      </c>
      <c r="C103" s="198">
        <f>IF(B7="","",$A$3)</f>
        <v>46208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>canceled</v>
      </c>
      <c r="G103" s="197" t="str">
        <f>IF(G7="","",G7)</f>
        <v/>
      </c>
      <c r="H103" s="200">
        <v>3</v>
      </c>
      <c r="I103" s="197">
        <f t="shared" si="17"/>
        <v>35783</v>
      </c>
      <c r="J103" s="197">
        <f t="shared" si="17"/>
        <v>89746</v>
      </c>
      <c r="K103" s="198">
        <f t="shared" si="18"/>
        <v>46209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35800</v>
      </c>
      <c r="R103" s="197">
        <f t="shared" si="23"/>
        <v>89768</v>
      </c>
      <c r="S103" s="198">
        <f t="shared" si="24"/>
        <v>46210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35817</v>
      </c>
      <c r="Z103" s="197">
        <f t="shared" si="29"/>
        <v>89763</v>
      </c>
      <c r="AA103" s="198">
        <f t="shared" si="30"/>
        <v>46211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35834</v>
      </c>
      <c r="AH103" s="197">
        <f t="shared" si="35"/>
        <v>89759</v>
      </c>
      <c r="AI103" s="198">
        <f t="shared" si="36"/>
        <v>46212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35853</v>
      </c>
      <c r="AP103" s="197">
        <f t="shared" si="41"/>
        <v>89721</v>
      </c>
      <c r="AQ103" s="198">
        <f t="shared" si="42"/>
        <v>46213</v>
      </c>
      <c r="AR103" s="197" t="str">
        <f t="shared" si="43"/>
        <v>SLC</v>
      </c>
      <c r="AS103" s="197" t="str">
        <f t="shared" si="44"/>
        <v>INTEGRITY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35768</v>
      </c>
      <c r="B104" s="197">
        <f t="shared" si="16"/>
        <v>89146</v>
      </c>
      <c r="C104" s="198">
        <f>IF(B8="","",$A$3)</f>
        <v>46208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>canceled</v>
      </c>
      <c r="G104" s="197" t="str">
        <f>IF(G8="","",G8)</f>
        <v/>
      </c>
      <c r="H104" s="200">
        <v>4</v>
      </c>
      <c r="I104" s="197">
        <f t="shared" si="17"/>
        <v>35784</v>
      </c>
      <c r="J104" s="197">
        <f t="shared" si="17"/>
        <v>89751</v>
      </c>
      <c r="K104" s="198">
        <f t="shared" si="18"/>
        <v>46209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35801</v>
      </c>
      <c r="R104" s="197">
        <f t="shared" si="23"/>
        <v>89769</v>
      </c>
      <c r="S104" s="198">
        <f t="shared" si="24"/>
        <v>46210</v>
      </c>
      <c r="T104" s="197" t="str">
        <f t="shared" si="25"/>
        <v>SLC</v>
      </c>
      <c r="U104" s="197" t="str">
        <f t="shared" si="26"/>
        <v>INTEGIRTY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35818</v>
      </c>
      <c r="Z104" s="197">
        <f t="shared" si="29"/>
        <v>89764</v>
      </c>
      <c r="AA104" s="198">
        <f t="shared" si="30"/>
        <v>46211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35835</v>
      </c>
      <c r="AH104" s="197">
        <f t="shared" si="35"/>
        <v>89783</v>
      </c>
      <c r="AI104" s="198">
        <f t="shared" si="36"/>
        <v>46212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35854</v>
      </c>
      <c r="AP104" s="197">
        <f t="shared" si="41"/>
        <v>89722</v>
      </c>
      <c r="AQ104" s="198">
        <f t="shared" si="42"/>
        <v>46213</v>
      </c>
      <c r="AR104" s="197" t="str">
        <f t="shared" si="43"/>
        <v>SLC</v>
      </c>
      <c r="AS104" s="197" t="str">
        <f t="shared" si="44"/>
        <v>INTEGRITY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35769</v>
      </c>
      <c r="B105" s="197">
        <f t="shared" si="16"/>
        <v>89147</v>
      </c>
      <c r="C105" s="198">
        <f>IF(B9="","",$A$3)</f>
        <v>46208</v>
      </c>
      <c r="D105" s="197" t="str">
        <f>IF(A9="","",A9)</f>
        <v>SLC</v>
      </c>
      <c r="E105" s="197" t="str">
        <f>IF(E9="","",E9)</f>
        <v>INTEGRITY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35785</v>
      </c>
      <c r="J105" s="197">
        <f t="shared" si="17"/>
        <v>89760</v>
      </c>
      <c r="K105" s="198">
        <f t="shared" si="18"/>
        <v>46209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35802</v>
      </c>
      <c r="R105" s="197">
        <f t="shared" si="23"/>
        <v>89770</v>
      </c>
      <c r="S105" s="198">
        <f t="shared" si="24"/>
        <v>46210</v>
      </c>
      <c r="T105" s="197" t="str">
        <f t="shared" si="25"/>
        <v>SLC</v>
      </c>
      <c r="U105" s="197" t="str">
        <f t="shared" si="26"/>
        <v>HANDY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35819</v>
      </c>
      <c r="Z105" s="197">
        <f t="shared" si="29"/>
        <v>89765</v>
      </c>
      <c r="AA105" s="198">
        <f t="shared" si="30"/>
        <v>46211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35836</v>
      </c>
      <c r="AH105" s="197">
        <f t="shared" si="35"/>
        <v>89785</v>
      </c>
      <c r="AI105" s="198">
        <f t="shared" si="36"/>
        <v>46212</v>
      </c>
      <c r="AJ105" s="197" t="str">
        <f t="shared" si="37"/>
        <v>SLC</v>
      </c>
      <c r="AK105" s="197" t="str">
        <f t="shared" si="38"/>
        <v>HANDY</v>
      </c>
      <c r="AL105" s="197" t="str">
        <f t="shared" si="39"/>
        <v/>
      </c>
      <c r="AM105" s="197" t="str">
        <f t="shared" si="40"/>
        <v/>
      </c>
      <c r="AO105" s="197">
        <f t="shared" si="41"/>
        <v>35855</v>
      </c>
      <c r="AP105" s="197">
        <f t="shared" si="41"/>
        <v>89723</v>
      </c>
      <c r="AQ105" s="198">
        <f t="shared" si="42"/>
        <v>46213</v>
      </c>
      <c r="AR105" s="197" t="str">
        <f t="shared" si="43"/>
        <v>SLC</v>
      </c>
      <c r="AS105" s="197" t="str">
        <f t="shared" si="44"/>
        <v>HANDY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35774</v>
      </c>
      <c r="B106" s="197">
        <f t="shared" si="47"/>
        <v>89152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INTEGRITY</v>
      </c>
      <c r="F106" s="197" t="str">
        <f t="shared" ref="F106:F115" si="51">IF(D14="","",D14)</f>
        <v/>
      </c>
      <c r="G106" s="197">
        <f t="shared" ref="G106:G115" si="52">IF(C14="","",C14)</f>
        <v>89152</v>
      </c>
      <c r="H106" s="200">
        <v>6</v>
      </c>
      <c r="I106" s="197">
        <f t="shared" si="17"/>
        <v>35786</v>
      </c>
      <c r="J106" s="197">
        <f t="shared" si="17"/>
        <v>89771</v>
      </c>
      <c r="K106" s="198">
        <f t="shared" si="18"/>
        <v>46209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35803</v>
      </c>
      <c r="R106" s="197">
        <f t="shared" si="23"/>
        <v>89772</v>
      </c>
      <c r="S106" s="198">
        <f t="shared" si="24"/>
        <v>46210</v>
      </c>
      <c r="T106" s="197" t="str">
        <f t="shared" si="25"/>
        <v>SLC</v>
      </c>
      <c r="U106" s="197" t="str">
        <f t="shared" si="26"/>
        <v>SAUER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35820</v>
      </c>
      <c r="Z106" s="197">
        <f t="shared" si="29"/>
        <v>89796</v>
      </c>
      <c r="AA106" s="198">
        <f t="shared" si="30"/>
        <v>46211</v>
      </c>
      <c r="AB106" s="197" t="str">
        <f t="shared" si="31"/>
        <v>SLC</v>
      </c>
      <c r="AC106" s="197" t="str">
        <f t="shared" si="32"/>
        <v>HANDY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35837</v>
      </c>
      <c r="AH106" s="197">
        <f t="shared" si="35"/>
        <v>89786</v>
      </c>
      <c r="AI106" s="198">
        <f t="shared" si="36"/>
        <v>46212</v>
      </c>
      <c r="AJ106" s="197" t="str">
        <f t="shared" si="37"/>
        <v>SLC</v>
      </c>
      <c r="AK106" s="197" t="str">
        <f t="shared" si="38"/>
        <v>HANDY</v>
      </c>
      <c r="AL106" s="197" t="str">
        <f t="shared" si="39"/>
        <v/>
      </c>
      <c r="AM106" s="197" t="str">
        <f t="shared" si="40"/>
        <v/>
      </c>
      <c r="AO106" s="197">
        <f t="shared" si="41"/>
        <v>35856</v>
      </c>
      <c r="AP106" s="197">
        <f t="shared" si="41"/>
        <v>89724</v>
      </c>
      <c r="AQ106" s="198">
        <f t="shared" si="42"/>
        <v>46213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35775</v>
      </c>
      <c r="B107" s="197">
        <f t="shared" si="47"/>
        <v>89153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INTEGRITY</v>
      </c>
      <c r="F107" s="197" t="str">
        <f t="shared" si="51"/>
        <v>canceled</v>
      </c>
      <c r="G107" s="197">
        <f t="shared" si="52"/>
        <v>89153</v>
      </c>
      <c r="H107" s="200">
        <v>7</v>
      </c>
      <c r="I107" s="197">
        <f t="shared" ref="I107:J117" si="53">IF(K13="","",K13)</f>
        <v>35789</v>
      </c>
      <c r="J107" s="197">
        <f t="shared" si="53"/>
        <v>89781</v>
      </c>
      <c r="K107" s="198">
        <f t="shared" ref="K107:K117" si="54">IF(K13="","",$J$3)</f>
        <v>46209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35806</v>
      </c>
      <c r="R107" s="197">
        <f t="shared" si="59"/>
        <v>89775</v>
      </c>
      <c r="S107" s="198">
        <f t="shared" ref="S107:S117" si="60">IF(T13="","",$S$3)</f>
        <v>46210</v>
      </c>
      <c r="T107" s="197" t="str">
        <f t="shared" ref="T107:T117" si="61">IF(S13="","",S13)</f>
        <v>SLC</v>
      </c>
      <c r="U107" s="197" t="str">
        <f t="shared" ref="U107:U117" si="62">IF(W13="","",W13)</f>
        <v>INTEGRITY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35821</v>
      </c>
      <c r="Z107" s="197">
        <f t="shared" si="29"/>
        <v>89797</v>
      </c>
      <c r="AA107" s="198">
        <f t="shared" si="30"/>
        <v>46211</v>
      </c>
      <c r="AB107" s="197" t="str">
        <f t="shared" si="31"/>
        <v>SLC</v>
      </c>
      <c r="AC107" s="197" t="str">
        <f t="shared" si="32"/>
        <v>HANDY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35838</v>
      </c>
      <c r="AH107" s="197">
        <f t="shared" si="35"/>
        <v>89787</v>
      </c>
      <c r="AI107" s="198">
        <f t="shared" si="36"/>
        <v>46212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35857</v>
      </c>
      <c r="AP107" s="197">
        <f t="shared" si="41"/>
        <v>89725</v>
      </c>
      <c r="AQ107" s="198">
        <f t="shared" si="42"/>
        <v>46213</v>
      </c>
      <c r="AR107" s="197" t="str">
        <f t="shared" si="43"/>
        <v>SLC</v>
      </c>
      <c r="AS107" s="197" t="str">
        <f t="shared" si="44"/>
        <v>IDEAL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35776</v>
      </c>
      <c r="B108" s="197">
        <f t="shared" si="47"/>
        <v>89154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INTEGRITY</v>
      </c>
      <c r="F108" s="197" t="str">
        <f t="shared" si="51"/>
        <v/>
      </c>
      <c r="G108" s="197">
        <f t="shared" si="52"/>
        <v>89154</v>
      </c>
      <c r="H108" s="200">
        <v>8</v>
      </c>
      <c r="I108" s="197">
        <f t="shared" si="53"/>
        <v>35790</v>
      </c>
      <c r="J108" s="197">
        <f t="shared" si="53"/>
        <v>89782</v>
      </c>
      <c r="K108" s="198">
        <f t="shared" si="54"/>
        <v>46209</v>
      </c>
      <c r="L108" s="197" t="str">
        <f t="shared" si="55"/>
        <v>SLC</v>
      </c>
      <c r="M108" s="197" t="str">
        <f t="shared" si="56"/>
        <v>INTEGRITY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35807</v>
      </c>
      <c r="R108" s="197">
        <f t="shared" si="59"/>
        <v>89776</v>
      </c>
      <c r="S108" s="198">
        <f t="shared" si="60"/>
        <v>46210</v>
      </c>
      <c r="T108" s="197" t="str">
        <f t="shared" si="61"/>
        <v>SLC</v>
      </c>
      <c r="U108" s="197" t="str">
        <f t="shared" si="62"/>
        <v>INTEGRITY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35822</v>
      </c>
      <c r="Z108" s="197">
        <f t="shared" si="29"/>
        <v>89798</v>
      </c>
      <c r="AA108" s="198">
        <f t="shared" si="30"/>
        <v>46211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35839</v>
      </c>
      <c r="AH108" s="197">
        <f t="shared" si="35"/>
        <v>89788</v>
      </c>
      <c r="AI108" s="198">
        <f t="shared" si="36"/>
        <v>46212</v>
      </c>
      <c r="AJ108" s="197" t="str">
        <f t="shared" si="37"/>
        <v>SLC</v>
      </c>
      <c r="AK108" s="197" t="str">
        <f t="shared" si="38"/>
        <v>MAY</v>
      </c>
      <c r="AL108" s="197" t="str">
        <f t="shared" si="39"/>
        <v/>
      </c>
      <c r="AM108" s="197" t="str">
        <f t="shared" si="40"/>
        <v/>
      </c>
      <c r="AO108" s="197">
        <f t="shared" si="41"/>
        <v>35858</v>
      </c>
      <c r="AP108" s="197">
        <f t="shared" si="41"/>
        <v>89726</v>
      </c>
      <c r="AQ108" s="198">
        <f t="shared" si="42"/>
        <v>46213</v>
      </c>
      <c r="AR108" s="197" t="str">
        <f t="shared" si="43"/>
        <v>SLC</v>
      </c>
      <c r="AS108" s="197" t="str">
        <f t="shared" si="44"/>
        <v>INTEGRITY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35777</v>
      </c>
      <c r="B109" s="197">
        <f t="shared" si="47"/>
        <v>4501373791</v>
      </c>
      <c r="C109" s="198" t="str">
        <f t="shared" si="48"/>
        <v>1pm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4501373791</v>
      </c>
      <c r="H109" s="200">
        <v>9</v>
      </c>
      <c r="I109" s="197">
        <f t="shared" si="53"/>
        <v>35791</v>
      </c>
      <c r="J109" s="197">
        <f t="shared" si="53"/>
        <v>89784</v>
      </c>
      <c r="K109" s="198">
        <f t="shared" si="54"/>
        <v>46209</v>
      </c>
      <c r="L109" s="197" t="str">
        <f t="shared" si="55"/>
        <v>SLC</v>
      </c>
      <c r="M109" s="197" t="str">
        <f t="shared" si="56"/>
        <v>HANDY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35808</v>
      </c>
      <c r="R109" s="197">
        <f t="shared" si="59"/>
        <v>89777</v>
      </c>
      <c r="S109" s="198">
        <f t="shared" si="60"/>
        <v>46210</v>
      </c>
      <c r="T109" s="197" t="str">
        <f t="shared" si="61"/>
        <v>SLC</v>
      </c>
      <c r="U109" s="197" t="str">
        <f t="shared" si="62"/>
        <v>INTEGRITY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35825</v>
      </c>
      <c r="Z109" s="197">
        <f t="shared" si="65"/>
        <v>89801</v>
      </c>
      <c r="AA109" s="198">
        <f t="shared" ref="AA109:AA122" si="66">IF(B44="","",$A$32)</f>
        <v>46211</v>
      </c>
      <c r="AB109" s="197" t="str">
        <f t="shared" ref="AB109:AB118" si="67">IF(A44="","",A44)</f>
        <v>SLC</v>
      </c>
      <c r="AC109" s="197" t="str">
        <f t="shared" ref="AC109:AC122" si="68">IF(E44="","",E44)</f>
        <v>MAY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35842</v>
      </c>
      <c r="AH109" s="197">
        <f t="shared" si="71"/>
        <v>89791</v>
      </c>
      <c r="AI109" s="198">
        <f t="shared" ref="AI109:AI122" si="72">IF(K44="","",$J$32)</f>
        <v>46212</v>
      </c>
      <c r="AJ109" s="197" t="str">
        <f t="shared" ref="AJ109:AJ122" si="73">IF(J44="","",J44)</f>
        <v>SLC</v>
      </c>
      <c r="AK109" s="197" t="str">
        <f t="shared" ref="AK109:AK122" si="74">IF(N44="","",N44)</f>
        <v>SAUER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0" si="77">IF(T44="","",T44)</f>
        <v>35861</v>
      </c>
      <c r="AP109" s="197">
        <f t="shared" si="77"/>
        <v>89730</v>
      </c>
      <c r="AQ109" s="198">
        <f t="shared" ref="AQ109:AQ120" si="78">IF(T44="","",$S$32)</f>
        <v>46213</v>
      </c>
      <c r="AR109" s="197" t="str">
        <f t="shared" ref="AR109:AR120" si="79">IF(S44="","",S44)</f>
        <v>SLC</v>
      </c>
      <c r="AS109" s="197" t="str">
        <f t="shared" ref="AS109:AS120" si="80">IF(W44="","",W44)</f>
        <v>INTEGRITY</v>
      </c>
      <c r="AT109" s="197" t="str">
        <f t="shared" ref="AT109:AT120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35778</v>
      </c>
      <c r="B110" s="197">
        <f t="shared" si="47"/>
        <v>4501373792</v>
      </c>
      <c r="C110" s="198" t="str">
        <f t="shared" si="48"/>
        <v>3pm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4501373792</v>
      </c>
      <c r="H110" s="200">
        <v>10</v>
      </c>
      <c r="I110" s="197">
        <f t="shared" si="53"/>
        <v>35792</v>
      </c>
      <c r="J110" s="197">
        <f t="shared" si="53"/>
        <v>89795</v>
      </c>
      <c r="K110" s="198">
        <f t="shared" si="54"/>
        <v>46209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35809</v>
      </c>
      <c r="R110" s="197">
        <f t="shared" si="59"/>
        <v>89778</v>
      </c>
      <c r="S110" s="198">
        <f t="shared" si="60"/>
        <v>46210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35826</v>
      </c>
      <c r="Z110" s="197">
        <f t="shared" si="65"/>
        <v>89802</v>
      </c>
      <c r="AA110" s="198">
        <f t="shared" si="66"/>
        <v>46211</v>
      </c>
      <c r="AB110" s="197" t="str">
        <f t="shared" si="67"/>
        <v>SLC</v>
      </c>
      <c r="AC110" s="197" t="str">
        <f t="shared" si="68"/>
        <v>SAUER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35843</v>
      </c>
      <c r="AH110" s="197">
        <f t="shared" si="71"/>
        <v>89792</v>
      </c>
      <c r="AI110" s="198">
        <f t="shared" si="72"/>
        <v>46212</v>
      </c>
      <c r="AJ110" s="197" t="str">
        <f t="shared" si="73"/>
        <v>SLC</v>
      </c>
      <c r="AK110" s="197" t="str">
        <f t="shared" si="74"/>
        <v>SUNRISE</v>
      </c>
      <c r="AL110" s="197" t="str">
        <f t="shared" si="75"/>
        <v/>
      </c>
      <c r="AM110" s="197" t="str">
        <f t="shared" si="76"/>
        <v/>
      </c>
      <c r="AO110" s="197">
        <f t="shared" si="77"/>
        <v>35862</v>
      </c>
      <c r="AP110" s="197">
        <f t="shared" si="77"/>
        <v>89731</v>
      </c>
      <c r="AQ110" s="198">
        <f t="shared" si="78"/>
        <v>46213</v>
      </c>
      <c r="AR110" s="197" t="str">
        <f t="shared" si="79"/>
        <v>SLC</v>
      </c>
      <c r="AS110" s="197" t="str">
        <f t="shared" si="80"/>
        <v>HANDY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35779</v>
      </c>
      <c r="B111" s="197">
        <f t="shared" si="47"/>
        <v>4501373793</v>
      </c>
      <c r="C111" s="198" t="str">
        <f t="shared" si="48"/>
        <v>5pm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4501373793</v>
      </c>
      <c r="H111" s="200">
        <v>11</v>
      </c>
      <c r="I111" s="197">
        <f t="shared" si="53"/>
        <v>35793</v>
      </c>
      <c r="J111" s="197">
        <f t="shared" si="53"/>
        <v>89744</v>
      </c>
      <c r="K111" s="198">
        <f t="shared" si="54"/>
        <v>46209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35810</v>
      </c>
      <c r="R111" s="197">
        <f t="shared" si="59"/>
        <v>89742</v>
      </c>
      <c r="S111" s="198">
        <f t="shared" si="60"/>
        <v>46210</v>
      </c>
      <c r="T111" s="197" t="str">
        <f t="shared" si="61"/>
        <v>LCP</v>
      </c>
      <c r="U111" s="197" t="str">
        <f t="shared" si="62"/>
        <v>INTEGRITY</v>
      </c>
      <c r="V111" s="197">
        <f t="shared" si="63"/>
        <v>280213</v>
      </c>
      <c r="W111" s="197" t="str">
        <f t="shared" si="64"/>
        <v/>
      </c>
      <c r="X111" s="200"/>
      <c r="Y111" s="197">
        <f t="shared" si="65"/>
        <v>35827</v>
      </c>
      <c r="Z111" s="197">
        <f t="shared" si="65"/>
        <v>89803</v>
      </c>
      <c r="AA111" s="198">
        <f t="shared" si="66"/>
        <v>46211</v>
      </c>
      <c r="AB111" s="197" t="str">
        <f t="shared" si="67"/>
        <v>SLC</v>
      </c>
      <c r="AC111" s="197" t="str">
        <f t="shared" si="68"/>
        <v>MAY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35844</v>
      </c>
      <c r="AH111" s="197">
        <f t="shared" si="71"/>
        <v>89793</v>
      </c>
      <c r="AI111" s="198">
        <f t="shared" si="72"/>
        <v>46212</v>
      </c>
      <c r="AJ111" s="197" t="str">
        <f t="shared" si="73"/>
        <v>SLC</v>
      </c>
      <c r="AK111" s="197" t="str">
        <f t="shared" si="74"/>
        <v>SUNRISE</v>
      </c>
      <c r="AL111" s="197" t="str">
        <f t="shared" si="75"/>
        <v/>
      </c>
      <c r="AM111" s="197" t="str">
        <f t="shared" si="76"/>
        <v/>
      </c>
      <c r="AO111" s="197">
        <f t="shared" si="77"/>
        <v>35863</v>
      </c>
      <c r="AP111" s="197">
        <f t="shared" si="77"/>
        <v>89732</v>
      </c>
      <c r="AQ111" s="198">
        <f t="shared" si="78"/>
        <v>46213</v>
      </c>
      <c r="AR111" s="197" t="str">
        <f t="shared" si="79"/>
        <v>SLC</v>
      </c>
      <c r="AS111" s="197" t="str">
        <f t="shared" si="80"/>
        <v>SUNRISE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>
        <f t="shared" si="47"/>
        <v>35780</v>
      </c>
      <c r="B112" s="197">
        <f t="shared" si="47"/>
        <v>4501373797</v>
      </c>
      <c r="C112" s="198" t="str">
        <f t="shared" si="48"/>
        <v>11am</v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>
        <f t="shared" si="52"/>
        <v>4501373797</v>
      </c>
      <c r="H112" s="200">
        <v>12</v>
      </c>
      <c r="I112" s="197">
        <f t="shared" si="53"/>
        <v>35794</v>
      </c>
      <c r="J112" s="197">
        <f t="shared" si="53"/>
        <v>89745</v>
      </c>
      <c r="K112" s="198">
        <f t="shared" si="54"/>
        <v>46209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35811</v>
      </c>
      <c r="R112" s="197">
        <f t="shared" si="59"/>
        <v>89743</v>
      </c>
      <c r="S112" s="198">
        <f t="shared" si="60"/>
        <v>46210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35828</v>
      </c>
      <c r="Z112" s="197">
        <f t="shared" si="65"/>
        <v>89804</v>
      </c>
      <c r="AA112" s="198">
        <f t="shared" si="66"/>
        <v>46211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35845</v>
      </c>
      <c r="AH112" s="197">
        <f t="shared" si="71"/>
        <v>89794</v>
      </c>
      <c r="AI112" s="198">
        <f t="shared" si="72"/>
        <v>46212</v>
      </c>
      <c r="AJ112" s="197" t="str">
        <f t="shared" si="73"/>
        <v>SLC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35864</v>
      </c>
      <c r="AP112" s="197">
        <f t="shared" si="77"/>
        <v>89733</v>
      </c>
      <c r="AQ112" s="198">
        <f t="shared" si="78"/>
        <v>46213</v>
      </c>
      <c r="AR112" s="197" t="str">
        <f t="shared" si="79"/>
        <v>SLC</v>
      </c>
      <c r="AS112" s="197" t="str">
        <f t="shared" si="80"/>
        <v>SAUER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34698</v>
      </c>
      <c r="J113" s="197">
        <f t="shared" si="53"/>
        <v>4501374377</v>
      </c>
      <c r="K113" s="198">
        <f t="shared" si="54"/>
        <v>46209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35812</v>
      </c>
      <c r="R113" s="197" t="str">
        <f t="shared" si="59"/>
        <v/>
      </c>
      <c r="S113" s="198">
        <f t="shared" si="60"/>
        <v>46210</v>
      </c>
      <c r="T113" s="197" t="str">
        <f t="shared" si="61"/>
        <v>IDF</v>
      </c>
      <c r="U113" s="197" t="str">
        <f t="shared" si="62"/>
        <v/>
      </c>
      <c r="V113" s="197">
        <f t="shared" si="63"/>
        <v>4501374611</v>
      </c>
      <c r="W113" s="197" t="str">
        <f t="shared" si="64"/>
        <v/>
      </c>
      <c r="X113" s="200"/>
      <c r="Y113" s="197">
        <f t="shared" si="65"/>
        <v>35829</v>
      </c>
      <c r="Z113" s="197">
        <f t="shared" si="65"/>
        <v>89805</v>
      </c>
      <c r="AA113" s="198">
        <f t="shared" si="66"/>
        <v>46211</v>
      </c>
      <c r="AB113" s="197" t="str">
        <f t="shared" si="67"/>
        <v>SLC</v>
      </c>
      <c r="AC113" s="197" t="str">
        <f t="shared" si="68"/>
        <v>SUNRISE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35846</v>
      </c>
      <c r="AH113" s="197">
        <f t="shared" si="71"/>
        <v>89740</v>
      </c>
      <c r="AI113" s="198">
        <f t="shared" si="72"/>
        <v>46212</v>
      </c>
      <c r="AJ113" s="197" t="str">
        <f t="shared" si="73"/>
        <v>LCP</v>
      </c>
      <c r="AK113" s="197" t="str">
        <f t="shared" si="74"/>
        <v>INTEGRITY</v>
      </c>
      <c r="AL113" s="197">
        <f t="shared" si="75"/>
        <v>280213</v>
      </c>
      <c r="AM113" s="197" t="str">
        <f t="shared" si="76"/>
        <v/>
      </c>
      <c r="AO113" s="197">
        <f t="shared" si="77"/>
        <v>35865</v>
      </c>
      <c r="AP113" s="197">
        <f t="shared" si="77"/>
        <v>89738</v>
      </c>
      <c r="AQ113" s="198">
        <f t="shared" si="78"/>
        <v>46213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>
        <f t="shared" si="47"/>
        <v>30042787</v>
      </c>
      <c r="B114" s="197" t="str">
        <f t="shared" si="47"/>
        <v>CAPS</v>
      </c>
      <c r="C114" s="198" t="str">
        <f t="shared" si="48"/>
        <v>1PM</v>
      </c>
      <c r="D114" s="197" t="str">
        <f t="shared" si="49"/>
        <v>RECEIVING</v>
      </c>
      <c r="E114" s="197" t="str">
        <f t="shared" si="50"/>
        <v/>
      </c>
      <c r="F114" s="197" t="str">
        <f t="shared" si="51"/>
        <v/>
      </c>
      <c r="G114" s="197" t="str">
        <f t="shared" si="52"/>
        <v>CAPS</v>
      </c>
      <c r="H114" s="200">
        <v>14</v>
      </c>
      <c r="I114" s="197">
        <f t="shared" si="53"/>
        <v>35796</v>
      </c>
      <c r="J114" s="197">
        <f t="shared" si="53"/>
        <v>4501374376</v>
      </c>
      <c r="K114" s="198">
        <f t="shared" si="54"/>
        <v>46209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35813</v>
      </c>
      <c r="R114" s="197" t="str">
        <f t="shared" si="59"/>
        <v/>
      </c>
      <c r="S114" s="198">
        <f t="shared" si="60"/>
        <v>46210</v>
      </c>
      <c r="T114" s="197" t="str">
        <f t="shared" si="61"/>
        <v>IDF</v>
      </c>
      <c r="U114" s="197" t="str">
        <f t="shared" si="62"/>
        <v/>
      </c>
      <c r="V114" s="197">
        <f t="shared" si="63"/>
        <v>4501374612</v>
      </c>
      <c r="W114" s="197" t="str">
        <f t="shared" si="64"/>
        <v/>
      </c>
      <c r="X114" s="200"/>
      <c r="Y114" s="197">
        <f t="shared" si="65"/>
        <v>35830</v>
      </c>
      <c r="Z114" s="197">
        <f t="shared" si="65"/>
        <v>4501374910</v>
      </c>
      <c r="AA114" s="198">
        <f t="shared" si="66"/>
        <v>46211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35847</v>
      </c>
      <c r="AH114" s="197">
        <f t="shared" si="71"/>
        <v>89741</v>
      </c>
      <c r="AI114" s="198">
        <f t="shared" si="72"/>
        <v>46212</v>
      </c>
      <c r="AJ114" s="197" t="str">
        <f t="shared" si="73"/>
        <v>LCP</v>
      </c>
      <c r="AK114" s="197" t="str">
        <f t="shared" si="74"/>
        <v>INTEGRITY</v>
      </c>
      <c r="AL114" s="197" t="str">
        <f t="shared" si="75"/>
        <v/>
      </c>
      <c r="AM114" s="197" t="str">
        <f t="shared" si="76"/>
        <v/>
      </c>
      <c r="AO114" s="197">
        <f t="shared" si="77"/>
        <v>35866</v>
      </c>
      <c r="AP114" s="197">
        <f t="shared" si="77"/>
        <v>89739</v>
      </c>
      <c r="AQ114" s="198">
        <f t="shared" si="78"/>
        <v>46213</v>
      </c>
      <c r="AR114" s="197" t="str">
        <f t="shared" si="79"/>
        <v>LCP</v>
      </c>
      <c r="AS114" s="197" t="str">
        <f t="shared" si="80"/>
        <v>INTEGRITY</v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>
        <f t="shared" si="47"/>
        <v>30042832</v>
      </c>
      <c r="B115" s="197" t="str">
        <f t="shared" si="47"/>
        <v>CAPS</v>
      </c>
      <c r="C115" s="198" t="str">
        <f t="shared" si="48"/>
        <v>12PM</v>
      </c>
      <c r="D115" s="197" t="str">
        <f t="shared" si="49"/>
        <v>RECEIVING</v>
      </c>
      <c r="E115" s="197" t="str">
        <f t="shared" si="50"/>
        <v/>
      </c>
      <c r="F115" s="197" t="str">
        <f t="shared" si="51"/>
        <v/>
      </c>
      <c r="G115" s="197" t="str">
        <f t="shared" si="52"/>
        <v>CAPS</v>
      </c>
      <c r="H115" s="200">
        <v>15</v>
      </c>
      <c r="I115" s="197">
        <f t="shared" si="53"/>
        <v>35797</v>
      </c>
      <c r="J115" s="197" t="str">
        <f t="shared" si="53"/>
        <v/>
      </c>
      <c r="K115" s="198">
        <f t="shared" si="54"/>
        <v>46209</v>
      </c>
      <c r="L115" s="197" t="str">
        <f t="shared" si="55"/>
        <v>GUTZY</v>
      </c>
      <c r="M115" s="197" t="str">
        <f t="shared" si="56"/>
        <v/>
      </c>
      <c r="N115" s="197" t="str">
        <f t="shared" si="57"/>
        <v>280376/380</v>
      </c>
      <c r="O115" s="197" t="str">
        <f t="shared" si="58"/>
        <v/>
      </c>
      <c r="P115" s="200"/>
      <c r="Q115" s="197">
        <f t="shared" si="59"/>
        <v>35814</v>
      </c>
      <c r="R115" s="197" t="str">
        <f t="shared" si="59"/>
        <v/>
      </c>
      <c r="S115" s="198">
        <f t="shared" si="60"/>
        <v>46210</v>
      </c>
      <c r="T115" s="197" t="str">
        <f t="shared" si="61"/>
        <v>GUTZY</v>
      </c>
      <c r="U115" s="197" t="str">
        <f t="shared" si="62"/>
        <v/>
      </c>
      <c r="V115" s="197" t="str">
        <f t="shared" si="63"/>
        <v>280426 ALL then fill thre rest of the trailer w/ 280375</v>
      </c>
      <c r="W115" s="197" t="str">
        <f t="shared" si="64"/>
        <v/>
      </c>
      <c r="X115" s="200"/>
      <c r="Y115" s="197">
        <f t="shared" si="65"/>
        <v>35831</v>
      </c>
      <c r="Z115" s="197">
        <f t="shared" si="65"/>
        <v>4501374911</v>
      </c>
      <c r="AA115" s="198">
        <f t="shared" si="66"/>
        <v>46211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35848</v>
      </c>
      <c r="AH115" s="197">
        <f t="shared" si="71"/>
        <v>4501375141</v>
      </c>
      <c r="AI115" s="198">
        <f t="shared" si="72"/>
        <v>46212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35867</v>
      </c>
      <c r="AP115" s="197">
        <f t="shared" si="77"/>
        <v>4501375492</v>
      </c>
      <c r="AQ115" s="198">
        <f t="shared" si="78"/>
        <v>46213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35849</v>
      </c>
      <c r="AH116" s="197">
        <f t="shared" si="71"/>
        <v>4501375139</v>
      </c>
      <c r="AI116" s="198">
        <f t="shared" si="72"/>
        <v>46212</v>
      </c>
      <c r="AJ116" s="197" t="str">
        <f t="shared" si="73"/>
        <v>IDF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35868</v>
      </c>
      <c r="AP116" s="197">
        <f t="shared" si="77"/>
        <v>4501375496</v>
      </c>
      <c r="AQ116" s="198">
        <f t="shared" si="78"/>
        <v>46213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35850</v>
      </c>
      <c r="AH117" s="197">
        <f t="shared" si="71"/>
        <v>4501375140</v>
      </c>
      <c r="AI117" s="198">
        <f t="shared" si="72"/>
        <v>46212</v>
      </c>
      <c r="AJ117" s="197" t="str">
        <f t="shared" si="73"/>
        <v>IDF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>
        <f t="shared" si="77"/>
        <v>35869</v>
      </c>
      <c r="AP117" s="197">
        <f t="shared" si="77"/>
        <v>4501375497</v>
      </c>
      <c r="AQ117" s="198">
        <f t="shared" si="78"/>
        <v>46213</v>
      </c>
      <c r="AR117" s="197" t="str">
        <f t="shared" si="79"/>
        <v>IDF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30041223</v>
      </c>
      <c r="J118" s="197" t="str">
        <f t="shared" si="84"/>
        <v>CAPS</v>
      </c>
      <c r="K118" s="198">
        <f>IF(K25="","",$J$3)</f>
        <v>46209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30042536</v>
      </c>
      <c r="R118" s="197" t="str">
        <f t="shared" si="85"/>
        <v>GPI</v>
      </c>
      <c r="S118" s="198">
        <f>IF(T25="","",$S$3)</f>
        <v>46210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 xml:space="preserve">CHEP </v>
      </c>
      <c r="AQ118" s="198" t="str">
        <f t="shared" si="78"/>
        <v/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30042792</v>
      </c>
      <c r="J119" s="197" t="str">
        <f t="shared" si="84"/>
        <v>CAPS</v>
      </c>
      <c r="K119" s="198">
        <f>IF(K26="","",$J$3)</f>
        <v>46209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30042915</v>
      </c>
      <c r="R119" s="197" t="str">
        <f t="shared" si="85"/>
        <v>GPI</v>
      </c>
      <c r="S119" s="198">
        <f>IF(T26="","",$S$3)</f>
        <v>46210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e">
        <f>IF(#REF!="","",#REF!)</f>
        <v>#REF!</v>
      </c>
      <c r="AP119" s="197" t="e">
        <f>IF(#REF!="","",#REF!)</f>
        <v>#REF!</v>
      </c>
      <c r="AQ119" s="198" t="e">
        <f>IF(#REF!="","",$S$32)</f>
        <v>#REF!</v>
      </c>
      <c r="AR119" s="197" t="e">
        <f>IF(#REF!="","",#REF!)</f>
        <v>#REF!</v>
      </c>
      <c r="AS119" s="197" t="e">
        <f>IF(#REF!="","",#REF!)</f>
        <v>#REF!</v>
      </c>
      <c r="AT119" s="197" t="e">
        <f>IF(#REF!="","",#REF!)</f>
        <v>#REF!</v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30042873</v>
      </c>
      <c r="J120" s="197" t="str">
        <f t="shared" si="84"/>
        <v>AMCOR</v>
      </c>
      <c r="K120" s="198">
        <f>IF(K27="","",$J$3)</f>
        <v>46209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30042701</v>
      </c>
      <c r="R120" s="197" t="str">
        <f t="shared" si="85"/>
        <v>IPAPER</v>
      </c>
      <c r="S120" s="198">
        <f>IF(T27="","",$S$3)</f>
        <v>46210</v>
      </c>
      <c r="T120" s="197" t="str">
        <f>IF(S27="","",S27)</f>
        <v>RECEIVING</v>
      </c>
      <c r="U120" s="197" t="str">
        <f>IF(W27="","",W27)</f>
        <v/>
      </c>
      <c r="V120" s="197">
        <f>IF(V27="","",V27)</f>
        <v>756159</v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30042434</v>
      </c>
      <c r="AH120" s="197" t="str">
        <f t="shared" si="71"/>
        <v/>
      </c>
      <c r="AI120" s="198">
        <f t="shared" si="72"/>
        <v>46212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30042683</v>
      </c>
      <c r="AP120" s="197" t="str">
        <f t="shared" si="77"/>
        <v>GPI</v>
      </c>
      <c r="AQ120" s="198">
        <f t="shared" si="78"/>
        <v>46213</v>
      </c>
      <c r="AR120" s="197" t="str">
        <f t="shared" si="79"/>
        <v>RECEIVING</v>
      </c>
      <c r="AS120" s="197" t="str">
        <f t="shared" si="80"/>
        <v/>
      </c>
      <c r="AT120" s="197">
        <f t="shared" si="81"/>
        <v>754751</v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30042533</v>
      </c>
      <c r="J121" s="197" t="str">
        <f t="shared" si="84"/>
        <v>GPI</v>
      </c>
      <c r="K121" s="198">
        <f>IF(K28="","",$J$3)</f>
        <v>46209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>30042698,
30042700,
30042702</v>
      </c>
      <c r="R121" s="197" t="str">
        <f t="shared" si="85"/>
        <v>IPAPER</v>
      </c>
      <c r="S121" s="198">
        <f>IF(T28="","",$S$3)</f>
        <v>46210</v>
      </c>
      <c r="T121" s="197" t="str">
        <f>IF(S28="","",S28)</f>
        <v>RECEIVING</v>
      </c>
      <c r="U121" s="197" t="str">
        <f>IF(W28="","",W28)</f>
        <v/>
      </c>
      <c r="V121" s="197">
        <f>IF(V28="","",V28)</f>
        <v>756079</v>
      </c>
      <c r="W121" s="197" t="str">
        <f>IF(Y28="","",Y28)</f>
        <v/>
      </c>
      <c r="X121" s="200"/>
      <c r="Y121" s="197">
        <f t="shared" si="65"/>
        <v>30042682</v>
      </c>
      <c r="Z121" s="197" t="str">
        <f t="shared" si="65"/>
        <v>GPI</v>
      </c>
      <c r="AA121" s="198">
        <f t="shared" si="66"/>
        <v>46211</v>
      </c>
      <c r="AB121" s="197" t="str">
        <f>IF(A56="","",A56)</f>
        <v>RECEIVING</v>
      </c>
      <c r="AC121" s="197" t="str">
        <f t="shared" si="68"/>
        <v>10AM</v>
      </c>
      <c r="AD121" s="197" t="str">
        <f t="shared" si="69"/>
        <v>MIX</v>
      </c>
      <c r="AE121" s="197" t="str">
        <f t="shared" si="70"/>
        <v/>
      </c>
      <c r="AF121" s="200"/>
      <c r="AG121" s="197">
        <f t="shared" si="71"/>
        <v>30042875</v>
      </c>
      <c r="AH121" s="197" t="str">
        <f t="shared" si="71"/>
        <v>AMCOR</v>
      </c>
      <c r="AI121" s="198">
        <f t="shared" si="72"/>
        <v>46212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>MIX</v>
      </c>
      <c r="AM121" s="197" t="str">
        <f>IF(O56="","",O56)</f>
        <v>7AM</v>
      </c>
      <c r="AO121" s="197">
        <f>IF(T54="","",T54)</f>
        <v>30042281</v>
      </c>
      <c r="AP121" s="197" t="str">
        <f>IF(U54="","",U54)</f>
        <v>AMCOR</v>
      </c>
      <c r="AQ121" s="198">
        <f>IF(T54="","",$S$32)</f>
        <v>46213</v>
      </c>
      <c r="AR121" s="197" t="str">
        <f>IF(S54="","",S54)</f>
        <v>RECEIVING</v>
      </c>
      <c r="AS121" s="197" t="str">
        <f>IF(W54="","",W54)</f>
        <v/>
      </c>
      <c r="AT121" s="197" t="str">
        <f>IF(V54="","",V54)</f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30042682</v>
      </c>
      <c r="Z122" s="197" t="str">
        <f t="shared" si="65"/>
        <v>GPI</v>
      </c>
      <c r="AA122" s="198">
        <f t="shared" si="66"/>
        <v>46211</v>
      </c>
      <c r="AB122" s="197" t="str">
        <f>IF(A57="","",A57)</f>
        <v>RECEIVING</v>
      </c>
      <c r="AC122" s="197" t="str">
        <f t="shared" si="68"/>
        <v>11AM</v>
      </c>
      <c r="AD122" s="197" t="str">
        <f t="shared" si="69"/>
        <v>Mix</v>
      </c>
      <c r="AE122" s="197" t="str">
        <f t="shared" si="70"/>
        <v/>
      </c>
      <c r="AF122" s="200"/>
      <c r="AG122" s="197">
        <f t="shared" si="71"/>
        <v>30042381</v>
      </c>
      <c r="AH122" s="197" t="str">
        <f t="shared" si="71"/>
        <v>GPI</v>
      </c>
      <c r="AI122" s="198">
        <f t="shared" si="72"/>
        <v>46212</v>
      </c>
      <c r="AJ122" s="197" t="str">
        <f t="shared" si="73"/>
        <v>RECEIVING</v>
      </c>
      <c r="AK122" s="197" t="str">
        <f t="shared" si="74"/>
        <v/>
      </c>
      <c r="AL122" s="197">
        <f t="shared" si="75"/>
        <v>754851</v>
      </c>
      <c r="AM122" s="197" t="str">
        <f t="shared" si="76"/>
        <v/>
      </c>
      <c r="AO122" s="197">
        <f>IF(T58="","",T58)</f>
        <v>30042792</v>
      </c>
      <c r="AP122" s="197" t="str">
        <f>IF(U58="","",U58)</f>
        <v>CAPS</v>
      </c>
      <c r="AQ122" s="198">
        <f>IF(T58="","",$S$32)</f>
        <v>46213</v>
      </c>
      <c r="AR122" s="197" t="str">
        <f>IF(S58="","",S58)</f>
        <v>RECEIVING</v>
      </c>
      <c r="AS122" s="197" t="str">
        <f>IF(W58="","",W58)</f>
        <v/>
      </c>
      <c r="AT122" s="197" t="str">
        <f>IF(V58="","",V58)</f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89113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89121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89145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89146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89147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89148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89151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89152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89153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89154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4501373791</v>
      </c>
      <c r="B137" s="202" t="str">
        <f t="shared" si="92"/>
        <v>1pm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4501373792</v>
      </c>
      <c r="B138" s="202" t="str">
        <f t="shared" si="92"/>
        <v>3pm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4501373793</v>
      </c>
      <c r="B139" s="202" t="str">
        <f t="shared" si="92"/>
        <v>5pm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4501373797</v>
      </c>
      <c r="B140" s="202" t="str">
        <f t="shared" si="92"/>
        <v>11am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 t="str">
        <f t="shared" si="91"/>
        <v>CAPS</v>
      </c>
      <c r="B142" s="202" t="str">
        <f t="shared" si="92"/>
        <v>1PM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91"/>
        <v>CAPS</v>
      </c>
      <c r="B143" s="202" t="str">
        <f t="shared" si="92"/>
        <v>12PM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89761</v>
      </c>
      <c r="B153" s="202">
        <f t="shared" si="94"/>
        <v>0</v>
      </c>
    </row>
    <row r="154" spans="1:45" x14ac:dyDescent="0.25">
      <c r="A154" s="200">
        <f t="shared" si="93"/>
        <v>89762</v>
      </c>
      <c r="B154" s="202">
        <f t="shared" si="94"/>
        <v>0</v>
      </c>
    </row>
    <row r="155" spans="1:45" x14ac:dyDescent="0.25">
      <c r="A155" s="200">
        <f t="shared" si="93"/>
        <v>89763</v>
      </c>
      <c r="B155" s="202">
        <f t="shared" si="94"/>
        <v>0</v>
      </c>
    </row>
    <row r="156" spans="1:45" x14ac:dyDescent="0.25">
      <c r="A156" s="200">
        <f t="shared" si="93"/>
        <v>89764</v>
      </c>
      <c r="B156" s="202">
        <f t="shared" si="94"/>
        <v>0</v>
      </c>
    </row>
    <row r="157" spans="1:45" x14ac:dyDescent="0.25">
      <c r="A157" s="200">
        <f t="shared" si="93"/>
        <v>89765</v>
      </c>
      <c r="B157" s="202">
        <f t="shared" si="94"/>
        <v>0</v>
      </c>
    </row>
    <row r="158" spans="1:45" x14ac:dyDescent="0.25">
      <c r="A158" s="200">
        <f t="shared" si="93"/>
        <v>89796</v>
      </c>
      <c r="B158" s="202">
        <f t="shared" si="94"/>
        <v>0</v>
      </c>
    </row>
    <row r="159" spans="1:45" x14ac:dyDescent="0.25">
      <c r="A159" s="200">
        <f t="shared" si="93"/>
        <v>89797</v>
      </c>
      <c r="B159" s="202">
        <f t="shared" si="94"/>
        <v>0</v>
      </c>
    </row>
    <row r="160" spans="1:45" x14ac:dyDescent="0.25">
      <c r="A160" s="200">
        <f t="shared" si="93"/>
        <v>89798</v>
      </c>
      <c r="B160" s="202">
        <f t="shared" si="94"/>
        <v>0</v>
      </c>
    </row>
    <row r="161" spans="1:2" x14ac:dyDescent="0.25">
      <c r="A161" s="200">
        <f t="shared" ref="A161:A174" si="95">C44</f>
        <v>89801</v>
      </c>
      <c r="B161" s="202">
        <f t="shared" ref="B161:B174" si="96">F44</f>
        <v>0</v>
      </c>
    </row>
    <row r="162" spans="1:2" x14ac:dyDescent="0.25">
      <c r="A162" s="200">
        <f t="shared" si="95"/>
        <v>89802</v>
      </c>
      <c r="B162" s="202">
        <f t="shared" si="96"/>
        <v>0</v>
      </c>
    </row>
    <row r="163" spans="1:2" x14ac:dyDescent="0.25">
      <c r="A163" s="200">
        <f t="shared" si="95"/>
        <v>89803</v>
      </c>
      <c r="B163" s="202">
        <f t="shared" si="96"/>
        <v>0</v>
      </c>
    </row>
    <row r="164" spans="1:2" x14ac:dyDescent="0.25">
      <c r="A164" s="200">
        <f t="shared" si="95"/>
        <v>89804</v>
      </c>
      <c r="B164" s="202">
        <f t="shared" si="96"/>
        <v>0</v>
      </c>
    </row>
    <row r="165" spans="1:2" x14ac:dyDescent="0.25">
      <c r="A165" s="200">
        <f t="shared" si="95"/>
        <v>89805</v>
      </c>
      <c r="B165" s="202">
        <f t="shared" si="96"/>
        <v>0</v>
      </c>
    </row>
    <row r="166" spans="1:2" x14ac:dyDescent="0.25">
      <c r="A166" s="200">
        <f t="shared" si="95"/>
        <v>4501374910</v>
      </c>
      <c r="B166" s="202">
        <f t="shared" si="96"/>
        <v>0</v>
      </c>
    </row>
    <row r="167" spans="1:2" x14ac:dyDescent="0.25">
      <c r="A167" s="200">
        <f t="shared" si="95"/>
        <v>4501374911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 t="str">
        <f t="shared" si="95"/>
        <v>GPI</v>
      </c>
      <c r="B173" s="202">
        <f t="shared" si="96"/>
        <v>0</v>
      </c>
    </row>
    <row r="174" spans="1:2" x14ac:dyDescent="0.25">
      <c r="A174" s="200" t="str">
        <f t="shared" si="95"/>
        <v>GPI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89716</v>
      </c>
      <c r="B176" s="203">
        <f t="shared" ref="B176:B181" si="98">O5</f>
        <v>0</v>
      </c>
    </row>
    <row r="177" spans="1:2" x14ac:dyDescent="0.25">
      <c r="A177" s="129">
        <f t="shared" si="97"/>
        <v>89727</v>
      </c>
      <c r="B177" s="203">
        <f t="shared" si="98"/>
        <v>0</v>
      </c>
    </row>
    <row r="178" spans="1:2" x14ac:dyDescent="0.25">
      <c r="A178" s="129">
        <f t="shared" si="97"/>
        <v>89746</v>
      </c>
      <c r="B178" s="203">
        <f t="shared" si="98"/>
        <v>0</v>
      </c>
    </row>
    <row r="179" spans="1:2" x14ac:dyDescent="0.25">
      <c r="A179" s="129">
        <f t="shared" si="97"/>
        <v>89751</v>
      </c>
      <c r="B179" s="203">
        <f t="shared" si="98"/>
        <v>0</v>
      </c>
    </row>
    <row r="180" spans="1:2" x14ac:dyDescent="0.25">
      <c r="A180" s="129">
        <f t="shared" si="97"/>
        <v>89760</v>
      </c>
      <c r="B180" s="203">
        <f t="shared" si="98"/>
        <v>0</v>
      </c>
    </row>
    <row r="181" spans="1:2" x14ac:dyDescent="0.25">
      <c r="A181" s="129">
        <f t="shared" si="97"/>
        <v>89771</v>
      </c>
      <c r="B181" s="203">
        <f t="shared" si="98"/>
        <v>0</v>
      </c>
    </row>
    <row r="182" spans="1:2" x14ac:dyDescent="0.25">
      <c r="A182" s="129">
        <f t="shared" ref="A182:A192" si="99">L13</f>
        <v>89781</v>
      </c>
      <c r="B182" s="203">
        <f t="shared" ref="B182:B192" si="100">O13</f>
        <v>0</v>
      </c>
    </row>
    <row r="183" spans="1:2" x14ac:dyDescent="0.25">
      <c r="A183" s="129">
        <f t="shared" si="99"/>
        <v>89782</v>
      </c>
      <c r="B183" s="203">
        <f t="shared" si="100"/>
        <v>0</v>
      </c>
    </row>
    <row r="184" spans="1:2" x14ac:dyDescent="0.25">
      <c r="A184" s="129">
        <f t="shared" si="99"/>
        <v>89784</v>
      </c>
      <c r="B184" s="203">
        <f t="shared" si="100"/>
        <v>0</v>
      </c>
    </row>
    <row r="185" spans="1:2" x14ac:dyDescent="0.25">
      <c r="A185" s="129">
        <f t="shared" si="99"/>
        <v>89795</v>
      </c>
      <c r="B185" s="203">
        <f t="shared" si="100"/>
        <v>0</v>
      </c>
    </row>
    <row r="186" spans="1:2" x14ac:dyDescent="0.25">
      <c r="A186" s="129">
        <f t="shared" si="99"/>
        <v>89744</v>
      </c>
      <c r="B186" s="203">
        <f t="shared" si="100"/>
        <v>0</v>
      </c>
    </row>
    <row r="187" spans="1:2" x14ac:dyDescent="0.25">
      <c r="A187" s="129">
        <f t="shared" si="99"/>
        <v>89745</v>
      </c>
      <c r="B187" s="203">
        <f t="shared" si="100"/>
        <v>0</v>
      </c>
    </row>
    <row r="188" spans="1:2" x14ac:dyDescent="0.25">
      <c r="A188" s="129">
        <f t="shared" si="99"/>
        <v>4501374377</v>
      </c>
      <c r="B188" s="203" t="str">
        <f t="shared" si="100"/>
        <v>9AM</v>
      </c>
    </row>
    <row r="189" spans="1:2" x14ac:dyDescent="0.25">
      <c r="A189" s="129">
        <f t="shared" si="99"/>
        <v>4501374376</v>
      </c>
      <c r="B189" s="203" t="str">
        <f t="shared" si="100"/>
        <v>11AM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7AM</v>
      </c>
    </row>
    <row r="194" spans="1:2" x14ac:dyDescent="0.25">
      <c r="A194" s="129" t="str">
        <f>L26</f>
        <v>CAPS</v>
      </c>
      <c r="B194" s="203" t="str">
        <f>O26</f>
        <v>8AM</v>
      </c>
    </row>
    <row r="195" spans="1:2" x14ac:dyDescent="0.25">
      <c r="A195" s="129" t="str">
        <f>L27</f>
        <v>AMCOR</v>
      </c>
      <c r="B195" s="203" t="str">
        <f>O27</f>
        <v>9AM</v>
      </c>
    </row>
    <row r="196" spans="1:2" x14ac:dyDescent="0.25">
      <c r="A196" s="129" t="str">
        <f>L28</f>
        <v>GPI</v>
      </c>
      <c r="B196" s="203" t="str">
        <f>O28</f>
        <v>11AM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89734</v>
      </c>
      <c r="B202" s="203">
        <f t="shared" si="102"/>
        <v>0</v>
      </c>
    </row>
    <row r="203" spans="1:2" x14ac:dyDescent="0.25">
      <c r="A203" s="129">
        <f t="shared" si="101"/>
        <v>89735</v>
      </c>
      <c r="B203" s="203">
        <f t="shared" si="102"/>
        <v>0</v>
      </c>
    </row>
    <row r="204" spans="1:2" x14ac:dyDescent="0.25">
      <c r="A204" s="129">
        <f t="shared" si="101"/>
        <v>89759</v>
      </c>
      <c r="B204" s="203">
        <f t="shared" si="102"/>
        <v>0</v>
      </c>
    </row>
    <row r="205" spans="1:2" x14ac:dyDescent="0.25">
      <c r="A205" s="129">
        <f t="shared" si="101"/>
        <v>89783</v>
      </c>
      <c r="B205" s="203">
        <f t="shared" si="102"/>
        <v>0</v>
      </c>
    </row>
    <row r="206" spans="1:2" x14ac:dyDescent="0.25">
      <c r="A206" s="129">
        <f t="shared" si="101"/>
        <v>89785</v>
      </c>
      <c r="B206" s="203">
        <f t="shared" si="102"/>
        <v>0</v>
      </c>
    </row>
    <row r="207" spans="1:2" x14ac:dyDescent="0.25">
      <c r="A207" s="129">
        <f t="shared" si="101"/>
        <v>89786</v>
      </c>
      <c r="B207" s="203">
        <f t="shared" si="102"/>
        <v>0</v>
      </c>
    </row>
    <row r="208" spans="1:2" x14ac:dyDescent="0.25">
      <c r="A208" s="129">
        <f t="shared" si="101"/>
        <v>89787</v>
      </c>
      <c r="B208" s="203">
        <f t="shared" si="102"/>
        <v>0</v>
      </c>
    </row>
    <row r="209" spans="1:2" x14ac:dyDescent="0.25">
      <c r="A209" s="129">
        <f t="shared" si="101"/>
        <v>89788</v>
      </c>
      <c r="B209" s="203">
        <f t="shared" si="102"/>
        <v>0</v>
      </c>
    </row>
    <row r="210" spans="1:2" x14ac:dyDescent="0.25">
      <c r="A210" s="129">
        <f t="shared" ref="A210:A223" si="103">L44</f>
        <v>89791</v>
      </c>
      <c r="B210" s="203">
        <f t="shared" ref="B210:B223" si="104">O44</f>
        <v>0</v>
      </c>
    </row>
    <row r="211" spans="1:2" x14ac:dyDescent="0.25">
      <c r="A211" s="129">
        <f t="shared" si="103"/>
        <v>89792</v>
      </c>
      <c r="B211" s="203">
        <f t="shared" si="104"/>
        <v>0</v>
      </c>
    </row>
    <row r="212" spans="1:2" x14ac:dyDescent="0.25">
      <c r="A212" s="129">
        <f t="shared" si="103"/>
        <v>89793</v>
      </c>
      <c r="B212" s="203">
        <f t="shared" si="104"/>
        <v>0</v>
      </c>
    </row>
    <row r="213" spans="1:2" x14ac:dyDescent="0.25">
      <c r="A213" s="129">
        <f t="shared" si="103"/>
        <v>89794</v>
      </c>
      <c r="B213" s="203">
        <f t="shared" si="104"/>
        <v>0</v>
      </c>
    </row>
    <row r="214" spans="1:2" x14ac:dyDescent="0.25">
      <c r="A214" s="129">
        <f t="shared" si="103"/>
        <v>89740</v>
      </c>
      <c r="B214" s="203" t="str">
        <f t="shared" si="104"/>
        <v>Fill remainder of the trailer w/ FEFO</v>
      </c>
    </row>
    <row r="215" spans="1:2" x14ac:dyDescent="0.25">
      <c r="A215" s="129">
        <f t="shared" si="103"/>
        <v>89741</v>
      </c>
      <c r="B215" s="203">
        <f t="shared" si="104"/>
        <v>0</v>
      </c>
    </row>
    <row r="216" spans="1:2" x14ac:dyDescent="0.25">
      <c r="A216" s="129">
        <f t="shared" si="103"/>
        <v>4501375141</v>
      </c>
      <c r="B216" s="203" t="str">
        <f t="shared" si="104"/>
        <v>11AM</v>
      </c>
    </row>
    <row r="217" spans="1:2" x14ac:dyDescent="0.25">
      <c r="A217" s="129">
        <f t="shared" si="103"/>
        <v>4501375139</v>
      </c>
      <c r="B217" s="203" t="str">
        <f t="shared" si="104"/>
        <v>1PM</v>
      </c>
    </row>
    <row r="218" spans="1:2" x14ac:dyDescent="0.25">
      <c r="A218" s="129">
        <f t="shared" si="103"/>
        <v>4501375140</v>
      </c>
      <c r="B218" s="203" t="str">
        <f t="shared" si="104"/>
        <v>3PM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 t="str">
        <f t="shared" si="104"/>
        <v>9AM</v>
      </c>
    </row>
    <row r="222" spans="1:2" x14ac:dyDescent="0.25">
      <c r="A222" s="129" t="str">
        <f t="shared" si="103"/>
        <v>AMCOR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8AM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89766</v>
      </c>
      <c r="B225" s="203">
        <f t="shared" ref="B225:B230" si="106">X5</f>
        <v>0</v>
      </c>
    </row>
    <row r="226" spans="1:2" x14ac:dyDescent="0.25">
      <c r="A226" s="129">
        <f t="shared" si="105"/>
        <v>89767</v>
      </c>
      <c r="B226" s="203">
        <f t="shared" si="106"/>
        <v>0</v>
      </c>
    </row>
    <row r="227" spans="1:2" x14ac:dyDescent="0.25">
      <c r="A227" s="129">
        <f t="shared" si="105"/>
        <v>89768</v>
      </c>
      <c r="B227" s="203">
        <f t="shared" si="106"/>
        <v>0</v>
      </c>
    </row>
    <row r="228" spans="1:2" x14ac:dyDescent="0.25">
      <c r="A228" s="129">
        <f t="shared" si="105"/>
        <v>89769</v>
      </c>
      <c r="B228" s="203">
        <f t="shared" si="106"/>
        <v>0</v>
      </c>
    </row>
    <row r="229" spans="1:2" x14ac:dyDescent="0.25">
      <c r="A229" s="129">
        <f t="shared" si="105"/>
        <v>89770</v>
      </c>
      <c r="B229" s="203">
        <f t="shared" si="106"/>
        <v>0</v>
      </c>
    </row>
    <row r="230" spans="1:2" x14ac:dyDescent="0.25">
      <c r="A230" s="129">
        <f t="shared" si="105"/>
        <v>89772</v>
      </c>
      <c r="B230" s="203">
        <f t="shared" si="106"/>
        <v>0</v>
      </c>
    </row>
    <row r="231" spans="1:2" x14ac:dyDescent="0.25">
      <c r="A231" s="129">
        <f t="shared" ref="A231:A241" si="107">U13</f>
        <v>89775</v>
      </c>
      <c r="B231" s="203">
        <f t="shared" ref="B231:B241" si="108">X13</f>
        <v>0</v>
      </c>
    </row>
    <row r="232" spans="1:2" x14ac:dyDescent="0.25">
      <c r="A232" s="129">
        <f t="shared" si="107"/>
        <v>89776</v>
      </c>
      <c r="B232" s="203">
        <f t="shared" si="108"/>
        <v>0</v>
      </c>
    </row>
    <row r="233" spans="1:2" x14ac:dyDescent="0.25">
      <c r="A233" s="129">
        <f t="shared" si="107"/>
        <v>89777</v>
      </c>
      <c r="B233" s="203">
        <f t="shared" si="108"/>
        <v>0</v>
      </c>
    </row>
    <row r="234" spans="1:2" x14ac:dyDescent="0.25">
      <c r="A234" s="129">
        <f t="shared" si="107"/>
        <v>89778</v>
      </c>
      <c r="B234" s="203">
        <f t="shared" si="108"/>
        <v>0</v>
      </c>
    </row>
    <row r="235" spans="1:2" x14ac:dyDescent="0.25">
      <c r="A235" s="129">
        <f t="shared" si="107"/>
        <v>89742</v>
      </c>
      <c r="B235" s="203" t="str">
        <f t="shared" si="108"/>
        <v>No Show</v>
      </c>
    </row>
    <row r="236" spans="1:2" x14ac:dyDescent="0.25">
      <c r="A236" s="129">
        <f t="shared" si="107"/>
        <v>89743</v>
      </c>
      <c r="B236" s="203" t="str">
        <f t="shared" si="108"/>
        <v>No Show</v>
      </c>
    </row>
    <row r="237" spans="1:2" x14ac:dyDescent="0.25">
      <c r="A237" s="129">
        <f t="shared" si="107"/>
        <v>0</v>
      </c>
      <c r="B237" s="203" t="str">
        <f t="shared" si="108"/>
        <v>8AM</v>
      </c>
    </row>
    <row r="238" spans="1:2" x14ac:dyDescent="0.25">
      <c r="A238" s="129">
        <f t="shared" si="107"/>
        <v>0</v>
      </c>
      <c r="B238" s="203" t="str">
        <f t="shared" si="108"/>
        <v>1PM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GPI</v>
      </c>
      <c r="B242" s="203" t="str">
        <f>X25</f>
        <v>9AM</v>
      </c>
    </row>
    <row r="243" spans="1:2" x14ac:dyDescent="0.25">
      <c r="A243" s="129" t="str">
        <f>U26</f>
        <v>GPI</v>
      </c>
      <c r="B243" s="203" t="str">
        <f>X26</f>
        <v>8AM</v>
      </c>
    </row>
    <row r="244" spans="1:2" x14ac:dyDescent="0.25">
      <c r="A244" s="129" t="str">
        <f>U27</f>
        <v>IPAPER</v>
      </c>
      <c r="B244" s="203" t="str">
        <f>X27</f>
        <v>10AM</v>
      </c>
    </row>
    <row r="245" spans="1:2" x14ac:dyDescent="0.25">
      <c r="A245" s="129" t="str">
        <f>U28</f>
        <v>IPAPER</v>
      </c>
      <c r="B245" s="203" t="str">
        <f>X28</f>
        <v>11AM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89719</v>
      </c>
      <c r="B251" s="203">
        <f t="shared" si="110"/>
        <v>0</v>
      </c>
    </row>
    <row r="252" spans="1:2" x14ac:dyDescent="0.25">
      <c r="A252" s="129">
        <f t="shared" si="109"/>
        <v>89720</v>
      </c>
      <c r="B252" s="203">
        <f t="shared" si="110"/>
        <v>0</v>
      </c>
    </row>
    <row r="253" spans="1:2" x14ac:dyDescent="0.25">
      <c r="A253" s="129">
        <f t="shared" si="109"/>
        <v>89721</v>
      </c>
      <c r="B253" s="203">
        <f t="shared" si="110"/>
        <v>0</v>
      </c>
    </row>
    <row r="254" spans="1:2" x14ac:dyDescent="0.25">
      <c r="A254" s="129">
        <f t="shared" si="109"/>
        <v>89722</v>
      </c>
      <c r="B254" s="203">
        <f t="shared" si="110"/>
        <v>0</v>
      </c>
    </row>
    <row r="255" spans="1:2" x14ac:dyDescent="0.25">
      <c r="A255" s="129">
        <f t="shared" si="109"/>
        <v>89723</v>
      </c>
      <c r="B255" s="203">
        <f t="shared" si="110"/>
        <v>0</v>
      </c>
    </row>
    <row r="256" spans="1:2" x14ac:dyDescent="0.25">
      <c r="A256" s="129">
        <f t="shared" si="109"/>
        <v>89724</v>
      </c>
      <c r="B256" s="203">
        <f t="shared" si="110"/>
        <v>0</v>
      </c>
    </row>
    <row r="257" spans="1:2" x14ac:dyDescent="0.25">
      <c r="A257" s="129">
        <f t="shared" si="109"/>
        <v>89725</v>
      </c>
      <c r="B257" s="203">
        <f t="shared" si="110"/>
        <v>0</v>
      </c>
    </row>
    <row r="258" spans="1:2" x14ac:dyDescent="0.25">
      <c r="A258" s="129">
        <f t="shared" si="109"/>
        <v>89726</v>
      </c>
      <c r="B258" s="203">
        <f t="shared" si="110"/>
        <v>0</v>
      </c>
    </row>
    <row r="259" spans="1:2" x14ac:dyDescent="0.25">
      <c r="A259" s="129">
        <f t="shared" ref="A259:A270" si="111">U44</f>
        <v>89730</v>
      </c>
      <c r="B259" s="203">
        <f t="shared" ref="B259:B270" si="112">X44</f>
        <v>0</v>
      </c>
    </row>
    <row r="260" spans="1:2" x14ac:dyDescent="0.25">
      <c r="A260" s="129">
        <f t="shared" si="111"/>
        <v>89731</v>
      </c>
      <c r="B260" s="203">
        <f t="shared" si="112"/>
        <v>0</v>
      </c>
    </row>
    <row r="261" spans="1:2" x14ac:dyDescent="0.25">
      <c r="A261" s="129">
        <f t="shared" si="111"/>
        <v>89732</v>
      </c>
      <c r="B261" s="203">
        <f t="shared" si="112"/>
        <v>0</v>
      </c>
    </row>
    <row r="262" spans="1:2" x14ac:dyDescent="0.25">
      <c r="A262" s="129">
        <f t="shared" si="111"/>
        <v>89733</v>
      </c>
      <c r="B262" s="203">
        <f t="shared" si="112"/>
        <v>0</v>
      </c>
    </row>
    <row r="263" spans="1:2" x14ac:dyDescent="0.25">
      <c r="A263" s="129">
        <f t="shared" si="111"/>
        <v>89738</v>
      </c>
      <c r="B263" s="203">
        <f t="shared" si="112"/>
        <v>0</v>
      </c>
    </row>
    <row r="264" spans="1:2" x14ac:dyDescent="0.25">
      <c r="A264" s="129">
        <f t="shared" si="111"/>
        <v>89739</v>
      </c>
      <c r="B264" s="203">
        <f t="shared" si="112"/>
        <v>0</v>
      </c>
    </row>
    <row r="265" spans="1:2" x14ac:dyDescent="0.25">
      <c r="A265" s="129">
        <f t="shared" si="111"/>
        <v>4501375492</v>
      </c>
      <c r="B265" s="203" t="str">
        <f t="shared" si="112"/>
        <v>3PM</v>
      </c>
    </row>
    <row r="266" spans="1:2" x14ac:dyDescent="0.25">
      <c r="A266" s="129">
        <f t="shared" si="111"/>
        <v>4501375496</v>
      </c>
      <c r="B266" s="203" t="str">
        <f t="shared" si="112"/>
        <v>11AM</v>
      </c>
    </row>
    <row r="267" spans="1:2" x14ac:dyDescent="0.25">
      <c r="A267" s="129">
        <f t="shared" si="111"/>
        <v>4501375497</v>
      </c>
      <c r="B267" s="203" t="str">
        <f t="shared" si="112"/>
        <v>1PM</v>
      </c>
    </row>
    <row r="268" spans="1:2" x14ac:dyDescent="0.25">
      <c r="A268" s="129" t="str">
        <f t="shared" si="111"/>
        <v xml:space="preserve">CHEP </v>
      </c>
      <c r="B268" s="203">
        <f t="shared" si="112"/>
        <v>0</v>
      </c>
    </row>
    <row r="269" spans="1:2" x14ac:dyDescent="0.25">
      <c r="A269" s="129" t="e">
        <f>#REF!</f>
        <v>#REF!</v>
      </c>
      <c r="B269" s="203" t="e">
        <f>#REF!</f>
        <v>#REF!</v>
      </c>
    </row>
    <row r="270" spans="1:2" x14ac:dyDescent="0.25">
      <c r="A270" s="129" t="str">
        <f t="shared" si="111"/>
        <v>GPI</v>
      </c>
      <c r="B270" s="203" t="str">
        <f t="shared" si="112"/>
        <v>8AM</v>
      </c>
    </row>
    <row r="271" spans="1:2" x14ac:dyDescent="0.25">
      <c r="A271" s="129" t="str">
        <f>U54</f>
        <v>AMCOR</v>
      </c>
      <c r="B271" s="203" t="str">
        <f>X54</f>
        <v>7AM</v>
      </c>
    </row>
    <row r="272" spans="1:2" x14ac:dyDescent="0.25">
      <c r="A272" s="129" t="str">
        <f>U58</f>
        <v>CAPS</v>
      </c>
      <c r="B272" s="203" t="str">
        <f>X58</f>
        <v>12PM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conditionalFormatting sqref="AB32 J31:J32 S31:S32 AB34:AB40 J60 AB46:AB47 A31:A32 AB49:AB60 A88 H98:H99 J80:J88 J90:J97 S78:S99 A98:A100 A27:A29 A15:A25 AK59:AK99 AB68:AB99 S54:S60">
    <cfRule type="cellIs" dxfId="10774" priority="375" operator="equal">
      <formula>"SLC"</formula>
    </cfRule>
  </conditionalFormatting>
  <conditionalFormatting sqref="AB32 J31:J32 S31:S32 AB34:AB40 J60 AB46:AB47 A31:A32 AB49:AB60 A88 H98:H99 J80:J88 J90:J97 S78:S99 A98:A100 A27:A29 A15:A25 AK59:AK99 AB68:AB99 S54:S60">
    <cfRule type="cellIs" dxfId="10773" priority="371" operator="equal">
      <formula>"IDF"</formula>
    </cfRule>
    <cfRule type="cellIs" dxfId="10772" priority="372" operator="equal">
      <formula>"Costco"</formula>
    </cfRule>
    <cfRule type="cellIs" dxfId="10771" priority="373" operator="equal">
      <formula>"Gutzy"</formula>
    </cfRule>
    <cfRule type="cellIs" dxfId="10770" priority="374" operator="equal">
      <formula>"LCP"</formula>
    </cfRule>
  </conditionalFormatting>
  <conditionalFormatting sqref="AB34:AB40 J60 AB46:AB47 AB49:AB60 A88 H98:H99 J80:J88 J90:J97 S78:S99 A98:A99 A27:A29 A15:A25 AB68:AB99 S54:S60">
    <cfRule type="cellIs" dxfId="10769" priority="370" operator="equal">
      <formula>"Receiving"</formula>
    </cfRule>
  </conditionalFormatting>
  <conditionalFormatting sqref="AB48">
    <cfRule type="cellIs" dxfId="10768" priority="369" operator="equal">
      <formula>"SLC"</formula>
    </cfRule>
  </conditionalFormatting>
  <conditionalFormatting sqref="AB48">
    <cfRule type="cellIs" dxfId="10767" priority="365" operator="equal">
      <formula>"IDF"</formula>
    </cfRule>
    <cfRule type="cellIs" dxfId="10766" priority="366" operator="equal">
      <formula>"Costco"</formula>
    </cfRule>
    <cfRule type="cellIs" dxfId="10765" priority="367" operator="equal">
      <formula>"Gutzy"</formula>
    </cfRule>
    <cfRule type="cellIs" dxfId="10764" priority="368" operator="equal">
      <formula>"LCP"</formula>
    </cfRule>
  </conditionalFormatting>
  <conditionalFormatting sqref="AB48">
    <cfRule type="cellIs" dxfId="10763" priority="364" operator="equal">
      <formula>"Receiving"</formula>
    </cfRule>
  </conditionalFormatting>
  <conditionalFormatting sqref="AB41">
    <cfRule type="cellIs" dxfId="10762" priority="363" operator="equal">
      <formula>"SLC"</formula>
    </cfRule>
  </conditionalFormatting>
  <conditionalFormatting sqref="AB41">
    <cfRule type="cellIs" dxfId="10761" priority="359" operator="equal">
      <formula>"IDF"</formula>
    </cfRule>
    <cfRule type="cellIs" dxfId="10760" priority="360" operator="equal">
      <formula>"Costco"</formula>
    </cfRule>
    <cfRule type="cellIs" dxfId="10759" priority="361" operator="equal">
      <formula>"Gutzy"</formula>
    </cfRule>
    <cfRule type="cellIs" dxfId="10758" priority="362" operator="equal">
      <formula>"LCP"</formula>
    </cfRule>
  </conditionalFormatting>
  <conditionalFormatting sqref="AB41">
    <cfRule type="cellIs" dxfId="10757" priority="358" operator="equal">
      <formula>"Receiving"</formula>
    </cfRule>
  </conditionalFormatting>
  <conditionalFormatting sqref="AB42:AB44">
    <cfRule type="cellIs" dxfId="10756" priority="357" operator="equal">
      <formula>"SLC"</formula>
    </cfRule>
  </conditionalFormatting>
  <conditionalFormatting sqref="AB42:AB44">
    <cfRule type="cellIs" dxfId="10755" priority="353" operator="equal">
      <formula>"IDF"</formula>
    </cfRule>
    <cfRule type="cellIs" dxfId="10754" priority="354" operator="equal">
      <formula>"Costco"</formula>
    </cfRule>
    <cfRule type="cellIs" dxfId="10753" priority="355" operator="equal">
      <formula>"Gutzy"</formula>
    </cfRule>
    <cfRule type="cellIs" dxfId="10752" priority="356" operator="equal">
      <formula>"LCP"</formula>
    </cfRule>
  </conditionalFormatting>
  <conditionalFormatting sqref="AB42:AB44">
    <cfRule type="cellIs" dxfId="10751" priority="352" operator="equal">
      <formula>"Receiving"</formula>
    </cfRule>
  </conditionalFormatting>
  <conditionalFormatting sqref="AB45">
    <cfRule type="cellIs" dxfId="10750" priority="351" operator="equal">
      <formula>"SLC"</formula>
    </cfRule>
  </conditionalFormatting>
  <conditionalFormatting sqref="AB45">
    <cfRule type="cellIs" dxfId="10749" priority="347" operator="equal">
      <formula>"IDF"</formula>
    </cfRule>
    <cfRule type="cellIs" dxfId="10748" priority="348" operator="equal">
      <formula>"Costco"</formula>
    </cfRule>
    <cfRule type="cellIs" dxfId="10747" priority="349" operator="equal">
      <formula>"Gutzy"</formula>
    </cfRule>
    <cfRule type="cellIs" dxfId="10746" priority="350" operator="equal">
      <formula>"LCP"</formula>
    </cfRule>
  </conditionalFormatting>
  <conditionalFormatting sqref="AB45">
    <cfRule type="cellIs" dxfId="10745" priority="346" operator="equal">
      <formula>"Receiving"</formula>
    </cfRule>
  </conditionalFormatting>
  <conditionalFormatting sqref="I100">
    <cfRule type="cellIs" dxfId="10744" priority="345" operator="equal">
      <formula>"SLC"</formula>
    </cfRule>
  </conditionalFormatting>
  <conditionalFormatting sqref="I100">
    <cfRule type="cellIs" dxfId="10743" priority="341" operator="equal">
      <formula>"IDF"</formula>
    </cfRule>
    <cfRule type="cellIs" dxfId="10742" priority="342" operator="equal">
      <formula>"Costco"</formula>
    </cfRule>
    <cfRule type="cellIs" dxfId="10741" priority="343" operator="equal">
      <formula>"Gutzy"</formula>
    </cfRule>
    <cfRule type="cellIs" dxfId="10740" priority="344" operator="equal">
      <formula>"LCP"</formula>
    </cfRule>
  </conditionalFormatting>
  <conditionalFormatting sqref="Q100">
    <cfRule type="cellIs" dxfId="10739" priority="340" operator="equal">
      <formula>"SLC"</formula>
    </cfRule>
  </conditionalFormatting>
  <conditionalFormatting sqref="Q100">
    <cfRule type="cellIs" dxfId="10738" priority="336" operator="equal">
      <formula>"IDF"</formula>
    </cfRule>
    <cfRule type="cellIs" dxfId="10737" priority="337" operator="equal">
      <formula>"Costco"</formula>
    </cfRule>
    <cfRule type="cellIs" dxfId="10736" priority="338" operator="equal">
      <formula>"Gutzy"</formula>
    </cfRule>
    <cfRule type="cellIs" dxfId="10735" priority="339" operator="equal">
      <formula>"LCP"</formula>
    </cfRule>
  </conditionalFormatting>
  <conditionalFormatting sqref="Y100">
    <cfRule type="cellIs" dxfId="10734" priority="335" operator="equal">
      <formula>"SLC"</formula>
    </cfRule>
  </conditionalFormatting>
  <conditionalFormatting sqref="Y100">
    <cfRule type="cellIs" dxfId="10733" priority="331" operator="equal">
      <formula>"IDF"</formula>
    </cfRule>
    <cfRule type="cellIs" dxfId="10732" priority="332" operator="equal">
      <formula>"Costco"</formula>
    </cfRule>
    <cfRule type="cellIs" dxfId="10731" priority="333" operator="equal">
      <formula>"Gutzy"</formula>
    </cfRule>
    <cfRule type="cellIs" dxfId="10730" priority="334" operator="equal">
      <formula>"LCP"</formula>
    </cfRule>
  </conditionalFormatting>
  <conditionalFormatting sqref="AG100">
    <cfRule type="cellIs" dxfId="10729" priority="330" operator="equal">
      <formula>"SLC"</formula>
    </cfRule>
  </conditionalFormatting>
  <conditionalFormatting sqref="AG100">
    <cfRule type="cellIs" dxfId="10728" priority="326" operator="equal">
      <formula>"IDF"</formula>
    </cfRule>
    <cfRule type="cellIs" dxfId="10727" priority="327" operator="equal">
      <formula>"Costco"</formula>
    </cfRule>
    <cfRule type="cellIs" dxfId="10726" priority="328" operator="equal">
      <formula>"Gutzy"</formula>
    </cfRule>
    <cfRule type="cellIs" dxfId="10725" priority="329" operator="equal">
      <formula>"LCP"</formula>
    </cfRule>
  </conditionalFormatting>
  <conditionalFormatting sqref="AO100">
    <cfRule type="cellIs" dxfId="10724" priority="325" operator="equal">
      <formula>"SLC"</formula>
    </cfRule>
  </conditionalFormatting>
  <conditionalFormatting sqref="AO100">
    <cfRule type="cellIs" dxfId="10723" priority="321" operator="equal">
      <formula>"IDF"</formula>
    </cfRule>
    <cfRule type="cellIs" dxfId="10722" priority="322" operator="equal">
      <formula>"Costco"</formula>
    </cfRule>
    <cfRule type="cellIs" dxfId="10721" priority="323" operator="equal">
      <formula>"Gutzy"</formula>
    </cfRule>
    <cfRule type="cellIs" dxfId="10720" priority="324" operator="equal">
      <formula>"LCP"</formula>
    </cfRule>
  </conditionalFormatting>
  <conditionalFormatting sqref="AW100">
    <cfRule type="cellIs" dxfId="10719" priority="320" operator="equal">
      <formula>"SLC"</formula>
    </cfRule>
  </conditionalFormatting>
  <conditionalFormatting sqref="AW100">
    <cfRule type="cellIs" dxfId="10718" priority="316" operator="equal">
      <formula>"IDF"</formula>
    </cfRule>
    <cfRule type="cellIs" dxfId="10717" priority="317" operator="equal">
      <formula>"Costco"</formula>
    </cfRule>
    <cfRule type="cellIs" dxfId="10716" priority="318" operator="equal">
      <formula>"Gutzy"</formula>
    </cfRule>
    <cfRule type="cellIs" dxfId="10715" priority="319" operator="equal">
      <formula>"LCP"</formula>
    </cfRule>
  </conditionalFormatting>
  <conditionalFormatting sqref="J27">
    <cfRule type="cellIs" dxfId="10714" priority="315" operator="equal">
      <formula>"SLC"</formula>
    </cfRule>
  </conditionalFormatting>
  <conditionalFormatting sqref="J27">
    <cfRule type="cellIs" dxfId="10713" priority="311" operator="equal">
      <formula>"IDF"</formula>
    </cfRule>
    <cfRule type="cellIs" dxfId="10712" priority="312" operator="equal">
      <formula>"Costco"</formula>
    </cfRule>
    <cfRule type="cellIs" dxfId="10711" priority="313" operator="equal">
      <formula>"Gutzy"</formula>
    </cfRule>
    <cfRule type="cellIs" dxfId="10710" priority="314" operator="equal">
      <formula>"LCP"</formula>
    </cfRule>
  </conditionalFormatting>
  <conditionalFormatting sqref="J27">
    <cfRule type="cellIs" dxfId="10709" priority="310" operator="equal">
      <formula>"Receiving"</formula>
    </cfRule>
  </conditionalFormatting>
  <conditionalFormatting sqref="S23 S25:S29">
    <cfRule type="cellIs" dxfId="10708" priority="309" operator="equal">
      <formula>"SLC"</formula>
    </cfRule>
  </conditionalFormatting>
  <conditionalFormatting sqref="S23 S25:S29">
    <cfRule type="cellIs" dxfId="10707" priority="305" operator="equal">
      <formula>"IDF"</formula>
    </cfRule>
    <cfRule type="cellIs" dxfId="10706" priority="306" operator="equal">
      <formula>"Costco"</formula>
    </cfRule>
    <cfRule type="cellIs" dxfId="10705" priority="307" operator="equal">
      <formula>"Gutzy"</formula>
    </cfRule>
    <cfRule type="cellIs" dxfId="10704" priority="308" operator="equal">
      <formula>"LCP"</formula>
    </cfRule>
  </conditionalFormatting>
  <conditionalFormatting sqref="S23 S25:S29">
    <cfRule type="cellIs" dxfId="10703" priority="304" operator="equal">
      <formula>"Receiving"</formula>
    </cfRule>
  </conditionalFormatting>
  <conditionalFormatting sqref="J89">
    <cfRule type="cellIs" dxfId="10702" priority="303" operator="equal">
      <formula>"SLC"</formula>
    </cfRule>
  </conditionalFormatting>
  <conditionalFormatting sqref="J89">
    <cfRule type="cellIs" dxfId="10701" priority="299" operator="equal">
      <formula>"IDF"</formula>
    </cfRule>
    <cfRule type="cellIs" dxfId="10700" priority="300" operator="equal">
      <formula>"Costco"</formula>
    </cfRule>
    <cfRule type="cellIs" dxfId="10699" priority="301" operator="equal">
      <formula>"Gutzy"</formula>
    </cfRule>
    <cfRule type="cellIs" dxfId="10698" priority="302" operator="equal">
      <formula>"LCP"</formula>
    </cfRule>
  </conditionalFormatting>
  <conditionalFormatting sqref="J89">
    <cfRule type="cellIs" dxfId="10697" priority="298" operator="equal">
      <formula>"Receiving"</formula>
    </cfRule>
  </conditionalFormatting>
  <conditionalFormatting sqref="J30">
    <cfRule type="cellIs" dxfId="10696" priority="297" operator="equal">
      <formula>"SLC"</formula>
    </cfRule>
  </conditionalFormatting>
  <conditionalFormatting sqref="J30">
    <cfRule type="cellIs" dxfId="10695" priority="293" operator="equal">
      <formula>"IDF"</formula>
    </cfRule>
    <cfRule type="cellIs" dxfId="10694" priority="294" operator="equal">
      <formula>"Costco"</formula>
    </cfRule>
    <cfRule type="cellIs" dxfId="10693" priority="295" operator="equal">
      <formula>"Gutzy"</formula>
    </cfRule>
    <cfRule type="cellIs" dxfId="10692" priority="296" operator="equal">
      <formula>"LCP"</formula>
    </cfRule>
  </conditionalFormatting>
  <conditionalFormatting sqref="J30">
    <cfRule type="cellIs" dxfId="10691" priority="292" operator="equal">
      <formula>"Receiving"</formula>
    </cfRule>
  </conditionalFormatting>
  <conditionalFormatting sqref="J27:J30">
    <cfRule type="cellIs" dxfId="10690" priority="291" operator="equal">
      <formula>"SLC"</formula>
    </cfRule>
  </conditionalFormatting>
  <conditionalFormatting sqref="J27:J30">
    <cfRule type="cellIs" dxfId="10689" priority="287" operator="equal">
      <formula>"IDF"</formula>
    </cfRule>
    <cfRule type="cellIs" dxfId="10688" priority="288" operator="equal">
      <formula>"Costco"</formula>
    </cfRule>
    <cfRule type="cellIs" dxfId="10687" priority="289" operator="equal">
      <formula>"Gutzy"</formula>
    </cfRule>
    <cfRule type="cellIs" dxfId="10686" priority="290" operator="equal">
      <formula>"LCP"</formula>
    </cfRule>
  </conditionalFormatting>
  <conditionalFormatting sqref="J27:J30">
    <cfRule type="cellIs" dxfId="10685" priority="286" operator="equal">
      <formula>"Receiving"</formula>
    </cfRule>
  </conditionalFormatting>
  <conditionalFormatting sqref="S30">
    <cfRule type="cellIs" dxfId="10684" priority="279" operator="equal">
      <formula>"SLC"</formula>
    </cfRule>
  </conditionalFormatting>
  <conditionalFormatting sqref="S30">
    <cfRule type="cellIs" dxfId="10683" priority="275" operator="equal">
      <formula>"IDF"</formula>
    </cfRule>
    <cfRule type="cellIs" dxfId="10682" priority="276" operator="equal">
      <formula>"Costco"</formula>
    </cfRule>
    <cfRule type="cellIs" dxfId="10681" priority="277" operator="equal">
      <formula>"Gutzy"</formula>
    </cfRule>
    <cfRule type="cellIs" dxfId="10680" priority="278" operator="equal">
      <formula>"LCP"</formula>
    </cfRule>
  </conditionalFormatting>
  <conditionalFormatting sqref="S30">
    <cfRule type="cellIs" dxfId="10679" priority="274" operator="equal">
      <formula>"Receiving"</formula>
    </cfRule>
  </conditionalFormatting>
  <conditionalFormatting sqref="J26 J5:J18">
    <cfRule type="cellIs" dxfId="10678" priority="273" operator="equal">
      <formula>"SLC"</formula>
    </cfRule>
  </conditionalFormatting>
  <conditionalFormatting sqref="J26 J5:J18">
    <cfRule type="cellIs" dxfId="10677" priority="269" operator="equal">
      <formula>"IDF"</formula>
    </cfRule>
    <cfRule type="cellIs" dxfId="10676" priority="270" operator="equal">
      <formula>"Costco"</formula>
    </cfRule>
    <cfRule type="cellIs" dxfId="10675" priority="271" operator="equal">
      <formula>"Gutzy"</formula>
    </cfRule>
    <cfRule type="cellIs" dxfId="10674" priority="272" operator="equal">
      <formula>"LCP"</formula>
    </cfRule>
  </conditionalFormatting>
  <conditionalFormatting sqref="J26 J5:J18">
    <cfRule type="cellIs" dxfId="10673" priority="268" operator="equal">
      <formula>"Receiving"</formula>
    </cfRule>
  </conditionalFormatting>
  <conditionalFormatting sqref="J19:J24">
    <cfRule type="cellIs" dxfId="10672" priority="267" operator="equal">
      <formula>"SLC"</formula>
    </cfRule>
  </conditionalFormatting>
  <conditionalFormatting sqref="J19:J24">
    <cfRule type="cellIs" dxfId="10671" priority="263" operator="equal">
      <formula>"IDF"</formula>
    </cfRule>
    <cfRule type="cellIs" dxfId="10670" priority="264" operator="equal">
      <formula>"Costco"</formula>
    </cfRule>
    <cfRule type="cellIs" dxfId="10669" priority="265" operator="equal">
      <formula>"Gutzy"</formula>
    </cfRule>
    <cfRule type="cellIs" dxfId="10668" priority="266" operator="equal">
      <formula>"LCP"</formula>
    </cfRule>
  </conditionalFormatting>
  <conditionalFormatting sqref="J19:J24">
    <cfRule type="cellIs" dxfId="10667" priority="262" operator="equal">
      <formula>"Receiving"</formula>
    </cfRule>
  </conditionalFormatting>
  <conditionalFormatting sqref="S5:S18">
    <cfRule type="cellIs" dxfId="10666" priority="261" operator="equal">
      <formula>"SLC"</formula>
    </cfRule>
  </conditionalFormatting>
  <conditionalFormatting sqref="S5:S18">
    <cfRule type="cellIs" dxfId="10665" priority="257" operator="equal">
      <formula>"IDF"</formula>
    </cfRule>
    <cfRule type="cellIs" dxfId="10664" priority="258" operator="equal">
      <formula>"Costco"</formula>
    </cfRule>
    <cfRule type="cellIs" dxfId="10663" priority="259" operator="equal">
      <formula>"Gutzy"</formula>
    </cfRule>
    <cfRule type="cellIs" dxfId="10662" priority="260" operator="equal">
      <formula>"LCP"</formula>
    </cfRule>
  </conditionalFormatting>
  <conditionalFormatting sqref="S5:S18">
    <cfRule type="cellIs" dxfId="10661" priority="256" operator="equal">
      <formula>"Receiving"</formula>
    </cfRule>
  </conditionalFormatting>
  <conditionalFormatting sqref="S19:S23">
    <cfRule type="cellIs" dxfId="10660" priority="255" operator="equal">
      <formula>"SLC"</formula>
    </cfRule>
  </conditionalFormatting>
  <conditionalFormatting sqref="S19:S23">
    <cfRule type="cellIs" dxfId="10659" priority="251" operator="equal">
      <formula>"IDF"</formula>
    </cfRule>
    <cfRule type="cellIs" dxfId="10658" priority="252" operator="equal">
      <formula>"Costco"</formula>
    </cfRule>
    <cfRule type="cellIs" dxfId="10657" priority="253" operator="equal">
      <formula>"Gutzy"</formula>
    </cfRule>
    <cfRule type="cellIs" dxfId="10656" priority="254" operator="equal">
      <formula>"LCP"</formula>
    </cfRule>
  </conditionalFormatting>
  <conditionalFormatting sqref="S19:S23">
    <cfRule type="cellIs" dxfId="10655" priority="250" operator="equal">
      <formula>"Receiving"</formula>
    </cfRule>
  </conditionalFormatting>
  <conditionalFormatting sqref="S24">
    <cfRule type="cellIs" dxfId="10654" priority="249" operator="equal">
      <formula>"SLC"</formula>
    </cfRule>
  </conditionalFormatting>
  <conditionalFormatting sqref="S24">
    <cfRule type="cellIs" dxfId="10653" priority="245" operator="equal">
      <formula>"IDF"</formula>
    </cfRule>
    <cfRule type="cellIs" dxfId="10652" priority="246" operator="equal">
      <formula>"Costco"</formula>
    </cfRule>
    <cfRule type="cellIs" dxfId="10651" priority="247" operator="equal">
      <formula>"Gutzy"</formula>
    </cfRule>
    <cfRule type="cellIs" dxfId="10650" priority="248" operator="equal">
      <formula>"LCP"</formula>
    </cfRule>
  </conditionalFormatting>
  <conditionalFormatting sqref="S24">
    <cfRule type="cellIs" dxfId="10649" priority="244" operator="equal">
      <formula>"Receiving"</formula>
    </cfRule>
  </conditionalFormatting>
  <conditionalFormatting sqref="A30">
    <cfRule type="cellIs" dxfId="10648" priority="243" operator="equal">
      <formula>"SLC"</formula>
    </cfRule>
  </conditionalFormatting>
  <conditionalFormatting sqref="A30">
    <cfRule type="cellIs" dxfId="10647" priority="239" operator="equal">
      <formula>"IDF"</formula>
    </cfRule>
    <cfRule type="cellIs" dxfId="10646" priority="240" operator="equal">
      <formula>"Costco"</formula>
    </cfRule>
    <cfRule type="cellIs" dxfId="10645" priority="241" operator="equal">
      <formula>"Gutzy"</formula>
    </cfRule>
    <cfRule type="cellIs" dxfId="10644" priority="242" operator="equal">
      <formula>"LCP"</formula>
    </cfRule>
  </conditionalFormatting>
  <conditionalFormatting sqref="A30">
    <cfRule type="cellIs" dxfId="10643" priority="238" operator="equal">
      <formula>"Receiving"</formula>
    </cfRule>
  </conditionalFormatting>
  <conditionalFormatting sqref="A30">
    <cfRule type="cellIs" dxfId="10642" priority="237" operator="equal">
      <formula>"SLC"</formula>
    </cfRule>
  </conditionalFormatting>
  <conditionalFormatting sqref="A30">
    <cfRule type="cellIs" dxfId="10641" priority="233" operator="equal">
      <formula>"IDF"</formula>
    </cfRule>
    <cfRule type="cellIs" dxfId="10640" priority="234" operator="equal">
      <formula>"Costco"</formula>
    </cfRule>
    <cfRule type="cellIs" dxfId="10639" priority="235" operator="equal">
      <formula>"Gutzy"</formula>
    </cfRule>
    <cfRule type="cellIs" dxfId="10638" priority="236" operator="equal">
      <formula>"LCP"</formula>
    </cfRule>
  </conditionalFormatting>
  <conditionalFormatting sqref="A30">
    <cfRule type="cellIs" dxfId="10637" priority="232" operator="equal">
      <formula>"Receiving"</formula>
    </cfRule>
  </conditionalFormatting>
  <conditionalFormatting sqref="A60">
    <cfRule type="cellIs" dxfId="10636" priority="231" operator="equal">
      <formula>"SLC"</formula>
    </cfRule>
  </conditionalFormatting>
  <conditionalFormatting sqref="A60">
    <cfRule type="cellIs" dxfId="10635" priority="227" operator="equal">
      <formula>"IDF"</formula>
    </cfRule>
    <cfRule type="cellIs" dxfId="10634" priority="228" operator="equal">
      <formula>"Costco"</formula>
    </cfRule>
    <cfRule type="cellIs" dxfId="10633" priority="229" operator="equal">
      <formula>"Gutzy"</formula>
    </cfRule>
    <cfRule type="cellIs" dxfId="10632" priority="230" operator="equal">
      <formula>"LCP"</formula>
    </cfRule>
  </conditionalFormatting>
  <conditionalFormatting sqref="A34:A47">
    <cfRule type="cellIs" dxfId="10631" priority="208" operator="equal">
      <formula>"SLC"</formula>
    </cfRule>
  </conditionalFormatting>
  <conditionalFormatting sqref="A34:A47">
    <cfRule type="cellIs" dxfId="10630" priority="204" operator="equal">
      <formula>"IDF"</formula>
    </cfRule>
    <cfRule type="cellIs" dxfId="10629" priority="205" operator="equal">
      <formula>"Costco"</formula>
    </cfRule>
    <cfRule type="cellIs" dxfId="10628" priority="206" operator="equal">
      <formula>"Gutzy"</formula>
    </cfRule>
    <cfRule type="cellIs" dxfId="10627" priority="207" operator="equal">
      <formula>"LCP"</formula>
    </cfRule>
  </conditionalFormatting>
  <conditionalFormatting sqref="A34:A47">
    <cfRule type="cellIs" dxfId="10626" priority="203" operator="equal">
      <formula>"Receiving"</formula>
    </cfRule>
  </conditionalFormatting>
  <conditionalFormatting sqref="A48:A53">
    <cfRule type="cellIs" dxfId="10625" priority="202" operator="equal">
      <formula>"SLC"</formula>
    </cfRule>
  </conditionalFormatting>
  <conditionalFormatting sqref="A48:A53">
    <cfRule type="cellIs" dxfId="10624" priority="198" operator="equal">
      <formula>"IDF"</formula>
    </cfRule>
    <cfRule type="cellIs" dxfId="10623" priority="199" operator="equal">
      <formula>"Costco"</formula>
    </cfRule>
    <cfRule type="cellIs" dxfId="10622" priority="200" operator="equal">
      <formula>"Gutzy"</formula>
    </cfRule>
    <cfRule type="cellIs" dxfId="10621" priority="201" operator="equal">
      <formula>"LCP"</formula>
    </cfRule>
  </conditionalFormatting>
  <conditionalFormatting sqref="A48:A53">
    <cfRule type="cellIs" dxfId="10620" priority="197" operator="equal">
      <formula>"Receiving"</formula>
    </cfRule>
  </conditionalFormatting>
  <conditionalFormatting sqref="J59">
    <cfRule type="cellIs" dxfId="10619" priority="196" operator="equal">
      <formula>"SLC"</formula>
    </cfRule>
  </conditionalFormatting>
  <conditionalFormatting sqref="J59">
    <cfRule type="cellIs" dxfId="10618" priority="192" operator="equal">
      <formula>"IDF"</formula>
    </cfRule>
    <cfRule type="cellIs" dxfId="10617" priority="193" operator="equal">
      <formula>"Costco"</formula>
    </cfRule>
    <cfRule type="cellIs" dxfId="10616" priority="194" operator="equal">
      <formula>"Gutzy"</formula>
    </cfRule>
    <cfRule type="cellIs" dxfId="10615" priority="195" operator="equal">
      <formula>"LCP"</formula>
    </cfRule>
  </conditionalFormatting>
  <conditionalFormatting sqref="J59">
    <cfRule type="cellIs" dxfId="10614" priority="191" operator="equal">
      <formula>"Receiving"</formula>
    </cfRule>
  </conditionalFormatting>
  <conditionalFormatting sqref="J59">
    <cfRule type="cellIs" dxfId="10613" priority="190" operator="equal">
      <formula>"SLC"</formula>
    </cfRule>
  </conditionalFormatting>
  <conditionalFormatting sqref="J59">
    <cfRule type="cellIs" dxfId="10612" priority="186" operator="equal">
      <formula>"IDF"</formula>
    </cfRule>
    <cfRule type="cellIs" dxfId="10611" priority="187" operator="equal">
      <formula>"Costco"</formula>
    </cfRule>
    <cfRule type="cellIs" dxfId="10610" priority="188" operator="equal">
      <formula>"Gutzy"</formula>
    </cfRule>
    <cfRule type="cellIs" dxfId="10609" priority="189" operator="equal">
      <formula>"LCP"</formula>
    </cfRule>
  </conditionalFormatting>
  <conditionalFormatting sqref="J59">
    <cfRule type="cellIs" dxfId="10608" priority="185" operator="equal">
      <formula>"Receiving"</formula>
    </cfRule>
  </conditionalFormatting>
  <conditionalFormatting sqref="J34:J47">
    <cfRule type="cellIs" dxfId="10607" priority="184" operator="equal">
      <formula>"SLC"</formula>
    </cfRule>
  </conditionalFormatting>
  <conditionalFormatting sqref="J34:J47">
    <cfRule type="cellIs" dxfId="10606" priority="180" operator="equal">
      <formula>"IDF"</formula>
    </cfRule>
    <cfRule type="cellIs" dxfId="10605" priority="181" operator="equal">
      <formula>"Costco"</formula>
    </cfRule>
    <cfRule type="cellIs" dxfId="10604" priority="182" operator="equal">
      <formula>"Gutzy"</formula>
    </cfRule>
    <cfRule type="cellIs" dxfId="10603" priority="183" operator="equal">
      <formula>"LCP"</formula>
    </cfRule>
  </conditionalFormatting>
  <conditionalFormatting sqref="J34:J47">
    <cfRule type="cellIs" dxfId="10602" priority="179" operator="equal">
      <formula>"Receiving"</formula>
    </cfRule>
  </conditionalFormatting>
  <conditionalFormatting sqref="J48:J52">
    <cfRule type="cellIs" dxfId="10601" priority="178" operator="equal">
      <formula>"SLC"</formula>
    </cfRule>
  </conditionalFormatting>
  <conditionalFormatting sqref="J48:J52">
    <cfRule type="cellIs" dxfId="10600" priority="174" operator="equal">
      <formula>"IDF"</formula>
    </cfRule>
    <cfRule type="cellIs" dxfId="10599" priority="175" operator="equal">
      <formula>"Costco"</formula>
    </cfRule>
    <cfRule type="cellIs" dxfId="10598" priority="176" operator="equal">
      <formula>"Gutzy"</formula>
    </cfRule>
    <cfRule type="cellIs" dxfId="10597" priority="177" operator="equal">
      <formula>"LCP"</formula>
    </cfRule>
  </conditionalFormatting>
  <conditionalFormatting sqref="J48:J52">
    <cfRule type="cellIs" dxfId="10596" priority="173" operator="equal">
      <formula>"Receiving"</formula>
    </cfRule>
  </conditionalFormatting>
  <conditionalFormatting sqref="S59">
    <cfRule type="cellIs" dxfId="10595" priority="166" operator="equal">
      <formula>"SLC"</formula>
    </cfRule>
  </conditionalFormatting>
  <conditionalFormatting sqref="S59">
    <cfRule type="cellIs" dxfId="10594" priority="162" operator="equal">
      <formula>"IDF"</formula>
    </cfRule>
    <cfRule type="cellIs" dxfId="10593" priority="163" operator="equal">
      <formula>"Costco"</formula>
    </cfRule>
    <cfRule type="cellIs" dxfId="10592" priority="164" operator="equal">
      <formula>"Gutzy"</formula>
    </cfRule>
    <cfRule type="cellIs" dxfId="10591" priority="165" operator="equal">
      <formula>"LCP"</formula>
    </cfRule>
  </conditionalFormatting>
  <conditionalFormatting sqref="S59">
    <cfRule type="cellIs" dxfId="10590" priority="161" operator="equal">
      <formula>"Receiving"</formula>
    </cfRule>
  </conditionalFormatting>
  <conditionalFormatting sqref="S34:S47">
    <cfRule type="cellIs" dxfId="10589" priority="154" operator="equal">
      <formula>"SLC"</formula>
    </cfRule>
  </conditionalFormatting>
  <conditionalFormatting sqref="S34:S47">
    <cfRule type="cellIs" dxfId="10588" priority="150" operator="equal">
      <formula>"IDF"</formula>
    </cfRule>
    <cfRule type="cellIs" dxfId="10587" priority="151" operator="equal">
      <formula>"Costco"</formula>
    </cfRule>
    <cfRule type="cellIs" dxfId="10586" priority="152" operator="equal">
      <formula>"Gutzy"</formula>
    </cfRule>
    <cfRule type="cellIs" dxfId="10585" priority="153" operator="equal">
      <formula>"LCP"</formula>
    </cfRule>
  </conditionalFormatting>
  <conditionalFormatting sqref="S34:S47">
    <cfRule type="cellIs" dxfId="10584" priority="149" operator="equal">
      <formula>"Receiving"</formula>
    </cfRule>
  </conditionalFormatting>
  <conditionalFormatting sqref="S48:S53">
    <cfRule type="cellIs" dxfId="10583" priority="148" operator="equal">
      <formula>"SLC"</formula>
    </cfRule>
  </conditionalFormatting>
  <conditionalFormatting sqref="S48:S53">
    <cfRule type="cellIs" dxfId="10582" priority="144" operator="equal">
      <formula>"IDF"</formula>
    </cfRule>
    <cfRule type="cellIs" dxfId="10581" priority="145" operator="equal">
      <formula>"Costco"</formula>
    </cfRule>
    <cfRule type="cellIs" dxfId="10580" priority="146" operator="equal">
      <formula>"Gutzy"</formula>
    </cfRule>
    <cfRule type="cellIs" dxfId="10579" priority="147" operator="equal">
      <formula>"LCP"</formula>
    </cfRule>
  </conditionalFormatting>
  <conditionalFormatting sqref="S48:S53">
    <cfRule type="cellIs" dxfId="10578" priority="143" operator="equal">
      <formula>"Receiving"</formula>
    </cfRule>
  </conditionalFormatting>
  <conditionalFormatting sqref="A87">
    <cfRule type="cellIs" dxfId="10577" priority="142" operator="equal">
      <formula>"SLC"</formula>
    </cfRule>
  </conditionalFormatting>
  <conditionalFormatting sqref="A87">
    <cfRule type="cellIs" dxfId="10576" priority="138" operator="equal">
      <formula>"IDF"</formula>
    </cfRule>
    <cfRule type="cellIs" dxfId="10575" priority="139" operator="equal">
      <formula>"Costco"</formula>
    </cfRule>
    <cfRule type="cellIs" dxfId="10574" priority="140" operator="equal">
      <formula>"Gutzy"</formula>
    </cfRule>
    <cfRule type="cellIs" dxfId="10573" priority="141" operator="equal">
      <formula>"LCP"</formula>
    </cfRule>
  </conditionalFormatting>
  <conditionalFormatting sqref="A87">
    <cfRule type="cellIs" dxfId="10572" priority="137" operator="equal">
      <formula>"Receiving"</formula>
    </cfRule>
  </conditionalFormatting>
  <conditionalFormatting sqref="A85:A87">
    <cfRule type="cellIs" dxfId="10571" priority="136" operator="equal">
      <formula>"SLC"</formula>
    </cfRule>
  </conditionalFormatting>
  <conditionalFormatting sqref="A85:A87">
    <cfRule type="cellIs" dxfId="10570" priority="132" operator="equal">
      <formula>"IDF"</formula>
    </cfRule>
    <cfRule type="cellIs" dxfId="10569" priority="133" operator="equal">
      <formula>"Costco"</formula>
    </cfRule>
    <cfRule type="cellIs" dxfId="10568" priority="134" operator="equal">
      <formula>"Gutzy"</formula>
    </cfRule>
    <cfRule type="cellIs" dxfId="10567" priority="135" operator="equal">
      <formula>"LCP"</formula>
    </cfRule>
  </conditionalFormatting>
  <conditionalFormatting sqref="A85:A87">
    <cfRule type="cellIs" dxfId="10566" priority="131" operator="equal">
      <formula>"Receiving"</formula>
    </cfRule>
  </conditionalFormatting>
  <conditionalFormatting sqref="A82 A62:A75">
    <cfRule type="cellIs" dxfId="10565" priority="130" operator="equal">
      <formula>"SLC"</formula>
    </cfRule>
  </conditionalFormatting>
  <conditionalFormatting sqref="A82 A62:A75">
    <cfRule type="cellIs" dxfId="10564" priority="126" operator="equal">
      <formula>"IDF"</formula>
    </cfRule>
    <cfRule type="cellIs" dxfId="10563" priority="127" operator="equal">
      <formula>"Costco"</formula>
    </cfRule>
    <cfRule type="cellIs" dxfId="10562" priority="128" operator="equal">
      <formula>"Gutzy"</formula>
    </cfRule>
    <cfRule type="cellIs" dxfId="10561" priority="129" operator="equal">
      <formula>"LCP"</formula>
    </cfRule>
  </conditionalFormatting>
  <conditionalFormatting sqref="A82 A62:A75">
    <cfRule type="cellIs" dxfId="10560" priority="125" operator="equal">
      <formula>"Receiving"</formula>
    </cfRule>
  </conditionalFormatting>
  <conditionalFormatting sqref="A76:A81">
    <cfRule type="cellIs" dxfId="10559" priority="124" operator="equal">
      <formula>"SLC"</formula>
    </cfRule>
  </conditionalFormatting>
  <conditionalFormatting sqref="A76:A81">
    <cfRule type="cellIs" dxfId="10558" priority="120" operator="equal">
      <formula>"IDF"</formula>
    </cfRule>
    <cfRule type="cellIs" dxfId="10557" priority="121" operator="equal">
      <formula>"Costco"</formula>
    </cfRule>
    <cfRule type="cellIs" dxfId="10556" priority="122" operator="equal">
      <formula>"Gutzy"</formula>
    </cfRule>
    <cfRule type="cellIs" dxfId="10555" priority="123" operator="equal">
      <formula>"LCP"</formula>
    </cfRule>
  </conditionalFormatting>
  <conditionalFormatting sqref="A76:A81">
    <cfRule type="cellIs" dxfId="10554" priority="119" operator="equal">
      <formula>"Receiving"</formula>
    </cfRule>
  </conditionalFormatting>
  <conditionalFormatting sqref="A89:A97 H89:H97">
    <cfRule type="cellIs" dxfId="10553" priority="118" operator="equal">
      <formula>"SLC"</formula>
    </cfRule>
  </conditionalFormatting>
  <conditionalFormatting sqref="A89:A97 H89:H97">
    <cfRule type="cellIs" dxfId="10552" priority="114" operator="equal">
      <formula>"IDF"</formula>
    </cfRule>
    <cfRule type="cellIs" dxfId="10551" priority="115" operator="equal">
      <formula>"Costco"</formula>
    </cfRule>
    <cfRule type="cellIs" dxfId="10550" priority="116" operator="equal">
      <formula>"Gutzy"</formula>
    </cfRule>
    <cfRule type="cellIs" dxfId="10549" priority="117" operator="equal">
      <formula>"LCP"</formula>
    </cfRule>
  </conditionalFormatting>
  <conditionalFormatting sqref="A89:A97 H89:H97">
    <cfRule type="cellIs" dxfId="10548" priority="113" operator="equal">
      <formula>"Receiving"</formula>
    </cfRule>
  </conditionalFormatting>
  <conditionalFormatting sqref="S71:S76 N62:N67 N71:N77">
    <cfRule type="cellIs" dxfId="10547" priority="112" operator="equal">
      <formula>"SLC"</formula>
    </cfRule>
  </conditionalFormatting>
  <conditionalFormatting sqref="S71:S76 N62:N67 N71:N77">
    <cfRule type="cellIs" dxfId="10546" priority="108" operator="equal">
      <formula>"IDF"</formula>
    </cfRule>
    <cfRule type="cellIs" dxfId="10545" priority="109" operator="equal">
      <formula>"Costco"</formula>
    </cfRule>
    <cfRule type="cellIs" dxfId="10544" priority="110" operator="equal">
      <formula>"Gutzy"</formula>
    </cfRule>
    <cfRule type="cellIs" dxfId="10543" priority="111" operator="equal">
      <formula>"LCP"</formula>
    </cfRule>
  </conditionalFormatting>
  <conditionalFormatting sqref="S71:S76">
    <cfRule type="cellIs" dxfId="10542" priority="107" operator="equal">
      <formula>"Receiving"</formula>
    </cfRule>
  </conditionalFormatting>
  <conditionalFormatting sqref="Q62:Q66 T72:T77 W62:W67 O61 U71 L61:L67 S62:T67">
    <cfRule type="cellIs" dxfId="10541" priority="106" operator="equal">
      <formula>"SLC"</formula>
    </cfRule>
  </conditionalFormatting>
  <conditionalFormatting sqref="Q62:Q66 T72:T77 W62:W67 O61 U71 L61:L67 S62:T67">
    <cfRule type="cellIs" dxfId="10540" priority="102" operator="equal">
      <formula>"IDF"</formula>
    </cfRule>
    <cfRule type="cellIs" dxfId="10539" priority="103" operator="equal">
      <formula>"Costco"</formula>
    </cfRule>
    <cfRule type="cellIs" dxfId="10538" priority="104" operator="equal">
      <formula>"Gutzy"</formula>
    </cfRule>
    <cfRule type="cellIs" dxfId="10537" priority="105" operator="equal">
      <formula>"LCP"</formula>
    </cfRule>
  </conditionalFormatting>
  <conditionalFormatting sqref="Q72:Q77">
    <cfRule type="cellIs" dxfId="10536" priority="101" operator="equal">
      <formula>"SLC"</formula>
    </cfRule>
  </conditionalFormatting>
  <conditionalFormatting sqref="Q72:Q77">
    <cfRule type="cellIs" dxfId="10535" priority="97" operator="equal">
      <formula>"IDF"</formula>
    </cfRule>
    <cfRule type="cellIs" dxfId="10534" priority="98" operator="equal">
      <formula>"Costco"</formula>
    </cfRule>
    <cfRule type="cellIs" dxfId="10533" priority="99" operator="equal">
      <formula>"Gutzy"</formula>
    </cfRule>
    <cfRule type="cellIs" dxfId="10532" priority="100" operator="equal">
      <formula>"LCP"</formula>
    </cfRule>
  </conditionalFormatting>
  <conditionalFormatting sqref="W72:W77">
    <cfRule type="cellIs" dxfId="10531" priority="96" operator="equal">
      <formula>"SLC"</formula>
    </cfRule>
  </conditionalFormatting>
  <conditionalFormatting sqref="W72:W77">
    <cfRule type="cellIs" dxfId="10530" priority="92" operator="equal">
      <formula>"IDF"</formula>
    </cfRule>
    <cfRule type="cellIs" dxfId="10529" priority="93" operator="equal">
      <formula>"Costco"</formula>
    </cfRule>
    <cfRule type="cellIs" dxfId="10528" priority="94" operator="equal">
      <formula>"Gutzy"</formula>
    </cfRule>
    <cfRule type="cellIs" dxfId="10527" priority="95" operator="equal">
      <formula>"LCP"</formula>
    </cfRule>
  </conditionalFormatting>
  <conditionalFormatting sqref="N71:N77 U71 L61:L67 S62:S67">
    <cfRule type="cellIs" dxfId="10526" priority="91" operator="equal">
      <formula>"Receiving"</formula>
    </cfRule>
  </conditionalFormatting>
  <conditionalFormatting sqref="A26">
    <cfRule type="cellIs" dxfId="10525" priority="90" operator="equal">
      <formula>"SLC"</formula>
    </cfRule>
  </conditionalFormatting>
  <conditionalFormatting sqref="A26">
    <cfRule type="cellIs" dxfId="10524" priority="86" operator="equal">
      <formula>"IDF"</formula>
    </cfRule>
    <cfRule type="cellIs" dxfId="10523" priority="87" operator="equal">
      <formula>"Costco"</formula>
    </cfRule>
    <cfRule type="cellIs" dxfId="10522" priority="88" operator="equal">
      <formula>"Gutzy"</formula>
    </cfRule>
    <cfRule type="cellIs" dxfId="10521" priority="89" operator="equal">
      <formula>"LCP"</formula>
    </cfRule>
  </conditionalFormatting>
  <conditionalFormatting sqref="A26">
    <cfRule type="cellIs" dxfId="10520" priority="85" operator="equal">
      <formula>"Receiving"</formula>
    </cfRule>
  </conditionalFormatting>
  <conditionalFormatting sqref="A84">
    <cfRule type="cellIs" dxfId="10519" priority="84" operator="equal">
      <formula>"SLC"</formula>
    </cfRule>
  </conditionalFormatting>
  <conditionalFormatting sqref="A84">
    <cfRule type="cellIs" dxfId="10518" priority="80" operator="equal">
      <formula>"IDF"</formula>
    </cfRule>
    <cfRule type="cellIs" dxfId="10517" priority="81" operator="equal">
      <formula>"Costco"</formula>
    </cfRule>
    <cfRule type="cellIs" dxfId="10516" priority="82" operator="equal">
      <formula>"Gutzy"</formula>
    </cfRule>
    <cfRule type="cellIs" dxfId="10515" priority="83" operator="equal">
      <formula>"LCP"</formula>
    </cfRule>
  </conditionalFormatting>
  <conditionalFormatting sqref="A84">
    <cfRule type="cellIs" dxfId="10514" priority="79" operator="equal">
      <formula>"Receiving"</formula>
    </cfRule>
  </conditionalFormatting>
  <conditionalFormatting sqref="A5:A14">
    <cfRule type="cellIs" dxfId="10513" priority="78" operator="equal">
      <formula>"SLC"</formula>
    </cfRule>
  </conditionalFormatting>
  <conditionalFormatting sqref="A5:A14">
    <cfRule type="cellIs" dxfId="10512" priority="74" operator="equal">
      <formula>"IDF"</formula>
    </cfRule>
    <cfRule type="cellIs" dxfId="10511" priority="75" operator="equal">
      <formula>"Costco"</formula>
    </cfRule>
    <cfRule type="cellIs" dxfId="10510" priority="76" operator="equal">
      <formula>"Gutzy"</formula>
    </cfRule>
    <cfRule type="cellIs" dxfId="10509" priority="77" operator="equal">
      <formula>"LCP"</formula>
    </cfRule>
  </conditionalFormatting>
  <conditionalFormatting sqref="A5:A14">
    <cfRule type="cellIs" dxfId="10508" priority="73" operator="equal">
      <formula>"Receiving"</formula>
    </cfRule>
  </conditionalFormatting>
  <conditionalFormatting sqref="J25">
    <cfRule type="cellIs" dxfId="10507" priority="72" operator="equal">
      <formula>"SLC"</formula>
    </cfRule>
  </conditionalFormatting>
  <conditionalFormatting sqref="J25">
    <cfRule type="cellIs" dxfId="10506" priority="68" operator="equal">
      <formula>"IDF"</formula>
    </cfRule>
    <cfRule type="cellIs" dxfId="10505" priority="69" operator="equal">
      <formula>"Costco"</formula>
    </cfRule>
    <cfRule type="cellIs" dxfId="10504" priority="70" operator="equal">
      <formula>"Gutzy"</formula>
    </cfRule>
    <cfRule type="cellIs" dxfId="10503" priority="71" operator="equal">
      <formula>"LCP"</formula>
    </cfRule>
  </conditionalFormatting>
  <conditionalFormatting sqref="J25">
    <cfRule type="cellIs" dxfId="10502" priority="67" operator="equal">
      <formula>"Receiving"</formula>
    </cfRule>
  </conditionalFormatting>
  <conditionalFormatting sqref="A83">
    <cfRule type="cellIs" dxfId="10501" priority="60" operator="equal">
      <formula>"SLC"</formula>
    </cfRule>
  </conditionalFormatting>
  <conditionalFormatting sqref="A83">
    <cfRule type="cellIs" dxfId="10500" priority="56" operator="equal">
      <formula>"IDF"</formula>
    </cfRule>
    <cfRule type="cellIs" dxfId="10499" priority="57" operator="equal">
      <formula>"Costco"</formula>
    </cfRule>
    <cfRule type="cellIs" dxfId="10498" priority="58" operator="equal">
      <formula>"Gutzy"</formula>
    </cfRule>
    <cfRule type="cellIs" dxfId="10497" priority="59" operator="equal">
      <formula>"LCP"</formula>
    </cfRule>
  </conditionalFormatting>
  <conditionalFormatting sqref="A83">
    <cfRule type="cellIs" dxfId="10496" priority="55" operator="equal">
      <formula>"Receiving"</formula>
    </cfRule>
  </conditionalFormatting>
  <conditionalFormatting sqref="J55 J58">
    <cfRule type="cellIs" dxfId="10495" priority="54" operator="equal">
      <formula>"SLC"</formula>
    </cfRule>
  </conditionalFormatting>
  <conditionalFormatting sqref="J55 J58">
    <cfRule type="cellIs" dxfId="10494" priority="50" operator="equal">
      <formula>"IDF"</formula>
    </cfRule>
    <cfRule type="cellIs" dxfId="10493" priority="51" operator="equal">
      <formula>"Costco"</formula>
    </cfRule>
    <cfRule type="cellIs" dxfId="10492" priority="52" operator="equal">
      <formula>"Gutzy"</formula>
    </cfRule>
    <cfRule type="cellIs" dxfId="10491" priority="53" operator="equal">
      <formula>"LCP"</formula>
    </cfRule>
  </conditionalFormatting>
  <conditionalFormatting sqref="J55 J58">
    <cfRule type="cellIs" dxfId="10490" priority="49" operator="equal">
      <formula>"Receiving"</formula>
    </cfRule>
  </conditionalFormatting>
  <conditionalFormatting sqref="J53">
    <cfRule type="cellIs" dxfId="10489" priority="48" operator="equal">
      <formula>"SLC"</formula>
    </cfRule>
  </conditionalFormatting>
  <conditionalFormatting sqref="J53">
    <cfRule type="cellIs" dxfId="10488" priority="44" operator="equal">
      <formula>"IDF"</formula>
    </cfRule>
    <cfRule type="cellIs" dxfId="10487" priority="45" operator="equal">
      <formula>"Costco"</formula>
    </cfRule>
    <cfRule type="cellIs" dxfId="10486" priority="46" operator="equal">
      <formula>"Gutzy"</formula>
    </cfRule>
    <cfRule type="cellIs" dxfId="10485" priority="47" operator="equal">
      <formula>"LCP"</formula>
    </cfRule>
  </conditionalFormatting>
  <conditionalFormatting sqref="J53">
    <cfRule type="cellIs" dxfId="10484" priority="43" operator="equal">
      <formula>"Receiving"</formula>
    </cfRule>
  </conditionalFormatting>
  <conditionalFormatting sqref="J54">
    <cfRule type="cellIs" dxfId="10483" priority="42" operator="equal">
      <formula>"SLC"</formula>
    </cfRule>
  </conditionalFormatting>
  <conditionalFormatting sqref="J54">
    <cfRule type="cellIs" dxfId="10482" priority="38" operator="equal">
      <formula>"IDF"</formula>
    </cfRule>
    <cfRule type="cellIs" dxfId="10481" priority="39" operator="equal">
      <formula>"Costco"</formula>
    </cfRule>
    <cfRule type="cellIs" dxfId="10480" priority="40" operator="equal">
      <formula>"Gutzy"</formula>
    </cfRule>
    <cfRule type="cellIs" dxfId="10479" priority="41" operator="equal">
      <formula>"LCP"</formula>
    </cfRule>
  </conditionalFormatting>
  <conditionalFormatting sqref="J54">
    <cfRule type="cellIs" dxfId="10478" priority="37" operator="equal">
      <formula>"Receiving"</formula>
    </cfRule>
  </conditionalFormatting>
  <conditionalFormatting sqref="J56:J57">
    <cfRule type="cellIs" dxfId="10477" priority="36" operator="equal">
      <formula>"SLC"</formula>
    </cfRule>
  </conditionalFormatting>
  <conditionalFormatting sqref="J56:J57">
    <cfRule type="cellIs" dxfId="10476" priority="32" operator="equal">
      <formula>"IDF"</formula>
    </cfRule>
    <cfRule type="cellIs" dxfId="10475" priority="33" operator="equal">
      <formula>"Costco"</formula>
    </cfRule>
    <cfRule type="cellIs" dxfId="10474" priority="34" operator="equal">
      <formula>"Gutzy"</formula>
    </cfRule>
    <cfRule type="cellIs" dxfId="10473" priority="35" operator="equal">
      <formula>"LCP"</formula>
    </cfRule>
  </conditionalFormatting>
  <conditionalFormatting sqref="J56:J57">
    <cfRule type="cellIs" dxfId="10472" priority="31" operator="equal">
      <formula>"Receiving"</formula>
    </cfRule>
  </conditionalFormatting>
  <conditionalFormatting sqref="A55">
    <cfRule type="cellIs" dxfId="10471" priority="30" operator="equal">
      <formula>"SLC"</formula>
    </cfRule>
  </conditionalFormatting>
  <conditionalFormatting sqref="A55">
    <cfRule type="cellIs" dxfId="10470" priority="26" operator="equal">
      <formula>"IDF"</formula>
    </cfRule>
    <cfRule type="cellIs" dxfId="10469" priority="27" operator="equal">
      <formula>"Costco"</formula>
    </cfRule>
    <cfRule type="cellIs" dxfId="10468" priority="28" operator="equal">
      <formula>"Gutzy"</formula>
    </cfRule>
    <cfRule type="cellIs" dxfId="10467" priority="29" operator="equal">
      <formula>"LCP"</formula>
    </cfRule>
  </conditionalFormatting>
  <conditionalFormatting sqref="A55">
    <cfRule type="cellIs" dxfId="10466" priority="25" operator="equal">
      <formula>"Receiving"</formula>
    </cfRule>
  </conditionalFormatting>
  <conditionalFormatting sqref="A56">
    <cfRule type="cellIs" dxfId="10465" priority="24" operator="equal">
      <formula>"SLC"</formula>
    </cfRule>
  </conditionalFormatting>
  <conditionalFormatting sqref="A56">
    <cfRule type="cellIs" dxfId="10464" priority="20" operator="equal">
      <formula>"IDF"</formula>
    </cfRule>
    <cfRule type="cellIs" dxfId="10463" priority="21" operator="equal">
      <formula>"Costco"</formula>
    </cfRule>
    <cfRule type="cellIs" dxfId="10462" priority="22" operator="equal">
      <formula>"Gutzy"</formula>
    </cfRule>
    <cfRule type="cellIs" dxfId="10461" priority="23" operator="equal">
      <formula>"LCP"</formula>
    </cfRule>
  </conditionalFormatting>
  <conditionalFormatting sqref="A56">
    <cfRule type="cellIs" dxfId="10460" priority="19" operator="equal">
      <formula>"Receiving"</formula>
    </cfRule>
  </conditionalFormatting>
  <conditionalFormatting sqref="A57">
    <cfRule type="cellIs" dxfId="10459" priority="18" operator="equal">
      <formula>"SLC"</formula>
    </cfRule>
  </conditionalFormatting>
  <conditionalFormatting sqref="A57">
    <cfRule type="cellIs" dxfId="10458" priority="14" operator="equal">
      <formula>"IDF"</formula>
    </cfRule>
    <cfRule type="cellIs" dxfId="10457" priority="15" operator="equal">
      <formula>"Costco"</formula>
    </cfRule>
    <cfRule type="cellIs" dxfId="10456" priority="16" operator="equal">
      <formula>"Gutzy"</formula>
    </cfRule>
    <cfRule type="cellIs" dxfId="10455" priority="17" operator="equal">
      <formula>"LCP"</formula>
    </cfRule>
  </conditionalFormatting>
  <conditionalFormatting sqref="A57">
    <cfRule type="cellIs" dxfId="10454" priority="13" operator="equal">
      <formula>"Receiving"</formula>
    </cfRule>
  </conditionalFormatting>
  <conditionalFormatting sqref="A58">
    <cfRule type="cellIs" dxfId="10453" priority="12" operator="equal">
      <formula>"SLC"</formula>
    </cfRule>
  </conditionalFormatting>
  <conditionalFormatting sqref="A58">
    <cfRule type="cellIs" dxfId="10452" priority="8" operator="equal">
      <formula>"IDF"</formula>
    </cfRule>
    <cfRule type="cellIs" dxfId="10451" priority="9" operator="equal">
      <formula>"Costco"</formula>
    </cfRule>
    <cfRule type="cellIs" dxfId="10450" priority="10" operator="equal">
      <formula>"Gutzy"</formula>
    </cfRule>
    <cfRule type="cellIs" dxfId="10449" priority="11" operator="equal">
      <formula>"LCP"</formula>
    </cfRule>
  </conditionalFormatting>
  <conditionalFormatting sqref="A58">
    <cfRule type="cellIs" dxfId="10448" priority="7" operator="equal">
      <formula>"Receiving"</formula>
    </cfRule>
  </conditionalFormatting>
  <conditionalFormatting sqref="A59">
    <cfRule type="cellIs" dxfId="10447" priority="6" operator="equal">
      <formula>"SLC"</formula>
    </cfRule>
  </conditionalFormatting>
  <conditionalFormatting sqref="A59">
    <cfRule type="cellIs" dxfId="10446" priority="2" operator="equal">
      <formula>"IDF"</formula>
    </cfRule>
    <cfRule type="cellIs" dxfId="10445" priority="3" operator="equal">
      <formula>"Costco"</formula>
    </cfRule>
    <cfRule type="cellIs" dxfId="10444" priority="4" operator="equal">
      <formula>"Gutzy"</formula>
    </cfRule>
    <cfRule type="cellIs" dxfId="10443" priority="5" operator="equal">
      <formula>"LCP"</formula>
    </cfRule>
  </conditionalFormatting>
  <conditionalFormatting sqref="A59">
    <cfRule type="cellIs" dxfId="10442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924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25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A07BCA-E3D8-4F14-9EC0-E5FE0A06F583}">
          <x14:formula1>
            <xm:f>Lists!$A$1:$A$52</xm:f>
          </x14:formula1>
          <xm:sqref>C1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847EE-AB52-4E35-B8E9-CCAB2D59BD8F}">
  <sheetPr codeName="Sheet263">
    <tabColor rgb="FFFF0000"/>
    <pageSetUpPr fitToPage="1"/>
  </sheetPr>
  <dimension ref="A1:BC276"/>
  <sheetViews>
    <sheetView zoomScale="90" zoomScaleNormal="90" zoomScaleSheetLayoutView="37" workbookViewId="0">
      <selection activeCell="U12" sqref="U1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112</v>
      </c>
    </row>
    <row r="2" spans="1:36" ht="8.25" customHeight="1" thickBot="1" x14ac:dyDescent="0.3"/>
    <row r="3" spans="1:36" ht="16.5" thickBot="1" x14ac:dyDescent="0.3">
      <c r="A3" s="476">
        <f>VLOOKUP(C1,Lists!A1:B52,2)</f>
        <v>46201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46202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46203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136">
        <v>35652</v>
      </c>
      <c r="C5" s="395">
        <v>88458</v>
      </c>
      <c r="D5" s="395" t="s">
        <v>113</v>
      </c>
      <c r="E5" s="395" t="s">
        <v>62</v>
      </c>
      <c r="F5" s="138"/>
      <c r="G5" s="305"/>
      <c r="H5" s="138"/>
      <c r="I5" s="310"/>
      <c r="J5" s="135" t="s">
        <v>19</v>
      </c>
      <c r="K5" s="207">
        <v>35666</v>
      </c>
      <c r="L5" s="137">
        <v>89168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137">
        <v>35684</v>
      </c>
      <c r="U5" s="137">
        <v>89199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35653</v>
      </c>
      <c r="C6" s="128">
        <v>88328</v>
      </c>
      <c r="D6" s="128"/>
      <c r="E6" s="128" t="s">
        <v>69</v>
      </c>
      <c r="F6" s="142"/>
      <c r="G6" s="302"/>
      <c r="H6" s="142"/>
      <c r="I6" s="311"/>
      <c r="J6" s="145" t="s">
        <v>19</v>
      </c>
      <c r="K6" s="205">
        <v>35667</v>
      </c>
      <c r="L6" s="128">
        <v>89169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128">
        <v>35685</v>
      </c>
      <c r="U6" s="148">
        <v>89200</v>
      </c>
      <c r="V6" s="128"/>
      <c r="W6" s="128" t="s">
        <v>72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128">
        <v>35654</v>
      </c>
      <c r="C7" s="245">
        <v>88329</v>
      </c>
      <c r="D7" s="245" t="s">
        <v>113</v>
      </c>
      <c r="E7" s="245" t="s">
        <v>62</v>
      </c>
      <c r="F7" s="142"/>
      <c r="G7" s="302"/>
      <c r="H7" s="142"/>
      <c r="I7" s="312"/>
      <c r="J7" s="145" t="s">
        <v>19</v>
      </c>
      <c r="K7" s="205">
        <v>35668</v>
      </c>
      <c r="L7" s="128">
        <v>89170</v>
      </c>
      <c r="M7" s="128"/>
      <c r="N7" s="128" t="s">
        <v>71</v>
      </c>
      <c r="O7" s="142"/>
      <c r="P7" s="302"/>
      <c r="Q7" s="142"/>
      <c r="R7" s="311"/>
      <c r="S7" s="145" t="s">
        <v>19</v>
      </c>
      <c r="T7" s="128">
        <v>35686</v>
      </c>
      <c r="U7" s="128">
        <v>89201</v>
      </c>
      <c r="V7" s="128"/>
      <c r="W7" s="128" t="s">
        <v>71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128">
        <v>35655</v>
      </c>
      <c r="C8" s="245">
        <v>88330</v>
      </c>
      <c r="D8" s="245" t="s">
        <v>113</v>
      </c>
      <c r="E8" s="245" t="s">
        <v>62</v>
      </c>
      <c r="F8" s="142"/>
      <c r="G8" s="302"/>
      <c r="H8" s="142"/>
      <c r="I8" s="312"/>
      <c r="J8" s="145" t="s">
        <v>19</v>
      </c>
      <c r="K8" s="245">
        <v>35669</v>
      </c>
      <c r="L8" s="128">
        <v>89171</v>
      </c>
      <c r="M8" s="128"/>
      <c r="N8" s="128" t="s">
        <v>72</v>
      </c>
      <c r="O8" s="142"/>
      <c r="P8" s="302"/>
      <c r="Q8" s="142"/>
      <c r="R8" s="309">
        <v>46208</v>
      </c>
      <c r="S8" s="145" t="s">
        <v>19</v>
      </c>
      <c r="T8" s="128">
        <v>35687</v>
      </c>
      <c r="U8" s="128">
        <v>89202</v>
      </c>
      <c r="V8" s="128"/>
      <c r="W8" s="128" t="s">
        <v>72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35656</v>
      </c>
      <c r="C9" s="128">
        <v>88331</v>
      </c>
      <c r="D9" s="128"/>
      <c r="E9" s="128" t="s">
        <v>69</v>
      </c>
      <c r="F9" s="142"/>
      <c r="G9" s="302"/>
      <c r="H9" s="142"/>
      <c r="I9" s="311"/>
      <c r="J9" s="145" t="s">
        <v>19</v>
      </c>
      <c r="K9" s="205">
        <v>35670</v>
      </c>
      <c r="L9" s="128">
        <v>89172</v>
      </c>
      <c r="M9" s="128"/>
      <c r="N9" s="128" t="s">
        <v>72</v>
      </c>
      <c r="O9" s="142"/>
      <c r="P9" s="302"/>
      <c r="Q9" s="142"/>
      <c r="R9" s="311"/>
      <c r="S9" s="145" t="s">
        <v>19</v>
      </c>
      <c r="T9" s="128">
        <v>35688</v>
      </c>
      <c r="U9" s="128">
        <v>89203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35657</v>
      </c>
      <c r="C10" s="128">
        <v>88333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35671</v>
      </c>
      <c r="L10" s="128">
        <v>89173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128">
        <v>35689</v>
      </c>
      <c r="U10" s="128">
        <v>89204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35658</v>
      </c>
      <c r="C11" s="128">
        <v>88334</v>
      </c>
      <c r="D11" s="128"/>
      <c r="E11" s="128" t="s">
        <v>70</v>
      </c>
      <c r="F11" s="142"/>
      <c r="G11" s="302"/>
      <c r="H11" s="142"/>
      <c r="I11" s="311"/>
      <c r="J11" s="145" t="s">
        <v>19</v>
      </c>
      <c r="K11" s="205">
        <v>35672</v>
      </c>
      <c r="L11" s="128">
        <v>89174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128">
        <v>35690</v>
      </c>
      <c r="U11" s="128">
        <v>89205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35659</v>
      </c>
      <c r="C12" s="128">
        <v>88335</v>
      </c>
      <c r="D12" s="128"/>
      <c r="E12" s="128" t="s">
        <v>70</v>
      </c>
      <c r="F12" s="142"/>
      <c r="G12" s="302"/>
      <c r="H12" s="142"/>
      <c r="I12" s="311"/>
      <c r="J12" s="145" t="s">
        <v>19</v>
      </c>
      <c r="K12" s="205">
        <v>35673</v>
      </c>
      <c r="L12" s="128">
        <v>89175</v>
      </c>
      <c r="M12" s="128"/>
      <c r="N12" s="128" t="s">
        <v>73</v>
      </c>
      <c r="O12" s="142"/>
      <c r="P12" s="302"/>
      <c r="Q12" s="142"/>
      <c r="R12" s="311"/>
      <c r="S12" s="145" t="s">
        <v>19</v>
      </c>
      <c r="T12" s="128">
        <v>35691</v>
      </c>
      <c r="U12" s="128">
        <v>89206</v>
      </c>
      <c r="V12" s="128"/>
      <c r="W12" s="128" t="s">
        <v>62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35660</v>
      </c>
      <c r="C13" s="128">
        <v>88336</v>
      </c>
      <c r="D13" s="128"/>
      <c r="E13" s="128" t="s">
        <v>72</v>
      </c>
      <c r="F13" s="142"/>
      <c r="G13" s="302"/>
      <c r="H13" s="142"/>
      <c r="I13" s="311"/>
      <c r="J13" s="145" t="s">
        <v>19</v>
      </c>
      <c r="K13" s="205">
        <v>35674</v>
      </c>
      <c r="L13" s="128">
        <v>89176</v>
      </c>
      <c r="M13" s="128"/>
      <c r="N13" s="128" t="s">
        <v>62</v>
      </c>
      <c r="O13" s="142"/>
      <c r="P13" s="302"/>
      <c r="Q13" s="142"/>
      <c r="R13" s="311"/>
      <c r="S13" s="145" t="s">
        <v>19</v>
      </c>
      <c r="T13" s="128">
        <v>35692</v>
      </c>
      <c r="U13" s="128">
        <v>89207</v>
      </c>
      <c r="V13" s="128"/>
      <c r="W13" s="128" t="s">
        <v>62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35661</v>
      </c>
      <c r="C14" s="128">
        <v>88337</v>
      </c>
      <c r="D14" s="128"/>
      <c r="E14" s="128"/>
      <c r="F14" s="142"/>
      <c r="G14" s="302"/>
      <c r="H14" s="142"/>
      <c r="I14" s="311"/>
      <c r="J14" s="145" t="s">
        <v>19</v>
      </c>
      <c r="K14" s="205">
        <v>35675</v>
      </c>
      <c r="L14" s="128">
        <v>89177</v>
      </c>
      <c r="M14" s="128"/>
      <c r="N14" s="128" t="s">
        <v>73</v>
      </c>
      <c r="O14" s="142"/>
      <c r="P14" s="302"/>
      <c r="Q14" s="142"/>
      <c r="R14" s="311"/>
      <c r="S14" s="145" t="s">
        <v>19</v>
      </c>
      <c r="T14" s="205">
        <v>35693</v>
      </c>
      <c r="U14" s="128">
        <v>89208</v>
      </c>
      <c r="V14" s="128"/>
      <c r="W14" s="128" t="s">
        <v>73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35662</v>
      </c>
      <c r="C15" s="128">
        <v>4501373083</v>
      </c>
      <c r="D15" s="128"/>
      <c r="E15" s="128"/>
      <c r="F15" s="142" t="s">
        <v>78</v>
      </c>
      <c r="G15" s="302"/>
      <c r="H15" s="142"/>
      <c r="I15" s="311"/>
      <c r="J15" s="145" t="s">
        <v>19</v>
      </c>
      <c r="K15" s="205">
        <v>35676</v>
      </c>
      <c r="L15" s="128">
        <v>89178</v>
      </c>
      <c r="M15" s="128"/>
      <c r="N15" s="128" t="s">
        <v>73</v>
      </c>
      <c r="O15" s="142"/>
      <c r="P15" s="302"/>
      <c r="Q15" s="142"/>
      <c r="R15" s="311"/>
      <c r="S15" s="145" t="s">
        <v>19</v>
      </c>
      <c r="T15" s="128">
        <v>35694</v>
      </c>
      <c r="U15" s="128">
        <v>89209</v>
      </c>
      <c r="V15" s="128"/>
      <c r="W15" s="128" t="s">
        <v>69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35663</v>
      </c>
      <c r="C16" s="128">
        <v>4501373084</v>
      </c>
      <c r="D16" s="128"/>
      <c r="E16" s="128"/>
      <c r="F16" s="142" t="s">
        <v>65</v>
      </c>
      <c r="G16" s="302"/>
      <c r="H16" s="142"/>
      <c r="I16" s="311"/>
      <c r="J16" s="145" t="s">
        <v>19</v>
      </c>
      <c r="K16" s="205">
        <v>35677</v>
      </c>
      <c r="L16" s="148">
        <v>89179</v>
      </c>
      <c r="M16" s="128"/>
      <c r="N16" s="128" t="s">
        <v>70</v>
      </c>
      <c r="O16" s="142"/>
      <c r="P16" s="302"/>
      <c r="Q16" s="142"/>
      <c r="R16" s="311"/>
      <c r="S16" s="145" t="s">
        <v>19</v>
      </c>
      <c r="T16" s="128">
        <v>35695</v>
      </c>
      <c r="U16" s="128">
        <v>89210</v>
      </c>
      <c r="V16" s="128"/>
      <c r="W16" s="128" t="s">
        <v>69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128">
        <v>35664</v>
      </c>
      <c r="C17" s="539" t="s">
        <v>114</v>
      </c>
      <c r="D17" s="540"/>
      <c r="E17" s="128"/>
      <c r="F17" s="142"/>
      <c r="G17" s="302"/>
      <c r="H17" s="142"/>
      <c r="I17" s="311"/>
      <c r="J17" s="145" t="s">
        <v>19</v>
      </c>
      <c r="K17" s="205">
        <v>35678</v>
      </c>
      <c r="L17" s="128">
        <v>89180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128">
        <v>35696</v>
      </c>
      <c r="U17" s="128">
        <v>89211</v>
      </c>
      <c r="V17" s="128"/>
      <c r="W17" s="128" t="s">
        <v>73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128">
        <v>35665</v>
      </c>
      <c r="C18" s="541"/>
      <c r="D18" s="542"/>
      <c r="E18" s="128"/>
      <c r="F18" s="142"/>
      <c r="G18" s="302"/>
      <c r="H18" s="142"/>
      <c r="I18" s="311"/>
      <c r="J18" s="145" t="s">
        <v>19</v>
      </c>
      <c r="K18" s="205">
        <v>35679</v>
      </c>
      <c r="L18" s="128">
        <v>89213</v>
      </c>
      <c r="M18" s="128"/>
      <c r="N18" s="128" t="s">
        <v>115</v>
      </c>
      <c r="O18" s="142"/>
      <c r="P18" s="302"/>
      <c r="Q18" s="142"/>
      <c r="R18" s="311"/>
      <c r="S18" s="145" t="s">
        <v>19</v>
      </c>
      <c r="T18" s="128">
        <v>35697</v>
      </c>
      <c r="U18" s="128">
        <v>89212</v>
      </c>
      <c r="V18" s="128"/>
      <c r="W18" s="128" t="s">
        <v>69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35680</v>
      </c>
      <c r="L19" s="128">
        <v>89112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128">
        <v>35698</v>
      </c>
      <c r="U19" s="128">
        <v>89115</v>
      </c>
      <c r="V19" s="245">
        <v>280490</v>
      </c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20</v>
      </c>
      <c r="K20" s="205">
        <v>35681</v>
      </c>
      <c r="L20" s="148">
        <v>89114</v>
      </c>
      <c r="M20" s="128"/>
      <c r="N20" s="128" t="s">
        <v>62</v>
      </c>
      <c r="O20" s="142"/>
      <c r="P20" s="302"/>
      <c r="Q20" s="142"/>
      <c r="R20" s="315"/>
      <c r="S20" s="145" t="s">
        <v>20</v>
      </c>
      <c r="T20" s="128">
        <v>35699</v>
      </c>
      <c r="U20" s="128">
        <v>89116</v>
      </c>
      <c r="V20" s="245">
        <v>280490</v>
      </c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128">
        <v>35682</v>
      </c>
      <c r="L21" s="128"/>
      <c r="M21" s="172"/>
      <c r="N21" s="128"/>
      <c r="O21" s="142"/>
      <c r="P21" s="302"/>
      <c r="Q21" s="142"/>
      <c r="R21" s="311"/>
      <c r="S21" s="145" t="s">
        <v>22</v>
      </c>
      <c r="T21" s="128">
        <v>35700</v>
      </c>
      <c r="U21" s="128">
        <v>4501373291</v>
      </c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128">
        <v>35683</v>
      </c>
      <c r="L22" s="153"/>
      <c r="M22" s="128"/>
      <c r="N22" s="128"/>
      <c r="O22" s="142"/>
      <c r="P22" s="302"/>
      <c r="Q22" s="142"/>
      <c r="R22" s="315"/>
      <c r="S22" s="152" t="s">
        <v>22</v>
      </c>
      <c r="T22" s="128">
        <v>35701</v>
      </c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/>
      <c r="L23" s="153" t="s">
        <v>81</v>
      </c>
      <c r="M23" s="128"/>
      <c r="N23" s="128"/>
      <c r="O23" s="142"/>
      <c r="P23" s="302"/>
      <c r="Q23" s="142"/>
      <c r="R23" s="311"/>
      <c r="S23" s="152" t="s">
        <v>12</v>
      </c>
      <c r="T23" s="128"/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>
        <v>30042533</v>
      </c>
      <c r="L24" s="154" t="s">
        <v>77</v>
      </c>
      <c r="M24" s="141"/>
      <c r="N24" s="141"/>
      <c r="O24" s="142" t="s">
        <v>64</v>
      </c>
      <c r="P24" s="304"/>
      <c r="Q24" s="143"/>
      <c r="R24" s="316"/>
      <c r="S24" s="152" t="s">
        <v>12</v>
      </c>
      <c r="T24" s="128">
        <v>30042910</v>
      </c>
      <c r="U24" s="153" t="s">
        <v>116</v>
      </c>
      <c r="V24" s="128"/>
      <c r="W24" s="128"/>
      <c r="X24" s="142" t="s">
        <v>117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30042379</v>
      </c>
      <c r="C25" s="128" t="s">
        <v>77</v>
      </c>
      <c r="D25" s="128"/>
      <c r="E25" s="128"/>
      <c r="F25" s="162" t="s">
        <v>65</v>
      </c>
      <c r="G25" s="128"/>
      <c r="H25" s="142"/>
      <c r="I25" s="311"/>
      <c r="J25" s="156" t="s">
        <v>12</v>
      </c>
      <c r="K25" s="141">
        <v>30042489</v>
      </c>
      <c r="L25" s="154" t="s">
        <v>87</v>
      </c>
      <c r="M25" s="141"/>
      <c r="N25" s="141"/>
      <c r="O25" s="143" t="s">
        <v>16</v>
      </c>
      <c r="P25" s="304"/>
      <c r="Q25" s="143"/>
      <c r="R25" s="316"/>
      <c r="S25" s="145" t="s">
        <v>12</v>
      </c>
      <c r="T25" s="148">
        <v>30041194</v>
      </c>
      <c r="U25" s="153" t="s">
        <v>13</v>
      </c>
      <c r="V25" s="128"/>
      <c r="W25" s="128"/>
      <c r="X25" s="142" t="s">
        <v>76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30042426</v>
      </c>
      <c r="C26" s="128"/>
      <c r="D26" s="128"/>
      <c r="E26" s="128"/>
      <c r="F26" s="250" t="s">
        <v>118</v>
      </c>
      <c r="G26" s="175"/>
      <c r="H26" s="142"/>
      <c r="I26" s="311"/>
      <c r="J26" s="156" t="s">
        <v>12</v>
      </c>
      <c r="K26" s="141">
        <v>30042905</v>
      </c>
      <c r="L26" s="154" t="s">
        <v>79</v>
      </c>
      <c r="M26" s="141"/>
      <c r="N26" s="141"/>
      <c r="O26" s="143" t="s">
        <v>17</v>
      </c>
      <c r="P26" s="304"/>
      <c r="Q26" s="143"/>
      <c r="R26" s="316"/>
      <c r="S26" s="145" t="s">
        <v>12</v>
      </c>
      <c r="T26" s="148">
        <v>30041221</v>
      </c>
      <c r="U26" s="153" t="s">
        <v>13</v>
      </c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 t="s">
        <v>12</v>
      </c>
      <c r="B27" s="128">
        <v>30041184</v>
      </c>
      <c r="C27" s="128" t="s">
        <v>13</v>
      </c>
      <c r="D27" s="128"/>
      <c r="E27" s="128"/>
      <c r="F27" s="162" t="s">
        <v>119</v>
      </c>
      <c r="G27" s="128"/>
      <c r="H27" s="142"/>
      <c r="I27" s="311"/>
      <c r="J27" s="145" t="s">
        <v>12</v>
      </c>
      <c r="K27" s="128">
        <v>30041220</v>
      </c>
      <c r="L27" s="153" t="s">
        <v>13</v>
      </c>
      <c r="M27" s="128"/>
      <c r="N27" s="128"/>
      <c r="O27" s="142" t="s">
        <v>14</v>
      </c>
      <c r="P27" s="302"/>
      <c r="Q27" s="142"/>
      <c r="R27" s="311"/>
      <c r="S27" s="145" t="s">
        <v>12</v>
      </c>
      <c r="T27" s="128">
        <v>30041185</v>
      </c>
      <c r="U27" s="148" t="s">
        <v>13</v>
      </c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30042679</v>
      </c>
      <c r="L28" s="148" t="s">
        <v>79</v>
      </c>
      <c r="M28" s="128"/>
      <c r="N28" s="128"/>
      <c r="O28" s="142" t="s">
        <v>66</v>
      </c>
      <c r="P28" s="302"/>
      <c r="Q28" s="142"/>
      <c r="R28" s="311"/>
      <c r="S28" s="145" t="s">
        <v>12</v>
      </c>
      <c r="T28" s="128">
        <v>30042681</v>
      </c>
      <c r="U28" s="128" t="s">
        <v>77</v>
      </c>
      <c r="V28" s="128"/>
      <c r="W28" s="128"/>
      <c r="X28" s="142" t="s">
        <v>14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18</v>
      </c>
      <c r="K29" s="299">
        <v>30041183</v>
      </c>
      <c r="L29" s="300" t="s">
        <v>13</v>
      </c>
      <c r="M29" s="299"/>
      <c r="N29" s="299"/>
      <c r="O29" s="297" t="s">
        <v>78</v>
      </c>
      <c r="P29" s="306"/>
      <c r="Q29" s="297"/>
      <c r="R29" s="313"/>
      <c r="S29" s="145" t="s">
        <v>12</v>
      </c>
      <c r="T29" s="128">
        <v>30042534</v>
      </c>
      <c r="U29" s="128" t="s">
        <v>77</v>
      </c>
      <c r="V29" s="128"/>
      <c r="W29" s="128"/>
      <c r="X29" s="142" t="s">
        <v>78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158" t="s">
        <v>120</v>
      </c>
      <c r="L30" s="158"/>
      <c r="M30" s="158"/>
      <c r="N30" s="158"/>
      <c r="O30" s="159" t="s">
        <v>119</v>
      </c>
      <c r="P30" s="307"/>
      <c r="Q30" s="159"/>
      <c r="R30" s="314"/>
      <c r="S30" s="145" t="s">
        <v>12</v>
      </c>
      <c r="T30" s="128">
        <v>30042430</v>
      </c>
      <c r="U30" s="161" t="s">
        <v>77</v>
      </c>
      <c r="V30" s="128"/>
      <c r="W30" s="128"/>
      <c r="X30" s="162" t="s">
        <v>65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46204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46205</v>
      </c>
      <c r="K32" s="492"/>
      <c r="L32" s="492"/>
      <c r="M32" s="492"/>
      <c r="N32" s="492"/>
      <c r="O32" s="493"/>
      <c r="P32" s="493"/>
      <c r="Q32" s="493"/>
      <c r="R32" s="494"/>
      <c r="S32" s="536">
        <f>J32+1</f>
        <v>46206</v>
      </c>
      <c r="T32" s="537"/>
      <c r="U32" s="537"/>
      <c r="V32" s="537"/>
      <c r="W32" s="537"/>
      <c r="X32" s="538"/>
      <c r="Y32" s="538"/>
      <c r="Z32" s="538"/>
      <c r="AA32" s="538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141">
        <v>35702</v>
      </c>
      <c r="C34" s="137">
        <v>89137</v>
      </c>
      <c r="D34" s="137"/>
      <c r="E34" s="137" t="s">
        <v>71</v>
      </c>
      <c r="F34" s="142"/>
      <c r="G34" s="304"/>
      <c r="H34" s="143"/>
      <c r="I34" s="310"/>
      <c r="J34" s="135" t="s">
        <v>19</v>
      </c>
      <c r="K34" s="141">
        <v>35720</v>
      </c>
      <c r="L34" s="137">
        <v>89123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35740</v>
      </c>
      <c r="U34" s="137">
        <v>89122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128">
        <v>35703</v>
      </c>
      <c r="C35" s="128">
        <v>89138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128">
        <v>35721</v>
      </c>
      <c r="L35" s="128">
        <v>89124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35741</v>
      </c>
      <c r="U35" s="128">
        <v>89155</v>
      </c>
      <c r="V35" s="128"/>
      <c r="W35" s="128" t="s">
        <v>72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128">
        <v>35704</v>
      </c>
      <c r="C36" s="128">
        <v>89139</v>
      </c>
      <c r="D36" s="128"/>
      <c r="E36" s="128" t="s">
        <v>70</v>
      </c>
      <c r="F36" s="142"/>
      <c r="G36" s="302"/>
      <c r="H36" s="142"/>
      <c r="I36" s="311"/>
      <c r="J36" s="145" t="s">
        <v>19</v>
      </c>
      <c r="K36" s="128">
        <v>35722</v>
      </c>
      <c r="L36" s="128">
        <v>89125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45">
        <v>35742</v>
      </c>
      <c r="U36" s="128">
        <v>89156</v>
      </c>
      <c r="V36" s="128"/>
      <c r="W36" s="128" t="s">
        <v>62</v>
      </c>
      <c r="X36" s="142"/>
      <c r="Y36" s="302"/>
      <c r="Z36" s="142"/>
      <c r="AA36" s="309">
        <v>46208</v>
      </c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128">
        <v>35705</v>
      </c>
      <c r="C37" s="128">
        <v>89140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128">
        <v>35723</v>
      </c>
      <c r="L37" s="128">
        <v>89126</v>
      </c>
      <c r="M37" s="128"/>
      <c r="N37" s="128" t="s">
        <v>73</v>
      </c>
      <c r="O37" s="142"/>
      <c r="P37" s="302"/>
      <c r="Q37" s="142"/>
      <c r="R37" s="311"/>
      <c r="S37" s="145" t="s">
        <v>19</v>
      </c>
      <c r="T37" s="205">
        <v>35743</v>
      </c>
      <c r="U37" s="128">
        <v>89157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128">
        <v>35706</v>
      </c>
      <c r="C38" s="128">
        <v>89141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128">
        <v>35724</v>
      </c>
      <c r="L38" s="128">
        <v>89127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35744</v>
      </c>
      <c r="U38" s="128">
        <v>89158</v>
      </c>
      <c r="V38" s="128"/>
      <c r="W38" s="128" t="s">
        <v>71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128">
        <v>35707</v>
      </c>
      <c r="C39" s="128">
        <v>89142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128">
        <v>35725</v>
      </c>
      <c r="L39" s="128">
        <v>89128</v>
      </c>
      <c r="M39" s="128"/>
      <c r="N39" s="128" t="s">
        <v>69</v>
      </c>
      <c r="O39" s="142"/>
      <c r="P39" s="302"/>
      <c r="Q39" s="142"/>
      <c r="R39" s="311"/>
      <c r="S39" s="145" t="s">
        <v>19</v>
      </c>
      <c r="T39" s="205">
        <v>35745</v>
      </c>
      <c r="U39" s="128">
        <v>88159</v>
      </c>
      <c r="V39" s="128"/>
      <c r="W39" s="128" t="s">
        <v>72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128">
        <v>35708</v>
      </c>
      <c r="C40" s="128">
        <v>89143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128">
        <v>35726</v>
      </c>
      <c r="L40" s="128">
        <v>89129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35746</v>
      </c>
      <c r="U40" s="128">
        <v>88160</v>
      </c>
      <c r="V40" s="128"/>
      <c r="W40" s="128" t="s">
        <v>72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128">
        <v>35709</v>
      </c>
      <c r="C41" s="128">
        <v>89144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128">
        <v>35727</v>
      </c>
      <c r="L41" s="128">
        <v>89130</v>
      </c>
      <c r="M41" s="128"/>
      <c r="N41" s="128" t="s">
        <v>62</v>
      </c>
      <c r="O41" s="142"/>
      <c r="P41" s="302"/>
      <c r="Q41" s="142"/>
      <c r="R41" s="311"/>
      <c r="S41" s="145" t="s">
        <v>19</v>
      </c>
      <c r="T41" s="205">
        <v>35747</v>
      </c>
      <c r="U41" s="128">
        <v>89161</v>
      </c>
      <c r="V41" s="128"/>
      <c r="W41" s="128" t="s">
        <v>62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128">
        <v>35710</v>
      </c>
      <c r="C42" s="128">
        <v>89191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128">
        <v>35728</v>
      </c>
      <c r="L42" s="128">
        <v>89131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35748</v>
      </c>
      <c r="U42" s="128">
        <v>89162</v>
      </c>
      <c r="V42" s="128"/>
      <c r="W42" s="128" t="s">
        <v>62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128">
        <v>35711</v>
      </c>
      <c r="C43" s="128">
        <v>89192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128">
        <v>35729</v>
      </c>
      <c r="L43" s="128">
        <v>89132</v>
      </c>
      <c r="M43" s="128"/>
      <c r="N43" s="128" t="s">
        <v>62</v>
      </c>
      <c r="O43" s="142"/>
      <c r="P43" s="302"/>
      <c r="Q43" s="142"/>
      <c r="R43" s="311"/>
      <c r="S43" s="145" t="s">
        <v>19</v>
      </c>
      <c r="T43" s="128">
        <v>35749</v>
      </c>
      <c r="U43" s="128">
        <v>89163</v>
      </c>
      <c r="V43" s="245" t="s">
        <v>102</v>
      </c>
      <c r="W43" s="128" t="s">
        <v>62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128">
        <v>35712</v>
      </c>
      <c r="C44" s="128">
        <v>89193</v>
      </c>
      <c r="D44" s="128"/>
      <c r="E44" s="128" t="s">
        <v>73</v>
      </c>
      <c r="F44" s="142"/>
      <c r="G44" s="302"/>
      <c r="H44" s="142"/>
      <c r="I44" s="311"/>
      <c r="J44" s="145" t="s">
        <v>19</v>
      </c>
      <c r="K44" s="128">
        <v>35730</v>
      </c>
      <c r="L44" s="128">
        <v>89133</v>
      </c>
      <c r="M44" s="128"/>
      <c r="N44" s="128" t="s">
        <v>62</v>
      </c>
      <c r="O44" s="142"/>
      <c r="P44" s="302"/>
      <c r="Q44" s="142"/>
      <c r="R44" s="311"/>
      <c r="S44" s="145" t="s">
        <v>19</v>
      </c>
      <c r="T44" s="128">
        <v>35750</v>
      </c>
      <c r="U44" s="128">
        <v>89164</v>
      </c>
      <c r="V44" s="245" t="s">
        <v>102</v>
      </c>
      <c r="W44" s="128" t="s">
        <v>62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128">
        <v>35713</v>
      </c>
      <c r="C45" s="148">
        <v>89194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128">
        <v>35731</v>
      </c>
      <c r="L45" s="148">
        <v>89134</v>
      </c>
      <c r="M45" s="128"/>
      <c r="N45" s="128" t="s">
        <v>62</v>
      </c>
      <c r="O45" s="142"/>
      <c r="P45" s="302"/>
      <c r="Q45" s="142"/>
      <c r="R45" s="311"/>
      <c r="S45" s="145" t="s">
        <v>19</v>
      </c>
      <c r="T45" s="205">
        <v>35751</v>
      </c>
      <c r="U45" s="148">
        <v>89165</v>
      </c>
      <c r="V45" s="128"/>
      <c r="W45" s="128" t="s">
        <v>70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128">
        <v>35714</v>
      </c>
      <c r="C46" s="128">
        <v>89195</v>
      </c>
      <c r="D46" s="128"/>
      <c r="E46" s="128" t="s">
        <v>73</v>
      </c>
      <c r="F46" s="142"/>
      <c r="G46" s="302"/>
      <c r="H46" s="142"/>
      <c r="I46" s="311"/>
      <c r="J46" s="145" t="s">
        <v>19</v>
      </c>
      <c r="K46" s="128">
        <v>35732</v>
      </c>
      <c r="L46" s="128">
        <v>89135</v>
      </c>
      <c r="M46" s="128"/>
      <c r="N46" s="128" t="s">
        <v>62</v>
      </c>
      <c r="O46" s="142"/>
      <c r="P46" s="302"/>
      <c r="Q46" s="142"/>
      <c r="R46" s="311"/>
      <c r="S46" s="145" t="s">
        <v>19</v>
      </c>
      <c r="T46" s="128">
        <v>35752</v>
      </c>
      <c r="U46" s="128">
        <v>89166</v>
      </c>
      <c r="V46" s="128"/>
      <c r="W46" s="128" t="s">
        <v>70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128">
        <v>35715</v>
      </c>
      <c r="C47" s="128">
        <v>89196</v>
      </c>
      <c r="D47" s="128"/>
      <c r="E47" s="128" t="s">
        <v>69</v>
      </c>
      <c r="F47" s="142"/>
      <c r="G47" s="302"/>
      <c r="H47" s="142"/>
      <c r="I47" s="311"/>
      <c r="J47" s="145" t="s">
        <v>19</v>
      </c>
      <c r="K47" s="128">
        <v>35733</v>
      </c>
      <c r="L47" s="128">
        <v>89136</v>
      </c>
      <c r="M47" s="128"/>
      <c r="N47" s="128" t="s">
        <v>69</v>
      </c>
      <c r="O47" s="142"/>
      <c r="P47" s="302"/>
      <c r="Q47" s="142"/>
      <c r="R47" s="311"/>
      <c r="S47" s="145" t="s">
        <v>19</v>
      </c>
      <c r="T47" s="205">
        <v>35753</v>
      </c>
      <c r="U47" s="128">
        <v>89167</v>
      </c>
      <c r="V47" s="128"/>
      <c r="W47" s="128" t="s">
        <v>70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128">
        <v>35716</v>
      </c>
      <c r="C48" s="128">
        <v>89197</v>
      </c>
      <c r="D48" s="128"/>
      <c r="E48" s="128" t="s">
        <v>69</v>
      </c>
      <c r="F48" s="142"/>
      <c r="G48" s="302"/>
      <c r="H48" s="142"/>
      <c r="I48" s="311"/>
      <c r="J48" s="145" t="s">
        <v>20</v>
      </c>
      <c r="K48" s="128">
        <v>35734</v>
      </c>
      <c r="L48" s="128">
        <v>89117</v>
      </c>
      <c r="M48" s="245">
        <v>280490</v>
      </c>
      <c r="N48" s="128" t="s">
        <v>62</v>
      </c>
      <c r="O48" s="142"/>
      <c r="P48" s="302"/>
      <c r="Q48" s="142"/>
      <c r="R48" s="311"/>
      <c r="S48" s="145" t="s">
        <v>20</v>
      </c>
      <c r="T48" s="205">
        <v>35754</v>
      </c>
      <c r="U48" s="128">
        <v>89119</v>
      </c>
      <c r="V48" s="245">
        <v>280213</v>
      </c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128">
        <v>35717</v>
      </c>
      <c r="C49" s="148">
        <v>89198</v>
      </c>
      <c r="D49" s="128"/>
      <c r="E49" s="128" t="s">
        <v>69</v>
      </c>
      <c r="F49" s="142"/>
      <c r="G49" s="302"/>
      <c r="H49" s="142"/>
      <c r="I49" s="315"/>
      <c r="J49" s="145" t="s">
        <v>20</v>
      </c>
      <c r="K49" s="128">
        <v>35735</v>
      </c>
      <c r="L49" s="148">
        <v>89118</v>
      </c>
      <c r="M49" s="128"/>
      <c r="N49" s="128" t="s">
        <v>62</v>
      </c>
      <c r="O49" s="142"/>
      <c r="P49" s="302"/>
      <c r="Q49" s="142"/>
      <c r="R49" s="315"/>
      <c r="S49" s="145" t="s">
        <v>20</v>
      </c>
      <c r="T49" s="205">
        <v>35755</v>
      </c>
      <c r="U49" s="148">
        <v>89120</v>
      </c>
      <c r="V49" s="245">
        <v>280213</v>
      </c>
      <c r="W49" s="128" t="s">
        <v>62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128"/>
      <c r="B50" s="128"/>
      <c r="C50" s="148"/>
      <c r="D50" s="128"/>
      <c r="E50" s="128"/>
      <c r="F50" s="142"/>
      <c r="G50" s="302"/>
      <c r="H50" s="142"/>
      <c r="I50" s="315"/>
      <c r="J50" s="145" t="s">
        <v>22</v>
      </c>
      <c r="K50" s="128"/>
      <c r="L50" s="148"/>
      <c r="M50" s="128"/>
      <c r="N50" s="128"/>
      <c r="O50" s="142"/>
      <c r="P50" s="302"/>
      <c r="Q50" s="142"/>
      <c r="R50" s="315"/>
      <c r="S50" s="145"/>
      <c r="T50" s="128"/>
      <c r="U50" s="148"/>
      <c r="V50" s="128"/>
      <c r="W50" s="128"/>
      <c r="X50" s="142"/>
      <c r="Y50" s="302"/>
      <c r="Z50" s="142"/>
      <c r="AA50" s="315"/>
      <c r="AB50" s="166"/>
      <c r="AC50" s="167"/>
      <c r="AD50" s="171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252" t="s">
        <v>22</v>
      </c>
      <c r="B51" s="128">
        <v>35718</v>
      </c>
      <c r="C51" s="128">
        <v>4501373563</v>
      </c>
      <c r="D51" s="128"/>
      <c r="E51" s="128"/>
      <c r="F51" s="142"/>
      <c r="G51" s="302"/>
      <c r="H51" s="142"/>
      <c r="I51" s="311"/>
      <c r="J51" s="152" t="s">
        <v>22</v>
      </c>
      <c r="K51" s="128">
        <v>35736</v>
      </c>
      <c r="L51" s="128">
        <v>4501373787</v>
      </c>
      <c r="M51" s="128"/>
      <c r="N51" s="128"/>
      <c r="O51" s="142"/>
      <c r="P51" s="302"/>
      <c r="Q51" s="142"/>
      <c r="R51" s="311"/>
      <c r="S51" s="152" t="s">
        <v>22</v>
      </c>
      <c r="T51" s="205">
        <v>35756</v>
      </c>
      <c r="U51" s="128">
        <v>4501373796</v>
      </c>
      <c r="V51" s="128"/>
      <c r="W51" s="128"/>
      <c r="X51" s="142" t="s">
        <v>75</v>
      </c>
      <c r="Y51" s="302"/>
      <c r="Z51" s="142"/>
      <c r="AA51" s="311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128">
        <v>35719</v>
      </c>
      <c r="C52" s="153">
        <v>4501373562</v>
      </c>
      <c r="D52" s="128"/>
      <c r="E52" s="128"/>
      <c r="F52" s="142"/>
      <c r="G52" s="302"/>
      <c r="H52" s="142"/>
      <c r="I52" s="315"/>
      <c r="J52" s="152" t="s">
        <v>22</v>
      </c>
      <c r="K52" s="128">
        <v>35737</v>
      </c>
      <c r="L52" s="153">
        <v>4501373794</v>
      </c>
      <c r="M52" s="128"/>
      <c r="N52" s="128"/>
      <c r="O52" s="142"/>
      <c r="P52" s="302"/>
      <c r="Q52" s="142"/>
      <c r="R52" s="315"/>
      <c r="S52" s="152" t="s">
        <v>22</v>
      </c>
      <c r="T52" s="205">
        <v>35757</v>
      </c>
      <c r="U52" s="153">
        <v>4501373790</v>
      </c>
      <c r="V52" s="128"/>
      <c r="W52" s="128"/>
      <c r="X52" s="142" t="s">
        <v>92</v>
      </c>
      <c r="Y52" s="302"/>
      <c r="Z52" s="142"/>
      <c r="AA52" s="315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12</v>
      </c>
      <c r="B53" s="128"/>
      <c r="C53" s="153" t="s">
        <v>81</v>
      </c>
      <c r="D53" s="128"/>
      <c r="E53" s="128"/>
      <c r="F53" s="142"/>
      <c r="G53" s="302"/>
      <c r="H53" s="142"/>
      <c r="I53" s="311"/>
      <c r="J53" s="152" t="s">
        <v>63</v>
      </c>
      <c r="K53" s="128">
        <v>35738</v>
      </c>
      <c r="L53" s="153" t="s">
        <v>121</v>
      </c>
      <c r="M53" s="320" t="s">
        <v>122</v>
      </c>
      <c r="N53" s="245"/>
      <c r="O53" s="142"/>
      <c r="P53" s="302"/>
      <c r="Q53" s="142"/>
      <c r="R53" s="311"/>
      <c r="S53" s="152" t="s">
        <v>63</v>
      </c>
      <c r="T53" s="205">
        <v>35758</v>
      </c>
      <c r="U53" s="153" t="s">
        <v>123</v>
      </c>
      <c r="V53" s="245">
        <v>280379</v>
      </c>
      <c r="W53" s="128"/>
      <c r="X53" s="142"/>
      <c r="Y53" s="302"/>
      <c r="Z53" s="142"/>
      <c r="AA53" s="311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2" t="s">
        <v>12</v>
      </c>
      <c r="B54" s="128">
        <v>30041189</v>
      </c>
      <c r="C54" s="153" t="s">
        <v>13</v>
      </c>
      <c r="D54" s="141"/>
      <c r="E54" s="141"/>
      <c r="F54" s="142" t="s">
        <v>17</v>
      </c>
      <c r="G54" s="304"/>
      <c r="H54" s="143"/>
      <c r="I54" s="316"/>
      <c r="J54" s="152" t="s">
        <v>63</v>
      </c>
      <c r="K54" s="128">
        <v>35739</v>
      </c>
      <c r="L54" s="154" t="s">
        <v>124</v>
      </c>
      <c r="M54" s="423" t="s">
        <v>125</v>
      </c>
      <c r="N54" s="296"/>
      <c r="O54" s="142"/>
      <c r="P54" s="304"/>
      <c r="Q54" s="143"/>
      <c r="R54" s="316"/>
      <c r="S54" s="152" t="s">
        <v>63</v>
      </c>
      <c r="T54" s="205">
        <v>35759</v>
      </c>
      <c r="U54" s="154" t="s">
        <v>126</v>
      </c>
      <c r="V54" s="296">
        <v>280380</v>
      </c>
      <c r="W54" s="141"/>
      <c r="X54" s="142"/>
      <c r="Y54" s="304"/>
      <c r="Z54" s="143"/>
      <c r="AA54" s="316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2"/>
      <c r="B55" s="128"/>
      <c r="C55" s="153"/>
      <c r="D55" s="141"/>
      <c r="E55" s="141"/>
      <c r="F55" s="143"/>
      <c r="G55" s="304"/>
      <c r="H55" s="143"/>
      <c r="I55" s="316"/>
      <c r="J55" s="353" t="s">
        <v>12</v>
      </c>
      <c r="K55" s="141">
        <v>30036793</v>
      </c>
      <c r="L55" s="154" t="s">
        <v>127</v>
      </c>
      <c r="M55" s="141"/>
      <c r="N55" s="141"/>
      <c r="O55" s="143" t="s">
        <v>16</v>
      </c>
      <c r="P55" s="304"/>
      <c r="Q55" s="143"/>
      <c r="R55" s="316"/>
      <c r="S55" s="353"/>
      <c r="T55" s="141"/>
      <c r="U55" s="154"/>
      <c r="V55" s="141"/>
      <c r="W55" s="141"/>
      <c r="X55" s="143"/>
      <c r="Y55" s="304"/>
      <c r="Z55" s="143"/>
      <c r="AA55" s="316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2"/>
      <c r="B56" s="128"/>
      <c r="C56" s="153"/>
      <c r="D56" s="141"/>
      <c r="E56" s="141"/>
      <c r="F56" s="143"/>
      <c r="G56" s="304"/>
      <c r="H56" s="143"/>
      <c r="I56" s="316"/>
      <c r="J56" s="353" t="s">
        <v>12</v>
      </c>
      <c r="K56" s="141">
        <v>30042429</v>
      </c>
      <c r="L56" s="154" t="s">
        <v>77</v>
      </c>
      <c r="M56" s="141"/>
      <c r="N56" s="141"/>
      <c r="O56" s="143" t="s">
        <v>16</v>
      </c>
      <c r="P56" s="304"/>
      <c r="Q56" s="143"/>
      <c r="R56" s="316"/>
      <c r="S56" s="353" t="s">
        <v>12</v>
      </c>
      <c r="T56" s="141">
        <v>30042679</v>
      </c>
      <c r="U56" s="154"/>
      <c r="V56" s="141"/>
      <c r="W56" s="141"/>
      <c r="X56" s="143" t="s">
        <v>64</v>
      </c>
      <c r="Y56" s="304"/>
      <c r="Z56" s="143"/>
      <c r="AA56" s="316"/>
      <c r="AB56" s="166"/>
      <c r="AC56" s="167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251" t="s">
        <v>12</v>
      </c>
      <c r="B57" s="128">
        <v>30041184</v>
      </c>
      <c r="C57" s="153" t="s">
        <v>13</v>
      </c>
      <c r="D57" s="141"/>
      <c r="E57" s="141"/>
      <c r="F57" s="143" t="s">
        <v>65</v>
      </c>
      <c r="G57" s="304"/>
      <c r="H57" s="143"/>
      <c r="I57" s="316"/>
      <c r="J57" s="156" t="s">
        <v>12</v>
      </c>
      <c r="K57" s="141">
        <v>30042488</v>
      </c>
      <c r="L57" s="154" t="s">
        <v>79</v>
      </c>
      <c r="M57" s="141"/>
      <c r="N57" s="141"/>
      <c r="O57" s="143" t="s">
        <v>64</v>
      </c>
      <c r="P57" s="304"/>
      <c r="Q57" s="143"/>
      <c r="R57" s="316"/>
      <c r="S57" s="156" t="s">
        <v>12</v>
      </c>
      <c r="T57" s="141">
        <v>30042785</v>
      </c>
      <c r="U57" s="154" t="s">
        <v>13</v>
      </c>
      <c r="V57" s="141"/>
      <c r="W57" s="141"/>
      <c r="X57" s="143" t="s">
        <v>17</v>
      </c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128">
        <v>30042871</v>
      </c>
      <c r="C58" s="154" t="s">
        <v>77</v>
      </c>
      <c r="D58" s="141"/>
      <c r="E58" s="141"/>
      <c r="F58" s="143" t="s">
        <v>78</v>
      </c>
      <c r="G58" s="304"/>
      <c r="H58" s="143"/>
      <c r="I58" s="316"/>
      <c r="J58" s="156" t="s">
        <v>12</v>
      </c>
      <c r="K58" s="141">
        <v>30042380</v>
      </c>
      <c r="L58" s="154" t="s">
        <v>77</v>
      </c>
      <c r="M58" s="141"/>
      <c r="N58" s="141"/>
      <c r="O58" s="143" t="s">
        <v>14</v>
      </c>
      <c r="P58" s="304"/>
      <c r="Q58" s="143"/>
      <c r="R58" s="316"/>
      <c r="S58" s="156" t="s">
        <v>12</v>
      </c>
      <c r="T58" s="141">
        <v>30041190</v>
      </c>
      <c r="U58" s="154" t="s">
        <v>13</v>
      </c>
      <c r="V58" s="141"/>
      <c r="W58" s="141"/>
      <c r="X58" s="143" t="s">
        <v>66</v>
      </c>
      <c r="Y58" s="304"/>
      <c r="Z58" s="143"/>
      <c r="AA58" s="316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 t="s">
        <v>12</v>
      </c>
      <c r="B59" s="128">
        <v>30043052</v>
      </c>
      <c r="C59" s="153" t="s">
        <v>128</v>
      </c>
      <c r="D59" s="128"/>
      <c r="E59" s="128"/>
      <c r="F59" s="142" t="s">
        <v>129</v>
      </c>
      <c r="G59" s="302"/>
      <c r="H59" s="142"/>
      <c r="I59" s="311"/>
      <c r="J59" s="152" t="s">
        <v>12</v>
      </c>
      <c r="K59" s="128">
        <v>30042535</v>
      </c>
      <c r="L59" s="153" t="s">
        <v>77</v>
      </c>
      <c r="M59" s="128"/>
      <c r="N59" s="128"/>
      <c r="O59" s="162" t="s">
        <v>78</v>
      </c>
      <c r="Q59" s="142"/>
      <c r="R59" s="311"/>
      <c r="S59" s="145" t="s">
        <v>12</v>
      </c>
      <c r="T59" s="128">
        <v>30042385</v>
      </c>
      <c r="U59" s="153" t="s">
        <v>77</v>
      </c>
      <c r="V59" s="128"/>
      <c r="W59" s="128"/>
      <c r="X59" s="142" t="s">
        <v>16</v>
      </c>
      <c r="Y59" s="302"/>
      <c r="Z59" s="142"/>
      <c r="AA59" s="311"/>
      <c r="AB59" s="166"/>
      <c r="AC59" s="171"/>
      <c r="AD59" s="171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28" t="s">
        <v>12</v>
      </c>
      <c r="B60" s="128">
        <v>30042366</v>
      </c>
      <c r="C60" s="148" t="s">
        <v>77</v>
      </c>
      <c r="D60" s="128"/>
      <c r="E60" s="128"/>
      <c r="F60" s="142" t="s">
        <v>16</v>
      </c>
      <c r="G60" s="302"/>
      <c r="H60" s="142"/>
      <c r="I60" s="311"/>
      <c r="J60" s="156" t="s">
        <v>12</v>
      </c>
      <c r="K60" s="128">
        <v>30042431</v>
      </c>
      <c r="L60" s="148" t="s">
        <v>77</v>
      </c>
      <c r="M60" s="128"/>
      <c r="N60" s="128"/>
      <c r="O60" s="142" t="s">
        <v>65</v>
      </c>
      <c r="P60" s="302"/>
      <c r="Q60" s="142"/>
      <c r="R60" s="311"/>
      <c r="S60" s="145" t="s">
        <v>12</v>
      </c>
      <c r="T60" s="128">
        <v>30042492</v>
      </c>
      <c r="U60" s="148" t="s">
        <v>77</v>
      </c>
      <c r="V60" s="128"/>
      <c r="W60" s="128"/>
      <c r="X60" s="142" t="s">
        <v>14</v>
      </c>
      <c r="Y60" s="302"/>
      <c r="Z60" s="142"/>
      <c r="AA60" s="311"/>
      <c r="AB60" s="166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x14ac:dyDescent="0.25">
      <c r="A61" s="298" t="s">
        <v>12</v>
      </c>
      <c r="B61" s="299">
        <v>30042490</v>
      </c>
      <c r="C61" s="300"/>
      <c r="D61" s="299"/>
      <c r="E61" s="299"/>
      <c r="F61" s="297" t="s">
        <v>14</v>
      </c>
      <c r="G61" s="306"/>
      <c r="H61" s="297"/>
      <c r="I61" s="313"/>
      <c r="J61" s="156" t="s">
        <v>12</v>
      </c>
      <c r="K61" s="299">
        <v>30041191</v>
      </c>
      <c r="L61" s="300" t="s">
        <v>13</v>
      </c>
      <c r="M61" s="299"/>
      <c r="N61" s="299"/>
      <c r="O61" s="297" t="s">
        <v>17</v>
      </c>
      <c r="P61" s="306"/>
      <c r="Q61" s="297"/>
      <c r="R61" s="313"/>
      <c r="S61" s="298" t="s">
        <v>12</v>
      </c>
      <c r="T61" s="299"/>
      <c r="U61" s="300" t="s">
        <v>81</v>
      </c>
      <c r="V61" s="299"/>
      <c r="W61" s="299"/>
      <c r="X61" s="297"/>
      <c r="Y61" s="306"/>
      <c r="Z61" s="297"/>
      <c r="AA61" s="313"/>
      <c r="AB61" s="167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ht="16.5" thickBot="1" x14ac:dyDescent="0.3">
      <c r="A62" s="157" t="s">
        <v>12</v>
      </c>
      <c r="B62" s="158" t="s">
        <v>130</v>
      </c>
      <c r="C62" s="158" t="s">
        <v>13</v>
      </c>
      <c r="D62" s="158"/>
      <c r="E62" s="158"/>
      <c r="F62" s="159"/>
      <c r="G62" s="307"/>
      <c r="H62" s="159"/>
      <c r="I62" s="314"/>
      <c r="J62" s="157" t="s">
        <v>12</v>
      </c>
      <c r="K62" s="158"/>
      <c r="L62" s="158" t="s">
        <v>81</v>
      </c>
      <c r="M62" s="158"/>
      <c r="N62" s="158"/>
      <c r="O62" s="159"/>
      <c r="P62" s="307"/>
      <c r="Q62" s="159"/>
      <c r="R62" s="314"/>
      <c r="S62" s="157"/>
      <c r="T62" s="158"/>
      <c r="U62" s="158"/>
      <c r="V62" s="158"/>
      <c r="W62" s="158"/>
      <c r="X62" s="159"/>
      <c r="Y62" s="307"/>
      <c r="Z62" s="159"/>
      <c r="AA62" s="314"/>
      <c r="AK62" s="169"/>
      <c r="AL62" s="169"/>
      <c r="AM62" s="169"/>
      <c r="AN62" s="169"/>
      <c r="AO62" s="169"/>
      <c r="AP62" s="169"/>
      <c r="AQ62" s="169"/>
    </row>
    <row r="63" spans="1:43" ht="16.5" thickBot="1" x14ac:dyDescent="0.3">
      <c r="A63" s="498">
        <f>S32+1</f>
        <v>46207</v>
      </c>
      <c r="B63" s="499"/>
      <c r="C63" s="499"/>
      <c r="D63" s="499"/>
      <c r="E63" s="499"/>
      <c r="F63" s="500"/>
      <c r="G63" s="500"/>
      <c r="H63" s="500"/>
      <c r="I63" s="501"/>
      <c r="AK63" s="169"/>
      <c r="AL63" s="169"/>
      <c r="AM63" s="169"/>
      <c r="AN63" s="169"/>
      <c r="AO63" s="169"/>
      <c r="AP63" s="169"/>
      <c r="AQ63" s="169"/>
    </row>
    <row r="64" spans="1:43" ht="16.5" thickBot="1" x14ac:dyDescent="0.3">
      <c r="A64" s="131" t="s">
        <v>2</v>
      </c>
      <c r="B64" s="132" t="s">
        <v>3</v>
      </c>
      <c r="C64" s="132" t="s">
        <v>4</v>
      </c>
      <c r="D64" s="132" t="s">
        <v>5</v>
      </c>
      <c r="E64" s="132" t="s">
        <v>6</v>
      </c>
      <c r="F64" s="133" t="s">
        <v>7</v>
      </c>
      <c r="G64" s="133" t="s">
        <v>8</v>
      </c>
      <c r="H64" s="133" t="s">
        <v>9</v>
      </c>
      <c r="I64" s="134" t="s">
        <v>10</v>
      </c>
      <c r="L64" s="502">
        <f>A3</f>
        <v>46201</v>
      </c>
      <c r="M64" s="173">
        <f t="shared" ref="M64:M69" si="0">COUNTIF($A$5:$A$30,N64)</f>
        <v>3</v>
      </c>
      <c r="N64" s="174" t="s">
        <v>18</v>
      </c>
      <c r="O64" s="505">
        <f>J3</f>
        <v>46202</v>
      </c>
      <c r="P64" s="173">
        <f t="shared" ref="P64:P69" si="1">COUNTIF($J$5:$J$30,Q64)</f>
        <v>8</v>
      </c>
      <c r="Q64" s="174" t="s">
        <v>18</v>
      </c>
      <c r="R64" s="508">
        <f>S3</f>
        <v>46203</v>
      </c>
      <c r="S64" s="173">
        <f t="shared" ref="S64:S69" si="2">COUNTIF($S$5:$S$30,T64)</f>
        <v>8</v>
      </c>
      <c r="T64" s="174" t="s">
        <v>18</v>
      </c>
      <c r="U64" s="511">
        <f>A32</f>
        <v>46204</v>
      </c>
      <c r="V64" s="173">
        <f t="shared" ref="V64:V69" si="3">COUNTIF($A$34:$A$62,W64)</f>
        <v>8</v>
      </c>
      <c r="W64" s="174" t="s">
        <v>18</v>
      </c>
    </row>
    <row r="65" spans="1:23" x14ac:dyDescent="0.25">
      <c r="A65" s="135" t="s">
        <v>22</v>
      </c>
      <c r="B65" s="141">
        <v>35760</v>
      </c>
      <c r="C65" s="137"/>
      <c r="D65" s="137"/>
      <c r="E65" s="137"/>
      <c r="F65" s="142"/>
      <c r="G65" s="304"/>
      <c r="H65" s="143"/>
      <c r="I65" s="310"/>
      <c r="L65" s="503"/>
      <c r="M65" s="175">
        <f t="shared" si="0"/>
        <v>9</v>
      </c>
      <c r="N65" s="176" t="s">
        <v>19</v>
      </c>
      <c r="O65" s="506"/>
      <c r="P65" s="175">
        <f t="shared" si="1"/>
        <v>14</v>
      </c>
      <c r="Q65" s="176" t="s">
        <v>19</v>
      </c>
      <c r="R65" s="509"/>
      <c r="S65" s="175">
        <f t="shared" si="2"/>
        <v>14</v>
      </c>
      <c r="T65" s="176" t="s">
        <v>19</v>
      </c>
      <c r="U65" s="512"/>
      <c r="V65" s="175">
        <f t="shared" si="3"/>
        <v>16</v>
      </c>
      <c r="W65" s="176" t="s">
        <v>19</v>
      </c>
    </row>
    <row r="66" spans="1:23" x14ac:dyDescent="0.25">
      <c r="A66" s="145" t="s">
        <v>22</v>
      </c>
      <c r="B66" s="128">
        <v>35761</v>
      </c>
      <c r="C66" s="128"/>
      <c r="D66" s="128"/>
      <c r="E66" s="128"/>
      <c r="F66" s="142"/>
      <c r="G66" s="302"/>
      <c r="H66" s="142"/>
      <c r="I66" s="311"/>
      <c r="L66" s="503"/>
      <c r="M66" s="175">
        <f t="shared" si="0"/>
        <v>1</v>
      </c>
      <c r="N66" s="176" t="s">
        <v>20</v>
      </c>
      <c r="O66" s="506"/>
      <c r="P66" s="175">
        <f t="shared" si="1"/>
        <v>2</v>
      </c>
      <c r="Q66" s="176" t="s">
        <v>20</v>
      </c>
      <c r="R66" s="509"/>
      <c r="S66" s="175">
        <f t="shared" si="2"/>
        <v>2</v>
      </c>
      <c r="T66" s="176" t="s">
        <v>20</v>
      </c>
      <c r="U66" s="512"/>
      <c r="V66" s="175">
        <f t="shared" si="3"/>
        <v>0</v>
      </c>
      <c r="W66" s="176" t="s">
        <v>20</v>
      </c>
    </row>
    <row r="67" spans="1:23" x14ac:dyDescent="0.25">
      <c r="A67" s="145" t="s">
        <v>22</v>
      </c>
      <c r="B67" s="205">
        <v>35762</v>
      </c>
      <c r="C67" s="128">
        <v>4501373561</v>
      </c>
      <c r="D67" s="128"/>
      <c r="E67" s="128"/>
      <c r="F67" s="142" t="s">
        <v>95</v>
      </c>
      <c r="G67" s="302"/>
      <c r="H67" s="142"/>
      <c r="I67" s="311"/>
      <c r="L67" s="503"/>
      <c r="M67" s="175">
        <f t="shared" si="0"/>
        <v>0</v>
      </c>
      <c r="N67" s="204" t="s">
        <v>21</v>
      </c>
      <c r="O67" s="506"/>
      <c r="P67" s="175">
        <f t="shared" si="1"/>
        <v>0</v>
      </c>
      <c r="Q67" s="204" t="s">
        <v>21</v>
      </c>
      <c r="R67" s="509"/>
      <c r="S67" s="175">
        <f t="shared" si="2"/>
        <v>0</v>
      </c>
      <c r="T67" s="204" t="s">
        <v>21</v>
      </c>
      <c r="U67" s="512"/>
      <c r="V67" s="175">
        <f t="shared" si="3"/>
        <v>0</v>
      </c>
      <c r="W67" s="204" t="s">
        <v>21</v>
      </c>
    </row>
    <row r="68" spans="1:23" x14ac:dyDescent="0.25">
      <c r="A68" s="145" t="s">
        <v>22</v>
      </c>
      <c r="B68" s="205">
        <v>35763</v>
      </c>
      <c r="C68" s="128">
        <v>4501373789</v>
      </c>
      <c r="D68" s="128"/>
      <c r="E68" s="128"/>
      <c r="F68" s="142" t="s">
        <v>75</v>
      </c>
      <c r="G68" s="302"/>
      <c r="H68" s="142"/>
      <c r="I68" s="311"/>
      <c r="L68" s="503"/>
      <c r="M68" s="175">
        <f t="shared" si="0"/>
        <v>4</v>
      </c>
      <c r="N68" s="176" t="s">
        <v>22</v>
      </c>
      <c r="O68" s="506"/>
      <c r="P68" s="175">
        <f t="shared" si="1"/>
        <v>2</v>
      </c>
      <c r="Q68" s="176" t="s">
        <v>22</v>
      </c>
      <c r="R68" s="509"/>
      <c r="S68" s="175">
        <f t="shared" si="2"/>
        <v>2</v>
      </c>
      <c r="T68" s="176" t="s">
        <v>22</v>
      </c>
      <c r="U68" s="512"/>
      <c r="V68" s="175">
        <f t="shared" si="3"/>
        <v>2</v>
      </c>
      <c r="W68" s="176" t="s">
        <v>22</v>
      </c>
    </row>
    <row r="69" spans="1:23" x14ac:dyDescent="0.25">
      <c r="A69" s="145" t="s">
        <v>22</v>
      </c>
      <c r="B69" s="205">
        <v>35764</v>
      </c>
      <c r="C69" s="128">
        <v>4501373795</v>
      </c>
      <c r="D69" s="128"/>
      <c r="E69" s="128"/>
      <c r="F69" s="142" t="s">
        <v>74</v>
      </c>
      <c r="G69" s="302"/>
      <c r="H69" s="142"/>
      <c r="I69" s="311"/>
      <c r="L69" s="503"/>
      <c r="M69" s="175">
        <f t="shared" si="0"/>
        <v>0</v>
      </c>
      <c r="N69" s="176" t="s">
        <v>23</v>
      </c>
      <c r="O69" s="506"/>
      <c r="P69" s="175">
        <f t="shared" si="1"/>
        <v>0</v>
      </c>
      <c r="Q69" s="176" t="s">
        <v>23</v>
      </c>
      <c r="R69" s="509"/>
      <c r="S69" s="175">
        <f t="shared" si="2"/>
        <v>0</v>
      </c>
      <c r="T69" s="176" t="s">
        <v>23</v>
      </c>
      <c r="U69" s="512"/>
      <c r="V69" s="175">
        <f t="shared" si="3"/>
        <v>0</v>
      </c>
      <c r="W69" s="176" t="s">
        <v>23</v>
      </c>
    </row>
    <row r="70" spans="1:23" ht="16.5" thickBot="1" x14ac:dyDescent="0.3">
      <c r="A70" s="145"/>
      <c r="B70" s="128"/>
      <c r="C70" s="128"/>
      <c r="D70" s="128"/>
      <c r="E70" s="128"/>
      <c r="F70" s="142"/>
      <c r="G70" s="302"/>
      <c r="H70" s="142"/>
      <c r="I70" s="311"/>
      <c r="L70" s="504"/>
      <c r="M70" s="177">
        <f>SUM(M64:M69)</f>
        <v>17</v>
      </c>
      <c r="N70" s="178" t="s">
        <v>24</v>
      </c>
      <c r="O70" s="507"/>
      <c r="P70" s="177">
        <f>SUM(P64:P69)</f>
        <v>26</v>
      </c>
      <c r="Q70" s="178" t="s">
        <v>24</v>
      </c>
      <c r="R70" s="510"/>
      <c r="S70" s="177">
        <f>SUM(S64:S69)</f>
        <v>26</v>
      </c>
      <c r="T70" s="178" t="s">
        <v>24</v>
      </c>
      <c r="U70" s="513"/>
      <c r="V70" s="177">
        <f>SUM(V64:V69)</f>
        <v>26</v>
      </c>
      <c r="W70" s="178" t="s">
        <v>24</v>
      </c>
    </row>
    <row r="71" spans="1:23" x14ac:dyDescent="0.25">
      <c r="A71" s="145"/>
      <c r="B71" s="128"/>
      <c r="C71" s="128"/>
      <c r="D71" s="128"/>
      <c r="E71" s="128"/>
      <c r="F71" s="142"/>
      <c r="G71" s="302"/>
      <c r="H71" s="142"/>
      <c r="I71" s="311"/>
    </row>
    <row r="72" spans="1:23" x14ac:dyDescent="0.25">
      <c r="A72" s="145"/>
      <c r="B72" s="128"/>
      <c r="C72" s="128"/>
      <c r="D72" s="128"/>
      <c r="E72" s="128"/>
      <c r="F72" s="142"/>
      <c r="G72" s="302"/>
      <c r="H72" s="142"/>
      <c r="I72" s="311"/>
    </row>
    <row r="73" spans="1:23" ht="16.5" thickBot="1" x14ac:dyDescent="0.3">
      <c r="A73" s="145"/>
      <c r="B73" s="128"/>
      <c r="C73" s="128"/>
      <c r="D73" s="128"/>
      <c r="E73" s="128"/>
      <c r="F73" s="142"/>
      <c r="G73" s="302"/>
      <c r="H73" s="142"/>
      <c r="I73" s="311"/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4">
        <f>J32</f>
        <v>46205</v>
      </c>
      <c r="M74" s="173">
        <f t="shared" ref="M74:M79" si="4">COUNTIF($J$34:$J$62,N74)</f>
        <v>8</v>
      </c>
      <c r="N74" s="174" t="s">
        <v>18</v>
      </c>
      <c r="O74" s="517">
        <f>S32</f>
        <v>46206</v>
      </c>
      <c r="P74" s="173">
        <f>COUNTIF($S$34:$S$62,Q74)</f>
        <v>6</v>
      </c>
      <c r="Q74" s="174" t="s">
        <v>18</v>
      </c>
      <c r="R74" s="520">
        <f>AB32</f>
        <v>0</v>
      </c>
      <c r="S74" s="173">
        <f t="shared" ref="S74:S79" si="5">COUNTIF($A$65:$A$90,T74)</f>
        <v>1</v>
      </c>
      <c r="T74" s="174" t="s">
        <v>18</v>
      </c>
      <c r="U74" s="523" t="str">
        <f>C1</f>
        <v>WW27</v>
      </c>
      <c r="V74" s="173">
        <f>SUM(M64,P64,S64,V64,S74,P74,M74)</f>
        <v>42</v>
      </c>
      <c r="W74" s="174" t="s">
        <v>18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14</v>
      </c>
      <c r="N75" s="176" t="s">
        <v>19</v>
      </c>
      <c r="O75" s="518"/>
      <c r="P75" s="175">
        <f>COUNTIF($S$34:$S$60,Q75)</f>
        <v>14</v>
      </c>
      <c r="Q75" s="176" t="s">
        <v>19</v>
      </c>
      <c r="R75" s="521"/>
      <c r="S75" s="175">
        <f t="shared" si="5"/>
        <v>0</v>
      </c>
      <c r="T75" s="176" t="s">
        <v>19</v>
      </c>
      <c r="U75" s="524"/>
      <c r="V75" s="175">
        <f>SUM(M65,P65,S65,V65,M75,P75,S75)</f>
        <v>81</v>
      </c>
      <c r="W75" s="176" t="s">
        <v>19</v>
      </c>
    </row>
    <row r="76" spans="1:23" x14ac:dyDescent="0.25">
      <c r="A76" s="145"/>
      <c r="B76" s="128"/>
      <c r="C76" s="148"/>
      <c r="D76" s="128"/>
      <c r="E76" s="128"/>
      <c r="F76" s="142"/>
      <c r="G76" s="302"/>
      <c r="H76" s="142"/>
      <c r="I76" s="311"/>
      <c r="L76" s="515"/>
      <c r="M76" s="175">
        <f t="shared" si="4"/>
        <v>2</v>
      </c>
      <c r="N76" s="176" t="s">
        <v>20</v>
      </c>
      <c r="O76" s="518"/>
      <c r="P76" s="175">
        <f>COUNTIF($S$34:$S$60,Q76)</f>
        <v>2</v>
      </c>
      <c r="Q76" s="176" t="s">
        <v>20</v>
      </c>
      <c r="R76" s="521"/>
      <c r="S76" s="175">
        <f t="shared" si="5"/>
        <v>0</v>
      </c>
      <c r="T76" s="176" t="s">
        <v>20</v>
      </c>
      <c r="U76" s="524"/>
      <c r="V76" s="175">
        <f>SUM(M66,P66,S66,V66,M76,P76,S76)</f>
        <v>9</v>
      </c>
      <c r="W76" s="176" t="s">
        <v>20</v>
      </c>
    </row>
    <row r="77" spans="1:23" x14ac:dyDescent="0.25">
      <c r="A77" s="145"/>
      <c r="B77" s="128"/>
      <c r="C77" s="128"/>
      <c r="D77" s="128"/>
      <c r="E77" s="128"/>
      <c r="F77" s="142"/>
      <c r="G77" s="302"/>
      <c r="H77" s="142"/>
      <c r="I77" s="311"/>
      <c r="L77" s="515"/>
      <c r="M77" s="175">
        <f t="shared" si="4"/>
        <v>0</v>
      </c>
      <c r="N77" s="204" t="s">
        <v>21</v>
      </c>
      <c r="O77" s="518"/>
      <c r="P77" s="175">
        <f>COUNTIF($S$34:$S$60,Q77)</f>
        <v>0</v>
      </c>
      <c r="Q77" s="204" t="s">
        <v>21</v>
      </c>
      <c r="R77" s="521"/>
      <c r="S77" s="175">
        <f t="shared" si="5"/>
        <v>0</v>
      </c>
      <c r="T77" s="204" t="s">
        <v>21</v>
      </c>
      <c r="U77" s="524"/>
      <c r="V77" s="175">
        <f>SUM(M67,P67,S67,V67,M77,P77,S77)</f>
        <v>0</v>
      </c>
      <c r="W77" s="204" t="s">
        <v>21</v>
      </c>
    </row>
    <row r="78" spans="1:23" x14ac:dyDescent="0.25">
      <c r="A78" s="145"/>
      <c r="B78" s="128"/>
      <c r="C78" s="128"/>
      <c r="D78" s="128"/>
      <c r="E78" s="128"/>
      <c r="F78" s="142"/>
      <c r="G78" s="302"/>
      <c r="H78" s="142"/>
      <c r="I78" s="311"/>
      <c r="L78" s="515"/>
      <c r="M78" s="175">
        <f t="shared" si="4"/>
        <v>3</v>
      </c>
      <c r="N78" s="176" t="s">
        <v>22</v>
      </c>
      <c r="O78" s="518"/>
      <c r="P78" s="175">
        <f>COUNTIF($S$34:$S$60,Q78)</f>
        <v>2</v>
      </c>
      <c r="Q78" s="176" t="s">
        <v>22</v>
      </c>
      <c r="R78" s="521"/>
      <c r="S78" s="175">
        <f t="shared" si="5"/>
        <v>5</v>
      </c>
      <c r="T78" s="176" t="s">
        <v>22</v>
      </c>
      <c r="U78" s="524"/>
      <c r="V78" s="175">
        <f>SUM(M68,P68,S68,V68,M78,P78,S78)</f>
        <v>20</v>
      </c>
      <c r="W78" s="176" t="s">
        <v>22</v>
      </c>
    </row>
    <row r="79" spans="1:23" x14ac:dyDescent="0.25">
      <c r="A79" s="145" t="s">
        <v>12</v>
      </c>
      <c r="B79" s="128">
        <v>30042786</v>
      </c>
      <c r="C79" s="128" t="s">
        <v>13</v>
      </c>
      <c r="D79" s="128"/>
      <c r="E79" s="128"/>
      <c r="F79" s="142" t="s">
        <v>64</v>
      </c>
      <c r="G79" s="302"/>
      <c r="H79" s="142"/>
      <c r="I79" s="311"/>
      <c r="L79" s="515"/>
      <c r="M79" s="175">
        <f t="shared" si="4"/>
        <v>2</v>
      </c>
      <c r="N79" s="176" t="s">
        <v>23</v>
      </c>
      <c r="O79" s="518"/>
      <c r="P79" s="175">
        <f>COUNTIF($S$34:$S$60,Q79)</f>
        <v>2</v>
      </c>
      <c r="Q79" s="176" t="s">
        <v>23</v>
      </c>
      <c r="R79" s="521"/>
      <c r="S79" s="175">
        <f t="shared" si="5"/>
        <v>0</v>
      </c>
      <c r="T79" s="176" t="s">
        <v>23</v>
      </c>
      <c r="U79" s="524"/>
      <c r="V79" s="175">
        <f>SUM(M69,P69,S69,V69,M79,P79,S79)</f>
        <v>4</v>
      </c>
      <c r="W79" s="176" t="s">
        <v>23</v>
      </c>
    </row>
    <row r="80" spans="1:23" ht="16.5" thickBot="1" x14ac:dyDescent="0.3">
      <c r="A80" s="145"/>
      <c r="B80" s="128"/>
      <c r="C80" s="148"/>
      <c r="D80" s="128"/>
      <c r="E80" s="128"/>
      <c r="F80" s="142"/>
      <c r="G80" s="302"/>
      <c r="H80" s="142"/>
      <c r="I80" s="315"/>
      <c r="L80" s="516"/>
      <c r="M80" s="177">
        <f>SUM(M74:M79)</f>
        <v>29</v>
      </c>
      <c r="N80" s="178" t="s">
        <v>24</v>
      </c>
      <c r="O80" s="519"/>
      <c r="P80" s="177">
        <f>SUM(P74:P79)</f>
        <v>26</v>
      </c>
      <c r="Q80" s="178" t="s">
        <v>24</v>
      </c>
      <c r="R80" s="522"/>
      <c r="S80" s="177">
        <f>SUM(S74:S79)</f>
        <v>6</v>
      </c>
      <c r="T80" s="178" t="s">
        <v>24</v>
      </c>
      <c r="U80" s="525"/>
      <c r="V80" s="177">
        <f>SUM(V74:V79)</f>
        <v>156</v>
      </c>
      <c r="W80" s="178" t="s">
        <v>24</v>
      </c>
    </row>
    <row r="81" spans="1:10" x14ac:dyDescent="0.25">
      <c r="A81" s="152"/>
      <c r="B81" s="128"/>
      <c r="C81" s="128"/>
      <c r="D81" s="128"/>
      <c r="E81" s="128"/>
      <c r="F81" s="142"/>
      <c r="G81" s="302"/>
      <c r="H81" s="142"/>
      <c r="I81" s="311"/>
    </row>
    <row r="82" spans="1:10" x14ac:dyDescent="0.25">
      <c r="A82" s="152"/>
      <c r="B82" s="128"/>
      <c r="C82" s="153"/>
      <c r="D82" s="128"/>
      <c r="E82" s="128"/>
      <c r="F82" s="142"/>
      <c r="G82" s="302"/>
      <c r="H82" s="142"/>
      <c r="I82" s="315"/>
    </row>
    <row r="83" spans="1:10" x14ac:dyDescent="0.25">
      <c r="A83" s="152"/>
      <c r="B83" s="128"/>
      <c r="C83" s="153"/>
      <c r="D83" s="128"/>
      <c r="E83" s="128"/>
      <c r="F83" s="142"/>
      <c r="G83" s="302"/>
      <c r="H83" s="142"/>
      <c r="I83" s="311"/>
    </row>
    <row r="84" spans="1:10" x14ac:dyDescent="0.25">
      <c r="A84" s="152"/>
      <c r="B84" s="141"/>
      <c r="C84" s="154"/>
      <c r="D84" s="141"/>
      <c r="E84" s="141"/>
      <c r="F84" s="142"/>
      <c r="G84" s="304"/>
      <c r="H84" s="143"/>
      <c r="I84" s="316"/>
    </row>
    <row r="85" spans="1:10" x14ac:dyDescent="0.25">
      <c r="A85" s="156"/>
      <c r="B85" s="141"/>
      <c r="C85" s="154"/>
      <c r="D85" s="141"/>
      <c r="E85" s="141"/>
      <c r="F85" s="143"/>
      <c r="G85" s="304"/>
      <c r="H85" s="143"/>
      <c r="I85" s="316"/>
    </row>
    <row r="86" spans="1:10" x14ac:dyDescent="0.25">
      <c r="A86" s="156"/>
      <c r="B86" s="141"/>
      <c r="C86" s="154"/>
      <c r="D86" s="141"/>
      <c r="E86" s="141"/>
      <c r="F86" s="143"/>
      <c r="G86" s="304"/>
      <c r="H86" s="143"/>
      <c r="I86" s="316"/>
    </row>
    <row r="87" spans="1:10" x14ac:dyDescent="0.25">
      <c r="A87" s="156"/>
      <c r="B87" s="128"/>
      <c r="C87" s="153"/>
      <c r="D87" s="128"/>
      <c r="E87" s="128"/>
      <c r="F87" s="142"/>
      <c r="G87" s="302"/>
      <c r="H87" s="142"/>
      <c r="I87" s="311"/>
    </row>
    <row r="88" spans="1:10" x14ac:dyDescent="0.25">
      <c r="A88" s="145"/>
      <c r="B88" s="128"/>
      <c r="C88" s="148"/>
      <c r="D88" s="128"/>
      <c r="E88" s="128"/>
      <c r="F88" s="142"/>
      <c r="G88" s="302"/>
      <c r="H88" s="142"/>
      <c r="I88" s="311"/>
    </row>
    <row r="89" spans="1:10" x14ac:dyDescent="0.25">
      <c r="A89" s="298"/>
      <c r="B89" s="299"/>
      <c r="C89" s="300"/>
      <c r="D89" s="299"/>
      <c r="E89" s="299"/>
      <c r="F89" s="297"/>
      <c r="G89" s="306"/>
      <c r="H89" s="297"/>
      <c r="I89" s="313"/>
    </row>
    <row r="90" spans="1:10" ht="16.5" thickBot="1" x14ac:dyDescent="0.3">
      <c r="A90" s="157"/>
      <c r="B90" s="158"/>
      <c r="C90" s="158"/>
      <c r="D90" s="158"/>
      <c r="E90" s="158"/>
      <c r="F90" s="159"/>
      <c r="G90" s="307"/>
      <c r="H90" s="159"/>
      <c r="I90" s="314"/>
    </row>
    <row r="91" spans="1:10" ht="16.5" thickBot="1" x14ac:dyDescent="0.3"/>
    <row r="92" spans="1:10" ht="16.5" thickBot="1" x14ac:dyDescent="0.3">
      <c r="A92" s="179" t="s">
        <v>25</v>
      </c>
      <c r="B92" s="180" t="s">
        <v>18</v>
      </c>
      <c r="C92" s="181" t="s">
        <v>19</v>
      </c>
      <c r="D92" s="182" t="s">
        <v>20</v>
      </c>
      <c r="E92" s="183" t="s">
        <v>21</v>
      </c>
      <c r="F92" s="184" t="s">
        <v>22</v>
      </c>
      <c r="G92" s="185" t="s">
        <v>23</v>
      </c>
      <c r="H92" s="186" t="s">
        <v>24</v>
      </c>
      <c r="J92" s="186" t="s">
        <v>26</v>
      </c>
    </row>
    <row r="93" spans="1:10" x14ac:dyDescent="0.25">
      <c r="A93" s="187" t="s">
        <v>27</v>
      </c>
      <c r="B93" s="188">
        <f t="shared" ref="B93:G93" si="6">COUNTIF($A$5:$A$30,B92)</f>
        <v>3</v>
      </c>
      <c r="C93" s="188">
        <f t="shared" si="6"/>
        <v>9</v>
      </c>
      <c r="D93" s="188">
        <f t="shared" si="6"/>
        <v>1</v>
      </c>
      <c r="E93" s="188">
        <f t="shared" si="6"/>
        <v>0</v>
      </c>
      <c r="F93" s="188">
        <f t="shared" si="6"/>
        <v>4</v>
      </c>
      <c r="G93" s="188">
        <f t="shared" si="6"/>
        <v>0</v>
      </c>
      <c r="H93" s="189">
        <f t="shared" ref="H93:H99" si="7">SUM(B93:G93)</f>
        <v>17</v>
      </c>
      <c r="J93" s="189">
        <f>SUM(C93:G93)</f>
        <v>14</v>
      </c>
    </row>
    <row r="94" spans="1:10" x14ac:dyDescent="0.25">
      <c r="A94" s="190" t="s">
        <v>28</v>
      </c>
      <c r="B94" s="188">
        <f t="shared" ref="B94:G94" si="8">COUNTIF($J$5:$J$30,B92)</f>
        <v>8</v>
      </c>
      <c r="C94" s="188">
        <f t="shared" si="8"/>
        <v>14</v>
      </c>
      <c r="D94" s="188">
        <f t="shared" si="8"/>
        <v>2</v>
      </c>
      <c r="E94" s="188">
        <f t="shared" si="8"/>
        <v>0</v>
      </c>
      <c r="F94" s="188">
        <f t="shared" si="8"/>
        <v>2</v>
      </c>
      <c r="G94" s="188">
        <f t="shared" si="8"/>
        <v>0</v>
      </c>
      <c r="H94" s="189">
        <f t="shared" si="7"/>
        <v>26</v>
      </c>
      <c r="J94" s="189">
        <f t="shared" ref="J94:J99" si="9">SUM(C94:G94)</f>
        <v>18</v>
      </c>
    </row>
    <row r="95" spans="1:10" x14ac:dyDescent="0.25">
      <c r="A95" s="191" t="s">
        <v>29</v>
      </c>
      <c r="B95" s="188">
        <f t="shared" ref="B95:G95" si="10">COUNTIF($S$5:$S$30,B92)</f>
        <v>8</v>
      </c>
      <c r="C95" s="188">
        <f t="shared" si="10"/>
        <v>14</v>
      </c>
      <c r="D95" s="188">
        <f t="shared" si="10"/>
        <v>2</v>
      </c>
      <c r="E95" s="188">
        <f t="shared" si="10"/>
        <v>0</v>
      </c>
      <c r="F95" s="188">
        <f t="shared" si="10"/>
        <v>2</v>
      </c>
      <c r="G95" s="188">
        <f t="shared" si="10"/>
        <v>0</v>
      </c>
      <c r="H95" s="189">
        <f t="shared" si="7"/>
        <v>26</v>
      </c>
      <c r="J95" s="189">
        <f t="shared" si="9"/>
        <v>18</v>
      </c>
    </row>
    <row r="96" spans="1:10" x14ac:dyDescent="0.25">
      <c r="A96" s="192" t="s">
        <v>30</v>
      </c>
      <c r="B96" s="188">
        <f t="shared" ref="B96:G96" si="11">COUNTIF($A$34:$A$62,B$92)</f>
        <v>8</v>
      </c>
      <c r="C96" s="188">
        <f t="shared" si="11"/>
        <v>16</v>
      </c>
      <c r="D96" s="188">
        <f t="shared" si="11"/>
        <v>0</v>
      </c>
      <c r="E96" s="188">
        <f t="shared" si="11"/>
        <v>0</v>
      </c>
      <c r="F96" s="188">
        <f t="shared" si="11"/>
        <v>2</v>
      </c>
      <c r="G96" s="188">
        <f t="shared" si="11"/>
        <v>0</v>
      </c>
      <c r="H96" s="189">
        <f t="shared" si="7"/>
        <v>26</v>
      </c>
      <c r="J96" s="189">
        <f t="shared" si="9"/>
        <v>18</v>
      </c>
    </row>
    <row r="97" spans="1:47" x14ac:dyDescent="0.25">
      <c r="A97" s="193" t="s">
        <v>31</v>
      </c>
      <c r="B97" s="188">
        <f t="shared" ref="B97:G97" si="12">COUNTIF($J$34:$J$62,B$92)</f>
        <v>8</v>
      </c>
      <c r="C97" s="188">
        <f t="shared" si="12"/>
        <v>14</v>
      </c>
      <c r="D97" s="188">
        <f t="shared" si="12"/>
        <v>2</v>
      </c>
      <c r="E97" s="188">
        <f t="shared" si="12"/>
        <v>0</v>
      </c>
      <c r="F97" s="188">
        <f t="shared" si="12"/>
        <v>3</v>
      </c>
      <c r="G97" s="188">
        <f t="shared" si="12"/>
        <v>2</v>
      </c>
      <c r="H97" s="189">
        <f t="shared" si="7"/>
        <v>29</v>
      </c>
      <c r="J97" s="189">
        <f t="shared" si="9"/>
        <v>21</v>
      </c>
    </row>
    <row r="98" spans="1:47" x14ac:dyDescent="0.25">
      <c r="A98" s="194" t="s">
        <v>32</v>
      </c>
      <c r="B98" s="188">
        <f t="shared" ref="B98:G98" si="13">COUNTIF($S$34:$S$62,B$92)</f>
        <v>6</v>
      </c>
      <c r="C98" s="188">
        <f t="shared" si="13"/>
        <v>14</v>
      </c>
      <c r="D98" s="188">
        <f t="shared" si="13"/>
        <v>2</v>
      </c>
      <c r="E98" s="188">
        <f t="shared" si="13"/>
        <v>0</v>
      </c>
      <c r="F98" s="188">
        <f t="shared" si="13"/>
        <v>2</v>
      </c>
      <c r="G98" s="188">
        <f t="shared" si="13"/>
        <v>2</v>
      </c>
      <c r="H98" s="189">
        <f t="shared" si="7"/>
        <v>26</v>
      </c>
      <c r="J98" s="189">
        <f t="shared" si="9"/>
        <v>20</v>
      </c>
    </row>
    <row r="99" spans="1:47" ht="16.5" thickBot="1" x14ac:dyDescent="0.3">
      <c r="A99" s="195" t="s">
        <v>33</v>
      </c>
      <c r="B99" s="188">
        <f t="shared" ref="B99:G99" si="14">COUNTIF($A$65:$A$90,B$92)</f>
        <v>1</v>
      </c>
      <c r="C99" s="188">
        <f t="shared" si="14"/>
        <v>0</v>
      </c>
      <c r="D99" s="188">
        <f t="shared" si="14"/>
        <v>0</v>
      </c>
      <c r="E99" s="188">
        <f t="shared" si="14"/>
        <v>0</v>
      </c>
      <c r="F99" s="188">
        <f t="shared" si="14"/>
        <v>5</v>
      </c>
      <c r="G99" s="188">
        <f t="shared" si="14"/>
        <v>0</v>
      </c>
      <c r="H99" s="189">
        <f t="shared" si="7"/>
        <v>6</v>
      </c>
      <c r="J99" s="189">
        <f t="shared" si="9"/>
        <v>5</v>
      </c>
    </row>
    <row r="100" spans="1:47" ht="16.5" thickBot="1" x14ac:dyDescent="0.3">
      <c r="A100" s="186" t="s">
        <v>24</v>
      </c>
      <c r="B100" s="196">
        <f t="shared" ref="B100:H100" si="15">SUM(B93:B99)</f>
        <v>42</v>
      </c>
      <c r="C100" s="196">
        <f t="shared" si="15"/>
        <v>81</v>
      </c>
      <c r="D100" s="196">
        <f t="shared" si="15"/>
        <v>9</v>
      </c>
      <c r="E100" s="196">
        <f t="shared" si="15"/>
        <v>0</v>
      </c>
      <c r="F100" s="196">
        <f t="shared" si="15"/>
        <v>20</v>
      </c>
      <c r="G100" s="196">
        <f t="shared" si="15"/>
        <v>4</v>
      </c>
      <c r="H100" s="179">
        <f t="shared" si="15"/>
        <v>156</v>
      </c>
      <c r="J100" s="179">
        <f>SUM(J93:J99)</f>
        <v>114</v>
      </c>
    </row>
    <row r="101" spans="1:47" x14ac:dyDescent="0.25">
      <c r="A101" s="130"/>
    </row>
    <row r="102" spans="1:47" x14ac:dyDescent="0.25">
      <c r="A102" s="130"/>
    </row>
    <row r="103" spans="1:47" x14ac:dyDescent="0.25">
      <c r="A103" s="129" t="s">
        <v>34</v>
      </c>
      <c r="B103" s="129" t="s">
        <v>35</v>
      </c>
      <c r="C103" s="129" t="s">
        <v>36</v>
      </c>
      <c r="D103" s="129" t="s">
        <v>37</v>
      </c>
      <c r="E103" s="129" t="s">
        <v>38</v>
      </c>
      <c r="F103" s="129" t="s">
        <v>39</v>
      </c>
      <c r="G103" s="129" t="s">
        <v>40</v>
      </c>
      <c r="I103" s="129" t="s">
        <v>34</v>
      </c>
      <c r="J103" s="129" t="s">
        <v>35</v>
      </c>
      <c r="K103" s="129" t="s">
        <v>36</v>
      </c>
      <c r="L103" s="129" t="s">
        <v>37</v>
      </c>
      <c r="M103" s="129" t="s">
        <v>38</v>
      </c>
      <c r="N103" s="129" t="s">
        <v>39</v>
      </c>
      <c r="O103" s="129" t="s">
        <v>40</v>
      </c>
      <c r="Q103" s="129" t="s">
        <v>34</v>
      </c>
      <c r="R103" s="129" t="s">
        <v>35</v>
      </c>
      <c r="S103" s="129" t="s">
        <v>36</v>
      </c>
      <c r="T103" s="129" t="s">
        <v>37</v>
      </c>
      <c r="U103" s="129" t="s">
        <v>38</v>
      </c>
      <c r="V103" s="129" t="s">
        <v>39</v>
      </c>
      <c r="W103" s="129" t="s">
        <v>40</v>
      </c>
      <c r="Y103" s="129" t="s">
        <v>34</v>
      </c>
      <c r="Z103" s="129" t="s">
        <v>35</v>
      </c>
      <c r="AA103" s="129" t="s">
        <v>36</v>
      </c>
      <c r="AB103" s="129" t="s">
        <v>37</v>
      </c>
      <c r="AC103" s="129" t="s">
        <v>38</v>
      </c>
      <c r="AD103" s="129" t="s">
        <v>39</v>
      </c>
      <c r="AE103" s="129" t="s">
        <v>40</v>
      </c>
      <c r="AG103" s="129" t="s">
        <v>34</v>
      </c>
      <c r="AH103" s="129" t="s">
        <v>35</v>
      </c>
      <c r="AI103" s="129" t="s">
        <v>36</v>
      </c>
      <c r="AJ103" s="129" t="s">
        <v>37</v>
      </c>
      <c r="AK103" s="129" t="s">
        <v>38</v>
      </c>
      <c r="AL103" s="129" t="s">
        <v>39</v>
      </c>
      <c r="AM103" s="129" t="s">
        <v>40</v>
      </c>
      <c r="AO103" s="129" t="s">
        <v>34</v>
      </c>
      <c r="AP103" s="129" t="s">
        <v>35</v>
      </c>
      <c r="AQ103" s="129" t="s">
        <v>36</v>
      </c>
      <c r="AR103" s="129" t="s">
        <v>37</v>
      </c>
      <c r="AS103" s="129" t="s">
        <v>38</v>
      </c>
      <c r="AT103" s="129" t="s">
        <v>39</v>
      </c>
      <c r="AU103" s="129" t="s">
        <v>40</v>
      </c>
    </row>
    <row r="104" spans="1:47" x14ac:dyDescent="0.25">
      <c r="A104" s="197">
        <f t="shared" ref="A104:B108" si="16">IF(B5="","",B5)</f>
        <v>35652</v>
      </c>
      <c r="B104" s="197">
        <f t="shared" si="16"/>
        <v>88458</v>
      </c>
      <c r="C104" s="198">
        <f>IF(B5="","",$A$3)</f>
        <v>46201</v>
      </c>
      <c r="D104" s="197" t="str">
        <f>IF(A5="","",A5)</f>
        <v>LCP</v>
      </c>
      <c r="E104" s="197" t="str">
        <f>IF(E5="","",E5)</f>
        <v>INTEGRITY</v>
      </c>
      <c r="F104" s="197" t="str">
        <f>IF(D5="","",D5)</f>
        <v>cancled</v>
      </c>
      <c r="G104" s="199" t="str">
        <f>IF(G5="","",G5)</f>
        <v/>
      </c>
      <c r="H104" s="200">
        <v>1</v>
      </c>
      <c r="I104" s="197">
        <f t="shared" ref="I104:J109" si="17">IF(K5="","",K5)</f>
        <v>35666</v>
      </c>
      <c r="J104" s="197">
        <f t="shared" si="17"/>
        <v>89168</v>
      </c>
      <c r="K104" s="198">
        <f t="shared" ref="K104:K109" si="18">IF(K5="","",$J$3)</f>
        <v>46202</v>
      </c>
      <c r="L104" s="197" t="str">
        <f t="shared" ref="L104:L109" si="19">IF(J5="","",J5)</f>
        <v>SLC</v>
      </c>
      <c r="M104" s="197" t="str">
        <f t="shared" ref="M104:M109" si="20">IF(N5="","",N5)</f>
        <v>INTEGRITY</v>
      </c>
      <c r="N104" s="197" t="str">
        <f t="shared" ref="N104:N109" si="21">IF(M5="","",M5)</f>
        <v/>
      </c>
      <c r="O104" s="197" t="str">
        <f t="shared" ref="O104:O109" si="22">IF(P5="","",P5)</f>
        <v/>
      </c>
      <c r="P104" s="200"/>
      <c r="Q104" s="197">
        <f t="shared" ref="Q104:R109" si="23">IF(T5="","",T5)</f>
        <v>35684</v>
      </c>
      <c r="R104" s="197">
        <f t="shared" si="23"/>
        <v>89199</v>
      </c>
      <c r="S104" s="198">
        <f t="shared" ref="S104:S109" si="24">IF(T5="","",$S$3)</f>
        <v>46203</v>
      </c>
      <c r="T104" s="197" t="str">
        <f t="shared" ref="T104:T109" si="25">IF(S5="","",S5)</f>
        <v>SLC</v>
      </c>
      <c r="U104" s="197" t="str">
        <f t="shared" ref="U104:U109" si="26">IF(W5="","",W5)</f>
        <v>INTEGRITY</v>
      </c>
      <c r="V104" s="197" t="str">
        <f t="shared" ref="V104:V109" si="27">IF(V5="","",V5)</f>
        <v/>
      </c>
      <c r="W104" s="197" t="str">
        <f t="shared" ref="W104:W109" si="28">IF(Y5="","",Y5)</f>
        <v/>
      </c>
      <c r="X104" s="200"/>
      <c r="Y104" s="197">
        <f t="shared" ref="Y104:Z111" si="29">IF(B34="","",B34)</f>
        <v>35702</v>
      </c>
      <c r="Z104" s="197">
        <f t="shared" si="29"/>
        <v>89137</v>
      </c>
      <c r="AA104" s="198">
        <f t="shared" ref="AA104:AA111" si="30">IF(B34="","",$A$32)</f>
        <v>46204</v>
      </c>
      <c r="AB104" s="197" t="str">
        <f t="shared" ref="AB104:AB111" si="31">IF(A34="","",A34)</f>
        <v>SLC</v>
      </c>
      <c r="AC104" s="197" t="str">
        <f t="shared" ref="AC104:AC111" si="32">IF(E34="","",E34)</f>
        <v>IDEAL</v>
      </c>
      <c r="AD104" s="197" t="str">
        <f t="shared" ref="AD104:AD111" si="33">IF(D34="","",D34)</f>
        <v/>
      </c>
      <c r="AE104" s="197" t="str">
        <f t="shared" ref="AE104:AE111" si="34">IF(G34="","",G34)</f>
        <v/>
      </c>
      <c r="AF104" s="200"/>
      <c r="AG104" s="197">
        <f t="shared" ref="AG104:AH111" si="35">IF(K34="","",K34)</f>
        <v>35720</v>
      </c>
      <c r="AH104" s="197">
        <f t="shared" si="35"/>
        <v>89123</v>
      </c>
      <c r="AI104" s="198">
        <f t="shared" ref="AI104:AI111" si="36">IF(K34="","",$J$32)</f>
        <v>46205</v>
      </c>
      <c r="AJ104" s="197" t="str">
        <f t="shared" ref="AJ104:AJ111" si="37">IF(J34="","",J34)</f>
        <v>SLC</v>
      </c>
      <c r="AK104" s="197" t="str">
        <f t="shared" ref="AK104:AK111" si="38">IF(N34="","",N34)</f>
        <v>INTEGRITY</v>
      </c>
      <c r="AL104" s="197" t="str">
        <f t="shared" ref="AL104:AL111" si="39">IF(M34="","",M34)</f>
        <v/>
      </c>
      <c r="AM104" s="197" t="str">
        <f t="shared" ref="AM104:AM111" si="40">IF(P34="","",P34)</f>
        <v/>
      </c>
      <c r="AO104" s="197">
        <f t="shared" ref="AO104:AP111" si="41">IF(T34="","",T34)</f>
        <v>35740</v>
      </c>
      <c r="AP104" s="197">
        <f t="shared" si="41"/>
        <v>89122</v>
      </c>
      <c r="AQ104" s="198">
        <f t="shared" ref="AQ104:AQ111" si="42">IF(T34="","",$S$32)</f>
        <v>46206</v>
      </c>
      <c r="AR104" s="197" t="str">
        <f t="shared" ref="AR104:AR111" si="43">IF(S34="","",S34)</f>
        <v>SLC</v>
      </c>
      <c r="AS104" s="197" t="str">
        <f t="shared" ref="AS104:AS111" si="44">IF(W34="","",W34)</f>
        <v>INTEGRITY</v>
      </c>
      <c r="AT104" s="197" t="str">
        <f t="shared" ref="AT104:AT111" si="45">IF(V34="","",V34)</f>
        <v/>
      </c>
      <c r="AU104" s="197" t="str">
        <f t="shared" ref="AU104:AU111" si="46">IF(Y34="","",Y34)</f>
        <v/>
      </c>
    </row>
    <row r="105" spans="1:47" x14ac:dyDescent="0.25">
      <c r="A105" s="197">
        <f t="shared" si="16"/>
        <v>35653</v>
      </c>
      <c r="B105" s="197">
        <f t="shared" si="16"/>
        <v>88328</v>
      </c>
      <c r="C105" s="198">
        <f>IF(B6="","",$A$3)</f>
        <v>46201</v>
      </c>
      <c r="D105" s="197" t="str">
        <f>IF(A6="","",A6)</f>
        <v>SLC</v>
      </c>
      <c r="E105" s="197" t="str">
        <f>IF(E6="","",E6)</f>
        <v>SAUER</v>
      </c>
      <c r="F105" s="197" t="str">
        <f>IF(D6="","",D6)</f>
        <v/>
      </c>
      <c r="G105" s="197" t="str">
        <f>IF(G6="","",G6)</f>
        <v/>
      </c>
      <c r="H105" s="200">
        <v>2</v>
      </c>
      <c r="I105" s="197">
        <f t="shared" si="17"/>
        <v>35667</v>
      </c>
      <c r="J105" s="197">
        <f t="shared" si="17"/>
        <v>89169</v>
      </c>
      <c r="K105" s="198">
        <f t="shared" si="18"/>
        <v>46202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35685</v>
      </c>
      <c r="R105" s="197">
        <f t="shared" si="23"/>
        <v>89200</v>
      </c>
      <c r="S105" s="198">
        <f t="shared" si="24"/>
        <v>46203</v>
      </c>
      <c r="T105" s="197" t="str">
        <f t="shared" si="25"/>
        <v>SLC</v>
      </c>
      <c r="U105" s="197" t="str">
        <f t="shared" si="26"/>
        <v>MAY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35703</v>
      </c>
      <c r="Z105" s="197">
        <f t="shared" si="29"/>
        <v>89138</v>
      </c>
      <c r="AA105" s="198">
        <f t="shared" si="30"/>
        <v>46204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35721</v>
      </c>
      <c r="AH105" s="197">
        <f t="shared" si="35"/>
        <v>89124</v>
      </c>
      <c r="AI105" s="198">
        <f t="shared" si="36"/>
        <v>46205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35741</v>
      </c>
      <c r="AP105" s="197">
        <f t="shared" si="41"/>
        <v>89155</v>
      </c>
      <c r="AQ105" s="198">
        <f t="shared" si="42"/>
        <v>46206</v>
      </c>
      <c r="AR105" s="197" t="str">
        <f t="shared" si="43"/>
        <v>SLC</v>
      </c>
      <c r="AS105" s="197" t="str">
        <f t="shared" si="44"/>
        <v>MAY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35654</v>
      </c>
      <c r="B106" s="197">
        <f t="shared" si="16"/>
        <v>88329</v>
      </c>
      <c r="C106" s="198">
        <f>IF(B7="","",$A$3)</f>
        <v>46201</v>
      </c>
      <c r="D106" s="197" t="str">
        <f>IF(A7="","",A7)</f>
        <v>SLC</v>
      </c>
      <c r="E106" s="197" t="str">
        <f>IF(E7="","",E7)</f>
        <v>INTEGRITY</v>
      </c>
      <c r="F106" s="197" t="str">
        <f>IF(D7="","",D7)</f>
        <v>cancled</v>
      </c>
      <c r="G106" s="197" t="str">
        <f>IF(G7="","",G7)</f>
        <v/>
      </c>
      <c r="H106" s="200">
        <v>3</v>
      </c>
      <c r="I106" s="197">
        <f t="shared" si="17"/>
        <v>35668</v>
      </c>
      <c r="J106" s="197">
        <f t="shared" si="17"/>
        <v>89170</v>
      </c>
      <c r="K106" s="198">
        <f t="shared" si="18"/>
        <v>46202</v>
      </c>
      <c r="L106" s="197" t="str">
        <f t="shared" si="19"/>
        <v>SLC</v>
      </c>
      <c r="M106" s="197" t="str">
        <f t="shared" si="20"/>
        <v>IDEAL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35686</v>
      </c>
      <c r="R106" s="197">
        <f t="shared" si="23"/>
        <v>89201</v>
      </c>
      <c r="S106" s="198">
        <f t="shared" si="24"/>
        <v>46203</v>
      </c>
      <c r="T106" s="197" t="str">
        <f t="shared" si="25"/>
        <v>SLC</v>
      </c>
      <c r="U106" s="197" t="str">
        <f t="shared" si="26"/>
        <v>IDEAL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35704</v>
      </c>
      <c r="Z106" s="197">
        <f t="shared" si="29"/>
        <v>89139</v>
      </c>
      <c r="AA106" s="198">
        <f t="shared" si="30"/>
        <v>46204</v>
      </c>
      <c r="AB106" s="197" t="str">
        <f t="shared" si="31"/>
        <v>SLC</v>
      </c>
      <c r="AC106" s="197" t="str">
        <f t="shared" si="32"/>
        <v>HANDY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35722</v>
      </c>
      <c r="AH106" s="197">
        <f t="shared" si="35"/>
        <v>89125</v>
      </c>
      <c r="AI106" s="198">
        <f t="shared" si="36"/>
        <v>46205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35742</v>
      </c>
      <c r="AP106" s="197">
        <f t="shared" si="41"/>
        <v>89156</v>
      </c>
      <c r="AQ106" s="198">
        <f t="shared" si="42"/>
        <v>46206</v>
      </c>
      <c r="AR106" s="197" t="str">
        <f t="shared" si="43"/>
        <v>SLC</v>
      </c>
      <c r="AS106" s="197" t="str">
        <f t="shared" si="44"/>
        <v>INTEGRITY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16"/>
        <v>35655</v>
      </c>
      <c r="B107" s="197">
        <f t="shared" si="16"/>
        <v>88330</v>
      </c>
      <c r="C107" s="198">
        <f>IF(B8="","",$A$3)</f>
        <v>46201</v>
      </c>
      <c r="D107" s="197" t="str">
        <f>IF(A8="","",A8)</f>
        <v>SLC</v>
      </c>
      <c r="E107" s="197" t="str">
        <f>IF(E8="","",E8)</f>
        <v>INTEGRITY</v>
      </c>
      <c r="F107" s="197" t="str">
        <f>IF(D8="","",D8)</f>
        <v>cancled</v>
      </c>
      <c r="G107" s="197" t="str">
        <f>IF(G8="","",G8)</f>
        <v/>
      </c>
      <c r="H107" s="200">
        <v>4</v>
      </c>
      <c r="I107" s="197">
        <f t="shared" si="17"/>
        <v>35669</v>
      </c>
      <c r="J107" s="197">
        <f t="shared" si="17"/>
        <v>89171</v>
      </c>
      <c r="K107" s="198">
        <f t="shared" si="18"/>
        <v>46202</v>
      </c>
      <c r="L107" s="197" t="str">
        <f t="shared" si="19"/>
        <v>SLC</v>
      </c>
      <c r="M107" s="197" t="str">
        <f t="shared" si="20"/>
        <v>MAY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35687</v>
      </c>
      <c r="R107" s="197">
        <f t="shared" si="23"/>
        <v>89202</v>
      </c>
      <c r="S107" s="198">
        <f t="shared" si="24"/>
        <v>46203</v>
      </c>
      <c r="T107" s="197" t="str">
        <f t="shared" si="25"/>
        <v>SLC</v>
      </c>
      <c r="U107" s="197" t="str">
        <f t="shared" si="26"/>
        <v>MAY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35705</v>
      </c>
      <c r="Z107" s="197">
        <f t="shared" si="29"/>
        <v>89140</v>
      </c>
      <c r="AA107" s="198">
        <f t="shared" si="30"/>
        <v>46204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35723</v>
      </c>
      <c r="AH107" s="197">
        <f t="shared" si="35"/>
        <v>89126</v>
      </c>
      <c r="AI107" s="198">
        <f t="shared" si="36"/>
        <v>46205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35743</v>
      </c>
      <c r="AP107" s="197">
        <f t="shared" si="41"/>
        <v>89157</v>
      </c>
      <c r="AQ107" s="198">
        <f t="shared" si="42"/>
        <v>46206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16"/>
        <v>35656</v>
      </c>
      <c r="B108" s="197">
        <f t="shared" si="16"/>
        <v>88331</v>
      </c>
      <c r="C108" s="198">
        <f>IF(B9="","",$A$3)</f>
        <v>46201</v>
      </c>
      <c r="D108" s="197" t="str">
        <f>IF(A9="","",A9)</f>
        <v>SLC</v>
      </c>
      <c r="E108" s="197" t="str">
        <f>IF(E9="","",E9)</f>
        <v>SAUER</v>
      </c>
      <c r="F108" s="197" t="str">
        <f>IF(D9="","",D9)</f>
        <v/>
      </c>
      <c r="G108" s="197" t="str">
        <f>IF(G9="","",G9)</f>
        <v/>
      </c>
      <c r="H108" s="200">
        <v>5</v>
      </c>
      <c r="I108" s="197">
        <f t="shared" si="17"/>
        <v>35670</v>
      </c>
      <c r="J108" s="197">
        <f t="shared" si="17"/>
        <v>89172</v>
      </c>
      <c r="K108" s="198">
        <f t="shared" si="18"/>
        <v>46202</v>
      </c>
      <c r="L108" s="197" t="str">
        <f t="shared" si="19"/>
        <v>SLC</v>
      </c>
      <c r="M108" s="197" t="str">
        <f t="shared" si="20"/>
        <v>MAY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35688</v>
      </c>
      <c r="R108" s="197">
        <f t="shared" si="23"/>
        <v>89203</v>
      </c>
      <c r="S108" s="198">
        <f t="shared" si="24"/>
        <v>46203</v>
      </c>
      <c r="T108" s="197" t="str">
        <f t="shared" si="25"/>
        <v>SLC</v>
      </c>
      <c r="U108" s="197" t="str">
        <f t="shared" si="26"/>
        <v>HANDY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35706</v>
      </c>
      <c r="Z108" s="197">
        <f t="shared" si="29"/>
        <v>89141</v>
      </c>
      <c r="AA108" s="198">
        <f t="shared" si="30"/>
        <v>46204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35724</v>
      </c>
      <c r="AH108" s="197">
        <f t="shared" si="35"/>
        <v>89127</v>
      </c>
      <c r="AI108" s="198">
        <f t="shared" si="36"/>
        <v>46205</v>
      </c>
      <c r="AJ108" s="197" t="str">
        <f t="shared" si="37"/>
        <v>SLC</v>
      </c>
      <c r="AK108" s="197" t="str">
        <f t="shared" si="38"/>
        <v>INTEGRITY</v>
      </c>
      <c r="AL108" s="197" t="str">
        <f t="shared" si="39"/>
        <v/>
      </c>
      <c r="AM108" s="197" t="str">
        <f t="shared" si="40"/>
        <v/>
      </c>
      <c r="AO108" s="197">
        <f t="shared" si="41"/>
        <v>35744</v>
      </c>
      <c r="AP108" s="197">
        <f t="shared" si="41"/>
        <v>89158</v>
      </c>
      <c r="AQ108" s="198">
        <f t="shared" si="42"/>
        <v>46206</v>
      </c>
      <c r="AR108" s="197" t="str">
        <f t="shared" si="43"/>
        <v>SLC</v>
      </c>
      <c r="AS108" s="197" t="str">
        <f t="shared" si="44"/>
        <v>IDEAL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ref="A109:B118" si="47">IF(B14="","",B14)</f>
        <v>35661</v>
      </c>
      <c r="B109" s="197">
        <f t="shared" si="47"/>
        <v>88337</v>
      </c>
      <c r="C109" s="198" t="str">
        <f t="shared" ref="C109:C118" si="48">IF(F14="","",F14)</f>
        <v/>
      </c>
      <c r="D109" s="197" t="str">
        <f t="shared" ref="D109:D118" si="49">IF(A14="","",A14)</f>
        <v>SLC</v>
      </c>
      <c r="E109" s="197" t="str">
        <f t="shared" ref="E109:E118" si="50">IF(E14="","",E14)</f>
        <v/>
      </c>
      <c r="F109" s="197" t="str">
        <f t="shared" ref="F109:F118" si="51">IF(D14="","",D14)</f>
        <v/>
      </c>
      <c r="G109" s="197">
        <f t="shared" ref="G109:G118" si="52">IF(C14="","",C14)</f>
        <v>88337</v>
      </c>
      <c r="H109" s="200">
        <v>6</v>
      </c>
      <c r="I109" s="197">
        <f t="shared" si="17"/>
        <v>35671</v>
      </c>
      <c r="J109" s="197">
        <f t="shared" si="17"/>
        <v>89173</v>
      </c>
      <c r="K109" s="198">
        <f t="shared" si="18"/>
        <v>46202</v>
      </c>
      <c r="L109" s="197" t="str">
        <f t="shared" si="19"/>
        <v>SLC</v>
      </c>
      <c r="M109" s="197" t="str">
        <f t="shared" si="20"/>
        <v>HANDY</v>
      </c>
      <c r="N109" s="197" t="str">
        <f t="shared" si="21"/>
        <v/>
      </c>
      <c r="O109" s="197" t="str">
        <f t="shared" si="22"/>
        <v/>
      </c>
      <c r="P109" s="200"/>
      <c r="Q109" s="197">
        <f t="shared" si="23"/>
        <v>35689</v>
      </c>
      <c r="R109" s="197">
        <f t="shared" si="23"/>
        <v>89204</v>
      </c>
      <c r="S109" s="198">
        <f t="shared" si="24"/>
        <v>46203</v>
      </c>
      <c r="T109" s="197" t="str">
        <f t="shared" si="25"/>
        <v>SLC</v>
      </c>
      <c r="U109" s="197" t="str">
        <f t="shared" si="26"/>
        <v>HANDY</v>
      </c>
      <c r="V109" s="197" t="str">
        <f t="shared" si="27"/>
        <v/>
      </c>
      <c r="W109" s="197" t="str">
        <f t="shared" si="28"/>
        <v/>
      </c>
      <c r="X109" s="200"/>
      <c r="Y109" s="197">
        <f t="shared" si="29"/>
        <v>35707</v>
      </c>
      <c r="Z109" s="197">
        <f t="shared" si="29"/>
        <v>89142</v>
      </c>
      <c r="AA109" s="198">
        <f t="shared" si="30"/>
        <v>46204</v>
      </c>
      <c r="AB109" s="197" t="str">
        <f t="shared" si="31"/>
        <v>SLC</v>
      </c>
      <c r="AC109" s="197" t="str">
        <f t="shared" si="32"/>
        <v>INTEGRITY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35725</v>
      </c>
      <c r="AH109" s="197">
        <f t="shared" si="35"/>
        <v>89128</v>
      </c>
      <c r="AI109" s="198">
        <f t="shared" si="36"/>
        <v>46205</v>
      </c>
      <c r="AJ109" s="197" t="str">
        <f t="shared" si="37"/>
        <v>SLC</v>
      </c>
      <c r="AK109" s="197" t="str">
        <f t="shared" si="38"/>
        <v>SAUER</v>
      </c>
      <c r="AL109" s="197" t="str">
        <f t="shared" si="39"/>
        <v/>
      </c>
      <c r="AM109" s="197" t="str">
        <f t="shared" si="40"/>
        <v/>
      </c>
      <c r="AO109" s="197">
        <f t="shared" si="41"/>
        <v>35745</v>
      </c>
      <c r="AP109" s="197">
        <f t="shared" si="41"/>
        <v>88159</v>
      </c>
      <c r="AQ109" s="198">
        <f t="shared" si="42"/>
        <v>46206</v>
      </c>
      <c r="AR109" s="197" t="str">
        <f t="shared" si="43"/>
        <v>SLC</v>
      </c>
      <c r="AS109" s="197" t="str">
        <f t="shared" si="44"/>
        <v>MAY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35662</v>
      </c>
      <c r="B110" s="197">
        <f t="shared" si="47"/>
        <v>4501373083</v>
      </c>
      <c r="C110" s="198" t="str">
        <f t="shared" si="48"/>
        <v>11AM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4501373083</v>
      </c>
      <c r="H110" s="200">
        <v>7</v>
      </c>
      <c r="I110" s="197">
        <f t="shared" ref="I110:I120" si="53">IF(K13="","",K13)</f>
        <v>35674</v>
      </c>
      <c r="J110" s="197">
        <f t="shared" ref="J110:J120" si="54">IF(L13="","",L13)</f>
        <v>89176</v>
      </c>
      <c r="K110" s="198">
        <f t="shared" ref="K110:K120" si="55">IF(K13="","",$J$3)</f>
        <v>46202</v>
      </c>
      <c r="L110" s="197" t="str">
        <f t="shared" ref="L110:L120" si="56">IF(J13="","",J13)</f>
        <v>SLC</v>
      </c>
      <c r="M110" s="197" t="str">
        <f t="shared" ref="M110:M120" si="57">IF(N13="","",N13)</f>
        <v>INTEGRITY</v>
      </c>
      <c r="N110" s="197" t="str">
        <f t="shared" ref="N110:N120" si="58">IF(M13="","",M13)</f>
        <v/>
      </c>
      <c r="O110" s="197" t="str">
        <f t="shared" ref="O110:O120" si="59">IF(P13="","",P13)</f>
        <v/>
      </c>
      <c r="P110" s="200"/>
      <c r="Q110" s="197">
        <f t="shared" ref="Q110:Q120" si="60">IF(T13="","",T13)</f>
        <v>35692</v>
      </c>
      <c r="R110" s="197">
        <f t="shared" ref="R110:R120" si="61">IF(U13="","",U13)</f>
        <v>89207</v>
      </c>
      <c r="S110" s="198">
        <f t="shared" ref="S110:S120" si="62">IF(T13="","",$S$3)</f>
        <v>46203</v>
      </c>
      <c r="T110" s="197" t="str">
        <f t="shared" ref="T110:T120" si="63">IF(S13="","",S13)</f>
        <v>SLC</v>
      </c>
      <c r="U110" s="197" t="str">
        <f t="shared" ref="U110:U120" si="64">IF(W13="","",W13)</f>
        <v>INTEGRITY</v>
      </c>
      <c r="V110" s="197" t="str">
        <f t="shared" ref="V110:V120" si="65">IF(V13="","",V13)</f>
        <v/>
      </c>
      <c r="W110" s="197" t="str">
        <f t="shared" ref="W110:W120" si="66">IF(Y13="","",Y13)</f>
        <v/>
      </c>
      <c r="X110" s="200"/>
      <c r="Y110" s="197">
        <f t="shared" si="29"/>
        <v>35708</v>
      </c>
      <c r="Z110" s="197">
        <f t="shared" si="29"/>
        <v>89143</v>
      </c>
      <c r="AA110" s="198">
        <f t="shared" si="30"/>
        <v>46204</v>
      </c>
      <c r="AB110" s="197" t="str">
        <f t="shared" si="31"/>
        <v>SLC</v>
      </c>
      <c r="AC110" s="197" t="str">
        <f t="shared" si="32"/>
        <v>INTEGRITY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35726</v>
      </c>
      <c r="AH110" s="197">
        <f t="shared" si="35"/>
        <v>89129</v>
      </c>
      <c r="AI110" s="198">
        <f t="shared" si="36"/>
        <v>46205</v>
      </c>
      <c r="AJ110" s="197" t="str">
        <f t="shared" si="37"/>
        <v>SLC</v>
      </c>
      <c r="AK110" s="197" t="str">
        <f t="shared" si="38"/>
        <v>INTEGRITY</v>
      </c>
      <c r="AL110" s="197" t="str">
        <f t="shared" si="39"/>
        <v/>
      </c>
      <c r="AM110" s="197" t="str">
        <f t="shared" si="40"/>
        <v/>
      </c>
      <c r="AO110" s="197">
        <f t="shared" si="41"/>
        <v>35746</v>
      </c>
      <c r="AP110" s="197">
        <f t="shared" si="41"/>
        <v>88160</v>
      </c>
      <c r="AQ110" s="198">
        <f t="shared" si="42"/>
        <v>46206</v>
      </c>
      <c r="AR110" s="197" t="str">
        <f t="shared" si="43"/>
        <v>SLC</v>
      </c>
      <c r="AS110" s="197" t="str">
        <f t="shared" si="44"/>
        <v>MAY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47"/>
        <v>35663</v>
      </c>
      <c r="B111" s="197">
        <f t="shared" si="47"/>
        <v>4501373084</v>
      </c>
      <c r="C111" s="198" t="str">
        <f t="shared" si="48"/>
        <v>1PM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4501373084</v>
      </c>
      <c r="H111" s="200">
        <v>8</v>
      </c>
      <c r="I111" s="197">
        <f t="shared" si="53"/>
        <v>35675</v>
      </c>
      <c r="J111" s="197">
        <f t="shared" si="54"/>
        <v>89177</v>
      </c>
      <c r="K111" s="198">
        <f t="shared" si="55"/>
        <v>46202</v>
      </c>
      <c r="L111" s="197" t="str">
        <f t="shared" si="56"/>
        <v>SLC</v>
      </c>
      <c r="M111" s="197" t="str">
        <f t="shared" si="57"/>
        <v>SUNRISE</v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35693</v>
      </c>
      <c r="R111" s="197">
        <f t="shared" si="61"/>
        <v>89208</v>
      </c>
      <c r="S111" s="198">
        <f t="shared" si="62"/>
        <v>46203</v>
      </c>
      <c r="T111" s="197" t="str">
        <f t="shared" si="63"/>
        <v>SLC</v>
      </c>
      <c r="U111" s="197" t="str">
        <f t="shared" si="64"/>
        <v>SUNRISE</v>
      </c>
      <c r="V111" s="197" t="str">
        <f t="shared" si="65"/>
        <v/>
      </c>
      <c r="W111" s="197" t="str">
        <f t="shared" si="66"/>
        <v/>
      </c>
      <c r="X111" s="200"/>
      <c r="Y111" s="197">
        <f t="shared" si="29"/>
        <v>35709</v>
      </c>
      <c r="Z111" s="197">
        <f t="shared" si="29"/>
        <v>89144</v>
      </c>
      <c r="AA111" s="198">
        <f t="shared" si="30"/>
        <v>46204</v>
      </c>
      <c r="AB111" s="197" t="str">
        <f t="shared" si="31"/>
        <v>SLC</v>
      </c>
      <c r="AC111" s="197" t="str">
        <f t="shared" si="32"/>
        <v>INTEGRITY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35727</v>
      </c>
      <c r="AH111" s="197">
        <f t="shared" si="35"/>
        <v>89130</v>
      </c>
      <c r="AI111" s="198">
        <f t="shared" si="36"/>
        <v>46205</v>
      </c>
      <c r="AJ111" s="197" t="str">
        <f t="shared" si="37"/>
        <v>SLC</v>
      </c>
      <c r="AK111" s="197" t="str">
        <f t="shared" si="38"/>
        <v>INTEGRITY</v>
      </c>
      <c r="AL111" s="197" t="str">
        <f t="shared" si="39"/>
        <v/>
      </c>
      <c r="AM111" s="197" t="str">
        <f t="shared" si="40"/>
        <v/>
      </c>
      <c r="AO111" s="197">
        <f t="shared" si="41"/>
        <v>35747</v>
      </c>
      <c r="AP111" s="197">
        <f t="shared" si="41"/>
        <v>89161</v>
      </c>
      <c r="AQ111" s="198">
        <f t="shared" si="42"/>
        <v>46206</v>
      </c>
      <c r="AR111" s="197" t="str">
        <f t="shared" si="43"/>
        <v>SLC</v>
      </c>
      <c r="AS111" s="197" t="str">
        <f t="shared" si="44"/>
        <v>INTEGRITY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>
        <f t="shared" si="47"/>
        <v>35664</v>
      </c>
      <c r="B112" s="197" t="str">
        <f t="shared" si="47"/>
        <v>No shipment</v>
      </c>
      <c r="C112" s="198" t="str">
        <f t="shared" si="48"/>
        <v/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 t="str">
        <f t="shared" si="52"/>
        <v>No shipment</v>
      </c>
      <c r="H112" s="200">
        <v>9</v>
      </c>
      <c r="I112" s="197">
        <f t="shared" si="53"/>
        <v>35676</v>
      </c>
      <c r="J112" s="197">
        <f t="shared" si="54"/>
        <v>89178</v>
      </c>
      <c r="K112" s="198">
        <f t="shared" si="55"/>
        <v>46202</v>
      </c>
      <c r="L112" s="197" t="str">
        <f t="shared" si="56"/>
        <v>SLC</v>
      </c>
      <c r="M112" s="197" t="str">
        <f t="shared" si="57"/>
        <v>SUNRISE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35694</v>
      </c>
      <c r="R112" s="197">
        <f t="shared" si="61"/>
        <v>89209</v>
      </c>
      <c r="S112" s="198">
        <f t="shared" si="62"/>
        <v>46203</v>
      </c>
      <c r="T112" s="197" t="str">
        <f t="shared" si="63"/>
        <v>SLC</v>
      </c>
      <c r="U112" s="197" t="str">
        <f t="shared" si="64"/>
        <v>SAUER</v>
      </c>
      <c r="V112" s="197" t="str">
        <f t="shared" si="65"/>
        <v/>
      </c>
      <c r="W112" s="197" t="str">
        <f t="shared" si="66"/>
        <v/>
      </c>
      <c r="X112" s="200"/>
      <c r="Y112" s="197">
        <f t="shared" ref="Y112:Z117" si="67">IF(B44="","",B44)</f>
        <v>35712</v>
      </c>
      <c r="Z112" s="197">
        <f t="shared" si="67"/>
        <v>89193</v>
      </c>
      <c r="AA112" s="198">
        <f t="shared" ref="AA112:AA117" si="68">IF(B44="","",$A$32)</f>
        <v>46204</v>
      </c>
      <c r="AB112" s="197" t="str">
        <f t="shared" ref="AB112:AB117" si="69">IF(A44="","",A44)</f>
        <v>SLC</v>
      </c>
      <c r="AC112" s="197" t="str">
        <f t="shared" ref="AC112:AC117" si="70">IF(E44="","",E44)</f>
        <v>SUNRISE</v>
      </c>
      <c r="AD112" s="197" t="str">
        <f t="shared" ref="AD112:AD117" si="71">IF(D44="","",D44)</f>
        <v/>
      </c>
      <c r="AE112" s="197" t="str">
        <f t="shared" ref="AE112:AE117" si="72">IF(G44="","",G44)</f>
        <v/>
      </c>
      <c r="AF112" s="200"/>
      <c r="AG112" s="197">
        <f t="shared" ref="AG112:AH117" si="73">IF(K44="","",K44)</f>
        <v>35730</v>
      </c>
      <c r="AH112" s="197">
        <f t="shared" si="73"/>
        <v>89133</v>
      </c>
      <c r="AI112" s="198">
        <f t="shared" ref="AI112:AI117" si="74">IF(K44="","",$J$32)</f>
        <v>46205</v>
      </c>
      <c r="AJ112" s="197" t="str">
        <f t="shared" ref="AJ112:AJ117" si="75">IF(J44="","",J44)</f>
        <v>SLC</v>
      </c>
      <c r="AK112" s="197" t="str">
        <f t="shared" ref="AK112:AK117" si="76">IF(N44="","",N44)</f>
        <v>INTEGRITY</v>
      </c>
      <c r="AL112" s="197" t="str">
        <f t="shared" ref="AL112:AL117" si="77">IF(M44="","",M44)</f>
        <v/>
      </c>
      <c r="AM112" s="197" t="str">
        <f t="shared" ref="AM112:AM117" si="78">IF(P44="","",P44)</f>
        <v/>
      </c>
      <c r="AO112" s="197">
        <f t="shared" ref="AO112:AP117" si="79">IF(T44="","",T44)</f>
        <v>35750</v>
      </c>
      <c r="AP112" s="197">
        <f t="shared" si="79"/>
        <v>89164</v>
      </c>
      <c r="AQ112" s="198">
        <f t="shared" ref="AQ112:AQ117" si="80">IF(T44="","",$S$32)</f>
        <v>46206</v>
      </c>
      <c r="AR112" s="197" t="str">
        <f t="shared" ref="AR112:AR117" si="81">IF(S44="","",S44)</f>
        <v>SLC</v>
      </c>
      <c r="AS112" s="197" t="str">
        <f t="shared" ref="AS112:AS117" si="82">IF(W44="","",W44)</f>
        <v>INTEGRITY</v>
      </c>
      <c r="AT112" s="197" t="str">
        <f t="shared" ref="AT112:AT117" si="83">IF(V44="","",V44)</f>
        <v>canceled</v>
      </c>
      <c r="AU112" s="197" t="str">
        <f t="shared" ref="AU112:AU117" si="84">IF(Y44="","",Y44)</f>
        <v/>
      </c>
    </row>
    <row r="113" spans="1:55" x14ac:dyDescent="0.25">
      <c r="A113" s="197">
        <f t="shared" si="47"/>
        <v>35665</v>
      </c>
      <c r="B113" s="197" t="str">
        <f t="shared" si="47"/>
        <v/>
      </c>
      <c r="C113" s="198" t="str">
        <f t="shared" si="48"/>
        <v/>
      </c>
      <c r="D113" s="197" t="str">
        <f t="shared" si="49"/>
        <v>IDF</v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10</v>
      </c>
      <c r="I113" s="197">
        <f t="shared" si="53"/>
        <v>35677</v>
      </c>
      <c r="J113" s="197">
        <f t="shared" si="54"/>
        <v>89179</v>
      </c>
      <c r="K113" s="198">
        <f t="shared" si="55"/>
        <v>46202</v>
      </c>
      <c r="L113" s="197" t="str">
        <f t="shared" si="56"/>
        <v>SLC</v>
      </c>
      <c r="M113" s="197" t="str">
        <f t="shared" si="57"/>
        <v>HANDY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35695</v>
      </c>
      <c r="R113" s="197">
        <f t="shared" si="61"/>
        <v>89210</v>
      </c>
      <c r="S113" s="198">
        <f t="shared" si="62"/>
        <v>46203</v>
      </c>
      <c r="T113" s="197" t="str">
        <f t="shared" si="63"/>
        <v>SLC</v>
      </c>
      <c r="U113" s="197" t="str">
        <f t="shared" si="64"/>
        <v>SAUER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35713</v>
      </c>
      <c r="Z113" s="197">
        <f t="shared" si="67"/>
        <v>89194</v>
      </c>
      <c r="AA113" s="198">
        <f t="shared" si="68"/>
        <v>46204</v>
      </c>
      <c r="AB113" s="197" t="str">
        <f t="shared" si="69"/>
        <v>SLC</v>
      </c>
      <c r="AC113" s="197" t="str">
        <f t="shared" si="70"/>
        <v>HANDY</v>
      </c>
      <c r="AD113" s="197" t="str">
        <f t="shared" si="71"/>
        <v/>
      </c>
      <c r="AE113" s="197" t="str">
        <f t="shared" si="72"/>
        <v/>
      </c>
      <c r="AF113" s="200"/>
      <c r="AG113" s="197">
        <f t="shared" si="73"/>
        <v>35731</v>
      </c>
      <c r="AH113" s="197">
        <f t="shared" si="73"/>
        <v>89134</v>
      </c>
      <c r="AI113" s="198">
        <f t="shared" si="74"/>
        <v>46205</v>
      </c>
      <c r="AJ113" s="197" t="str">
        <f t="shared" si="75"/>
        <v>SLC</v>
      </c>
      <c r="AK113" s="197" t="str">
        <f t="shared" si="76"/>
        <v>INTEGRITY</v>
      </c>
      <c r="AL113" s="197" t="str">
        <f t="shared" si="77"/>
        <v/>
      </c>
      <c r="AM113" s="197" t="str">
        <f t="shared" si="78"/>
        <v/>
      </c>
      <c r="AO113" s="197">
        <f t="shared" si="79"/>
        <v>35751</v>
      </c>
      <c r="AP113" s="197">
        <f t="shared" si="79"/>
        <v>89165</v>
      </c>
      <c r="AQ113" s="198">
        <f t="shared" si="80"/>
        <v>46206</v>
      </c>
      <c r="AR113" s="197" t="str">
        <f t="shared" si="81"/>
        <v>SLC</v>
      </c>
      <c r="AS113" s="197" t="str">
        <f t="shared" si="82"/>
        <v>HANDY</v>
      </c>
      <c r="AT113" s="197" t="str">
        <f t="shared" si="83"/>
        <v/>
      </c>
      <c r="AU113" s="197" t="str">
        <f t="shared" si="84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11</v>
      </c>
      <c r="I114" s="197">
        <f t="shared" si="53"/>
        <v>35678</v>
      </c>
      <c r="J114" s="197">
        <f t="shared" si="54"/>
        <v>89180</v>
      </c>
      <c r="K114" s="198">
        <f t="shared" si="55"/>
        <v>46202</v>
      </c>
      <c r="L114" s="197" t="str">
        <f t="shared" si="56"/>
        <v>SLC</v>
      </c>
      <c r="M114" s="197" t="str">
        <f t="shared" si="57"/>
        <v>IDEAL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35696</v>
      </c>
      <c r="R114" s="197">
        <f t="shared" si="61"/>
        <v>89211</v>
      </c>
      <c r="S114" s="198">
        <f t="shared" si="62"/>
        <v>46203</v>
      </c>
      <c r="T114" s="197" t="str">
        <f t="shared" si="63"/>
        <v>SLC</v>
      </c>
      <c r="U114" s="197" t="str">
        <f t="shared" si="64"/>
        <v>SUNRISE</v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35714</v>
      </c>
      <c r="Z114" s="197">
        <f t="shared" si="67"/>
        <v>89195</v>
      </c>
      <c r="AA114" s="198">
        <f t="shared" si="68"/>
        <v>46204</v>
      </c>
      <c r="AB114" s="197" t="str">
        <f t="shared" si="69"/>
        <v>SLC</v>
      </c>
      <c r="AC114" s="197" t="str">
        <f t="shared" si="70"/>
        <v>SUNRISE</v>
      </c>
      <c r="AD114" s="197" t="str">
        <f t="shared" si="71"/>
        <v/>
      </c>
      <c r="AE114" s="197" t="str">
        <f t="shared" si="72"/>
        <v/>
      </c>
      <c r="AF114" s="200"/>
      <c r="AG114" s="197">
        <f t="shared" si="73"/>
        <v>35732</v>
      </c>
      <c r="AH114" s="197">
        <f t="shared" si="73"/>
        <v>89135</v>
      </c>
      <c r="AI114" s="198">
        <f t="shared" si="74"/>
        <v>46205</v>
      </c>
      <c r="AJ114" s="197" t="str">
        <f t="shared" si="75"/>
        <v>SLC</v>
      </c>
      <c r="AK114" s="197" t="str">
        <f t="shared" si="76"/>
        <v>INTEGRITY</v>
      </c>
      <c r="AL114" s="197" t="str">
        <f t="shared" si="77"/>
        <v/>
      </c>
      <c r="AM114" s="197" t="str">
        <f t="shared" si="78"/>
        <v/>
      </c>
      <c r="AO114" s="197">
        <f t="shared" si="79"/>
        <v>35752</v>
      </c>
      <c r="AP114" s="197">
        <f t="shared" si="79"/>
        <v>89166</v>
      </c>
      <c r="AQ114" s="198">
        <f t="shared" si="80"/>
        <v>46206</v>
      </c>
      <c r="AR114" s="197" t="str">
        <f t="shared" si="81"/>
        <v>SLC</v>
      </c>
      <c r="AS114" s="197" t="str">
        <f t="shared" si="82"/>
        <v>HANDY</v>
      </c>
      <c r="AT114" s="197" t="str">
        <f t="shared" si="83"/>
        <v/>
      </c>
      <c r="AU114" s="197" t="str">
        <f t="shared" si="84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12</v>
      </c>
      <c r="I115" s="197">
        <f t="shared" si="53"/>
        <v>35679</v>
      </c>
      <c r="J115" s="197">
        <f t="shared" si="54"/>
        <v>89213</v>
      </c>
      <c r="K115" s="198">
        <f t="shared" si="55"/>
        <v>46202</v>
      </c>
      <c r="L115" s="197" t="str">
        <f t="shared" si="56"/>
        <v>SLC</v>
      </c>
      <c r="M115" s="197" t="str">
        <f t="shared" si="57"/>
        <v>CHR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35697</v>
      </c>
      <c r="R115" s="197">
        <f t="shared" si="61"/>
        <v>89212</v>
      </c>
      <c r="S115" s="198">
        <f t="shared" si="62"/>
        <v>46203</v>
      </c>
      <c r="T115" s="197" t="str">
        <f t="shared" si="63"/>
        <v>SLC</v>
      </c>
      <c r="U115" s="197" t="str">
        <f t="shared" si="64"/>
        <v>SAUER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35715</v>
      </c>
      <c r="Z115" s="197">
        <f t="shared" si="67"/>
        <v>89196</v>
      </c>
      <c r="AA115" s="198">
        <f t="shared" si="68"/>
        <v>46204</v>
      </c>
      <c r="AB115" s="197" t="str">
        <f t="shared" si="69"/>
        <v>SLC</v>
      </c>
      <c r="AC115" s="197" t="str">
        <f t="shared" si="70"/>
        <v>SAUER</v>
      </c>
      <c r="AD115" s="197" t="str">
        <f t="shared" si="71"/>
        <v/>
      </c>
      <c r="AE115" s="197" t="str">
        <f t="shared" si="72"/>
        <v/>
      </c>
      <c r="AF115" s="200"/>
      <c r="AG115" s="197">
        <f t="shared" si="73"/>
        <v>35733</v>
      </c>
      <c r="AH115" s="197">
        <f t="shared" si="73"/>
        <v>89136</v>
      </c>
      <c r="AI115" s="198">
        <f t="shared" si="74"/>
        <v>46205</v>
      </c>
      <c r="AJ115" s="197" t="str">
        <f t="shared" si="75"/>
        <v>SLC</v>
      </c>
      <c r="AK115" s="197" t="str">
        <f t="shared" si="76"/>
        <v>SAUER</v>
      </c>
      <c r="AL115" s="197" t="str">
        <f t="shared" si="77"/>
        <v/>
      </c>
      <c r="AM115" s="197" t="str">
        <f t="shared" si="78"/>
        <v/>
      </c>
      <c r="AO115" s="197">
        <f t="shared" si="79"/>
        <v>35753</v>
      </c>
      <c r="AP115" s="197">
        <f t="shared" si="79"/>
        <v>89167</v>
      </c>
      <c r="AQ115" s="198">
        <f t="shared" si="80"/>
        <v>46206</v>
      </c>
      <c r="AR115" s="197" t="str">
        <f t="shared" si="81"/>
        <v>SLC</v>
      </c>
      <c r="AS115" s="197" t="str">
        <f t="shared" si="82"/>
        <v>HANDY</v>
      </c>
      <c r="AT115" s="197" t="str">
        <f t="shared" si="83"/>
        <v/>
      </c>
      <c r="AU115" s="197" t="str">
        <f t="shared" si="84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13</v>
      </c>
      <c r="I116" s="197">
        <f t="shared" si="53"/>
        <v>35680</v>
      </c>
      <c r="J116" s="197">
        <f t="shared" si="54"/>
        <v>89112</v>
      </c>
      <c r="K116" s="198">
        <f t="shared" si="55"/>
        <v>46202</v>
      </c>
      <c r="L116" s="197" t="str">
        <f t="shared" si="56"/>
        <v>LCP</v>
      </c>
      <c r="M116" s="197" t="str">
        <f t="shared" si="57"/>
        <v>INTEGRITY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35698</v>
      </c>
      <c r="R116" s="197">
        <f t="shared" si="61"/>
        <v>89115</v>
      </c>
      <c r="S116" s="198">
        <f t="shared" si="62"/>
        <v>46203</v>
      </c>
      <c r="T116" s="197" t="str">
        <f t="shared" si="63"/>
        <v>LCP</v>
      </c>
      <c r="U116" s="197" t="str">
        <f t="shared" si="64"/>
        <v>INTEGRITY</v>
      </c>
      <c r="V116" s="197" t="e">
        <f>IF(#REF!="","",#REF!)</f>
        <v>#REF!</v>
      </c>
      <c r="W116" s="197" t="str">
        <f t="shared" si="66"/>
        <v/>
      </c>
      <c r="X116" s="200"/>
      <c r="Y116" s="197">
        <f t="shared" si="67"/>
        <v>35716</v>
      </c>
      <c r="Z116" s="197">
        <f t="shared" si="67"/>
        <v>89197</v>
      </c>
      <c r="AA116" s="198">
        <f t="shared" si="68"/>
        <v>46204</v>
      </c>
      <c r="AB116" s="197" t="str">
        <f t="shared" si="69"/>
        <v>SLC</v>
      </c>
      <c r="AC116" s="197" t="str">
        <f t="shared" si="70"/>
        <v>SAUER</v>
      </c>
      <c r="AD116" s="197" t="str">
        <f t="shared" si="71"/>
        <v/>
      </c>
      <c r="AE116" s="197" t="str">
        <f t="shared" si="72"/>
        <v/>
      </c>
      <c r="AF116" s="200"/>
      <c r="AG116" s="197">
        <f t="shared" si="73"/>
        <v>35734</v>
      </c>
      <c r="AH116" s="197">
        <f t="shared" si="73"/>
        <v>89117</v>
      </c>
      <c r="AI116" s="198">
        <f t="shared" si="74"/>
        <v>46205</v>
      </c>
      <c r="AJ116" s="197" t="str">
        <f t="shared" si="75"/>
        <v>LCP</v>
      </c>
      <c r="AK116" s="197" t="str">
        <f t="shared" si="76"/>
        <v>INTEGRITY</v>
      </c>
      <c r="AL116" s="197">
        <f t="shared" si="77"/>
        <v>280490</v>
      </c>
      <c r="AM116" s="197" t="str">
        <f t="shared" si="78"/>
        <v/>
      </c>
      <c r="AO116" s="197">
        <f t="shared" si="79"/>
        <v>35754</v>
      </c>
      <c r="AP116" s="197">
        <f t="shared" si="79"/>
        <v>89119</v>
      </c>
      <c r="AQ116" s="198">
        <f t="shared" si="80"/>
        <v>46206</v>
      </c>
      <c r="AR116" s="197" t="str">
        <f t="shared" si="81"/>
        <v>LCP</v>
      </c>
      <c r="AS116" s="197" t="str">
        <f t="shared" si="82"/>
        <v>INTEGRITY</v>
      </c>
      <c r="AT116" s="197">
        <f t="shared" si="83"/>
        <v>280213</v>
      </c>
      <c r="AU116" s="197" t="str">
        <f t="shared" si="84"/>
        <v/>
      </c>
    </row>
    <row r="117" spans="1:55" x14ac:dyDescent="0.25">
      <c r="A117" s="197" t="str">
        <f t="shared" si="47"/>
        <v/>
      </c>
      <c r="B117" s="197" t="str">
        <f t="shared" si="47"/>
        <v/>
      </c>
      <c r="C117" s="198" t="str">
        <f t="shared" si="48"/>
        <v/>
      </c>
      <c r="D117" s="197" t="str">
        <f t="shared" si="49"/>
        <v/>
      </c>
      <c r="E117" s="197" t="str">
        <f t="shared" si="50"/>
        <v/>
      </c>
      <c r="F117" s="197" t="str">
        <f t="shared" si="51"/>
        <v/>
      </c>
      <c r="G117" s="197" t="str">
        <f t="shared" si="52"/>
        <v/>
      </c>
      <c r="H117" s="200">
        <v>14</v>
      </c>
      <c r="I117" s="197">
        <f t="shared" si="53"/>
        <v>35681</v>
      </c>
      <c r="J117" s="197">
        <f t="shared" si="54"/>
        <v>89114</v>
      </c>
      <c r="K117" s="198">
        <f t="shared" si="55"/>
        <v>46202</v>
      </c>
      <c r="L117" s="197" t="str">
        <f t="shared" si="56"/>
        <v>LCP</v>
      </c>
      <c r="M117" s="197" t="str">
        <f t="shared" si="57"/>
        <v>INTEGRITY</v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35699</v>
      </c>
      <c r="R117" s="197">
        <f t="shared" si="61"/>
        <v>89116</v>
      </c>
      <c r="S117" s="198">
        <f t="shared" si="62"/>
        <v>46203</v>
      </c>
      <c r="T117" s="197" t="str">
        <f t="shared" si="63"/>
        <v>LCP</v>
      </c>
      <c r="U117" s="197" t="str">
        <f t="shared" si="64"/>
        <v>INTEGRITY</v>
      </c>
      <c r="V117" s="197">
        <f>IF(V19="","",V19)</f>
        <v>280490</v>
      </c>
      <c r="W117" s="197" t="str">
        <f t="shared" si="66"/>
        <v/>
      </c>
      <c r="X117" s="200"/>
      <c r="Y117" s="197">
        <f t="shared" si="67"/>
        <v>35717</v>
      </c>
      <c r="Z117" s="197">
        <f t="shared" si="67"/>
        <v>89198</v>
      </c>
      <c r="AA117" s="198">
        <f t="shared" si="68"/>
        <v>46204</v>
      </c>
      <c r="AB117" s="197" t="str">
        <f t="shared" si="69"/>
        <v>SLC</v>
      </c>
      <c r="AC117" s="197" t="str">
        <f t="shared" si="70"/>
        <v>SAUER</v>
      </c>
      <c r="AD117" s="197" t="str">
        <f t="shared" si="71"/>
        <v/>
      </c>
      <c r="AE117" s="197" t="str">
        <f t="shared" si="72"/>
        <v/>
      </c>
      <c r="AF117" s="200"/>
      <c r="AG117" s="197">
        <f t="shared" si="73"/>
        <v>35735</v>
      </c>
      <c r="AH117" s="197">
        <f t="shared" si="73"/>
        <v>89118</v>
      </c>
      <c r="AI117" s="198">
        <f t="shared" si="74"/>
        <v>46205</v>
      </c>
      <c r="AJ117" s="197" t="str">
        <f t="shared" si="75"/>
        <v>LCP</v>
      </c>
      <c r="AK117" s="197" t="str">
        <f t="shared" si="76"/>
        <v>INTEGRITY</v>
      </c>
      <c r="AL117" s="197" t="str">
        <f t="shared" si="77"/>
        <v/>
      </c>
      <c r="AM117" s="197" t="str">
        <f t="shared" si="78"/>
        <v/>
      </c>
      <c r="AO117" s="197">
        <f t="shared" si="79"/>
        <v>35755</v>
      </c>
      <c r="AP117" s="197">
        <f t="shared" si="79"/>
        <v>89120</v>
      </c>
      <c r="AQ117" s="198">
        <f t="shared" si="80"/>
        <v>46206</v>
      </c>
      <c r="AR117" s="197" t="str">
        <f t="shared" si="81"/>
        <v>LCP</v>
      </c>
      <c r="AS117" s="197" t="str">
        <f t="shared" si="82"/>
        <v>INTEGRITY</v>
      </c>
      <c r="AT117" s="197">
        <f t="shared" si="83"/>
        <v>280213</v>
      </c>
      <c r="AU117" s="197" t="str">
        <f t="shared" si="84"/>
        <v/>
      </c>
    </row>
    <row r="118" spans="1:55" x14ac:dyDescent="0.25">
      <c r="A118" s="197" t="str">
        <f t="shared" si="47"/>
        <v/>
      </c>
      <c r="B118" s="197" t="str">
        <f t="shared" si="47"/>
        <v/>
      </c>
      <c r="C118" s="198" t="str">
        <f t="shared" si="48"/>
        <v/>
      </c>
      <c r="D118" s="197" t="str">
        <f t="shared" si="49"/>
        <v/>
      </c>
      <c r="E118" s="197" t="str">
        <f t="shared" si="50"/>
        <v/>
      </c>
      <c r="F118" s="197" t="str">
        <f t="shared" si="51"/>
        <v/>
      </c>
      <c r="G118" s="197" t="str">
        <f t="shared" si="52"/>
        <v/>
      </c>
      <c r="H118" s="200">
        <v>15</v>
      </c>
      <c r="I118" s="197">
        <f t="shared" si="53"/>
        <v>35682</v>
      </c>
      <c r="J118" s="197" t="str">
        <f t="shared" si="54"/>
        <v/>
      </c>
      <c r="K118" s="198">
        <f t="shared" si="55"/>
        <v>46202</v>
      </c>
      <c r="L118" s="197" t="str">
        <f t="shared" si="56"/>
        <v>IDF</v>
      </c>
      <c r="M118" s="197" t="str">
        <f t="shared" si="57"/>
        <v/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35700</v>
      </c>
      <c r="R118" s="197">
        <f t="shared" si="61"/>
        <v>4501373291</v>
      </c>
      <c r="S118" s="198">
        <f t="shared" si="62"/>
        <v>46203</v>
      </c>
      <c r="T118" s="197" t="str">
        <f t="shared" si="63"/>
        <v>IDF</v>
      </c>
      <c r="U118" s="197" t="str">
        <f t="shared" si="64"/>
        <v/>
      </c>
      <c r="V118" s="197" t="str">
        <f t="shared" si="65"/>
        <v/>
      </c>
      <c r="W118" s="197" t="str">
        <f t="shared" si="66"/>
        <v/>
      </c>
      <c r="X118" s="200"/>
      <c r="Y118" s="197">
        <f t="shared" ref="Y118:Y121" si="85">IF(B51="","",B51)</f>
        <v>35718</v>
      </c>
      <c r="Z118" s="197">
        <f t="shared" ref="Z118:Z121" si="86">IF(C51="","",C51)</f>
        <v>4501373563</v>
      </c>
      <c r="AA118" s="198">
        <f t="shared" ref="AA118:AA121" si="87">IF(B51="","",$A$32)</f>
        <v>46204</v>
      </c>
      <c r="AB118" s="197" t="str">
        <f t="shared" ref="AB118:AB121" si="88">IF(A51="","",A51)</f>
        <v>IDF</v>
      </c>
      <c r="AC118" s="197" t="str">
        <f t="shared" ref="AC118:AC121" si="89">IF(E51="","",E51)</f>
        <v/>
      </c>
      <c r="AD118" s="197" t="str">
        <f t="shared" ref="AD118:AD121" si="90">IF(D51="","",D51)</f>
        <v/>
      </c>
      <c r="AE118" s="197" t="str">
        <f t="shared" ref="AE118:AE121" si="91">IF(G51="","",G51)</f>
        <v/>
      </c>
      <c r="AF118" s="200"/>
      <c r="AG118" s="197">
        <f t="shared" ref="AG118:AG121" si="92">IF(K51="","",K51)</f>
        <v>35736</v>
      </c>
      <c r="AH118" s="197">
        <f t="shared" ref="AH118:AH121" si="93">IF(L51="","",L51)</f>
        <v>4501373787</v>
      </c>
      <c r="AI118" s="198">
        <f t="shared" ref="AI118:AI121" si="94">IF(K51="","",$J$32)</f>
        <v>46205</v>
      </c>
      <c r="AJ118" s="197" t="str">
        <f t="shared" ref="AJ118:AJ121" si="95">IF(J51="","",J51)</f>
        <v>IDF</v>
      </c>
      <c r="AK118" s="197" t="str">
        <f t="shared" ref="AK118:AK121" si="96">IF(N51="","",N51)</f>
        <v/>
      </c>
      <c r="AL118" s="197" t="str">
        <f t="shared" ref="AL118:AL121" si="97">IF(M51="","",M51)</f>
        <v/>
      </c>
      <c r="AM118" s="197" t="str">
        <f t="shared" ref="AM118:AM121" si="98">IF(P51="","",P51)</f>
        <v/>
      </c>
      <c r="AO118" s="197">
        <f t="shared" ref="AO118:AO121" si="99">IF(T51="","",T51)</f>
        <v>35756</v>
      </c>
      <c r="AP118" s="197">
        <f t="shared" ref="AP118:AP121" si="100">IF(U51="","",U51)</f>
        <v>4501373796</v>
      </c>
      <c r="AQ118" s="198">
        <f t="shared" ref="AQ118:AQ121" si="101">IF(T51="","",$S$32)</f>
        <v>46206</v>
      </c>
      <c r="AR118" s="197" t="str">
        <f t="shared" ref="AR118:AR121" si="102">IF(S51="","",S51)</f>
        <v>IDF</v>
      </c>
      <c r="AS118" s="197" t="str">
        <f t="shared" ref="AS118:AS121" si="103">IF(W51="","",W51)</f>
        <v/>
      </c>
      <c r="AT118" s="197" t="str">
        <f t="shared" ref="AT118:AT121" si="104">IF(V51="","",V51)</f>
        <v/>
      </c>
      <c r="AU118" s="197" t="str">
        <f t="shared" ref="AU118:AU121" si="105">IF(Y51="","",Y51)</f>
        <v/>
      </c>
    </row>
    <row r="119" spans="1:55" x14ac:dyDescent="0.25">
      <c r="A119" s="197">
        <f t="shared" ref="A119:B122" si="106">IF(B25="","",B25)</f>
        <v>30042379</v>
      </c>
      <c r="B119" s="197" t="str">
        <f t="shared" si="106"/>
        <v>GPI</v>
      </c>
      <c r="C119" s="198" t="str">
        <f>IF(F25="","",F25)</f>
        <v>1PM</v>
      </c>
      <c r="D119" s="197" t="str">
        <f>IF(A25="","",A25)</f>
        <v>RECEIVING</v>
      </c>
      <c r="E119" s="197" t="str">
        <f>IF(E25="","",E25)</f>
        <v/>
      </c>
      <c r="F119" s="197" t="str">
        <f>IF(D25="","",D25)</f>
        <v/>
      </c>
      <c r="G119" s="197" t="str">
        <f>IF(C25="","",C25)</f>
        <v>GPI</v>
      </c>
      <c r="H119" s="200">
        <v>16</v>
      </c>
      <c r="I119" s="197">
        <f t="shared" si="53"/>
        <v>35683</v>
      </c>
      <c r="J119" s="197" t="str">
        <f t="shared" si="54"/>
        <v/>
      </c>
      <c r="K119" s="198">
        <f t="shared" si="55"/>
        <v>46202</v>
      </c>
      <c r="L119" s="197" t="str">
        <f t="shared" si="56"/>
        <v>IDF</v>
      </c>
      <c r="M119" s="197" t="str">
        <f t="shared" si="57"/>
        <v/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35701</v>
      </c>
      <c r="R119" s="197" t="str">
        <f t="shared" si="61"/>
        <v/>
      </c>
      <c r="S119" s="198">
        <f t="shared" si="62"/>
        <v>46203</v>
      </c>
      <c r="T119" s="197" t="str">
        <f t="shared" si="63"/>
        <v>IDF</v>
      </c>
      <c r="U119" s="197" t="str">
        <f t="shared" si="64"/>
        <v/>
      </c>
      <c r="V119" s="197" t="str">
        <f t="shared" si="65"/>
        <v/>
      </c>
      <c r="W119" s="197" t="str">
        <f t="shared" si="66"/>
        <v/>
      </c>
      <c r="X119" s="200"/>
      <c r="Y119" s="197">
        <f t="shared" si="85"/>
        <v>35719</v>
      </c>
      <c r="Z119" s="197">
        <f t="shared" si="86"/>
        <v>4501373562</v>
      </c>
      <c r="AA119" s="198">
        <f t="shared" si="87"/>
        <v>46204</v>
      </c>
      <c r="AB119" s="197" t="str">
        <f t="shared" si="88"/>
        <v>IDF</v>
      </c>
      <c r="AC119" s="197" t="str">
        <f t="shared" si="89"/>
        <v/>
      </c>
      <c r="AD119" s="197" t="str">
        <f t="shared" si="90"/>
        <v/>
      </c>
      <c r="AE119" s="197" t="str">
        <f t="shared" si="91"/>
        <v/>
      </c>
      <c r="AF119" s="200"/>
      <c r="AG119" s="197">
        <f t="shared" si="92"/>
        <v>35737</v>
      </c>
      <c r="AH119" s="197">
        <f t="shared" si="93"/>
        <v>4501373794</v>
      </c>
      <c r="AI119" s="198">
        <f t="shared" si="94"/>
        <v>46205</v>
      </c>
      <c r="AJ119" s="197" t="str">
        <f t="shared" si="95"/>
        <v>IDF</v>
      </c>
      <c r="AK119" s="197" t="str">
        <f t="shared" si="96"/>
        <v/>
      </c>
      <c r="AL119" s="197" t="str">
        <f t="shared" si="97"/>
        <v/>
      </c>
      <c r="AM119" s="197" t="str">
        <f t="shared" si="98"/>
        <v/>
      </c>
      <c r="AO119" s="197">
        <f t="shared" si="99"/>
        <v>35757</v>
      </c>
      <c r="AP119" s="197">
        <f t="shared" si="100"/>
        <v>4501373790</v>
      </c>
      <c r="AQ119" s="198">
        <f t="shared" si="101"/>
        <v>46206</v>
      </c>
      <c r="AR119" s="197" t="str">
        <f t="shared" si="102"/>
        <v>IDF</v>
      </c>
      <c r="AS119" s="197" t="str">
        <f t="shared" si="103"/>
        <v/>
      </c>
      <c r="AT119" s="197" t="str">
        <f t="shared" si="104"/>
        <v/>
      </c>
      <c r="AU119" s="197" t="str">
        <f t="shared" si="105"/>
        <v/>
      </c>
    </row>
    <row r="120" spans="1:55" x14ac:dyDescent="0.25">
      <c r="A120" s="197">
        <f t="shared" si="106"/>
        <v>30042426</v>
      </c>
      <c r="B120" s="197" t="str">
        <f t="shared" si="106"/>
        <v/>
      </c>
      <c r="C120" s="198" t="e">
        <f>IF(#REF!="","",#REF!)</f>
        <v>#REF!</v>
      </c>
      <c r="D120" s="197" t="str">
        <f>IF(A26="","",A26)</f>
        <v>RECEIVING</v>
      </c>
      <c r="E120" s="197" t="str">
        <f>IF(E26="","",E26)</f>
        <v/>
      </c>
      <c r="F120" s="197" t="str">
        <f>IF(D26="","",D26)</f>
        <v/>
      </c>
      <c r="G120" s="197" t="str">
        <f>IF(C26="","",C26)</f>
        <v/>
      </c>
      <c r="H120" s="200">
        <v>17</v>
      </c>
      <c r="I120" s="197" t="str">
        <f t="shared" si="53"/>
        <v/>
      </c>
      <c r="J120" s="197" t="str">
        <f t="shared" si="54"/>
        <v>CHEP</v>
      </c>
      <c r="K120" s="198" t="str">
        <f t="shared" si="55"/>
        <v/>
      </c>
      <c r="L120" s="197" t="str">
        <f t="shared" si="56"/>
        <v>RECEIVING</v>
      </c>
      <c r="M120" s="197" t="str">
        <f t="shared" si="57"/>
        <v/>
      </c>
      <c r="N120" s="197" t="str">
        <f t="shared" si="58"/>
        <v/>
      </c>
      <c r="O120" s="197" t="str">
        <f t="shared" si="59"/>
        <v/>
      </c>
      <c r="P120" s="200"/>
      <c r="Q120" s="197" t="str">
        <f t="shared" si="60"/>
        <v/>
      </c>
      <c r="R120" s="197" t="str">
        <f t="shared" si="61"/>
        <v>CHEP</v>
      </c>
      <c r="S120" s="198" t="str">
        <f t="shared" si="62"/>
        <v/>
      </c>
      <c r="T120" s="197" t="str">
        <f t="shared" si="63"/>
        <v>RECEIVING</v>
      </c>
      <c r="U120" s="197" t="str">
        <f t="shared" si="64"/>
        <v/>
      </c>
      <c r="V120" s="197" t="str">
        <f t="shared" si="65"/>
        <v/>
      </c>
      <c r="W120" s="197" t="str">
        <f t="shared" si="66"/>
        <v/>
      </c>
      <c r="X120" s="200"/>
      <c r="Y120" s="197" t="str">
        <f t="shared" si="85"/>
        <v/>
      </c>
      <c r="Z120" s="197" t="str">
        <f t="shared" si="86"/>
        <v>CHEP</v>
      </c>
      <c r="AA120" s="198" t="str">
        <f t="shared" si="87"/>
        <v/>
      </c>
      <c r="AB120" s="197" t="str">
        <f t="shared" si="88"/>
        <v>RECEIVING</v>
      </c>
      <c r="AC120" s="197" t="str">
        <f t="shared" si="89"/>
        <v/>
      </c>
      <c r="AD120" s="197" t="str">
        <f t="shared" si="90"/>
        <v/>
      </c>
      <c r="AE120" s="197" t="str">
        <f t="shared" si="91"/>
        <v/>
      </c>
      <c r="AF120" s="200"/>
      <c r="AG120" s="197">
        <f t="shared" si="92"/>
        <v>35738</v>
      </c>
      <c r="AH120" s="197" t="str">
        <f t="shared" si="93"/>
        <v>153-05</v>
      </c>
      <c r="AI120" s="198">
        <f t="shared" si="94"/>
        <v>46205</v>
      </c>
      <c r="AJ120" s="197" t="str">
        <f t="shared" si="95"/>
        <v>GUTZY</v>
      </c>
      <c r="AK120" s="197" t="str">
        <f t="shared" si="96"/>
        <v/>
      </c>
      <c r="AL120" s="197" t="str">
        <f t="shared" si="97"/>
        <v>280426 - Fill w/ 280436</v>
      </c>
      <c r="AM120" s="197" t="str">
        <f t="shared" si="98"/>
        <v/>
      </c>
      <c r="AO120" s="197">
        <f t="shared" si="99"/>
        <v>35758</v>
      </c>
      <c r="AP120" s="197" t="str">
        <f t="shared" si="100"/>
        <v>153-07</v>
      </c>
      <c r="AQ120" s="198">
        <f t="shared" si="101"/>
        <v>46206</v>
      </c>
      <c r="AR120" s="197" t="str">
        <f t="shared" si="102"/>
        <v>GUTZY</v>
      </c>
      <c r="AS120" s="197" t="str">
        <f t="shared" si="103"/>
        <v/>
      </c>
      <c r="AT120" s="197">
        <f t="shared" si="104"/>
        <v>280379</v>
      </c>
      <c r="AU120" s="197" t="str">
        <f t="shared" si="105"/>
        <v/>
      </c>
    </row>
    <row r="121" spans="1:55" x14ac:dyDescent="0.25">
      <c r="A121" s="197">
        <f t="shared" si="106"/>
        <v>30041184</v>
      </c>
      <c r="B121" s="197" t="str">
        <f t="shared" si="106"/>
        <v>CAPS</v>
      </c>
      <c r="C121" s="198" t="str">
        <f>IF(F27="","",F27)</f>
        <v>2PM</v>
      </c>
      <c r="D121" s="197" t="str">
        <f>IF(A27="","",A27)</f>
        <v>RECEIVING</v>
      </c>
      <c r="E121" s="197" t="str">
        <f>IF(E27="","",E27)</f>
        <v/>
      </c>
      <c r="F121" s="197" t="str">
        <f>IF(D27="","",D27)</f>
        <v/>
      </c>
      <c r="G121" s="197" t="str">
        <f>IF(C27="","",C27)</f>
        <v>CAPS</v>
      </c>
      <c r="H121" s="200">
        <v>18</v>
      </c>
      <c r="I121" s="197">
        <f t="shared" ref="I121:J124" si="107">IF(K25="","",K25)</f>
        <v>30042489</v>
      </c>
      <c r="J121" s="197" t="str">
        <f t="shared" si="107"/>
        <v>SCHOLLE</v>
      </c>
      <c r="K121" s="198">
        <f>IF(K25="","",$J$3)</f>
        <v>46202</v>
      </c>
      <c r="L121" s="197" t="str">
        <f>IF(J25="","",J25)</f>
        <v>RECEIVING</v>
      </c>
      <c r="M121" s="197" t="str">
        <f>IF(N25="","",N25)</f>
        <v/>
      </c>
      <c r="N121" s="197" t="str">
        <f>IF(M25="","",M25)</f>
        <v/>
      </c>
      <c r="O121" s="197" t="str">
        <f>IF(P25="","",P25)</f>
        <v/>
      </c>
      <c r="P121" s="200"/>
      <c r="Q121" s="197">
        <f t="shared" ref="Q121:R124" si="108">IF(T25="","",T25)</f>
        <v>30041194</v>
      </c>
      <c r="R121" s="197" t="str">
        <f t="shared" si="108"/>
        <v>CAPS</v>
      </c>
      <c r="S121" s="198">
        <f>IF(T25="","",$S$3)</f>
        <v>46203</v>
      </c>
      <c r="T121" s="197" t="str">
        <f>IF(S25="","",S25)</f>
        <v>RECEIVING</v>
      </c>
      <c r="U121" s="197" t="str">
        <f>IF(W25="","",W25)</f>
        <v/>
      </c>
      <c r="V121" s="197" t="str">
        <f>IF(V25="","",V25)</f>
        <v/>
      </c>
      <c r="W121" s="197" t="str">
        <f>IF(Y25="","",Y25)</f>
        <v/>
      </c>
      <c r="X121" s="200"/>
      <c r="Y121" s="197">
        <f t="shared" si="85"/>
        <v>30041189</v>
      </c>
      <c r="Z121" s="197" t="str">
        <f t="shared" si="86"/>
        <v>CAPS</v>
      </c>
      <c r="AA121" s="198">
        <f t="shared" si="87"/>
        <v>46204</v>
      </c>
      <c r="AB121" s="197" t="str">
        <f t="shared" si="88"/>
        <v>RECEIVING</v>
      </c>
      <c r="AC121" s="197" t="str">
        <f t="shared" si="89"/>
        <v/>
      </c>
      <c r="AD121" s="197" t="str">
        <f t="shared" si="90"/>
        <v/>
      </c>
      <c r="AE121" s="197" t="str">
        <f t="shared" si="91"/>
        <v/>
      </c>
      <c r="AF121" s="200"/>
      <c r="AG121" s="197">
        <f t="shared" si="92"/>
        <v>35739</v>
      </c>
      <c r="AH121" s="197" t="str">
        <f t="shared" si="93"/>
        <v>153-06</v>
      </c>
      <c r="AI121" s="198">
        <f t="shared" si="94"/>
        <v>46205</v>
      </c>
      <c r="AJ121" s="197" t="str">
        <f t="shared" si="95"/>
        <v>GUTZY</v>
      </c>
      <c r="AK121" s="197" t="str">
        <f t="shared" si="96"/>
        <v/>
      </c>
      <c r="AL121" s="197" t="str">
        <f t="shared" si="97"/>
        <v>280436 - Fill w/ 280379</v>
      </c>
      <c r="AM121" s="197" t="str">
        <f t="shared" si="98"/>
        <v/>
      </c>
      <c r="AO121" s="197">
        <f t="shared" si="99"/>
        <v>35759</v>
      </c>
      <c r="AP121" s="197" t="str">
        <f t="shared" si="100"/>
        <v>153-08</v>
      </c>
      <c r="AQ121" s="198">
        <f t="shared" si="101"/>
        <v>46206</v>
      </c>
      <c r="AR121" s="197" t="str">
        <f t="shared" si="102"/>
        <v>GUTZY</v>
      </c>
      <c r="AS121" s="197" t="str">
        <f t="shared" si="103"/>
        <v/>
      </c>
      <c r="AT121" s="197">
        <f t="shared" si="104"/>
        <v>280380</v>
      </c>
      <c r="AU121" s="197" t="str">
        <f t="shared" si="105"/>
        <v/>
      </c>
    </row>
    <row r="122" spans="1:55" x14ac:dyDescent="0.25">
      <c r="A122" s="197" t="str">
        <f t="shared" si="106"/>
        <v/>
      </c>
      <c r="B122" s="197" t="str">
        <f t="shared" si="106"/>
        <v/>
      </c>
      <c r="C122" s="198" t="str">
        <f>IF(F28="","",F28)</f>
        <v/>
      </c>
      <c r="D122" s="197" t="str">
        <f>IF(A28="","",A28)</f>
        <v/>
      </c>
      <c r="E122" s="197" t="str">
        <f>IF(E28="","",E28)</f>
        <v/>
      </c>
      <c r="F122" s="197" t="str">
        <f>IF(D28="","",D28)</f>
        <v/>
      </c>
      <c r="G122" s="197" t="str">
        <f>IF(C28="","",C28)</f>
        <v/>
      </c>
      <c r="H122" s="200">
        <v>19</v>
      </c>
      <c r="I122" s="197">
        <f t="shared" si="107"/>
        <v>30042905</v>
      </c>
      <c r="J122" s="197" t="str">
        <f t="shared" si="107"/>
        <v>AMCOR</v>
      </c>
      <c r="K122" s="198">
        <f>IF(K26="","",$J$3)</f>
        <v>46202</v>
      </c>
      <c r="L122" s="197" t="str">
        <f>IF(J26="","",J26)</f>
        <v>RECEIVING</v>
      </c>
      <c r="M122" s="197" t="str">
        <f>IF(N26="","",N26)</f>
        <v/>
      </c>
      <c r="N122" s="197" t="str">
        <f>IF(M26="","",M26)</f>
        <v/>
      </c>
      <c r="O122" s="197" t="str">
        <f>IF(P26="","",P26)</f>
        <v/>
      </c>
      <c r="P122" s="200"/>
      <c r="Q122" s="197">
        <f t="shared" si="108"/>
        <v>30041221</v>
      </c>
      <c r="R122" s="197" t="str">
        <f t="shared" si="108"/>
        <v>CAPS</v>
      </c>
      <c r="S122" s="198">
        <f>IF(T26="","",$S$3)</f>
        <v>46203</v>
      </c>
      <c r="T122" s="197" t="str">
        <f>IF(S26="","",S26)</f>
        <v>RECEIVING</v>
      </c>
      <c r="U122" s="197" t="str">
        <f>IF(W26="","",W26)</f>
        <v/>
      </c>
      <c r="V122" s="197" t="str">
        <f>IF(V26="","",V26)</f>
        <v/>
      </c>
      <c r="W122" s="197" t="str">
        <f>IF(Y26="","",Y26)</f>
        <v/>
      </c>
      <c r="X122" s="200"/>
      <c r="Y122" s="197">
        <f t="shared" ref="Y122:Z125" si="109">IF(B57="","",B57)</f>
        <v>30041184</v>
      </c>
      <c r="Z122" s="197" t="str">
        <f t="shared" si="109"/>
        <v>CAPS</v>
      </c>
      <c r="AA122" s="198">
        <f t="shared" ref="AA122:AA125" si="110">IF(B57="","",$A$32)</f>
        <v>46204</v>
      </c>
      <c r="AB122" s="197" t="str">
        <f>IF(A58="","",A58)</f>
        <v>RECEIVING</v>
      </c>
      <c r="AC122" s="197" t="str">
        <f t="shared" ref="AC122:AC125" si="111">IF(E57="","",E57)</f>
        <v/>
      </c>
      <c r="AD122" s="197" t="str">
        <f t="shared" ref="AD122:AD125" si="112">IF(D57="","",D57)</f>
        <v/>
      </c>
      <c r="AE122" s="197" t="str">
        <f t="shared" ref="AE122:AE125" si="113">IF(G57="","",G57)</f>
        <v/>
      </c>
      <c r="AF122" s="200"/>
      <c r="AG122" s="197">
        <f t="shared" ref="AG122:AH125" si="114">IF(K57="","",K57)</f>
        <v>30042488</v>
      </c>
      <c r="AH122" s="197" t="str">
        <f t="shared" si="114"/>
        <v>AMCOR</v>
      </c>
      <c r="AI122" s="198">
        <f t="shared" ref="AI122:AI125" si="115">IF(K57="","",$J$32)</f>
        <v>46205</v>
      </c>
      <c r="AJ122" s="197" t="str">
        <f t="shared" ref="AJ122:AJ125" si="116">IF(J57="","",J57)</f>
        <v>RECEIVING</v>
      </c>
      <c r="AK122" s="197" t="str">
        <f t="shared" ref="AK122:AK125" si="117">IF(N57="","",N57)</f>
        <v/>
      </c>
      <c r="AL122" s="197" t="str">
        <f t="shared" ref="AL122:AL125" si="118">IF(M57="","",M57)</f>
        <v/>
      </c>
      <c r="AM122" s="197" t="str">
        <f t="shared" ref="AM122:AM125" si="119">IF(P57="","",P57)</f>
        <v/>
      </c>
      <c r="AO122" s="197">
        <f t="shared" ref="AO122:AP125" si="120">IF(T57="","",T57)</f>
        <v>30042785</v>
      </c>
      <c r="AP122" s="197" t="str">
        <f t="shared" si="120"/>
        <v>CAPS</v>
      </c>
      <c r="AQ122" s="198">
        <f t="shared" ref="AQ122:AQ125" si="121">IF(T57="","",$S$32)</f>
        <v>46206</v>
      </c>
      <c r="AR122" s="197" t="str">
        <f t="shared" ref="AR122:AR125" si="122">IF(S57="","",S57)</f>
        <v>RECEIVING</v>
      </c>
      <c r="AS122" s="197" t="str">
        <f t="shared" ref="AS122:AS125" si="123">IF(W57="","",W57)</f>
        <v/>
      </c>
      <c r="AT122" s="197" t="str">
        <f t="shared" ref="AT122:AT125" si="124">IF(V57="","",V57)</f>
        <v/>
      </c>
      <c r="AU122" s="197" t="str">
        <f t="shared" ref="AU122:AU125" si="125">IF(Y57="","",Y57)</f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 t="str">
        <f t="shared" ref="A123:B123" si="126">IF(B30="","",B30)</f>
        <v/>
      </c>
      <c r="B123" s="197" t="str">
        <f t="shared" si="126"/>
        <v/>
      </c>
      <c r="C123" s="198" t="str">
        <f>IF(F30="","",F30)</f>
        <v/>
      </c>
      <c r="D123" s="197" t="str">
        <f>IF(A30="","",A30)</f>
        <v/>
      </c>
      <c r="E123" s="197" t="str">
        <f>IF(E30="","",E30)</f>
        <v/>
      </c>
      <c r="F123" s="197" t="str">
        <f>IF(D30="","",D30)</f>
        <v/>
      </c>
      <c r="G123" s="197" t="str">
        <f>IF(C30="","",C30)</f>
        <v/>
      </c>
      <c r="H123" s="200">
        <v>20</v>
      </c>
      <c r="I123" s="197">
        <f t="shared" si="107"/>
        <v>30041220</v>
      </c>
      <c r="J123" s="197" t="str">
        <f t="shared" si="107"/>
        <v>CAPS</v>
      </c>
      <c r="K123" s="198">
        <f>IF(K27="","",$J$3)</f>
        <v>46202</v>
      </c>
      <c r="L123" s="197" t="str">
        <f>IF(J27="","",J27)</f>
        <v>RECEIVING</v>
      </c>
      <c r="M123" s="197" t="str">
        <f>IF(N27="","",N27)</f>
        <v/>
      </c>
      <c r="N123" s="197" t="str">
        <f>IF(M27="","",M27)</f>
        <v/>
      </c>
      <c r="O123" s="197" t="str">
        <f>IF(P27="","",P27)</f>
        <v/>
      </c>
      <c r="P123" s="200"/>
      <c r="Q123" s="197">
        <f t="shared" si="108"/>
        <v>30041185</v>
      </c>
      <c r="R123" s="197" t="str">
        <f t="shared" si="108"/>
        <v>CAPS</v>
      </c>
      <c r="S123" s="198">
        <f>IF(T27="","",$S$3)</f>
        <v>46203</v>
      </c>
      <c r="T123" s="197" t="str">
        <f>IF(S27="","",S27)</f>
        <v>RECEIVING</v>
      </c>
      <c r="U123" s="197" t="str">
        <f>IF(W27="","",W27)</f>
        <v/>
      </c>
      <c r="V123" s="197" t="str">
        <f>IF(V27="","",V27)</f>
        <v/>
      </c>
      <c r="W123" s="197" t="str">
        <f>IF(Y27="","",Y27)</f>
        <v/>
      </c>
      <c r="X123" s="200"/>
      <c r="Y123" s="197">
        <f t="shared" si="109"/>
        <v>30042871</v>
      </c>
      <c r="Z123" s="197" t="str">
        <f t="shared" si="109"/>
        <v>GPI</v>
      </c>
      <c r="AA123" s="198">
        <f t="shared" si="110"/>
        <v>46204</v>
      </c>
      <c r="AB123" s="197" t="e">
        <f>IF(#REF!="","",#REF!)</f>
        <v>#REF!</v>
      </c>
      <c r="AC123" s="197" t="str">
        <f t="shared" si="111"/>
        <v/>
      </c>
      <c r="AD123" s="197" t="str">
        <f t="shared" si="112"/>
        <v/>
      </c>
      <c r="AE123" s="197" t="str">
        <f t="shared" si="113"/>
        <v/>
      </c>
      <c r="AF123" s="200"/>
      <c r="AG123" s="197">
        <f t="shared" si="114"/>
        <v>30042380</v>
      </c>
      <c r="AH123" s="197" t="str">
        <f t="shared" si="114"/>
        <v>GPI</v>
      </c>
      <c r="AI123" s="198">
        <f t="shared" si="115"/>
        <v>46205</v>
      </c>
      <c r="AJ123" s="197" t="str">
        <f t="shared" si="116"/>
        <v>RECEIVING</v>
      </c>
      <c r="AK123" s="197" t="str">
        <f t="shared" si="117"/>
        <v/>
      </c>
      <c r="AL123" s="197" t="str">
        <f t="shared" si="118"/>
        <v/>
      </c>
      <c r="AM123" s="197" t="str">
        <f t="shared" si="119"/>
        <v/>
      </c>
      <c r="AO123" s="197">
        <f t="shared" si="120"/>
        <v>30041190</v>
      </c>
      <c r="AP123" s="197" t="str">
        <f t="shared" si="120"/>
        <v>CAPS</v>
      </c>
      <c r="AQ123" s="198">
        <f t="shared" si="121"/>
        <v>46206</v>
      </c>
      <c r="AR123" s="197" t="str">
        <f t="shared" si="122"/>
        <v>RECEIVING</v>
      </c>
      <c r="AS123" s="197" t="str">
        <f t="shared" si="123"/>
        <v/>
      </c>
      <c r="AT123" s="197" t="str">
        <f t="shared" si="124"/>
        <v/>
      </c>
      <c r="AU123" s="197" t="str">
        <f t="shared" si="125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 t="e">
        <f>IF(#REF!="","",#REF!)</f>
        <v>#REF!</v>
      </c>
      <c r="B124" s="197" t="e">
        <f>IF(#REF!="","",#REF!)</f>
        <v>#REF!</v>
      </c>
      <c r="C124" s="198" t="e">
        <f>IF(#REF!="","",#REF!)</f>
        <v>#REF!</v>
      </c>
      <c r="D124" s="197" t="e">
        <f>IF(#REF!="","",#REF!)</f>
        <v>#REF!</v>
      </c>
      <c r="E124" s="197" t="e">
        <f>IF(#REF!="","",#REF!)</f>
        <v>#REF!</v>
      </c>
      <c r="F124" s="197" t="e">
        <f>IF(#REF!="","",#REF!)</f>
        <v>#REF!</v>
      </c>
      <c r="G124" s="197" t="e">
        <f>IF(#REF!="","",#REF!)</f>
        <v>#REF!</v>
      </c>
      <c r="H124" s="200">
        <v>21</v>
      </c>
      <c r="I124" s="197">
        <f t="shared" si="107"/>
        <v>30042679</v>
      </c>
      <c r="J124" s="197" t="str">
        <f t="shared" si="107"/>
        <v>AMCOR</v>
      </c>
      <c r="K124" s="198">
        <f>IF(K28="","",$J$3)</f>
        <v>46202</v>
      </c>
      <c r="L124" s="197" t="str">
        <f>IF(J28="","",J28)</f>
        <v>RECEIVING</v>
      </c>
      <c r="M124" s="197" t="str">
        <f>IF(N28="","",N28)</f>
        <v/>
      </c>
      <c r="N124" s="197" t="str">
        <f>IF(M28="","",M28)</f>
        <v/>
      </c>
      <c r="O124" s="197" t="str">
        <f>IF(P28="","",P28)</f>
        <v/>
      </c>
      <c r="P124" s="200"/>
      <c r="Q124" s="197">
        <f t="shared" si="108"/>
        <v>30042681</v>
      </c>
      <c r="R124" s="197" t="str">
        <f t="shared" si="108"/>
        <v>GPI</v>
      </c>
      <c r="S124" s="198">
        <f>IF(T28="","",$S$3)</f>
        <v>46203</v>
      </c>
      <c r="T124" s="197" t="str">
        <f>IF(S28="","",S28)</f>
        <v>RECEIVING</v>
      </c>
      <c r="U124" s="197" t="str">
        <f>IF(W28="","",W28)</f>
        <v/>
      </c>
      <c r="V124" s="197" t="str">
        <f>IF(V28="","",V28)</f>
        <v/>
      </c>
      <c r="W124" s="197" t="str">
        <f>IF(Y28="","",Y28)</f>
        <v/>
      </c>
      <c r="X124" s="200"/>
      <c r="Y124" s="197">
        <f t="shared" si="109"/>
        <v>30043052</v>
      </c>
      <c r="Z124" s="197" t="str">
        <f t="shared" si="109"/>
        <v>RED BIRD</v>
      </c>
      <c r="AA124" s="198">
        <f t="shared" si="110"/>
        <v>46204</v>
      </c>
      <c r="AB124" s="197" t="str">
        <f t="shared" ref="AB124:AB125" si="127">IF(A59="","",A59)</f>
        <v>RECEIVING</v>
      </c>
      <c r="AC124" s="197" t="str">
        <f t="shared" si="111"/>
        <v/>
      </c>
      <c r="AD124" s="197" t="str">
        <f t="shared" si="112"/>
        <v/>
      </c>
      <c r="AE124" s="197" t="str">
        <f t="shared" si="113"/>
        <v/>
      </c>
      <c r="AF124" s="200"/>
      <c r="AG124" s="197">
        <f t="shared" si="114"/>
        <v>30042535</v>
      </c>
      <c r="AH124" s="197" t="str">
        <f t="shared" si="114"/>
        <v>GPI</v>
      </c>
      <c r="AI124" s="198">
        <f t="shared" si="115"/>
        <v>46205</v>
      </c>
      <c r="AJ124" s="197" t="str">
        <f t="shared" si="116"/>
        <v>RECEIVING</v>
      </c>
      <c r="AK124" s="197" t="str">
        <f t="shared" si="117"/>
        <v/>
      </c>
      <c r="AL124" s="197" t="str">
        <f t="shared" si="118"/>
        <v/>
      </c>
      <c r="AM124" s="197" t="str">
        <f>IF(O59="","",O59)</f>
        <v>11AM</v>
      </c>
      <c r="AO124" s="197">
        <f t="shared" si="120"/>
        <v>30042385</v>
      </c>
      <c r="AP124" s="197" t="str">
        <f t="shared" si="120"/>
        <v>GPI</v>
      </c>
      <c r="AQ124" s="198">
        <f t="shared" si="121"/>
        <v>46206</v>
      </c>
      <c r="AR124" s="197" t="str">
        <f t="shared" si="122"/>
        <v>RECEIVING</v>
      </c>
      <c r="AS124" s="197" t="str">
        <f t="shared" si="123"/>
        <v/>
      </c>
      <c r="AT124" s="197" t="str">
        <f t="shared" si="124"/>
        <v/>
      </c>
      <c r="AU124" s="197" t="str">
        <f t="shared" si="125"/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/>
      <c r="B125" s="197"/>
      <c r="C125" s="198"/>
      <c r="D125" s="197"/>
      <c r="E125" s="197"/>
      <c r="F125" s="197"/>
      <c r="G125" s="197"/>
      <c r="H125" s="200">
        <v>22</v>
      </c>
      <c r="I125" s="197" t="str">
        <f t="shared" ref="I125:J125" si="128">IF(K30="","",K30)</f>
        <v>EURO CAPS</v>
      </c>
      <c r="J125" s="197" t="str">
        <f t="shared" si="128"/>
        <v/>
      </c>
      <c r="K125" s="198">
        <f>IF(K30="","",$J$3)</f>
        <v>46202</v>
      </c>
      <c r="L125" s="197" t="str">
        <f>IF(J30="","",J30)</f>
        <v>RECEIVING</v>
      </c>
      <c r="M125" s="197" t="str">
        <f>IF(N30="","",N30)</f>
        <v/>
      </c>
      <c r="N125" s="197" t="str">
        <f>IF(M30="","",M30)</f>
        <v/>
      </c>
      <c r="O125" s="197" t="str">
        <f>IF(P30="","",P30)</f>
        <v/>
      </c>
      <c r="P125" s="200"/>
      <c r="Q125" s="197">
        <f t="shared" ref="Q125:R125" si="129">IF(T30="","",T30)</f>
        <v>30042430</v>
      </c>
      <c r="R125" s="197" t="str">
        <f t="shared" si="129"/>
        <v>GPI</v>
      </c>
      <c r="S125" s="198">
        <f>IF(T30="","",$S$3)</f>
        <v>46203</v>
      </c>
      <c r="T125" s="197" t="str">
        <f>IF(S30="","",S30)</f>
        <v>RECEIVING</v>
      </c>
      <c r="U125" s="197" t="str">
        <f>IF(W30="","",W30)</f>
        <v/>
      </c>
      <c r="V125" s="197" t="str">
        <f>IF(V30="","",V30)</f>
        <v/>
      </c>
      <c r="W125" s="197" t="str">
        <f>IF(Y30="","",Y30)</f>
        <v/>
      </c>
      <c r="X125" s="200"/>
      <c r="Y125" s="197">
        <f t="shared" si="109"/>
        <v>30042366</v>
      </c>
      <c r="Z125" s="197" t="str">
        <f t="shared" si="109"/>
        <v>GPI</v>
      </c>
      <c r="AA125" s="198">
        <f t="shared" si="110"/>
        <v>46204</v>
      </c>
      <c r="AB125" s="197" t="str">
        <f t="shared" si="127"/>
        <v>RECEIVING</v>
      </c>
      <c r="AC125" s="197" t="str">
        <f t="shared" si="111"/>
        <v/>
      </c>
      <c r="AD125" s="197" t="str">
        <f t="shared" si="112"/>
        <v/>
      </c>
      <c r="AE125" s="197" t="str">
        <f t="shared" si="113"/>
        <v/>
      </c>
      <c r="AF125" s="200"/>
      <c r="AG125" s="197">
        <f t="shared" si="114"/>
        <v>30042431</v>
      </c>
      <c r="AH125" s="197" t="str">
        <f t="shared" si="114"/>
        <v>GPI</v>
      </c>
      <c r="AI125" s="198">
        <f t="shared" si="115"/>
        <v>46205</v>
      </c>
      <c r="AJ125" s="197" t="str">
        <f t="shared" si="116"/>
        <v>RECEIVING</v>
      </c>
      <c r="AK125" s="197" t="str">
        <f t="shared" si="117"/>
        <v/>
      </c>
      <c r="AL125" s="197" t="str">
        <f t="shared" si="118"/>
        <v/>
      </c>
      <c r="AM125" s="197" t="str">
        <f t="shared" si="119"/>
        <v/>
      </c>
      <c r="AO125" s="197">
        <f t="shared" si="120"/>
        <v>30042492</v>
      </c>
      <c r="AP125" s="197" t="str">
        <f t="shared" si="120"/>
        <v>GPI</v>
      </c>
      <c r="AQ125" s="198">
        <f t="shared" si="121"/>
        <v>46206</v>
      </c>
      <c r="AR125" s="197" t="str">
        <f t="shared" si="122"/>
        <v>RECEIVING</v>
      </c>
      <c r="AS125" s="197" t="str">
        <f t="shared" si="123"/>
        <v/>
      </c>
      <c r="AT125" s="197" t="str">
        <f t="shared" si="124"/>
        <v/>
      </c>
      <c r="AU125" s="197" t="str">
        <f t="shared" si="125"/>
        <v/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197"/>
      <c r="B126" s="197"/>
      <c r="C126" s="198"/>
      <c r="D126" s="197"/>
      <c r="E126" s="197"/>
      <c r="F126" s="197"/>
      <c r="G126" s="197"/>
      <c r="H126" s="200">
        <v>23</v>
      </c>
      <c r="I126" s="197" t="e">
        <f>IF(#REF!="","",#REF!)</f>
        <v>#REF!</v>
      </c>
      <c r="J126" s="197" t="e">
        <f>IF(#REF!="","",#REF!)</f>
        <v>#REF!</v>
      </c>
      <c r="K126" s="198" t="e">
        <f>IF(#REF!="","",$J$3)</f>
        <v>#REF!</v>
      </c>
      <c r="L126" s="197" t="e">
        <f>IF(#REF!="","",#REF!)</f>
        <v>#REF!</v>
      </c>
      <c r="M126" s="197" t="e">
        <f>IF(#REF!="","",#REF!)</f>
        <v>#REF!</v>
      </c>
      <c r="N126" s="197" t="e">
        <f>IF(#REF!="","",#REF!)</f>
        <v>#REF!</v>
      </c>
      <c r="O126" s="197" t="e">
        <f>IF(#REF!="","",#REF!)</f>
        <v>#REF!</v>
      </c>
      <c r="P126" s="200"/>
      <c r="Q126" s="197" t="e">
        <f>IF(#REF!="","",#REF!)</f>
        <v>#REF!</v>
      </c>
      <c r="R126" s="197" t="e">
        <f>IF(#REF!="","",#REF!)</f>
        <v>#REF!</v>
      </c>
      <c r="S126" s="198" t="e">
        <f>IF(#REF!="","",$S$3)</f>
        <v>#REF!</v>
      </c>
      <c r="T126" s="197" t="e">
        <f>IF(#REF!="","",#REF!)</f>
        <v>#REF!</v>
      </c>
      <c r="U126" s="197" t="e">
        <f>IF(#REF!="","",#REF!)</f>
        <v>#REF!</v>
      </c>
      <c r="V126" s="197" t="e">
        <f>IF(#REF!="","",#REF!)</f>
        <v>#REF!</v>
      </c>
      <c r="W126" s="197" t="e">
        <f>IF(#REF!="","",#REF!)</f>
        <v>#REF!</v>
      </c>
      <c r="X126" s="200"/>
      <c r="Y126" s="197" t="e">
        <f>IF(#REF!="","",#REF!)</f>
        <v>#REF!</v>
      </c>
      <c r="Z126" s="197" t="e">
        <f>IF(#REF!="","",#REF!)</f>
        <v>#REF!</v>
      </c>
      <c r="AA126" s="198" t="e">
        <f>IF(#REF!="","",$A$32)</f>
        <v>#REF!</v>
      </c>
      <c r="AB126" s="197" t="e">
        <f>IF(#REF!="","",#REF!)</f>
        <v>#REF!</v>
      </c>
      <c r="AC126" s="197" t="e">
        <f>IF(#REF!="","",#REF!)</f>
        <v>#REF!</v>
      </c>
      <c r="AD126" s="197" t="e">
        <f>IF(#REF!="","",#REF!)</f>
        <v>#REF!</v>
      </c>
      <c r="AE126" s="197" t="e">
        <f>IF(#REF!="","",#REF!)</f>
        <v>#REF!</v>
      </c>
      <c r="AF126" s="200"/>
      <c r="AG126" s="197" t="e">
        <f>IF(#REF!="","",#REF!)</f>
        <v>#REF!</v>
      </c>
      <c r="AH126" s="197" t="e">
        <f>IF(#REF!="","",#REF!)</f>
        <v>#REF!</v>
      </c>
      <c r="AI126" s="198" t="e">
        <f>IF(#REF!="","",$J$32)</f>
        <v>#REF!</v>
      </c>
      <c r="AJ126" s="197" t="e">
        <f>IF(#REF!="","",#REF!)</f>
        <v>#REF!</v>
      </c>
      <c r="AK126" s="197" t="e">
        <f>IF(#REF!="","",#REF!)</f>
        <v>#REF!</v>
      </c>
      <c r="AL126" s="197" t="e">
        <f>IF(#REF!="","",#REF!)</f>
        <v>#REF!</v>
      </c>
      <c r="AM126" s="197" t="e">
        <f>IF(#REF!="","",#REF!)</f>
        <v>#REF!</v>
      </c>
      <c r="AO126" s="197" t="e">
        <f>IF(#REF!="","",#REF!)</f>
        <v>#REF!</v>
      </c>
      <c r="AP126" s="197" t="e">
        <f>IF(#REF!="","",#REF!)</f>
        <v>#REF!</v>
      </c>
      <c r="AQ126" s="198" t="e">
        <f>IF(#REF!="","",$S$32)</f>
        <v>#REF!</v>
      </c>
      <c r="AR126" s="197" t="e">
        <f>IF(#REF!="","",#REF!)</f>
        <v>#REF!</v>
      </c>
      <c r="AS126" s="197" t="e">
        <f>IF(#REF!="","",#REF!)</f>
        <v>#REF!</v>
      </c>
      <c r="AT126" s="197" t="e">
        <f>IF(#REF!="","",#REF!)</f>
        <v>#REF!</v>
      </c>
      <c r="AU126" s="197" t="e">
        <f>IF(#REF!="","",#REF!)</f>
        <v>#REF!</v>
      </c>
      <c r="AW126" s="200"/>
      <c r="AX126" s="200"/>
      <c r="AY126" s="201"/>
      <c r="AZ126" s="200"/>
      <c r="BA126" s="200"/>
      <c r="BB126" s="200"/>
      <c r="BC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ref="A130:A135" si="130">C5</f>
        <v>88458</v>
      </c>
      <c r="B130" s="202">
        <f t="shared" ref="B130:B135" si="131">F5</f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130"/>
        <v>88328</v>
      </c>
      <c r="B131" s="202">
        <f t="shared" si="131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130"/>
        <v>88329</v>
      </c>
      <c r="B132" s="202">
        <f t="shared" si="131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30"/>
        <v>88330</v>
      </c>
      <c r="B133" s="202">
        <f t="shared" si="131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130"/>
        <v>88331</v>
      </c>
      <c r="B134" s="202">
        <f t="shared" si="131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30"/>
        <v>88333</v>
      </c>
      <c r="B135" s="202">
        <f t="shared" si="131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ref="A136:A146" si="132">C13</f>
        <v>88336</v>
      </c>
      <c r="B136" s="202">
        <f t="shared" ref="B136:B146" si="133">F13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32"/>
        <v>88337</v>
      </c>
      <c r="B137" s="202">
        <f t="shared" si="133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132"/>
        <v>4501373083</v>
      </c>
      <c r="B138" s="202" t="str">
        <f t="shared" si="133"/>
        <v>11AM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132"/>
        <v>4501373084</v>
      </c>
      <c r="B139" s="202" t="str">
        <f t="shared" si="133"/>
        <v>1PM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 t="str">
        <f t="shared" si="132"/>
        <v>No shipment</v>
      </c>
      <c r="B140" s="202">
        <f t="shared" si="133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32"/>
        <v>0</v>
      </c>
      <c r="B141" s="202">
        <f t="shared" si="133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32"/>
        <v>0</v>
      </c>
      <c r="B142" s="202">
        <f t="shared" si="133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132"/>
        <v>0</v>
      </c>
      <c r="B143" s="202">
        <f t="shared" si="133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32"/>
        <v>0</v>
      </c>
      <c r="B144" s="202">
        <f t="shared" si="133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32"/>
        <v>0</v>
      </c>
      <c r="B145" s="202">
        <f t="shared" si="133"/>
        <v>0</v>
      </c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 t="shared" si="132"/>
        <v>0</v>
      </c>
      <c r="B146" s="202">
        <f t="shared" si="133"/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 t="str">
        <f>C25</f>
        <v>GPI</v>
      </c>
      <c r="B147" s="202" t="str">
        <f>F25</f>
        <v>1PM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C26</f>
        <v>0</v>
      </c>
      <c r="B148" s="202" t="e">
        <f>#REF!</f>
        <v>#REF!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str">
        <f>C27</f>
        <v>CAPS</v>
      </c>
      <c r="B149" s="202" t="str">
        <f>F27</f>
        <v>2PM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>
        <f>C28</f>
        <v>0</v>
      </c>
      <c r="B150" s="202">
        <f>F28</f>
        <v>0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>
        <f>C30</f>
        <v>0</v>
      </c>
      <c r="B151" s="202">
        <f>F30</f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 t="e">
        <f>#REF!</f>
        <v>#REF!</v>
      </c>
      <c r="B152" s="202" t="e">
        <f>#REF!</f>
        <v>#REF!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0"/>
      <c r="AP152" s="200"/>
      <c r="AQ152" s="200"/>
      <c r="AR152" s="200"/>
      <c r="AS152" s="200"/>
    </row>
    <row r="153" spans="1:45" x14ac:dyDescent="0.25">
      <c r="A153" s="200">
        <f t="shared" ref="A153:A163" si="134">C31</f>
        <v>0</v>
      </c>
      <c r="B153" s="202">
        <f t="shared" ref="B153:B163" si="135">F31</f>
        <v>0</v>
      </c>
    </row>
    <row r="154" spans="1:45" x14ac:dyDescent="0.25">
      <c r="A154" s="200">
        <f t="shared" si="134"/>
        <v>0</v>
      </c>
      <c r="B154" s="202">
        <f t="shared" si="135"/>
        <v>0</v>
      </c>
    </row>
    <row r="155" spans="1:45" x14ac:dyDescent="0.25">
      <c r="A155" s="200" t="str">
        <f t="shared" si="134"/>
        <v>P/U</v>
      </c>
      <c r="B155" s="202" t="str">
        <f t="shared" si="135"/>
        <v>Plan APT</v>
      </c>
    </row>
    <row r="156" spans="1:45" x14ac:dyDescent="0.25">
      <c r="A156" s="200">
        <f t="shared" si="134"/>
        <v>89137</v>
      </c>
      <c r="B156" s="202">
        <f t="shared" si="135"/>
        <v>0</v>
      </c>
    </row>
    <row r="157" spans="1:45" x14ac:dyDescent="0.25">
      <c r="A157" s="200">
        <f t="shared" si="134"/>
        <v>89138</v>
      </c>
      <c r="B157" s="202">
        <f t="shared" si="135"/>
        <v>0</v>
      </c>
    </row>
    <row r="158" spans="1:45" x14ac:dyDescent="0.25">
      <c r="A158" s="200">
        <f t="shared" si="134"/>
        <v>89139</v>
      </c>
      <c r="B158" s="202">
        <f t="shared" si="135"/>
        <v>0</v>
      </c>
    </row>
    <row r="159" spans="1:45" x14ac:dyDescent="0.25">
      <c r="A159" s="200">
        <f t="shared" si="134"/>
        <v>89140</v>
      </c>
      <c r="B159" s="202">
        <f t="shared" si="135"/>
        <v>0</v>
      </c>
    </row>
    <row r="160" spans="1:45" x14ac:dyDescent="0.25">
      <c r="A160" s="200">
        <f t="shared" si="134"/>
        <v>89141</v>
      </c>
      <c r="B160" s="202">
        <f t="shared" si="135"/>
        <v>0</v>
      </c>
    </row>
    <row r="161" spans="1:2" x14ac:dyDescent="0.25">
      <c r="A161" s="200">
        <f t="shared" si="134"/>
        <v>89142</v>
      </c>
      <c r="B161" s="202">
        <f t="shared" si="135"/>
        <v>0</v>
      </c>
    </row>
    <row r="162" spans="1:2" x14ac:dyDescent="0.25">
      <c r="A162" s="200">
        <f t="shared" si="134"/>
        <v>89143</v>
      </c>
      <c r="B162" s="202">
        <f t="shared" si="135"/>
        <v>0</v>
      </c>
    </row>
    <row r="163" spans="1:2" x14ac:dyDescent="0.25">
      <c r="A163" s="200">
        <f t="shared" si="134"/>
        <v>89144</v>
      </c>
      <c r="B163" s="202">
        <f t="shared" si="135"/>
        <v>0</v>
      </c>
    </row>
    <row r="164" spans="1:2" x14ac:dyDescent="0.25">
      <c r="A164" s="200">
        <f t="shared" ref="A164:A169" si="136">C44</f>
        <v>89193</v>
      </c>
      <c r="B164" s="202">
        <f t="shared" ref="B164:B169" si="137">F44</f>
        <v>0</v>
      </c>
    </row>
    <row r="165" spans="1:2" x14ac:dyDescent="0.25">
      <c r="A165" s="200">
        <f t="shared" si="136"/>
        <v>89194</v>
      </c>
      <c r="B165" s="202">
        <f t="shared" si="137"/>
        <v>0</v>
      </c>
    </row>
    <row r="166" spans="1:2" x14ac:dyDescent="0.25">
      <c r="A166" s="200">
        <f t="shared" si="136"/>
        <v>89195</v>
      </c>
      <c r="B166" s="202">
        <f t="shared" si="137"/>
        <v>0</v>
      </c>
    </row>
    <row r="167" spans="1:2" x14ac:dyDescent="0.25">
      <c r="A167" s="200">
        <f t="shared" si="136"/>
        <v>89196</v>
      </c>
      <c r="B167" s="202">
        <f t="shared" si="137"/>
        <v>0</v>
      </c>
    </row>
    <row r="168" spans="1:2" x14ac:dyDescent="0.25">
      <c r="A168" s="200">
        <f t="shared" si="136"/>
        <v>89197</v>
      </c>
      <c r="B168" s="202">
        <f t="shared" si="137"/>
        <v>0</v>
      </c>
    </row>
    <row r="169" spans="1:2" x14ac:dyDescent="0.25">
      <c r="A169" s="200">
        <f t="shared" si="136"/>
        <v>89198</v>
      </c>
      <c r="B169" s="202">
        <f t="shared" si="137"/>
        <v>0</v>
      </c>
    </row>
    <row r="170" spans="1:2" x14ac:dyDescent="0.25">
      <c r="A170" s="200">
        <f t="shared" ref="A170:A173" si="138">C51</f>
        <v>4501373563</v>
      </c>
      <c r="B170" s="202">
        <f t="shared" ref="B170:B173" si="139">F51</f>
        <v>0</v>
      </c>
    </row>
    <row r="171" spans="1:2" x14ac:dyDescent="0.25">
      <c r="A171" s="200">
        <f t="shared" si="138"/>
        <v>4501373562</v>
      </c>
      <c r="B171" s="202">
        <f t="shared" si="139"/>
        <v>0</v>
      </c>
    </row>
    <row r="172" spans="1:2" x14ac:dyDescent="0.25">
      <c r="A172" s="200" t="str">
        <f t="shared" si="138"/>
        <v>CHEP</v>
      </c>
      <c r="B172" s="202">
        <f t="shared" si="139"/>
        <v>0</v>
      </c>
    </row>
    <row r="173" spans="1:2" x14ac:dyDescent="0.25">
      <c r="A173" s="200" t="str">
        <f t="shared" si="138"/>
        <v>CAPS</v>
      </c>
      <c r="B173" s="202" t="str">
        <f t="shared" si="139"/>
        <v>10AM</v>
      </c>
    </row>
    <row r="174" spans="1:2" x14ac:dyDescent="0.25">
      <c r="A174" s="200" t="str">
        <f t="shared" ref="A174:A177" si="140">C57</f>
        <v>CAPS</v>
      </c>
      <c r="B174" s="202" t="str">
        <f t="shared" ref="B174:B177" si="141">F57</f>
        <v>1PM</v>
      </c>
    </row>
    <row r="175" spans="1:2" x14ac:dyDescent="0.25">
      <c r="A175" s="200" t="str">
        <f t="shared" si="140"/>
        <v>GPI</v>
      </c>
      <c r="B175" s="202" t="str">
        <f t="shared" si="141"/>
        <v>11AM</v>
      </c>
    </row>
    <row r="176" spans="1:2" x14ac:dyDescent="0.25">
      <c r="A176" s="200" t="str">
        <f t="shared" si="140"/>
        <v>RED BIRD</v>
      </c>
      <c r="B176" s="202" t="str">
        <f t="shared" si="141"/>
        <v>7am</v>
      </c>
    </row>
    <row r="177" spans="1:2" x14ac:dyDescent="0.25">
      <c r="A177" s="200" t="str">
        <f t="shared" si="140"/>
        <v>GPI</v>
      </c>
      <c r="B177" s="202" t="str">
        <f t="shared" si="141"/>
        <v>8AM</v>
      </c>
    </row>
    <row r="178" spans="1:2" x14ac:dyDescent="0.25">
      <c r="A178" s="200" t="e">
        <f>#REF!</f>
        <v>#REF!</v>
      </c>
      <c r="B178" s="202" t="e">
        <f>#REF!</f>
        <v>#REF!</v>
      </c>
    </row>
    <row r="179" spans="1:2" x14ac:dyDescent="0.25">
      <c r="A179" s="129">
        <f t="shared" ref="A179:A184" si="142">L5</f>
        <v>89168</v>
      </c>
      <c r="B179" s="203">
        <f t="shared" ref="B179:B184" si="143">O5</f>
        <v>0</v>
      </c>
    </row>
    <row r="180" spans="1:2" x14ac:dyDescent="0.25">
      <c r="A180" s="129">
        <f t="shared" si="142"/>
        <v>89169</v>
      </c>
      <c r="B180" s="203">
        <f t="shared" si="143"/>
        <v>0</v>
      </c>
    </row>
    <row r="181" spans="1:2" x14ac:dyDescent="0.25">
      <c r="A181" s="129">
        <f t="shared" si="142"/>
        <v>89170</v>
      </c>
      <c r="B181" s="203">
        <f t="shared" si="143"/>
        <v>0</v>
      </c>
    </row>
    <row r="182" spans="1:2" x14ac:dyDescent="0.25">
      <c r="A182" s="129">
        <f t="shared" si="142"/>
        <v>89171</v>
      </c>
      <c r="B182" s="203">
        <f t="shared" si="143"/>
        <v>0</v>
      </c>
    </row>
    <row r="183" spans="1:2" x14ac:dyDescent="0.25">
      <c r="A183" s="129">
        <f t="shared" si="142"/>
        <v>89172</v>
      </c>
      <c r="B183" s="203">
        <f t="shared" si="143"/>
        <v>0</v>
      </c>
    </row>
    <row r="184" spans="1:2" x14ac:dyDescent="0.25">
      <c r="A184" s="129">
        <f t="shared" si="142"/>
        <v>89173</v>
      </c>
      <c r="B184" s="203">
        <f t="shared" si="143"/>
        <v>0</v>
      </c>
    </row>
    <row r="185" spans="1:2" x14ac:dyDescent="0.25">
      <c r="A185" s="129">
        <f t="shared" ref="A185:A195" si="144">L13</f>
        <v>89176</v>
      </c>
      <c r="B185" s="203">
        <f t="shared" ref="B185:B195" si="145">O13</f>
        <v>0</v>
      </c>
    </row>
    <row r="186" spans="1:2" x14ac:dyDescent="0.25">
      <c r="A186" s="129">
        <f t="shared" si="144"/>
        <v>89177</v>
      </c>
      <c r="B186" s="203">
        <f t="shared" si="145"/>
        <v>0</v>
      </c>
    </row>
    <row r="187" spans="1:2" x14ac:dyDescent="0.25">
      <c r="A187" s="129">
        <f t="shared" si="144"/>
        <v>89178</v>
      </c>
      <c r="B187" s="203">
        <f t="shared" si="145"/>
        <v>0</v>
      </c>
    </row>
    <row r="188" spans="1:2" x14ac:dyDescent="0.25">
      <c r="A188" s="129">
        <f t="shared" si="144"/>
        <v>89179</v>
      </c>
      <c r="B188" s="203">
        <f t="shared" si="145"/>
        <v>0</v>
      </c>
    </row>
    <row r="189" spans="1:2" x14ac:dyDescent="0.25">
      <c r="A189" s="129">
        <f t="shared" si="144"/>
        <v>89180</v>
      </c>
      <c r="B189" s="203">
        <f t="shared" si="145"/>
        <v>0</v>
      </c>
    </row>
    <row r="190" spans="1:2" x14ac:dyDescent="0.25">
      <c r="A190" s="129">
        <f t="shared" si="144"/>
        <v>89213</v>
      </c>
      <c r="B190" s="203">
        <f t="shared" si="145"/>
        <v>0</v>
      </c>
    </row>
    <row r="191" spans="1:2" x14ac:dyDescent="0.25">
      <c r="A191" s="129">
        <f t="shared" si="144"/>
        <v>89112</v>
      </c>
      <c r="B191" s="203">
        <f t="shared" si="145"/>
        <v>0</v>
      </c>
    </row>
    <row r="192" spans="1:2" x14ac:dyDescent="0.25">
      <c r="A192" s="129">
        <f t="shared" si="144"/>
        <v>89114</v>
      </c>
      <c r="B192" s="203">
        <f t="shared" si="145"/>
        <v>0</v>
      </c>
    </row>
    <row r="193" spans="1:2" x14ac:dyDescent="0.25">
      <c r="A193" s="129">
        <f t="shared" si="144"/>
        <v>0</v>
      </c>
      <c r="B193" s="203">
        <f t="shared" si="145"/>
        <v>0</v>
      </c>
    </row>
    <row r="194" spans="1:2" x14ac:dyDescent="0.25">
      <c r="A194" s="129">
        <f t="shared" si="144"/>
        <v>0</v>
      </c>
      <c r="B194" s="203">
        <f t="shared" si="145"/>
        <v>0</v>
      </c>
    </row>
    <row r="195" spans="1:2" x14ac:dyDescent="0.25">
      <c r="A195" s="129" t="str">
        <f t="shared" si="144"/>
        <v>CHEP</v>
      </c>
      <c r="B195" s="203">
        <f t="shared" si="145"/>
        <v>0</v>
      </c>
    </row>
    <row r="196" spans="1:2" x14ac:dyDescent="0.25">
      <c r="A196" s="129" t="str">
        <f>L25</f>
        <v>SCHOLLE</v>
      </c>
      <c r="B196" s="203" t="str">
        <f>O25</f>
        <v>8AM</v>
      </c>
    </row>
    <row r="197" spans="1:2" x14ac:dyDescent="0.25">
      <c r="A197" s="129" t="str">
        <f>L26</f>
        <v>AMCOR</v>
      </c>
      <c r="B197" s="203" t="str">
        <f>O26</f>
        <v>10AM</v>
      </c>
    </row>
    <row r="198" spans="1:2" x14ac:dyDescent="0.25">
      <c r="A198" s="129" t="str">
        <f>L27</f>
        <v>CAPS</v>
      </c>
      <c r="B198" s="203" t="str">
        <f>O27</f>
        <v>9AM</v>
      </c>
    </row>
    <row r="199" spans="1:2" x14ac:dyDescent="0.25">
      <c r="A199" s="129" t="str">
        <f>L28</f>
        <v>AMCOR</v>
      </c>
      <c r="B199" s="203" t="str">
        <f>O28</f>
        <v>12PM</v>
      </c>
    </row>
    <row r="200" spans="1:2" x14ac:dyDescent="0.25">
      <c r="A200" s="129">
        <f>L30</f>
        <v>0</v>
      </c>
      <c r="B200" s="203" t="str">
        <f>O30</f>
        <v>2PM</v>
      </c>
    </row>
    <row r="201" spans="1:2" x14ac:dyDescent="0.25">
      <c r="A201" s="129" t="e">
        <f>#REF!</f>
        <v>#REF!</v>
      </c>
      <c r="B201" s="203" t="e">
        <f>#REF!</f>
        <v>#REF!</v>
      </c>
    </row>
    <row r="202" spans="1:2" x14ac:dyDescent="0.25">
      <c r="A202" s="129">
        <f t="shared" ref="A202:A212" si="146">L31</f>
        <v>0</v>
      </c>
      <c r="B202" s="203">
        <f t="shared" ref="B202:B212" si="147">O31</f>
        <v>0</v>
      </c>
    </row>
    <row r="203" spans="1:2" x14ac:dyDescent="0.25">
      <c r="A203" s="129">
        <f t="shared" si="146"/>
        <v>0</v>
      </c>
      <c r="B203" s="203">
        <f t="shared" si="147"/>
        <v>0</v>
      </c>
    </row>
    <row r="204" spans="1:2" x14ac:dyDescent="0.25">
      <c r="A204" s="129" t="str">
        <f t="shared" si="146"/>
        <v>P/U</v>
      </c>
      <c r="B204" s="203" t="str">
        <f t="shared" si="147"/>
        <v>Plan APT</v>
      </c>
    </row>
    <row r="205" spans="1:2" x14ac:dyDescent="0.25">
      <c r="A205" s="129">
        <f t="shared" si="146"/>
        <v>89123</v>
      </c>
      <c r="B205" s="203">
        <f t="shared" si="147"/>
        <v>0</v>
      </c>
    </row>
    <row r="206" spans="1:2" x14ac:dyDescent="0.25">
      <c r="A206" s="129">
        <f t="shared" si="146"/>
        <v>89124</v>
      </c>
      <c r="B206" s="203">
        <f t="shared" si="147"/>
        <v>0</v>
      </c>
    </row>
    <row r="207" spans="1:2" x14ac:dyDescent="0.25">
      <c r="A207" s="129">
        <f t="shared" si="146"/>
        <v>89125</v>
      </c>
      <c r="B207" s="203">
        <f t="shared" si="147"/>
        <v>0</v>
      </c>
    </row>
    <row r="208" spans="1:2" x14ac:dyDescent="0.25">
      <c r="A208" s="129">
        <f t="shared" si="146"/>
        <v>89126</v>
      </c>
      <c r="B208" s="203">
        <f t="shared" si="147"/>
        <v>0</v>
      </c>
    </row>
    <row r="209" spans="1:2" x14ac:dyDescent="0.25">
      <c r="A209" s="129">
        <f t="shared" si="146"/>
        <v>89127</v>
      </c>
      <c r="B209" s="203">
        <f t="shared" si="147"/>
        <v>0</v>
      </c>
    </row>
    <row r="210" spans="1:2" x14ac:dyDescent="0.25">
      <c r="A210" s="129">
        <f t="shared" si="146"/>
        <v>89128</v>
      </c>
      <c r="B210" s="203">
        <f t="shared" si="147"/>
        <v>0</v>
      </c>
    </row>
    <row r="211" spans="1:2" x14ac:dyDescent="0.25">
      <c r="A211" s="129">
        <f t="shared" si="146"/>
        <v>89129</v>
      </c>
      <c r="B211" s="203">
        <f t="shared" si="147"/>
        <v>0</v>
      </c>
    </row>
    <row r="212" spans="1:2" x14ac:dyDescent="0.25">
      <c r="A212" s="129">
        <f t="shared" si="146"/>
        <v>89130</v>
      </c>
      <c r="B212" s="203">
        <f t="shared" si="147"/>
        <v>0</v>
      </c>
    </row>
    <row r="213" spans="1:2" x14ac:dyDescent="0.25">
      <c r="A213" s="129">
        <f t="shared" ref="A213:A218" si="148">L44</f>
        <v>89133</v>
      </c>
      <c r="B213" s="203">
        <f t="shared" ref="B213:B218" si="149">O44</f>
        <v>0</v>
      </c>
    </row>
    <row r="214" spans="1:2" x14ac:dyDescent="0.25">
      <c r="A214" s="129">
        <f t="shared" si="148"/>
        <v>89134</v>
      </c>
      <c r="B214" s="203">
        <f t="shared" si="149"/>
        <v>0</v>
      </c>
    </row>
    <row r="215" spans="1:2" x14ac:dyDescent="0.25">
      <c r="A215" s="129">
        <f t="shared" si="148"/>
        <v>89135</v>
      </c>
      <c r="B215" s="203">
        <f t="shared" si="149"/>
        <v>0</v>
      </c>
    </row>
    <row r="216" spans="1:2" x14ac:dyDescent="0.25">
      <c r="A216" s="129">
        <f t="shared" si="148"/>
        <v>89136</v>
      </c>
      <c r="B216" s="203">
        <f t="shared" si="149"/>
        <v>0</v>
      </c>
    </row>
    <row r="217" spans="1:2" x14ac:dyDescent="0.25">
      <c r="A217" s="129">
        <f t="shared" si="148"/>
        <v>89117</v>
      </c>
      <c r="B217" s="203">
        <f t="shared" si="149"/>
        <v>0</v>
      </c>
    </row>
    <row r="218" spans="1:2" x14ac:dyDescent="0.25">
      <c r="A218" s="129">
        <f t="shared" si="148"/>
        <v>89118</v>
      </c>
      <c r="B218" s="203">
        <f t="shared" si="149"/>
        <v>0</v>
      </c>
    </row>
    <row r="219" spans="1:2" x14ac:dyDescent="0.25">
      <c r="A219" s="129">
        <f t="shared" ref="A219:A222" si="150">L51</f>
        <v>4501373787</v>
      </c>
      <c r="B219" s="203">
        <f t="shared" ref="B219:B222" si="151">O51</f>
        <v>0</v>
      </c>
    </row>
    <row r="220" spans="1:2" x14ac:dyDescent="0.25">
      <c r="A220" s="129">
        <f t="shared" si="150"/>
        <v>4501373794</v>
      </c>
      <c r="B220" s="203">
        <f t="shared" si="151"/>
        <v>0</v>
      </c>
    </row>
    <row r="221" spans="1:2" x14ac:dyDescent="0.25">
      <c r="A221" s="129" t="str">
        <f t="shared" si="150"/>
        <v>153-05</v>
      </c>
      <c r="B221" s="203">
        <f t="shared" si="151"/>
        <v>0</v>
      </c>
    </row>
    <row r="222" spans="1:2" x14ac:dyDescent="0.25">
      <c r="A222" s="129" t="str">
        <f t="shared" si="150"/>
        <v>153-06</v>
      </c>
      <c r="B222" s="203">
        <f t="shared" si="151"/>
        <v>0</v>
      </c>
    </row>
    <row r="223" spans="1:2" x14ac:dyDescent="0.25">
      <c r="A223" s="129" t="str">
        <f t="shared" ref="A223:A226" si="152">L57</f>
        <v>AMCOR</v>
      </c>
      <c r="B223" s="203" t="str">
        <f t="shared" ref="B223:B226" si="153">O57</f>
        <v>7AM</v>
      </c>
    </row>
    <row r="224" spans="1:2" x14ac:dyDescent="0.25">
      <c r="A224" s="129" t="str">
        <f t="shared" si="152"/>
        <v>GPI</v>
      </c>
      <c r="B224" s="203" t="str">
        <f t="shared" si="153"/>
        <v>9AM</v>
      </c>
    </row>
    <row r="225" spans="1:2" x14ac:dyDescent="0.25">
      <c r="A225" s="129" t="str">
        <f t="shared" si="152"/>
        <v>GPI</v>
      </c>
      <c r="B225" s="203" t="e">
        <f>#REF!</f>
        <v>#REF!</v>
      </c>
    </row>
    <row r="226" spans="1:2" x14ac:dyDescent="0.25">
      <c r="A226" s="129" t="str">
        <f t="shared" si="152"/>
        <v>GPI</v>
      </c>
      <c r="B226" s="203" t="str">
        <f t="shared" si="153"/>
        <v>1PM</v>
      </c>
    </row>
    <row r="227" spans="1:2" x14ac:dyDescent="0.25">
      <c r="A227" s="129" t="e">
        <f>#REF!</f>
        <v>#REF!</v>
      </c>
      <c r="B227" s="203" t="e">
        <f>#REF!</f>
        <v>#REF!</v>
      </c>
    </row>
    <row r="228" spans="1:2" x14ac:dyDescent="0.25">
      <c r="A228" s="129">
        <f t="shared" ref="A228:A233" si="154">U5</f>
        <v>89199</v>
      </c>
      <c r="B228" s="203">
        <f t="shared" ref="B228:B233" si="155">X5</f>
        <v>0</v>
      </c>
    </row>
    <row r="229" spans="1:2" x14ac:dyDescent="0.25">
      <c r="A229" s="129">
        <f t="shared" si="154"/>
        <v>89200</v>
      </c>
      <c r="B229" s="203">
        <f t="shared" si="155"/>
        <v>0</v>
      </c>
    </row>
    <row r="230" spans="1:2" x14ac:dyDescent="0.25">
      <c r="A230" s="129">
        <f t="shared" si="154"/>
        <v>89201</v>
      </c>
      <c r="B230" s="203">
        <f t="shared" si="155"/>
        <v>0</v>
      </c>
    </row>
    <row r="231" spans="1:2" x14ac:dyDescent="0.25">
      <c r="A231" s="129">
        <f t="shared" si="154"/>
        <v>89202</v>
      </c>
      <c r="B231" s="203">
        <f t="shared" si="155"/>
        <v>0</v>
      </c>
    </row>
    <row r="232" spans="1:2" x14ac:dyDescent="0.25">
      <c r="A232" s="129">
        <f t="shared" si="154"/>
        <v>89203</v>
      </c>
      <c r="B232" s="203">
        <f t="shared" si="155"/>
        <v>0</v>
      </c>
    </row>
    <row r="233" spans="1:2" x14ac:dyDescent="0.25">
      <c r="A233" s="129">
        <f t="shared" si="154"/>
        <v>89204</v>
      </c>
      <c r="B233" s="203">
        <f t="shared" si="155"/>
        <v>0</v>
      </c>
    </row>
    <row r="234" spans="1:2" x14ac:dyDescent="0.25">
      <c r="A234" s="129">
        <f t="shared" ref="A234:A244" si="156">U13</f>
        <v>89207</v>
      </c>
      <c r="B234" s="203">
        <f t="shared" ref="B234:B244" si="157">X13</f>
        <v>0</v>
      </c>
    </row>
    <row r="235" spans="1:2" x14ac:dyDescent="0.25">
      <c r="A235" s="129">
        <f t="shared" si="156"/>
        <v>89208</v>
      </c>
      <c r="B235" s="203">
        <f t="shared" si="157"/>
        <v>0</v>
      </c>
    </row>
    <row r="236" spans="1:2" x14ac:dyDescent="0.25">
      <c r="A236" s="129">
        <f t="shared" si="156"/>
        <v>89209</v>
      </c>
      <c r="B236" s="203">
        <f t="shared" si="157"/>
        <v>0</v>
      </c>
    </row>
    <row r="237" spans="1:2" x14ac:dyDescent="0.25">
      <c r="A237" s="129">
        <f t="shared" si="156"/>
        <v>89210</v>
      </c>
      <c r="B237" s="203">
        <f t="shared" si="157"/>
        <v>0</v>
      </c>
    </row>
    <row r="238" spans="1:2" x14ac:dyDescent="0.25">
      <c r="A238" s="129">
        <f t="shared" si="156"/>
        <v>89211</v>
      </c>
      <c r="B238" s="203">
        <f t="shared" si="157"/>
        <v>0</v>
      </c>
    </row>
    <row r="239" spans="1:2" x14ac:dyDescent="0.25">
      <c r="A239" s="129">
        <f t="shared" si="156"/>
        <v>89212</v>
      </c>
      <c r="B239" s="203">
        <f t="shared" si="157"/>
        <v>0</v>
      </c>
    </row>
    <row r="240" spans="1:2" x14ac:dyDescent="0.25">
      <c r="A240" s="129">
        <f t="shared" si="156"/>
        <v>89115</v>
      </c>
      <c r="B240" s="203">
        <f t="shared" si="157"/>
        <v>0</v>
      </c>
    </row>
    <row r="241" spans="1:2" x14ac:dyDescent="0.25">
      <c r="A241" s="129">
        <f t="shared" si="156"/>
        <v>89116</v>
      </c>
      <c r="B241" s="203">
        <f t="shared" si="157"/>
        <v>0</v>
      </c>
    </row>
    <row r="242" spans="1:2" x14ac:dyDescent="0.25">
      <c r="A242" s="129">
        <f t="shared" si="156"/>
        <v>4501373291</v>
      </c>
      <c r="B242" s="203">
        <f t="shared" si="157"/>
        <v>0</v>
      </c>
    </row>
    <row r="243" spans="1:2" x14ac:dyDescent="0.25">
      <c r="A243" s="129">
        <f t="shared" si="156"/>
        <v>0</v>
      </c>
      <c r="B243" s="203">
        <f t="shared" si="157"/>
        <v>0</v>
      </c>
    </row>
    <row r="244" spans="1:2" x14ac:dyDescent="0.25">
      <c r="A244" s="129" t="str">
        <f t="shared" si="156"/>
        <v>CHEP</v>
      </c>
      <c r="B244" s="203">
        <f t="shared" si="157"/>
        <v>0</v>
      </c>
    </row>
    <row r="245" spans="1:2" x14ac:dyDescent="0.25">
      <c r="A245" s="129" t="str">
        <f>U25</f>
        <v>CAPS</v>
      </c>
      <c r="B245" s="203" t="str">
        <f>X25</f>
        <v>3PM</v>
      </c>
    </row>
    <row r="246" spans="1:2" x14ac:dyDescent="0.25">
      <c r="A246" s="129" t="str">
        <f>U26</f>
        <v>CAPS</v>
      </c>
      <c r="B246" s="203" t="str">
        <f>X26</f>
        <v>8AM</v>
      </c>
    </row>
    <row r="247" spans="1:2" x14ac:dyDescent="0.25">
      <c r="A247" s="129" t="str">
        <f>U27</f>
        <v>CAPS</v>
      </c>
      <c r="B247" s="203" t="str">
        <f>X27</f>
        <v>10AM</v>
      </c>
    </row>
    <row r="248" spans="1:2" x14ac:dyDescent="0.25">
      <c r="A248" s="129" t="str">
        <f>U28</f>
        <v>GPI</v>
      </c>
      <c r="B248" s="203" t="str">
        <f>X28</f>
        <v>9AM</v>
      </c>
    </row>
    <row r="249" spans="1:2" x14ac:dyDescent="0.25">
      <c r="A249" s="129" t="str">
        <f>U30</f>
        <v>GPI</v>
      </c>
      <c r="B249" s="203" t="str">
        <f>X30</f>
        <v>1PM</v>
      </c>
    </row>
    <row r="250" spans="1:2" x14ac:dyDescent="0.25">
      <c r="A250" s="129" t="e">
        <f>#REF!</f>
        <v>#REF!</v>
      </c>
      <c r="B250" s="203" t="e">
        <f>#REF!</f>
        <v>#REF!</v>
      </c>
    </row>
    <row r="251" spans="1:2" x14ac:dyDescent="0.25">
      <c r="A251" s="129">
        <f t="shared" ref="A251:A261" si="158">U31</f>
        <v>0</v>
      </c>
      <c r="B251" s="203">
        <f t="shared" ref="B251:B261" si="159">X31</f>
        <v>0</v>
      </c>
    </row>
    <row r="252" spans="1:2" x14ac:dyDescent="0.25">
      <c r="A252" s="129">
        <f t="shared" si="158"/>
        <v>0</v>
      </c>
      <c r="B252" s="203">
        <f t="shared" si="159"/>
        <v>0</v>
      </c>
    </row>
    <row r="253" spans="1:2" x14ac:dyDescent="0.25">
      <c r="A253" s="129" t="str">
        <f t="shared" si="158"/>
        <v>P/U</v>
      </c>
      <c r="B253" s="203" t="str">
        <f t="shared" si="159"/>
        <v>Plan APT</v>
      </c>
    </row>
    <row r="254" spans="1:2" x14ac:dyDescent="0.25">
      <c r="A254" s="129">
        <f t="shared" si="158"/>
        <v>89122</v>
      </c>
      <c r="B254" s="203">
        <f t="shared" si="159"/>
        <v>0</v>
      </c>
    </row>
    <row r="255" spans="1:2" x14ac:dyDescent="0.25">
      <c r="A255" s="129">
        <f t="shared" si="158"/>
        <v>89155</v>
      </c>
      <c r="B255" s="203">
        <f t="shared" si="159"/>
        <v>0</v>
      </c>
    </row>
    <row r="256" spans="1:2" x14ac:dyDescent="0.25">
      <c r="A256" s="129">
        <f t="shared" si="158"/>
        <v>89156</v>
      </c>
      <c r="B256" s="203">
        <f t="shared" si="159"/>
        <v>0</v>
      </c>
    </row>
    <row r="257" spans="1:2" x14ac:dyDescent="0.25">
      <c r="A257" s="129">
        <f t="shared" si="158"/>
        <v>89157</v>
      </c>
      <c r="B257" s="203">
        <f t="shared" si="159"/>
        <v>0</v>
      </c>
    </row>
    <row r="258" spans="1:2" x14ac:dyDescent="0.25">
      <c r="A258" s="129">
        <f t="shared" si="158"/>
        <v>89158</v>
      </c>
      <c r="B258" s="203">
        <f t="shared" si="159"/>
        <v>0</v>
      </c>
    </row>
    <row r="259" spans="1:2" x14ac:dyDescent="0.25">
      <c r="A259" s="129">
        <f t="shared" si="158"/>
        <v>88159</v>
      </c>
      <c r="B259" s="203">
        <f t="shared" si="159"/>
        <v>0</v>
      </c>
    </row>
    <row r="260" spans="1:2" x14ac:dyDescent="0.25">
      <c r="A260" s="129">
        <f t="shared" si="158"/>
        <v>88160</v>
      </c>
      <c r="B260" s="203">
        <f t="shared" si="159"/>
        <v>0</v>
      </c>
    </row>
    <row r="261" spans="1:2" x14ac:dyDescent="0.25">
      <c r="A261" s="129">
        <f t="shared" si="158"/>
        <v>89161</v>
      </c>
      <c r="B261" s="203">
        <f t="shared" si="159"/>
        <v>0</v>
      </c>
    </row>
    <row r="262" spans="1:2" x14ac:dyDescent="0.25">
      <c r="A262" s="129">
        <f t="shared" ref="A262:A267" si="160">U44</f>
        <v>89164</v>
      </c>
      <c r="B262" s="203">
        <f t="shared" ref="B262:B267" si="161">X44</f>
        <v>0</v>
      </c>
    </row>
    <row r="263" spans="1:2" x14ac:dyDescent="0.25">
      <c r="A263" s="129">
        <f t="shared" si="160"/>
        <v>89165</v>
      </c>
      <c r="B263" s="203">
        <f t="shared" si="161"/>
        <v>0</v>
      </c>
    </row>
    <row r="264" spans="1:2" x14ac:dyDescent="0.25">
      <c r="A264" s="129">
        <f t="shared" si="160"/>
        <v>89166</v>
      </c>
      <c r="B264" s="203">
        <f t="shared" si="161"/>
        <v>0</v>
      </c>
    </row>
    <row r="265" spans="1:2" x14ac:dyDescent="0.25">
      <c r="A265" s="129">
        <f t="shared" si="160"/>
        <v>89167</v>
      </c>
      <c r="B265" s="203">
        <f t="shared" si="161"/>
        <v>0</v>
      </c>
    </row>
    <row r="266" spans="1:2" x14ac:dyDescent="0.25">
      <c r="A266" s="129">
        <f t="shared" si="160"/>
        <v>89119</v>
      </c>
      <c r="B266" s="203">
        <f t="shared" si="161"/>
        <v>0</v>
      </c>
    </row>
    <row r="267" spans="1:2" x14ac:dyDescent="0.25">
      <c r="A267" s="129">
        <f t="shared" si="160"/>
        <v>89120</v>
      </c>
      <c r="B267" s="203">
        <f t="shared" si="161"/>
        <v>0</v>
      </c>
    </row>
    <row r="268" spans="1:2" x14ac:dyDescent="0.25">
      <c r="A268" s="129">
        <f t="shared" ref="A268:A271" si="162">U51</f>
        <v>4501373796</v>
      </c>
      <c r="B268" s="203" t="str">
        <f t="shared" ref="B268:B271" si="163">X51</f>
        <v>9am</v>
      </c>
    </row>
    <row r="269" spans="1:2" x14ac:dyDescent="0.25">
      <c r="A269" s="129">
        <f t="shared" si="162"/>
        <v>4501373790</v>
      </c>
      <c r="B269" s="203" t="str">
        <f t="shared" si="163"/>
        <v>3pm</v>
      </c>
    </row>
    <row r="270" spans="1:2" x14ac:dyDescent="0.25">
      <c r="A270" s="129" t="str">
        <f t="shared" si="162"/>
        <v>153-07</v>
      </c>
      <c r="B270" s="203">
        <f t="shared" si="163"/>
        <v>0</v>
      </c>
    </row>
    <row r="271" spans="1:2" x14ac:dyDescent="0.25">
      <c r="A271" s="129" t="str">
        <f t="shared" si="162"/>
        <v>153-08</v>
      </c>
      <c r="B271" s="203">
        <f t="shared" si="163"/>
        <v>0</v>
      </c>
    </row>
    <row r="272" spans="1:2" x14ac:dyDescent="0.25">
      <c r="A272" s="129" t="str">
        <f t="shared" ref="A272:A275" si="164">U57</f>
        <v>CAPS</v>
      </c>
      <c r="B272" s="203" t="str">
        <f t="shared" ref="B272:B275" si="165">X57</f>
        <v>10AM</v>
      </c>
    </row>
    <row r="273" spans="1:2" x14ac:dyDescent="0.25">
      <c r="A273" s="129" t="str">
        <f t="shared" si="164"/>
        <v>CAPS</v>
      </c>
      <c r="B273" s="203" t="str">
        <f t="shared" si="165"/>
        <v>12PM</v>
      </c>
    </row>
    <row r="274" spans="1:2" x14ac:dyDescent="0.25">
      <c r="A274" s="129" t="str">
        <f t="shared" si="164"/>
        <v>GPI</v>
      </c>
      <c r="B274" s="203" t="str">
        <f t="shared" si="165"/>
        <v>8AM</v>
      </c>
    </row>
    <row r="275" spans="1:2" x14ac:dyDescent="0.25">
      <c r="A275" s="129" t="str">
        <f t="shared" si="164"/>
        <v>GPI</v>
      </c>
      <c r="B275" s="203" t="str">
        <f t="shared" si="165"/>
        <v>9AM</v>
      </c>
    </row>
    <row r="276" spans="1:2" x14ac:dyDescent="0.25">
      <c r="A276" s="129" t="e">
        <f>#REF!</f>
        <v>#REF!</v>
      </c>
      <c r="B276" s="203" t="e">
        <f>#REF!</f>
        <v>#REF!</v>
      </c>
    </row>
  </sheetData>
  <sheetProtection formatCells="0" formatColumns="0" formatRows="0"/>
  <mergeCells count="18">
    <mergeCell ref="A1:B1"/>
    <mergeCell ref="A3:I3"/>
    <mergeCell ref="J3:R3"/>
    <mergeCell ref="S3:AA3"/>
    <mergeCell ref="A32:I32"/>
    <mergeCell ref="J32:R32"/>
    <mergeCell ref="S32:AA32"/>
    <mergeCell ref="C17:D18"/>
    <mergeCell ref="A63:I63"/>
    <mergeCell ref="L64:L70"/>
    <mergeCell ref="O64:O70"/>
    <mergeCell ref="R64:R70"/>
    <mergeCell ref="U64:U70"/>
    <mergeCell ref="L74:L80"/>
    <mergeCell ref="O74:O80"/>
    <mergeCell ref="R74:R80"/>
    <mergeCell ref="U74:U80"/>
    <mergeCell ref="AB32:AJ32"/>
  </mergeCells>
  <conditionalFormatting sqref="AB32 J31:J32 S31:S32 S63 AB34:AB40 J63 AB46:AB47 A31:A32 AB49:AB63 A91 H101:H102 J83:J91 J93:J100 S81:S102 A101:A103 A27:A29 A15:A25 AK62:AK102 AB71:AB102">
    <cfRule type="cellIs" dxfId="10441" priority="339" operator="equal">
      <formula>"SLC"</formula>
    </cfRule>
  </conditionalFormatting>
  <conditionalFormatting sqref="AB32 J31:J32 S31:S32 S63 AB34:AB40 J63 AB46:AB47 A31:A32 AB49:AB63 A91 H101:H102 J83:J91 J93:J100 S81:S102 A101:A103 A27:A29 A15:A25 AK62:AK102 AB71:AB102">
    <cfRule type="cellIs" dxfId="10440" priority="335" operator="equal">
      <formula>"IDF"</formula>
    </cfRule>
    <cfRule type="cellIs" dxfId="10439" priority="336" operator="equal">
      <formula>"Costco"</formula>
    </cfRule>
    <cfRule type="cellIs" dxfId="10438" priority="337" operator="equal">
      <formula>"Gutzy"</formula>
    </cfRule>
    <cfRule type="cellIs" dxfId="10437" priority="338" operator="equal">
      <formula>"LCP"</formula>
    </cfRule>
  </conditionalFormatting>
  <conditionalFormatting sqref="S63 AB34:AB40 J63 AB46:AB47 AB49:AB63 A91 H101:H102 J83:J91 J93:J100 S81:S102 A101:A102 A27:A29 A15:A25 AB71:AB102">
    <cfRule type="cellIs" dxfId="10436" priority="334" operator="equal">
      <formula>"Receiving"</formula>
    </cfRule>
  </conditionalFormatting>
  <conditionalFormatting sqref="AB48">
    <cfRule type="cellIs" dxfId="10435" priority="333" operator="equal">
      <formula>"SLC"</formula>
    </cfRule>
  </conditionalFormatting>
  <conditionalFormatting sqref="AB48">
    <cfRule type="cellIs" dxfId="10434" priority="329" operator="equal">
      <formula>"IDF"</formula>
    </cfRule>
    <cfRule type="cellIs" dxfId="10433" priority="330" operator="equal">
      <formula>"Costco"</formula>
    </cfRule>
    <cfRule type="cellIs" dxfId="10432" priority="331" operator="equal">
      <formula>"Gutzy"</formula>
    </cfRule>
    <cfRule type="cellIs" dxfId="10431" priority="332" operator="equal">
      <formula>"LCP"</formula>
    </cfRule>
  </conditionalFormatting>
  <conditionalFormatting sqref="AB48">
    <cfRule type="cellIs" dxfId="10430" priority="328" operator="equal">
      <formula>"Receiving"</formula>
    </cfRule>
  </conditionalFormatting>
  <conditionalFormatting sqref="AB41">
    <cfRule type="cellIs" dxfId="10429" priority="327" operator="equal">
      <formula>"SLC"</formula>
    </cfRule>
  </conditionalFormatting>
  <conditionalFormatting sqref="AB41">
    <cfRule type="cellIs" dxfId="10428" priority="323" operator="equal">
      <formula>"IDF"</formula>
    </cfRule>
    <cfRule type="cellIs" dxfId="10427" priority="324" operator="equal">
      <formula>"Costco"</formula>
    </cfRule>
    <cfRule type="cellIs" dxfId="10426" priority="325" operator="equal">
      <formula>"Gutzy"</formula>
    </cfRule>
    <cfRule type="cellIs" dxfId="10425" priority="326" operator="equal">
      <formula>"LCP"</formula>
    </cfRule>
  </conditionalFormatting>
  <conditionalFormatting sqref="AB41">
    <cfRule type="cellIs" dxfId="10424" priority="322" operator="equal">
      <formula>"Receiving"</formula>
    </cfRule>
  </conditionalFormatting>
  <conditionalFormatting sqref="AB42:AB44">
    <cfRule type="cellIs" dxfId="10423" priority="321" operator="equal">
      <formula>"SLC"</formula>
    </cfRule>
  </conditionalFormatting>
  <conditionalFormatting sqref="AB42:AB44">
    <cfRule type="cellIs" dxfId="10422" priority="317" operator="equal">
      <formula>"IDF"</formula>
    </cfRule>
    <cfRule type="cellIs" dxfId="10421" priority="318" operator="equal">
      <formula>"Costco"</formula>
    </cfRule>
    <cfRule type="cellIs" dxfId="10420" priority="319" operator="equal">
      <formula>"Gutzy"</formula>
    </cfRule>
    <cfRule type="cellIs" dxfId="10419" priority="320" operator="equal">
      <formula>"LCP"</formula>
    </cfRule>
  </conditionalFormatting>
  <conditionalFormatting sqref="AB42:AB44">
    <cfRule type="cellIs" dxfId="10418" priority="316" operator="equal">
      <formula>"Receiving"</formula>
    </cfRule>
  </conditionalFormatting>
  <conditionalFormatting sqref="AB45">
    <cfRule type="cellIs" dxfId="10417" priority="315" operator="equal">
      <formula>"SLC"</formula>
    </cfRule>
  </conditionalFormatting>
  <conditionalFormatting sqref="AB45">
    <cfRule type="cellIs" dxfId="10416" priority="311" operator="equal">
      <formula>"IDF"</formula>
    </cfRule>
    <cfRule type="cellIs" dxfId="10415" priority="312" operator="equal">
      <formula>"Costco"</formula>
    </cfRule>
    <cfRule type="cellIs" dxfId="10414" priority="313" operator="equal">
      <formula>"Gutzy"</formula>
    </cfRule>
    <cfRule type="cellIs" dxfId="10413" priority="314" operator="equal">
      <formula>"LCP"</formula>
    </cfRule>
  </conditionalFormatting>
  <conditionalFormatting sqref="AB45">
    <cfRule type="cellIs" dxfId="10412" priority="310" operator="equal">
      <formula>"Receiving"</formula>
    </cfRule>
  </conditionalFormatting>
  <conditionalFormatting sqref="I103">
    <cfRule type="cellIs" dxfId="10411" priority="309" operator="equal">
      <formula>"SLC"</formula>
    </cfRule>
  </conditionalFormatting>
  <conditionalFormatting sqref="I103">
    <cfRule type="cellIs" dxfId="10410" priority="305" operator="equal">
      <formula>"IDF"</formula>
    </cfRule>
    <cfRule type="cellIs" dxfId="10409" priority="306" operator="equal">
      <formula>"Costco"</formula>
    </cfRule>
    <cfRule type="cellIs" dxfId="10408" priority="307" operator="equal">
      <formula>"Gutzy"</formula>
    </cfRule>
    <cfRule type="cellIs" dxfId="10407" priority="308" operator="equal">
      <formula>"LCP"</formula>
    </cfRule>
  </conditionalFormatting>
  <conditionalFormatting sqref="Q103">
    <cfRule type="cellIs" dxfId="10406" priority="304" operator="equal">
      <formula>"SLC"</formula>
    </cfRule>
  </conditionalFormatting>
  <conditionalFormatting sqref="Q103">
    <cfRule type="cellIs" dxfId="10405" priority="300" operator="equal">
      <formula>"IDF"</formula>
    </cfRule>
    <cfRule type="cellIs" dxfId="10404" priority="301" operator="equal">
      <formula>"Costco"</formula>
    </cfRule>
    <cfRule type="cellIs" dxfId="10403" priority="302" operator="equal">
      <formula>"Gutzy"</formula>
    </cfRule>
    <cfRule type="cellIs" dxfId="10402" priority="303" operator="equal">
      <formula>"LCP"</formula>
    </cfRule>
  </conditionalFormatting>
  <conditionalFormatting sqref="Y103">
    <cfRule type="cellIs" dxfId="10401" priority="299" operator="equal">
      <formula>"SLC"</formula>
    </cfRule>
  </conditionalFormatting>
  <conditionalFormatting sqref="Y103">
    <cfRule type="cellIs" dxfId="10400" priority="295" operator="equal">
      <formula>"IDF"</formula>
    </cfRule>
    <cfRule type="cellIs" dxfId="10399" priority="296" operator="equal">
      <formula>"Costco"</formula>
    </cfRule>
    <cfRule type="cellIs" dxfId="10398" priority="297" operator="equal">
      <formula>"Gutzy"</formula>
    </cfRule>
    <cfRule type="cellIs" dxfId="10397" priority="298" operator="equal">
      <formula>"LCP"</formula>
    </cfRule>
  </conditionalFormatting>
  <conditionalFormatting sqref="AG103">
    <cfRule type="cellIs" dxfId="10396" priority="294" operator="equal">
      <formula>"SLC"</formula>
    </cfRule>
  </conditionalFormatting>
  <conditionalFormatting sqref="AG103">
    <cfRule type="cellIs" dxfId="10395" priority="290" operator="equal">
      <formula>"IDF"</formula>
    </cfRule>
    <cfRule type="cellIs" dxfId="10394" priority="291" operator="equal">
      <formula>"Costco"</formula>
    </cfRule>
    <cfRule type="cellIs" dxfId="10393" priority="292" operator="equal">
      <formula>"Gutzy"</formula>
    </cfRule>
    <cfRule type="cellIs" dxfId="10392" priority="293" operator="equal">
      <formula>"LCP"</formula>
    </cfRule>
  </conditionalFormatting>
  <conditionalFormatting sqref="AO103">
    <cfRule type="cellIs" dxfId="10391" priority="289" operator="equal">
      <formula>"SLC"</formula>
    </cfRule>
  </conditionalFormatting>
  <conditionalFormatting sqref="AO103">
    <cfRule type="cellIs" dxfId="10390" priority="285" operator="equal">
      <formula>"IDF"</formula>
    </cfRule>
    <cfRule type="cellIs" dxfId="10389" priority="286" operator="equal">
      <formula>"Costco"</formula>
    </cfRule>
    <cfRule type="cellIs" dxfId="10388" priority="287" operator="equal">
      <formula>"Gutzy"</formula>
    </cfRule>
    <cfRule type="cellIs" dxfId="10387" priority="288" operator="equal">
      <formula>"LCP"</formula>
    </cfRule>
  </conditionalFormatting>
  <conditionalFormatting sqref="AW103">
    <cfRule type="cellIs" dxfId="10386" priority="284" operator="equal">
      <formula>"SLC"</formula>
    </cfRule>
  </conditionalFormatting>
  <conditionalFormatting sqref="AW103">
    <cfRule type="cellIs" dxfId="10385" priority="280" operator="equal">
      <formula>"IDF"</formula>
    </cfRule>
    <cfRule type="cellIs" dxfId="10384" priority="281" operator="equal">
      <formula>"Costco"</formula>
    </cfRule>
    <cfRule type="cellIs" dxfId="10383" priority="282" operator="equal">
      <formula>"Gutzy"</formula>
    </cfRule>
    <cfRule type="cellIs" dxfId="10382" priority="283" operator="equal">
      <formula>"LCP"</formula>
    </cfRule>
  </conditionalFormatting>
  <conditionalFormatting sqref="J27">
    <cfRule type="cellIs" dxfId="10381" priority="279" operator="equal">
      <formula>"SLC"</formula>
    </cfRule>
  </conditionalFormatting>
  <conditionalFormatting sqref="J27">
    <cfRule type="cellIs" dxfId="10380" priority="275" operator="equal">
      <formula>"IDF"</formula>
    </cfRule>
    <cfRule type="cellIs" dxfId="10379" priority="276" operator="equal">
      <formula>"Costco"</formula>
    </cfRule>
    <cfRule type="cellIs" dxfId="10378" priority="277" operator="equal">
      <formula>"Gutzy"</formula>
    </cfRule>
    <cfRule type="cellIs" dxfId="10377" priority="278" operator="equal">
      <formula>"LCP"</formula>
    </cfRule>
  </conditionalFormatting>
  <conditionalFormatting sqref="J27">
    <cfRule type="cellIs" dxfId="10376" priority="274" operator="equal">
      <formula>"Receiving"</formula>
    </cfRule>
  </conditionalFormatting>
  <conditionalFormatting sqref="S28:S29 S23 S25:S26">
    <cfRule type="cellIs" dxfId="10375" priority="273" operator="equal">
      <formula>"SLC"</formula>
    </cfRule>
  </conditionalFormatting>
  <conditionalFormatting sqref="S28:S29 S23 S25:S26">
    <cfRule type="cellIs" dxfId="10374" priority="269" operator="equal">
      <formula>"IDF"</formula>
    </cfRule>
    <cfRule type="cellIs" dxfId="10373" priority="270" operator="equal">
      <formula>"Costco"</formula>
    </cfRule>
    <cfRule type="cellIs" dxfId="10372" priority="271" operator="equal">
      <formula>"Gutzy"</formula>
    </cfRule>
    <cfRule type="cellIs" dxfId="10371" priority="272" operator="equal">
      <formula>"LCP"</formula>
    </cfRule>
  </conditionalFormatting>
  <conditionalFormatting sqref="S28:S29 S23 S25:S26">
    <cfRule type="cellIs" dxfId="10370" priority="268" operator="equal">
      <formula>"Receiving"</formula>
    </cfRule>
  </conditionalFormatting>
  <conditionalFormatting sqref="J92">
    <cfRule type="cellIs" dxfId="10369" priority="267" operator="equal">
      <formula>"SLC"</formula>
    </cfRule>
  </conditionalFormatting>
  <conditionalFormatting sqref="J92">
    <cfRule type="cellIs" dxfId="10368" priority="263" operator="equal">
      <formula>"IDF"</formula>
    </cfRule>
    <cfRule type="cellIs" dxfId="10367" priority="264" operator="equal">
      <formula>"Costco"</formula>
    </cfRule>
    <cfRule type="cellIs" dxfId="10366" priority="265" operator="equal">
      <formula>"Gutzy"</formula>
    </cfRule>
    <cfRule type="cellIs" dxfId="10365" priority="266" operator="equal">
      <formula>"LCP"</formula>
    </cfRule>
  </conditionalFormatting>
  <conditionalFormatting sqref="J92">
    <cfRule type="cellIs" dxfId="10364" priority="262" operator="equal">
      <formula>"Receiving"</formula>
    </cfRule>
  </conditionalFormatting>
  <conditionalFormatting sqref="J30">
    <cfRule type="cellIs" dxfId="10363" priority="261" operator="equal">
      <formula>"SLC"</formula>
    </cfRule>
  </conditionalFormatting>
  <conditionalFormatting sqref="J30">
    <cfRule type="cellIs" dxfId="10362" priority="257" operator="equal">
      <formula>"IDF"</formula>
    </cfRule>
    <cfRule type="cellIs" dxfId="10361" priority="258" operator="equal">
      <formula>"Costco"</formula>
    </cfRule>
    <cfRule type="cellIs" dxfId="10360" priority="259" operator="equal">
      <formula>"Gutzy"</formula>
    </cfRule>
    <cfRule type="cellIs" dxfId="10359" priority="260" operator="equal">
      <formula>"LCP"</formula>
    </cfRule>
  </conditionalFormatting>
  <conditionalFormatting sqref="J30">
    <cfRule type="cellIs" dxfId="10358" priority="256" operator="equal">
      <formula>"Receiving"</formula>
    </cfRule>
  </conditionalFormatting>
  <conditionalFormatting sqref="J27:J30">
    <cfRule type="cellIs" dxfId="10357" priority="255" operator="equal">
      <formula>"SLC"</formula>
    </cfRule>
  </conditionalFormatting>
  <conditionalFormatting sqref="J27:J30">
    <cfRule type="cellIs" dxfId="10356" priority="251" operator="equal">
      <formula>"IDF"</formula>
    </cfRule>
    <cfRule type="cellIs" dxfId="10355" priority="252" operator="equal">
      <formula>"Costco"</formula>
    </cfRule>
    <cfRule type="cellIs" dxfId="10354" priority="253" operator="equal">
      <formula>"Gutzy"</formula>
    </cfRule>
    <cfRule type="cellIs" dxfId="10353" priority="254" operator="equal">
      <formula>"LCP"</formula>
    </cfRule>
  </conditionalFormatting>
  <conditionalFormatting sqref="J27:J30">
    <cfRule type="cellIs" dxfId="10352" priority="250" operator="equal">
      <formula>"Receiving"</formula>
    </cfRule>
  </conditionalFormatting>
  <conditionalFormatting sqref="S27">
    <cfRule type="cellIs" dxfId="10351" priority="249" operator="equal">
      <formula>"SLC"</formula>
    </cfRule>
  </conditionalFormatting>
  <conditionalFormatting sqref="S27">
    <cfRule type="cellIs" dxfId="10350" priority="245" operator="equal">
      <formula>"IDF"</formula>
    </cfRule>
    <cfRule type="cellIs" dxfId="10349" priority="246" operator="equal">
      <formula>"Costco"</formula>
    </cfRule>
    <cfRule type="cellIs" dxfId="10348" priority="247" operator="equal">
      <formula>"Gutzy"</formula>
    </cfRule>
    <cfRule type="cellIs" dxfId="10347" priority="248" operator="equal">
      <formula>"LCP"</formula>
    </cfRule>
  </conditionalFormatting>
  <conditionalFormatting sqref="S27">
    <cfRule type="cellIs" dxfId="10346" priority="244" operator="equal">
      <formula>"Receiving"</formula>
    </cfRule>
  </conditionalFormatting>
  <conditionalFormatting sqref="S30">
    <cfRule type="cellIs" dxfId="10345" priority="243" operator="equal">
      <formula>"SLC"</formula>
    </cfRule>
  </conditionalFormatting>
  <conditionalFormatting sqref="S30">
    <cfRule type="cellIs" dxfId="10344" priority="239" operator="equal">
      <formula>"IDF"</formula>
    </cfRule>
    <cfRule type="cellIs" dxfId="10343" priority="240" operator="equal">
      <formula>"Costco"</formula>
    </cfRule>
    <cfRule type="cellIs" dxfId="10342" priority="241" operator="equal">
      <formula>"Gutzy"</formula>
    </cfRule>
    <cfRule type="cellIs" dxfId="10341" priority="242" operator="equal">
      <formula>"LCP"</formula>
    </cfRule>
  </conditionalFormatting>
  <conditionalFormatting sqref="S30">
    <cfRule type="cellIs" dxfId="10340" priority="238" operator="equal">
      <formula>"Receiving"</formula>
    </cfRule>
  </conditionalFormatting>
  <conditionalFormatting sqref="J26 J5:J18">
    <cfRule type="cellIs" dxfId="10339" priority="237" operator="equal">
      <formula>"SLC"</formula>
    </cfRule>
  </conditionalFormatting>
  <conditionalFormatting sqref="J26 J5:J18">
    <cfRule type="cellIs" dxfId="10338" priority="233" operator="equal">
      <formula>"IDF"</formula>
    </cfRule>
    <cfRule type="cellIs" dxfId="10337" priority="234" operator="equal">
      <formula>"Costco"</formula>
    </cfRule>
    <cfRule type="cellIs" dxfId="10336" priority="235" operator="equal">
      <formula>"Gutzy"</formula>
    </cfRule>
    <cfRule type="cellIs" dxfId="10335" priority="236" operator="equal">
      <formula>"LCP"</formula>
    </cfRule>
  </conditionalFormatting>
  <conditionalFormatting sqref="J26 J5:J18">
    <cfRule type="cellIs" dxfId="10334" priority="232" operator="equal">
      <formula>"Receiving"</formula>
    </cfRule>
  </conditionalFormatting>
  <conditionalFormatting sqref="J19:J24">
    <cfRule type="cellIs" dxfId="10333" priority="231" operator="equal">
      <formula>"SLC"</formula>
    </cfRule>
  </conditionalFormatting>
  <conditionalFormatting sqref="J19:J24">
    <cfRule type="cellIs" dxfId="10332" priority="227" operator="equal">
      <formula>"IDF"</formula>
    </cfRule>
    <cfRule type="cellIs" dxfId="10331" priority="228" operator="equal">
      <formula>"Costco"</formula>
    </cfRule>
    <cfRule type="cellIs" dxfId="10330" priority="229" operator="equal">
      <formula>"Gutzy"</formula>
    </cfRule>
    <cfRule type="cellIs" dxfId="10329" priority="230" operator="equal">
      <formula>"LCP"</formula>
    </cfRule>
  </conditionalFormatting>
  <conditionalFormatting sqref="J19:J24">
    <cfRule type="cellIs" dxfId="10328" priority="226" operator="equal">
      <formula>"Receiving"</formula>
    </cfRule>
  </conditionalFormatting>
  <conditionalFormatting sqref="S5:S18">
    <cfRule type="cellIs" dxfId="10327" priority="225" operator="equal">
      <formula>"SLC"</formula>
    </cfRule>
  </conditionalFormatting>
  <conditionalFormatting sqref="S5:S18">
    <cfRule type="cellIs" dxfId="10326" priority="221" operator="equal">
      <formula>"IDF"</formula>
    </cfRule>
    <cfRule type="cellIs" dxfId="10325" priority="222" operator="equal">
      <formula>"Costco"</formula>
    </cfRule>
    <cfRule type="cellIs" dxfId="10324" priority="223" operator="equal">
      <formula>"Gutzy"</formula>
    </cfRule>
    <cfRule type="cellIs" dxfId="10323" priority="224" operator="equal">
      <formula>"LCP"</formula>
    </cfRule>
  </conditionalFormatting>
  <conditionalFormatting sqref="S5:S18">
    <cfRule type="cellIs" dxfId="10322" priority="220" operator="equal">
      <formula>"Receiving"</formula>
    </cfRule>
  </conditionalFormatting>
  <conditionalFormatting sqref="S19:S23">
    <cfRule type="cellIs" dxfId="10321" priority="219" operator="equal">
      <formula>"SLC"</formula>
    </cfRule>
  </conditionalFormatting>
  <conditionalFormatting sqref="S19:S23">
    <cfRule type="cellIs" dxfId="10320" priority="215" operator="equal">
      <formula>"IDF"</formula>
    </cfRule>
    <cfRule type="cellIs" dxfId="10319" priority="216" operator="equal">
      <formula>"Costco"</formula>
    </cfRule>
    <cfRule type="cellIs" dxfId="10318" priority="217" operator="equal">
      <formula>"Gutzy"</formula>
    </cfRule>
    <cfRule type="cellIs" dxfId="10317" priority="218" operator="equal">
      <formula>"LCP"</formula>
    </cfRule>
  </conditionalFormatting>
  <conditionalFormatting sqref="S19:S23">
    <cfRule type="cellIs" dxfId="10316" priority="214" operator="equal">
      <formula>"Receiving"</formula>
    </cfRule>
  </conditionalFormatting>
  <conditionalFormatting sqref="S24">
    <cfRule type="cellIs" dxfId="10315" priority="213" operator="equal">
      <formula>"SLC"</formula>
    </cfRule>
  </conditionalFormatting>
  <conditionalFormatting sqref="S24">
    <cfRule type="cellIs" dxfId="10314" priority="209" operator="equal">
      <formula>"IDF"</formula>
    </cfRule>
    <cfRule type="cellIs" dxfId="10313" priority="210" operator="equal">
      <formula>"Costco"</formula>
    </cfRule>
    <cfRule type="cellIs" dxfId="10312" priority="211" operator="equal">
      <formula>"Gutzy"</formula>
    </cfRule>
    <cfRule type="cellIs" dxfId="10311" priority="212" operator="equal">
      <formula>"LCP"</formula>
    </cfRule>
  </conditionalFormatting>
  <conditionalFormatting sqref="S24">
    <cfRule type="cellIs" dxfId="10310" priority="208" operator="equal">
      <formula>"Receiving"</formula>
    </cfRule>
  </conditionalFormatting>
  <conditionalFormatting sqref="A30">
    <cfRule type="cellIs" dxfId="10309" priority="207" operator="equal">
      <formula>"SLC"</formula>
    </cfRule>
  </conditionalFormatting>
  <conditionalFormatting sqref="A30">
    <cfRule type="cellIs" dxfId="10308" priority="203" operator="equal">
      <formula>"IDF"</formula>
    </cfRule>
    <cfRule type="cellIs" dxfId="10307" priority="204" operator="equal">
      <formula>"Costco"</formula>
    </cfRule>
    <cfRule type="cellIs" dxfId="10306" priority="205" operator="equal">
      <formula>"Gutzy"</formula>
    </cfRule>
    <cfRule type="cellIs" dxfId="10305" priority="206" operator="equal">
      <formula>"LCP"</formula>
    </cfRule>
  </conditionalFormatting>
  <conditionalFormatting sqref="A30">
    <cfRule type="cellIs" dxfId="10304" priority="202" operator="equal">
      <formula>"Receiving"</formula>
    </cfRule>
  </conditionalFormatting>
  <conditionalFormatting sqref="A30">
    <cfRule type="cellIs" dxfId="10303" priority="201" operator="equal">
      <formula>"SLC"</formula>
    </cfRule>
  </conditionalFormatting>
  <conditionalFormatting sqref="A30">
    <cfRule type="cellIs" dxfId="10302" priority="197" operator="equal">
      <formula>"IDF"</formula>
    </cfRule>
    <cfRule type="cellIs" dxfId="10301" priority="198" operator="equal">
      <formula>"Costco"</formula>
    </cfRule>
    <cfRule type="cellIs" dxfId="10300" priority="199" operator="equal">
      <formula>"Gutzy"</formula>
    </cfRule>
    <cfRule type="cellIs" dxfId="10299" priority="200" operator="equal">
      <formula>"LCP"</formula>
    </cfRule>
  </conditionalFormatting>
  <conditionalFormatting sqref="A30">
    <cfRule type="cellIs" dxfId="10298" priority="196" operator="equal">
      <formula>"Receiving"</formula>
    </cfRule>
  </conditionalFormatting>
  <conditionalFormatting sqref="A63">
    <cfRule type="cellIs" dxfId="10297" priority="195" operator="equal">
      <formula>"SLC"</formula>
    </cfRule>
  </conditionalFormatting>
  <conditionalFormatting sqref="A63">
    <cfRule type="cellIs" dxfId="10296" priority="191" operator="equal">
      <formula>"IDF"</formula>
    </cfRule>
    <cfRule type="cellIs" dxfId="10295" priority="192" operator="equal">
      <formula>"Costco"</formula>
    </cfRule>
    <cfRule type="cellIs" dxfId="10294" priority="193" operator="equal">
      <formula>"Gutzy"</formula>
    </cfRule>
    <cfRule type="cellIs" dxfId="10293" priority="194" operator="equal">
      <formula>"LCP"</formula>
    </cfRule>
  </conditionalFormatting>
  <conditionalFormatting sqref="A59">
    <cfRule type="cellIs" dxfId="10292" priority="190" operator="equal">
      <formula>"SLC"</formula>
    </cfRule>
  </conditionalFormatting>
  <conditionalFormatting sqref="A59">
    <cfRule type="cellIs" dxfId="10291" priority="186" operator="equal">
      <formula>"IDF"</formula>
    </cfRule>
    <cfRule type="cellIs" dxfId="10290" priority="187" operator="equal">
      <formula>"Costco"</formula>
    </cfRule>
    <cfRule type="cellIs" dxfId="10289" priority="188" operator="equal">
      <formula>"Gutzy"</formula>
    </cfRule>
    <cfRule type="cellIs" dxfId="10288" priority="189" operator="equal">
      <formula>"LCP"</formula>
    </cfRule>
  </conditionalFormatting>
  <conditionalFormatting sqref="A59">
    <cfRule type="cellIs" dxfId="10287" priority="185" operator="equal">
      <formula>"Receiving"</formula>
    </cfRule>
  </conditionalFormatting>
  <conditionalFormatting sqref="A62">
    <cfRule type="cellIs" dxfId="10286" priority="184" operator="equal">
      <formula>"SLC"</formula>
    </cfRule>
  </conditionalFormatting>
  <conditionalFormatting sqref="A62">
    <cfRule type="cellIs" dxfId="10285" priority="180" operator="equal">
      <formula>"IDF"</formula>
    </cfRule>
    <cfRule type="cellIs" dxfId="10284" priority="181" operator="equal">
      <formula>"Costco"</formula>
    </cfRule>
    <cfRule type="cellIs" dxfId="10283" priority="182" operator="equal">
      <formula>"Gutzy"</formula>
    </cfRule>
    <cfRule type="cellIs" dxfId="10282" priority="183" operator="equal">
      <formula>"LCP"</formula>
    </cfRule>
  </conditionalFormatting>
  <conditionalFormatting sqref="A62">
    <cfRule type="cellIs" dxfId="10281" priority="179" operator="equal">
      <formula>"Receiving"</formula>
    </cfRule>
  </conditionalFormatting>
  <conditionalFormatting sqref="A59:A62">
    <cfRule type="cellIs" dxfId="10280" priority="178" operator="equal">
      <formula>"SLC"</formula>
    </cfRule>
  </conditionalFormatting>
  <conditionalFormatting sqref="A59:A62">
    <cfRule type="cellIs" dxfId="10279" priority="174" operator="equal">
      <formula>"IDF"</formula>
    </cfRule>
    <cfRule type="cellIs" dxfId="10278" priority="175" operator="equal">
      <formula>"Costco"</formula>
    </cfRule>
    <cfRule type="cellIs" dxfId="10277" priority="176" operator="equal">
      <formula>"Gutzy"</formula>
    </cfRule>
    <cfRule type="cellIs" dxfId="10276" priority="177" operator="equal">
      <formula>"LCP"</formula>
    </cfRule>
  </conditionalFormatting>
  <conditionalFormatting sqref="A59:A62">
    <cfRule type="cellIs" dxfId="10275" priority="173" operator="equal">
      <formula>"Receiving"</formula>
    </cfRule>
  </conditionalFormatting>
  <conditionalFormatting sqref="A34:A47">
    <cfRule type="cellIs" dxfId="10274" priority="172" operator="equal">
      <formula>"SLC"</formula>
    </cfRule>
  </conditionalFormatting>
  <conditionalFormatting sqref="A34:A47">
    <cfRule type="cellIs" dxfId="10273" priority="168" operator="equal">
      <formula>"IDF"</formula>
    </cfRule>
    <cfRule type="cellIs" dxfId="10272" priority="169" operator="equal">
      <formula>"Costco"</formula>
    </cfRule>
    <cfRule type="cellIs" dxfId="10271" priority="170" operator="equal">
      <formula>"Gutzy"</formula>
    </cfRule>
    <cfRule type="cellIs" dxfId="10270" priority="171" operator="equal">
      <formula>"LCP"</formula>
    </cfRule>
  </conditionalFormatting>
  <conditionalFormatting sqref="A34:A47">
    <cfRule type="cellIs" dxfId="10269" priority="167" operator="equal">
      <formula>"Receiving"</formula>
    </cfRule>
  </conditionalFormatting>
  <conditionalFormatting sqref="A48:A56">
    <cfRule type="cellIs" dxfId="10268" priority="166" operator="equal">
      <formula>"SLC"</formula>
    </cfRule>
  </conditionalFormatting>
  <conditionalFormatting sqref="A48:A56">
    <cfRule type="cellIs" dxfId="10267" priority="162" operator="equal">
      <formula>"IDF"</formula>
    </cfRule>
    <cfRule type="cellIs" dxfId="10266" priority="163" operator="equal">
      <formula>"Costco"</formula>
    </cfRule>
    <cfRule type="cellIs" dxfId="10265" priority="164" operator="equal">
      <formula>"Gutzy"</formula>
    </cfRule>
    <cfRule type="cellIs" dxfId="10264" priority="165" operator="equal">
      <formula>"LCP"</formula>
    </cfRule>
  </conditionalFormatting>
  <conditionalFormatting sqref="A48:A56">
    <cfRule type="cellIs" dxfId="10263" priority="161" operator="equal">
      <formula>"Receiving"</formula>
    </cfRule>
  </conditionalFormatting>
  <conditionalFormatting sqref="J62">
    <cfRule type="cellIs" dxfId="10262" priority="160" operator="equal">
      <formula>"SLC"</formula>
    </cfRule>
  </conditionalFormatting>
  <conditionalFormatting sqref="J62">
    <cfRule type="cellIs" dxfId="10261" priority="156" operator="equal">
      <formula>"IDF"</formula>
    </cfRule>
    <cfRule type="cellIs" dxfId="10260" priority="157" operator="equal">
      <formula>"Costco"</formula>
    </cfRule>
    <cfRule type="cellIs" dxfId="10259" priority="158" operator="equal">
      <formula>"Gutzy"</formula>
    </cfRule>
    <cfRule type="cellIs" dxfId="10258" priority="159" operator="equal">
      <formula>"LCP"</formula>
    </cfRule>
  </conditionalFormatting>
  <conditionalFormatting sqref="J62">
    <cfRule type="cellIs" dxfId="10257" priority="155" operator="equal">
      <formula>"Receiving"</formula>
    </cfRule>
  </conditionalFormatting>
  <conditionalFormatting sqref="J62">
    <cfRule type="cellIs" dxfId="10256" priority="154" operator="equal">
      <formula>"SLC"</formula>
    </cfRule>
  </conditionalFormatting>
  <conditionalFormatting sqref="J62">
    <cfRule type="cellIs" dxfId="10255" priority="150" operator="equal">
      <formula>"IDF"</formula>
    </cfRule>
    <cfRule type="cellIs" dxfId="10254" priority="151" operator="equal">
      <formula>"Costco"</formula>
    </cfRule>
    <cfRule type="cellIs" dxfId="10253" priority="152" operator="equal">
      <formula>"Gutzy"</formula>
    </cfRule>
    <cfRule type="cellIs" dxfId="10252" priority="153" operator="equal">
      <formula>"LCP"</formula>
    </cfRule>
  </conditionalFormatting>
  <conditionalFormatting sqref="J62">
    <cfRule type="cellIs" dxfId="10251" priority="149" operator="equal">
      <formula>"Receiving"</formula>
    </cfRule>
  </conditionalFormatting>
  <conditionalFormatting sqref="J34:J47">
    <cfRule type="cellIs" dxfId="10250" priority="148" operator="equal">
      <formula>"SLC"</formula>
    </cfRule>
  </conditionalFormatting>
  <conditionalFormatting sqref="J34:J47">
    <cfRule type="cellIs" dxfId="10249" priority="144" operator="equal">
      <formula>"IDF"</formula>
    </cfRule>
    <cfRule type="cellIs" dxfId="10248" priority="145" operator="equal">
      <formula>"Costco"</formula>
    </cfRule>
    <cfRule type="cellIs" dxfId="10247" priority="146" operator="equal">
      <formula>"Gutzy"</formula>
    </cfRule>
    <cfRule type="cellIs" dxfId="10246" priority="147" operator="equal">
      <formula>"LCP"</formula>
    </cfRule>
  </conditionalFormatting>
  <conditionalFormatting sqref="J34:J47">
    <cfRule type="cellIs" dxfId="10245" priority="143" operator="equal">
      <formula>"Receiving"</formula>
    </cfRule>
  </conditionalFormatting>
  <conditionalFormatting sqref="J48:J53">
    <cfRule type="cellIs" dxfId="10244" priority="142" operator="equal">
      <formula>"SLC"</formula>
    </cfRule>
  </conditionalFormatting>
  <conditionalFormatting sqref="J48:J53">
    <cfRule type="cellIs" dxfId="10243" priority="138" operator="equal">
      <formula>"IDF"</formula>
    </cfRule>
    <cfRule type="cellIs" dxfId="10242" priority="139" operator="equal">
      <formula>"Costco"</formula>
    </cfRule>
    <cfRule type="cellIs" dxfId="10241" priority="140" operator="equal">
      <formula>"Gutzy"</formula>
    </cfRule>
    <cfRule type="cellIs" dxfId="10240" priority="141" operator="equal">
      <formula>"LCP"</formula>
    </cfRule>
  </conditionalFormatting>
  <conditionalFormatting sqref="J48:J53">
    <cfRule type="cellIs" dxfId="10239" priority="137" operator="equal">
      <formula>"Receiving"</formula>
    </cfRule>
  </conditionalFormatting>
  <conditionalFormatting sqref="S59">
    <cfRule type="cellIs" dxfId="10238" priority="136" operator="equal">
      <formula>"SLC"</formula>
    </cfRule>
  </conditionalFormatting>
  <conditionalFormatting sqref="S59">
    <cfRule type="cellIs" dxfId="10237" priority="132" operator="equal">
      <formula>"IDF"</formula>
    </cfRule>
    <cfRule type="cellIs" dxfId="10236" priority="133" operator="equal">
      <formula>"Costco"</formula>
    </cfRule>
    <cfRule type="cellIs" dxfId="10235" priority="134" operator="equal">
      <formula>"Gutzy"</formula>
    </cfRule>
    <cfRule type="cellIs" dxfId="10234" priority="135" operator="equal">
      <formula>"LCP"</formula>
    </cfRule>
  </conditionalFormatting>
  <conditionalFormatting sqref="S59">
    <cfRule type="cellIs" dxfId="10233" priority="131" operator="equal">
      <formula>"Receiving"</formula>
    </cfRule>
  </conditionalFormatting>
  <conditionalFormatting sqref="S62">
    <cfRule type="cellIs" dxfId="10232" priority="130" operator="equal">
      <formula>"SLC"</formula>
    </cfRule>
  </conditionalFormatting>
  <conditionalFormatting sqref="S62">
    <cfRule type="cellIs" dxfId="10231" priority="126" operator="equal">
      <formula>"IDF"</formula>
    </cfRule>
    <cfRule type="cellIs" dxfId="10230" priority="127" operator="equal">
      <formula>"Costco"</formula>
    </cfRule>
    <cfRule type="cellIs" dxfId="10229" priority="128" operator="equal">
      <formula>"Gutzy"</formula>
    </cfRule>
    <cfRule type="cellIs" dxfId="10228" priority="129" operator="equal">
      <formula>"LCP"</formula>
    </cfRule>
  </conditionalFormatting>
  <conditionalFormatting sqref="S62">
    <cfRule type="cellIs" dxfId="10227" priority="125" operator="equal">
      <formula>"Receiving"</formula>
    </cfRule>
  </conditionalFormatting>
  <conditionalFormatting sqref="S59:S62">
    <cfRule type="cellIs" dxfId="10226" priority="124" operator="equal">
      <formula>"SLC"</formula>
    </cfRule>
  </conditionalFormatting>
  <conditionalFormatting sqref="S59:S62">
    <cfRule type="cellIs" dxfId="10225" priority="120" operator="equal">
      <formula>"IDF"</formula>
    </cfRule>
    <cfRule type="cellIs" dxfId="10224" priority="121" operator="equal">
      <formula>"Costco"</formula>
    </cfRule>
    <cfRule type="cellIs" dxfId="10223" priority="122" operator="equal">
      <formula>"Gutzy"</formula>
    </cfRule>
    <cfRule type="cellIs" dxfId="10222" priority="123" operator="equal">
      <formula>"LCP"</formula>
    </cfRule>
  </conditionalFormatting>
  <conditionalFormatting sqref="S59:S62">
    <cfRule type="cellIs" dxfId="10221" priority="119" operator="equal">
      <formula>"Receiving"</formula>
    </cfRule>
  </conditionalFormatting>
  <conditionalFormatting sqref="S57:S58 S34:S47">
    <cfRule type="cellIs" dxfId="10220" priority="118" operator="equal">
      <formula>"SLC"</formula>
    </cfRule>
  </conditionalFormatting>
  <conditionalFormatting sqref="S57:S58 S34:S47">
    <cfRule type="cellIs" dxfId="10219" priority="114" operator="equal">
      <formula>"IDF"</formula>
    </cfRule>
    <cfRule type="cellIs" dxfId="10218" priority="115" operator="equal">
      <formula>"Costco"</formula>
    </cfRule>
    <cfRule type="cellIs" dxfId="10217" priority="116" operator="equal">
      <formula>"Gutzy"</formula>
    </cfRule>
    <cfRule type="cellIs" dxfId="10216" priority="117" operator="equal">
      <formula>"LCP"</formula>
    </cfRule>
  </conditionalFormatting>
  <conditionalFormatting sqref="S57:S58 S34:S47">
    <cfRule type="cellIs" dxfId="10215" priority="113" operator="equal">
      <formula>"Receiving"</formula>
    </cfRule>
  </conditionalFormatting>
  <conditionalFormatting sqref="S48:S56">
    <cfRule type="cellIs" dxfId="10214" priority="112" operator="equal">
      <formula>"SLC"</formula>
    </cfRule>
  </conditionalFormatting>
  <conditionalFormatting sqref="S48:S56">
    <cfRule type="cellIs" dxfId="10213" priority="108" operator="equal">
      <formula>"IDF"</formula>
    </cfRule>
    <cfRule type="cellIs" dxfId="10212" priority="109" operator="equal">
      <formula>"Costco"</formula>
    </cfRule>
    <cfRule type="cellIs" dxfId="10211" priority="110" operator="equal">
      <formula>"Gutzy"</formula>
    </cfRule>
    <cfRule type="cellIs" dxfId="10210" priority="111" operator="equal">
      <formula>"LCP"</formula>
    </cfRule>
  </conditionalFormatting>
  <conditionalFormatting sqref="S48:S56">
    <cfRule type="cellIs" dxfId="10209" priority="107" operator="equal">
      <formula>"Receiving"</formula>
    </cfRule>
  </conditionalFormatting>
  <conditionalFormatting sqref="A90">
    <cfRule type="cellIs" dxfId="10208" priority="106" operator="equal">
      <formula>"SLC"</formula>
    </cfRule>
  </conditionalFormatting>
  <conditionalFormatting sqref="A90">
    <cfRule type="cellIs" dxfId="10207" priority="102" operator="equal">
      <formula>"IDF"</formula>
    </cfRule>
    <cfRule type="cellIs" dxfId="10206" priority="103" operator="equal">
      <formula>"Costco"</formula>
    </cfRule>
    <cfRule type="cellIs" dxfId="10205" priority="104" operator="equal">
      <formula>"Gutzy"</formula>
    </cfRule>
    <cfRule type="cellIs" dxfId="10204" priority="105" operator="equal">
      <formula>"LCP"</formula>
    </cfRule>
  </conditionalFormatting>
  <conditionalFormatting sqref="A90">
    <cfRule type="cellIs" dxfId="10203" priority="101" operator="equal">
      <formula>"Receiving"</formula>
    </cfRule>
  </conditionalFormatting>
  <conditionalFormatting sqref="A88:A90">
    <cfRule type="cellIs" dxfId="10202" priority="100" operator="equal">
      <formula>"SLC"</formula>
    </cfRule>
  </conditionalFormatting>
  <conditionalFormatting sqref="A88:A90">
    <cfRule type="cellIs" dxfId="10201" priority="96" operator="equal">
      <formula>"IDF"</formula>
    </cfRule>
    <cfRule type="cellIs" dxfId="10200" priority="97" operator="equal">
      <formula>"Costco"</formula>
    </cfRule>
    <cfRule type="cellIs" dxfId="10199" priority="98" operator="equal">
      <formula>"Gutzy"</formula>
    </cfRule>
    <cfRule type="cellIs" dxfId="10198" priority="99" operator="equal">
      <formula>"LCP"</formula>
    </cfRule>
  </conditionalFormatting>
  <conditionalFormatting sqref="A88:A90">
    <cfRule type="cellIs" dxfId="10197" priority="95" operator="equal">
      <formula>"Receiving"</formula>
    </cfRule>
  </conditionalFormatting>
  <conditionalFormatting sqref="A85 A65:A78">
    <cfRule type="cellIs" dxfId="10196" priority="94" operator="equal">
      <formula>"SLC"</formula>
    </cfRule>
  </conditionalFormatting>
  <conditionalFormatting sqref="A85 A65:A78">
    <cfRule type="cellIs" dxfId="10195" priority="90" operator="equal">
      <formula>"IDF"</formula>
    </cfRule>
    <cfRule type="cellIs" dxfId="10194" priority="91" operator="equal">
      <formula>"Costco"</formula>
    </cfRule>
    <cfRule type="cellIs" dxfId="10193" priority="92" operator="equal">
      <formula>"Gutzy"</formula>
    </cfRule>
    <cfRule type="cellIs" dxfId="10192" priority="93" operator="equal">
      <formula>"LCP"</formula>
    </cfRule>
  </conditionalFormatting>
  <conditionalFormatting sqref="A85 A65:A78">
    <cfRule type="cellIs" dxfId="10191" priority="89" operator="equal">
      <formula>"Receiving"</formula>
    </cfRule>
  </conditionalFormatting>
  <conditionalFormatting sqref="A79:A84">
    <cfRule type="cellIs" dxfId="10190" priority="88" operator="equal">
      <formula>"SLC"</formula>
    </cfRule>
  </conditionalFormatting>
  <conditionalFormatting sqref="A79:A84">
    <cfRule type="cellIs" dxfId="10189" priority="84" operator="equal">
      <formula>"IDF"</formula>
    </cfRule>
    <cfRule type="cellIs" dxfId="10188" priority="85" operator="equal">
      <formula>"Costco"</formula>
    </cfRule>
    <cfRule type="cellIs" dxfId="10187" priority="86" operator="equal">
      <formula>"Gutzy"</formula>
    </cfRule>
    <cfRule type="cellIs" dxfId="10186" priority="87" operator="equal">
      <formula>"LCP"</formula>
    </cfRule>
  </conditionalFormatting>
  <conditionalFormatting sqref="A79:A84">
    <cfRule type="cellIs" dxfId="10185" priority="83" operator="equal">
      <formula>"Receiving"</formula>
    </cfRule>
  </conditionalFormatting>
  <conditionalFormatting sqref="A92:A100 H92:H100">
    <cfRule type="cellIs" dxfId="10184" priority="82" operator="equal">
      <formula>"SLC"</formula>
    </cfRule>
  </conditionalFormatting>
  <conditionalFormatting sqref="A92:A100 H92:H100">
    <cfRule type="cellIs" dxfId="10183" priority="78" operator="equal">
      <formula>"IDF"</formula>
    </cfRule>
    <cfRule type="cellIs" dxfId="10182" priority="79" operator="equal">
      <formula>"Costco"</formula>
    </cfRule>
    <cfRule type="cellIs" dxfId="10181" priority="80" operator="equal">
      <formula>"Gutzy"</formula>
    </cfRule>
    <cfRule type="cellIs" dxfId="10180" priority="81" operator="equal">
      <formula>"LCP"</formula>
    </cfRule>
  </conditionalFormatting>
  <conditionalFormatting sqref="A92:A100 H92:H100">
    <cfRule type="cellIs" dxfId="10179" priority="77" operator="equal">
      <formula>"Receiving"</formula>
    </cfRule>
  </conditionalFormatting>
  <conditionalFormatting sqref="S74:S79 N65:N70 N74:N80">
    <cfRule type="cellIs" dxfId="10178" priority="76" operator="equal">
      <formula>"SLC"</formula>
    </cfRule>
  </conditionalFormatting>
  <conditionalFormatting sqref="S74:S79 N65:N70 N74:N80">
    <cfRule type="cellIs" dxfId="10177" priority="72" operator="equal">
      <formula>"IDF"</formula>
    </cfRule>
    <cfRule type="cellIs" dxfId="10176" priority="73" operator="equal">
      <formula>"Costco"</formula>
    </cfRule>
    <cfRule type="cellIs" dxfId="10175" priority="74" operator="equal">
      <formula>"Gutzy"</formula>
    </cfRule>
    <cfRule type="cellIs" dxfId="10174" priority="75" operator="equal">
      <formula>"LCP"</formula>
    </cfRule>
  </conditionalFormatting>
  <conditionalFormatting sqref="S74:S79">
    <cfRule type="cellIs" dxfId="10173" priority="71" operator="equal">
      <formula>"Receiving"</formula>
    </cfRule>
  </conditionalFormatting>
  <conditionalFormatting sqref="Q65:Q69 T75:T80 W65:W70 O64 U74 L64:L70 S65:T70">
    <cfRule type="cellIs" dxfId="10172" priority="70" operator="equal">
      <formula>"SLC"</formula>
    </cfRule>
  </conditionalFormatting>
  <conditionalFormatting sqref="Q65:Q69 T75:T80 W65:W70 O64 U74 L64:L70 S65:T70">
    <cfRule type="cellIs" dxfId="10171" priority="66" operator="equal">
      <formula>"IDF"</formula>
    </cfRule>
    <cfRule type="cellIs" dxfId="10170" priority="67" operator="equal">
      <formula>"Costco"</formula>
    </cfRule>
    <cfRule type="cellIs" dxfId="10169" priority="68" operator="equal">
      <formula>"Gutzy"</formula>
    </cfRule>
    <cfRule type="cellIs" dxfId="10168" priority="69" operator="equal">
      <formula>"LCP"</formula>
    </cfRule>
  </conditionalFormatting>
  <conditionalFormatting sqref="Q75:Q80">
    <cfRule type="cellIs" dxfId="10167" priority="65" operator="equal">
      <formula>"SLC"</formula>
    </cfRule>
  </conditionalFormatting>
  <conditionalFormatting sqref="Q75:Q80">
    <cfRule type="cellIs" dxfId="10166" priority="61" operator="equal">
      <formula>"IDF"</formula>
    </cfRule>
    <cfRule type="cellIs" dxfId="10165" priority="62" operator="equal">
      <formula>"Costco"</formula>
    </cfRule>
    <cfRule type="cellIs" dxfId="10164" priority="63" operator="equal">
      <formula>"Gutzy"</formula>
    </cfRule>
    <cfRule type="cellIs" dxfId="10163" priority="64" operator="equal">
      <formula>"LCP"</formula>
    </cfRule>
  </conditionalFormatting>
  <conditionalFormatting sqref="W75:W80">
    <cfRule type="cellIs" dxfId="10162" priority="60" operator="equal">
      <formula>"SLC"</formula>
    </cfRule>
  </conditionalFormatting>
  <conditionalFormatting sqref="W75:W80">
    <cfRule type="cellIs" dxfId="10161" priority="56" operator="equal">
      <formula>"IDF"</formula>
    </cfRule>
    <cfRule type="cellIs" dxfId="10160" priority="57" operator="equal">
      <formula>"Costco"</formula>
    </cfRule>
    <cfRule type="cellIs" dxfId="10159" priority="58" operator="equal">
      <formula>"Gutzy"</formula>
    </cfRule>
    <cfRule type="cellIs" dxfId="10158" priority="59" operator="equal">
      <formula>"LCP"</formula>
    </cfRule>
  </conditionalFormatting>
  <conditionalFormatting sqref="N74:N80 U74 L64:L70 S65:S70">
    <cfRule type="cellIs" dxfId="10157" priority="55" operator="equal">
      <formula>"Receiving"</formula>
    </cfRule>
  </conditionalFormatting>
  <conditionalFormatting sqref="A26">
    <cfRule type="cellIs" dxfId="10156" priority="54" operator="equal">
      <formula>"SLC"</formula>
    </cfRule>
  </conditionalFormatting>
  <conditionalFormatting sqref="A26">
    <cfRule type="cellIs" dxfId="10155" priority="50" operator="equal">
      <formula>"IDF"</formula>
    </cfRule>
    <cfRule type="cellIs" dxfId="10154" priority="51" operator="equal">
      <formula>"Costco"</formula>
    </cfRule>
    <cfRule type="cellIs" dxfId="10153" priority="52" operator="equal">
      <formula>"Gutzy"</formula>
    </cfRule>
    <cfRule type="cellIs" dxfId="10152" priority="53" operator="equal">
      <formula>"LCP"</formula>
    </cfRule>
  </conditionalFormatting>
  <conditionalFormatting sqref="A26">
    <cfRule type="cellIs" dxfId="10151" priority="49" operator="equal">
      <formula>"Receiving"</formula>
    </cfRule>
  </conditionalFormatting>
  <conditionalFormatting sqref="A87">
    <cfRule type="cellIs" dxfId="10150" priority="48" operator="equal">
      <formula>"SLC"</formula>
    </cfRule>
  </conditionalFormatting>
  <conditionalFormatting sqref="A87">
    <cfRule type="cellIs" dxfId="10149" priority="44" operator="equal">
      <formula>"IDF"</formula>
    </cfRule>
    <cfRule type="cellIs" dxfId="10148" priority="45" operator="equal">
      <formula>"Costco"</formula>
    </cfRule>
    <cfRule type="cellIs" dxfId="10147" priority="46" operator="equal">
      <formula>"Gutzy"</formula>
    </cfRule>
    <cfRule type="cellIs" dxfId="10146" priority="47" operator="equal">
      <formula>"LCP"</formula>
    </cfRule>
  </conditionalFormatting>
  <conditionalFormatting sqref="A87">
    <cfRule type="cellIs" dxfId="10145" priority="43" operator="equal">
      <formula>"Receiving"</formula>
    </cfRule>
  </conditionalFormatting>
  <conditionalFormatting sqref="A5:A14">
    <cfRule type="cellIs" dxfId="10144" priority="42" operator="equal">
      <formula>"SLC"</formula>
    </cfRule>
  </conditionalFormatting>
  <conditionalFormatting sqref="A5:A14">
    <cfRule type="cellIs" dxfId="10143" priority="38" operator="equal">
      <formula>"IDF"</formula>
    </cfRule>
    <cfRule type="cellIs" dxfId="10142" priority="39" operator="equal">
      <formula>"Costco"</formula>
    </cfRule>
    <cfRule type="cellIs" dxfId="10141" priority="40" operator="equal">
      <formula>"Gutzy"</formula>
    </cfRule>
    <cfRule type="cellIs" dxfId="10140" priority="41" operator="equal">
      <formula>"LCP"</formula>
    </cfRule>
  </conditionalFormatting>
  <conditionalFormatting sqref="A5:A14">
    <cfRule type="cellIs" dxfId="10139" priority="37" operator="equal">
      <formula>"Receiving"</formula>
    </cfRule>
  </conditionalFormatting>
  <conditionalFormatting sqref="J25">
    <cfRule type="cellIs" dxfId="10138" priority="36" operator="equal">
      <formula>"SLC"</formula>
    </cfRule>
  </conditionalFormatting>
  <conditionalFormatting sqref="J25">
    <cfRule type="cellIs" dxfId="10137" priority="32" operator="equal">
      <formula>"IDF"</formula>
    </cfRule>
    <cfRule type="cellIs" dxfId="10136" priority="33" operator="equal">
      <formula>"Costco"</formula>
    </cfRule>
    <cfRule type="cellIs" dxfId="10135" priority="34" operator="equal">
      <formula>"Gutzy"</formula>
    </cfRule>
    <cfRule type="cellIs" dxfId="10134" priority="35" operator="equal">
      <formula>"LCP"</formula>
    </cfRule>
  </conditionalFormatting>
  <conditionalFormatting sqref="J25">
    <cfRule type="cellIs" dxfId="10133" priority="31" operator="equal">
      <formula>"Receiving"</formula>
    </cfRule>
  </conditionalFormatting>
  <conditionalFormatting sqref="A58">
    <cfRule type="cellIs" dxfId="10132" priority="30" operator="equal">
      <formula>"SLC"</formula>
    </cfRule>
  </conditionalFormatting>
  <conditionalFormatting sqref="A58">
    <cfRule type="cellIs" dxfId="10131" priority="26" operator="equal">
      <formula>"IDF"</formula>
    </cfRule>
    <cfRule type="cellIs" dxfId="10130" priority="27" operator="equal">
      <formula>"Costco"</formula>
    </cfRule>
    <cfRule type="cellIs" dxfId="10129" priority="28" operator="equal">
      <formula>"Gutzy"</formula>
    </cfRule>
    <cfRule type="cellIs" dxfId="10128" priority="29" operator="equal">
      <formula>"LCP"</formula>
    </cfRule>
  </conditionalFormatting>
  <conditionalFormatting sqref="A58">
    <cfRule type="cellIs" dxfId="10127" priority="25" operator="equal">
      <formula>"Receiving"</formula>
    </cfRule>
  </conditionalFormatting>
  <conditionalFormatting sqref="A86">
    <cfRule type="cellIs" dxfId="10126" priority="24" operator="equal">
      <formula>"SLC"</formula>
    </cfRule>
  </conditionalFormatting>
  <conditionalFormatting sqref="A86">
    <cfRule type="cellIs" dxfId="10125" priority="20" operator="equal">
      <formula>"IDF"</formula>
    </cfRule>
    <cfRule type="cellIs" dxfId="10124" priority="21" operator="equal">
      <formula>"Costco"</formula>
    </cfRule>
    <cfRule type="cellIs" dxfId="10123" priority="22" operator="equal">
      <formula>"Gutzy"</formula>
    </cfRule>
    <cfRule type="cellIs" dxfId="10122" priority="23" operator="equal">
      <formula>"LCP"</formula>
    </cfRule>
  </conditionalFormatting>
  <conditionalFormatting sqref="A86">
    <cfRule type="cellIs" dxfId="10121" priority="19" operator="equal">
      <formula>"Receiving"</formula>
    </cfRule>
  </conditionalFormatting>
  <conditionalFormatting sqref="J58 J61">
    <cfRule type="cellIs" dxfId="10120" priority="18" operator="equal">
      <formula>"SLC"</formula>
    </cfRule>
  </conditionalFormatting>
  <conditionalFormatting sqref="J58 J61">
    <cfRule type="cellIs" dxfId="10119" priority="14" operator="equal">
      <formula>"IDF"</formula>
    </cfRule>
    <cfRule type="cellIs" dxfId="10118" priority="15" operator="equal">
      <formula>"Costco"</formula>
    </cfRule>
    <cfRule type="cellIs" dxfId="10117" priority="16" operator="equal">
      <formula>"Gutzy"</formula>
    </cfRule>
    <cfRule type="cellIs" dxfId="10116" priority="17" operator="equal">
      <formula>"LCP"</formula>
    </cfRule>
  </conditionalFormatting>
  <conditionalFormatting sqref="J58 J61">
    <cfRule type="cellIs" dxfId="10115" priority="13" operator="equal">
      <formula>"Receiving"</formula>
    </cfRule>
  </conditionalFormatting>
  <conditionalFormatting sqref="J54:J56 J59">
    <cfRule type="cellIs" dxfId="10114" priority="12" operator="equal">
      <formula>"SLC"</formula>
    </cfRule>
  </conditionalFormatting>
  <conditionalFormatting sqref="J54:J56 J59">
    <cfRule type="cellIs" dxfId="10113" priority="8" operator="equal">
      <formula>"IDF"</formula>
    </cfRule>
    <cfRule type="cellIs" dxfId="10112" priority="9" operator="equal">
      <formula>"Costco"</formula>
    </cfRule>
    <cfRule type="cellIs" dxfId="10111" priority="10" operator="equal">
      <formula>"Gutzy"</formula>
    </cfRule>
    <cfRule type="cellIs" dxfId="10110" priority="11" operator="equal">
      <formula>"LCP"</formula>
    </cfRule>
  </conditionalFormatting>
  <conditionalFormatting sqref="J54:J56 J59">
    <cfRule type="cellIs" dxfId="10109" priority="7" operator="equal">
      <formula>"Receiving"</formula>
    </cfRule>
  </conditionalFormatting>
  <conditionalFormatting sqref="J57 J60">
    <cfRule type="cellIs" dxfId="10108" priority="6" operator="equal">
      <formula>"SLC"</formula>
    </cfRule>
  </conditionalFormatting>
  <conditionalFormatting sqref="J57 J60">
    <cfRule type="cellIs" dxfId="10107" priority="2" operator="equal">
      <formula>"IDF"</formula>
    </cfRule>
    <cfRule type="cellIs" dxfId="10106" priority="3" operator="equal">
      <formula>"Costco"</formula>
    </cfRule>
    <cfRule type="cellIs" dxfId="10105" priority="4" operator="equal">
      <formula>"Gutzy"</formula>
    </cfRule>
    <cfRule type="cellIs" dxfId="10104" priority="5" operator="equal">
      <formula>"LCP"</formula>
    </cfRule>
  </conditionalFormatting>
  <conditionalFormatting sqref="J57 J60">
    <cfRule type="cellIs" dxfId="1010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822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22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5B3F8-217A-484D-B130-0F0A05FA87A6}">
          <x14:formula1>
            <xm:f>Lists!$A$1:$A$52</xm:f>
          </x14:formula1>
          <xm:sqref>C1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D08F-D872-43F3-8B26-9D90EB9D7932}">
  <sheetPr codeName="Sheet262">
    <tabColor rgb="FFFF0000"/>
    <pageSetUpPr fitToPage="1"/>
  </sheetPr>
  <dimension ref="A1:BC276"/>
  <sheetViews>
    <sheetView topLeftCell="A31" zoomScale="90" zoomScaleNormal="90" zoomScaleSheetLayoutView="37" workbookViewId="0">
      <selection activeCell="P56" sqref="P56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6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131</v>
      </c>
    </row>
    <row r="2" spans="1:36" ht="8.25" customHeight="1" thickBot="1" x14ac:dyDescent="0.3"/>
    <row r="3" spans="1:36" ht="16.5" thickBot="1" x14ac:dyDescent="0.3">
      <c r="A3" s="476">
        <f>VLOOKUP(C1,Lists!A1:B52,2)</f>
        <v>46194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46195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46196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35525</v>
      </c>
      <c r="C5" s="137">
        <v>87789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35540</v>
      </c>
      <c r="L5" s="137">
        <v>88308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35559</v>
      </c>
      <c r="U5" s="137">
        <v>88353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128">
        <v>35526</v>
      </c>
      <c r="C6" s="128">
        <v>87800</v>
      </c>
      <c r="D6" s="128"/>
      <c r="E6" s="128" t="s">
        <v>69</v>
      </c>
      <c r="F6" s="142"/>
      <c r="G6" s="302"/>
      <c r="H6" s="142"/>
      <c r="I6" s="311"/>
      <c r="J6" s="145" t="s">
        <v>19</v>
      </c>
      <c r="K6" s="205">
        <v>35541</v>
      </c>
      <c r="L6" s="128">
        <v>88319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35560</v>
      </c>
      <c r="U6" s="148">
        <v>88354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35527</v>
      </c>
      <c r="C7" s="128">
        <v>87801</v>
      </c>
      <c r="D7" s="128"/>
      <c r="E7" s="128" t="s">
        <v>69</v>
      </c>
      <c r="F7" s="142"/>
      <c r="G7" s="302"/>
      <c r="H7" s="142"/>
      <c r="I7" s="312"/>
      <c r="J7" s="145" t="s">
        <v>19</v>
      </c>
      <c r="K7" s="205">
        <v>35542</v>
      </c>
      <c r="L7" s="128">
        <v>88332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35561</v>
      </c>
      <c r="U7" s="128">
        <v>88355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35528</v>
      </c>
      <c r="C8" s="128">
        <v>87802</v>
      </c>
      <c r="D8" s="128"/>
      <c r="E8" s="128" t="s">
        <v>69</v>
      </c>
      <c r="F8" s="142"/>
      <c r="G8" s="302"/>
      <c r="H8" s="142"/>
      <c r="I8" s="312"/>
      <c r="J8" s="145" t="s">
        <v>19</v>
      </c>
      <c r="K8" s="245">
        <v>35543</v>
      </c>
      <c r="L8" s="128">
        <v>88343</v>
      </c>
      <c r="M8" s="128" t="s">
        <v>132</v>
      </c>
      <c r="N8" s="128" t="s">
        <v>62</v>
      </c>
      <c r="O8" s="142"/>
      <c r="P8" s="302"/>
      <c r="Q8" s="142"/>
      <c r="R8" s="311"/>
      <c r="S8" s="145" t="s">
        <v>19</v>
      </c>
      <c r="T8" s="205">
        <v>35562</v>
      </c>
      <c r="U8" s="128">
        <v>88356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128">
        <v>35529</v>
      </c>
      <c r="C9" s="245">
        <v>87803</v>
      </c>
      <c r="D9" s="548" t="s">
        <v>113</v>
      </c>
      <c r="E9" s="128" t="s">
        <v>62</v>
      </c>
      <c r="F9" s="142"/>
      <c r="G9" s="302"/>
      <c r="H9" s="142"/>
      <c r="I9" s="311"/>
      <c r="J9" s="145" t="s">
        <v>19</v>
      </c>
      <c r="K9" s="205">
        <v>35544</v>
      </c>
      <c r="L9" s="128">
        <v>88352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35563</v>
      </c>
      <c r="U9" s="128">
        <v>88357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128">
        <v>35530</v>
      </c>
      <c r="C10" s="245">
        <v>87804</v>
      </c>
      <c r="D10" s="549"/>
      <c r="E10" s="128" t="s">
        <v>62</v>
      </c>
      <c r="F10" s="142"/>
      <c r="G10" s="302"/>
      <c r="H10" s="142"/>
      <c r="I10" s="311"/>
      <c r="J10" s="145" t="s">
        <v>19</v>
      </c>
      <c r="K10" s="205">
        <v>35545</v>
      </c>
      <c r="L10" s="128">
        <v>88363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35564</v>
      </c>
      <c r="U10" s="128">
        <v>88358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35531</v>
      </c>
      <c r="C11" s="128">
        <v>87805</v>
      </c>
      <c r="D11" s="128"/>
      <c r="E11" s="128" t="s">
        <v>70</v>
      </c>
      <c r="F11" s="142"/>
      <c r="G11" s="302"/>
      <c r="H11" s="142"/>
      <c r="I11" s="311"/>
      <c r="J11" s="145" t="s">
        <v>19</v>
      </c>
      <c r="K11" s="205">
        <v>35546</v>
      </c>
      <c r="L11" s="128">
        <v>88368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35565</v>
      </c>
      <c r="U11" s="128">
        <v>88359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35532</v>
      </c>
      <c r="C12" s="128">
        <v>87806</v>
      </c>
      <c r="D12" s="128"/>
      <c r="E12" s="128" t="s">
        <v>70</v>
      </c>
      <c r="F12" s="142"/>
      <c r="G12" s="302"/>
      <c r="H12" s="142"/>
      <c r="I12" s="311"/>
      <c r="J12" s="145" t="s">
        <v>19</v>
      </c>
      <c r="K12" s="205">
        <v>35547</v>
      </c>
      <c r="L12" s="128">
        <v>88369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35566</v>
      </c>
      <c r="U12" s="128">
        <v>88360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35533</v>
      </c>
      <c r="C13" s="128">
        <v>87807</v>
      </c>
      <c r="D13" s="128" t="s">
        <v>133</v>
      </c>
      <c r="E13" s="128" t="s">
        <v>70</v>
      </c>
      <c r="F13" s="142"/>
      <c r="G13" s="302"/>
      <c r="H13" s="142"/>
      <c r="I13" s="311">
        <v>46196</v>
      </c>
      <c r="J13" s="145" t="s">
        <v>19</v>
      </c>
      <c r="K13" s="205">
        <v>35548</v>
      </c>
      <c r="L13" s="128">
        <v>88370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35567</v>
      </c>
      <c r="U13" s="128">
        <v>88361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35534</v>
      </c>
      <c r="C14" s="128">
        <v>87808</v>
      </c>
      <c r="D14" s="128"/>
      <c r="E14" s="128" t="s">
        <v>72</v>
      </c>
      <c r="F14" s="142"/>
      <c r="G14" s="302"/>
      <c r="H14" s="142"/>
      <c r="I14" s="311"/>
      <c r="J14" s="145" t="s">
        <v>19</v>
      </c>
      <c r="K14" s="245">
        <v>35549</v>
      </c>
      <c r="L14" s="128">
        <v>88371</v>
      </c>
      <c r="M14" s="128" t="s">
        <v>132</v>
      </c>
      <c r="N14" s="128" t="s">
        <v>72</v>
      </c>
      <c r="O14" s="142"/>
      <c r="P14" s="302"/>
      <c r="Q14" s="142"/>
      <c r="R14" s="309">
        <v>46197</v>
      </c>
      <c r="S14" s="145" t="s">
        <v>19</v>
      </c>
      <c r="T14" s="205">
        <v>35568</v>
      </c>
      <c r="U14" s="128">
        <v>88362</v>
      </c>
      <c r="V14" s="128"/>
      <c r="W14" s="128" t="s">
        <v>62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35535</v>
      </c>
      <c r="C15" s="128">
        <v>87809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45">
        <v>35550</v>
      </c>
      <c r="L15" s="128">
        <v>88372</v>
      </c>
      <c r="M15" s="128" t="s">
        <v>132</v>
      </c>
      <c r="N15" s="128" t="s">
        <v>72</v>
      </c>
      <c r="O15" s="142"/>
      <c r="P15" s="302"/>
      <c r="Q15" s="142"/>
      <c r="R15" s="309">
        <v>46197</v>
      </c>
      <c r="S15" s="145" t="s">
        <v>19</v>
      </c>
      <c r="T15" s="205">
        <v>35569</v>
      </c>
      <c r="U15" s="128">
        <v>88364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128">
        <v>35536</v>
      </c>
      <c r="C16" s="539" t="s">
        <v>134</v>
      </c>
      <c r="D16" s="543"/>
      <c r="E16" s="540"/>
      <c r="F16" s="142"/>
      <c r="G16" s="302"/>
      <c r="H16" s="142"/>
      <c r="I16" s="311"/>
      <c r="J16" s="145" t="s">
        <v>19</v>
      </c>
      <c r="K16" s="205">
        <v>35551</v>
      </c>
      <c r="L16" s="148">
        <v>88373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35570</v>
      </c>
      <c r="U16" s="128">
        <v>88365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128">
        <v>35537</v>
      </c>
      <c r="C17" s="544"/>
      <c r="D17" s="545"/>
      <c r="E17" s="546"/>
      <c r="F17" s="142"/>
      <c r="G17" s="302"/>
      <c r="H17" s="142"/>
      <c r="I17" s="311"/>
      <c r="J17" s="145" t="s">
        <v>19</v>
      </c>
      <c r="K17" s="205">
        <v>35552</v>
      </c>
      <c r="L17" s="128">
        <v>88374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35571</v>
      </c>
      <c r="U17" s="128">
        <v>88366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128">
        <v>35538</v>
      </c>
      <c r="C18" s="544"/>
      <c r="D18" s="545"/>
      <c r="E18" s="546"/>
      <c r="F18" s="142"/>
      <c r="G18" s="302"/>
      <c r="H18" s="142"/>
      <c r="I18" s="311"/>
      <c r="J18" s="145" t="s">
        <v>19</v>
      </c>
      <c r="K18" s="205">
        <v>35553</v>
      </c>
      <c r="L18" s="128">
        <v>88376</v>
      </c>
      <c r="M18" s="128"/>
      <c r="N18" s="128" t="s">
        <v>115</v>
      </c>
      <c r="O18" s="142"/>
      <c r="P18" s="302"/>
      <c r="Q18" s="142"/>
      <c r="R18" s="311"/>
      <c r="S18" s="145" t="s">
        <v>19</v>
      </c>
      <c r="T18" s="205">
        <v>35572</v>
      </c>
      <c r="U18" s="128">
        <v>88367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128">
        <v>35539</v>
      </c>
      <c r="C19" s="541"/>
      <c r="D19" s="547"/>
      <c r="E19" s="542"/>
      <c r="F19" s="142"/>
      <c r="G19" s="302"/>
      <c r="H19" s="142"/>
      <c r="I19" s="311"/>
      <c r="J19" s="145" t="s">
        <v>19</v>
      </c>
      <c r="K19" s="205">
        <v>35554</v>
      </c>
      <c r="L19" s="128">
        <v>88387</v>
      </c>
      <c r="M19" s="128"/>
      <c r="N19" s="128" t="s">
        <v>115</v>
      </c>
      <c r="O19" s="142"/>
      <c r="P19" s="302"/>
      <c r="Q19" s="142"/>
      <c r="R19" s="311"/>
      <c r="S19" s="145" t="s">
        <v>63</v>
      </c>
      <c r="T19" s="205">
        <v>35573</v>
      </c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63</v>
      </c>
      <c r="K20" s="205">
        <v>35555</v>
      </c>
      <c r="L20" s="148"/>
      <c r="M20" s="128"/>
      <c r="N20" s="128"/>
      <c r="O20" s="142"/>
      <c r="P20" s="302"/>
      <c r="Q20" s="142"/>
      <c r="R20" s="315"/>
      <c r="S20" s="145" t="s">
        <v>20</v>
      </c>
      <c r="T20" s="205">
        <v>35574</v>
      </c>
      <c r="U20" s="128">
        <v>88452</v>
      </c>
      <c r="V20" s="245">
        <v>280490</v>
      </c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20</v>
      </c>
      <c r="K21" s="205">
        <v>35556</v>
      </c>
      <c r="L21" s="128">
        <v>88450</v>
      </c>
      <c r="M21" s="172"/>
      <c r="N21" s="128" t="s">
        <v>62</v>
      </c>
      <c r="O21" s="142"/>
      <c r="P21" s="302"/>
      <c r="Q21" s="142"/>
      <c r="R21" s="311"/>
      <c r="S21" s="145" t="s">
        <v>20</v>
      </c>
      <c r="T21" s="205">
        <v>35575</v>
      </c>
      <c r="U21" s="128">
        <v>88453</v>
      </c>
      <c r="V21" s="128"/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20</v>
      </c>
      <c r="K22" s="205">
        <v>35557</v>
      </c>
      <c r="L22" s="153">
        <v>88451</v>
      </c>
      <c r="M22" s="128"/>
      <c r="N22" s="128" t="s">
        <v>62</v>
      </c>
      <c r="O22" s="142"/>
      <c r="P22" s="302"/>
      <c r="Q22" s="142"/>
      <c r="R22" s="315"/>
      <c r="S22" s="152" t="s">
        <v>22</v>
      </c>
      <c r="T22" s="205">
        <v>35576</v>
      </c>
      <c r="U22" s="153">
        <v>4501371983</v>
      </c>
      <c r="V22" s="128"/>
      <c r="W22" s="128"/>
      <c r="X22" s="142" t="s">
        <v>16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128">
        <v>35558</v>
      </c>
      <c r="L23" s="528" t="s">
        <v>114</v>
      </c>
      <c r="M23" s="529"/>
      <c r="N23" s="128"/>
      <c r="O23" s="142"/>
      <c r="P23" s="302"/>
      <c r="Q23" s="142"/>
      <c r="R23" s="311"/>
      <c r="S23" s="152" t="s">
        <v>22</v>
      </c>
      <c r="T23" s="205">
        <v>35577</v>
      </c>
      <c r="U23" s="153">
        <v>4501371984</v>
      </c>
      <c r="V23" s="128"/>
      <c r="W23" s="128"/>
      <c r="X23" s="142" t="s">
        <v>76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12</v>
      </c>
      <c r="K24" s="141">
        <v>30042097</v>
      </c>
      <c r="L24" s="154" t="s">
        <v>81</v>
      </c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42"/>
      <c r="G25" s="302"/>
      <c r="H25" s="142"/>
      <c r="I25" s="311"/>
      <c r="J25" s="152" t="s">
        <v>12</v>
      </c>
      <c r="K25" s="141">
        <v>30042487</v>
      </c>
      <c r="L25" s="154" t="s">
        <v>79</v>
      </c>
      <c r="M25" s="141" t="s">
        <v>135</v>
      </c>
      <c r="N25" s="141"/>
      <c r="O25" s="142" t="s">
        <v>119</v>
      </c>
      <c r="P25" s="304"/>
      <c r="Q25" s="143"/>
      <c r="R25" s="316"/>
      <c r="S25" s="152" t="s">
        <v>12</v>
      </c>
      <c r="T25" s="128">
        <v>30042098</v>
      </c>
      <c r="U25" s="153" t="s">
        <v>81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/>
      <c r="B26" s="128"/>
      <c r="C26" s="128"/>
      <c r="D26" s="128"/>
      <c r="E26" s="128"/>
      <c r="F26" s="162"/>
      <c r="G26" s="128"/>
      <c r="H26" s="142"/>
      <c r="I26" s="311"/>
      <c r="J26" s="152" t="s">
        <v>12</v>
      </c>
      <c r="K26" s="207">
        <v>30041170</v>
      </c>
      <c r="L26" s="154" t="s">
        <v>13</v>
      </c>
      <c r="M26" s="141"/>
      <c r="N26" s="141"/>
      <c r="O26" s="142" t="s">
        <v>17</v>
      </c>
      <c r="P26" s="304"/>
      <c r="Q26" s="143"/>
      <c r="R26" s="316"/>
      <c r="S26" s="152"/>
      <c r="T26" s="128"/>
      <c r="U26" s="153"/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 t="s">
        <v>12</v>
      </c>
      <c r="B27" s="128">
        <v>30041198</v>
      </c>
      <c r="C27" s="128" t="s">
        <v>13</v>
      </c>
      <c r="D27" s="128"/>
      <c r="E27" s="128"/>
      <c r="F27" s="162" t="s">
        <v>78</v>
      </c>
      <c r="G27" s="128"/>
      <c r="H27" s="142"/>
      <c r="I27" s="311"/>
      <c r="J27" s="156" t="s">
        <v>12</v>
      </c>
      <c r="K27" s="207">
        <v>30041174</v>
      </c>
      <c r="L27" s="154" t="s">
        <v>13</v>
      </c>
      <c r="M27" s="141"/>
      <c r="N27" s="141"/>
      <c r="O27" s="143" t="s">
        <v>65</v>
      </c>
      <c r="P27" s="304"/>
      <c r="Q27" s="143"/>
      <c r="R27" s="316"/>
      <c r="S27" s="145"/>
      <c r="T27" s="148"/>
      <c r="U27" s="153"/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56" t="s">
        <v>12</v>
      </c>
      <c r="B28" s="128">
        <v>30042522</v>
      </c>
      <c r="C28" s="128" t="s">
        <v>79</v>
      </c>
      <c r="D28" s="128"/>
      <c r="E28" s="128"/>
      <c r="F28" s="250" t="s">
        <v>64</v>
      </c>
      <c r="G28" s="175"/>
      <c r="H28" s="142"/>
      <c r="I28" s="311"/>
      <c r="J28" s="156" t="s">
        <v>12</v>
      </c>
      <c r="K28" s="141">
        <v>30041171</v>
      </c>
      <c r="L28" s="154" t="s">
        <v>13</v>
      </c>
      <c r="M28" s="141"/>
      <c r="N28" s="141"/>
      <c r="O28" s="143" t="s">
        <v>16</v>
      </c>
      <c r="P28" s="304"/>
      <c r="Q28" s="143"/>
      <c r="R28" s="316"/>
      <c r="S28" s="145" t="s">
        <v>12</v>
      </c>
      <c r="T28" s="148">
        <v>30042358</v>
      </c>
      <c r="U28" s="153" t="s">
        <v>77</v>
      </c>
      <c r="V28" s="128"/>
      <c r="W28" s="128"/>
      <c r="X28" s="142" t="s">
        <v>64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/>
      <c r="B29" s="128"/>
      <c r="C29" s="128"/>
      <c r="D29" s="128"/>
      <c r="E29" s="128"/>
      <c r="F29" s="162"/>
      <c r="G29" s="128"/>
      <c r="H29" s="142"/>
      <c r="I29" s="311"/>
      <c r="J29" s="145" t="s">
        <v>12</v>
      </c>
      <c r="K29" s="205">
        <v>30041219</v>
      </c>
      <c r="L29" s="153" t="s">
        <v>13</v>
      </c>
      <c r="M29" s="128"/>
      <c r="N29" s="128"/>
      <c r="O29" s="142" t="s">
        <v>117</v>
      </c>
      <c r="P29" s="302"/>
      <c r="Q29" s="142"/>
      <c r="R29" s="311"/>
      <c r="S29" s="145" t="s">
        <v>12</v>
      </c>
      <c r="T29" s="128">
        <v>30042428</v>
      </c>
      <c r="U29" s="148" t="s">
        <v>77</v>
      </c>
      <c r="V29" s="128"/>
      <c r="W29" s="128"/>
      <c r="X29" s="142" t="s">
        <v>16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145"/>
      <c r="B30" s="128"/>
      <c r="C30" s="128"/>
      <c r="D30" s="128"/>
      <c r="E30" s="128"/>
      <c r="F30" s="162"/>
      <c r="G30" s="128"/>
      <c r="H30" s="142"/>
      <c r="I30" s="311"/>
      <c r="J30" s="145" t="s">
        <v>12</v>
      </c>
      <c r="K30" s="205">
        <v>30042531</v>
      </c>
      <c r="L30" s="148" t="s">
        <v>98</v>
      </c>
      <c r="M30" s="128">
        <v>756158</v>
      </c>
      <c r="N30" s="128"/>
      <c r="O30" s="142" t="s">
        <v>64</v>
      </c>
      <c r="P30" s="302"/>
      <c r="Q30" s="142"/>
      <c r="R30" s="311"/>
      <c r="S30" s="145" t="s">
        <v>12</v>
      </c>
      <c r="T30" s="128">
        <v>30042532</v>
      </c>
      <c r="U30" s="128" t="s">
        <v>77</v>
      </c>
      <c r="V30" s="128"/>
      <c r="W30" s="128"/>
      <c r="X30" s="142" t="s">
        <v>14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x14ac:dyDescent="0.25">
      <c r="A31" s="298"/>
      <c r="B31" s="299"/>
      <c r="C31" s="299"/>
      <c r="D31" s="299"/>
      <c r="E31" s="299"/>
      <c r="F31" s="297"/>
      <c r="G31" s="306"/>
      <c r="H31" s="297"/>
      <c r="I31" s="313"/>
      <c r="J31" s="298" t="s">
        <v>12</v>
      </c>
      <c r="K31" s="301">
        <v>30042531</v>
      </c>
      <c r="L31" s="300" t="s">
        <v>98</v>
      </c>
      <c r="M31" s="299">
        <v>756137</v>
      </c>
      <c r="N31" s="299"/>
      <c r="O31" s="297" t="s">
        <v>14</v>
      </c>
      <c r="P31" s="306"/>
      <c r="Q31" s="297"/>
      <c r="R31" s="313"/>
      <c r="S31" s="145"/>
      <c r="T31" s="128"/>
      <c r="U31" s="128"/>
      <c r="V31" s="128"/>
      <c r="W31" s="128"/>
      <c r="X31" s="142"/>
      <c r="Y31" s="302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57"/>
      <c r="B32" s="158"/>
      <c r="C32" s="158"/>
      <c r="D32" s="158"/>
      <c r="E32" s="158"/>
      <c r="F32" s="159"/>
      <c r="G32" s="307"/>
      <c r="H32" s="159"/>
      <c r="I32" s="314"/>
      <c r="J32" s="157" t="s">
        <v>12</v>
      </c>
      <c r="K32" s="334">
        <v>30042531</v>
      </c>
      <c r="L32" s="158" t="s">
        <v>98</v>
      </c>
      <c r="M32" s="158">
        <v>756160</v>
      </c>
      <c r="N32" s="158"/>
      <c r="O32" s="159" t="s">
        <v>78</v>
      </c>
      <c r="P32" s="307"/>
      <c r="Q32" s="159"/>
      <c r="R32" s="314"/>
      <c r="S32" s="145"/>
      <c r="T32" s="128"/>
      <c r="U32" s="161"/>
      <c r="V32" s="128"/>
      <c r="W32" s="128"/>
      <c r="X32" s="162"/>
      <c r="Y32" s="128"/>
      <c r="Z32" s="142"/>
      <c r="AA32" s="311"/>
      <c r="AB32" s="130"/>
      <c r="AC32" s="130"/>
      <c r="AD32" s="130"/>
      <c r="AE32" s="130"/>
      <c r="AF32" s="130"/>
      <c r="AG32" s="130"/>
      <c r="AH32" s="130"/>
      <c r="AI32" s="130"/>
      <c r="AJ32" s="130"/>
    </row>
    <row r="33" spans="1:43" ht="16.5" thickBot="1" x14ac:dyDescent="0.3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4"/>
      <c r="T33" s="164"/>
      <c r="U33" s="164"/>
      <c r="V33" s="164"/>
      <c r="W33" s="164"/>
      <c r="X33" s="164"/>
      <c r="Y33" s="164"/>
      <c r="Z33" s="164"/>
      <c r="AA33" s="164"/>
    </row>
    <row r="34" spans="1:43" ht="16.5" thickBot="1" x14ac:dyDescent="0.3">
      <c r="A34" s="488">
        <f>S3+1</f>
        <v>46197</v>
      </c>
      <c r="B34" s="489"/>
      <c r="C34" s="489"/>
      <c r="D34" s="489"/>
      <c r="E34" s="489"/>
      <c r="F34" s="489"/>
      <c r="G34" s="489"/>
      <c r="H34" s="489"/>
      <c r="I34" s="490"/>
      <c r="J34" s="491">
        <f>A34+1</f>
        <v>46198</v>
      </c>
      <c r="K34" s="492"/>
      <c r="L34" s="492"/>
      <c r="M34" s="492"/>
      <c r="N34" s="492"/>
      <c r="O34" s="493"/>
      <c r="P34" s="493"/>
      <c r="Q34" s="493"/>
      <c r="R34" s="494"/>
      <c r="S34" s="495">
        <f>J34+1</f>
        <v>46199</v>
      </c>
      <c r="T34" s="496"/>
      <c r="U34" s="496"/>
      <c r="V34" s="496"/>
      <c r="W34" s="496"/>
      <c r="X34" s="497"/>
      <c r="Y34" s="497"/>
      <c r="Z34" s="497"/>
      <c r="AA34" s="497"/>
      <c r="AB34" s="526"/>
      <c r="AC34" s="527"/>
      <c r="AD34" s="527"/>
      <c r="AE34" s="527"/>
      <c r="AF34" s="527"/>
      <c r="AG34" s="527"/>
      <c r="AH34" s="527"/>
      <c r="AI34" s="527"/>
      <c r="AJ34" s="527"/>
    </row>
    <row r="35" spans="1:43" ht="16.5" thickBot="1" x14ac:dyDescent="0.3">
      <c r="A35" s="131" t="s">
        <v>2</v>
      </c>
      <c r="B35" s="132" t="s">
        <v>3</v>
      </c>
      <c r="C35" s="132" t="s">
        <v>4</v>
      </c>
      <c r="D35" s="132" t="s">
        <v>5</v>
      </c>
      <c r="E35" s="132" t="s">
        <v>6</v>
      </c>
      <c r="F35" s="133" t="s">
        <v>7</v>
      </c>
      <c r="G35" s="133" t="s">
        <v>8</v>
      </c>
      <c r="H35" s="133" t="s">
        <v>9</v>
      </c>
      <c r="I35" s="134" t="s">
        <v>10</v>
      </c>
      <c r="J35" s="131" t="s">
        <v>2</v>
      </c>
      <c r="K35" s="132" t="s">
        <v>3</v>
      </c>
      <c r="L35" s="132" t="s">
        <v>4</v>
      </c>
      <c r="M35" s="132" t="s">
        <v>5</v>
      </c>
      <c r="N35" s="132" t="s">
        <v>6</v>
      </c>
      <c r="O35" s="133" t="s">
        <v>7</v>
      </c>
      <c r="P35" s="133" t="s">
        <v>8</v>
      </c>
      <c r="Q35" s="133" t="s">
        <v>9</v>
      </c>
      <c r="R35" s="134" t="s">
        <v>10</v>
      </c>
      <c r="S35" s="131" t="s">
        <v>2</v>
      </c>
      <c r="T35" s="132" t="s">
        <v>3</v>
      </c>
      <c r="U35" s="132" t="s">
        <v>4</v>
      </c>
      <c r="V35" s="132" t="s">
        <v>5</v>
      </c>
      <c r="W35" s="132" t="s">
        <v>6</v>
      </c>
      <c r="X35" s="133" t="s">
        <v>7</v>
      </c>
      <c r="Y35" s="133" t="s">
        <v>8</v>
      </c>
      <c r="Z35" s="133" t="s">
        <v>9</v>
      </c>
      <c r="AA35" s="133" t="s">
        <v>10</v>
      </c>
      <c r="AB35" s="165"/>
    </row>
    <row r="36" spans="1:43" x14ac:dyDescent="0.25">
      <c r="A36" s="135" t="s">
        <v>19</v>
      </c>
      <c r="B36" s="207">
        <v>35578</v>
      </c>
      <c r="C36" s="137">
        <v>88380</v>
      </c>
      <c r="D36" s="137"/>
      <c r="E36" s="137" t="s">
        <v>69</v>
      </c>
      <c r="F36" s="142"/>
      <c r="G36" s="304"/>
      <c r="H36" s="143"/>
      <c r="I36" s="310"/>
      <c r="J36" s="135" t="s">
        <v>19</v>
      </c>
      <c r="K36" s="207">
        <v>35597</v>
      </c>
      <c r="L36" s="137">
        <v>88318</v>
      </c>
      <c r="M36" s="137"/>
      <c r="N36" s="137" t="s">
        <v>62</v>
      </c>
      <c r="O36" s="142"/>
      <c r="P36" s="304"/>
      <c r="Q36" s="143"/>
      <c r="R36" s="310"/>
      <c r="S36" s="135" t="s">
        <v>19</v>
      </c>
      <c r="T36" s="207">
        <v>35617</v>
      </c>
      <c r="U36" s="137">
        <v>88305</v>
      </c>
      <c r="V36" s="137"/>
      <c r="W36" s="137" t="s">
        <v>69</v>
      </c>
      <c r="X36" s="142"/>
      <c r="Y36" s="304"/>
      <c r="Z36" s="143"/>
      <c r="AA36" s="310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35579</v>
      </c>
      <c r="C37" s="128">
        <v>88381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35598</v>
      </c>
      <c r="L37" s="128">
        <v>88320</v>
      </c>
      <c r="M37" s="128"/>
      <c r="N37" s="128" t="s">
        <v>69</v>
      </c>
      <c r="O37" s="142"/>
      <c r="P37" s="302"/>
      <c r="Q37" s="142"/>
      <c r="R37" s="311"/>
      <c r="S37" s="145" t="s">
        <v>19</v>
      </c>
      <c r="T37" s="205">
        <v>35618</v>
      </c>
      <c r="U37" s="128">
        <v>88306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8"/>
      <c r="AO37" s="169"/>
      <c r="AP37" s="169"/>
      <c r="AQ37" s="169"/>
    </row>
    <row r="38" spans="1:43" x14ac:dyDescent="0.25">
      <c r="A38" s="145" t="s">
        <v>19</v>
      </c>
      <c r="B38" s="205">
        <v>35580</v>
      </c>
      <c r="C38" s="128">
        <v>88382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35599</v>
      </c>
      <c r="L38" s="128">
        <v>88321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35619</v>
      </c>
      <c r="U38" s="128">
        <v>83307</v>
      </c>
      <c r="V38" s="128"/>
      <c r="W38" s="128" t="s">
        <v>69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35581</v>
      </c>
      <c r="C39" s="128">
        <v>88383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35600</v>
      </c>
      <c r="L39" s="128">
        <v>88322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35620</v>
      </c>
      <c r="U39" s="128">
        <v>88309</v>
      </c>
      <c r="V39" s="128"/>
      <c r="W39" s="128" t="s">
        <v>62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35582</v>
      </c>
      <c r="C40" s="128">
        <v>88384</v>
      </c>
      <c r="D40" s="128"/>
      <c r="E40" s="128" t="s">
        <v>69</v>
      </c>
      <c r="F40" s="142"/>
      <c r="G40" s="302"/>
      <c r="H40" s="142"/>
      <c r="I40" s="311"/>
      <c r="J40" s="145" t="s">
        <v>19</v>
      </c>
      <c r="K40" s="205">
        <v>35601</v>
      </c>
      <c r="L40" s="128">
        <v>88323</v>
      </c>
      <c r="M40" s="128"/>
      <c r="N40" s="128" t="s">
        <v>69</v>
      </c>
      <c r="O40" s="142"/>
      <c r="P40" s="302"/>
      <c r="Q40" s="142"/>
      <c r="R40" s="311"/>
      <c r="S40" s="145" t="s">
        <v>19</v>
      </c>
      <c r="T40" s="205">
        <v>35621</v>
      </c>
      <c r="U40" s="128">
        <v>88310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05">
        <v>35583</v>
      </c>
      <c r="C41" s="128">
        <v>88385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35602</v>
      </c>
      <c r="L41" s="128">
        <v>88324</v>
      </c>
      <c r="M41" s="128"/>
      <c r="N41" s="128" t="s">
        <v>62</v>
      </c>
      <c r="O41" s="142"/>
      <c r="P41" s="302"/>
      <c r="Q41" s="142"/>
      <c r="R41" s="311"/>
      <c r="S41" s="145" t="s">
        <v>19</v>
      </c>
      <c r="T41" s="205">
        <v>35622</v>
      </c>
      <c r="U41" s="128">
        <v>88311</v>
      </c>
      <c r="V41" s="128"/>
      <c r="W41" s="128" t="s">
        <v>73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35584</v>
      </c>
      <c r="C42" s="128">
        <v>88386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35603</v>
      </c>
      <c r="L42" s="128">
        <v>88325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35623</v>
      </c>
      <c r="U42" s="128">
        <v>88312</v>
      </c>
      <c r="V42" s="128"/>
      <c r="W42" s="128" t="s">
        <v>73</v>
      </c>
      <c r="X42" s="142"/>
      <c r="Y42" s="302"/>
      <c r="Z42" s="142"/>
      <c r="AA42" s="311"/>
      <c r="AB42" s="166"/>
      <c r="AC42" s="167"/>
      <c r="AD42" s="167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35585</v>
      </c>
      <c r="C43" s="128">
        <v>88388</v>
      </c>
      <c r="D43" s="128"/>
      <c r="E43" s="128" t="s">
        <v>73</v>
      </c>
      <c r="F43" s="142"/>
      <c r="G43" s="302"/>
      <c r="H43" s="142"/>
      <c r="I43" s="311"/>
      <c r="J43" s="145" t="s">
        <v>19</v>
      </c>
      <c r="K43" s="205">
        <v>35604</v>
      </c>
      <c r="L43" s="128">
        <v>88326</v>
      </c>
      <c r="M43" s="128"/>
      <c r="N43" s="128" t="s">
        <v>73</v>
      </c>
      <c r="O43" s="142"/>
      <c r="P43" s="302"/>
      <c r="Q43" s="142"/>
      <c r="R43" s="311"/>
      <c r="S43" s="145" t="s">
        <v>19</v>
      </c>
      <c r="T43" s="205">
        <v>35624</v>
      </c>
      <c r="U43" s="128">
        <v>88313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7"/>
      <c r="AO43" s="169"/>
      <c r="AP43" s="169"/>
      <c r="AQ43" s="169"/>
    </row>
    <row r="44" spans="1:43" x14ac:dyDescent="0.25">
      <c r="A44" s="145" t="s">
        <v>19</v>
      </c>
      <c r="B44" s="205">
        <v>35586</v>
      </c>
      <c r="C44" s="128">
        <v>88389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35605</v>
      </c>
      <c r="L44" s="128">
        <v>88327</v>
      </c>
      <c r="M44" s="128"/>
      <c r="N44" s="128" t="s">
        <v>73</v>
      </c>
      <c r="O44" s="142"/>
      <c r="P44" s="302"/>
      <c r="Q44" s="142"/>
      <c r="R44" s="311"/>
      <c r="S44" s="145" t="s">
        <v>19</v>
      </c>
      <c r="T44" s="205">
        <v>35625</v>
      </c>
      <c r="U44" s="128">
        <v>88314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35587</v>
      </c>
      <c r="C45" s="128">
        <v>88390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35606</v>
      </c>
      <c r="L45" s="128">
        <v>88351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35626</v>
      </c>
      <c r="U45" s="128">
        <v>88315</v>
      </c>
      <c r="V45" s="128"/>
      <c r="W45" s="128" t="s">
        <v>70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35588</v>
      </c>
      <c r="C46" s="128">
        <v>88391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35607</v>
      </c>
      <c r="L46" s="128">
        <v>88375</v>
      </c>
      <c r="M46" s="128"/>
      <c r="N46" s="128" t="s">
        <v>70</v>
      </c>
      <c r="O46" s="142"/>
      <c r="P46" s="302"/>
      <c r="Q46" s="142"/>
      <c r="R46" s="311"/>
      <c r="S46" s="145" t="s">
        <v>19</v>
      </c>
      <c r="T46" s="205">
        <v>35627</v>
      </c>
      <c r="U46" s="128">
        <v>88316</v>
      </c>
      <c r="V46" s="128"/>
      <c r="W46" s="128" t="s">
        <v>72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35589</v>
      </c>
      <c r="C47" s="148">
        <v>88392</v>
      </c>
      <c r="D47" s="128"/>
      <c r="E47" s="128" t="s">
        <v>72</v>
      </c>
      <c r="F47" s="142"/>
      <c r="G47" s="302"/>
      <c r="H47" s="142"/>
      <c r="I47" s="311"/>
      <c r="J47" s="145" t="s">
        <v>19</v>
      </c>
      <c r="K47" s="205">
        <v>35608</v>
      </c>
      <c r="L47" s="148">
        <v>88377</v>
      </c>
      <c r="M47" s="128"/>
      <c r="N47" s="128" t="s">
        <v>71</v>
      </c>
      <c r="O47" s="142"/>
      <c r="P47" s="302"/>
      <c r="Q47" s="142"/>
      <c r="R47" s="311"/>
      <c r="S47" s="145" t="s">
        <v>19</v>
      </c>
      <c r="T47" s="205">
        <v>35628</v>
      </c>
      <c r="U47" s="148">
        <v>88317</v>
      </c>
      <c r="V47" s="128"/>
      <c r="W47" s="128" t="s">
        <v>71</v>
      </c>
      <c r="X47" s="142"/>
      <c r="Y47" s="302"/>
      <c r="Z47" s="142"/>
      <c r="AA47" s="311"/>
      <c r="AB47" s="166"/>
      <c r="AC47" s="167"/>
      <c r="AD47" s="167"/>
      <c r="AE47" s="167"/>
      <c r="AF47" s="167"/>
      <c r="AG47" s="168"/>
      <c r="AH47" s="168"/>
      <c r="AI47" s="168"/>
      <c r="AJ47" s="167"/>
      <c r="AO47" s="169"/>
      <c r="AP47" s="169"/>
      <c r="AQ47" s="169"/>
    </row>
    <row r="48" spans="1:43" x14ac:dyDescent="0.25">
      <c r="A48" s="145" t="s">
        <v>19</v>
      </c>
      <c r="B48" s="205">
        <v>35590</v>
      </c>
      <c r="C48" s="128">
        <v>88393</v>
      </c>
      <c r="D48" s="128"/>
      <c r="E48" s="128" t="s">
        <v>62</v>
      </c>
      <c r="F48" s="142"/>
      <c r="G48" s="302"/>
      <c r="H48" s="142"/>
      <c r="I48" s="311"/>
      <c r="J48" s="145" t="s">
        <v>19</v>
      </c>
      <c r="K48" s="205">
        <v>35609</v>
      </c>
      <c r="L48" s="128">
        <v>88378</v>
      </c>
      <c r="M48" s="128"/>
      <c r="N48" s="128" t="s">
        <v>71</v>
      </c>
      <c r="O48" s="142"/>
      <c r="P48" s="302"/>
      <c r="Q48" s="142"/>
      <c r="R48" s="311"/>
      <c r="S48" s="145" t="s">
        <v>19</v>
      </c>
      <c r="T48" s="205">
        <v>35629</v>
      </c>
      <c r="U48" s="128">
        <v>88348</v>
      </c>
      <c r="V48" s="128"/>
      <c r="W48" s="128" t="s">
        <v>71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45" t="s">
        <v>19</v>
      </c>
      <c r="B49" s="205">
        <v>35591</v>
      </c>
      <c r="C49" s="128">
        <v>88394</v>
      </c>
      <c r="D49" s="128"/>
      <c r="E49" s="128" t="s">
        <v>71</v>
      </c>
      <c r="F49" s="142"/>
      <c r="G49" s="302"/>
      <c r="H49" s="142"/>
      <c r="I49" s="311"/>
      <c r="J49" s="145" t="s">
        <v>19</v>
      </c>
      <c r="K49" s="205">
        <v>35610</v>
      </c>
      <c r="L49" s="128">
        <v>88379</v>
      </c>
      <c r="M49" s="128"/>
      <c r="N49" s="128" t="s">
        <v>115</v>
      </c>
      <c r="O49" s="142"/>
      <c r="P49" s="302"/>
      <c r="Q49" s="142"/>
      <c r="R49" s="311"/>
      <c r="S49" s="145" t="s">
        <v>19</v>
      </c>
      <c r="T49" s="205">
        <v>35630</v>
      </c>
      <c r="U49" s="128">
        <v>88349</v>
      </c>
      <c r="V49" s="128"/>
      <c r="W49" s="128" t="s">
        <v>115</v>
      </c>
      <c r="X49" s="142"/>
      <c r="Y49" s="302"/>
      <c r="Z49" s="142"/>
      <c r="AA49" s="311"/>
      <c r="AB49" s="166"/>
      <c r="AC49" s="167"/>
      <c r="AD49" s="171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35592</v>
      </c>
      <c r="C50" s="128">
        <v>88395</v>
      </c>
      <c r="D50" s="128"/>
      <c r="E50" s="128" t="s">
        <v>71</v>
      </c>
      <c r="F50" s="142"/>
      <c r="G50" s="302"/>
      <c r="H50" s="142"/>
      <c r="I50" s="311"/>
      <c r="J50" s="145" t="s">
        <v>20</v>
      </c>
      <c r="K50" s="205">
        <v>35611</v>
      </c>
      <c r="L50" s="128">
        <v>88454</v>
      </c>
      <c r="M50" s="128"/>
      <c r="N50" s="128" t="s">
        <v>62</v>
      </c>
      <c r="O50" s="142"/>
      <c r="P50" s="302"/>
      <c r="Q50" s="142"/>
      <c r="R50" s="311"/>
      <c r="S50" s="145" t="s">
        <v>19</v>
      </c>
      <c r="T50" s="205">
        <v>35631</v>
      </c>
      <c r="U50" s="128">
        <v>88350</v>
      </c>
      <c r="V50" s="128"/>
      <c r="W50" s="128" t="s">
        <v>115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28" t="s">
        <v>19</v>
      </c>
      <c r="B51" s="205">
        <v>35593</v>
      </c>
      <c r="C51" s="148">
        <v>88396</v>
      </c>
      <c r="D51" s="128"/>
      <c r="E51" s="128" t="s">
        <v>62</v>
      </c>
      <c r="F51" s="142"/>
      <c r="G51" s="302"/>
      <c r="H51" s="142"/>
      <c r="I51" s="315"/>
      <c r="J51" s="145" t="s">
        <v>20</v>
      </c>
      <c r="K51" s="205">
        <v>35612</v>
      </c>
      <c r="L51" s="148">
        <v>88455</v>
      </c>
      <c r="M51" s="128"/>
      <c r="N51" s="128" t="s">
        <v>62</v>
      </c>
      <c r="O51" s="142"/>
      <c r="P51" s="302"/>
      <c r="Q51" s="142"/>
      <c r="R51" s="315"/>
      <c r="S51" s="145" t="s">
        <v>20</v>
      </c>
      <c r="T51" s="205">
        <v>35632</v>
      </c>
      <c r="U51" s="148">
        <v>88456</v>
      </c>
      <c r="V51" s="128"/>
      <c r="W51" s="128" t="s">
        <v>62</v>
      </c>
      <c r="X51" s="142"/>
      <c r="Y51" s="302"/>
      <c r="Z51" s="142"/>
      <c r="AA51" s="315"/>
      <c r="AB51" s="166"/>
      <c r="AC51" s="167"/>
      <c r="AD51" s="171"/>
      <c r="AE51" s="167"/>
      <c r="AF51" s="167"/>
      <c r="AG51" s="168"/>
      <c r="AH51" s="168"/>
      <c r="AI51" s="168"/>
      <c r="AJ51" s="167"/>
      <c r="AO51" s="169"/>
      <c r="AP51" s="169"/>
      <c r="AQ51" s="169"/>
    </row>
    <row r="52" spans="1:43" x14ac:dyDescent="0.25">
      <c r="A52" s="252" t="s">
        <v>19</v>
      </c>
      <c r="B52" s="205">
        <v>35594</v>
      </c>
      <c r="C52" s="128">
        <v>88397</v>
      </c>
      <c r="D52" s="128"/>
      <c r="E52" s="128" t="s">
        <v>115</v>
      </c>
      <c r="F52" s="142"/>
      <c r="G52" s="302"/>
      <c r="H52" s="142"/>
      <c r="I52" s="311"/>
      <c r="J52" s="152" t="s">
        <v>22</v>
      </c>
      <c r="K52" s="205">
        <v>35613</v>
      </c>
      <c r="L52" s="128">
        <v>4501372643</v>
      </c>
      <c r="M52" s="128"/>
      <c r="N52" s="128"/>
      <c r="O52" s="142" t="s">
        <v>76</v>
      </c>
      <c r="P52" s="302"/>
      <c r="Q52" s="142"/>
      <c r="R52" s="311"/>
      <c r="S52" s="152" t="s">
        <v>20</v>
      </c>
      <c r="T52" s="205">
        <v>35633</v>
      </c>
      <c r="U52" s="128">
        <v>88567</v>
      </c>
      <c r="V52" s="128"/>
      <c r="W52" s="128" t="s">
        <v>62</v>
      </c>
      <c r="X52" s="142"/>
      <c r="Y52" s="302"/>
      <c r="Z52" s="142"/>
      <c r="AA52" s="311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22</v>
      </c>
      <c r="B53" s="205">
        <v>35595</v>
      </c>
      <c r="C53" s="153">
        <v>4501372379</v>
      </c>
      <c r="D53" s="128"/>
      <c r="E53" s="128"/>
      <c r="F53" s="142" t="s">
        <v>65</v>
      </c>
      <c r="G53" s="302"/>
      <c r="H53" s="142"/>
      <c r="I53" s="315"/>
      <c r="J53" s="152" t="s">
        <v>22</v>
      </c>
      <c r="K53" s="205">
        <v>35614</v>
      </c>
      <c r="L53" s="153">
        <v>4501372644</v>
      </c>
      <c r="M53" s="128"/>
      <c r="N53" s="128"/>
      <c r="O53" s="142" t="s">
        <v>65</v>
      </c>
      <c r="P53" s="302"/>
      <c r="Q53" s="142"/>
      <c r="R53" s="315"/>
      <c r="S53" s="152" t="s">
        <v>22</v>
      </c>
      <c r="T53" s="205">
        <v>35634</v>
      </c>
      <c r="U53" s="153">
        <v>4501373085</v>
      </c>
      <c r="V53" s="128"/>
      <c r="W53" s="128"/>
      <c r="X53" s="142" t="s">
        <v>16</v>
      </c>
      <c r="Y53" s="302"/>
      <c r="Z53" s="142"/>
      <c r="AA53" s="315"/>
      <c r="AB53" s="166"/>
      <c r="AC53" s="167"/>
      <c r="AD53" s="167"/>
      <c r="AE53" s="167"/>
      <c r="AF53" s="167"/>
      <c r="AG53" s="168"/>
      <c r="AH53" s="168"/>
      <c r="AI53" s="168"/>
      <c r="AJ53" s="168"/>
      <c r="AO53" s="169"/>
      <c r="AP53" s="169"/>
      <c r="AQ53" s="169"/>
    </row>
    <row r="54" spans="1:43" x14ac:dyDescent="0.25">
      <c r="A54" s="252" t="s">
        <v>22</v>
      </c>
      <c r="B54" s="205">
        <v>35596</v>
      </c>
      <c r="C54" s="153">
        <v>4501372380</v>
      </c>
      <c r="D54" s="128"/>
      <c r="E54" s="128"/>
      <c r="F54" s="142" t="s">
        <v>76</v>
      </c>
      <c r="G54" s="302"/>
      <c r="H54" s="142"/>
      <c r="I54" s="311"/>
      <c r="J54" s="152" t="s">
        <v>22</v>
      </c>
      <c r="K54" s="205">
        <v>35615</v>
      </c>
      <c r="L54" s="153">
        <v>4501372645</v>
      </c>
      <c r="M54" s="128"/>
      <c r="N54" s="128"/>
      <c r="O54" s="142" t="s">
        <v>78</v>
      </c>
      <c r="P54" s="302"/>
      <c r="Q54" s="142"/>
      <c r="R54" s="311"/>
      <c r="S54" s="152" t="s">
        <v>22</v>
      </c>
      <c r="T54" s="205">
        <v>35635</v>
      </c>
      <c r="U54" s="153">
        <v>4501373080</v>
      </c>
      <c r="V54" s="128"/>
      <c r="W54" s="128"/>
      <c r="X54" s="142" t="s">
        <v>17</v>
      </c>
      <c r="Y54" s="302"/>
      <c r="Z54" s="142"/>
      <c r="AA54" s="311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2" t="s">
        <v>12</v>
      </c>
      <c r="B55" s="128">
        <v>30042099</v>
      </c>
      <c r="C55" s="153" t="s">
        <v>81</v>
      </c>
      <c r="D55" s="141"/>
      <c r="E55" s="141"/>
      <c r="F55" s="142"/>
      <c r="G55" s="304"/>
      <c r="H55" s="143"/>
      <c r="I55" s="316"/>
      <c r="J55" s="152" t="s">
        <v>12</v>
      </c>
      <c r="K55" s="141">
        <v>30042101</v>
      </c>
      <c r="L55" s="154" t="s">
        <v>81</v>
      </c>
      <c r="M55" s="141"/>
      <c r="N55" s="141"/>
      <c r="O55" s="142"/>
      <c r="P55" s="304"/>
      <c r="Q55" s="143"/>
      <c r="R55" s="316"/>
      <c r="S55" s="152" t="s">
        <v>22</v>
      </c>
      <c r="T55" s="205">
        <v>35636</v>
      </c>
      <c r="U55" s="154">
        <v>4501373079</v>
      </c>
      <c r="V55" s="141"/>
      <c r="W55" s="141"/>
      <c r="X55" s="142" t="s">
        <v>65</v>
      </c>
      <c r="Y55" s="304"/>
      <c r="Z55" s="143"/>
      <c r="AA55" s="316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2" t="s">
        <v>12</v>
      </c>
      <c r="B56" s="128">
        <v>30042389</v>
      </c>
      <c r="C56" s="153" t="s">
        <v>77</v>
      </c>
      <c r="D56" s="141"/>
      <c r="E56" s="141"/>
      <c r="F56" s="143" t="s">
        <v>16</v>
      </c>
      <c r="G56" s="304"/>
      <c r="H56" s="143"/>
      <c r="I56" s="316"/>
      <c r="J56" s="353" t="s">
        <v>12</v>
      </c>
      <c r="K56" s="141">
        <v>30042378</v>
      </c>
      <c r="L56" s="154" t="s">
        <v>77</v>
      </c>
      <c r="M56" s="141"/>
      <c r="N56" s="141"/>
      <c r="O56" s="143" t="s">
        <v>64</v>
      </c>
      <c r="P56" s="304"/>
      <c r="Q56" s="143"/>
      <c r="R56" s="316"/>
      <c r="S56" s="353" t="s">
        <v>12</v>
      </c>
      <c r="T56" s="141">
        <v>30041179</v>
      </c>
      <c r="U56" s="154" t="s">
        <v>13</v>
      </c>
      <c r="V56" s="141"/>
      <c r="W56" s="141"/>
      <c r="X56" s="143" t="s">
        <v>17</v>
      </c>
      <c r="Y56" s="304"/>
      <c r="Z56" s="143"/>
      <c r="AA56" s="316"/>
      <c r="AB56" s="166"/>
      <c r="AC56" s="167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251" t="s">
        <v>12</v>
      </c>
      <c r="B57" s="128">
        <v>30042387</v>
      </c>
      <c r="C57" s="153" t="s">
        <v>77</v>
      </c>
      <c r="D57" s="141"/>
      <c r="E57" s="141"/>
      <c r="F57" s="143" t="s">
        <v>64</v>
      </c>
      <c r="G57" s="304"/>
      <c r="H57" s="143"/>
      <c r="I57" s="316"/>
      <c r="J57" s="156" t="s">
        <v>12</v>
      </c>
      <c r="K57" s="141">
        <v>30042487</v>
      </c>
      <c r="L57" s="154" t="s">
        <v>79</v>
      </c>
      <c r="M57" s="141"/>
      <c r="N57" s="141"/>
      <c r="O57" s="143" t="s">
        <v>14</v>
      </c>
      <c r="P57" s="304"/>
      <c r="Q57" s="143"/>
      <c r="R57" s="316"/>
      <c r="S57" s="156" t="s">
        <v>12</v>
      </c>
      <c r="T57" s="141">
        <v>30042102</v>
      </c>
      <c r="U57" s="154" t="s">
        <v>81</v>
      </c>
      <c r="V57" s="141"/>
      <c r="W57" s="141"/>
      <c r="X57" s="143"/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128">
        <v>30042388</v>
      </c>
      <c r="C58" s="154" t="s">
        <v>77</v>
      </c>
      <c r="D58" s="141"/>
      <c r="E58" s="141"/>
      <c r="F58" s="143" t="s">
        <v>66</v>
      </c>
      <c r="G58" s="304"/>
      <c r="H58" s="143"/>
      <c r="I58" s="316"/>
      <c r="J58" s="156" t="s">
        <v>12</v>
      </c>
      <c r="K58" s="141">
        <v>30041227</v>
      </c>
      <c r="L58" s="154" t="s">
        <v>13</v>
      </c>
      <c r="M58" s="141"/>
      <c r="N58" s="141"/>
      <c r="O58" s="143" t="s">
        <v>66</v>
      </c>
      <c r="P58" s="304"/>
      <c r="Q58" s="143"/>
      <c r="R58" s="316"/>
      <c r="S58" s="156" t="s">
        <v>12</v>
      </c>
      <c r="T58" s="141">
        <v>30042588</v>
      </c>
      <c r="U58" s="154" t="s">
        <v>79</v>
      </c>
      <c r="V58" s="141"/>
      <c r="W58" s="141"/>
      <c r="X58" s="143" t="s">
        <v>64</v>
      </c>
      <c r="Y58" s="304"/>
      <c r="Z58" s="143"/>
      <c r="AA58" s="316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/>
      <c r="B59" s="128"/>
      <c r="C59" s="153"/>
      <c r="D59" s="128"/>
      <c r="E59" s="128"/>
      <c r="F59" s="142"/>
      <c r="G59" s="302"/>
      <c r="H59" s="142"/>
      <c r="I59" s="311"/>
      <c r="J59" s="152"/>
      <c r="K59" s="128"/>
      <c r="L59" s="153"/>
      <c r="M59" s="128"/>
      <c r="N59" s="128"/>
      <c r="O59" s="162"/>
      <c r="Q59" s="142"/>
      <c r="R59" s="311"/>
      <c r="S59" s="145" t="s">
        <v>12</v>
      </c>
      <c r="T59" s="128">
        <v>30042359</v>
      </c>
      <c r="U59" s="153" t="s">
        <v>77</v>
      </c>
      <c r="V59" s="128"/>
      <c r="W59" s="128"/>
      <c r="X59" s="142" t="s">
        <v>16</v>
      </c>
      <c r="Y59" s="302"/>
      <c r="Z59" s="142"/>
      <c r="AA59" s="311"/>
      <c r="AB59" s="166"/>
      <c r="AC59" s="171"/>
      <c r="AD59" s="171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28" t="s">
        <v>12</v>
      </c>
      <c r="B60" s="128">
        <v>30042532</v>
      </c>
      <c r="C60" s="148"/>
      <c r="D60" s="128"/>
      <c r="E60" s="128"/>
      <c r="F60" s="142"/>
      <c r="G60" s="302"/>
      <c r="H60" s="142"/>
      <c r="I60" s="311"/>
      <c r="J60" s="156" t="s">
        <v>12</v>
      </c>
      <c r="K60" s="128">
        <v>30042301</v>
      </c>
      <c r="L60" s="148" t="s">
        <v>79</v>
      </c>
      <c r="M60" s="128"/>
      <c r="N60" s="128"/>
      <c r="O60" s="142" t="s">
        <v>16</v>
      </c>
      <c r="P60" s="302"/>
      <c r="Q60" s="142"/>
      <c r="R60" s="311"/>
      <c r="S60" s="145" t="s">
        <v>12</v>
      </c>
      <c r="T60" s="128">
        <v>30042390</v>
      </c>
      <c r="U60" s="148" t="s">
        <v>77</v>
      </c>
      <c r="V60" s="128"/>
      <c r="W60" s="128"/>
      <c r="X60" s="142" t="s">
        <v>117</v>
      </c>
      <c r="Y60" s="302"/>
      <c r="Z60" s="142"/>
      <c r="AA60" s="311"/>
      <c r="AB60" s="166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ht="19.5" customHeight="1" x14ac:dyDescent="0.25">
      <c r="A61" s="421" t="s">
        <v>136</v>
      </c>
      <c r="B61" s="299">
        <v>30041994</v>
      </c>
      <c r="C61" s="550" t="s">
        <v>137</v>
      </c>
      <c r="D61" s="551"/>
      <c r="E61" s="299"/>
      <c r="F61" s="297"/>
      <c r="G61" s="306"/>
      <c r="H61" s="297"/>
      <c r="I61" s="313"/>
      <c r="J61" s="156" t="s">
        <v>12</v>
      </c>
      <c r="K61" s="299">
        <v>30042360</v>
      </c>
      <c r="L61" s="300" t="s">
        <v>77</v>
      </c>
      <c r="M61" s="299"/>
      <c r="N61" s="299"/>
      <c r="O61" s="297" t="s">
        <v>17</v>
      </c>
      <c r="P61" s="306"/>
      <c r="Q61" s="297"/>
      <c r="R61" s="313"/>
      <c r="S61" s="298" t="s">
        <v>12</v>
      </c>
      <c r="T61" s="299">
        <v>30042391</v>
      </c>
      <c r="U61" s="300" t="s">
        <v>77</v>
      </c>
      <c r="V61" s="299"/>
      <c r="W61" s="299"/>
      <c r="X61" s="297" t="s">
        <v>95</v>
      </c>
      <c r="Y61" s="306"/>
      <c r="Z61" s="297"/>
      <c r="AA61" s="313"/>
      <c r="AB61" s="167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ht="16.5" thickBot="1" x14ac:dyDescent="0.3">
      <c r="A62" s="422" t="s">
        <v>136</v>
      </c>
      <c r="B62" s="158">
        <v>40501</v>
      </c>
      <c r="C62" s="158" t="s">
        <v>138</v>
      </c>
      <c r="D62" s="158"/>
      <c r="E62" s="158"/>
      <c r="F62" s="159"/>
      <c r="G62" s="307"/>
      <c r="H62" s="159"/>
      <c r="I62" s="314"/>
      <c r="J62" s="157" t="s">
        <v>12</v>
      </c>
      <c r="K62" s="158">
        <v>30042281</v>
      </c>
      <c r="L62" s="158" t="s">
        <v>79</v>
      </c>
      <c r="M62" s="158"/>
      <c r="N62" s="158"/>
      <c r="O62" s="159" t="s">
        <v>78</v>
      </c>
      <c r="P62" s="307"/>
      <c r="Q62" s="159"/>
      <c r="R62" s="314"/>
      <c r="S62" s="157" t="s">
        <v>12</v>
      </c>
      <c r="T62" s="158">
        <v>30042910</v>
      </c>
      <c r="U62" s="158" t="s">
        <v>139</v>
      </c>
      <c r="V62" s="158" t="s">
        <v>140</v>
      </c>
      <c r="W62" s="158"/>
      <c r="X62" s="159" t="s">
        <v>14</v>
      </c>
      <c r="Y62" s="307"/>
      <c r="Z62" s="159"/>
      <c r="AA62" s="314"/>
      <c r="AK62" s="169"/>
      <c r="AL62" s="169"/>
      <c r="AM62" s="169"/>
      <c r="AN62" s="169"/>
      <c r="AO62" s="169"/>
      <c r="AP62" s="169"/>
      <c r="AQ62" s="169"/>
    </row>
    <row r="63" spans="1:43" ht="16.5" thickBot="1" x14ac:dyDescent="0.3">
      <c r="A63" s="498">
        <f>S34+1</f>
        <v>46200</v>
      </c>
      <c r="B63" s="499"/>
      <c r="C63" s="499"/>
      <c r="D63" s="499"/>
      <c r="E63" s="499"/>
      <c r="F63" s="500"/>
      <c r="G63" s="500"/>
      <c r="H63" s="500"/>
      <c r="I63" s="501"/>
      <c r="AK63" s="169"/>
      <c r="AL63" s="169"/>
      <c r="AM63" s="169"/>
      <c r="AN63" s="169"/>
      <c r="AO63" s="169"/>
      <c r="AP63" s="169"/>
      <c r="AQ63" s="169"/>
    </row>
    <row r="64" spans="1:43" ht="16.5" thickBot="1" x14ac:dyDescent="0.3">
      <c r="A64" s="131" t="s">
        <v>2</v>
      </c>
      <c r="B64" s="132" t="s">
        <v>3</v>
      </c>
      <c r="C64" s="132" t="s">
        <v>4</v>
      </c>
      <c r="D64" s="132" t="s">
        <v>5</v>
      </c>
      <c r="E64" s="132" t="s">
        <v>6</v>
      </c>
      <c r="F64" s="133" t="s">
        <v>7</v>
      </c>
      <c r="G64" s="133" t="s">
        <v>8</v>
      </c>
      <c r="H64" s="133" t="s">
        <v>9</v>
      </c>
      <c r="I64" s="134" t="s">
        <v>10</v>
      </c>
      <c r="L64" s="502">
        <f>A3</f>
        <v>46194</v>
      </c>
      <c r="M64" s="173">
        <f t="shared" ref="M64:M69" si="0">COUNTIF($A$5:$A$32,N64)</f>
        <v>2</v>
      </c>
      <c r="N64" s="174" t="s">
        <v>18</v>
      </c>
      <c r="O64" s="505">
        <f>J3</f>
        <v>46195</v>
      </c>
      <c r="P64" s="173">
        <f t="shared" ref="P64:P69" si="1">COUNTIF($J$5:$J$32,Q64)</f>
        <v>9</v>
      </c>
      <c r="Q64" s="174" t="s">
        <v>18</v>
      </c>
      <c r="R64" s="508">
        <f>S3</f>
        <v>46196</v>
      </c>
      <c r="S64" s="173">
        <f t="shared" ref="S64:S69" si="2">COUNTIF($S$5:$S$32,T64)</f>
        <v>4</v>
      </c>
      <c r="T64" s="174" t="s">
        <v>18</v>
      </c>
      <c r="U64" s="511">
        <f>A34</f>
        <v>46197</v>
      </c>
      <c r="V64" s="173">
        <f t="shared" ref="V64:V69" si="3">COUNTIF($A$36:$A$62,W64)</f>
        <v>5</v>
      </c>
      <c r="W64" s="174" t="s">
        <v>18</v>
      </c>
    </row>
    <row r="65" spans="1:23" x14ac:dyDescent="0.25">
      <c r="A65" s="135" t="s">
        <v>20</v>
      </c>
      <c r="B65" s="141">
        <v>35637</v>
      </c>
      <c r="C65" s="395">
        <v>88457</v>
      </c>
      <c r="D65" s="395" t="s">
        <v>113</v>
      </c>
      <c r="E65" s="137" t="s">
        <v>62</v>
      </c>
      <c r="F65" s="142"/>
      <c r="G65" s="304"/>
      <c r="H65" s="143"/>
      <c r="I65" s="310"/>
      <c r="L65" s="503"/>
      <c r="M65" s="175">
        <f t="shared" si="0"/>
        <v>10</v>
      </c>
      <c r="N65" s="176" t="s">
        <v>19</v>
      </c>
      <c r="O65" s="506"/>
      <c r="P65" s="175">
        <f t="shared" si="1"/>
        <v>15</v>
      </c>
      <c r="Q65" s="176" t="s">
        <v>19</v>
      </c>
      <c r="R65" s="509"/>
      <c r="S65" s="175">
        <f t="shared" si="2"/>
        <v>14</v>
      </c>
      <c r="T65" s="176" t="s">
        <v>19</v>
      </c>
      <c r="U65" s="512"/>
      <c r="V65" s="175">
        <f t="shared" si="3"/>
        <v>17</v>
      </c>
      <c r="W65" s="176" t="s">
        <v>19</v>
      </c>
    </row>
    <row r="66" spans="1:23" x14ac:dyDescent="0.25">
      <c r="A66" s="145" t="s">
        <v>19</v>
      </c>
      <c r="B66" s="205">
        <v>35638</v>
      </c>
      <c r="C66" s="128">
        <v>88338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20</v>
      </c>
      <c r="O66" s="506"/>
      <c r="P66" s="175">
        <f t="shared" si="1"/>
        <v>2</v>
      </c>
      <c r="Q66" s="176" t="s">
        <v>20</v>
      </c>
      <c r="R66" s="509"/>
      <c r="S66" s="175">
        <f t="shared" si="2"/>
        <v>2</v>
      </c>
      <c r="T66" s="176" t="s">
        <v>20</v>
      </c>
      <c r="U66" s="512"/>
      <c r="V66" s="175">
        <f t="shared" si="3"/>
        <v>0</v>
      </c>
      <c r="W66" s="176" t="s">
        <v>20</v>
      </c>
    </row>
    <row r="67" spans="1:23" x14ac:dyDescent="0.25">
      <c r="A67" s="145" t="s">
        <v>19</v>
      </c>
      <c r="B67" s="205">
        <v>35639</v>
      </c>
      <c r="C67" s="128">
        <v>88339</v>
      </c>
      <c r="D67" s="128"/>
      <c r="E67" s="128" t="s">
        <v>69</v>
      </c>
      <c r="F67" s="142"/>
      <c r="G67" s="302"/>
      <c r="H67" s="142"/>
      <c r="I67" s="311"/>
      <c r="L67" s="503"/>
      <c r="M67" s="175">
        <f t="shared" si="0"/>
        <v>0</v>
      </c>
      <c r="N67" s="204" t="s">
        <v>21</v>
      </c>
      <c r="O67" s="506"/>
      <c r="P67" s="175">
        <f t="shared" si="1"/>
        <v>0</v>
      </c>
      <c r="Q67" s="204" t="s">
        <v>21</v>
      </c>
      <c r="R67" s="509"/>
      <c r="S67" s="175">
        <f t="shared" si="2"/>
        <v>0</v>
      </c>
      <c r="T67" s="204" t="s">
        <v>21</v>
      </c>
      <c r="U67" s="512"/>
      <c r="V67" s="175">
        <f t="shared" si="3"/>
        <v>0</v>
      </c>
      <c r="W67" s="204" t="s">
        <v>21</v>
      </c>
    </row>
    <row r="68" spans="1:23" x14ac:dyDescent="0.25">
      <c r="A68" s="145" t="s">
        <v>19</v>
      </c>
      <c r="B68" s="205">
        <v>35640</v>
      </c>
      <c r="C68" s="128">
        <v>88340</v>
      </c>
      <c r="D68" s="128"/>
      <c r="E68" s="128" t="s">
        <v>70</v>
      </c>
      <c r="F68" s="142"/>
      <c r="G68" s="302"/>
      <c r="H68" s="142"/>
      <c r="I68" s="311"/>
      <c r="L68" s="503"/>
      <c r="M68" s="175">
        <f t="shared" si="0"/>
        <v>4</v>
      </c>
      <c r="N68" s="176" t="s">
        <v>22</v>
      </c>
      <c r="O68" s="506"/>
      <c r="P68" s="175">
        <f t="shared" si="1"/>
        <v>1</v>
      </c>
      <c r="Q68" s="176" t="s">
        <v>22</v>
      </c>
      <c r="R68" s="509"/>
      <c r="S68" s="175">
        <f t="shared" si="2"/>
        <v>2</v>
      </c>
      <c r="T68" s="176" t="s">
        <v>22</v>
      </c>
      <c r="U68" s="512"/>
      <c r="V68" s="175">
        <f t="shared" si="3"/>
        <v>2</v>
      </c>
      <c r="W68" s="176" t="s">
        <v>22</v>
      </c>
    </row>
    <row r="69" spans="1:23" x14ac:dyDescent="0.25">
      <c r="A69" s="145" t="s">
        <v>19</v>
      </c>
      <c r="B69" s="205">
        <v>35641</v>
      </c>
      <c r="C69" s="128">
        <v>88341</v>
      </c>
      <c r="D69" s="128"/>
      <c r="E69" s="128" t="s">
        <v>70</v>
      </c>
      <c r="F69" s="142"/>
      <c r="G69" s="302"/>
      <c r="H69" s="142"/>
      <c r="I69" s="311"/>
      <c r="L69" s="503"/>
      <c r="M69" s="175">
        <f t="shared" si="0"/>
        <v>0</v>
      </c>
      <c r="N69" s="176" t="s">
        <v>23</v>
      </c>
      <c r="O69" s="506"/>
      <c r="P69" s="175">
        <f t="shared" si="1"/>
        <v>1</v>
      </c>
      <c r="Q69" s="176" t="s">
        <v>23</v>
      </c>
      <c r="R69" s="509"/>
      <c r="S69" s="175">
        <f t="shared" si="2"/>
        <v>1</v>
      </c>
      <c r="T69" s="176" t="s">
        <v>23</v>
      </c>
      <c r="U69" s="512"/>
      <c r="V69" s="175">
        <f t="shared" si="3"/>
        <v>0</v>
      </c>
      <c r="W69" s="176" t="s">
        <v>23</v>
      </c>
    </row>
    <row r="70" spans="1:23" ht="16.5" thickBot="1" x14ac:dyDescent="0.3">
      <c r="A70" s="145" t="s">
        <v>19</v>
      </c>
      <c r="B70" s="205">
        <v>35642</v>
      </c>
      <c r="C70" s="128">
        <v>88342</v>
      </c>
      <c r="D70" s="128"/>
      <c r="E70" s="128" t="s">
        <v>62</v>
      </c>
      <c r="F70" s="142"/>
      <c r="G70" s="302"/>
      <c r="H70" s="142"/>
      <c r="I70" s="311"/>
      <c r="L70" s="504"/>
      <c r="M70" s="177">
        <f>SUM(M64:M69)</f>
        <v>17</v>
      </c>
      <c r="N70" s="178" t="s">
        <v>24</v>
      </c>
      <c r="O70" s="507"/>
      <c r="P70" s="177">
        <f>SUM(P64:P69)</f>
        <v>28</v>
      </c>
      <c r="Q70" s="178" t="s">
        <v>24</v>
      </c>
      <c r="R70" s="510"/>
      <c r="S70" s="177">
        <f>SUM(S64:S69)</f>
        <v>23</v>
      </c>
      <c r="T70" s="178" t="s">
        <v>24</v>
      </c>
      <c r="U70" s="513"/>
      <c r="V70" s="177">
        <f>SUM(V64:V69)</f>
        <v>24</v>
      </c>
      <c r="W70" s="178" t="s">
        <v>24</v>
      </c>
    </row>
    <row r="71" spans="1:23" x14ac:dyDescent="0.25">
      <c r="A71" s="145" t="s">
        <v>19</v>
      </c>
      <c r="B71" s="245">
        <v>35643</v>
      </c>
      <c r="C71" s="245">
        <v>88344</v>
      </c>
      <c r="D71" s="245" t="s">
        <v>113</v>
      </c>
      <c r="E71" s="128" t="s">
        <v>72</v>
      </c>
      <c r="F71" s="142"/>
      <c r="G71" s="302"/>
      <c r="H71" s="142"/>
      <c r="I71" s="311"/>
    </row>
    <row r="72" spans="1:23" x14ac:dyDescent="0.25">
      <c r="A72" s="145" t="s">
        <v>19</v>
      </c>
      <c r="B72" s="205">
        <v>35644</v>
      </c>
      <c r="C72" s="128">
        <v>88345</v>
      </c>
      <c r="D72" s="128"/>
      <c r="E72" s="128" t="s">
        <v>72</v>
      </c>
      <c r="F72" s="142"/>
      <c r="G72" s="302"/>
      <c r="H72" s="142"/>
      <c r="I72" s="311"/>
    </row>
    <row r="73" spans="1:23" ht="16.5" thickBot="1" x14ac:dyDescent="0.3">
      <c r="A73" s="145" t="s">
        <v>19</v>
      </c>
      <c r="B73" s="205">
        <v>35645</v>
      </c>
      <c r="C73" s="128">
        <v>88346</v>
      </c>
      <c r="D73" s="128"/>
      <c r="E73" s="128" t="s">
        <v>62</v>
      </c>
      <c r="F73" s="142"/>
      <c r="G73" s="302"/>
      <c r="H73" s="142"/>
      <c r="I73" s="311"/>
    </row>
    <row r="74" spans="1:23" x14ac:dyDescent="0.25">
      <c r="A74" s="145" t="s">
        <v>19</v>
      </c>
      <c r="B74" s="205">
        <v>35646</v>
      </c>
      <c r="C74" s="128">
        <v>88347</v>
      </c>
      <c r="D74" s="128"/>
      <c r="E74" s="128" t="s">
        <v>71</v>
      </c>
      <c r="F74" s="142"/>
      <c r="G74" s="302"/>
      <c r="H74" s="142"/>
      <c r="I74" s="311"/>
      <c r="L74" s="514">
        <f>J34</f>
        <v>46198</v>
      </c>
      <c r="M74" s="173">
        <f t="shared" ref="M74:M79" si="4">COUNTIF($J$36:$J$62,N74)</f>
        <v>7</v>
      </c>
      <c r="N74" s="174" t="s">
        <v>18</v>
      </c>
      <c r="O74" s="517">
        <f>S34</f>
        <v>46199</v>
      </c>
      <c r="P74" s="173">
        <f>COUNTIF($S$36:$S$62,Q74)</f>
        <v>7</v>
      </c>
      <c r="Q74" s="174" t="s">
        <v>18</v>
      </c>
      <c r="R74" s="520">
        <f>AB34</f>
        <v>0</v>
      </c>
      <c r="S74" s="173">
        <f t="shared" ref="S74:S79" si="5">COUNTIF($A$65:$A$90,T74)</f>
        <v>3</v>
      </c>
      <c r="T74" s="174" t="s">
        <v>18</v>
      </c>
      <c r="U74" s="523" t="str">
        <f>C1</f>
        <v>WW26</v>
      </c>
      <c r="V74" s="173">
        <f>SUM(M64,P64,S64,V64,S74,P74,M74)</f>
        <v>37</v>
      </c>
      <c r="W74" s="174" t="s">
        <v>18</v>
      </c>
    </row>
    <row r="75" spans="1:23" x14ac:dyDescent="0.25">
      <c r="A75" s="145" t="s">
        <v>22</v>
      </c>
      <c r="B75" s="205">
        <v>35647</v>
      </c>
      <c r="C75" s="128">
        <v>4501373081</v>
      </c>
      <c r="D75" s="128"/>
      <c r="E75" s="128"/>
      <c r="F75" s="142" t="s">
        <v>14</v>
      </c>
      <c r="G75" s="302"/>
      <c r="H75" s="142"/>
      <c r="I75" s="311"/>
      <c r="L75" s="515"/>
      <c r="M75" s="175">
        <f t="shared" si="4"/>
        <v>14</v>
      </c>
      <c r="N75" s="176" t="s">
        <v>19</v>
      </c>
      <c r="O75" s="518"/>
      <c r="P75" s="175">
        <f>COUNTIF($S$36:$S$60,Q75)</f>
        <v>15</v>
      </c>
      <c r="Q75" s="176" t="s">
        <v>19</v>
      </c>
      <c r="R75" s="521"/>
      <c r="S75" s="175">
        <f t="shared" si="5"/>
        <v>9</v>
      </c>
      <c r="T75" s="176" t="s">
        <v>19</v>
      </c>
      <c r="U75" s="524"/>
      <c r="V75" s="175">
        <f>SUM(M65,P65,S65,V65,M75,P75,S75)</f>
        <v>94</v>
      </c>
      <c r="W75" s="176" t="s">
        <v>19</v>
      </c>
    </row>
    <row r="76" spans="1:23" x14ac:dyDescent="0.25">
      <c r="A76" s="145" t="s">
        <v>22</v>
      </c>
      <c r="B76" s="205">
        <v>35648</v>
      </c>
      <c r="C76" s="148">
        <v>4501373982</v>
      </c>
      <c r="D76" s="128"/>
      <c r="E76" s="128"/>
      <c r="F76" s="142" t="s">
        <v>78</v>
      </c>
      <c r="G76" s="302"/>
      <c r="H76" s="142"/>
      <c r="I76" s="311"/>
      <c r="L76" s="515"/>
      <c r="M76" s="175">
        <f t="shared" si="4"/>
        <v>2</v>
      </c>
      <c r="N76" s="176" t="s">
        <v>20</v>
      </c>
      <c r="O76" s="518"/>
      <c r="P76" s="175">
        <f>COUNTIF($S$36:$S$60,Q76)</f>
        <v>2</v>
      </c>
      <c r="Q76" s="176" t="s">
        <v>20</v>
      </c>
      <c r="R76" s="521"/>
      <c r="S76" s="175">
        <f t="shared" si="5"/>
        <v>1</v>
      </c>
      <c r="T76" s="176" t="s">
        <v>20</v>
      </c>
      <c r="U76" s="524"/>
      <c r="V76" s="175">
        <f>SUM(M66,P66,S66,V66,M76,P76,S76)</f>
        <v>10</v>
      </c>
      <c r="W76" s="176" t="s">
        <v>20</v>
      </c>
    </row>
    <row r="77" spans="1:23" x14ac:dyDescent="0.25">
      <c r="A77" s="145" t="s">
        <v>22</v>
      </c>
      <c r="B77" s="128">
        <v>35649</v>
      </c>
      <c r="C77" s="539" t="s">
        <v>141</v>
      </c>
      <c r="D77" s="540"/>
      <c r="E77" s="128"/>
      <c r="F77" s="142"/>
      <c r="G77" s="302"/>
      <c r="H77" s="142"/>
      <c r="I77" s="311"/>
      <c r="L77" s="515"/>
      <c r="M77" s="175">
        <f t="shared" si="4"/>
        <v>0</v>
      </c>
      <c r="N77" s="204" t="s">
        <v>21</v>
      </c>
      <c r="O77" s="518"/>
      <c r="P77" s="175">
        <f>COUNTIF($S$36:$S$60,Q77)</f>
        <v>0</v>
      </c>
      <c r="Q77" s="204" t="s">
        <v>21</v>
      </c>
      <c r="R77" s="521"/>
      <c r="S77" s="175">
        <f t="shared" si="5"/>
        <v>0</v>
      </c>
      <c r="T77" s="204" t="s">
        <v>21</v>
      </c>
      <c r="U77" s="524"/>
      <c r="V77" s="175">
        <f>SUM(M67,P67,S67,V67,M77,P77,S77)</f>
        <v>0</v>
      </c>
      <c r="W77" s="204" t="s">
        <v>21</v>
      </c>
    </row>
    <row r="78" spans="1:23" x14ac:dyDescent="0.25">
      <c r="A78" s="145" t="s">
        <v>22</v>
      </c>
      <c r="B78" s="128">
        <v>35650</v>
      </c>
      <c r="C78" s="541"/>
      <c r="D78" s="542"/>
      <c r="E78" s="128"/>
      <c r="F78" s="142"/>
      <c r="G78" s="302"/>
      <c r="H78" s="142"/>
      <c r="I78" s="311"/>
      <c r="L78" s="515"/>
      <c r="M78" s="175">
        <f t="shared" si="4"/>
        <v>3</v>
      </c>
      <c r="N78" s="176" t="s">
        <v>22</v>
      </c>
      <c r="O78" s="518"/>
      <c r="P78" s="175">
        <f>COUNTIF($S$36:$S$60,Q78)</f>
        <v>3</v>
      </c>
      <c r="Q78" s="176" t="s">
        <v>22</v>
      </c>
      <c r="R78" s="521"/>
      <c r="S78" s="175">
        <f t="shared" si="5"/>
        <v>4</v>
      </c>
      <c r="T78" s="176" t="s">
        <v>22</v>
      </c>
      <c r="U78" s="524"/>
      <c r="V78" s="175">
        <f>SUM(M68,P68,S68,V68,M78,P78,S78)</f>
        <v>19</v>
      </c>
      <c r="W78" s="176" t="s">
        <v>22</v>
      </c>
    </row>
    <row r="79" spans="1:23" x14ac:dyDescent="0.25">
      <c r="A79" s="145" t="s">
        <v>63</v>
      </c>
      <c r="B79" s="205">
        <v>35651</v>
      </c>
      <c r="C79" s="128"/>
      <c r="D79" s="320" t="s">
        <v>142</v>
      </c>
      <c r="E79" s="245"/>
      <c r="F79" s="142"/>
      <c r="G79" s="302"/>
      <c r="H79" s="142"/>
      <c r="I79" s="311"/>
      <c r="L79" s="515"/>
      <c r="M79" s="175">
        <f t="shared" si="4"/>
        <v>0</v>
      </c>
      <c r="N79" s="176" t="s">
        <v>23</v>
      </c>
      <c r="O79" s="518"/>
      <c r="P79" s="175">
        <f>COUNTIF($S$36:$S$60,Q79)</f>
        <v>0</v>
      </c>
      <c r="Q79" s="176" t="s">
        <v>23</v>
      </c>
      <c r="R79" s="521"/>
      <c r="S79" s="175">
        <f t="shared" si="5"/>
        <v>1</v>
      </c>
      <c r="T79" s="176" t="s">
        <v>23</v>
      </c>
      <c r="U79" s="524"/>
      <c r="V79" s="175">
        <f>SUM(M69,P69,S69,V69,M79,P79,S79)</f>
        <v>3</v>
      </c>
      <c r="W79" s="176" t="s">
        <v>23</v>
      </c>
    </row>
    <row r="80" spans="1:23" ht="16.5" thickBot="1" x14ac:dyDescent="0.3">
      <c r="A80" s="145"/>
      <c r="B80" s="128"/>
      <c r="C80" s="148"/>
      <c r="D80" s="128"/>
      <c r="E80" s="128"/>
      <c r="F80" s="142"/>
      <c r="G80" s="302"/>
      <c r="H80" s="142"/>
      <c r="I80" s="315"/>
      <c r="L80" s="516"/>
      <c r="M80" s="177">
        <f>SUM(M74:M79)</f>
        <v>26</v>
      </c>
      <c r="N80" s="178" t="s">
        <v>24</v>
      </c>
      <c r="O80" s="519"/>
      <c r="P80" s="177">
        <f>SUM(P74:P79)</f>
        <v>27</v>
      </c>
      <c r="Q80" s="178" t="s">
        <v>24</v>
      </c>
      <c r="R80" s="522"/>
      <c r="S80" s="177">
        <f>SUM(S74:S79)</f>
        <v>18</v>
      </c>
      <c r="T80" s="178" t="s">
        <v>24</v>
      </c>
      <c r="U80" s="525"/>
      <c r="V80" s="177">
        <f>SUM(V74:V79)</f>
        <v>163</v>
      </c>
      <c r="W80" s="178" t="s">
        <v>24</v>
      </c>
    </row>
    <row r="81" spans="1:10" x14ac:dyDescent="0.25">
      <c r="A81" s="152"/>
      <c r="B81" s="128"/>
      <c r="C81" s="128"/>
      <c r="D81" s="128"/>
      <c r="E81" s="128"/>
      <c r="F81" s="142"/>
      <c r="G81" s="302"/>
      <c r="H81" s="142"/>
      <c r="I81" s="311"/>
    </row>
    <row r="82" spans="1:10" x14ac:dyDescent="0.25">
      <c r="A82" s="152"/>
      <c r="B82" s="128"/>
      <c r="C82" s="153"/>
      <c r="D82" s="128"/>
      <c r="E82" s="128"/>
      <c r="F82" s="142"/>
      <c r="G82" s="302"/>
      <c r="H82" s="142"/>
      <c r="I82" s="315"/>
    </row>
    <row r="83" spans="1:10" x14ac:dyDescent="0.25">
      <c r="A83" s="152"/>
      <c r="B83" s="128"/>
      <c r="C83" s="153"/>
      <c r="D83" s="128"/>
      <c r="E83" s="128"/>
      <c r="F83" s="142"/>
      <c r="G83" s="302"/>
      <c r="H83" s="142"/>
      <c r="I83" s="311"/>
    </row>
    <row r="84" spans="1:10" x14ac:dyDescent="0.25">
      <c r="A84" s="152" t="s">
        <v>12</v>
      </c>
      <c r="B84" s="141">
        <v>30042379</v>
      </c>
      <c r="C84" s="154" t="s">
        <v>77</v>
      </c>
      <c r="D84" s="141"/>
      <c r="E84" s="141"/>
      <c r="F84" s="142" t="s">
        <v>64</v>
      </c>
      <c r="G84" s="304"/>
      <c r="H84" s="143"/>
      <c r="I84" s="316"/>
    </row>
    <row r="85" spans="1:10" x14ac:dyDescent="0.25">
      <c r="A85" s="156" t="s">
        <v>12</v>
      </c>
      <c r="B85" s="141">
        <v>30042103</v>
      </c>
      <c r="C85" s="154" t="s">
        <v>81</v>
      </c>
      <c r="D85" s="141"/>
      <c r="E85" s="141"/>
      <c r="F85" s="143"/>
      <c r="G85" s="304"/>
      <c r="H85" s="143"/>
      <c r="I85" s="316"/>
    </row>
    <row r="86" spans="1:10" x14ac:dyDescent="0.25">
      <c r="A86" s="156" t="s">
        <v>12</v>
      </c>
      <c r="B86" s="141">
        <v>30042429</v>
      </c>
      <c r="C86" s="154" t="s">
        <v>77</v>
      </c>
      <c r="D86" s="141"/>
      <c r="E86" s="141"/>
      <c r="F86" s="143"/>
      <c r="G86" s="304"/>
      <c r="H86" s="143"/>
      <c r="I86" s="316"/>
    </row>
    <row r="87" spans="1:10" x14ac:dyDescent="0.25">
      <c r="A87" s="156"/>
      <c r="B87" s="128"/>
      <c r="C87" s="153"/>
      <c r="D87" s="128"/>
      <c r="E87" s="128"/>
      <c r="F87" s="142"/>
      <c r="G87" s="302"/>
      <c r="H87" s="142"/>
      <c r="I87" s="311"/>
    </row>
    <row r="88" spans="1:10" x14ac:dyDescent="0.25">
      <c r="A88" s="145"/>
      <c r="B88" s="128"/>
      <c r="C88" s="148"/>
      <c r="D88" s="128"/>
      <c r="E88" s="128"/>
      <c r="F88" s="142"/>
      <c r="G88" s="302"/>
      <c r="H88" s="142"/>
      <c r="I88" s="311"/>
    </row>
    <row r="89" spans="1:10" x14ac:dyDescent="0.25">
      <c r="A89" s="298"/>
      <c r="B89" s="299"/>
      <c r="C89" s="300"/>
      <c r="D89" s="299"/>
      <c r="E89" s="299"/>
      <c r="F89" s="297"/>
      <c r="G89" s="306"/>
      <c r="H89" s="297"/>
      <c r="I89" s="313"/>
    </row>
    <row r="90" spans="1:10" ht="16.5" thickBot="1" x14ac:dyDescent="0.3">
      <c r="A90" s="157"/>
      <c r="B90" s="158"/>
      <c r="C90" s="158"/>
      <c r="D90" s="158"/>
      <c r="E90" s="158"/>
      <c r="F90" s="159"/>
      <c r="G90" s="307"/>
      <c r="H90" s="159"/>
      <c r="I90" s="314"/>
    </row>
    <row r="91" spans="1:10" ht="16.5" thickBot="1" x14ac:dyDescent="0.3"/>
    <row r="92" spans="1:10" ht="16.5" thickBot="1" x14ac:dyDescent="0.3">
      <c r="A92" s="179" t="s">
        <v>25</v>
      </c>
      <c r="B92" s="180" t="s">
        <v>18</v>
      </c>
      <c r="C92" s="181" t="s">
        <v>19</v>
      </c>
      <c r="D92" s="182" t="s">
        <v>20</v>
      </c>
      <c r="E92" s="183" t="s">
        <v>21</v>
      </c>
      <c r="F92" s="184" t="s">
        <v>22</v>
      </c>
      <c r="G92" s="185" t="s">
        <v>23</v>
      </c>
      <c r="H92" s="186" t="s">
        <v>24</v>
      </c>
      <c r="J92" s="186" t="s">
        <v>26</v>
      </c>
    </row>
    <row r="93" spans="1:10" x14ac:dyDescent="0.25">
      <c r="A93" s="187" t="s">
        <v>27</v>
      </c>
      <c r="B93" s="188">
        <f t="shared" ref="B93:G93" si="6">COUNTIF($A$5:$A$32,B92)</f>
        <v>2</v>
      </c>
      <c r="C93" s="188">
        <f t="shared" si="6"/>
        <v>10</v>
      </c>
      <c r="D93" s="188">
        <f t="shared" si="6"/>
        <v>1</v>
      </c>
      <c r="E93" s="188">
        <f t="shared" si="6"/>
        <v>0</v>
      </c>
      <c r="F93" s="188">
        <f t="shared" si="6"/>
        <v>4</v>
      </c>
      <c r="G93" s="188">
        <f t="shared" si="6"/>
        <v>0</v>
      </c>
      <c r="H93" s="189">
        <f t="shared" ref="H93:H99" si="7">SUM(B93:G93)</f>
        <v>17</v>
      </c>
      <c r="J93" s="189">
        <f>SUM(C93:G93)</f>
        <v>15</v>
      </c>
    </row>
    <row r="94" spans="1:10" x14ac:dyDescent="0.25">
      <c r="A94" s="190" t="s">
        <v>28</v>
      </c>
      <c r="B94" s="188">
        <f t="shared" ref="B94:G94" si="8">COUNTIF($J$5:$J$32,B92)</f>
        <v>9</v>
      </c>
      <c r="C94" s="188">
        <f t="shared" si="8"/>
        <v>15</v>
      </c>
      <c r="D94" s="188">
        <f t="shared" si="8"/>
        <v>2</v>
      </c>
      <c r="E94" s="188">
        <f t="shared" si="8"/>
        <v>0</v>
      </c>
      <c r="F94" s="188">
        <f t="shared" si="8"/>
        <v>1</v>
      </c>
      <c r="G94" s="188">
        <f t="shared" si="8"/>
        <v>1</v>
      </c>
      <c r="H94" s="189">
        <f t="shared" si="7"/>
        <v>28</v>
      </c>
      <c r="J94" s="189">
        <f t="shared" ref="J94:J99" si="9">SUM(C94:G94)</f>
        <v>19</v>
      </c>
    </row>
    <row r="95" spans="1:10" x14ac:dyDescent="0.25">
      <c r="A95" s="191" t="s">
        <v>29</v>
      </c>
      <c r="B95" s="188">
        <f t="shared" ref="B95:G95" si="10">COUNTIF($S$5:$S$32,B92)</f>
        <v>4</v>
      </c>
      <c r="C95" s="188">
        <f t="shared" si="10"/>
        <v>14</v>
      </c>
      <c r="D95" s="188">
        <f t="shared" si="10"/>
        <v>2</v>
      </c>
      <c r="E95" s="188">
        <f t="shared" si="10"/>
        <v>0</v>
      </c>
      <c r="F95" s="188">
        <f t="shared" si="10"/>
        <v>2</v>
      </c>
      <c r="G95" s="188">
        <f t="shared" si="10"/>
        <v>1</v>
      </c>
      <c r="H95" s="189">
        <f t="shared" si="7"/>
        <v>23</v>
      </c>
      <c r="J95" s="189">
        <f t="shared" si="9"/>
        <v>19</v>
      </c>
    </row>
    <row r="96" spans="1:10" x14ac:dyDescent="0.25">
      <c r="A96" s="192" t="s">
        <v>30</v>
      </c>
      <c r="B96" s="188">
        <f t="shared" ref="B96:G96" si="11">COUNTIF($A$36:$A$62,B$92)</f>
        <v>5</v>
      </c>
      <c r="C96" s="188">
        <f t="shared" si="11"/>
        <v>17</v>
      </c>
      <c r="D96" s="188">
        <f t="shared" si="11"/>
        <v>0</v>
      </c>
      <c r="E96" s="188">
        <f t="shared" si="11"/>
        <v>0</v>
      </c>
      <c r="F96" s="188">
        <f t="shared" si="11"/>
        <v>2</v>
      </c>
      <c r="G96" s="188">
        <f t="shared" si="11"/>
        <v>0</v>
      </c>
      <c r="H96" s="189">
        <f t="shared" si="7"/>
        <v>24</v>
      </c>
      <c r="J96" s="189">
        <f t="shared" si="9"/>
        <v>19</v>
      </c>
    </row>
    <row r="97" spans="1:47" x14ac:dyDescent="0.25">
      <c r="A97" s="193" t="s">
        <v>31</v>
      </c>
      <c r="B97" s="188">
        <f t="shared" ref="B97:G97" si="12">COUNTIF($J$36:$J$62,B$92)</f>
        <v>7</v>
      </c>
      <c r="C97" s="188">
        <f t="shared" si="12"/>
        <v>14</v>
      </c>
      <c r="D97" s="188">
        <f t="shared" si="12"/>
        <v>2</v>
      </c>
      <c r="E97" s="188">
        <f t="shared" si="12"/>
        <v>0</v>
      </c>
      <c r="F97" s="188">
        <f t="shared" si="12"/>
        <v>3</v>
      </c>
      <c r="G97" s="188">
        <f t="shared" si="12"/>
        <v>0</v>
      </c>
      <c r="H97" s="189">
        <f t="shared" si="7"/>
        <v>26</v>
      </c>
      <c r="J97" s="189">
        <f t="shared" si="9"/>
        <v>19</v>
      </c>
    </row>
    <row r="98" spans="1:47" x14ac:dyDescent="0.25">
      <c r="A98" s="194" t="s">
        <v>32</v>
      </c>
      <c r="B98" s="188">
        <f t="shared" ref="B98:G98" si="13">COUNTIF($S$36:$S$62,B$92)</f>
        <v>7</v>
      </c>
      <c r="C98" s="188">
        <f t="shared" si="13"/>
        <v>15</v>
      </c>
      <c r="D98" s="188">
        <f t="shared" si="13"/>
        <v>2</v>
      </c>
      <c r="E98" s="188">
        <f t="shared" si="13"/>
        <v>0</v>
      </c>
      <c r="F98" s="188">
        <f t="shared" si="13"/>
        <v>3</v>
      </c>
      <c r="G98" s="188">
        <f t="shared" si="13"/>
        <v>0</v>
      </c>
      <c r="H98" s="189">
        <f t="shared" si="7"/>
        <v>27</v>
      </c>
      <c r="J98" s="189">
        <f t="shared" si="9"/>
        <v>20</v>
      </c>
    </row>
    <row r="99" spans="1:47" ht="16.5" thickBot="1" x14ac:dyDescent="0.3">
      <c r="A99" s="195" t="s">
        <v>33</v>
      </c>
      <c r="B99" s="188">
        <f t="shared" ref="B99:G99" si="14">COUNTIF($A$65:$A$90,B$92)</f>
        <v>3</v>
      </c>
      <c r="C99" s="188">
        <f t="shared" si="14"/>
        <v>9</v>
      </c>
      <c r="D99" s="188">
        <f t="shared" si="14"/>
        <v>1</v>
      </c>
      <c r="E99" s="188">
        <f t="shared" si="14"/>
        <v>0</v>
      </c>
      <c r="F99" s="188">
        <f t="shared" si="14"/>
        <v>4</v>
      </c>
      <c r="G99" s="188">
        <f t="shared" si="14"/>
        <v>1</v>
      </c>
      <c r="H99" s="189">
        <f t="shared" si="7"/>
        <v>18</v>
      </c>
      <c r="J99" s="189">
        <f t="shared" si="9"/>
        <v>15</v>
      </c>
    </row>
    <row r="100" spans="1:47" ht="16.5" thickBot="1" x14ac:dyDescent="0.3">
      <c r="A100" s="186" t="s">
        <v>24</v>
      </c>
      <c r="B100" s="196">
        <f t="shared" ref="B100:H100" si="15">SUM(B93:B99)</f>
        <v>37</v>
      </c>
      <c r="C100" s="196">
        <f t="shared" si="15"/>
        <v>94</v>
      </c>
      <c r="D100" s="196">
        <f t="shared" si="15"/>
        <v>10</v>
      </c>
      <c r="E100" s="196">
        <f t="shared" si="15"/>
        <v>0</v>
      </c>
      <c r="F100" s="196">
        <f t="shared" si="15"/>
        <v>19</v>
      </c>
      <c r="G100" s="196">
        <f t="shared" si="15"/>
        <v>3</v>
      </c>
      <c r="H100" s="179">
        <f t="shared" si="15"/>
        <v>163</v>
      </c>
      <c r="J100" s="179">
        <f>SUM(J93:J99)</f>
        <v>126</v>
      </c>
    </row>
    <row r="101" spans="1:47" x14ac:dyDescent="0.25">
      <c r="A101" s="130"/>
    </row>
    <row r="102" spans="1:47" x14ac:dyDescent="0.25">
      <c r="A102" s="130"/>
    </row>
    <row r="103" spans="1:47" x14ac:dyDescent="0.25">
      <c r="A103" s="129" t="s">
        <v>34</v>
      </c>
      <c r="B103" s="129" t="s">
        <v>35</v>
      </c>
      <c r="C103" s="129" t="s">
        <v>36</v>
      </c>
      <c r="D103" s="129" t="s">
        <v>37</v>
      </c>
      <c r="E103" s="129" t="s">
        <v>38</v>
      </c>
      <c r="F103" s="129" t="s">
        <v>39</v>
      </c>
      <c r="G103" s="129" t="s">
        <v>40</v>
      </c>
      <c r="I103" s="129" t="s">
        <v>34</v>
      </c>
      <c r="J103" s="129" t="s">
        <v>35</v>
      </c>
      <c r="K103" s="129" t="s">
        <v>36</v>
      </c>
      <c r="L103" s="129" t="s">
        <v>37</v>
      </c>
      <c r="M103" s="129" t="s">
        <v>38</v>
      </c>
      <c r="N103" s="129" t="s">
        <v>39</v>
      </c>
      <c r="O103" s="129" t="s">
        <v>40</v>
      </c>
      <c r="Q103" s="129" t="s">
        <v>34</v>
      </c>
      <c r="R103" s="129" t="s">
        <v>35</v>
      </c>
      <c r="S103" s="129" t="s">
        <v>36</v>
      </c>
      <c r="T103" s="129" t="s">
        <v>37</v>
      </c>
      <c r="U103" s="129" t="s">
        <v>38</v>
      </c>
      <c r="V103" s="129" t="s">
        <v>39</v>
      </c>
      <c r="W103" s="129" t="s">
        <v>40</v>
      </c>
      <c r="Y103" s="129" t="s">
        <v>34</v>
      </c>
      <c r="Z103" s="129" t="s">
        <v>35</v>
      </c>
      <c r="AA103" s="129" t="s">
        <v>36</v>
      </c>
      <c r="AB103" s="129" t="s">
        <v>37</v>
      </c>
      <c r="AC103" s="129" t="s">
        <v>38</v>
      </c>
      <c r="AD103" s="129" t="s">
        <v>39</v>
      </c>
      <c r="AE103" s="129" t="s">
        <v>40</v>
      </c>
      <c r="AG103" s="129" t="s">
        <v>34</v>
      </c>
      <c r="AH103" s="129" t="s">
        <v>35</v>
      </c>
      <c r="AI103" s="129" t="s">
        <v>36</v>
      </c>
      <c r="AJ103" s="129" t="s">
        <v>37</v>
      </c>
      <c r="AK103" s="129" t="s">
        <v>38</v>
      </c>
      <c r="AL103" s="129" t="s">
        <v>39</v>
      </c>
      <c r="AM103" s="129" t="s">
        <v>40</v>
      </c>
      <c r="AO103" s="129" t="s">
        <v>34</v>
      </c>
      <c r="AP103" s="129" t="s">
        <v>35</v>
      </c>
      <c r="AQ103" s="129" t="s">
        <v>36</v>
      </c>
      <c r="AR103" s="129" t="s">
        <v>37</v>
      </c>
      <c r="AS103" s="129" t="s">
        <v>38</v>
      </c>
      <c r="AT103" s="129" t="s">
        <v>39</v>
      </c>
      <c r="AU103" s="129" t="s">
        <v>40</v>
      </c>
    </row>
    <row r="104" spans="1:47" x14ac:dyDescent="0.25">
      <c r="A104" s="197">
        <f t="shared" ref="A104:B108" si="16">IF(B5="","",B5)</f>
        <v>35525</v>
      </c>
      <c r="B104" s="197">
        <f t="shared" si="16"/>
        <v>87789</v>
      </c>
      <c r="C104" s="198">
        <f>IF(B5="","",$A$3)</f>
        <v>46194</v>
      </c>
      <c r="D104" s="197" t="str">
        <f>IF(A5="","",A5)</f>
        <v>LCP</v>
      </c>
      <c r="E104" s="197" t="str">
        <f>IF(E5="","",E5)</f>
        <v>INTEGRITY</v>
      </c>
      <c r="F104" s="197" t="str">
        <f>IF(D5="","",D5)</f>
        <v/>
      </c>
      <c r="G104" s="199" t="str">
        <f>IF(G5="","",G5)</f>
        <v/>
      </c>
      <c r="H104" s="200">
        <v>1</v>
      </c>
      <c r="I104" s="197">
        <f t="shared" ref="I104:J109" si="17">IF(K5="","",K5)</f>
        <v>35540</v>
      </c>
      <c r="J104" s="197">
        <f t="shared" si="17"/>
        <v>88308</v>
      </c>
      <c r="K104" s="198">
        <f t="shared" ref="K104:K109" si="18">IF(K5="","",$J$3)</f>
        <v>46195</v>
      </c>
      <c r="L104" s="197" t="str">
        <f t="shared" ref="L104:L109" si="19">IF(J5="","",J5)</f>
        <v>SLC</v>
      </c>
      <c r="M104" s="197" t="str">
        <f t="shared" ref="M104:M109" si="20">IF(N5="","",N5)</f>
        <v>INTEGRITY</v>
      </c>
      <c r="N104" s="197" t="str">
        <f t="shared" ref="N104:N109" si="21">IF(M5="","",M5)</f>
        <v/>
      </c>
      <c r="O104" s="197" t="str">
        <f t="shared" ref="O104:O109" si="22">IF(P5="","",P5)</f>
        <v/>
      </c>
      <c r="P104" s="200"/>
      <c r="Q104" s="197">
        <f t="shared" ref="Q104:R109" si="23">IF(T5="","",T5)</f>
        <v>35559</v>
      </c>
      <c r="R104" s="197">
        <f t="shared" si="23"/>
        <v>88353</v>
      </c>
      <c r="S104" s="198">
        <f t="shared" ref="S104:S109" si="24">IF(T5="","",$S$3)</f>
        <v>46196</v>
      </c>
      <c r="T104" s="197" t="str">
        <f t="shared" ref="T104:T109" si="25">IF(S5="","",S5)</f>
        <v>SLC</v>
      </c>
      <c r="U104" s="197" t="str">
        <f t="shared" ref="U104:U109" si="26">IF(W5="","",W5)</f>
        <v>SAUER</v>
      </c>
      <c r="V104" s="197" t="str">
        <f t="shared" ref="V104:V109" si="27">IF(V5="","",V5)</f>
        <v/>
      </c>
      <c r="W104" s="197" t="str">
        <f t="shared" ref="W104:W109" si="28">IF(Y5="","",Y5)</f>
        <v/>
      </c>
      <c r="X104" s="200"/>
      <c r="Y104" s="197">
        <f t="shared" ref="Y104:Z111" si="29">IF(B36="","",B36)</f>
        <v>35578</v>
      </c>
      <c r="Z104" s="197">
        <f t="shared" si="29"/>
        <v>88380</v>
      </c>
      <c r="AA104" s="198">
        <f t="shared" ref="AA104:AA111" si="30">IF(B36="","",$A$34)</f>
        <v>46197</v>
      </c>
      <c r="AB104" s="197" t="str">
        <f t="shared" ref="AB104:AB111" si="31">IF(A36="","",A36)</f>
        <v>SLC</v>
      </c>
      <c r="AC104" s="197" t="str">
        <f t="shared" ref="AC104:AC111" si="32">IF(E36="","",E36)</f>
        <v>SAUER</v>
      </c>
      <c r="AD104" s="197" t="str">
        <f t="shared" ref="AD104:AD111" si="33">IF(D36="","",D36)</f>
        <v/>
      </c>
      <c r="AE104" s="197" t="str">
        <f t="shared" ref="AE104:AE111" si="34">IF(G36="","",G36)</f>
        <v/>
      </c>
      <c r="AF104" s="200"/>
      <c r="AG104" s="197">
        <f t="shared" ref="AG104:AH111" si="35">IF(K36="","",K36)</f>
        <v>35597</v>
      </c>
      <c r="AH104" s="197">
        <f t="shared" si="35"/>
        <v>88318</v>
      </c>
      <c r="AI104" s="198">
        <f t="shared" ref="AI104:AI111" si="36">IF(K36="","",$J$34)</f>
        <v>46198</v>
      </c>
      <c r="AJ104" s="197" t="str">
        <f t="shared" ref="AJ104:AJ111" si="37">IF(J36="","",J36)</f>
        <v>SLC</v>
      </c>
      <c r="AK104" s="197" t="str">
        <f t="shared" ref="AK104:AK111" si="38">IF(N36="","",N36)</f>
        <v>INTEGRITY</v>
      </c>
      <c r="AL104" s="197" t="str">
        <f t="shared" ref="AL104:AL111" si="39">IF(M36="","",M36)</f>
        <v/>
      </c>
      <c r="AM104" s="197" t="str">
        <f t="shared" ref="AM104:AM111" si="40">IF(P36="","",P36)</f>
        <v/>
      </c>
      <c r="AO104" s="197">
        <f t="shared" ref="AO104:AP111" si="41">IF(T36="","",T36)</f>
        <v>35617</v>
      </c>
      <c r="AP104" s="197">
        <f t="shared" si="41"/>
        <v>88305</v>
      </c>
      <c r="AQ104" s="198">
        <f t="shared" ref="AQ104:AQ111" si="42">IF(T36="","",$S$34)</f>
        <v>46199</v>
      </c>
      <c r="AR104" s="197" t="str">
        <f t="shared" ref="AR104:AR111" si="43">IF(S36="","",S36)</f>
        <v>SLC</v>
      </c>
      <c r="AS104" s="197" t="str">
        <f t="shared" ref="AS104:AS111" si="44">IF(W36="","",W36)</f>
        <v>SAUER</v>
      </c>
      <c r="AT104" s="197" t="str">
        <f t="shared" ref="AT104:AT111" si="45">IF(V36="","",V36)</f>
        <v/>
      </c>
      <c r="AU104" s="197" t="str">
        <f t="shared" ref="AU104:AU111" si="46">IF(Y36="","",Y36)</f>
        <v/>
      </c>
    </row>
    <row r="105" spans="1:47" x14ac:dyDescent="0.25">
      <c r="A105" s="197">
        <f t="shared" si="16"/>
        <v>35526</v>
      </c>
      <c r="B105" s="197">
        <f t="shared" si="16"/>
        <v>87800</v>
      </c>
      <c r="C105" s="198">
        <f>IF(B6="","",$A$3)</f>
        <v>46194</v>
      </c>
      <c r="D105" s="197" t="str">
        <f>IF(A6="","",A6)</f>
        <v>SLC</v>
      </c>
      <c r="E105" s="197" t="str">
        <f>IF(E6="","",E6)</f>
        <v>SAUER</v>
      </c>
      <c r="F105" s="197" t="str">
        <f>IF(D6="","",D6)</f>
        <v/>
      </c>
      <c r="G105" s="197" t="str">
        <f>IF(G6="","",G6)</f>
        <v/>
      </c>
      <c r="H105" s="200">
        <v>2</v>
      </c>
      <c r="I105" s="197">
        <f t="shared" si="17"/>
        <v>35541</v>
      </c>
      <c r="J105" s="197">
        <f t="shared" si="17"/>
        <v>88319</v>
      </c>
      <c r="K105" s="198">
        <f t="shared" si="18"/>
        <v>46195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35560</v>
      </c>
      <c r="R105" s="197">
        <f t="shared" si="23"/>
        <v>88354</v>
      </c>
      <c r="S105" s="198">
        <f t="shared" si="24"/>
        <v>46196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35579</v>
      </c>
      <c r="Z105" s="197">
        <f t="shared" si="29"/>
        <v>88381</v>
      </c>
      <c r="AA105" s="198">
        <f t="shared" si="30"/>
        <v>46197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35598</v>
      </c>
      <c r="AH105" s="197">
        <f t="shared" si="35"/>
        <v>88320</v>
      </c>
      <c r="AI105" s="198">
        <f t="shared" si="36"/>
        <v>46198</v>
      </c>
      <c r="AJ105" s="197" t="str">
        <f t="shared" si="37"/>
        <v>SLC</v>
      </c>
      <c r="AK105" s="197" t="str">
        <f t="shared" si="38"/>
        <v>SAUER</v>
      </c>
      <c r="AL105" s="197" t="str">
        <f t="shared" si="39"/>
        <v/>
      </c>
      <c r="AM105" s="197" t="str">
        <f t="shared" si="40"/>
        <v/>
      </c>
      <c r="AO105" s="197">
        <f t="shared" si="41"/>
        <v>35618</v>
      </c>
      <c r="AP105" s="197">
        <f t="shared" si="41"/>
        <v>88306</v>
      </c>
      <c r="AQ105" s="198">
        <f t="shared" si="42"/>
        <v>46199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35527</v>
      </c>
      <c r="B106" s="197">
        <f t="shared" si="16"/>
        <v>87801</v>
      </c>
      <c r="C106" s="198">
        <f>IF(B7="","",$A$3)</f>
        <v>46194</v>
      </c>
      <c r="D106" s="197" t="str">
        <f>IF(A7="","",A7)</f>
        <v>SLC</v>
      </c>
      <c r="E106" s="197" t="str">
        <f>IF(E7="","",E7)</f>
        <v>SAUER</v>
      </c>
      <c r="F106" s="197" t="str">
        <f>IF(D7="","",D7)</f>
        <v/>
      </c>
      <c r="G106" s="197" t="str">
        <f>IF(G7="","",G7)</f>
        <v/>
      </c>
      <c r="H106" s="200">
        <v>3</v>
      </c>
      <c r="I106" s="197">
        <f t="shared" si="17"/>
        <v>35542</v>
      </c>
      <c r="J106" s="197">
        <f t="shared" si="17"/>
        <v>88332</v>
      </c>
      <c r="K106" s="198">
        <f t="shared" si="18"/>
        <v>46195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35561</v>
      </c>
      <c r="R106" s="197">
        <f t="shared" si="23"/>
        <v>88355</v>
      </c>
      <c r="S106" s="198">
        <f t="shared" si="24"/>
        <v>46196</v>
      </c>
      <c r="T106" s="197" t="str">
        <f t="shared" si="25"/>
        <v>SLC</v>
      </c>
      <c r="U106" s="197" t="str">
        <f t="shared" si="26"/>
        <v>SAUER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35580</v>
      </c>
      <c r="Z106" s="197">
        <f t="shared" si="29"/>
        <v>88382</v>
      </c>
      <c r="AA106" s="198">
        <f t="shared" si="30"/>
        <v>46197</v>
      </c>
      <c r="AB106" s="197" t="str">
        <f t="shared" si="31"/>
        <v>SLC</v>
      </c>
      <c r="AC106" s="197" t="str">
        <f t="shared" si="32"/>
        <v>INTEGRITY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35599</v>
      </c>
      <c r="AH106" s="197">
        <f t="shared" si="35"/>
        <v>88321</v>
      </c>
      <c r="AI106" s="198">
        <f t="shared" si="36"/>
        <v>46198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35619</v>
      </c>
      <c r="AP106" s="197">
        <f t="shared" si="41"/>
        <v>83307</v>
      </c>
      <c r="AQ106" s="198">
        <f t="shared" si="42"/>
        <v>46199</v>
      </c>
      <c r="AR106" s="197" t="str">
        <f t="shared" si="43"/>
        <v>SLC</v>
      </c>
      <c r="AS106" s="197" t="str">
        <f t="shared" si="44"/>
        <v>SAUER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16"/>
        <v>35528</v>
      </c>
      <c r="B107" s="197">
        <f t="shared" si="16"/>
        <v>87802</v>
      </c>
      <c r="C107" s="198">
        <f>IF(B8="","",$A$3)</f>
        <v>46194</v>
      </c>
      <c r="D107" s="197" t="str">
        <f>IF(A8="","",A8)</f>
        <v>SLC</v>
      </c>
      <c r="E107" s="197" t="str">
        <f>IF(E8="","",E8)</f>
        <v>SAUER</v>
      </c>
      <c r="F107" s="197" t="str">
        <f>IF(D8="","",D8)</f>
        <v/>
      </c>
      <c r="G107" s="197" t="str">
        <f>IF(G8="","",G8)</f>
        <v/>
      </c>
      <c r="H107" s="200">
        <v>4</v>
      </c>
      <c r="I107" s="197">
        <f t="shared" si="17"/>
        <v>35543</v>
      </c>
      <c r="J107" s="197">
        <f t="shared" si="17"/>
        <v>88343</v>
      </c>
      <c r="K107" s="198">
        <f t="shared" si="18"/>
        <v>46195</v>
      </c>
      <c r="L107" s="197" t="str">
        <f t="shared" si="19"/>
        <v>SLC</v>
      </c>
      <c r="M107" s="197" t="str">
        <f t="shared" si="20"/>
        <v>INTEGRITY</v>
      </c>
      <c r="N107" s="197" t="str">
        <f t="shared" si="21"/>
        <v>ROLLED</v>
      </c>
      <c r="O107" s="197" t="str">
        <f t="shared" si="22"/>
        <v/>
      </c>
      <c r="P107" s="200"/>
      <c r="Q107" s="197">
        <f t="shared" si="23"/>
        <v>35562</v>
      </c>
      <c r="R107" s="197">
        <f t="shared" si="23"/>
        <v>88356</v>
      </c>
      <c r="S107" s="198">
        <f t="shared" si="24"/>
        <v>46196</v>
      </c>
      <c r="T107" s="197" t="str">
        <f t="shared" si="25"/>
        <v>SLC</v>
      </c>
      <c r="U107" s="197" t="str">
        <f t="shared" si="26"/>
        <v>SUNRISE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35581</v>
      </c>
      <c r="Z107" s="197">
        <f t="shared" si="29"/>
        <v>88383</v>
      </c>
      <c r="AA107" s="198">
        <f t="shared" si="30"/>
        <v>46197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35600</v>
      </c>
      <c r="AH107" s="197">
        <f t="shared" si="35"/>
        <v>88322</v>
      </c>
      <c r="AI107" s="198">
        <f t="shared" si="36"/>
        <v>46198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35620</v>
      </c>
      <c r="AP107" s="197">
        <f t="shared" si="41"/>
        <v>88309</v>
      </c>
      <c r="AQ107" s="198">
        <f t="shared" si="42"/>
        <v>46199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16"/>
        <v>35529</v>
      </c>
      <c r="B108" s="197">
        <f t="shared" si="16"/>
        <v>87803</v>
      </c>
      <c r="C108" s="198">
        <f>IF(B9="","",$A$3)</f>
        <v>46194</v>
      </c>
      <c r="D108" s="197" t="str">
        <f>IF(A9="","",A9)</f>
        <v>SLC</v>
      </c>
      <c r="E108" s="197" t="str">
        <f>IF(E9="","",E9)</f>
        <v>INTEGRITY</v>
      </c>
      <c r="F108" s="197" t="str">
        <f>IF(D9="","",D9)</f>
        <v>cancled</v>
      </c>
      <c r="G108" s="197" t="str">
        <f>IF(G9="","",G9)</f>
        <v/>
      </c>
      <c r="H108" s="200">
        <v>5</v>
      </c>
      <c r="I108" s="197">
        <f t="shared" si="17"/>
        <v>35544</v>
      </c>
      <c r="J108" s="197">
        <f t="shared" si="17"/>
        <v>88352</v>
      </c>
      <c r="K108" s="198">
        <f t="shared" si="18"/>
        <v>46195</v>
      </c>
      <c r="L108" s="197" t="str">
        <f t="shared" si="19"/>
        <v>SLC</v>
      </c>
      <c r="M108" s="197" t="str">
        <f t="shared" si="20"/>
        <v>SUNRISE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35563</v>
      </c>
      <c r="R108" s="197">
        <f t="shared" si="23"/>
        <v>88357</v>
      </c>
      <c r="S108" s="198">
        <f t="shared" si="24"/>
        <v>46196</v>
      </c>
      <c r="T108" s="197" t="str">
        <f t="shared" si="25"/>
        <v>SLC</v>
      </c>
      <c r="U108" s="197" t="str">
        <f t="shared" si="26"/>
        <v>SUNRISE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35582</v>
      </c>
      <c r="Z108" s="197">
        <f t="shared" si="29"/>
        <v>88384</v>
      </c>
      <c r="AA108" s="198">
        <f t="shared" si="30"/>
        <v>46197</v>
      </c>
      <c r="AB108" s="197" t="str">
        <f t="shared" si="31"/>
        <v>SLC</v>
      </c>
      <c r="AC108" s="197" t="str">
        <f t="shared" si="32"/>
        <v>SAUER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35601</v>
      </c>
      <c r="AH108" s="197">
        <f t="shared" si="35"/>
        <v>88323</v>
      </c>
      <c r="AI108" s="198">
        <f t="shared" si="36"/>
        <v>46198</v>
      </c>
      <c r="AJ108" s="197" t="str">
        <f t="shared" si="37"/>
        <v>SLC</v>
      </c>
      <c r="AK108" s="197" t="str">
        <f t="shared" si="38"/>
        <v>SAUER</v>
      </c>
      <c r="AL108" s="197" t="str">
        <f t="shared" si="39"/>
        <v/>
      </c>
      <c r="AM108" s="197" t="str">
        <f t="shared" si="40"/>
        <v/>
      </c>
      <c r="AO108" s="197">
        <f t="shared" si="41"/>
        <v>35621</v>
      </c>
      <c r="AP108" s="197">
        <f t="shared" si="41"/>
        <v>88310</v>
      </c>
      <c r="AQ108" s="198">
        <f t="shared" si="42"/>
        <v>46199</v>
      </c>
      <c r="AR108" s="197" t="str">
        <f t="shared" si="43"/>
        <v>SLC</v>
      </c>
      <c r="AS108" s="197" t="str">
        <f t="shared" si="44"/>
        <v>SUNRISE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ref="A109:B118" si="47">IF(B14="","",B14)</f>
        <v>35534</v>
      </c>
      <c r="B109" s="197">
        <f t="shared" si="47"/>
        <v>87808</v>
      </c>
      <c r="C109" s="198" t="str">
        <f t="shared" ref="C109:C118" si="48">IF(F14="","",F14)</f>
        <v/>
      </c>
      <c r="D109" s="197" t="str">
        <f t="shared" ref="D109:D118" si="49">IF(A14="","",A14)</f>
        <v>SLC</v>
      </c>
      <c r="E109" s="197" t="str">
        <f t="shared" ref="E109:E118" si="50">IF(E14="","",E14)</f>
        <v>MAY</v>
      </c>
      <c r="F109" s="197" t="str">
        <f t="shared" ref="F109:F118" si="51">IF(D14="","",D14)</f>
        <v/>
      </c>
      <c r="G109" s="197">
        <f t="shared" ref="G109:G118" si="52">IF(C14="","",C14)</f>
        <v>87808</v>
      </c>
      <c r="H109" s="200">
        <v>6</v>
      </c>
      <c r="I109" s="197">
        <f t="shared" si="17"/>
        <v>35545</v>
      </c>
      <c r="J109" s="197">
        <f t="shared" si="17"/>
        <v>88363</v>
      </c>
      <c r="K109" s="198">
        <f t="shared" si="18"/>
        <v>46195</v>
      </c>
      <c r="L109" s="197" t="str">
        <f t="shared" si="19"/>
        <v>SLC</v>
      </c>
      <c r="M109" s="197" t="str">
        <f t="shared" si="20"/>
        <v>SUNRISE</v>
      </c>
      <c r="N109" s="197" t="str">
        <f t="shared" si="21"/>
        <v/>
      </c>
      <c r="O109" s="197" t="str">
        <f t="shared" si="22"/>
        <v/>
      </c>
      <c r="P109" s="200"/>
      <c r="Q109" s="197">
        <f t="shared" si="23"/>
        <v>35564</v>
      </c>
      <c r="R109" s="197">
        <f t="shared" si="23"/>
        <v>88358</v>
      </c>
      <c r="S109" s="198">
        <f t="shared" si="24"/>
        <v>46196</v>
      </c>
      <c r="T109" s="197" t="str">
        <f t="shared" si="25"/>
        <v>SLC</v>
      </c>
      <c r="U109" s="197" t="str">
        <f t="shared" si="26"/>
        <v>SUNRISE</v>
      </c>
      <c r="V109" s="197" t="str">
        <f t="shared" si="27"/>
        <v/>
      </c>
      <c r="W109" s="197" t="str">
        <f t="shared" si="28"/>
        <v/>
      </c>
      <c r="X109" s="200"/>
      <c r="Y109" s="197">
        <f t="shared" si="29"/>
        <v>35583</v>
      </c>
      <c r="Z109" s="197">
        <f t="shared" si="29"/>
        <v>88385</v>
      </c>
      <c r="AA109" s="198">
        <f t="shared" si="30"/>
        <v>46197</v>
      </c>
      <c r="AB109" s="197" t="str">
        <f t="shared" si="31"/>
        <v>SLC</v>
      </c>
      <c r="AC109" s="197" t="str">
        <f t="shared" si="32"/>
        <v>SUNRISE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35602</v>
      </c>
      <c r="AH109" s="197">
        <f t="shared" si="35"/>
        <v>88324</v>
      </c>
      <c r="AI109" s="198">
        <f t="shared" si="36"/>
        <v>46198</v>
      </c>
      <c r="AJ109" s="197" t="str">
        <f t="shared" si="37"/>
        <v>SLC</v>
      </c>
      <c r="AK109" s="197" t="str">
        <f t="shared" si="38"/>
        <v>INTEGRITY</v>
      </c>
      <c r="AL109" s="197" t="str">
        <f t="shared" si="39"/>
        <v/>
      </c>
      <c r="AM109" s="197" t="str">
        <f t="shared" si="40"/>
        <v/>
      </c>
      <c r="AO109" s="197">
        <f t="shared" si="41"/>
        <v>35622</v>
      </c>
      <c r="AP109" s="197">
        <f t="shared" si="41"/>
        <v>88311</v>
      </c>
      <c r="AQ109" s="198">
        <f t="shared" si="42"/>
        <v>46199</v>
      </c>
      <c r="AR109" s="197" t="str">
        <f t="shared" si="43"/>
        <v>SLC</v>
      </c>
      <c r="AS109" s="197" t="str">
        <f t="shared" si="44"/>
        <v>SUNRISE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35535</v>
      </c>
      <c r="B110" s="197">
        <f t="shared" si="47"/>
        <v>87809</v>
      </c>
      <c r="C110" s="198" t="str">
        <f t="shared" si="48"/>
        <v/>
      </c>
      <c r="D110" s="197" t="str">
        <f t="shared" si="49"/>
        <v>SLC</v>
      </c>
      <c r="E110" s="197" t="str">
        <f t="shared" si="50"/>
        <v>IDEAL</v>
      </c>
      <c r="F110" s="197" t="str">
        <f t="shared" si="51"/>
        <v/>
      </c>
      <c r="G110" s="197">
        <f t="shared" si="52"/>
        <v>87809</v>
      </c>
      <c r="H110" s="200">
        <v>7</v>
      </c>
      <c r="I110" s="197">
        <f t="shared" ref="I110:I120" si="53">IF(K13="","",K13)</f>
        <v>35548</v>
      </c>
      <c r="J110" s="197">
        <f t="shared" ref="J110:J120" si="54">IF(L13="","",L13)</f>
        <v>88370</v>
      </c>
      <c r="K110" s="198">
        <f t="shared" ref="K110:K120" si="55">IF(K13="","",$J$3)</f>
        <v>46195</v>
      </c>
      <c r="L110" s="197" t="str">
        <f t="shared" ref="L110:L120" si="56">IF(J13="","",J13)</f>
        <v>SLC</v>
      </c>
      <c r="M110" s="197" t="str">
        <f t="shared" ref="M110:M120" si="57">IF(N13="","",N13)</f>
        <v>HANDY</v>
      </c>
      <c r="N110" s="197" t="str">
        <f t="shared" ref="N110:N120" si="58">IF(M13="","",M13)</f>
        <v/>
      </c>
      <c r="O110" s="197" t="str">
        <f t="shared" ref="O110:O120" si="59">IF(P13="","",P13)</f>
        <v/>
      </c>
      <c r="P110" s="200"/>
      <c r="Q110" s="197">
        <f t="shared" ref="Q110:Q120" si="60">IF(T13="","",T13)</f>
        <v>35567</v>
      </c>
      <c r="R110" s="197">
        <f t="shared" ref="R110:R120" si="61">IF(U13="","",U13)</f>
        <v>88361</v>
      </c>
      <c r="S110" s="198">
        <f t="shared" ref="S110:S120" si="62">IF(T13="","",$S$3)</f>
        <v>46196</v>
      </c>
      <c r="T110" s="197" t="str">
        <f t="shared" ref="T110:T120" si="63">IF(S13="","",S13)</f>
        <v>SLC</v>
      </c>
      <c r="U110" s="197" t="str">
        <f t="shared" ref="U110:U120" si="64">IF(W13="","",W13)</f>
        <v>HANDY</v>
      </c>
      <c r="V110" s="197" t="str">
        <f t="shared" ref="V110:V120" si="65">IF(V13="","",V13)</f>
        <v/>
      </c>
      <c r="W110" s="197" t="str">
        <f t="shared" ref="W110:W120" si="66">IF(Y13="","",Y13)</f>
        <v/>
      </c>
      <c r="X110" s="200"/>
      <c r="Y110" s="197">
        <f t="shared" si="29"/>
        <v>35584</v>
      </c>
      <c r="Z110" s="197">
        <f t="shared" si="29"/>
        <v>88386</v>
      </c>
      <c r="AA110" s="198">
        <f t="shared" si="30"/>
        <v>46197</v>
      </c>
      <c r="AB110" s="197" t="str">
        <f t="shared" si="31"/>
        <v>SLC</v>
      </c>
      <c r="AC110" s="197" t="str">
        <f t="shared" si="32"/>
        <v>SUNRISE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35603</v>
      </c>
      <c r="AH110" s="197">
        <f t="shared" si="35"/>
        <v>88325</v>
      </c>
      <c r="AI110" s="198">
        <f t="shared" si="36"/>
        <v>46198</v>
      </c>
      <c r="AJ110" s="197" t="str">
        <f t="shared" si="37"/>
        <v>SLC</v>
      </c>
      <c r="AK110" s="197" t="str">
        <f t="shared" si="38"/>
        <v>SUNRISE</v>
      </c>
      <c r="AL110" s="197" t="str">
        <f t="shared" si="39"/>
        <v/>
      </c>
      <c r="AM110" s="197" t="str">
        <f t="shared" si="40"/>
        <v/>
      </c>
      <c r="AO110" s="197">
        <f t="shared" si="41"/>
        <v>35623</v>
      </c>
      <c r="AP110" s="197">
        <f t="shared" si="41"/>
        <v>88312</v>
      </c>
      <c r="AQ110" s="198">
        <f t="shared" si="42"/>
        <v>46199</v>
      </c>
      <c r="AR110" s="197" t="str">
        <f t="shared" si="43"/>
        <v>SLC</v>
      </c>
      <c r="AS110" s="197" t="str">
        <f t="shared" si="44"/>
        <v>SUNRISE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47"/>
        <v>35536</v>
      </c>
      <c r="B111" s="197" t="str">
        <f t="shared" si="47"/>
        <v>NO SHIPMENT</v>
      </c>
      <c r="C111" s="198" t="str">
        <f t="shared" si="48"/>
        <v/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 t="str">
        <f t="shared" si="52"/>
        <v>NO SHIPMENT</v>
      </c>
      <c r="H111" s="200">
        <v>8</v>
      </c>
      <c r="I111" s="197">
        <f t="shared" si="53"/>
        <v>35549</v>
      </c>
      <c r="J111" s="197">
        <f t="shared" si="54"/>
        <v>88371</v>
      </c>
      <c r="K111" s="198">
        <f t="shared" si="55"/>
        <v>46195</v>
      </c>
      <c r="L111" s="197" t="str">
        <f t="shared" si="56"/>
        <v>SLC</v>
      </c>
      <c r="M111" s="197" t="str">
        <f t="shared" si="57"/>
        <v>MAY</v>
      </c>
      <c r="N111" s="197" t="str">
        <f t="shared" si="58"/>
        <v>ROLLED</v>
      </c>
      <c r="O111" s="197" t="str">
        <f t="shared" si="59"/>
        <v/>
      </c>
      <c r="P111" s="200"/>
      <c r="Q111" s="197">
        <f t="shared" si="60"/>
        <v>35568</v>
      </c>
      <c r="R111" s="197">
        <f t="shared" si="61"/>
        <v>88362</v>
      </c>
      <c r="S111" s="198">
        <f t="shared" si="62"/>
        <v>46196</v>
      </c>
      <c r="T111" s="197" t="str">
        <f t="shared" si="63"/>
        <v>SLC</v>
      </c>
      <c r="U111" s="197" t="str">
        <f t="shared" si="64"/>
        <v>INTEGRITY</v>
      </c>
      <c r="V111" s="197" t="str">
        <f t="shared" si="65"/>
        <v/>
      </c>
      <c r="W111" s="197" t="str">
        <f t="shared" si="66"/>
        <v/>
      </c>
      <c r="X111" s="200"/>
      <c r="Y111" s="197">
        <f t="shared" si="29"/>
        <v>35585</v>
      </c>
      <c r="Z111" s="197">
        <f t="shared" si="29"/>
        <v>88388</v>
      </c>
      <c r="AA111" s="198">
        <f t="shared" si="30"/>
        <v>46197</v>
      </c>
      <c r="AB111" s="197" t="str">
        <f t="shared" si="31"/>
        <v>SLC</v>
      </c>
      <c r="AC111" s="197" t="str">
        <f t="shared" si="32"/>
        <v>SUNRISE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35604</v>
      </c>
      <c r="AH111" s="197">
        <f t="shared" si="35"/>
        <v>88326</v>
      </c>
      <c r="AI111" s="198">
        <f t="shared" si="36"/>
        <v>46198</v>
      </c>
      <c r="AJ111" s="197" t="str">
        <f t="shared" si="37"/>
        <v>SLC</v>
      </c>
      <c r="AK111" s="197" t="str">
        <f t="shared" si="38"/>
        <v>SUNRISE</v>
      </c>
      <c r="AL111" s="197" t="str">
        <f t="shared" si="39"/>
        <v/>
      </c>
      <c r="AM111" s="197" t="str">
        <f t="shared" si="40"/>
        <v/>
      </c>
      <c r="AO111" s="197">
        <f t="shared" si="41"/>
        <v>35624</v>
      </c>
      <c r="AP111" s="197">
        <f t="shared" si="41"/>
        <v>88313</v>
      </c>
      <c r="AQ111" s="198">
        <f t="shared" si="42"/>
        <v>46199</v>
      </c>
      <c r="AR111" s="197" t="str">
        <f t="shared" si="43"/>
        <v>SLC</v>
      </c>
      <c r="AS111" s="197" t="str">
        <f t="shared" si="44"/>
        <v>HANDY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>
        <f t="shared" si="47"/>
        <v>35537</v>
      </c>
      <c r="B112" s="197" t="str">
        <f t="shared" si="47"/>
        <v/>
      </c>
      <c r="C112" s="198" t="str">
        <f t="shared" si="48"/>
        <v/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9</v>
      </c>
      <c r="I112" s="197">
        <f t="shared" si="53"/>
        <v>35550</v>
      </c>
      <c r="J112" s="197">
        <f t="shared" si="54"/>
        <v>88372</v>
      </c>
      <c r="K112" s="198">
        <f t="shared" si="55"/>
        <v>46195</v>
      </c>
      <c r="L112" s="197" t="str">
        <f t="shared" si="56"/>
        <v>SLC</v>
      </c>
      <c r="M112" s="197" t="str">
        <f t="shared" si="57"/>
        <v>MAY</v>
      </c>
      <c r="N112" s="197" t="str">
        <f t="shared" si="58"/>
        <v>ROLLED</v>
      </c>
      <c r="O112" s="197" t="str">
        <f t="shared" si="59"/>
        <v/>
      </c>
      <c r="P112" s="200"/>
      <c r="Q112" s="197">
        <f t="shared" si="60"/>
        <v>35569</v>
      </c>
      <c r="R112" s="197">
        <f t="shared" si="61"/>
        <v>88364</v>
      </c>
      <c r="S112" s="198">
        <f t="shared" si="62"/>
        <v>46196</v>
      </c>
      <c r="T112" s="197" t="str">
        <f t="shared" si="63"/>
        <v>SLC</v>
      </c>
      <c r="U112" s="197" t="str">
        <f t="shared" si="64"/>
        <v>MAY</v>
      </c>
      <c r="V112" s="197" t="str">
        <f t="shared" si="65"/>
        <v/>
      </c>
      <c r="W112" s="197" t="str">
        <f t="shared" si="66"/>
        <v/>
      </c>
      <c r="X112" s="200"/>
      <c r="Y112" s="197">
        <f t="shared" ref="Y112:Y121" si="67">IF(B46="","",B46)</f>
        <v>35588</v>
      </c>
      <c r="Z112" s="197">
        <f t="shared" ref="Z112:Z121" si="68">IF(C46="","",C46)</f>
        <v>88391</v>
      </c>
      <c r="AA112" s="198">
        <f t="shared" ref="AA112:AA121" si="69">IF(B46="","",$A$34)</f>
        <v>46197</v>
      </c>
      <c r="AB112" s="197" t="str">
        <f t="shared" ref="AB112:AB121" si="70">IF(A46="","",A46)</f>
        <v>SLC</v>
      </c>
      <c r="AC112" s="197" t="str">
        <f t="shared" ref="AC112:AC121" si="71">IF(E46="","",E46)</f>
        <v>HANDY</v>
      </c>
      <c r="AD112" s="197" t="str">
        <f t="shared" ref="AD112:AD121" si="72">IF(D46="","",D46)</f>
        <v/>
      </c>
      <c r="AE112" s="197" t="str">
        <f t="shared" ref="AE112:AE121" si="73">IF(G46="","",G46)</f>
        <v/>
      </c>
      <c r="AF112" s="200"/>
      <c r="AG112" s="197">
        <f t="shared" ref="AG112:AG121" si="74">IF(K46="","",K46)</f>
        <v>35607</v>
      </c>
      <c r="AH112" s="197">
        <f t="shared" ref="AH112:AH121" si="75">IF(L46="","",L46)</f>
        <v>88375</v>
      </c>
      <c r="AI112" s="198">
        <f t="shared" ref="AI112:AI121" si="76">IF(K46="","",$J$34)</f>
        <v>46198</v>
      </c>
      <c r="AJ112" s="197" t="str">
        <f t="shared" ref="AJ112:AJ121" si="77">IF(J46="","",J46)</f>
        <v>SLC</v>
      </c>
      <c r="AK112" s="197" t="str">
        <f t="shared" ref="AK112:AK121" si="78">IF(N46="","",N46)</f>
        <v>HANDY</v>
      </c>
      <c r="AL112" s="197" t="str">
        <f t="shared" ref="AL112:AL121" si="79">IF(M46="","",M46)</f>
        <v/>
      </c>
      <c r="AM112" s="197" t="str">
        <f t="shared" ref="AM112:AM121" si="80">IF(P46="","",P46)</f>
        <v/>
      </c>
      <c r="AO112" s="197">
        <f t="shared" ref="AO112:AO121" si="81">IF(T46="","",T46)</f>
        <v>35627</v>
      </c>
      <c r="AP112" s="197">
        <f t="shared" ref="AP112:AP121" si="82">IF(U46="","",U46)</f>
        <v>88316</v>
      </c>
      <c r="AQ112" s="198">
        <f t="shared" ref="AQ112:AQ121" si="83">IF(T46="","",$S$34)</f>
        <v>46199</v>
      </c>
      <c r="AR112" s="197" t="str">
        <f t="shared" ref="AR112:AR121" si="84">IF(S46="","",S46)</f>
        <v>SLC</v>
      </c>
      <c r="AS112" s="197" t="str">
        <f t="shared" ref="AS112:AS121" si="85">IF(W46="","",W46)</f>
        <v>MAY</v>
      </c>
      <c r="AT112" s="197" t="str">
        <f t="shared" ref="AT112:AT121" si="86">IF(V46="","",V46)</f>
        <v/>
      </c>
      <c r="AU112" s="197" t="str">
        <f t="shared" ref="AU112:AU121" si="87">IF(Y46="","",Y46)</f>
        <v/>
      </c>
    </row>
    <row r="113" spans="1:55" x14ac:dyDescent="0.25">
      <c r="A113" s="197">
        <f t="shared" si="47"/>
        <v>35538</v>
      </c>
      <c r="B113" s="197" t="str">
        <f t="shared" si="47"/>
        <v/>
      </c>
      <c r="C113" s="198" t="str">
        <f t="shared" si="48"/>
        <v/>
      </c>
      <c r="D113" s="197" t="str">
        <f t="shared" si="49"/>
        <v>IDF</v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10</v>
      </c>
      <c r="I113" s="197">
        <f t="shared" si="53"/>
        <v>35551</v>
      </c>
      <c r="J113" s="197">
        <f t="shared" si="54"/>
        <v>88373</v>
      </c>
      <c r="K113" s="198">
        <f t="shared" si="55"/>
        <v>46195</v>
      </c>
      <c r="L113" s="197" t="str">
        <f t="shared" si="56"/>
        <v>SLC</v>
      </c>
      <c r="M113" s="197" t="str">
        <f t="shared" si="57"/>
        <v>IDEAL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35570</v>
      </c>
      <c r="R113" s="197">
        <f t="shared" si="61"/>
        <v>88365</v>
      </c>
      <c r="S113" s="198">
        <f t="shared" si="62"/>
        <v>46196</v>
      </c>
      <c r="T113" s="197" t="str">
        <f t="shared" si="63"/>
        <v>SLC</v>
      </c>
      <c r="U113" s="197" t="str">
        <f t="shared" si="64"/>
        <v>MAY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35589</v>
      </c>
      <c r="Z113" s="197">
        <f t="shared" si="68"/>
        <v>88392</v>
      </c>
      <c r="AA113" s="198">
        <f t="shared" si="69"/>
        <v>46197</v>
      </c>
      <c r="AB113" s="197" t="str">
        <f t="shared" si="70"/>
        <v>SLC</v>
      </c>
      <c r="AC113" s="197" t="str">
        <f t="shared" si="71"/>
        <v>MAY</v>
      </c>
      <c r="AD113" s="197" t="str">
        <f t="shared" si="72"/>
        <v/>
      </c>
      <c r="AE113" s="197" t="str">
        <f t="shared" si="73"/>
        <v/>
      </c>
      <c r="AF113" s="200"/>
      <c r="AG113" s="197">
        <f t="shared" si="74"/>
        <v>35608</v>
      </c>
      <c r="AH113" s="197">
        <f t="shared" si="75"/>
        <v>88377</v>
      </c>
      <c r="AI113" s="198">
        <f t="shared" si="76"/>
        <v>46198</v>
      </c>
      <c r="AJ113" s="197" t="str">
        <f t="shared" si="77"/>
        <v>SLC</v>
      </c>
      <c r="AK113" s="197" t="str">
        <f t="shared" si="78"/>
        <v>IDEAL</v>
      </c>
      <c r="AL113" s="197" t="str">
        <f t="shared" si="79"/>
        <v/>
      </c>
      <c r="AM113" s="197" t="str">
        <f t="shared" si="80"/>
        <v/>
      </c>
      <c r="AO113" s="197">
        <f t="shared" si="81"/>
        <v>35628</v>
      </c>
      <c r="AP113" s="197">
        <f t="shared" si="82"/>
        <v>88317</v>
      </c>
      <c r="AQ113" s="198">
        <f t="shared" si="83"/>
        <v>46199</v>
      </c>
      <c r="AR113" s="197" t="str">
        <f t="shared" si="84"/>
        <v>SLC</v>
      </c>
      <c r="AS113" s="197" t="str">
        <f t="shared" si="85"/>
        <v>IDEAL</v>
      </c>
      <c r="AT113" s="197" t="str">
        <f t="shared" si="86"/>
        <v/>
      </c>
      <c r="AU113" s="197" t="str">
        <f t="shared" si="87"/>
        <v/>
      </c>
    </row>
    <row r="114" spans="1:55" x14ac:dyDescent="0.25">
      <c r="A114" s="197">
        <f t="shared" si="47"/>
        <v>35539</v>
      </c>
      <c r="B114" s="197" t="str">
        <f t="shared" si="47"/>
        <v/>
      </c>
      <c r="C114" s="198" t="str">
        <f t="shared" si="48"/>
        <v/>
      </c>
      <c r="D114" s="197" t="str">
        <f t="shared" si="49"/>
        <v>IDF</v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11</v>
      </c>
      <c r="I114" s="197">
        <f t="shared" si="53"/>
        <v>35552</v>
      </c>
      <c r="J114" s="197">
        <f t="shared" si="54"/>
        <v>88374</v>
      </c>
      <c r="K114" s="198">
        <f t="shared" si="55"/>
        <v>46195</v>
      </c>
      <c r="L114" s="197" t="str">
        <f t="shared" si="56"/>
        <v>SLC</v>
      </c>
      <c r="M114" s="197" t="str">
        <f t="shared" si="57"/>
        <v>IDEAL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35571</v>
      </c>
      <c r="R114" s="197">
        <f t="shared" si="61"/>
        <v>88366</v>
      </c>
      <c r="S114" s="198">
        <f t="shared" si="62"/>
        <v>46196</v>
      </c>
      <c r="T114" s="197" t="str">
        <f t="shared" si="63"/>
        <v>SLC</v>
      </c>
      <c r="U114" s="197" t="str">
        <f t="shared" si="64"/>
        <v>IDEAL</v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35590</v>
      </c>
      <c r="Z114" s="197">
        <f t="shared" si="68"/>
        <v>88393</v>
      </c>
      <c r="AA114" s="198">
        <f t="shared" si="69"/>
        <v>46197</v>
      </c>
      <c r="AB114" s="197" t="str">
        <f t="shared" si="70"/>
        <v>SLC</v>
      </c>
      <c r="AC114" s="197" t="str">
        <f t="shared" si="71"/>
        <v>INTEGRITY</v>
      </c>
      <c r="AD114" s="197" t="str">
        <f t="shared" si="72"/>
        <v/>
      </c>
      <c r="AE114" s="197" t="str">
        <f t="shared" si="73"/>
        <v/>
      </c>
      <c r="AF114" s="200"/>
      <c r="AG114" s="197">
        <f t="shared" si="74"/>
        <v>35609</v>
      </c>
      <c r="AH114" s="197">
        <f t="shared" si="75"/>
        <v>88378</v>
      </c>
      <c r="AI114" s="198">
        <f t="shared" si="76"/>
        <v>46198</v>
      </c>
      <c r="AJ114" s="197" t="str">
        <f t="shared" si="77"/>
        <v>SLC</v>
      </c>
      <c r="AK114" s="197" t="str">
        <f t="shared" si="78"/>
        <v>IDEAL</v>
      </c>
      <c r="AL114" s="197" t="str">
        <f t="shared" si="79"/>
        <v/>
      </c>
      <c r="AM114" s="197" t="str">
        <f t="shared" si="80"/>
        <v/>
      </c>
      <c r="AO114" s="197">
        <f t="shared" si="81"/>
        <v>35629</v>
      </c>
      <c r="AP114" s="197">
        <f t="shared" si="82"/>
        <v>88348</v>
      </c>
      <c r="AQ114" s="198">
        <f t="shared" si="83"/>
        <v>46199</v>
      </c>
      <c r="AR114" s="197" t="str">
        <f t="shared" si="84"/>
        <v>SLC</v>
      </c>
      <c r="AS114" s="197" t="str">
        <f t="shared" si="85"/>
        <v>IDEAL</v>
      </c>
      <c r="AT114" s="197" t="str">
        <f t="shared" si="86"/>
        <v/>
      </c>
      <c r="AU114" s="197" t="str">
        <f t="shared" si="87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12</v>
      </c>
      <c r="I115" s="197">
        <f t="shared" si="53"/>
        <v>35553</v>
      </c>
      <c r="J115" s="197">
        <f t="shared" si="54"/>
        <v>88376</v>
      </c>
      <c r="K115" s="198">
        <f t="shared" si="55"/>
        <v>46195</v>
      </c>
      <c r="L115" s="197" t="str">
        <f t="shared" si="56"/>
        <v>SLC</v>
      </c>
      <c r="M115" s="197" t="str">
        <f t="shared" si="57"/>
        <v>CHR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35572</v>
      </c>
      <c r="R115" s="197">
        <f t="shared" si="61"/>
        <v>88367</v>
      </c>
      <c r="S115" s="198">
        <f t="shared" si="62"/>
        <v>46196</v>
      </c>
      <c r="T115" s="197" t="str">
        <f t="shared" si="63"/>
        <v>SLC</v>
      </c>
      <c r="U115" s="197" t="str">
        <f t="shared" si="64"/>
        <v>IDEAL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35591</v>
      </c>
      <c r="Z115" s="197">
        <f t="shared" si="68"/>
        <v>88394</v>
      </c>
      <c r="AA115" s="198">
        <f t="shared" si="69"/>
        <v>46197</v>
      </c>
      <c r="AB115" s="197" t="str">
        <f t="shared" si="70"/>
        <v>SLC</v>
      </c>
      <c r="AC115" s="197" t="str">
        <f t="shared" si="71"/>
        <v>IDEAL</v>
      </c>
      <c r="AD115" s="197" t="str">
        <f t="shared" si="72"/>
        <v/>
      </c>
      <c r="AE115" s="197" t="str">
        <f t="shared" si="73"/>
        <v/>
      </c>
      <c r="AF115" s="200"/>
      <c r="AG115" s="197">
        <f t="shared" si="74"/>
        <v>35610</v>
      </c>
      <c r="AH115" s="197">
        <f t="shared" si="75"/>
        <v>88379</v>
      </c>
      <c r="AI115" s="198">
        <f t="shared" si="76"/>
        <v>46198</v>
      </c>
      <c r="AJ115" s="197" t="str">
        <f t="shared" si="77"/>
        <v>SLC</v>
      </c>
      <c r="AK115" s="197" t="str">
        <f t="shared" si="78"/>
        <v>CHR</v>
      </c>
      <c r="AL115" s="197" t="str">
        <f t="shared" si="79"/>
        <v/>
      </c>
      <c r="AM115" s="197" t="str">
        <f t="shared" si="80"/>
        <v/>
      </c>
      <c r="AO115" s="197">
        <f t="shared" si="81"/>
        <v>35630</v>
      </c>
      <c r="AP115" s="197">
        <f t="shared" si="82"/>
        <v>88349</v>
      </c>
      <c r="AQ115" s="198">
        <f t="shared" si="83"/>
        <v>46199</v>
      </c>
      <c r="AR115" s="197" t="str">
        <f t="shared" si="84"/>
        <v>SLC</v>
      </c>
      <c r="AS115" s="197" t="str">
        <f t="shared" si="85"/>
        <v>CHR</v>
      </c>
      <c r="AT115" s="197" t="str">
        <f t="shared" si="86"/>
        <v/>
      </c>
      <c r="AU115" s="197" t="str">
        <f t="shared" si="87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13</v>
      </c>
      <c r="I116" s="197">
        <f t="shared" si="53"/>
        <v>35554</v>
      </c>
      <c r="J116" s="197">
        <f t="shared" si="54"/>
        <v>88387</v>
      </c>
      <c r="K116" s="198">
        <f t="shared" si="55"/>
        <v>46195</v>
      </c>
      <c r="L116" s="197" t="str">
        <f t="shared" si="56"/>
        <v>SLC</v>
      </c>
      <c r="M116" s="197" t="str">
        <f t="shared" si="57"/>
        <v>CHR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35573</v>
      </c>
      <c r="R116" s="197" t="str">
        <f t="shared" si="61"/>
        <v/>
      </c>
      <c r="S116" s="198">
        <f t="shared" si="62"/>
        <v>46196</v>
      </c>
      <c r="T116" s="197" t="str">
        <f t="shared" si="63"/>
        <v>GUTZY</v>
      </c>
      <c r="U116" s="197" t="str">
        <f t="shared" si="64"/>
        <v/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35592</v>
      </c>
      <c r="Z116" s="197">
        <f t="shared" si="68"/>
        <v>88395</v>
      </c>
      <c r="AA116" s="198">
        <f t="shared" si="69"/>
        <v>46197</v>
      </c>
      <c r="AB116" s="197" t="str">
        <f t="shared" si="70"/>
        <v>SLC</v>
      </c>
      <c r="AC116" s="197" t="str">
        <f t="shared" si="71"/>
        <v>IDEAL</v>
      </c>
      <c r="AD116" s="197" t="str">
        <f t="shared" si="72"/>
        <v/>
      </c>
      <c r="AE116" s="197" t="str">
        <f t="shared" si="73"/>
        <v/>
      </c>
      <c r="AF116" s="200"/>
      <c r="AG116" s="197">
        <f t="shared" si="74"/>
        <v>35611</v>
      </c>
      <c r="AH116" s="197">
        <f t="shared" si="75"/>
        <v>88454</v>
      </c>
      <c r="AI116" s="198">
        <f t="shared" si="76"/>
        <v>46198</v>
      </c>
      <c r="AJ116" s="197" t="str">
        <f t="shared" si="77"/>
        <v>LCP</v>
      </c>
      <c r="AK116" s="197" t="str">
        <f t="shared" si="78"/>
        <v>INTEGRITY</v>
      </c>
      <c r="AL116" s="197" t="str">
        <f t="shared" si="79"/>
        <v/>
      </c>
      <c r="AM116" s="197" t="str">
        <f t="shared" si="80"/>
        <v/>
      </c>
      <c r="AO116" s="197">
        <f t="shared" si="81"/>
        <v>35631</v>
      </c>
      <c r="AP116" s="197">
        <f t="shared" si="82"/>
        <v>88350</v>
      </c>
      <c r="AQ116" s="198">
        <f t="shared" si="83"/>
        <v>46199</v>
      </c>
      <c r="AR116" s="197" t="str">
        <f t="shared" si="84"/>
        <v>SLC</v>
      </c>
      <c r="AS116" s="197" t="str">
        <f t="shared" si="85"/>
        <v>CHR</v>
      </c>
      <c r="AT116" s="197" t="str">
        <f t="shared" si="86"/>
        <v/>
      </c>
      <c r="AU116" s="197" t="str">
        <f t="shared" si="87"/>
        <v/>
      </c>
    </row>
    <row r="117" spans="1:55" x14ac:dyDescent="0.25">
      <c r="A117" s="197" t="str">
        <f t="shared" si="47"/>
        <v/>
      </c>
      <c r="B117" s="197" t="str">
        <f t="shared" si="47"/>
        <v/>
      </c>
      <c r="C117" s="198" t="str">
        <f t="shared" si="48"/>
        <v/>
      </c>
      <c r="D117" s="197" t="str">
        <f t="shared" si="49"/>
        <v/>
      </c>
      <c r="E117" s="197" t="str">
        <f t="shared" si="50"/>
        <v/>
      </c>
      <c r="F117" s="197" t="str">
        <f t="shared" si="51"/>
        <v/>
      </c>
      <c r="G117" s="197" t="str">
        <f t="shared" si="52"/>
        <v/>
      </c>
      <c r="H117" s="200">
        <v>14</v>
      </c>
      <c r="I117" s="197">
        <f t="shared" si="53"/>
        <v>35555</v>
      </c>
      <c r="J117" s="197" t="str">
        <f t="shared" si="54"/>
        <v/>
      </c>
      <c r="K117" s="198">
        <f t="shared" si="55"/>
        <v>46195</v>
      </c>
      <c r="L117" s="197" t="str">
        <f t="shared" si="56"/>
        <v>GUTZY</v>
      </c>
      <c r="M117" s="197" t="str">
        <f t="shared" si="57"/>
        <v/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35574</v>
      </c>
      <c r="R117" s="197">
        <f t="shared" si="61"/>
        <v>88452</v>
      </c>
      <c r="S117" s="198">
        <f t="shared" si="62"/>
        <v>46196</v>
      </c>
      <c r="T117" s="197" t="str">
        <f t="shared" si="63"/>
        <v>LCP</v>
      </c>
      <c r="U117" s="197" t="str">
        <f t="shared" si="64"/>
        <v>INTEGRITY</v>
      </c>
      <c r="V117" s="197">
        <f t="shared" si="65"/>
        <v>280490</v>
      </c>
      <c r="W117" s="197" t="str">
        <f t="shared" si="66"/>
        <v/>
      </c>
      <c r="X117" s="200"/>
      <c r="Y117" s="197">
        <f t="shared" si="67"/>
        <v>35593</v>
      </c>
      <c r="Z117" s="197">
        <f t="shared" si="68"/>
        <v>88396</v>
      </c>
      <c r="AA117" s="198">
        <f t="shared" si="69"/>
        <v>46197</v>
      </c>
      <c r="AB117" s="197" t="str">
        <f t="shared" si="70"/>
        <v>SLC</v>
      </c>
      <c r="AC117" s="197" t="str">
        <f t="shared" si="71"/>
        <v>INTEGRITY</v>
      </c>
      <c r="AD117" s="197" t="str">
        <f t="shared" si="72"/>
        <v/>
      </c>
      <c r="AE117" s="197" t="str">
        <f t="shared" si="73"/>
        <v/>
      </c>
      <c r="AF117" s="200"/>
      <c r="AG117" s="197">
        <f t="shared" si="74"/>
        <v>35612</v>
      </c>
      <c r="AH117" s="197">
        <f t="shared" si="75"/>
        <v>88455</v>
      </c>
      <c r="AI117" s="198">
        <f t="shared" si="76"/>
        <v>46198</v>
      </c>
      <c r="AJ117" s="197" t="str">
        <f t="shared" si="77"/>
        <v>LCP</v>
      </c>
      <c r="AK117" s="197" t="str">
        <f t="shared" si="78"/>
        <v>INTEGRITY</v>
      </c>
      <c r="AL117" s="197" t="str">
        <f t="shared" si="79"/>
        <v/>
      </c>
      <c r="AM117" s="197" t="str">
        <f t="shared" si="80"/>
        <v/>
      </c>
      <c r="AO117" s="197">
        <f t="shared" si="81"/>
        <v>35632</v>
      </c>
      <c r="AP117" s="197">
        <f t="shared" si="82"/>
        <v>88456</v>
      </c>
      <c r="AQ117" s="198">
        <f t="shared" si="83"/>
        <v>46199</v>
      </c>
      <c r="AR117" s="197" t="str">
        <f t="shared" si="84"/>
        <v>LCP</v>
      </c>
      <c r="AS117" s="197" t="str">
        <f t="shared" si="85"/>
        <v>INTEGRITY</v>
      </c>
      <c r="AT117" s="197" t="str">
        <f t="shared" si="86"/>
        <v/>
      </c>
      <c r="AU117" s="197" t="str">
        <f t="shared" si="87"/>
        <v/>
      </c>
    </row>
    <row r="118" spans="1:55" x14ac:dyDescent="0.25">
      <c r="A118" s="197" t="str">
        <f t="shared" si="47"/>
        <v/>
      </c>
      <c r="B118" s="197" t="str">
        <f t="shared" si="47"/>
        <v/>
      </c>
      <c r="C118" s="198" t="str">
        <f t="shared" si="48"/>
        <v/>
      </c>
      <c r="D118" s="197" t="str">
        <f t="shared" si="49"/>
        <v/>
      </c>
      <c r="E118" s="197" t="str">
        <f t="shared" si="50"/>
        <v/>
      </c>
      <c r="F118" s="197" t="str">
        <f t="shared" si="51"/>
        <v/>
      </c>
      <c r="G118" s="197" t="str">
        <f t="shared" si="52"/>
        <v/>
      </c>
      <c r="H118" s="200">
        <v>15</v>
      </c>
      <c r="I118" s="197">
        <f t="shared" si="53"/>
        <v>35556</v>
      </c>
      <c r="J118" s="197">
        <f t="shared" si="54"/>
        <v>88450</v>
      </c>
      <c r="K118" s="198">
        <f t="shared" si="55"/>
        <v>46195</v>
      </c>
      <c r="L118" s="197" t="str">
        <f t="shared" si="56"/>
        <v>LCP</v>
      </c>
      <c r="M118" s="197" t="str">
        <f t="shared" si="57"/>
        <v>INTEGRITY</v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35575</v>
      </c>
      <c r="R118" s="197">
        <f t="shared" si="61"/>
        <v>88453</v>
      </c>
      <c r="S118" s="198">
        <f t="shared" si="62"/>
        <v>46196</v>
      </c>
      <c r="T118" s="197" t="str">
        <f t="shared" si="63"/>
        <v>LCP</v>
      </c>
      <c r="U118" s="197" t="str">
        <f t="shared" si="64"/>
        <v>INTEGRITY</v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35594</v>
      </c>
      <c r="Z118" s="197">
        <f t="shared" si="68"/>
        <v>88397</v>
      </c>
      <c r="AA118" s="198">
        <f t="shared" si="69"/>
        <v>46197</v>
      </c>
      <c r="AB118" s="197" t="str">
        <f t="shared" si="70"/>
        <v>SLC</v>
      </c>
      <c r="AC118" s="197" t="str">
        <f t="shared" si="71"/>
        <v>CHR</v>
      </c>
      <c r="AD118" s="197" t="str">
        <f t="shared" si="72"/>
        <v/>
      </c>
      <c r="AE118" s="197" t="str">
        <f t="shared" si="73"/>
        <v/>
      </c>
      <c r="AF118" s="200"/>
      <c r="AG118" s="197">
        <f t="shared" si="74"/>
        <v>35613</v>
      </c>
      <c r="AH118" s="197">
        <f t="shared" si="75"/>
        <v>4501372643</v>
      </c>
      <c r="AI118" s="198">
        <f t="shared" si="76"/>
        <v>46198</v>
      </c>
      <c r="AJ118" s="197" t="str">
        <f t="shared" si="77"/>
        <v>IDF</v>
      </c>
      <c r="AK118" s="197" t="str">
        <f t="shared" si="78"/>
        <v/>
      </c>
      <c r="AL118" s="197" t="str">
        <f t="shared" si="79"/>
        <v/>
      </c>
      <c r="AM118" s="197" t="str">
        <f t="shared" si="80"/>
        <v/>
      </c>
      <c r="AO118" s="197">
        <f t="shared" si="81"/>
        <v>35633</v>
      </c>
      <c r="AP118" s="197">
        <f t="shared" si="82"/>
        <v>88567</v>
      </c>
      <c r="AQ118" s="198">
        <f t="shared" si="83"/>
        <v>46199</v>
      </c>
      <c r="AR118" s="197" t="str">
        <f t="shared" si="84"/>
        <v>LCP</v>
      </c>
      <c r="AS118" s="197" t="str">
        <f t="shared" si="85"/>
        <v>INTEGRITY</v>
      </c>
      <c r="AT118" s="197" t="str">
        <f t="shared" si="86"/>
        <v/>
      </c>
      <c r="AU118" s="197" t="str">
        <f t="shared" si="87"/>
        <v/>
      </c>
    </row>
    <row r="119" spans="1:55" x14ac:dyDescent="0.25">
      <c r="A119" s="197">
        <f t="shared" ref="A119:B122" si="88">IF(B27="","",B27)</f>
        <v>30041198</v>
      </c>
      <c r="B119" s="197" t="str">
        <f t="shared" si="88"/>
        <v>CAPS</v>
      </c>
      <c r="C119" s="198" t="str">
        <f>IF(F27="","",F27)</f>
        <v>11AM</v>
      </c>
      <c r="D119" s="197" t="str">
        <f>IF(A27="","",A27)</f>
        <v>RECEIVING</v>
      </c>
      <c r="E119" s="197" t="str">
        <f>IF(E27="","",E27)</f>
        <v/>
      </c>
      <c r="F119" s="197" t="str">
        <f>IF(D27="","",D27)</f>
        <v/>
      </c>
      <c r="G119" s="197" t="str">
        <f>IF(C27="","",C27)</f>
        <v>CAPS</v>
      </c>
      <c r="H119" s="200">
        <v>16</v>
      </c>
      <c r="I119" s="197">
        <f t="shared" si="53"/>
        <v>35557</v>
      </c>
      <c r="J119" s="197">
        <f t="shared" si="54"/>
        <v>88451</v>
      </c>
      <c r="K119" s="198">
        <f t="shared" si="55"/>
        <v>46195</v>
      </c>
      <c r="L119" s="197" t="str">
        <f t="shared" si="56"/>
        <v>LCP</v>
      </c>
      <c r="M119" s="197" t="str">
        <f t="shared" si="57"/>
        <v>INTEGRITY</v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35576</v>
      </c>
      <c r="R119" s="197">
        <f t="shared" si="61"/>
        <v>4501371983</v>
      </c>
      <c r="S119" s="198">
        <f t="shared" si="62"/>
        <v>46196</v>
      </c>
      <c r="T119" s="197" t="str">
        <f t="shared" si="63"/>
        <v>IDF</v>
      </c>
      <c r="U119" s="197" t="str">
        <f t="shared" si="64"/>
        <v/>
      </c>
      <c r="V119" s="197" t="str">
        <f t="shared" si="65"/>
        <v/>
      </c>
      <c r="W119" s="197" t="str">
        <f t="shared" si="66"/>
        <v/>
      </c>
      <c r="X119" s="200"/>
      <c r="Y119" s="197">
        <f t="shared" si="67"/>
        <v>35595</v>
      </c>
      <c r="Z119" s="197">
        <f t="shared" si="68"/>
        <v>4501372379</v>
      </c>
      <c r="AA119" s="198">
        <f t="shared" si="69"/>
        <v>46197</v>
      </c>
      <c r="AB119" s="197" t="str">
        <f t="shared" si="70"/>
        <v>IDF</v>
      </c>
      <c r="AC119" s="197" t="str">
        <f t="shared" si="71"/>
        <v/>
      </c>
      <c r="AD119" s="197" t="str">
        <f t="shared" si="72"/>
        <v/>
      </c>
      <c r="AE119" s="197" t="str">
        <f t="shared" si="73"/>
        <v/>
      </c>
      <c r="AF119" s="200"/>
      <c r="AG119" s="197">
        <f t="shared" si="74"/>
        <v>35614</v>
      </c>
      <c r="AH119" s="197">
        <f t="shared" si="75"/>
        <v>4501372644</v>
      </c>
      <c r="AI119" s="198">
        <f t="shared" si="76"/>
        <v>46198</v>
      </c>
      <c r="AJ119" s="197" t="str">
        <f t="shared" si="77"/>
        <v>IDF</v>
      </c>
      <c r="AK119" s="197" t="str">
        <f t="shared" si="78"/>
        <v/>
      </c>
      <c r="AL119" s="197" t="str">
        <f t="shared" si="79"/>
        <v/>
      </c>
      <c r="AM119" s="197" t="str">
        <f t="shared" si="80"/>
        <v/>
      </c>
      <c r="AO119" s="197">
        <f t="shared" si="81"/>
        <v>35634</v>
      </c>
      <c r="AP119" s="197">
        <f t="shared" si="82"/>
        <v>4501373085</v>
      </c>
      <c r="AQ119" s="198">
        <f t="shared" si="83"/>
        <v>46199</v>
      </c>
      <c r="AR119" s="197" t="str">
        <f t="shared" si="84"/>
        <v>IDF</v>
      </c>
      <c r="AS119" s="197" t="str">
        <f t="shared" si="85"/>
        <v/>
      </c>
      <c r="AT119" s="197" t="str">
        <f t="shared" si="86"/>
        <v/>
      </c>
      <c r="AU119" s="197" t="str">
        <f t="shared" si="87"/>
        <v/>
      </c>
    </row>
    <row r="120" spans="1:55" x14ac:dyDescent="0.25">
      <c r="A120" s="197">
        <f t="shared" si="88"/>
        <v>30042522</v>
      </c>
      <c r="B120" s="197" t="str">
        <f t="shared" si="88"/>
        <v>AMCOR</v>
      </c>
      <c r="C120" s="198" t="e">
        <f>IF(#REF!="","",#REF!)</f>
        <v>#REF!</v>
      </c>
      <c r="D120" s="197" t="str">
        <f>IF(A28="","",A28)</f>
        <v>RECEIVING</v>
      </c>
      <c r="E120" s="197" t="str">
        <f>IF(E28="","",E28)</f>
        <v/>
      </c>
      <c r="F120" s="197" t="str">
        <f>IF(D28="","",D28)</f>
        <v/>
      </c>
      <c r="G120" s="197" t="str">
        <f>IF(C28="","",C28)</f>
        <v>AMCOR</v>
      </c>
      <c r="H120" s="200">
        <v>17</v>
      </c>
      <c r="I120" s="197">
        <f t="shared" si="53"/>
        <v>35558</v>
      </c>
      <c r="J120" s="197" t="str">
        <f t="shared" si="54"/>
        <v>No shipment</v>
      </c>
      <c r="K120" s="198">
        <f t="shared" si="55"/>
        <v>46195</v>
      </c>
      <c r="L120" s="197" t="str">
        <f t="shared" si="56"/>
        <v>IDF</v>
      </c>
      <c r="M120" s="197" t="str">
        <f t="shared" si="57"/>
        <v/>
      </c>
      <c r="N120" s="197" t="str">
        <f t="shared" si="58"/>
        <v/>
      </c>
      <c r="O120" s="197" t="str">
        <f t="shared" si="59"/>
        <v/>
      </c>
      <c r="P120" s="200"/>
      <c r="Q120" s="197">
        <f t="shared" si="60"/>
        <v>35577</v>
      </c>
      <c r="R120" s="197">
        <f t="shared" si="61"/>
        <v>4501371984</v>
      </c>
      <c r="S120" s="198">
        <f t="shared" si="62"/>
        <v>46196</v>
      </c>
      <c r="T120" s="197" t="str">
        <f t="shared" si="63"/>
        <v>IDF</v>
      </c>
      <c r="U120" s="197" t="str">
        <f t="shared" si="64"/>
        <v/>
      </c>
      <c r="V120" s="197" t="str">
        <f t="shared" si="65"/>
        <v/>
      </c>
      <c r="W120" s="197" t="str">
        <f t="shared" si="66"/>
        <v/>
      </c>
      <c r="X120" s="200"/>
      <c r="Y120" s="197">
        <f t="shared" si="67"/>
        <v>35596</v>
      </c>
      <c r="Z120" s="197">
        <f t="shared" si="68"/>
        <v>4501372380</v>
      </c>
      <c r="AA120" s="198">
        <f t="shared" si="69"/>
        <v>46197</v>
      </c>
      <c r="AB120" s="197" t="str">
        <f t="shared" si="70"/>
        <v>IDF</v>
      </c>
      <c r="AC120" s="197" t="str">
        <f t="shared" si="71"/>
        <v/>
      </c>
      <c r="AD120" s="197" t="str">
        <f t="shared" si="72"/>
        <v/>
      </c>
      <c r="AE120" s="197" t="str">
        <f t="shared" si="73"/>
        <v/>
      </c>
      <c r="AF120" s="200"/>
      <c r="AG120" s="197">
        <f t="shared" si="74"/>
        <v>35615</v>
      </c>
      <c r="AH120" s="197">
        <f t="shared" si="75"/>
        <v>4501372645</v>
      </c>
      <c r="AI120" s="198">
        <f t="shared" si="76"/>
        <v>46198</v>
      </c>
      <c r="AJ120" s="197" t="str">
        <f t="shared" si="77"/>
        <v>IDF</v>
      </c>
      <c r="AK120" s="197" t="str">
        <f t="shared" si="78"/>
        <v/>
      </c>
      <c r="AL120" s="197" t="str">
        <f t="shared" si="79"/>
        <v/>
      </c>
      <c r="AM120" s="197" t="str">
        <f t="shared" si="80"/>
        <v/>
      </c>
      <c r="AO120" s="197">
        <f t="shared" si="81"/>
        <v>35635</v>
      </c>
      <c r="AP120" s="197">
        <f t="shared" si="82"/>
        <v>4501373080</v>
      </c>
      <c r="AQ120" s="198">
        <f t="shared" si="83"/>
        <v>46199</v>
      </c>
      <c r="AR120" s="197" t="str">
        <f t="shared" si="84"/>
        <v>IDF</v>
      </c>
      <c r="AS120" s="197" t="str">
        <f t="shared" si="85"/>
        <v/>
      </c>
      <c r="AT120" s="197" t="str">
        <f t="shared" si="86"/>
        <v/>
      </c>
      <c r="AU120" s="197" t="str">
        <f t="shared" si="87"/>
        <v/>
      </c>
    </row>
    <row r="121" spans="1:55" x14ac:dyDescent="0.25">
      <c r="A121" s="197" t="str">
        <f t="shared" si="88"/>
        <v/>
      </c>
      <c r="B121" s="197" t="str">
        <f t="shared" si="88"/>
        <v/>
      </c>
      <c r="C121" s="198" t="str">
        <f>IF(F29="","",F29)</f>
        <v/>
      </c>
      <c r="D121" s="197" t="str">
        <f>IF(A29="","",A29)</f>
        <v/>
      </c>
      <c r="E121" s="197" t="str">
        <f>IF(E29="","",E29)</f>
        <v/>
      </c>
      <c r="F121" s="197" t="str">
        <f>IF(D29="","",D29)</f>
        <v/>
      </c>
      <c r="G121" s="197" t="str">
        <f>IF(C29="","",C29)</f>
        <v/>
      </c>
      <c r="H121" s="200">
        <v>18</v>
      </c>
      <c r="I121" s="197">
        <f t="shared" ref="I121:J124" si="89">IF(K27="","",K27)</f>
        <v>30041174</v>
      </c>
      <c r="J121" s="197" t="str">
        <f t="shared" si="89"/>
        <v>CAPS</v>
      </c>
      <c r="K121" s="198">
        <f>IF(K27="","",$J$3)</f>
        <v>46195</v>
      </c>
      <c r="L121" s="197" t="str">
        <f>IF(J27="","",J27)</f>
        <v>RECEIVING</v>
      </c>
      <c r="M121" s="197" t="str">
        <f>IF(N27="","",N27)</f>
        <v/>
      </c>
      <c r="N121" s="197" t="str">
        <f>IF(M27="","",M27)</f>
        <v/>
      </c>
      <c r="O121" s="197" t="str">
        <f>IF(P27="","",P27)</f>
        <v/>
      </c>
      <c r="P121" s="200"/>
      <c r="Q121" s="197" t="str">
        <f t="shared" ref="Q121:R124" si="90">IF(T27="","",T27)</f>
        <v/>
      </c>
      <c r="R121" s="197" t="str">
        <f t="shared" si="90"/>
        <v/>
      </c>
      <c r="S121" s="198" t="str">
        <f>IF(T27="","",$S$3)</f>
        <v/>
      </c>
      <c r="T121" s="197" t="str">
        <f>IF(S27="","",S27)</f>
        <v/>
      </c>
      <c r="U121" s="197" t="str">
        <f>IF(W27="","",W27)</f>
        <v/>
      </c>
      <c r="V121" s="197" t="str">
        <f>IF(V27="","",V27)</f>
        <v/>
      </c>
      <c r="W121" s="197" t="str">
        <f>IF(Y27="","",Y27)</f>
        <v/>
      </c>
      <c r="X121" s="200"/>
      <c r="Y121" s="197">
        <f t="shared" si="67"/>
        <v>30042099</v>
      </c>
      <c r="Z121" s="197" t="str">
        <f t="shared" si="68"/>
        <v>CHEP</v>
      </c>
      <c r="AA121" s="198">
        <f t="shared" si="69"/>
        <v>46197</v>
      </c>
      <c r="AB121" s="197" t="str">
        <f t="shared" si="70"/>
        <v>RECEIVING</v>
      </c>
      <c r="AC121" s="197" t="str">
        <f t="shared" si="71"/>
        <v/>
      </c>
      <c r="AD121" s="197" t="str">
        <f t="shared" si="72"/>
        <v/>
      </c>
      <c r="AE121" s="197" t="str">
        <f t="shared" si="73"/>
        <v/>
      </c>
      <c r="AF121" s="200"/>
      <c r="AG121" s="197">
        <f t="shared" si="74"/>
        <v>30042101</v>
      </c>
      <c r="AH121" s="197" t="str">
        <f t="shared" si="75"/>
        <v>CHEP</v>
      </c>
      <c r="AI121" s="198">
        <f t="shared" si="76"/>
        <v>46198</v>
      </c>
      <c r="AJ121" s="197" t="str">
        <f t="shared" si="77"/>
        <v>RECEIVING</v>
      </c>
      <c r="AK121" s="197" t="str">
        <f t="shared" si="78"/>
        <v/>
      </c>
      <c r="AL121" s="197" t="str">
        <f t="shared" si="79"/>
        <v/>
      </c>
      <c r="AM121" s="197" t="str">
        <f t="shared" si="80"/>
        <v/>
      </c>
      <c r="AO121" s="197">
        <f t="shared" si="81"/>
        <v>35636</v>
      </c>
      <c r="AP121" s="197">
        <f t="shared" si="82"/>
        <v>4501373079</v>
      </c>
      <c r="AQ121" s="198">
        <f t="shared" si="83"/>
        <v>46199</v>
      </c>
      <c r="AR121" s="197" t="str">
        <f t="shared" si="84"/>
        <v>IDF</v>
      </c>
      <c r="AS121" s="197" t="str">
        <f t="shared" si="85"/>
        <v/>
      </c>
      <c r="AT121" s="197" t="str">
        <f t="shared" si="86"/>
        <v/>
      </c>
      <c r="AU121" s="197" t="str">
        <f t="shared" si="87"/>
        <v/>
      </c>
    </row>
    <row r="122" spans="1:55" x14ac:dyDescent="0.25">
      <c r="A122" s="197" t="str">
        <f t="shared" si="88"/>
        <v/>
      </c>
      <c r="B122" s="197" t="str">
        <f t="shared" si="88"/>
        <v/>
      </c>
      <c r="C122" s="198" t="str">
        <f>IF(F30="","",F30)</f>
        <v/>
      </c>
      <c r="D122" s="197" t="str">
        <f>IF(A30="","",A30)</f>
        <v/>
      </c>
      <c r="E122" s="197" t="str">
        <f>IF(E30="","",E30)</f>
        <v/>
      </c>
      <c r="F122" s="197" t="str">
        <f>IF(D30="","",D30)</f>
        <v/>
      </c>
      <c r="G122" s="197" t="str">
        <f>IF(C30="","",C30)</f>
        <v/>
      </c>
      <c r="H122" s="200">
        <v>19</v>
      </c>
      <c r="I122" s="197">
        <f t="shared" si="89"/>
        <v>30041171</v>
      </c>
      <c r="J122" s="197" t="str">
        <f t="shared" si="89"/>
        <v>CAPS</v>
      </c>
      <c r="K122" s="198">
        <f>IF(K28="","",$J$3)</f>
        <v>46195</v>
      </c>
      <c r="L122" s="197" t="str">
        <f>IF(J28="","",J28)</f>
        <v>RECEIVING</v>
      </c>
      <c r="M122" s="197" t="str">
        <f>IF(N28="","",N28)</f>
        <v/>
      </c>
      <c r="N122" s="197" t="str">
        <f>IF(M28="","",M28)</f>
        <v/>
      </c>
      <c r="O122" s="197" t="str">
        <f>IF(P28="","",P28)</f>
        <v/>
      </c>
      <c r="P122" s="200"/>
      <c r="Q122" s="197">
        <f t="shared" si="90"/>
        <v>30042358</v>
      </c>
      <c r="R122" s="197" t="str">
        <f t="shared" si="90"/>
        <v>GPI</v>
      </c>
      <c r="S122" s="198">
        <f>IF(T28="","",$S$3)</f>
        <v>46196</v>
      </c>
      <c r="T122" s="197" t="str">
        <f>IF(S28="","",S28)</f>
        <v>RECEIVING</v>
      </c>
      <c r="U122" s="197" t="str">
        <f>IF(W28="","",W28)</f>
        <v/>
      </c>
      <c r="V122" s="197" t="str">
        <f>IF(V28="","",V28)</f>
        <v/>
      </c>
      <c r="W122" s="197" t="str">
        <f>IF(Y28="","",Y28)</f>
        <v/>
      </c>
      <c r="X122" s="200"/>
      <c r="Y122" s="197">
        <f t="shared" ref="Y122:Z125" si="91">IF(B57="","",B57)</f>
        <v>30042387</v>
      </c>
      <c r="Z122" s="197" t="str">
        <f t="shared" si="91"/>
        <v>GPI</v>
      </c>
      <c r="AA122" s="198">
        <f t="shared" ref="AA122:AA125" si="92">IF(B57="","",$A$34)</f>
        <v>46197</v>
      </c>
      <c r="AB122" s="197" t="str">
        <f>IF(A58="","",A58)</f>
        <v>RECEIVING</v>
      </c>
      <c r="AC122" s="197" t="str">
        <f t="shared" ref="AC122:AC125" si="93">IF(E57="","",E57)</f>
        <v/>
      </c>
      <c r="AD122" s="197" t="str">
        <f t="shared" ref="AD122:AD125" si="94">IF(D57="","",D57)</f>
        <v/>
      </c>
      <c r="AE122" s="197" t="str">
        <f t="shared" ref="AE122:AE125" si="95">IF(G57="","",G57)</f>
        <v/>
      </c>
      <c r="AF122" s="200"/>
      <c r="AG122" s="197">
        <f t="shared" ref="AG122:AH125" si="96">IF(K57="","",K57)</f>
        <v>30042487</v>
      </c>
      <c r="AH122" s="197" t="str">
        <f t="shared" si="96"/>
        <v>AMCOR</v>
      </c>
      <c r="AI122" s="198">
        <f t="shared" ref="AI122:AI125" si="97">IF(K57="","",$J$34)</f>
        <v>46198</v>
      </c>
      <c r="AJ122" s="197" t="str">
        <f t="shared" ref="AJ122:AJ125" si="98">IF(J57="","",J57)</f>
        <v>RECEIVING</v>
      </c>
      <c r="AK122" s="197" t="str">
        <f t="shared" ref="AK122:AK125" si="99">IF(N57="","",N57)</f>
        <v/>
      </c>
      <c r="AL122" s="197" t="str">
        <f t="shared" ref="AL122:AL125" si="100">IF(M57="","",M57)</f>
        <v/>
      </c>
      <c r="AM122" s="197" t="str">
        <f t="shared" ref="AM122:AM125" si="101">IF(P57="","",P57)</f>
        <v/>
      </c>
      <c r="AO122" s="197">
        <f t="shared" ref="AO122:AP125" si="102">IF(T57="","",T57)</f>
        <v>30042102</v>
      </c>
      <c r="AP122" s="197" t="str">
        <f t="shared" si="102"/>
        <v>CHEP</v>
      </c>
      <c r="AQ122" s="198">
        <f t="shared" ref="AQ122:AQ125" si="103">IF(T57="","",$S$34)</f>
        <v>46199</v>
      </c>
      <c r="AR122" s="197" t="str">
        <f t="shared" ref="AR122:AR125" si="104">IF(S57="","",S57)</f>
        <v>RECEIVING</v>
      </c>
      <c r="AS122" s="197" t="str">
        <f t="shared" ref="AS122:AS125" si="105">IF(W57="","",W57)</f>
        <v/>
      </c>
      <c r="AT122" s="197" t="str">
        <f t="shared" ref="AT122:AT125" si="106">IF(V57="","",V57)</f>
        <v/>
      </c>
      <c r="AU122" s="197" t="str">
        <f t="shared" ref="AU122:AU125" si="107">IF(Y57="","",Y57)</f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 t="str">
        <f t="shared" ref="A123:B123" si="108">IF(B32="","",B32)</f>
        <v/>
      </c>
      <c r="B123" s="197" t="str">
        <f t="shared" si="108"/>
        <v/>
      </c>
      <c r="C123" s="198" t="str">
        <f>IF(F32="","",F32)</f>
        <v/>
      </c>
      <c r="D123" s="197" t="str">
        <f>IF(A32="","",A32)</f>
        <v/>
      </c>
      <c r="E123" s="197" t="str">
        <f>IF(E32="","",E32)</f>
        <v/>
      </c>
      <c r="F123" s="197" t="str">
        <f>IF(D32="","",D32)</f>
        <v/>
      </c>
      <c r="G123" s="197" t="str">
        <f>IF(C32="","",C32)</f>
        <v/>
      </c>
      <c r="H123" s="200">
        <v>20</v>
      </c>
      <c r="I123" s="197">
        <f t="shared" si="89"/>
        <v>30041219</v>
      </c>
      <c r="J123" s="197" t="str">
        <f t="shared" si="89"/>
        <v>CAPS</v>
      </c>
      <c r="K123" s="198">
        <f>IF(K29="","",$J$3)</f>
        <v>46195</v>
      </c>
      <c r="L123" s="197" t="str">
        <f>IF(J29="","",J29)</f>
        <v>RECEIVING</v>
      </c>
      <c r="M123" s="197" t="str">
        <f>IF(N29="","",N29)</f>
        <v/>
      </c>
      <c r="N123" s="197" t="str">
        <f>IF(M29="","",M29)</f>
        <v/>
      </c>
      <c r="O123" s="197" t="str">
        <f>IF(P29="","",P29)</f>
        <v/>
      </c>
      <c r="P123" s="200"/>
      <c r="Q123" s="197">
        <f t="shared" si="90"/>
        <v>30042428</v>
      </c>
      <c r="R123" s="197" t="str">
        <f t="shared" si="90"/>
        <v>GPI</v>
      </c>
      <c r="S123" s="198">
        <f>IF(T29="","",$S$3)</f>
        <v>46196</v>
      </c>
      <c r="T123" s="197" t="str">
        <f>IF(S29="","",S29)</f>
        <v>RECEIVING</v>
      </c>
      <c r="U123" s="197" t="str">
        <f>IF(W29="","",W29)</f>
        <v/>
      </c>
      <c r="V123" s="197" t="str">
        <f>IF(V29="","",V29)</f>
        <v/>
      </c>
      <c r="W123" s="197" t="str">
        <f>IF(Y29="","",Y29)</f>
        <v/>
      </c>
      <c r="X123" s="200"/>
      <c r="Y123" s="197">
        <f t="shared" si="91"/>
        <v>30042388</v>
      </c>
      <c r="Z123" s="197" t="str">
        <f t="shared" si="91"/>
        <v>GPI</v>
      </c>
      <c r="AA123" s="198">
        <f t="shared" si="92"/>
        <v>46197</v>
      </c>
      <c r="AB123" s="197" t="e">
        <f>IF(#REF!="","",#REF!)</f>
        <v>#REF!</v>
      </c>
      <c r="AC123" s="197" t="str">
        <f t="shared" si="93"/>
        <v/>
      </c>
      <c r="AD123" s="197" t="str">
        <f t="shared" si="94"/>
        <v/>
      </c>
      <c r="AE123" s="197" t="str">
        <f t="shared" si="95"/>
        <v/>
      </c>
      <c r="AF123" s="200"/>
      <c r="AG123" s="197">
        <f t="shared" si="96"/>
        <v>30041227</v>
      </c>
      <c r="AH123" s="197" t="str">
        <f t="shared" si="96"/>
        <v>CAPS</v>
      </c>
      <c r="AI123" s="198">
        <f t="shared" si="97"/>
        <v>46198</v>
      </c>
      <c r="AJ123" s="197" t="str">
        <f t="shared" si="98"/>
        <v>RECEIVING</v>
      </c>
      <c r="AK123" s="197" t="str">
        <f t="shared" si="99"/>
        <v/>
      </c>
      <c r="AL123" s="197" t="str">
        <f t="shared" si="100"/>
        <v/>
      </c>
      <c r="AM123" s="197" t="str">
        <f t="shared" si="101"/>
        <v/>
      </c>
      <c r="AO123" s="197">
        <f t="shared" si="102"/>
        <v>30042588</v>
      </c>
      <c r="AP123" s="197" t="str">
        <f t="shared" si="102"/>
        <v>AMCOR</v>
      </c>
      <c r="AQ123" s="198">
        <f t="shared" si="103"/>
        <v>46199</v>
      </c>
      <c r="AR123" s="197" t="str">
        <f t="shared" si="104"/>
        <v>RECEIVING</v>
      </c>
      <c r="AS123" s="197" t="str">
        <f t="shared" si="105"/>
        <v/>
      </c>
      <c r="AT123" s="197" t="str">
        <f t="shared" si="106"/>
        <v/>
      </c>
      <c r="AU123" s="197" t="str">
        <f t="shared" si="107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 t="e">
        <f>IF(#REF!="","",#REF!)</f>
        <v>#REF!</v>
      </c>
      <c r="B124" s="197" t="e">
        <f>IF(#REF!="","",#REF!)</f>
        <v>#REF!</v>
      </c>
      <c r="C124" s="198" t="e">
        <f>IF(#REF!="","",#REF!)</f>
        <v>#REF!</v>
      </c>
      <c r="D124" s="197" t="e">
        <f>IF(#REF!="","",#REF!)</f>
        <v>#REF!</v>
      </c>
      <c r="E124" s="197" t="e">
        <f>IF(#REF!="","",#REF!)</f>
        <v>#REF!</v>
      </c>
      <c r="F124" s="197" t="e">
        <f>IF(#REF!="","",#REF!)</f>
        <v>#REF!</v>
      </c>
      <c r="G124" s="197" t="e">
        <f>IF(#REF!="","",#REF!)</f>
        <v>#REF!</v>
      </c>
      <c r="H124" s="200">
        <v>21</v>
      </c>
      <c r="I124" s="197">
        <f t="shared" si="89"/>
        <v>30042531</v>
      </c>
      <c r="J124" s="197" t="str">
        <f t="shared" si="89"/>
        <v>IPAPER</v>
      </c>
      <c r="K124" s="198">
        <f>IF(K30="","",$J$3)</f>
        <v>46195</v>
      </c>
      <c r="L124" s="197" t="str">
        <f>IF(J30="","",J30)</f>
        <v>RECEIVING</v>
      </c>
      <c r="M124" s="197" t="str">
        <f>IF(N30="","",N30)</f>
        <v/>
      </c>
      <c r="N124" s="197">
        <f>IF(M30="","",M30)</f>
        <v>756158</v>
      </c>
      <c r="O124" s="197" t="str">
        <f>IF(P30="","",P30)</f>
        <v/>
      </c>
      <c r="P124" s="200"/>
      <c r="Q124" s="197">
        <f t="shared" si="90"/>
        <v>30042532</v>
      </c>
      <c r="R124" s="197" t="str">
        <f t="shared" si="90"/>
        <v>GPI</v>
      </c>
      <c r="S124" s="198">
        <f>IF(T30="","",$S$3)</f>
        <v>46196</v>
      </c>
      <c r="T124" s="197" t="str">
        <f>IF(S30="","",S30)</f>
        <v>RECEIVING</v>
      </c>
      <c r="U124" s="197" t="str">
        <f>IF(W30="","",W30)</f>
        <v/>
      </c>
      <c r="V124" s="197" t="str">
        <f>IF(V30="","",V30)</f>
        <v/>
      </c>
      <c r="W124" s="197" t="str">
        <f>IF(Y30="","",Y30)</f>
        <v/>
      </c>
      <c r="X124" s="200"/>
      <c r="Y124" s="197" t="str">
        <f t="shared" si="91"/>
        <v/>
      </c>
      <c r="Z124" s="197" t="str">
        <f t="shared" si="91"/>
        <v/>
      </c>
      <c r="AA124" s="198" t="str">
        <f t="shared" si="92"/>
        <v/>
      </c>
      <c r="AB124" s="197" t="str">
        <f t="shared" ref="AB124:AB125" si="109">IF(A59="","",A59)</f>
        <v/>
      </c>
      <c r="AC124" s="197" t="str">
        <f t="shared" si="93"/>
        <v/>
      </c>
      <c r="AD124" s="197" t="str">
        <f t="shared" si="94"/>
        <v/>
      </c>
      <c r="AE124" s="197" t="str">
        <f t="shared" si="95"/>
        <v/>
      </c>
      <c r="AF124" s="200"/>
      <c r="AG124" s="197" t="str">
        <f t="shared" si="96"/>
        <v/>
      </c>
      <c r="AH124" s="197" t="str">
        <f t="shared" si="96"/>
        <v/>
      </c>
      <c r="AI124" s="198" t="str">
        <f t="shared" si="97"/>
        <v/>
      </c>
      <c r="AJ124" s="197" t="str">
        <f t="shared" si="98"/>
        <v/>
      </c>
      <c r="AK124" s="197" t="str">
        <f t="shared" si="99"/>
        <v/>
      </c>
      <c r="AL124" s="197" t="str">
        <f t="shared" si="100"/>
        <v/>
      </c>
      <c r="AM124" s="197" t="str">
        <f>IF(O59="","",O59)</f>
        <v/>
      </c>
      <c r="AO124" s="197">
        <f t="shared" si="102"/>
        <v>30042359</v>
      </c>
      <c r="AP124" s="197" t="str">
        <f t="shared" si="102"/>
        <v>GPI</v>
      </c>
      <c r="AQ124" s="198">
        <f t="shared" si="103"/>
        <v>46199</v>
      </c>
      <c r="AR124" s="197" t="str">
        <f t="shared" si="104"/>
        <v>RECEIVING</v>
      </c>
      <c r="AS124" s="197" t="str">
        <f t="shared" si="105"/>
        <v/>
      </c>
      <c r="AT124" s="197" t="str">
        <f t="shared" si="106"/>
        <v/>
      </c>
      <c r="AU124" s="197" t="str">
        <f t="shared" si="107"/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/>
      <c r="B125" s="197"/>
      <c r="C125" s="198"/>
      <c r="D125" s="197"/>
      <c r="E125" s="197"/>
      <c r="F125" s="197"/>
      <c r="G125" s="197"/>
      <c r="H125" s="200">
        <v>22</v>
      </c>
      <c r="I125" s="197">
        <f t="shared" ref="I125:J125" si="110">IF(K32="","",K32)</f>
        <v>30042531</v>
      </c>
      <c r="J125" s="197" t="str">
        <f t="shared" si="110"/>
        <v>IPAPER</v>
      </c>
      <c r="K125" s="198">
        <f>IF(K32="","",$J$3)</f>
        <v>46195</v>
      </c>
      <c r="L125" s="197" t="str">
        <f>IF(J32="","",J32)</f>
        <v>RECEIVING</v>
      </c>
      <c r="M125" s="197" t="str">
        <f>IF(N32="","",N32)</f>
        <v/>
      </c>
      <c r="N125" s="197">
        <f>IF(M32="","",M32)</f>
        <v>756160</v>
      </c>
      <c r="O125" s="197" t="str">
        <f>IF(P32="","",P32)</f>
        <v/>
      </c>
      <c r="P125" s="200"/>
      <c r="Q125" s="197" t="str">
        <f t="shared" ref="Q125:R125" si="111">IF(T32="","",T32)</f>
        <v/>
      </c>
      <c r="R125" s="197" t="str">
        <f t="shared" si="111"/>
        <v/>
      </c>
      <c r="S125" s="198" t="str">
        <f>IF(T32="","",$S$3)</f>
        <v/>
      </c>
      <c r="T125" s="197" t="str">
        <f>IF(S32="","",S32)</f>
        <v/>
      </c>
      <c r="U125" s="197" t="str">
        <f>IF(W32="","",W32)</f>
        <v/>
      </c>
      <c r="V125" s="197" t="str">
        <f>IF(V32="","",V32)</f>
        <v/>
      </c>
      <c r="W125" s="197" t="str">
        <f>IF(Y32="","",Y32)</f>
        <v/>
      </c>
      <c r="X125" s="200"/>
      <c r="Y125" s="197">
        <f t="shared" si="91"/>
        <v>30042532</v>
      </c>
      <c r="Z125" s="197" t="str">
        <f t="shared" si="91"/>
        <v/>
      </c>
      <c r="AA125" s="198">
        <f t="shared" si="92"/>
        <v>46197</v>
      </c>
      <c r="AB125" s="197" t="str">
        <f t="shared" si="109"/>
        <v>RECEIVING</v>
      </c>
      <c r="AC125" s="197" t="str">
        <f t="shared" si="93"/>
        <v/>
      </c>
      <c r="AD125" s="197" t="str">
        <f t="shared" si="94"/>
        <v/>
      </c>
      <c r="AE125" s="197" t="str">
        <f t="shared" si="95"/>
        <v/>
      </c>
      <c r="AF125" s="200"/>
      <c r="AG125" s="197">
        <f t="shared" si="96"/>
        <v>30042301</v>
      </c>
      <c r="AH125" s="197" t="str">
        <f t="shared" si="96"/>
        <v>AMCOR</v>
      </c>
      <c r="AI125" s="198">
        <f t="shared" si="97"/>
        <v>46198</v>
      </c>
      <c r="AJ125" s="197" t="str">
        <f t="shared" si="98"/>
        <v>RECEIVING</v>
      </c>
      <c r="AK125" s="197" t="str">
        <f t="shared" si="99"/>
        <v/>
      </c>
      <c r="AL125" s="197" t="str">
        <f t="shared" si="100"/>
        <v/>
      </c>
      <c r="AM125" s="197" t="str">
        <f t="shared" si="101"/>
        <v/>
      </c>
      <c r="AO125" s="197">
        <f t="shared" si="102"/>
        <v>30042390</v>
      </c>
      <c r="AP125" s="197" t="str">
        <f t="shared" si="102"/>
        <v>GPI</v>
      </c>
      <c r="AQ125" s="198">
        <f t="shared" si="103"/>
        <v>46199</v>
      </c>
      <c r="AR125" s="197" t="str">
        <f t="shared" si="104"/>
        <v>RECEIVING</v>
      </c>
      <c r="AS125" s="197" t="str">
        <f t="shared" si="105"/>
        <v/>
      </c>
      <c r="AT125" s="197" t="str">
        <f t="shared" si="106"/>
        <v/>
      </c>
      <c r="AU125" s="197" t="str">
        <f t="shared" si="107"/>
        <v/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197"/>
      <c r="B126" s="197"/>
      <c r="C126" s="198"/>
      <c r="D126" s="197"/>
      <c r="E126" s="197"/>
      <c r="F126" s="197"/>
      <c r="G126" s="197"/>
      <c r="H126" s="200">
        <v>23</v>
      </c>
      <c r="I126" s="197" t="e">
        <f>IF(#REF!="","",#REF!)</f>
        <v>#REF!</v>
      </c>
      <c r="J126" s="197" t="e">
        <f>IF(#REF!="","",#REF!)</f>
        <v>#REF!</v>
      </c>
      <c r="K126" s="198" t="e">
        <f>IF(#REF!="","",$J$3)</f>
        <v>#REF!</v>
      </c>
      <c r="L126" s="197" t="e">
        <f>IF(#REF!="","",#REF!)</f>
        <v>#REF!</v>
      </c>
      <c r="M126" s="197" t="e">
        <f>IF(#REF!="","",#REF!)</f>
        <v>#REF!</v>
      </c>
      <c r="N126" s="197" t="e">
        <f>IF(#REF!="","",#REF!)</f>
        <v>#REF!</v>
      </c>
      <c r="O126" s="197" t="e">
        <f>IF(#REF!="","",#REF!)</f>
        <v>#REF!</v>
      </c>
      <c r="P126" s="200"/>
      <c r="Q126" s="197" t="e">
        <f>IF(#REF!="","",#REF!)</f>
        <v>#REF!</v>
      </c>
      <c r="R126" s="197" t="e">
        <f>IF(#REF!="","",#REF!)</f>
        <v>#REF!</v>
      </c>
      <c r="S126" s="198" t="e">
        <f>IF(#REF!="","",$S$3)</f>
        <v>#REF!</v>
      </c>
      <c r="T126" s="197" t="e">
        <f>IF(#REF!="","",#REF!)</f>
        <v>#REF!</v>
      </c>
      <c r="U126" s="197" t="e">
        <f>IF(#REF!="","",#REF!)</f>
        <v>#REF!</v>
      </c>
      <c r="V126" s="197" t="e">
        <f>IF(#REF!="","",#REF!)</f>
        <v>#REF!</v>
      </c>
      <c r="W126" s="197" t="e">
        <f>IF(#REF!="","",#REF!)</f>
        <v>#REF!</v>
      </c>
      <c r="X126" s="200"/>
      <c r="Y126" s="197" t="e">
        <f>IF(#REF!="","",#REF!)</f>
        <v>#REF!</v>
      </c>
      <c r="Z126" s="197" t="e">
        <f>IF(#REF!="","",#REF!)</f>
        <v>#REF!</v>
      </c>
      <c r="AA126" s="198" t="e">
        <f>IF(#REF!="","",$A$34)</f>
        <v>#REF!</v>
      </c>
      <c r="AB126" s="197" t="e">
        <f>IF(#REF!="","",#REF!)</f>
        <v>#REF!</v>
      </c>
      <c r="AC126" s="197" t="e">
        <f>IF(#REF!="","",#REF!)</f>
        <v>#REF!</v>
      </c>
      <c r="AD126" s="197" t="e">
        <f>IF(#REF!="","",#REF!)</f>
        <v>#REF!</v>
      </c>
      <c r="AE126" s="197" t="e">
        <f>IF(#REF!="","",#REF!)</f>
        <v>#REF!</v>
      </c>
      <c r="AF126" s="200"/>
      <c r="AG126" s="197" t="e">
        <f>IF(#REF!="","",#REF!)</f>
        <v>#REF!</v>
      </c>
      <c r="AH126" s="197" t="e">
        <f>IF(#REF!="","",#REF!)</f>
        <v>#REF!</v>
      </c>
      <c r="AI126" s="198" t="e">
        <f>IF(#REF!="","",$J$34)</f>
        <v>#REF!</v>
      </c>
      <c r="AJ126" s="197" t="e">
        <f>IF(#REF!="","",#REF!)</f>
        <v>#REF!</v>
      </c>
      <c r="AK126" s="197" t="e">
        <f>IF(#REF!="","",#REF!)</f>
        <v>#REF!</v>
      </c>
      <c r="AL126" s="197" t="e">
        <f>IF(#REF!="","",#REF!)</f>
        <v>#REF!</v>
      </c>
      <c r="AM126" s="197" t="e">
        <f>IF(#REF!="","",#REF!)</f>
        <v>#REF!</v>
      </c>
      <c r="AO126" s="197" t="e">
        <f>IF(#REF!="","",#REF!)</f>
        <v>#REF!</v>
      </c>
      <c r="AP126" s="197" t="e">
        <f>IF(#REF!="","",#REF!)</f>
        <v>#REF!</v>
      </c>
      <c r="AQ126" s="198" t="e">
        <f>IF(#REF!="","",$S$34)</f>
        <v>#REF!</v>
      </c>
      <c r="AR126" s="197" t="e">
        <f>IF(#REF!="","",#REF!)</f>
        <v>#REF!</v>
      </c>
      <c r="AS126" s="197" t="e">
        <f>IF(#REF!="","",#REF!)</f>
        <v>#REF!</v>
      </c>
      <c r="AT126" s="197" t="e">
        <f>IF(#REF!="","",#REF!)</f>
        <v>#REF!</v>
      </c>
      <c r="AU126" s="197" t="e">
        <f>IF(#REF!="","",#REF!)</f>
        <v>#REF!</v>
      </c>
      <c r="AW126" s="200"/>
      <c r="AX126" s="200"/>
      <c r="AY126" s="201"/>
      <c r="AZ126" s="200"/>
      <c r="BA126" s="200"/>
      <c r="BB126" s="200"/>
      <c r="BC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ref="A130:A135" si="112">C5</f>
        <v>87789</v>
      </c>
      <c r="B130" s="202">
        <f t="shared" ref="B130:B135" si="113">F5</f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112"/>
        <v>87800</v>
      </c>
      <c r="B131" s="202">
        <f t="shared" si="113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112"/>
        <v>87801</v>
      </c>
      <c r="B132" s="202">
        <f t="shared" si="113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12"/>
        <v>87802</v>
      </c>
      <c r="B133" s="202">
        <f t="shared" si="113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112"/>
        <v>87803</v>
      </c>
      <c r="B134" s="202">
        <f t="shared" si="113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12"/>
        <v>87804</v>
      </c>
      <c r="B135" s="202">
        <f t="shared" si="113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ref="A136:A146" si="114">C13</f>
        <v>87807</v>
      </c>
      <c r="B136" s="202">
        <f t="shared" ref="B136:B146" si="115">F13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14"/>
        <v>87808</v>
      </c>
      <c r="B137" s="202">
        <f t="shared" si="115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114"/>
        <v>87809</v>
      </c>
      <c r="B138" s="202">
        <f t="shared" si="115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 t="str">
        <f t="shared" si="114"/>
        <v>NO SHIPMENT</v>
      </c>
      <c r="B139" s="202">
        <f t="shared" si="115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114"/>
        <v>0</v>
      </c>
      <c r="B140" s="202">
        <f t="shared" si="115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14"/>
        <v>0</v>
      </c>
      <c r="B141" s="202">
        <f t="shared" si="115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14"/>
        <v>0</v>
      </c>
      <c r="B142" s="202">
        <f t="shared" si="115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114"/>
        <v>0</v>
      </c>
      <c r="B143" s="202">
        <f t="shared" si="115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14"/>
        <v>0</v>
      </c>
      <c r="B144" s="202">
        <f t="shared" si="115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14"/>
        <v>0</v>
      </c>
      <c r="B145" s="202">
        <f t="shared" si="115"/>
        <v>0</v>
      </c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 t="shared" si="114"/>
        <v>0</v>
      </c>
      <c r="B146" s="202">
        <f t="shared" si="115"/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 t="str">
        <f>C27</f>
        <v>CAPS</v>
      </c>
      <c r="B147" s="202" t="str">
        <f>F27</f>
        <v>11AM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 t="str">
        <f>C28</f>
        <v>AMCOR</v>
      </c>
      <c r="B148" s="202" t="e">
        <f>#REF!</f>
        <v>#REF!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C29</f>
        <v>0</v>
      </c>
      <c r="B149" s="202">
        <f>F29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>
        <f>C30</f>
        <v>0</v>
      </c>
      <c r="B150" s="202">
        <f>F30</f>
        <v>0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>
        <f>C32</f>
        <v>0</v>
      </c>
      <c r="B151" s="202">
        <f>F32</f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 t="e">
        <f>#REF!</f>
        <v>#REF!</v>
      </c>
      <c r="B152" s="202" t="e">
        <f>#REF!</f>
        <v>#REF!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0"/>
      <c r="AP152" s="200"/>
      <c r="AQ152" s="200"/>
      <c r="AR152" s="200"/>
      <c r="AS152" s="200"/>
    </row>
    <row r="153" spans="1:45" x14ac:dyDescent="0.25">
      <c r="A153" s="200">
        <f t="shared" ref="A153:A163" si="116">C33</f>
        <v>0</v>
      </c>
      <c r="B153" s="202">
        <f t="shared" ref="B153:B163" si="117">F33</f>
        <v>0</v>
      </c>
    </row>
    <row r="154" spans="1:45" x14ac:dyDescent="0.25">
      <c r="A154" s="200">
        <f t="shared" si="116"/>
        <v>0</v>
      </c>
      <c r="B154" s="202">
        <f t="shared" si="117"/>
        <v>0</v>
      </c>
    </row>
    <row r="155" spans="1:45" x14ac:dyDescent="0.25">
      <c r="A155" s="200" t="str">
        <f t="shared" si="116"/>
        <v>P/U</v>
      </c>
      <c r="B155" s="202" t="str">
        <f t="shared" si="117"/>
        <v>Plan APT</v>
      </c>
    </row>
    <row r="156" spans="1:45" x14ac:dyDescent="0.25">
      <c r="A156" s="200">
        <f t="shared" si="116"/>
        <v>88380</v>
      </c>
      <c r="B156" s="202">
        <f t="shared" si="117"/>
        <v>0</v>
      </c>
    </row>
    <row r="157" spans="1:45" x14ac:dyDescent="0.25">
      <c r="A157" s="200">
        <f t="shared" si="116"/>
        <v>88381</v>
      </c>
      <c r="B157" s="202">
        <f t="shared" si="117"/>
        <v>0</v>
      </c>
    </row>
    <row r="158" spans="1:45" x14ac:dyDescent="0.25">
      <c r="A158" s="200">
        <f t="shared" si="116"/>
        <v>88382</v>
      </c>
      <c r="B158" s="202">
        <f t="shared" si="117"/>
        <v>0</v>
      </c>
    </row>
    <row r="159" spans="1:45" x14ac:dyDescent="0.25">
      <c r="A159" s="200">
        <f t="shared" si="116"/>
        <v>88383</v>
      </c>
      <c r="B159" s="202">
        <f t="shared" si="117"/>
        <v>0</v>
      </c>
    </row>
    <row r="160" spans="1:45" x14ac:dyDescent="0.25">
      <c r="A160" s="200">
        <f t="shared" si="116"/>
        <v>88384</v>
      </c>
      <c r="B160" s="202">
        <f t="shared" si="117"/>
        <v>0</v>
      </c>
    </row>
    <row r="161" spans="1:2" x14ac:dyDescent="0.25">
      <c r="A161" s="200">
        <f t="shared" si="116"/>
        <v>88385</v>
      </c>
      <c r="B161" s="202">
        <f t="shared" si="117"/>
        <v>0</v>
      </c>
    </row>
    <row r="162" spans="1:2" x14ac:dyDescent="0.25">
      <c r="A162" s="200">
        <f t="shared" si="116"/>
        <v>88386</v>
      </c>
      <c r="B162" s="202">
        <f t="shared" si="117"/>
        <v>0</v>
      </c>
    </row>
    <row r="163" spans="1:2" x14ac:dyDescent="0.25">
      <c r="A163" s="200">
        <f t="shared" si="116"/>
        <v>88388</v>
      </c>
      <c r="B163" s="202">
        <f t="shared" si="117"/>
        <v>0</v>
      </c>
    </row>
    <row r="164" spans="1:2" x14ac:dyDescent="0.25">
      <c r="A164" s="200">
        <f t="shared" ref="A164:A173" si="118">C46</f>
        <v>88391</v>
      </c>
      <c r="B164" s="202">
        <f t="shared" ref="B164:B173" si="119">F46</f>
        <v>0</v>
      </c>
    </row>
    <row r="165" spans="1:2" x14ac:dyDescent="0.25">
      <c r="A165" s="200">
        <f t="shared" si="118"/>
        <v>88392</v>
      </c>
      <c r="B165" s="202">
        <f t="shared" si="119"/>
        <v>0</v>
      </c>
    </row>
    <row r="166" spans="1:2" x14ac:dyDescent="0.25">
      <c r="A166" s="200">
        <f t="shared" si="118"/>
        <v>88393</v>
      </c>
      <c r="B166" s="202">
        <f t="shared" si="119"/>
        <v>0</v>
      </c>
    </row>
    <row r="167" spans="1:2" x14ac:dyDescent="0.25">
      <c r="A167" s="200">
        <f t="shared" si="118"/>
        <v>88394</v>
      </c>
      <c r="B167" s="202">
        <f t="shared" si="119"/>
        <v>0</v>
      </c>
    </row>
    <row r="168" spans="1:2" x14ac:dyDescent="0.25">
      <c r="A168" s="200">
        <f t="shared" si="118"/>
        <v>88395</v>
      </c>
      <c r="B168" s="202">
        <f t="shared" si="119"/>
        <v>0</v>
      </c>
    </row>
    <row r="169" spans="1:2" x14ac:dyDescent="0.25">
      <c r="A169" s="200">
        <f t="shared" si="118"/>
        <v>88396</v>
      </c>
      <c r="B169" s="202">
        <f t="shared" si="119"/>
        <v>0</v>
      </c>
    </row>
    <row r="170" spans="1:2" x14ac:dyDescent="0.25">
      <c r="A170" s="200">
        <f t="shared" si="118"/>
        <v>88397</v>
      </c>
      <c r="B170" s="202">
        <f t="shared" si="119"/>
        <v>0</v>
      </c>
    </row>
    <row r="171" spans="1:2" x14ac:dyDescent="0.25">
      <c r="A171" s="200">
        <f t="shared" si="118"/>
        <v>4501372379</v>
      </c>
      <c r="B171" s="202" t="str">
        <f t="shared" si="119"/>
        <v>1PM</v>
      </c>
    </row>
    <row r="172" spans="1:2" x14ac:dyDescent="0.25">
      <c r="A172" s="200">
        <f t="shared" si="118"/>
        <v>4501372380</v>
      </c>
      <c r="B172" s="202" t="str">
        <f t="shared" si="119"/>
        <v>3PM</v>
      </c>
    </row>
    <row r="173" spans="1:2" x14ac:dyDescent="0.25">
      <c r="A173" s="200" t="str">
        <f t="shared" si="118"/>
        <v>CHEP</v>
      </c>
      <c r="B173" s="202">
        <f t="shared" si="119"/>
        <v>0</v>
      </c>
    </row>
    <row r="174" spans="1:2" x14ac:dyDescent="0.25">
      <c r="A174" s="200" t="str">
        <f t="shared" ref="A174:A177" si="120">C57</f>
        <v>GPI</v>
      </c>
      <c r="B174" s="202" t="str">
        <f t="shared" ref="B174:B177" si="121">F57</f>
        <v>7AM</v>
      </c>
    </row>
    <row r="175" spans="1:2" x14ac:dyDescent="0.25">
      <c r="A175" s="200" t="str">
        <f t="shared" si="120"/>
        <v>GPI</v>
      </c>
      <c r="B175" s="202" t="str">
        <f t="shared" si="121"/>
        <v>12PM</v>
      </c>
    </row>
    <row r="176" spans="1:2" x14ac:dyDescent="0.25">
      <c r="A176" s="200">
        <f t="shared" si="120"/>
        <v>0</v>
      </c>
      <c r="B176" s="202">
        <f t="shared" si="121"/>
        <v>0</v>
      </c>
    </row>
    <row r="177" spans="1:2" x14ac:dyDescent="0.25">
      <c r="A177" s="200">
        <f t="shared" si="120"/>
        <v>0</v>
      </c>
      <c r="B177" s="202">
        <f t="shared" si="121"/>
        <v>0</v>
      </c>
    </row>
    <row r="178" spans="1:2" x14ac:dyDescent="0.25">
      <c r="A178" s="200" t="e">
        <f>#REF!</f>
        <v>#REF!</v>
      </c>
      <c r="B178" s="202" t="e">
        <f>#REF!</f>
        <v>#REF!</v>
      </c>
    </row>
    <row r="179" spans="1:2" x14ac:dyDescent="0.25">
      <c r="A179" s="129">
        <f t="shared" ref="A179:A184" si="122">L5</f>
        <v>88308</v>
      </c>
      <c r="B179" s="203">
        <f t="shared" ref="B179:B184" si="123">O5</f>
        <v>0</v>
      </c>
    </row>
    <row r="180" spans="1:2" x14ac:dyDescent="0.25">
      <c r="A180" s="129">
        <f t="shared" si="122"/>
        <v>88319</v>
      </c>
      <c r="B180" s="203">
        <f t="shared" si="123"/>
        <v>0</v>
      </c>
    </row>
    <row r="181" spans="1:2" x14ac:dyDescent="0.25">
      <c r="A181" s="129">
        <f t="shared" si="122"/>
        <v>88332</v>
      </c>
      <c r="B181" s="203">
        <f t="shared" si="123"/>
        <v>0</v>
      </c>
    </row>
    <row r="182" spans="1:2" x14ac:dyDescent="0.25">
      <c r="A182" s="129">
        <f t="shared" si="122"/>
        <v>88343</v>
      </c>
      <c r="B182" s="203">
        <f t="shared" si="123"/>
        <v>0</v>
      </c>
    </row>
    <row r="183" spans="1:2" x14ac:dyDescent="0.25">
      <c r="A183" s="129">
        <f t="shared" si="122"/>
        <v>88352</v>
      </c>
      <c r="B183" s="203">
        <f t="shared" si="123"/>
        <v>0</v>
      </c>
    </row>
    <row r="184" spans="1:2" x14ac:dyDescent="0.25">
      <c r="A184" s="129">
        <f t="shared" si="122"/>
        <v>88363</v>
      </c>
      <c r="B184" s="203">
        <f t="shared" si="123"/>
        <v>0</v>
      </c>
    </row>
    <row r="185" spans="1:2" x14ac:dyDescent="0.25">
      <c r="A185" s="129">
        <f t="shared" ref="A185:A195" si="124">L13</f>
        <v>88370</v>
      </c>
      <c r="B185" s="203">
        <f t="shared" ref="B185:B195" si="125">O13</f>
        <v>0</v>
      </c>
    </row>
    <row r="186" spans="1:2" x14ac:dyDescent="0.25">
      <c r="A186" s="129">
        <f t="shared" si="124"/>
        <v>88371</v>
      </c>
      <c r="B186" s="203">
        <f t="shared" si="125"/>
        <v>0</v>
      </c>
    </row>
    <row r="187" spans="1:2" x14ac:dyDescent="0.25">
      <c r="A187" s="129">
        <f t="shared" si="124"/>
        <v>88372</v>
      </c>
      <c r="B187" s="203">
        <f t="shared" si="125"/>
        <v>0</v>
      </c>
    </row>
    <row r="188" spans="1:2" x14ac:dyDescent="0.25">
      <c r="A188" s="129">
        <f t="shared" si="124"/>
        <v>88373</v>
      </c>
      <c r="B188" s="203">
        <f t="shared" si="125"/>
        <v>0</v>
      </c>
    </row>
    <row r="189" spans="1:2" x14ac:dyDescent="0.25">
      <c r="A189" s="129">
        <f t="shared" si="124"/>
        <v>88374</v>
      </c>
      <c r="B189" s="203">
        <f t="shared" si="125"/>
        <v>0</v>
      </c>
    </row>
    <row r="190" spans="1:2" x14ac:dyDescent="0.25">
      <c r="A190" s="129">
        <f t="shared" si="124"/>
        <v>88376</v>
      </c>
      <c r="B190" s="203">
        <f t="shared" si="125"/>
        <v>0</v>
      </c>
    </row>
    <row r="191" spans="1:2" x14ac:dyDescent="0.25">
      <c r="A191" s="129">
        <f t="shared" si="124"/>
        <v>88387</v>
      </c>
      <c r="B191" s="203">
        <f t="shared" si="125"/>
        <v>0</v>
      </c>
    </row>
    <row r="192" spans="1:2" x14ac:dyDescent="0.25">
      <c r="A192" s="129">
        <f t="shared" si="124"/>
        <v>0</v>
      </c>
      <c r="B192" s="203">
        <f t="shared" si="125"/>
        <v>0</v>
      </c>
    </row>
    <row r="193" spans="1:2" x14ac:dyDescent="0.25">
      <c r="A193" s="129">
        <f t="shared" si="124"/>
        <v>88450</v>
      </c>
      <c r="B193" s="203">
        <f t="shared" si="125"/>
        <v>0</v>
      </c>
    </row>
    <row r="194" spans="1:2" x14ac:dyDescent="0.25">
      <c r="A194" s="129">
        <f t="shared" si="124"/>
        <v>88451</v>
      </c>
      <c r="B194" s="203">
        <f t="shared" si="125"/>
        <v>0</v>
      </c>
    </row>
    <row r="195" spans="1:2" x14ac:dyDescent="0.25">
      <c r="A195" s="129" t="str">
        <f t="shared" si="124"/>
        <v>No shipment</v>
      </c>
      <c r="B195" s="203">
        <f t="shared" si="125"/>
        <v>0</v>
      </c>
    </row>
    <row r="196" spans="1:2" x14ac:dyDescent="0.25">
      <c r="A196" s="129" t="str">
        <f>L27</f>
        <v>CAPS</v>
      </c>
      <c r="B196" s="203" t="str">
        <f>O27</f>
        <v>1PM</v>
      </c>
    </row>
    <row r="197" spans="1:2" x14ac:dyDescent="0.25">
      <c r="A197" s="129" t="str">
        <f>L28</f>
        <v>CAPS</v>
      </c>
      <c r="B197" s="203" t="str">
        <f>O28</f>
        <v>8AM</v>
      </c>
    </row>
    <row r="198" spans="1:2" x14ac:dyDescent="0.25">
      <c r="A198" s="129" t="str">
        <f>L29</f>
        <v>CAPS</v>
      </c>
      <c r="B198" s="203" t="str">
        <f>O29</f>
        <v>12pm</v>
      </c>
    </row>
    <row r="199" spans="1:2" x14ac:dyDescent="0.25">
      <c r="A199" s="129" t="str">
        <f>L30</f>
        <v>IPAPER</v>
      </c>
      <c r="B199" s="203" t="str">
        <f>O30</f>
        <v>7AM</v>
      </c>
    </row>
    <row r="200" spans="1:2" x14ac:dyDescent="0.25">
      <c r="A200" s="129" t="str">
        <f>L32</f>
        <v>IPAPER</v>
      </c>
      <c r="B200" s="203" t="str">
        <f>O32</f>
        <v>11AM</v>
      </c>
    </row>
    <row r="201" spans="1:2" x14ac:dyDescent="0.25">
      <c r="A201" s="129" t="e">
        <f>#REF!</f>
        <v>#REF!</v>
      </c>
      <c r="B201" s="203" t="e">
        <f>#REF!</f>
        <v>#REF!</v>
      </c>
    </row>
    <row r="202" spans="1:2" x14ac:dyDescent="0.25">
      <c r="A202" s="129">
        <f t="shared" ref="A202:A212" si="126">L33</f>
        <v>0</v>
      </c>
      <c r="B202" s="203">
        <f t="shared" ref="B202:B212" si="127">O33</f>
        <v>0</v>
      </c>
    </row>
    <row r="203" spans="1:2" x14ac:dyDescent="0.25">
      <c r="A203" s="129">
        <f t="shared" si="126"/>
        <v>0</v>
      </c>
      <c r="B203" s="203">
        <f t="shared" si="127"/>
        <v>0</v>
      </c>
    </row>
    <row r="204" spans="1:2" x14ac:dyDescent="0.25">
      <c r="A204" s="129" t="str">
        <f t="shared" si="126"/>
        <v>P/U</v>
      </c>
      <c r="B204" s="203" t="str">
        <f t="shared" si="127"/>
        <v>Plan APT</v>
      </c>
    </row>
    <row r="205" spans="1:2" x14ac:dyDescent="0.25">
      <c r="A205" s="129">
        <f t="shared" si="126"/>
        <v>88318</v>
      </c>
      <c r="B205" s="203">
        <f t="shared" si="127"/>
        <v>0</v>
      </c>
    </row>
    <row r="206" spans="1:2" x14ac:dyDescent="0.25">
      <c r="A206" s="129">
        <f t="shared" si="126"/>
        <v>88320</v>
      </c>
      <c r="B206" s="203">
        <f t="shared" si="127"/>
        <v>0</v>
      </c>
    </row>
    <row r="207" spans="1:2" x14ac:dyDescent="0.25">
      <c r="A207" s="129">
        <f t="shared" si="126"/>
        <v>88321</v>
      </c>
      <c r="B207" s="203">
        <f t="shared" si="127"/>
        <v>0</v>
      </c>
    </row>
    <row r="208" spans="1:2" x14ac:dyDescent="0.25">
      <c r="A208" s="129">
        <f t="shared" si="126"/>
        <v>88322</v>
      </c>
      <c r="B208" s="203">
        <f t="shared" si="127"/>
        <v>0</v>
      </c>
    </row>
    <row r="209" spans="1:2" x14ac:dyDescent="0.25">
      <c r="A209" s="129">
        <f t="shared" si="126"/>
        <v>88323</v>
      </c>
      <c r="B209" s="203">
        <f t="shared" si="127"/>
        <v>0</v>
      </c>
    </row>
    <row r="210" spans="1:2" x14ac:dyDescent="0.25">
      <c r="A210" s="129">
        <f t="shared" si="126"/>
        <v>88324</v>
      </c>
      <c r="B210" s="203">
        <f t="shared" si="127"/>
        <v>0</v>
      </c>
    </row>
    <row r="211" spans="1:2" x14ac:dyDescent="0.25">
      <c r="A211" s="129">
        <f t="shared" si="126"/>
        <v>88325</v>
      </c>
      <c r="B211" s="203">
        <f t="shared" si="127"/>
        <v>0</v>
      </c>
    </row>
    <row r="212" spans="1:2" x14ac:dyDescent="0.25">
      <c r="A212" s="129">
        <f t="shared" si="126"/>
        <v>88326</v>
      </c>
      <c r="B212" s="203">
        <f t="shared" si="127"/>
        <v>0</v>
      </c>
    </row>
    <row r="213" spans="1:2" x14ac:dyDescent="0.25">
      <c r="A213" s="129">
        <f t="shared" ref="A213:A222" si="128">L46</f>
        <v>88375</v>
      </c>
      <c r="B213" s="203">
        <f t="shared" ref="B213:B222" si="129">O46</f>
        <v>0</v>
      </c>
    </row>
    <row r="214" spans="1:2" x14ac:dyDescent="0.25">
      <c r="A214" s="129">
        <f t="shared" si="128"/>
        <v>88377</v>
      </c>
      <c r="B214" s="203">
        <f t="shared" si="129"/>
        <v>0</v>
      </c>
    </row>
    <row r="215" spans="1:2" x14ac:dyDescent="0.25">
      <c r="A215" s="129">
        <f t="shared" si="128"/>
        <v>88378</v>
      </c>
      <c r="B215" s="203">
        <f t="shared" si="129"/>
        <v>0</v>
      </c>
    </row>
    <row r="216" spans="1:2" x14ac:dyDescent="0.25">
      <c r="A216" s="129">
        <f t="shared" si="128"/>
        <v>88379</v>
      </c>
      <c r="B216" s="203">
        <f t="shared" si="129"/>
        <v>0</v>
      </c>
    </row>
    <row r="217" spans="1:2" x14ac:dyDescent="0.25">
      <c r="A217" s="129">
        <f t="shared" si="128"/>
        <v>88454</v>
      </c>
      <c r="B217" s="203">
        <f t="shared" si="129"/>
        <v>0</v>
      </c>
    </row>
    <row r="218" spans="1:2" x14ac:dyDescent="0.25">
      <c r="A218" s="129">
        <f t="shared" si="128"/>
        <v>88455</v>
      </c>
      <c r="B218" s="203">
        <f t="shared" si="129"/>
        <v>0</v>
      </c>
    </row>
    <row r="219" spans="1:2" x14ac:dyDescent="0.25">
      <c r="A219" s="129">
        <f t="shared" si="128"/>
        <v>4501372643</v>
      </c>
      <c r="B219" s="203" t="str">
        <f t="shared" si="129"/>
        <v>3PM</v>
      </c>
    </row>
    <row r="220" spans="1:2" x14ac:dyDescent="0.25">
      <c r="A220" s="129">
        <f t="shared" si="128"/>
        <v>4501372644</v>
      </c>
      <c r="B220" s="203" t="str">
        <f t="shared" si="129"/>
        <v>1PM</v>
      </c>
    </row>
    <row r="221" spans="1:2" x14ac:dyDescent="0.25">
      <c r="A221" s="129">
        <f t="shared" si="128"/>
        <v>4501372645</v>
      </c>
      <c r="B221" s="203" t="str">
        <f t="shared" si="129"/>
        <v>11AM</v>
      </c>
    </row>
    <row r="222" spans="1:2" x14ac:dyDescent="0.25">
      <c r="A222" s="129" t="str">
        <f t="shared" si="128"/>
        <v>CHEP</v>
      </c>
      <c r="B222" s="203">
        <f t="shared" si="129"/>
        <v>0</v>
      </c>
    </row>
    <row r="223" spans="1:2" x14ac:dyDescent="0.25">
      <c r="A223" s="129" t="str">
        <f t="shared" ref="A223:A226" si="130">L57</f>
        <v>AMCOR</v>
      </c>
      <c r="B223" s="203" t="str">
        <f t="shared" ref="B223:B226" si="131">O57</f>
        <v>9AM</v>
      </c>
    </row>
    <row r="224" spans="1:2" x14ac:dyDescent="0.25">
      <c r="A224" s="129" t="str">
        <f t="shared" si="130"/>
        <v>CAPS</v>
      </c>
      <c r="B224" s="203" t="str">
        <f t="shared" si="131"/>
        <v>12PM</v>
      </c>
    </row>
    <row r="225" spans="1:2" x14ac:dyDescent="0.25">
      <c r="A225" s="129">
        <f t="shared" si="130"/>
        <v>0</v>
      </c>
      <c r="B225" s="203" t="e">
        <f>#REF!</f>
        <v>#REF!</v>
      </c>
    </row>
    <row r="226" spans="1:2" x14ac:dyDescent="0.25">
      <c r="A226" s="129" t="str">
        <f t="shared" si="130"/>
        <v>AMCOR</v>
      </c>
      <c r="B226" s="203" t="str">
        <f t="shared" si="131"/>
        <v>8AM</v>
      </c>
    </row>
    <row r="227" spans="1:2" x14ac:dyDescent="0.25">
      <c r="A227" s="129" t="e">
        <f>#REF!</f>
        <v>#REF!</v>
      </c>
      <c r="B227" s="203" t="e">
        <f>#REF!</f>
        <v>#REF!</v>
      </c>
    </row>
    <row r="228" spans="1:2" x14ac:dyDescent="0.25">
      <c r="A228" s="129">
        <f t="shared" ref="A228:A233" si="132">U5</f>
        <v>88353</v>
      </c>
      <c r="B228" s="203">
        <f t="shared" ref="B228:B233" si="133">X5</f>
        <v>0</v>
      </c>
    </row>
    <row r="229" spans="1:2" x14ac:dyDescent="0.25">
      <c r="A229" s="129">
        <f t="shared" si="132"/>
        <v>88354</v>
      </c>
      <c r="B229" s="203">
        <f t="shared" si="133"/>
        <v>0</v>
      </c>
    </row>
    <row r="230" spans="1:2" x14ac:dyDescent="0.25">
      <c r="A230" s="129">
        <f t="shared" si="132"/>
        <v>88355</v>
      </c>
      <c r="B230" s="203">
        <f t="shared" si="133"/>
        <v>0</v>
      </c>
    </row>
    <row r="231" spans="1:2" x14ac:dyDescent="0.25">
      <c r="A231" s="129">
        <f t="shared" si="132"/>
        <v>88356</v>
      </c>
      <c r="B231" s="203">
        <f t="shared" si="133"/>
        <v>0</v>
      </c>
    </row>
    <row r="232" spans="1:2" x14ac:dyDescent="0.25">
      <c r="A232" s="129">
        <f t="shared" si="132"/>
        <v>88357</v>
      </c>
      <c r="B232" s="203">
        <f t="shared" si="133"/>
        <v>0</v>
      </c>
    </row>
    <row r="233" spans="1:2" x14ac:dyDescent="0.25">
      <c r="A233" s="129">
        <f t="shared" si="132"/>
        <v>88358</v>
      </c>
      <c r="B233" s="203">
        <f t="shared" si="133"/>
        <v>0</v>
      </c>
    </row>
    <row r="234" spans="1:2" x14ac:dyDescent="0.25">
      <c r="A234" s="129">
        <f t="shared" ref="A234:A244" si="134">U13</f>
        <v>88361</v>
      </c>
      <c r="B234" s="203">
        <f t="shared" ref="B234:B244" si="135">X13</f>
        <v>0</v>
      </c>
    </row>
    <row r="235" spans="1:2" x14ac:dyDescent="0.25">
      <c r="A235" s="129">
        <f t="shared" si="134"/>
        <v>88362</v>
      </c>
      <c r="B235" s="203">
        <f t="shared" si="135"/>
        <v>0</v>
      </c>
    </row>
    <row r="236" spans="1:2" x14ac:dyDescent="0.25">
      <c r="A236" s="129">
        <f t="shared" si="134"/>
        <v>88364</v>
      </c>
      <c r="B236" s="203">
        <f t="shared" si="135"/>
        <v>0</v>
      </c>
    </row>
    <row r="237" spans="1:2" x14ac:dyDescent="0.25">
      <c r="A237" s="129">
        <f t="shared" si="134"/>
        <v>88365</v>
      </c>
      <c r="B237" s="203">
        <f t="shared" si="135"/>
        <v>0</v>
      </c>
    </row>
    <row r="238" spans="1:2" x14ac:dyDescent="0.25">
      <c r="A238" s="129">
        <f t="shared" si="134"/>
        <v>88366</v>
      </c>
      <c r="B238" s="203">
        <f t="shared" si="135"/>
        <v>0</v>
      </c>
    </row>
    <row r="239" spans="1:2" x14ac:dyDescent="0.25">
      <c r="A239" s="129">
        <f t="shared" si="134"/>
        <v>88367</v>
      </c>
      <c r="B239" s="203">
        <f t="shared" si="135"/>
        <v>0</v>
      </c>
    </row>
    <row r="240" spans="1:2" x14ac:dyDescent="0.25">
      <c r="A240" s="129">
        <f t="shared" si="134"/>
        <v>0</v>
      </c>
      <c r="B240" s="203">
        <f t="shared" si="135"/>
        <v>0</v>
      </c>
    </row>
    <row r="241" spans="1:2" x14ac:dyDescent="0.25">
      <c r="A241" s="129">
        <f t="shared" si="134"/>
        <v>88452</v>
      </c>
      <c r="B241" s="203">
        <f t="shared" si="135"/>
        <v>0</v>
      </c>
    </row>
    <row r="242" spans="1:2" x14ac:dyDescent="0.25">
      <c r="A242" s="129">
        <f t="shared" si="134"/>
        <v>88453</v>
      </c>
      <c r="B242" s="203">
        <f t="shared" si="135"/>
        <v>0</v>
      </c>
    </row>
    <row r="243" spans="1:2" x14ac:dyDescent="0.25">
      <c r="A243" s="129">
        <f t="shared" si="134"/>
        <v>4501371983</v>
      </c>
      <c r="B243" s="203" t="str">
        <f t="shared" si="135"/>
        <v>8AM</v>
      </c>
    </row>
    <row r="244" spans="1:2" x14ac:dyDescent="0.25">
      <c r="A244" s="129">
        <f t="shared" si="134"/>
        <v>4501371984</v>
      </c>
      <c r="B244" s="203" t="str">
        <f t="shared" si="135"/>
        <v>3PM</v>
      </c>
    </row>
    <row r="245" spans="1:2" x14ac:dyDescent="0.25">
      <c r="A245" s="129">
        <f>U27</f>
        <v>0</v>
      </c>
      <c r="B245" s="203">
        <f>X27</f>
        <v>0</v>
      </c>
    </row>
    <row r="246" spans="1:2" x14ac:dyDescent="0.25">
      <c r="A246" s="129" t="str">
        <f>U28</f>
        <v>GPI</v>
      </c>
      <c r="B246" s="203" t="str">
        <f>X28</f>
        <v>7AM</v>
      </c>
    </row>
    <row r="247" spans="1:2" x14ac:dyDescent="0.25">
      <c r="A247" s="129" t="str">
        <f>U29</f>
        <v>GPI</v>
      </c>
      <c r="B247" s="203" t="str">
        <f>X29</f>
        <v>8AM</v>
      </c>
    </row>
    <row r="248" spans="1:2" x14ac:dyDescent="0.25">
      <c r="A248" s="129" t="str">
        <f>U30</f>
        <v>GPI</v>
      </c>
      <c r="B248" s="203" t="str">
        <f>X30</f>
        <v>9AM</v>
      </c>
    </row>
    <row r="249" spans="1:2" x14ac:dyDescent="0.25">
      <c r="A249" s="129">
        <f>U32</f>
        <v>0</v>
      </c>
      <c r="B249" s="203">
        <f>X32</f>
        <v>0</v>
      </c>
    </row>
    <row r="250" spans="1:2" x14ac:dyDescent="0.25">
      <c r="A250" s="129" t="e">
        <f>#REF!</f>
        <v>#REF!</v>
      </c>
      <c r="B250" s="203" t="e">
        <f>#REF!</f>
        <v>#REF!</v>
      </c>
    </row>
    <row r="251" spans="1:2" x14ac:dyDescent="0.25">
      <c r="A251" s="129">
        <f t="shared" ref="A251:A261" si="136">U33</f>
        <v>0</v>
      </c>
      <c r="B251" s="203">
        <f t="shared" ref="B251:B261" si="137">X33</f>
        <v>0</v>
      </c>
    </row>
    <row r="252" spans="1:2" x14ac:dyDescent="0.25">
      <c r="A252" s="129">
        <f t="shared" si="136"/>
        <v>0</v>
      </c>
      <c r="B252" s="203">
        <f t="shared" si="137"/>
        <v>0</v>
      </c>
    </row>
    <row r="253" spans="1:2" x14ac:dyDescent="0.25">
      <c r="A253" s="129" t="str">
        <f t="shared" si="136"/>
        <v>P/U</v>
      </c>
      <c r="B253" s="203" t="str">
        <f t="shared" si="137"/>
        <v>Plan APT</v>
      </c>
    </row>
    <row r="254" spans="1:2" x14ac:dyDescent="0.25">
      <c r="A254" s="129">
        <f t="shared" si="136"/>
        <v>88305</v>
      </c>
      <c r="B254" s="203">
        <f t="shared" si="137"/>
        <v>0</v>
      </c>
    </row>
    <row r="255" spans="1:2" x14ac:dyDescent="0.25">
      <c r="A255" s="129">
        <f t="shared" si="136"/>
        <v>88306</v>
      </c>
      <c r="B255" s="203">
        <f t="shared" si="137"/>
        <v>0</v>
      </c>
    </row>
    <row r="256" spans="1:2" x14ac:dyDescent="0.25">
      <c r="A256" s="129">
        <f t="shared" si="136"/>
        <v>83307</v>
      </c>
      <c r="B256" s="203">
        <f t="shared" si="137"/>
        <v>0</v>
      </c>
    </row>
    <row r="257" spans="1:2" x14ac:dyDescent="0.25">
      <c r="A257" s="129">
        <f t="shared" si="136"/>
        <v>88309</v>
      </c>
      <c r="B257" s="203">
        <f t="shared" si="137"/>
        <v>0</v>
      </c>
    </row>
    <row r="258" spans="1:2" x14ac:dyDescent="0.25">
      <c r="A258" s="129">
        <f t="shared" si="136"/>
        <v>88310</v>
      </c>
      <c r="B258" s="203">
        <f t="shared" si="137"/>
        <v>0</v>
      </c>
    </row>
    <row r="259" spans="1:2" x14ac:dyDescent="0.25">
      <c r="A259" s="129">
        <f t="shared" si="136"/>
        <v>88311</v>
      </c>
      <c r="B259" s="203">
        <f t="shared" si="137"/>
        <v>0</v>
      </c>
    </row>
    <row r="260" spans="1:2" x14ac:dyDescent="0.25">
      <c r="A260" s="129">
        <f t="shared" si="136"/>
        <v>88312</v>
      </c>
      <c r="B260" s="203">
        <f t="shared" si="137"/>
        <v>0</v>
      </c>
    </row>
    <row r="261" spans="1:2" x14ac:dyDescent="0.25">
      <c r="A261" s="129">
        <f t="shared" si="136"/>
        <v>88313</v>
      </c>
      <c r="B261" s="203">
        <f t="shared" si="137"/>
        <v>0</v>
      </c>
    </row>
    <row r="262" spans="1:2" x14ac:dyDescent="0.25">
      <c r="A262" s="129">
        <f t="shared" ref="A262:A271" si="138">U46</f>
        <v>88316</v>
      </c>
      <c r="B262" s="203">
        <f t="shared" ref="B262:B271" si="139">X46</f>
        <v>0</v>
      </c>
    </row>
    <row r="263" spans="1:2" x14ac:dyDescent="0.25">
      <c r="A263" s="129">
        <f t="shared" si="138"/>
        <v>88317</v>
      </c>
      <c r="B263" s="203">
        <f t="shared" si="139"/>
        <v>0</v>
      </c>
    </row>
    <row r="264" spans="1:2" x14ac:dyDescent="0.25">
      <c r="A264" s="129">
        <f t="shared" si="138"/>
        <v>88348</v>
      </c>
      <c r="B264" s="203">
        <f t="shared" si="139"/>
        <v>0</v>
      </c>
    </row>
    <row r="265" spans="1:2" x14ac:dyDescent="0.25">
      <c r="A265" s="129">
        <f t="shared" si="138"/>
        <v>88349</v>
      </c>
      <c r="B265" s="203">
        <f t="shared" si="139"/>
        <v>0</v>
      </c>
    </row>
    <row r="266" spans="1:2" x14ac:dyDescent="0.25">
      <c r="A266" s="129">
        <f t="shared" si="138"/>
        <v>88350</v>
      </c>
      <c r="B266" s="203">
        <f t="shared" si="139"/>
        <v>0</v>
      </c>
    </row>
    <row r="267" spans="1:2" x14ac:dyDescent="0.25">
      <c r="A267" s="129">
        <f t="shared" si="138"/>
        <v>88456</v>
      </c>
      <c r="B267" s="203">
        <f t="shared" si="139"/>
        <v>0</v>
      </c>
    </row>
    <row r="268" spans="1:2" x14ac:dyDescent="0.25">
      <c r="A268" s="129">
        <f t="shared" si="138"/>
        <v>88567</v>
      </c>
      <c r="B268" s="203">
        <f t="shared" si="139"/>
        <v>0</v>
      </c>
    </row>
    <row r="269" spans="1:2" x14ac:dyDescent="0.25">
      <c r="A269" s="129">
        <f t="shared" si="138"/>
        <v>4501373085</v>
      </c>
      <c r="B269" s="203" t="str">
        <f t="shared" si="139"/>
        <v>8AM</v>
      </c>
    </row>
    <row r="270" spans="1:2" x14ac:dyDescent="0.25">
      <c r="A270" s="129">
        <f t="shared" si="138"/>
        <v>4501373080</v>
      </c>
      <c r="B270" s="203" t="str">
        <f t="shared" si="139"/>
        <v>10AM</v>
      </c>
    </row>
    <row r="271" spans="1:2" x14ac:dyDescent="0.25">
      <c r="A271" s="129">
        <f t="shared" si="138"/>
        <v>4501373079</v>
      </c>
      <c r="B271" s="203" t="str">
        <f t="shared" si="139"/>
        <v>1PM</v>
      </c>
    </row>
    <row r="272" spans="1:2" x14ac:dyDescent="0.25">
      <c r="A272" s="129" t="str">
        <f t="shared" ref="A272:A275" si="140">U57</f>
        <v>CHEP</v>
      </c>
      <c r="B272" s="203">
        <f t="shared" ref="B272:B275" si="141">X57</f>
        <v>0</v>
      </c>
    </row>
    <row r="273" spans="1:2" x14ac:dyDescent="0.25">
      <c r="A273" s="129" t="str">
        <f t="shared" si="140"/>
        <v>AMCOR</v>
      </c>
      <c r="B273" s="203" t="str">
        <f t="shared" si="141"/>
        <v>7AM</v>
      </c>
    </row>
    <row r="274" spans="1:2" x14ac:dyDescent="0.25">
      <c r="A274" s="129" t="str">
        <f t="shared" si="140"/>
        <v>GPI</v>
      </c>
      <c r="B274" s="203" t="str">
        <f t="shared" si="141"/>
        <v>8AM</v>
      </c>
    </row>
    <row r="275" spans="1:2" x14ac:dyDescent="0.25">
      <c r="A275" s="129" t="str">
        <f t="shared" si="140"/>
        <v>GPI</v>
      </c>
      <c r="B275" s="203" t="str">
        <f t="shared" si="141"/>
        <v>12pm</v>
      </c>
    </row>
    <row r="276" spans="1:2" x14ac:dyDescent="0.25">
      <c r="A276" s="129" t="e">
        <f>#REF!</f>
        <v>#REF!</v>
      </c>
      <c r="B276" s="203" t="e">
        <f>#REF!</f>
        <v>#REF!</v>
      </c>
    </row>
  </sheetData>
  <sheetProtection formatCells="0" formatColumns="0" formatRows="0"/>
  <mergeCells count="22">
    <mergeCell ref="C77:D78"/>
    <mergeCell ref="C61:D61"/>
    <mergeCell ref="A1:B1"/>
    <mergeCell ref="A3:I3"/>
    <mergeCell ref="J3:R3"/>
    <mergeCell ref="A63:I63"/>
    <mergeCell ref="L64:L70"/>
    <mergeCell ref="O64:O70"/>
    <mergeCell ref="R64:R70"/>
    <mergeCell ref="S3:AA3"/>
    <mergeCell ref="A34:I34"/>
    <mergeCell ref="J34:R34"/>
    <mergeCell ref="S34:AA34"/>
    <mergeCell ref="L23:M23"/>
    <mergeCell ref="C16:E19"/>
    <mergeCell ref="D9:D10"/>
    <mergeCell ref="AB34:AJ34"/>
    <mergeCell ref="U64:U70"/>
    <mergeCell ref="L74:L80"/>
    <mergeCell ref="O74:O80"/>
    <mergeCell ref="R74:R80"/>
    <mergeCell ref="U74:U80"/>
  </mergeCells>
  <conditionalFormatting sqref="AB34 J33:J34 S33:S34 S63 AB36:AB42 J63 AB48:AB49 A33:A34 AB51:AB63 A91 H101:H102 J83:J91 J93:J100 S81:S102 A101:A103 A29:A31 A15:A27 AK62:AK102 AB71:AB102">
    <cfRule type="cellIs" dxfId="10102" priority="339" operator="equal">
      <formula>"SLC"</formula>
    </cfRule>
  </conditionalFormatting>
  <conditionalFormatting sqref="AB34 J33:J34 S33:S34 S63 AB36:AB42 J63 AB48:AB49 A33:A34 AB51:AB63 A91 H101:H102 J83:J91 J93:J100 S81:S102 A101:A103 A29:A31 A15:A27 AK62:AK102 AB71:AB102">
    <cfRule type="cellIs" dxfId="10101" priority="335" operator="equal">
      <formula>"IDF"</formula>
    </cfRule>
    <cfRule type="cellIs" dxfId="10100" priority="336" operator="equal">
      <formula>"Costco"</formula>
    </cfRule>
    <cfRule type="cellIs" dxfId="10099" priority="337" operator="equal">
      <formula>"Gutzy"</formula>
    </cfRule>
    <cfRule type="cellIs" dxfId="10098" priority="338" operator="equal">
      <formula>"LCP"</formula>
    </cfRule>
  </conditionalFormatting>
  <conditionalFormatting sqref="S63 AB36:AB42 J63 AB48:AB49 AB51:AB63 A91 H101:H102 J83:J91 J93:J100 S81:S102 A101:A102 A29:A31 A15:A27 AB71:AB102">
    <cfRule type="cellIs" dxfId="10097" priority="334" operator="equal">
      <formula>"Receiving"</formula>
    </cfRule>
  </conditionalFormatting>
  <conditionalFormatting sqref="AB50">
    <cfRule type="cellIs" dxfId="10096" priority="333" operator="equal">
      <formula>"SLC"</formula>
    </cfRule>
  </conditionalFormatting>
  <conditionalFormatting sqref="AB50">
    <cfRule type="cellIs" dxfId="10095" priority="329" operator="equal">
      <formula>"IDF"</formula>
    </cfRule>
    <cfRule type="cellIs" dxfId="10094" priority="330" operator="equal">
      <formula>"Costco"</formula>
    </cfRule>
    <cfRule type="cellIs" dxfId="10093" priority="331" operator="equal">
      <formula>"Gutzy"</formula>
    </cfRule>
    <cfRule type="cellIs" dxfId="10092" priority="332" operator="equal">
      <formula>"LCP"</formula>
    </cfRule>
  </conditionalFormatting>
  <conditionalFormatting sqref="AB50">
    <cfRule type="cellIs" dxfId="10091" priority="328" operator="equal">
      <formula>"Receiving"</formula>
    </cfRule>
  </conditionalFormatting>
  <conditionalFormatting sqref="AB43">
    <cfRule type="cellIs" dxfId="10090" priority="327" operator="equal">
      <formula>"SLC"</formula>
    </cfRule>
  </conditionalFormatting>
  <conditionalFormatting sqref="AB43">
    <cfRule type="cellIs" dxfId="10089" priority="323" operator="equal">
      <formula>"IDF"</formula>
    </cfRule>
    <cfRule type="cellIs" dxfId="10088" priority="324" operator="equal">
      <formula>"Costco"</formula>
    </cfRule>
    <cfRule type="cellIs" dxfId="10087" priority="325" operator="equal">
      <formula>"Gutzy"</formula>
    </cfRule>
    <cfRule type="cellIs" dxfId="10086" priority="326" operator="equal">
      <formula>"LCP"</formula>
    </cfRule>
  </conditionalFormatting>
  <conditionalFormatting sqref="AB43">
    <cfRule type="cellIs" dxfId="10085" priority="322" operator="equal">
      <formula>"Receiving"</formula>
    </cfRule>
  </conditionalFormatting>
  <conditionalFormatting sqref="AB44:AB46">
    <cfRule type="cellIs" dxfId="10084" priority="321" operator="equal">
      <formula>"SLC"</formula>
    </cfRule>
  </conditionalFormatting>
  <conditionalFormatting sqref="AB44:AB46">
    <cfRule type="cellIs" dxfId="10083" priority="317" operator="equal">
      <formula>"IDF"</formula>
    </cfRule>
    <cfRule type="cellIs" dxfId="10082" priority="318" operator="equal">
      <formula>"Costco"</formula>
    </cfRule>
    <cfRule type="cellIs" dxfId="10081" priority="319" operator="equal">
      <formula>"Gutzy"</formula>
    </cfRule>
    <cfRule type="cellIs" dxfId="10080" priority="320" operator="equal">
      <formula>"LCP"</formula>
    </cfRule>
  </conditionalFormatting>
  <conditionalFormatting sqref="AB44:AB46">
    <cfRule type="cellIs" dxfId="10079" priority="316" operator="equal">
      <formula>"Receiving"</formula>
    </cfRule>
  </conditionalFormatting>
  <conditionalFormatting sqref="AB47">
    <cfRule type="cellIs" dxfId="10078" priority="315" operator="equal">
      <formula>"SLC"</formula>
    </cfRule>
  </conditionalFormatting>
  <conditionalFormatting sqref="AB47">
    <cfRule type="cellIs" dxfId="10077" priority="311" operator="equal">
      <formula>"IDF"</formula>
    </cfRule>
    <cfRule type="cellIs" dxfId="10076" priority="312" operator="equal">
      <formula>"Costco"</formula>
    </cfRule>
    <cfRule type="cellIs" dxfId="10075" priority="313" operator="equal">
      <formula>"Gutzy"</formula>
    </cfRule>
    <cfRule type="cellIs" dxfId="10074" priority="314" operator="equal">
      <formula>"LCP"</formula>
    </cfRule>
  </conditionalFormatting>
  <conditionalFormatting sqref="AB47">
    <cfRule type="cellIs" dxfId="10073" priority="310" operator="equal">
      <formula>"Receiving"</formula>
    </cfRule>
  </conditionalFormatting>
  <conditionalFormatting sqref="I103">
    <cfRule type="cellIs" dxfId="10072" priority="309" operator="equal">
      <formula>"SLC"</formula>
    </cfRule>
  </conditionalFormatting>
  <conditionalFormatting sqref="I103">
    <cfRule type="cellIs" dxfId="10071" priority="305" operator="equal">
      <formula>"IDF"</formula>
    </cfRule>
    <cfRule type="cellIs" dxfId="10070" priority="306" operator="equal">
      <formula>"Costco"</formula>
    </cfRule>
    <cfRule type="cellIs" dxfId="10069" priority="307" operator="equal">
      <formula>"Gutzy"</formula>
    </cfRule>
    <cfRule type="cellIs" dxfId="10068" priority="308" operator="equal">
      <formula>"LCP"</formula>
    </cfRule>
  </conditionalFormatting>
  <conditionalFormatting sqref="Q103">
    <cfRule type="cellIs" dxfId="10067" priority="304" operator="equal">
      <formula>"SLC"</formula>
    </cfRule>
  </conditionalFormatting>
  <conditionalFormatting sqref="Q103">
    <cfRule type="cellIs" dxfId="10066" priority="300" operator="equal">
      <formula>"IDF"</formula>
    </cfRule>
    <cfRule type="cellIs" dxfId="10065" priority="301" operator="equal">
      <formula>"Costco"</formula>
    </cfRule>
    <cfRule type="cellIs" dxfId="10064" priority="302" operator="equal">
      <formula>"Gutzy"</formula>
    </cfRule>
    <cfRule type="cellIs" dxfId="10063" priority="303" operator="equal">
      <formula>"LCP"</formula>
    </cfRule>
  </conditionalFormatting>
  <conditionalFormatting sqref="Y103">
    <cfRule type="cellIs" dxfId="10062" priority="299" operator="equal">
      <formula>"SLC"</formula>
    </cfRule>
  </conditionalFormatting>
  <conditionalFormatting sqref="Y103">
    <cfRule type="cellIs" dxfId="10061" priority="295" operator="equal">
      <formula>"IDF"</formula>
    </cfRule>
    <cfRule type="cellIs" dxfId="10060" priority="296" operator="equal">
      <formula>"Costco"</formula>
    </cfRule>
    <cfRule type="cellIs" dxfId="10059" priority="297" operator="equal">
      <formula>"Gutzy"</formula>
    </cfRule>
    <cfRule type="cellIs" dxfId="10058" priority="298" operator="equal">
      <formula>"LCP"</formula>
    </cfRule>
  </conditionalFormatting>
  <conditionalFormatting sqref="AG103">
    <cfRule type="cellIs" dxfId="10057" priority="294" operator="equal">
      <formula>"SLC"</formula>
    </cfRule>
  </conditionalFormatting>
  <conditionalFormatting sqref="AG103">
    <cfRule type="cellIs" dxfId="10056" priority="290" operator="equal">
      <formula>"IDF"</formula>
    </cfRule>
    <cfRule type="cellIs" dxfId="10055" priority="291" operator="equal">
      <formula>"Costco"</formula>
    </cfRule>
    <cfRule type="cellIs" dxfId="10054" priority="292" operator="equal">
      <formula>"Gutzy"</formula>
    </cfRule>
    <cfRule type="cellIs" dxfId="10053" priority="293" operator="equal">
      <formula>"LCP"</formula>
    </cfRule>
  </conditionalFormatting>
  <conditionalFormatting sqref="AO103">
    <cfRule type="cellIs" dxfId="10052" priority="289" operator="equal">
      <formula>"SLC"</formula>
    </cfRule>
  </conditionalFormatting>
  <conditionalFormatting sqref="AO103">
    <cfRule type="cellIs" dxfId="10051" priority="285" operator="equal">
      <formula>"IDF"</formula>
    </cfRule>
    <cfRule type="cellIs" dxfId="10050" priority="286" operator="equal">
      <formula>"Costco"</formula>
    </cfRule>
    <cfRule type="cellIs" dxfId="10049" priority="287" operator="equal">
      <formula>"Gutzy"</formula>
    </cfRule>
    <cfRule type="cellIs" dxfId="10048" priority="288" operator="equal">
      <formula>"LCP"</formula>
    </cfRule>
  </conditionalFormatting>
  <conditionalFormatting sqref="AW103">
    <cfRule type="cellIs" dxfId="10047" priority="284" operator="equal">
      <formula>"SLC"</formula>
    </cfRule>
  </conditionalFormatting>
  <conditionalFormatting sqref="AW103">
    <cfRule type="cellIs" dxfId="10046" priority="280" operator="equal">
      <formula>"IDF"</formula>
    </cfRule>
    <cfRule type="cellIs" dxfId="10045" priority="281" operator="equal">
      <formula>"Costco"</formula>
    </cfRule>
    <cfRule type="cellIs" dxfId="10044" priority="282" operator="equal">
      <formula>"Gutzy"</formula>
    </cfRule>
    <cfRule type="cellIs" dxfId="10043" priority="283" operator="equal">
      <formula>"LCP"</formula>
    </cfRule>
  </conditionalFormatting>
  <conditionalFormatting sqref="J29">
    <cfRule type="cellIs" dxfId="10042" priority="279" operator="equal">
      <formula>"SLC"</formula>
    </cfRule>
  </conditionalFormatting>
  <conditionalFormatting sqref="J29">
    <cfRule type="cellIs" dxfId="10041" priority="275" operator="equal">
      <formula>"IDF"</formula>
    </cfRule>
    <cfRule type="cellIs" dxfId="10040" priority="276" operator="equal">
      <formula>"Costco"</formula>
    </cfRule>
    <cfRule type="cellIs" dxfId="10039" priority="277" operator="equal">
      <formula>"Gutzy"</formula>
    </cfRule>
    <cfRule type="cellIs" dxfId="10038" priority="278" operator="equal">
      <formula>"LCP"</formula>
    </cfRule>
  </conditionalFormatting>
  <conditionalFormatting sqref="J29">
    <cfRule type="cellIs" dxfId="10037" priority="274" operator="equal">
      <formula>"Receiving"</formula>
    </cfRule>
  </conditionalFormatting>
  <conditionalFormatting sqref="S30:S31 S23:S25 S27:S28">
    <cfRule type="cellIs" dxfId="10036" priority="273" operator="equal">
      <formula>"SLC"</formula>
    </cfRule>
  </conditionalFormatting>
  <conditionalFormatting sqref="S30:S31 S23:S25 S27:S28">
    <cfRule type="cellIs" dxfId="10035" priority="269" operator="equal">
      <formula>"IDF"</formula>
    </cfRule>
    <cfRule type="cellIs" dxfId="10034" priority="270" operator="equal">
      <formula>"Costco"</formula>
    </cfRule>
    <cfRule type="cellIs" dxfId="10033" priority="271" operator="equal">
      <formula>"Gutzy"</formula>
    </cfRule>
    <cfRule type="cellIs" dxfId="10032" priority="272" operator="equal">
      <formula>"LCP"</formula>
    </cfRule>
  </conditionalFormatting>
  <conditionalFormatting sqref="S30:S31 S23:S25 S27:S28">
    <cfRule type="cellIs" dxfId="10031" priority="268" operator="equal">
      <formula>"Receiving"</formula>
    </cfRule>
  </conditionalFormatting>
  <conditionalFormatting sqref="J92">
    <cfRule type="cellIs" dxfId="10030" priority="267" operator="equal">
      <formula>"SLC"</formula>
    </cfRule>
  </conditionalFormatting>
  <conditionalFormatting sqref="J92">
    <cfRule type="cellIs" dxfId="10029" priority="263" operator="equal">
      <formula>"IDF"</formula>
    </cfRule>
    <cfRule type="cellIs" dxfId="10028" priority="264" operator="equal">
      <formula>"Costco"</formula>
    </cfRule>
    <cfRule type="cellIs" dxfId="10027" priority="265" operator="equal">
      <formula>"Gutzy"</formula>
    </cfRule>
    <cfRule type="cellIs" dxfId="10026" priority="266" operator="equal">
      <formula>"LCP"</formula>
    </cfRule>
  </conditionalFormatting>
  <conditionalFormatting sqref="J92">
    <cfRule type="cellIs" dxfId="10025" priority="262" operator="equal">
      <formula>"Receiving"</formula>
    </cfRule>
  </conditionalFormatting>
  <conditionalFormatting sqref="J32">
    <cfRule type="cellIs" dxfId="10024" priority="261" operator="equal">
      <formula>"SLC"</formula>
    </cfRule>
  </conditionalFormatting>
  <conditionalFormatting sqref="J32">
    <cfRule type="cellIs" dxfId="10023" priority="257" operator="equal">
      <formula>"IDF"</formula>
    </cfRule>
    <cfRule type="cellIs" dxfId="10022" priority="258" operator="equal">
      <formula>"Costco"</formula>
    </cfRule>
    <cfRule type="cellIs" dxfId="10021" priority="259" operator="equal">
      <formula>"Gutzy"</formula>
    </cfRule>
    <cfRule type="cellIs" dxfId="10020" priority="260" operator="equal">
      <formula>"LCP"</formula>
    </cfRule>
  </conditionalFormatting>
  <conditionalFormatting sqref="J32">
    <cfRule type="cellIs" dxfId="10019" priority="256" operator="equal">
      <formula>"Receiving"</formula>
    </cfRule>
  </conditionalFormatting>
  <conditionalFormatting sqref="J29:J32">
    <cfRule type="cellIs" dxfId="10018" priority="255" operator="equal">
      <formula>"SLC"</formula>
    </cfRule>
  </conditionalFormatting>
  <conditionalFormatting sqref="J29:J32">
    <cfRule type="cellIs" dxfId="10017" priority="251" operator="equal">
      <formula>"IDF"</formula>
    </cfRule>
    <cfRule type="cellIs" dxfId="10016" priority="252" operator="equal">
      <formula>"Costco"</formula>
    </cfRule>
    <cfRule type="cellIs" dxfId="10015" priority="253" operator="equal">
      <formula>"Gutzy"</formula>
    </cfRule>
    <cfRule type="cellIs" dxfId="10014" priority="254" operator="equal">
      <formula>"LCP"</formula>
    </cfRule>
  </conditionalFormatting>
  <conditionalFormatting sqref="J29:J32">
    <cfRule type="cellIs" dxfId="10013" priority="250" operator="equal">
      <formula>"Receiving"</formula>
    </cfRule>
  </conditionalFormatting>
  <conditionalFormatting sqref="S29">
    <cfRule type="cellIs" dxfId="10012" priority="249" operator="equal">
      <formula>"SLC"</formula>
    </cfRule>
  </conditionalFormatting>
  <conditionalFormatting sqref="S29">
    <cfRule type="cellIs" dxfId="10011" priority="245" operator="equal">
      <formula>"IDF"</formula>
    </cfRule>
    <cfRule type="cellIs" dxfId="10010" priority="246" operator="equal">
      <formula>"Costco"</formula>
    </cfRule>
    <cfRule type="cellIs" dxfId="10009" priority="247" operator="equal">
      <formula>"Gutzy"</formula>
    </cfRule>
    <cfRule type="cellIs" dxfId="10008" priority="248" operator="equal">
      <formula>"LCP"</formula>
    </cfRule>
  </conditionalFormatting>
  <conditionalFormatting sqref="S29">
    <cfRule type="cellIs" dxfId="10007" priority="244" operator="equal">
      <formula>"Receiving"</formula>
    </cfRule>
  </conditionalFormatting>
  <conditionalFormatting sqref="S32">
    <cfRule type="cellIs" dxfId="10006" priority="243" operator="equal">
      <formula>"SLC"</formula>
    </cfRule>
  </conditionalFormatting>
  <conditionalFormatting sqref="S32">
    <cfRule type="cellIs" dxfId="10005" priority="239" operator="equal">
      <formula>"IDF"</formula>
    </cfRule>
    <cfRule type="cellIs" dxfId="10004" priority="240" operator="equal">
      <formula>"Costco"</formula>
    </cfRule>
    <cfRule type="cellIs" dxfId="10003" priority="241" operator="equal">
      <formula>"Gutzy"</formula>
    </cfRule>
    <cfRule type="cellIs" dxfId="10002" priority="242" operator="equal">
      <formula>"LCP"</formula>
    </cfRule>
  </conditionalFormatting>
  <conditionalFormatting sqref="S32">
    <cfRule type="cellIs" dxfId="10001" priority="238" operator="equal">
      <formula>"Receiving"</formula>
    </cfRule>
  </conditionalFormatting>
  <conditionalFormatting sqref="J28 J5:J18">
    <cfRule type="cellIs" dxfId="10000" priority="237" operator="equal">
      <formula>"SLC"</formula>
    </cfRule>
  </conditionalFormatting>
  <conditionalFormatting sqref="J28 J5:J18">
    <cfRule type="cellIs" dxfId="9999" priority="233" operator="equal">
      <formula>"IDF"</formula>
    </cfRule>
    <cfRule type="cellIs" dxfId="9998" priority="234" operator="equal">
      <formula>"Costco"</formula>
    </cfRule>
    <cfRule type="cellIs" dxfId="9997" priority="235" operator="equal">
      <formula>"Gutzy"</formula>
    </cfRule>
    <cfRule type="cellIs" dxfId="9996" priority="236" operator="equal">
      <formula>"LCP"</formula>
    </cfRule>
  </conditionalFormatting>
  <conditionalFormatting sqref="J28 J5:J18">
    <cfRule type="cellIs" dxfId="9995" priority="232" operator="equal">
      <formula>"Receiving"</formula>
    </cfRule>
  </conditionalFormatting>
  <conditionalFormatting sqref="J19:J26">
    <cfRule type="cellIs" dxfId="9994" priority="231" operator="equal">
      <formula>"SLC"</formula>
    </cfRule>
  </conditionalFormatting>
  <conditionalFormatting sqref="J19:J26">
    <cfRule type="cellIs" dxfId="9993" priority="227" operator="equal">
      <formula>"IDF"</formula>
    </cfRule>
    <cfRule type="cellIs" dxfId="9992" priority="228" operator="equal">
      <formula>"Costco"</formula>
    </cfRule>
    <cfRule type="cellIs" dxfId="9991" priority="229" operator="equal">
      <formula>"Gutzy"</formula>
    </cfRule>
    <cfRule type="cellIs" dxfId="9990" priority="230" operator="equal">
      <formula>"LCP"</formula>
    </cfRule>
  </conditionalFormatting>
  <conditionalFormatting sqref="J19:J26">
    <cfRule type="cellIs" dxfId="9989" priority="226" operator="equal">
      <formula>"Receiving"</formula>
    </cfRule>
  </conditionalFormatting>
  <conditionalFormatting sqref="S5:S18">
    <cfRule type="cellIs" dxfId="9988" priority="225" operator="equal">
      <formula>"SLC"</formula>
    </cfRule>
  </conditionalFormatting>
  <conditionalFormatting sqref="S5:S18">
    <cfRule type="cellIs" dxfId="9987" priority="221" operator="equal">
      <formula>"IDF"</formula>
    </cfRule>
    <cfRule type="cellIs" dxfId="9986" priority="222" operator="equal">
      <formula>"Costco"</formula>
    </cfRule>
    <cfRule type="cellIs" dxfId="9985" priority="223" operator="equal">
      <formula>"Gutzy"</formula>
    </cfRule>
    <cfRule type="cellIs" dxfId="9984" priority="224" operator="equal">
      <formula>"LCP"</formula>
    </cfRule>
  </conditionalFormatting>
  <conditionalFormatting sqref="S5:S18">
    <cfRule type="cellIs" dxfId="9983" priority="220" operator="equal">
      <formula>"Receiving"</formula>
    </cfRule>
  </conditionalFormatting>
  <conditionalFormatting sqref="S19:S25">
    <cfRule type="cellIs" dxfId="9982" priority="219" operator="equal">
      <formula>"SLC"</formula>
    </cfRule>
  </conditionalFormatting>
  <conditionalFormatting sqref="S19:S25">
    <cfRule type="cellIs" dxfId="9981" priority="215" operator="equal">
      <formula>"IDF"</formula>
    </cfRule>
    <cfRule type="cellIs" dxfId="9980" priority="216" operator="equal">
      <formula>"Costco"</formula>
    </cfRule>
    <cfRule type="cellIs" dxfId="9979" priority="217" operator="equal">
      <formula>"Gutzy"</formula>
    </cfRule>
    <cfRule type="cellIs" dxfId="9978" priority="218" operator="equal">
      <formula>"LCP"</formula>
    </cfRule>
  </conditionalFormatting>
  <conditionalFormatting sqref="S19:S25">
    <cfRule type="cellIs" dxfId="9977" priority="214" operator="equal">
      <formula>"Receiving"</formula>
    </cfRule>
  </conditionalFormatting>
  <conditionalFormatting sqref="S26">
    <cfRule type="cellIs" dxfId="9976" priority="213" operator="equal">
      <formula>"SLC"</formula>
    </cfRule>
  </conditionalFormatting>
  <conditionalFormatting sqref="S26">
    <cfRule type="cellIs" dxfId="9975" priority="209" operator="equal">
      <formula>"IDF"</formula>
    </cfRule>
    <cfRule type="cellIs" dxfId="9974" priority="210" operator="equal">
      <formula>"Costco"</formula>
    </cfRule>
    <cfRule type="cellIs" dxfId="9973" priority="211" operator="equal">
      <formula>"Gutzy"</formula>
    </cfRule>
    <cfRule type="cellIs" dxfId="9972" priority="212" operator="equal">
      <formula>"LCP"</formula>
    </cfRule>
  </conditionalFormatting>
  <conditionalFormatting sqref="S26">
    <cfRule type="cellIs" dxfId="9971" priority="208" operator="equal">
      <formula>"Receiving"</formula>
    </cfRule>
  </conditionalFormatting>
  <conditionalFormatting sqref="A32">
    <cfRule type="cellIs" dxfId="9970" priority="207" operator="equal">
      <formula>"SLC"</formula>
    </cfRule>
  </conditionalFormatting>
  <conditionalFormatting sqref="A32">
    <cfRule type="cellIs" dxfId="9969" priority="203" operator="equal">
      <formula>"IDF"</formula>
    </cfRule>
    <cfRule type="cellIs" dxfId="9968" priority="204" operator="equal">
      <formula>"Costco"</formula>
    </cfRule>
    <cfRule type="cellIs" dxfId="9967" priority="205" operator="equal">
      <formula>"Gutzy"</formula>
    </cfRule>
    <cfRule type="cellIs" dxfId="9966" priority="206" operator="equal">
      <formula>"LCP"</formula>
    </cfRule>
  </conditionalFormatting>
  <conditionalFormatting sqref="A32">
    <cfRule type="cellIs" dxfId="9965" priority="202" operator="equal">
      <formula>"Receiving"</formula>
    </cfRule>
  </conditionalFormatting>
  <conditionalFormatting sqref="A32">
    <cfRule type="cellIs" dxfId="9964" priority="201" operator="equal">
      <formula>"SLC"</formula>
    </cfRule>
  </conditionalFormatting>
  <conditionalFormatting sqref="A32">
    <cfRule type="cellIs" dxfId="9963" priority="197" operator="equal">
      <formula>"IDF"</formula>
    </cfRule>
    <cfRule type="cellIs" dxfId="9962" priority="198" operator="equal">
      <formula>"Costco"</formula>
    </cfRule>
    <cfRule type="cellIs" dxfId="9961" priority="199" operator="equal">
      <formula>"Gutzy"</formula>
    </cfRule>
    <cfRule type="cellIs" dxfId="9960" priority="200" operator="equal">
      <formula>"LCP"</formula>
    </cfRule>
  </conditionalFormatting>
  <conditionalFormatting sqref="A32">
    <cfRule type="cellIs" dxfId="9959" priority="196" operator="equal">
      <formula>"Receiving"</formula>
    </cfRule>
  </conditionalFormatting>
  <conditionalFormatting sqref="A63">
    <cfRule type="cellIs" dxfId="9958" priority="195" operator="equal">
      <formula>"SLC"</formula>
    </cfRule>
  </conditionalFormatting>
  <conditionalFormatting sqref="A63">
    <cfRule type="cellIs" dxfId="9957" priority="191" operator="equal">
      <formula>"IDF"</formula>
    </cfRule>
    <cfRule type="cellIs" dxfId="9956" priority="192" operator="equal">
      <formula>"Costco"</formula>
    </cfRule>
    <cfRule type="cellIs" dxfId="9955" priority="193" operator="equal">
      <formula>"Gutzy"</formula>
    </cfRule>
    <cfRule type="cellIs" dxfId="9954" priority="194" operator="equal">
      <formula>"LCP"</formula>
    </cfRule>
  </conditionalFormatting>
  <conditionalFormatting sqref="A59">
    <cfRule type="cellIs" dxfId="9953" priority="190" operator="equal">
      <formula>"SLC"</formula>
    </cfRule>
  </conditionalFormatting>
  <conditionalFormatting sqref="A59">
    <cfRule type="cellIs" dxfId="9952" priority="186" operator="equal">
      <formula>"IDF"</formula>
    </cfRule>
    <cfRule type="cellIs" dxfId="9951" priority="187" operator="equal">
      <formula>"Costco"</formula>
    </cfRule>
    <cfRule type="cellIs" dxfId="9950" priority="188" operator="equal">
      <formula>"Gutzy"</formula>
    </cfRule>
    <cfRule type="cellIs" dxfId="9949" priority="189" operator="equal">
      <formula>"LCP"</formula>
    </cfRule>
  </conditionalFormatting>
  <conditionalFormatting sqref="A59">
    <cfRule type="cellIs" dxfId="9948" priority="185" operator="equal">
      <formula>"Receiving"</formula>
    </cfRule>
  </conditionalFormatting>
  <conditionalFormatting sqref="A62">
    <cfRule type="cellIs" dxfId="9947" priority="184" operator="equal">
      <formula>"SLC"</formula>
    </cfRule>
  </conditionalFormatting>
  <conditionalFormatting sqref="A62">
    <cfRule type="cellIs" dxfId="9946" priority="180" operator="equal">
      <formula>"IDF"</formula>
    </cfRule>
    <cfRule type="cellIs" dxfId="9945" priority="181" operator="equal">
      <formula>"Costco"</formula>
    </cfRule>
    <cfRule type="cellIs" dxfId="9944" priority="182" operator="equal">
      <formula>"Gutzy"</formula>
    </cfRule>
    <cfRule type="cellIs" dxfId="9943" priority="183" operator="equal">
      <formula>"LCP"</formula>
    </cfRule>
  </conditionalFormatting>
  <conditionalFormatting sqref="A62">
    <cfRule type="cellIs" dxfId="9942" priority="179" operator="equal">
      <formula>"Receiving"</formula>
    </cfRule>
  </conditionalFormatting>
  <conditionalFormatting sqref="A59:A62">
    <cfRule type="cellIs" dxfId="9941" priority="178" operator="equal">
      <formula>"SLC"</formula>
    </cfRule>
  </conditionalFormatting>
  <conditionalFormatting sqref="A59:A62">
    <cfRule type="cellIs" dxfId="9940" priority="174" operator="equal">
      <formula>"IDF"</formula>
    </cfRule>
    <cfRule type="cellIs" dxfId="9939" priority="175" operator="equal">
      <formula>"Costco"</formula>
    </cfRule>
    <cfRule type="cellIs" dxfId="9938" priority="176" operator="equal">
      <formula>"Gutzy"</formula>
    </cfRule>
    <cfRule type="cellIs" dxfId="9937" priority="177" operator="equal">
      <formula>"LCP"</formula>
    </cfRule>
  </conditionalFormatting>
  <conditionalFormatting sqref="A59:A62">
    <cfRule type="cellIs" dxfId="9936" priority="173" operator="equal">
      <formula>"Receiving"</formula>
    </cfRule>
  </conditionalFormatting>
  <conditionalFormatting sqref="A36:A49">
    <cfRule type="cellIs" dxfId="9935" priority="172" operator="equal">
      <formula>"SLC"</formula>
    </cfRule>
  </conditionalFormatting>
  <conditionalFormatting sqref="A36:A49">
    <cfRule type="cellIs" dxfId="9934" priority="168" operator="equal">
      <formula>"IDF"</formula>
    </cfRule>
    <cfRule type="cellIs" dxfId="9933" priority="169" operator="equal">
      <formula>"Costco"</formula>
    </cfRule>
    <cfRule type="cellIs" dxfId="9932" priority="170" operator="equal">
      <formula>"Gutzy"</formula>
    </cfRule>
    <cfRule type="cellIs" dxfId="9931" priority="171" operator="equal">
      <formula>"LCP"</formula>
    </cfRule>
  </conditionalFormatting>
  <conditionalFormatting sqref="A36:A49">
    <cfRule type="cellIs" dxfId="9930" priority="167" operator="equal">
      <formula>"Receiving"</formula>
    </cfRule>
  </conditionalFormatting>
  <conditionalFormatting sqref="A50:A56">
    <cfRule type="cellIs" dxfId="9929" priority="166" operator="equal">
      <formula>"SLC"</formula>
    </cfRule>
  </conditionalFormatting>
  <conditionalFormatting sqref="A50:A56">
    <cfRule type="cellIs" dxfId="9928" priority="162" operator="equal">
      <formula>"IDF"</formula>
    </cfRule>
    <cfRule type="cellIs" dxfId="9927" priority="163" operator="equal">
      <formula>"Costco"</formula>
    </cfRule>
    <cfRule type="cellIs" dxfId="9926" priority="164" operator="equal">
      <formula>"Gutzy"</formula>
    </cfRule>
    <cfRule type="cellIs" dxfId="9925" priority="165" operator="equal">
      <formula>"LCP"</formula>
    </cfRule>
  </conditionalFormatting>
  <conditionalFormatting sqref="A50:A56">
    <cfRule type="cellIs" dxfId="9924" priority="161" operator="equal">
      <formula>"Receiving"</formula>
    </cfRule>
  </conditionalFormatting>
  <conditionalFormatting sqref="J62">
    <cfRule type="cellIs" dxfId="9923" priority="160" operator="equal">
      <formula>"SLC"</formula>
    </cfRule>
  </conditionalFormatting>
  <conditionalFormatting sqref="J62">
    <cfRule type="cellIs" dxfId="9922" priority="156" operator="equal">
      <formula>"IDF"</formula>
    </cfRule>
    <cfRule type="cellIs" dxfId="9921" priority="157" operator="equal">
      <formula>"Costco"</formula>
    </cfRule>
    <cfRule type="cellIs" dxfId="9920" priority="158" operator="equal">
      <formula>"Gutzy"</formula>
    </cfRule>
    <cfRule type="cellIs" dxfId="9919" priority="159" operator="equal">
      <formula>"LCP"</formula>
    </cfRule>
  </conditionalFormatting>
  <conditionalFormatting sqref="J62">
    <cfRule type="cellIs" dxfId="9918" priority="155" operator="equal">
      <formula>"Receiving"</formula>
    </cfRule>
  </conditionalFormatting>
  <conditionalFormatting sqref="J62">
    <cfRule type="cellIs" dxfId="9917" priority="154" operator="equal">
      <formula>"SLC"</formula>
    </cfRule>
  </conditionalFormatting>
  <conditionalFormatting sqref="J62">
    <cfRule type="cellIs" dxfId="9916" priority="150" operator="equal">
      <formula>"IDF"</formula>
    </cfRule>
    <cfRule type="cellIs" dxfId="9915" priority="151" operator="equal">
      <formula>"Costco"</formula>
    </cfRule>
    <cfRule type="cellIs" dxfId="9914" priority="152" operator="equal">
      <formula>"Gutzy"</formula>
    </cfRule>
    <cfRule type="cellIs" dxfId="9913" priority="153" operator="equal">
      <formula>"LCP"</formula>
    </cfRule>
  </conditionalFormatting>
  <conditionalFormatting sqref="J62">
    <cfRule type="cellIs" dxfId="9912" priority="149" operator="equal">
      <formula>"Receiving"</formula>
    </cfRule>
  </conditionalFormatting>
  <conditionalFormatting sqref="J36:J49">
    <cfRule type="cellIs" dxfId="9911" priority="148" operator="equal">
      <formula>"SLC"</formula>
    </cfRule>
  </conditionalFormatting>
  <conditionalFormatting sqref="J36:J49">
    <cfRule type="cellIs" dxfId="9910" priority="144" operator="equal">
      <formula>"IDF"</formula>
    </cfRule>
    <cfRule type="cellIs" dxfId="9909" priority="145" operator="equal">
      <formula>"Costco"</formula>
    </cfRule>
    <cfRule type="cellIs" dxfId="9908" priority="146" operator="equal">
      <formula>"Gutzy"</formula>
    </cfRule>
    <cfRule type="cellIs" dxfId="9907" priority="147" operator="equal">
      <formula>"LCP"</formula>
    </cfRule>
  </conditionalFormatting>
  <conditionalFormatting sqref="J36:J49">
    <cfRule type="cellIs" dxfId="9906" priority="143" operator="equal">
      <formula>"Receiving"</formula>
    </cfRule>
  </conditionalFormatting>
  <conditionalFormatting sqref="J50:J54">
    <cfRule type="cellIs" dxfId="9905" priority="142" operator="equal">
      <formula>"SLC"</formula>
    </cfRule>
  </conditionalFormatting>
  <conditionalFormatting sqref="J50:J54">
    <cfRule type="cellIs" dxfId="9904" priority="138" operator="equal">
      <formula>"IDF"</formula>
    </cfRule>
    <cfRule type="cellIs" dxfId="9903" priority="139" operator="equal">
      <formula>"Costco"</formula>
    </cfRule>
    <cfRule type="cellIs" dxfId="9902" priority="140" operator="equal">
      <formula>"Gutzy"</formula>
    </cfRule>
    <cfRule type="cellIs" dxfId="9901" priority="141" operator="equal">
      <formula>"LCP"</formula>
    </cfRule>
  </conditionalFormatting>
  <conditionalFormatting sqref="J50:J54">
    <cfRule type="cellIs" dxfId="9900" priority="137" operator="equal">
      <formula>"Receiving"</formula>
    </cfRule>
  </conditionalFormatting>
  <conditionalFormatting sqref="S59">
    <cfRule type="cellIs" dxfId="9899" priority="136" operator="equal">
      <formula>"SLC"</formula>
    </cfRule>
  </conditionalFormatting>
  <conditionalFormatting sqref="S59">
    <cfRule type="cellIs" dxfId="9898" priority="132" operator="equal">
      <formula>"IDF"</formula>
    </cfRule>
    <cfRule type="cellIs" dxfId="9897" priority="133" operator="equal">
      <formula>"Costco"</formula>
    </cfRule>
    <cfRule type="cellIs" dxfId="9896" priority="134" operator="equal">
      <formula>"Gutzy"</formula>
    </cfRule>
    <cfRule type="cellIs" dxfId="9895" priority="135" operator="equal">
      <formula>"LCP"</formula>
    </cfRule>
  </conditionalFormatting>
  <conditionalFormatting sqref="S59">
    <cfRule type="cellIs" dxfId="9894" priority="131" operator="equal">
      <formula>"Receiving"</formula>
    </cfRule>
  </conditionalFormatting>
  <conditionalFormatting sqref="S62">
    <cfRule type="cellIs" dxfId="9893" priority="130" operator="equal">
      <formula>"SLC"</formula>
    </cfRule>
  </conditionalFormatting>
  <conditionalFormatting sqref="S62">
    <cfRule type="cellIs" dxfId="9892" priority="126" operator="equal">
      <formula>"IDF"</formula>
    </cfRule>
    <cfRule type="cellIs" dxfId="9891" priority="127" operator="equal">
      <formula>"Costco"</formula>
    </cfRule>
    <cfRule type="cellIs" dxfId="9890" priority="128" operator="equal">
      <formula>"Gutzy"</formula>
    </cfRule>
    <cfRule type="cellIs" dxfId="9889" priority="129" operator="equal">
      <formula>"LCP"</formula>
    </cfRule>
  </conditionalFormatting>
  <conditionalFormatting sqref="S62">
    <cfRule type="cellIs" dxfId="9888" priority="125" operator="equal">
      <formula>"Receiving"</formula>
    </cfRule>
  </conditionalFormatting>
  <conditionalFormatting sqref="S59:S62">
    <cfRule type="cellIs" dxfId="9887" priority="124" operator="equal">
      <formula>"SLC"</formula>
    </cfRule>
  </conditionalFormatting>
  <conditionalFormatting sqref="S59:S62">
    <cfRule type="cellIs" dxfId="9886" priority="120" operator="equal">
      <formula>"IDF"</formula>
    </cfRule>
    <cfRule type="cellIs" dxfId="9885" priority="121" operator="equal">
      <formula>"Costco"</formula>
    </cfRule>
    <cfRule type="cellIs" dxfId="9884" priority="122" operator="equal">
      <formula>"Gutzy"</formula>
    </cfRule>
    <cfRule type="cellIs" dxfId="9883" priority="123" operator="equal">
      <formula>"LCP"</formula>
    </cfRule>
  </conditionalFormatting>
  <conditionalFormatting sqref="S59:S62">
    <cfRule type="cellIs" dxfId="9882" priority="119" operator="equal">
      <formula>"Receiving"</formula>
    </cfRule>
  </conditionalFormatting>
  <conditionalFormatting sqref="S57:S58 S36:S49">
    <cfRule type="cellIs" dxfId="9881" priority="118" operator="equal">
      <formula>"SLC"</formula>
    </cfRule>
  </conditionalFormatting>
  <conditionalFormatting sqref="S57:S58 S36:S49">
    <cfRule type="cellIs" dxfId="9880" priority="114" operator="equal">
      <formula>"IDF"</formula>
    </cfRule>
    <cfRule type="cellIs" dxfId="9879" priority="115" operator="equal">
      <formula>"Costco"</formula>
    </cfRule>
    <cfRule type="cellIs" dxfId="9878" priority="116" operator="equal">
      <formula>"Gutzy"</formula>
    </cfRule>
    <cfRule type="cellIs" dxfId="9877" priority="117" operator="equal">
      <formula>"LCP"</formula>
    </cfRule>
  </conditionalFormatting>
  <conditionalFormatting sqref="S57:S58 S36:S49">
    <cfRule type="cellIs" dxfId="9876" priority="113" operator="equal">
      <formula>"Receiving"</formula>
    </cfRule>
  </conditionalFormatting>
  <conditionalFormatting sqref="S50:S56">
    <cfRule type="cellIs" dxfId="9875" priority="112" operator="equal">
      <formula>"SLC"</formula>
    </cfRule>
  </conditionalFormatting>
  <conditionalFormatting sqref="S50:S56">
    <cfRule type="cellIs" dxfId="9874" priority="108" operator="equal">
      <formula>"IDF"</formula>
    </cfRule>
    <cfRule type="cellIs" dxfId="9873" priority="109" operator="equal">
      <formula>"Costco"</formula>
    </cfRule>
    <cfRule type="cellIs" dxfId="9872" priority="110" operator="equal">
      <formula>"Gutzy"</formula>
    </cfRule>
    <cfRule type="cellIs" dxfId="9871" priority="111" operator="equal">
      <formula>"LCP"</formula>
    </cfRule>
  </conditionalFormatting>
  <conditionalFormatting sqref="S50:S56">
    <cfRule type="cellIs" dxfId="9870" priority="107" operator="equal">
      <formula>"Receiving"</formula>
    </cfRule>
  </conditionalFormatting>
  <conditionalFormatting sqref="A90">
    <cfRule type="cellIs" dxfId="9869" priority="106" operator="equal">
      <formula>"SLC"</formula>
    </cfRule>
  </conditionalFormatting>
  <conditionalFormatting sqref="A90">
    <cfRule type="cellIs" dxfId="9868" priority="102" operator="equal">
      <formula>"IDF"</formula>
    </cfRule>
    <cfRule type="cellIs" dxfId="9867" priority="103" operator="equal">
      <formula>"Costco"</formula>
    </cfRule>
    <cfRule type="cellIs" dxfId="9866" priority="104" operator="equal">
      <formula>"Gutzy"</formula>
    </cfRule>
    <cfRule type="cellIs" dxfId="9865" priority="105" operator="equal">
      <formula>"LCP"</formula>
    </cfRule>
  </conditionalFormatting>
  <conditionalFormatting sqref="A90">
    <cfRule type="cellIs" dxfId="9864" priority="101" operator="equal">
      <formula>"Receiving"</formula>
    </cfRule>
  </conditionalFormatting>
  <conditionalFormatting sqref="A88:A90">
    <cfRule type="cellIs" dxfId="9863" priority="100" operator="equal">
      <formula>"SLC"</formula>
    </cfRule>
  </conditionalFormatting>
  <conditionalFormatting sqref="A88:A90">
    <cfRule type="cellIs" dxfId="9862" priority="96" operator="equal">
      <formula>"IDF"</formula>
    </cfRule>
    <cfRule type="cellIs" dxfId="9861" priority="97" operator="equal">
      <formula>"Costco"</formula>
    </cfRule>
    <cfRule type="cellIs" dxfId="9860" priority="98" operator="equal">
      <formula>"Gutzy"</formula>
    </cfRule>
    <cfRule type="cellIs" dxfId="9859" priority="99" operator="equal">
      <formula>"LCP"</formula>
    </cfRule>
  </conditionalFormatting>
  <conditionalFormatting sqref="A88:A90">
    <cfRule type="cellIs" dxfId="9858" priority="95" operator="equal">
      <formula>"Receiving"</formula>
    </cfRule>
  </conditionalFormatting>
  <conditionalFormatting sqref="A85 A65:A78">
    <cfRule type="cellIs" dxfId="9857" priority="94" operator="equal">
      <formula>"SLC"</formula>
    </cfRule>
  </conditionalFormatting>
  <conditionalFormatting sqref="A85 A65:A78">
    <cfRule type="cellIs" dxfId="9856" priority="90" operator="equal">
      <formula>"IDF"</formula>
    </cfRule>
    <cfRule type="cellIs" dxfId="9855" priority="91" operator="equal">
      <formula>"Costco"</formula>
    </cfRule>
    <cfRule type="cellIs" dxfId="9854" priority="92" operator="equal">
      <formula>"Gutzy"</formula>
    </cfRule>
    <cfRule type="cellIs" dxfId="9853" priority="93" operator="equal">
      <formula>"LCP"</formula>
    </cfRule>
  </conditionalFormatting>
  <conditionalFormatting sqref="A85 A65:A78">
    <cfRule type="cellIs" dxfId="9852" priority="89" operator="equal">
      <formula>"Receiving"</formula>
    </cfRule>
  </conditionalFormatting>
  <conditionalFormatting sqref="A79:A84">
    <cfRule type="cellIs" dxfId="9851" priority="88" operator="equal">
      <formula>"SLC"</formula>
    </cfRule>
  </conditionalFormatting>
  <conditionalFormatting sqref="A79:A84">
    <cfRule type="cellIs" dxfId="9850" priority="84" operator="equal">
      <formula>"IDF"</formula>
    </cfRule>
    <cfRule type="cellIs" dxfId="9849" priority="85" operator="equal">
      <formula>"Costco"</formula>
    </cfRule>
    <cfRule type="cellIs" dxfId="9848" priority="86" operator="equal">
      <formula>"Gutzy"</formula>
    </cfRule>
    <cfRule type="cellIs" dxfId="9847" priority="87" operator="equal">
      <formula>"LCP"</formula>
    </cfRule>
  </conditionalFormatting>
  <conditionalFormatting sqref="A79:A84">
    <cfRule type="cellIs" dxfId="9846" priority="83" operator="equal">
      <formula>"Receiving"</formula>
    </cfRule>
  </conditionalFormatting>
  <conditionalFormatting sqref="A92:A100 H92:H100">
    <cfRule type="cellIs" dxfId="9845" priority="82" operator="equal">
      <formula>"SLC"</formula>
    </cfRule>
  </conditionalFormatting>
  <conditionalFormatting sqref="A92:A100 H92:H100">
    <cfRule type="cellIs" dxfId="9844" priority="78" operator="equal">
      <formula>"IDF"</formula>
    </cfRule>
    <cfRule type="cellIs" dxfId="9843" priority="79" operator="equal">
      <formula>"Costco"</formula>
    </cfRule>
    <cfRule type="cellIs" dxfId="9842" priority="80" operator="equal">
      <formula>"Gutzy"</formula>
    </cfRule>
    <cfRule type="cellIs" dxfId="9841" priority="81" operator="equal">
      <formula>"LCP"</formula>
    </cfRule>
  </conditionalFormatting>
  <conditionalFormatting sqref="A92:A100 H92:H100">
    <cfRule type="cellIs" dxfId="9840" priority="77" operator="equal">
      <formula>"Receiving"</formula>
    </cfRule>
  </conditionalFormatting>
  <conditionalFormatting sqref="S74:S79 N65:N70 N74:N80">
    <cfRule type="cellIs" dxfId="9839" priority="76" operator="equal">
      <formula>"SLC"</formula>
    </cfRule>
  </conditionalFormatting>
  <conditionalFormatting sqref="S74:S79 N65:N70 N74:N80">
    <cfRule type="cellIs" dxfId="9838" priority="72" operator="equal">
      <formula>"IDF"</formula>
    </cfRule>
    <cfRule type="cellIs" dxfId="9837" priority="73" operator="equal">
      <formula>"Costco"</formula>
    </cfRule>
    <cfRule type="cellIs" dxfId="9836" priority="74" operator="equal">
      <formula>"Gutzy"</formula>
    </cfRule>
    <cfRule type="cellIs" dxfId="9835" priority="75" operator="equal">
      <formula>"LCP"</formula>
    </cfRule>
  </conditionalFormatting>
  <conditionalFormatting sqref="S74:S79">
    <cfRule type="cellIs" dxfId="9834" priority="71" operator="equal">
      <formula>"Receiving"</formula>
    </cfRule>
  </conditionalFormatting>
  <conditionalFormatting sqref="Q65:Q69 T75:T80 W65:W70 O64 U74 L64:L70 S65:T70">
    <cfRule type="cellIs" dxfId="9833" priority="70" operator="equal">
      <formula>"SLC"</formula>
    </cfRule>
  </conditionalFormatting>
  <conditionalFormatting sqref="Q65:Q69 T75:T80 W65:W70 O64 U74 L64:L70 S65:T70">
    <cfRule type="cellIs" dxfId="9832" priority="66" operator="equal">
      <formula>"IDF"</formula>
    </cfRule>
    <cfRule type="cellIs" dxfId="9831" priority="67" operator="equal">
      <formula>"Costco"</formula>
    </cfRule>
    <cfRule type="cellIs" dxfId="9830" priority="68" operator="equal">
      <formula>"Gutzy"</formula>
    </cfRule>
    <cfRule type="cellIs" dxfId="9829" priority="69" operator="equal">
      <formula>"LCP"</formula>
    </cfRule>
  </conditionalFormatting>
  <conditionalFormatting sqref="Q75:Q80">
    <cfRule type="cellIs" dxfId="9828" priority="65" operator="equal">
      <formula>"SLC"</formula>
    </cfRule>
  </conditionalFormatting>
  <conditionalFormatting sqref="Q75:Q80">
    <cfRule type="cellIs" dxfId="9827" priority="61" operator="equal">
      <formula>"IDF"</formula>
    </cfRule>
    <cfRule type="cellIs" dxfId="9826" priority="62" operator="equal">
      <formula>"Costco"</formula>
    </cfRule>
    <cfRule type="cellIs" dxfId="9825" priority="63" operator="equal">
      <formula>"Gutzy"</formula>
    </cfRule>
    <cfRule type="cellIs" dxfId="9824" priority="64" operator="equal">
      <formula>"LCP"</formula>
    </cfRule>
  </conditionalFormatting>
  <conditionalFormatting sqref="W75:W80">
    <cfRule type="cellIs" dxfId="9823" priority="60" operator="equal">
      <formula>"SLC"</formula>
    </cfRule>
  </conditionalFormatting>
  <conditionalFormatting sqref="W75:W80">
    <cfRule type="cellIs" dxfId="9822" priority="56" operator="equal">
      <formula>"IDF"</formula>
    </cfRule>
    <cfRule type="cellIs" dxfId="9821" priority="57" operator="equal">
      <formula>"Costco"</formula>
    </cfRule>
    <cfRule type="cellIs" dxfId="9820" priority="58" operator="equal">
      <formula>"Gutzy"</formula>
    </cfRule>
    <cfRule type="cellIs" dxfId="9819" priority="59" operator="equal">
      <formula>"LCP"</formula>
    </cfRule>
  </conditionalFormatting>
  <conditionalFormatting sqref="N74:N80 U74 L64:L70 S65:S70">
    <cfRule type="cellIs" dxfId="9818" priority="55" operator="equal">
      <formula>"Receiving"</formula>
    </cfRule>
  </conditionalFormatting>
  <conditionalFormatting sqref="A28">
    <cfRule type="cellIs" dxfId="9817" priority="54" operator="equal">
      <formula>"SLC"</formula>
    </cfRule>
  </conditionalFormatting>
  <conditionalFormatting sqref="A28">
    <cfRule type="cellIs" dxfId="9816" priority="50" operator="equal">
      <formula>"IDF"</formula>
    </cfRule>
    <cfRule type="cellIs" dxfId="9815" priority="51" operator="equal">
      <formula>"Costco"</formula>
    </cfRule>
    <cfRule type="cellIs" dxfId="9814" priority="52" operator="equal">
      <formula>"Gutzy"</formula>
    </cfRule>
    <cfRule type="cellIs" dxfId="9813" priority="53" operator="equal">
      <formula>"LCP"</formula>
    </cfRule>
  </conditionalFormatting>
  <conditionalFormatting sqref="A28">
    <cfRule type="cellIs" dxfId="9812" priority="49" operator="equal">
      <formula>"Receiving"</formula>
    </cfRule>
  </conditionalFormatting>
  <conditionalFormatting sqref="A87">
    <cfRule type="cellIs" dxfId="9811" priority="48" operator="equal">
      <formula>"SLC"</formula>
    </cfRule>
  </conditionalFormatting>
  <conditionalFormatting sqref="A87">
    <cfRule type="cellIs" dxfId="9810" priority="44" operator="equal">
      <formula>"IDF"</formula>
    </cfRule>
    <cfRule type="cellIs" dxfId="9809" priority="45" operator="equal">
      <formula>"Costco"</formula>
    </cfRule>
    <cfRule type="cellIs" dxfId="9808" priority="46" operator="equal">
      <formula>"Gutzy"</formula>
    </cfRule>
    <cfRule type="cellIs" dxfId="9807" priority="47" operator="equal">
      <formula>"LCP"</formula>
    </cfRule>
  </conditionalFormatting>
  <conditionalFormatting sqref="A87">
    <cfRule type="cellIs" dxfId="9806" priority="43" operator="equal">
      <formula>"Receiving"</formula>
    </cfRule>
  </conditionalFormatting>
  <conditionalFormatting sqref="A5:A14">
    <cfRule type="cellIs" dxfId="9805" priority="42" operator="equal">
      <formula>"SLC"</formula>
    </cfRule>
  </conditionalFormatting>
  <conditionalFormatting sqref="A5:A14">
    <cfRule type="cellIs" dxfId="9804" priority="38" operator="equal">
      <formula>"IDF"</formula>
    </cfRule>
    <cfRule type="cellIs" dxfId="9803" priority="39" operator="equal">
      <formula>"Costco"</formula>
    </cfRule>
    <cfRule type="cellIs" dxfId="9802" priority="40" operator="equal">
      <formula>"Gutzy"</formula>
    </cfRule>
    <cfRule type="cellIs" dxfId="9801" priority="41" operator="equal">
      <formula>"LCP"</formula>
    </cfRule>
  </conditionalFormatting>
  <conditionalFormatting sqref="A5:A14">
    <cfRule type="cellIs" dxfId="9800" priority="37" operator="equal">
      <formula>"Receiving"</formula>
    </cfRule>
  </conditionalFormatting>
  <conditionalFormatting sqref="J27">
    <cfRule type="cellIs" dxfId="9799" priority="36" operator="equal">
      <formula>"SLC"</formula>
    </cfRule>
  </conditionalFormatting>
  <conditionalFormatting sqref="J27">
    <cfRule type="cellIs" dxfId="9798" priority="32" operator="equal">
      <formula>"IDF"</formula>
    </cfRule>
    <cfRule type="cellIs" dxfId="9797" priority="33" operator="equal">
      <formula>"Costco"</formula>
    </cfRule>
    <cfRule type="cellIs" dxfId="9796" priority="34" operator="equal">
      <formula>"Gutzy"</formula>
    </cfRule>
    <cfRule type="cellIs" dxfId="9795" priority="35" operator="equal">
      <formula>"LCP"</formula>
    </cfRule>
  </conditionalFormatting>
  <conditionalFormatting sqref="J27">
    <cfRule type="cellIs" dxfId="9794" priority="31" operator="equal">
      <formula>"Receiving"</formula>
    </cfRule>
  </conditionalFormatting>
  <conditionalFormatting sqref="A58">
    <cfRule type="cellIs" dxfId="9793" priority="30" operator="equal">
      <formula>"SLC"</formula>
    </cfRule>
  </conditionalFormatting>
  <conditionalFormatting sqref="A58">
    <cfRule type="cellIs" dxfId="9792" priority="26" operator="equal">
      <formula>"IDF"</formula>
    </cfRule>
    <cfRule type="cellIs" dxfId="9791" priority="27" operator="equal">
      <formula>"Costco"</formula>
    </cfRule>
    <cfRule type="cellIs" dxfId="9790" priority="28" operator="equal">
      <formula>"Gutzy"</formula>
    </cfRule>
    <cfRule type="cellIs" dxfId="9789" priority="29" operator="equal">
      <formula>"LCP"</formula>
    </cfRule>
  </conditionalFormatting>
  <conditionalFormatting sqref="A58">
    <cfRule type="cellIs" dxfId="9788" priority="25" operator="equal">
      <formula>"Receiving"</formula>
    </cfRule>
  </conditionalFormatting>
  <conditionalFormatting sqref="A86">
    <cfRule type="cellIs" dxfId="9787" priority="24" operator="equal">
      <formula>"SLC"</formula>
    </cfRule>
  </conditionalFormatting>
  <conditionalFormatting sqref="A86">
    <cfRule type="cellIs" dxfId="9786" priority="20" operator="equal">
      <formula>"IDF"</formula>
    </cfRule>
    <cfRule type="cellIs" dxfId="9785" priority="21" operator="equal">
      <formula>"Costco"</formula>
    </cfRule>
    <cfRule type="cellIs" dxfId="9784" priority="22" operator="equal">
      <formula>"Gutzy"</formula>
    </cfRule>
    <cfRule type="cellIs" dxfId="9783" priority="23" operator="equal">
      <formula>"LCP"</formula>
    </cfRule>
  </conditionalFormatting>
  <conditionalFormatting sqref="A86">
    <cfRule type="cellIs" dxfId="9782" priority="19" operator="equal">
      <formula>"Receiving"</formula>
    </cfRule>
  </conditionalFormatting>
  <conditionalFormatting sqref="J58 J61">
    <cfRule type="cellIs" dxfId="9781" priority="18" operator="equal">
      <formula>"SLC"</formula>
    </cfRule>
  </conditionalFormatting>
  <conditionalFormatting sqref="J58 J61">
    <cfRule type="cellIs" dxfId="9780" priority="14" operator="equal">
      <formula>"IDF"</formula>
    </cfRule>
    <cfRule type="cellIs" dxfId="9779" priority="15" operator="equal">
      <formula>"Costco"</formula>
    </cfRule>
    <cfRule type="cellIs" dxfId="9778" priority="16" operator="equal">
      <formula>"Gutzy"</formula>
    </cfRule>
    <cfRule type="cellIs" dxfId="9777" priority="17" operator="equal">
      <formula>"LCP"</formula>
    </cfRule>
  </conditionalFormatting>
  <conditionalFormatting sqref="J58 J61">
    <cfRule type="cellIs" dxfId="9776" priority="13" operator="equal">
      <formula>"Receiving"</formula>
    </cfRule>
  </conditionalFormatting>
  <conditionalFormatting sqref="J55:J56 J59">
    <cfRule type="cellIs" dxfId="9775" priority="12" operator="equal">
      <formula>"SLC"</formula>
    </cfRule>
  </conditionalFormatting>
  <conditionalFormatting sqref="J55:J56 J59">
    <cfRule type="cellIs" dxfId="9774" priority="8" operator="equal">
      <formula>"IDF"</formula>
    </cfRule>
    <cfRule type="cellIs" dxfId="9773" priority="9" operator="equal">
      <formula>"Costco"</formula>
    </cfRule>
    <cfRule type="cellIs" dxfId="9772" priority="10" operator="equal">
      <formula>"Gutzy"</formula>
    </cfRule>
    <cfRule type="cellIs" dxfId="9771" priority="11" operator="equal">
      <formula>"LCP"</formula>
    </cfRule>
  </conditionalFormatting>
  <conditionalFormatting sqref="J55:J56 J59">
    <cfRule type="cellIs" dxfId="9770" priority="7" operator="equal">
      <formula>"Receiving"</formula>
    </cfRule>
  </conditionalFormatting>
  <conditionalFormatting sqref="J57 J60">
    <cfRule type="cellIs" dxfId="9769" priority="6" operator="equal">
      <formula>"SLC"</formula>
    </cfRule>
  </conditionalFormatting>
  <conditionalFormatting sqref="J57 J60">
    <cfRule type="cellIs" dxfId="9768" priority="2" operator="equal">
      <formula>"IDF"</formula>
    </cfRule>
    <cfRule type="cellIs" dxfId="9767" priority="3" operator="equal">
      <formula>"Costco"</formula>
    </cfRule>
    <cfRule type="cellIs" dxfId="9766" priority="4" operator="equal">
      <formula>"Gutzy"</formula>
    </cfRule>
    <cfRule type="cellIs" dxfId="9765" priority="5" operator="equal">
      <formula>"LCP"</formula>
    </cfRule>
  </conditionalFormatting>
  <conditionalFormatting sqref="J57 J60">
    <cfRule type="cellIs" dxfId="976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3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720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20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804631-85A4-4346-8040-F2F540271F11}">
          <x14:formula1>
            <xm:f>Lists!$A$1:$A$52</xm:f>
          </x14:formula1>
          <xm:sqref>C1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4DD68-758B-4F2E-940B-1A5801977251}">
  <sheetPr codeName="Sheet261">
    <tabColor rgb="FFFF0000"/>
    <pageSetUpPr fitToPage="1"/>
  </sheetPr>
  <dimension ref="A1:BC273"/>
  <sheetViews>
    <sheetView topLeftCell="A51" zoomScale="90" zoomScaleNormal="90" zoomScaleSheetLayoutView="37" workbookViewId="0">
      <selection activeCell="H74" sqref="H74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2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143</v>
      </c>
    </row>
    <row r="2" spans="1:36" ht="8.25" customHeight="1" thickBot="1" x14ac:dyDescent="0.3"/>
    <row r="3" spans="1:36" ht="16.5" thickBot="1" x14ac:dyDescent="0.3">
      <c r="A3" s="476">
        <f>VLOOKUP(C1,Lists!A1:B52,2)</f>
        <v>46187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46188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46189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35404</v>
      </c>
      <c r="C5" s="137">
        <v>87161</v>
      </c>
      <c r="D5" s="395" t="s">
        <v>144</v>
      </c>
      <c r="E5" s="137" t="s">
        <v>62</v>
      </c>
      <c r="F5" s="417" t="s">
        <v>145</v>
      </c>
      <c r="G5" s="418"/>
      <c r="H5" s="419"/>
      <c r="I5" s="310"/>
      <c r="J5" s="135" t="s">
        <v>19</v>
      </c>
      <c r="K5" s="207">
        <v>35420</v>
      </c>
      <c r="L5" s="137">
        <v>87771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35438</v>
      </c>
      <c r="U5" s="137">
        <v>87818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35405</v>
      </c>
      <c r="C6" s="128">
        <v>87193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35421</v>
      </c>
      <c r="L6" s="128">
        <v>87782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35439</v>
      </c>
      <c r="U6" s="148">
        <v>87819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45">
        <v>35406</v>
      </c>
      <c r="C7" s="128">
        <v>87194</v>
      </c>
      <c r="D7" s="128"/>
      <c r="E7" s="128" t="s">
        <v>70</v>
      </c>
      <c r="F7" s="142"/>
      <c r="G7" s="302"/>
      <c r="H7" s="142"/>
      <c r="I7" s="420">
        <v>46189</v>
      </c>
      <c r="J7" s="145" t="s">
        <v>19</v>
      </c>
      <c r="K7" s="205">
        <v>35422</v>
      </c>
      <c r="L7" s="128">
        <v>87799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45">
        <v>35440</v>
      </c>
      <c r="U7" s="128">
        <v>87820</v>
      </c>
      <c r="V7" s="128"/>
      <c r="W7" s="128" t="s">
        <v>73</v>
      </c>
      <c r="X7" s="142"/>
      <c r="Y7" s="302"/>
      <c r="Z7" s="142"/>
      <c r="AA7" s="309">
        <v>46190</v>
      </c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35407</v>
      </c>
      <c r="C8" s="128">
        <v>87195</v>
      </c>
      <c r="D8" s="128"/>
      <c r="E8" s="128" t="s">
        <v>62</v>
      </c>
      <c r="F8" s="552" t="s">
        <v>146</v>
      </c>
      <c r="G8" s="553"/>
      <c r="H8" s="554"/>
      <c r="I8" s="312"/>
      <c r="J8" s="145" t="s">
        <v>19</v>
      </c>
      <c r="K8" s="205">
        <v>35423</v>
      </c>
      <c r="L8" s="128">
        <v>87810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35441</v>
      </c>
      <c r="U8" s="128">
        <v>87821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35408</v>
      </c>
      <c r="C9" s="128">
        <v>87196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35424</v>
      </c>
      <c r="L9" s="128">
        <v>87815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35442</v>
      </c>
      <c r="U9" s="128">
        <v>87822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35409</v>
      </c>
      <c r="C10" s="128">
        <v>87198</v>
      </c>
      <c r="D10" s="128"/>
      <c r="E10" s="128" t="s">
        <v>72</v>
      </c>
      <c r="F10" s="142"/>
      <c r="G10" s="302"/>
      <c r="H10" s="142"/>
      <c r="I10" s="309">
        <v>46188</v>
      </c>
      <c r="J10" s="145" t="s">
        <v>19</v>
      </c>
      <c r="K10" s="205">
        <v>35425</v>
      </c>
      <c r="L10" s="128">
        <v>87826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45">
        <v>35443</v>
      </c>
      <c r="U10" s="128">
        <v>87823</v>
      </c>
      <c r="V10" s="128"/>
      <c r="W10" s="128" t="s">
        <v>62</v>
      </c>
      <c r="X10" s="142"/>
      <c r="Y10" s="302"/>
      <c r="Z10" s="142"/>
      <c r="AA10" s="309">
        <v>46190</v>
      </c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35410</v>
      </c>
      <c r="C11" s="128">
        <v>87199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35426</v>
      </c>
      <c r="L11" s="128">
        <v>87833</v>
      </c>
      <c r="M11" s="128"/>
      <c r="N11" s="128" t="s">
        <v>62</v>
      </c>
      <c r="O11" s="142"/>
      <c r="P11" s="302"/>
      <c r="Q11" s="142"/>
      <c r="R11" s="311"/>
      <c r="S11" s="145" t="s">
        <v>19</v>
      </c>
      <c r="T11" s="205">
        <v>35444</v>
      </c>
      <c r="U11" s="128">
        <v>87824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35411</v>
      </c>
      <c r="C12" s="128">
        <v>87200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35427</v>
      </c>
      <c r="L12" s="128">
        <v>87834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35445</v>
      </c>
      <c r="U12" s="128">
        <v>87825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35412</v>
      </c>
      <c r="C13" s="245">
        <v>87201</v>
      </c>
      <c r="D13" s="245"/>
      <c r="E13" s="245" t="s">
        <v>69</v>
      </c>
      <c r="F13" s="246"/>
      <c r="G13" s="322" t="s">
        <v>102</v>
      </c>
      <c r="H13" s="142"/>
      <c r="I13" s="311"/>
      <c r="J13" s="145" t="s">
        <v>19</v>
      </c>
      <c r="K13" s="205">
        <v>35428</v>
      </c>
      <c r="L13" s="128">
        <v>87835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35446</v>
      </c>
      <c r="U13" s="128">
        <v>87827</v>
      </c>
      <c r="V13" s="128"/>
      <c r="W13" s="128" t="s">
        <v>62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35413</v>
      </c>
      <c r="C14" s="128">
        <v>87202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35429</v>
      </c>
      <c r="L14" s="128">
        <v>87836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35447</v>
      </c>
      <c r="U14" s="128">
        <v>87828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35414</v>
      </c>
      <c r="C15" s="128">
        <v>87203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05">
        <v>35430</v>
      </c>
      <c r="L15" s="128">
        <v>87837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35448</v>
      </c>
      <c r="U15" s="128">
        <v>87829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35415</v>
      </c>
      <c r="C16" s="128">
        <v>87204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05">
        <v>35431</v>
      </c>
      <c r="L16" s="148">
        <v>87843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35449</v>
      </c>
      <c r="U16" s="128">
        <v>87830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19</v>
      </c>
      <c r="B17" s="245">
        <v>35416</v>
      </c>
      <c r="C17" s="245">
        <v>87205</v>
      </c>
      <c r="D17" s="245"/>
      <c r="E17" s="245" t="s">
        <v>115</v>
      </c>
      <c r="F17" s="246"/>
      <c r="G17" s="322" t="s">
        <v>102</v>
      </c>
      <c r="H17" s="142"/>
      <c r="I17" s="311"/>
      <c r="J17" s="145" t="s">
        <v>19</v>
      </c>
      <c r="K17" s="205">
        <v>35432</v>
      </c>
      <c r="L17" s="128">
        <v>87854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35450</v>
      </c>
      <c r="U17" s="128">
        <v>87831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35417</v>
      </c>
      <c r="C18" s="128">
        <v>4501370009</v>
      </c>
      <c r="D18" s="128"/>
      <c r="E18" s="128"/>
      <c r="F18" s="142" t="s">
        <v>64</v>
      </c>
      <c r="G18" s="302"/>
      <c r="H18" s="142"/>
      <c r="I18" s="311"/>
      <c r="J18" s="145" t="s">
        <v>20</v>
      </c>
      <c r="K18" s="205">
        <v>35433</v>
      </c>
      <c r="L18" s="128">
        <v>87797</v>
      </c>
      <c r="M18" s="245" t="s">
        <v>147</v>
      </c>
      <c r="N18" s="128" t="s">
        <v>62</v>
      </c>
      <c r="O18" s="142"/>
      <c r="P18" s="302"/>
      <c r="Q18" s="142"/>
      <c r="R18" s="311"/>
      <c r="S18" s="145" t="s">
        <v>19</v>
      </c>
      <c r="T18" s="205">
        <v>35451</v>
      </c>
      <c r="U18" s="128">
        <v>87832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35418</v>
      </c>
      <c r="C19" s="128">
        <v>4501370010</v>
      </c>
      <c r="D19" s="128"/>
      <c r="E19" s="128"/>
      <c r="F19" s="142" t="s">
        <v>78</v>
      </c>
      <c r="G19" s="302"/>
      <c r="H19" s="142"/>
      <c r="I19" s="311"/>
      <c r="J19" s="145" t="s">
        <v>20</v>
      </c>
      <c r="K19" s="205">
        <v>35434</v>
      </c>
      <c r="L19" s="128">
        <v>87798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35452</v>
      </c>
      <c r="U19" s="128">
        <v>87795</v>
      </c>
      <c r="V19" s="128"/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205">
        <v>35419</v>
      </c>
      <c r="C20" s="128">
        <v>4501370013</v>
      </c>
      <c r="D20" s="128"/>
      <c r="E20" s="128"/>
      <c r="F20" s="142" t="s">
        <v>65</v>
      </c>
      <c r="G20" s="302"/>
      <c r="H20" s="142"/>
      <c r="I20" s="311"/>
      <c r="J20" s="145" t="s">
        <v>22</v>
      </c>
      <c r="K20" s="205">
        <v>35435</v>
      </c>
      <c r="L20" s="148">
        <v>4501370338</v>
      </c>
      <c r="M20" s="128"/>
      <c r="N20" s="128"/>
      <c r="O20" s="142"/>
      <c r="P20" s="302"/>
      <c r="Q20" s="142"/>
      <c r="R20" s="315"/>
      <c r="S20" s="145" t="s">
        <v>20</v>
      </c>
      <c r="T20" s="205">
        <v>35453</v>
      </c>
      <c r="U20" s="128">
        <v>87796</v>
      </c>
      <c r="V20" s="245" t="s">
        <v>148</v>
      </c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35436</v>
      </c>
      <c r="L21" s="128">
        <v>4501370339</v>
      </c>
      <c r="M21" s="172"/>
      <c r="N21" s="128"/>
      <c r="O21" s="142"/>
      <c r="P21" s="302"/>
      <c r="Q21" s="142"/>
      <c r="R21" s="311"/>
      <c r="S21" s="145" t="s">
        <v>22</v>
      </c>
      <c r="T21" s="205">
        <v>35454</v>
      </c>
      <c r="U21" s="128">
        <v>4501370600</v>
      </c>
      <c r="V21" s="128"/>
      <c r="W21" s="128"/>
      <c r="X21" s="142" t="s">
        <v>75</v>
      </c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63</v>
      </c>
      <c r="K22" s="205">
        <v>35437</v>
      </c>
      <c r="L22" s="153"/>
      <c r="M22" s="128">
        <v>280376</v>
      </c>
      <c r="N22" s="128"/>
      <c r="O22" s="142"/>
      <c r="P22" s="302"/>
      <c r="Q22" s="142"/>
      <c r="R22" s="315"/>
      <c r="S22" s="152" t="s">
        <v>22</v>
      </c>
      <c r="T22" s="205">
        <v>35455</v>
      </c>
      <c r="U22" s="153">
        <v>4501370610</v>
      </c>
      <c r="V22" s="128"/>
      <c r="W22" s="128"/>
      <c r="X22" s="142" t="s">
        <v>92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>
        <v>30042093</v>
      </c>
      <c r="L23" s="153" t="s">
        <v>81</v>
      </c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>
        <v>30041166</v>
      </c>
      <c r="L24" s="154" t="s">
        <v>13</v>
      </c>
      <c r="M24" s="141"/>
      <c r="N24" s="141"/>
      <c r="O24" s="142" t="s">
        <v>17</v>
      </c>
      <c r="P24" s="304"/>
      <c r="Q24" s="143"/>
      <c r="R24" s="316"/>
      <c r="S24" s="152" t="s">
        <v>12</v>
      </c>
      <c r="T24" s="128">
        <v>30042094</v>
      </c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30041218</v>
      </c>
      <c r="C25" s="128" t="s">
        <v>13</v>
      </c>
      <c r="D25" s="128"/>
      <c r="E25" s="128"/>
      <c r="F25" s="162" t="s">
        <v>119</v>
      </c>
      <c r="G25" s="128"/>
      <c r="H25" s="142"/>
      <c r="I25" s="311"/>
      <c r="J25" s="156" t="s">
        <v>12</v>
      </c>
      <c r="K25" s="141">
        <v>30042300</v>
      </c>
      <c r="L25" s="154" t="s">
        <v>79</v>
      </c>
      <c r="M25" s="141"/>
      <c r="N25" s="141"/>
      <c r="O25" s="143" t="s">
        <v>74</v>
      </c>
      <c r="P25" s="304"/>
      <c r="Q25" s="143"/>
      <c r="R25" s="316"/>
      <c r="S25" s="145" t="s">
        <v>12</v>
      </c>
      <c r="T25" s="148">
        <v>30041167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30042369</v>
      </c>
      <c r="L26" s="154" t="s">
        <v>77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148">
        <v>30042586</v>
      </c>
      <c r="U26" s="153" t="s">
        <v>77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30042364</v>
      </c>
      <c r="L27" s="153" t="s">
        <v>77</v>
      </c>
      <c r="M27" s="128"/>
      <c r="N27" s="128"/>
      <c r="O27" s="142" t="s">
        <v>14</v>
      </c>
      <c r="P27" s="302"/>
      <c r="Q27" s="142"/>
      <c r="R27" s="311"/>
      <c r="S27" s="145" t="s">
        <v>12</v>
      </c>
      <c r="T27" s="128">
        <v>30042279</v>
      </c>
      <c r="U27" s="148" t="s">
        <v>79</v>
      </c>
      <c r="V27" s="128"/>
      <c r="W27" s="128"/>
      <c r="X27" s="142" t="s">
        <v>64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30042197</v>
      </c>
      <c r="L28" s="148" t="s">
        <v>94</v>
      </c>
      <c r="M28" s="128"/>
      <c r="N28" s="128"/>
      <c r="O28" s="142" t="s">
        <v>66</v>
      </c>
      <c r="P28" s="302"/>
      <c r="Q28" s="142"/>
      <c r="R28" s="311"/>
      <c r="S28" s="145" t="s">
        <v>12</v>
      </c>
      <c r="T28" s="128">
        <v>30042370</v>
      </c>
      <c r="U28" s="128" t="s">
        <v>77</v>
      </c>
      <c r="V28" s="128"/>
      <c r="W28" s="128"/>
      <c r="X28" s="142" t="s">
        <v>74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30042115</v>
      </c>
      <c r="L29" s="300" t="s">
        <v>94</v>
      </c>
      <c r="M29" s="299"/>
      <c r="N29" s="299"/>
      <c r="O29" s="297" t="s">
        <v>65</v>
      </c>
      <c r="P29" s="306"/>
      <c r="Q29" s="297"/>
      <c r="R29" s="313"/>
      <c r="S29" s="145" t="s">
        <v>12</v>
      </c>
      <c r="T29" s="128">
        <v>30042427</v>
      </c>
      <c r="U29" s="128" t="s">
        <v>77</v>
      </c>
      <c r="V29" s="128"/>
      <c r="W29" s="128"/>
      <c r="X29" s="142" t="s">
        <v>117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158">
        <v>30041995</v>
      </c>
      <c r="L30" s="158" t="s">
        <v>79</v>
      </c>
      <c r="M30" s="158"/>
      <c r="N30" s="158"/>
      <c r="O30" s="159" t="s">
        <v>64</v>
      </c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46190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46191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46192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35456</v>
      </c>
      <c r="C34" s="137">
        <v>87814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35474</v>
      </c>
      <c r="L34" s="137">
        <v>87786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35492</v>
      </c>
      <c r="U34" s="137">
        <v>87772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35457</v>
      </c>
      <c r="C35" s="128">
        <v>87816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35475</v>
      </c>
      <c r="L35" s="128">
        <v>87787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35493</v>
      </c>
      <c r="U35" s="128">
        <v>87773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35458</v>
      </c>
      <c r="C36" s="128">
        <v>87817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35476</v>
      </c>
      <c r="L36" s="128">
        <v>87813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35494</v>
      </c>
      <c r="U36" s="128">
        <v>87774</v>
      </c>
      <c r="V36" s="128"/>
      <c r="W36" s="128" t="s">
        <v>73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35459</v>
      </c>
      <c r="C37" s="128">
        <v>87838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35477</v>
      </c>
      <c r="L37" s="128">
        <v>87839</v>
      </c>
      <c r="M37" s="128"/>
      <c r="N37" s="128" t="s">
        <v>69</v>
      </c>
      <c r="O37" s="142"/>
      <c r="P37" s="302"/>
      <c r="Q37" s="142"/>
      <c r="R37" s="311"/>
      <c r="S37" s="145" t="s">
        <v>19</v>
      </c>
      <c r="T37" s="128">
        <v>35495</v>
      </c>
      <c r="U37" s="245">
        <v>87775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35460</v>
      </c>
      <c r="C38" s="128">
        <v>87850</v>
      </c>
      <c r="D38" s="128"/>
      <c r="E38" s="128" t="s">
        <v>69</v>
      </c>
      <c r="F38" s="142"/>
      <c r="G38" s="302"/>
      <c r="H38" s="142"/>
      <c r="I38" s="311"/>
      <c r="J38" s="145" t="s">
        <v>19</v>
      </c>
      <c r="K38" s="205">
        <v>35478</v>
      </c>
      <c r="L38" s="128">
        <v>87840</v>
      </c>
      <c r="M38" s="128"/>
      <c r="N38" s="128" t="s">
        <v>69</v>
      </c>
      <c r="O38" s="142"/>
      <c r="P38" s="302"/>
      <c r="Q38" s="142"/>
      <c r="R38" s="311"/>
      <c r="S38" s="145" t="s">
        <v>19</v>
      </c>
      <c r="T38" s="205">
        <v>35496</v>
      </c>
      <c r="U38" s="128">
        <v>87776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35461</v>
      </c>
      <c r="C39" s="128">
        <v>87851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35479</v>
      </c>
      <c r="L39" s="128">
        <v>87841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35497</v>
      </c>
      <c r="U39" s="128">
        <v>87777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35462</v>
      </c>
      <c r="C40" s="128">
        <v>87852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35480</v>
      </c>
      <c r="L40" s="128">
        <v>87842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35498</v>
      </c>
      <c r="U40" s="128">
        <v>87778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35463</v>
      </c>
      <c r="C41" s="128">
        <v>87853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35481</v>
      </c>
      <c r="L41" s="128">
        <v>87844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35499</v>
      </c>
      <c r="U41" s="128">
        <v>87779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35464</v>
      </c>
      <c r="C42" s="128">
        <v>87855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35482</v>
      </c>
      <c r="L42" s="128">
        <v>87845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205">
        <v>35500</v>
      </c>
      <c r="U42" s="128">
        <v>87780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35465</v>
      </c>
      <c r="C43" s="128">
        <v>87856</v>
      </c>
      <c r="D43" s="128"/>
      <c r="E43" s="128" t="s">
        <v>62</v>
      </c>
      <c r="F43" s="142"/>
      <c r="G43" s="302"/>
      <c r="H43" s="142"/>
      <c r="I43" s="311"/>
      <c r="J43" s="145" t="s">
        <v>19</v>
      </c>
      <c r="K43" s="205">
        <v>35483</v>
      </c>
      <c r="L43" s="128">
        <v>87846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35501</v>
      </c>
      <c r="U43" s="128">
        <v>87781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35466</v>
      </c>
      <c r="C44" s="128">
        <v>87857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35484</v>
      </c>
      <c r="L44" s="128">
        <v>87847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35502</v>
      </c>
      <c r="U44" s="128">
        <v>87783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35467</v>
      </c>
      <c r="C45" s="148">
        <v>87858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35485</v>
      </c>
      <c r="L45" s="148">
        <v>87848</v>
      </c>
      <c r="M45" s="128"/>
      <c r="N45" s="128" t="s">
        <v>71</v>
      </c>
      <c r="O45" s="142"/>
      <c r="P45" s="302"/>
      <c r="Q45" s="142"/>
      <c r="R45" s="311"/>
      <c r="S45" s="145" t="s">
        <v>19</v>
      </c>
      <c r="T45" s="205">
        <v>35503</v>
      </c>
      <c r="U45" s="148">
        <v>87784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35468</v>
      </c>
      <c r="C46" s="128">
        <v>87859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35486</v>
      </c>
      <c r="L46" s="128">
        <v>87849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35504</v>
      </c>
      <c r="U46" s="128">
        <v>87785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35469</v>
      </c>
      <c r="C47" s="128">
        <v>87860</v>
      </c>
      <c r="D47" s="128"/>
      <c r="E47" s="128" t="s">
        <v>72</v>
      </c>
      <c r="F47" s="142"/>
      <c r="G47" s="302"/>
      <c r="H47" s="142"/>
      <c r="I47" s="311"/>
      <c r="J47" s="145" t="s">
        <v>20</v>
      </c>
      <c r="K47" s="205">
        <v>35487</v>
      </c>
      <c r="L47" s="128">
        <v>87793</v>
      </c>
      <c r="M47" s="245" t="s">
        <v>148</v>
      </c>
      <c r="N47" s="128" t="s">
        <v>62</v>
      </c>
      <c r="O47" s="142"/>
      <c r="P47" s="302"/>
      <c r="Q47" s="142"/>
      <c r="R47" s="311"/>
      <c r="S47" s="145" t="s">
        <v>20</v>
      </c>
      <c r="T47" s="205">
        <v>35505</v>
      </c>
      <c r="U47" s="128">
        <v>87791</v>
      </c>
      <c r="V47" s="245" t="s">
        <v>148</v>
      </c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35470</v>
      </c>
      <c r="C48" s="128">
        <v>87861</v>
      </c>
      <c r="D48" s="128"/>
      <c r="E48" s="128" t="s">
        <v>71</v>
      </c>
      <c r="F48" s="142"/>
      <c r="G48" s="302"/>
      <c r="H48" s="142"/>
      <c r="I48" s="311"/>
      <c r="J48" s="145" t="s">
        <v>20</v>
      </c>
      <c r="K48" s="245">
        <v>35488</v>
      </c>
      <c r="L48" s="128">
        <v>87794</v>
      </c>
      <c r="M48" s="245" t="s">
        <v>148</v>
      </c>
      <c r="N48" s="128" t="s">
        <v>62</v>
      </c>
      <c r="O48" s="142"/>
      <c r="P48" s="302"/>
      <c r="Q48" s="142"/>
      <c r="R48" s="309">
        <v>46193</v>
      </c>
      <c r="S48" s="145" t="s">
        <v>20</v>
      </c>
      <c r="T48" s="245">
        <v>35506</v>
      </c>
      <c r="U48" s="128">
        <v>87792</v>
      </c>
      <c r="V48" s="245" t="s">
        <v>148</v>
      </c>
      <c r="W48" s="128" t="s">
        <v>62</v>
      </c>
      <c r="X48" s="142"/>
      <c r="Y48" s="302"/>
      <c r="Z48" s="142"/>
      <c r="AA48" s="311">
        <v>46194</v>
      </c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35471</v>
      </c>
      <c r="C49" s="148">
        <v>87862</v>
      </c>
      <c r="D49" s="128"/>
      <c r="E49" s="128" t="s">
        <v>71</v>
      </c>
      <c r="F49" s="142"/>
      <c r="G49" s="302"/>
      <c r="H49" s="142"/>
      <c r="I49" s="315"/>
      <c r="J49" s="145" t="s">
        <v>22</v>
      </c>
      <c r="K49" s="205">
        <v>35489</v>
      </c>
      <c r="L49" s="148">
        <v>4501371152</v>
      </c>
      <c r="M49" s="128"/>
      <c r="N49" s="128"/>
      <c r="O49" s="142" t="s">
        <v>64</v>
      </c>
      <c r="P49" s="302"/>
      <c r="Q49" s="142"/>
      <c r="R49" s="315"/>
      <c r="S49" s="145" t="s">
        <v>22</v>
      </c>
      <c r="T49" s="205">
        <v>35507</v>
      </c>
      <c r="U49" s="148">
        <v>4501371414</v>
      </c>
      <c r="V49" s="128"/>
      <c r="W49" s="128"/>
      <c r="X49" s="142" t="s">
        <v>65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205">
        <v>35472</v>
      </c>
      <c r="C50" s="128">
        <v>4501370909</v>
      </c>
      <c r="D50" s="128"/>
      <c r="E50" s="128"/>
      <c r="F50" s="142" t="s">
        <v>14</v>
      </c>
      <c r="G50" s="302"/>
      <c r="H50" s="142"/>
      <c r="I50" s="311"/>
      <c r="J50" s="152" t="s">
        <v>22</v>
      </c>
      <c r="K50" s="205">
        <v>35490</v>
      </c>
      <c r="L50" s="128">
        <v>4501371153</v>
      </c>
      <c r="M50" s="128"/>
      <c r="N50" s="128"/>
      <c r="O50" s="142" t="s">
        <v>65</v>
      </c>
      <c r="P50" s="302"/>
      <c r="Q50" s="142"/>
      <c r="R50" s="311"/>
      <c r="S50" s="152" t="s">
        <v>22</v>
      </c>
      <c r="T50" s="205">
        <v>35508</v>
      </c>
      <c r="U50" s="128">
        <v>4501371415</v>
      </c>
      <c r="V50" s="128"/>
      <c r="W50" s="128"/>
      <c r="X50" s="142" t="s">
        <v>76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35473</v>
      </c>
      <c r="C51" s="153">
        <v>4501370910</v>
      </c>
      <c r="D51" s="128"/>
      <c r="E51" s="128"/>
      <c r="F51" s="142" t="s">
        <v>65</v>
      </c>
      <c r="G51" s="302"/>
      <c r="H51" s="142"/>
      <c r="I51" s="315"/>
      <c r="J51" s="152" t="s">
        <v>22</v>
      </c>
      <c r="K51" s="172">
        <v>35491</v>
      </c>
      <c r="L51" s="528" t="s">
        <v>134</v>
      </c>
      <c r="M51" s="529"/>
      <c r="N51" s="128"/>
      <c r="O51" s="142"/>
      <c r="P51" s="302"/>
      <c r="Q51" s="142"/>
      <c r="R51" s="315"/>
      <c r="S51" s="152" t="s">
        <v>22</v>
      </c>
      <c r="T51" s="205">
        <v>35509</v>
      </c>
      <c r="U51" s="153">
        <v>4501371417</v>
      </c>
      <c r="V51" s="128"/>
      <c r="W51" s="128"/>
      <c r="X51" s="142" t="s">
        <v>14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12</v>
      </c>
      <c r="B52" s="128">
        <v>30042191</v>
      </c>
      <c r="C52" s="153"/>
      <c r="D52" s="128"/>
      <c r="E52" s="128"/>
      <c r="F52" s="142" t="s">
        <v>64</v>
      </c>
      <c r="G52" s="302"/>
      <c r="H52" s="142"/>
      <c r="I52" s="311"/>
      <c r="J52" s="152" t="s">
        <v>12</v>
      </c>
      <c r="K52" s="128">
        <v>30042427</v>
      </c>
      <c r="L52" s="153" t="s">
        <v>77</v>
      </c>
      <c r="M52" s="128"/>
      <c r="N52" s="128"/>
      <c r="O52" s="142" t="s">
        <v>119</v>
      </c>
      <c r="P52" s="302"/>
      <c r="Q52" s="142"/>
      <c r="R52" s="311"/>
      <c r="S52" s="152" t="s">
        <v>12</v>
      </c>
      <c r="T52" s="128">
        <v>30042531</v>
      </c>
      <c r="U52" s="153" t="s">
        <v>98</v>
      </c>
      <c r="V52" s="128">
        <v>756143</v>
      </c>
      <c r="W52" s="128"/>
      <c r="X52" s="142" t="s">
        <v>65</v>
      </c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30042370</v>
      </c>
      <c r="C53" s="153" t="s">
        <v>77</v>
      </c>
      <c r="D53" s="141"/>
      <c r="E53" s="141"/>
      <c r="F53" s="142" t="s">
        <v>66</v>
      </c>
      <c r="G53" s="304"/>
      <c r="H53" s="143"/>
      <c r="I53" s="316"/>
      <c r="J53" s="152" t="s">
        <v>12</v>
      </c>
      <c r="K53" s="141">
        <v>30042869</v>
      </c>
      <c r="L53" s="154" t="s">
        <v>13</v>
      </c>
      <c r="M53" s="141"/>
      <c r="N53" s="141"/>
      <c r="O53" s="142" t="s">
        <v>65</v>
      </c>
      <c r="P53" s="304"/>
      <c r="Q53" s="143"/>
      <c r="R53" s="316"/>
      <c r="S53" s="152" t="s">
        <v>12</v>
      </c>
      <c r="T53" s="141">
        <v>30042374</v>
      </c>
      <c r="U53" s="154" t="s">
        <v>77</v>
      </c>
      <c r="V53" s="141"/>
      <c r="W53" s="141"/>
      <c r="X53" s="142" t="s">
        <v>117</v>
      </c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30042095</v>
      </c>
      <c r="C54" s="153" t="s">
        <v>81</v>
      </c>
      <c r="D54" s="141"/>
      <c r="E54" s="141"/>
      <c r="F54" s="143"/>
      <c r="G54" s="304"/>
      <c r="H54" s="143"/>
      <c r="I54" s="316"/>
      <c r="J54" s="156" t="s">
        <v>12</v>
      </c>
      <c r="K54" s="141">
        <v>30042096</v>
      </c>
      <c r="L54" s="154" t="s">
        <v>81</v>
      </c>
      <c r="M54" s="141"/>
      <c r="N54" s="141"/>
      <c r="O54" s="143"/>
      <c r="P54" s="304"/>
      <c r="Q54" s="143"/>
      <c r="R54" s="316"/>
      <c r="S54" s="156" t="s">
        <v>12</v>
      </c>
      <c r="T54" s="141">
        <v>30042097</v>
      </c>
      <c r="U54" s="154" t="s">
        <v>81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30042300</v>
      </c>
      <c r="C55" s="154" t="s">
        <v>79</v>
      </c>
      <c r="D55" s="141"/>
      <c r="E55" s="141"/>
      <c r="F55" s="143" t="s">
        <v>64</v>
      </c>
      <c r="G55" s="304"/>
      <c r="H55" s="143"/>
      <c r="I55" s="316"/>
      <c r="J55" s="156" t="s">
        <v>12</v>
      </c>
      <c r="K55" s="141">
        <v>30042376</v>
      </c>
      <c r="L55" s="154" t="s">
        <v>77</v>
      </c>
      <c r="M55" s="141"/>
      <c r="N55" s="141"/>
      <c r="O55" s="143" t="s">
        <v>66</v>
      </c>
      <c r="P55" s="304"/>
      <c r="Q55" s="143"/>
      <c r="R55" s="316"/>
      <c r="S55" s="156" t="s">
        <v>12</v>
      </c>
      <c r="T55" s="141">
        <v>30042531</v>
      </c>
      <c r="U55" s="154" t="s">
        <v>98</v>
      </c>
      <c r="V55" s="141">
        <v>756150</v>
      </c>
      <c r="W55" s="141"/>
      <c r="X55" s="143" t="s">
        <v>64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30042371</v>
      </c>
      <c r="C56" s="153" t="s">
        <v>77</v>
      </c>
      <c r="D56" s="128"/>
      <c r="E56" s="128"/>
      <c r="F56" s="142" t="s">
        <v>14</v>
      </c>
      <c r="G56" s="302"/>
      <c r="H56" s="142"/>
      <c r="I56" s="311"/>
      <c r="J56" s="152" t="s">
        <v>12</v>
      </c>
      <c r="K56" s="128">
        <v>30042372</v>
      </c>
      <c r="L56" s="153" t="s">
        <v>77</v>
      </c>
      <c r="M56" s="128"/>
      <c r="N56" s="128"/>
      <c r="O56" s="162" t="s">
        <v>78</v>
      </c>
      <c r="Q56" s="142"/>
      <c r="R56" s="311"/>
      <c r="S56" s="145" t="s">
        <v>12</v>
      </c>
      <c r="T56" s="128">
        <v>30042373</v>
      </c>
      <c r="U56" s="153" t="s">
        <v>77</v>
      </c>
      <c r="V56" s="128"/>
      <c r="W56" s="128"/>
      <c r="X56" s="142" t="s">
        <v>16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30042202</v>
      </c>
      <c r="C57" s="148" t="s">
        <v>94</v>
      </c>
      <c r="D57" s="128"/>
      <c r="E57" s="128"/>
      <c r="F57" s="142" t="s">
        <v>16</v>
      </c>
      <c r="G57" s="302"/>
      <c r="H57" s="142"/>
      <c r="I57" s="311"/>
      <c r="J57" s="156" t="s">
        <v>12</v>
      </c>
      <c r="K57" s="128">
        <v>30042280</v>
      </c>
      <c r="L57" s="148" t="s">
        <v>79</v>
      </c>
      <c r="M57" s="128"/>
      <c r="N57" s="128"/>
      <c r="O57" s="142" t="s">
        <v>64</v>
      </c>
      <c r="P57" s="302"/>
      <c r="Q57" s="142"/>
      <c r="R57" s="311"/>
      <c r="S57" s="145" t="s">
        <v>12</v>
      </c>
      <c r="T57" s="128">
        <v>30042870</v>
      </c>
      <c r="U57" s="148" t="s">
        <v>13</v>
      </c>
      <c r="V57" s="128"/>
      <c r="W57" s="128"/>
      <c r="X57" s="142" t="s">
        <v>14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30042211</v>
      </c>
      <c r="C58" s="300" t="s">
        <v>94</v>
      </c>
      <c r="D58" s="299"/>
      <c r="E58" s="299"/>
      <c r="F58" s="297" t="s">
        <v>78</v>
      </c>
      <c r="G58" s="306"/>
      <c r="H58" s="297"/>
      <c r="I58" s="313"/>
      <c r="J58" s="156" t="s">
        <v>12</v>
      </c>
      <c r="K58" s="299">
        <v>30042192</v>
      </c>
      <c r="L58" s="300" t="s">
        <v>94</v>
      </c>
      <c r="M58" s="299"/>
      <c r="N58" s="299"/>
      <c r="O58" s="297" t="s">
        <v>16</v>
      </c>
      <c r="P58" s="306"/>
      <c r="Q58" s="297"/>
      <c r="R58" s="313"/>
      <c r="S58" s="298" t="s">
        <v>12</v>
      </c>
      <c r="T58" s="299">
        <v>30042487</v>
      </c>
      <c r="U58" s="300" t="s">
        <v>79</v>
      </c>
      <c r="V58" s="299"/>
      <c r="W58" s="299"/>
      <c r="X58" s="297" t="s">
        <v>17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158">
        <v>30042217</v>
      </c>
      <c r="L59" s="158" t="s">
        <v>94</v>
      </c>
      <c r="M59" s="158"/>
      <c r="N59" s="158"/>
      <c r="O59" s="159" t="s">
        <v>14</v>
      </c>
      <c r="P59" s="307"/>
      <c r="Q59" s="159"/>
      <c r="R59" s="314"/>
      <c r="S59" s="157" t="s">
        <v>12</v>
      </c>
      <c r="T59" s="158">
        <v>30042132</v>
      </c>
      <c r="U59" s="158" t="s">
        <v>77</v>
      </c>
      <c r="V59" s="158"/>
      <c r="W59" s="158"/>
      <c r="X59" s="159" t="s">
        <v>78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46193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46187</v>
      </c>
      <c r="M61" s="173">
        <f t="shared" ref="M61:M66" si="0">COUNTIF($A$5:$A$30,N61)</f>
        <v>1</v>
      </c>
      <c r="N61" s="174" t="s">
        <v>18</v>
      </c>
      <c r="O61" s="505">
        <f>J3</f>
        <v>46188</v>
      </c>
      <c r="P61" s="173">
        <f t="shared" ref="P61:P66" si="1">COUNTIF($J$5:$J$30,Q61)</f>
        <v>8</v>
      </c>
      <c r="Q61" s="174" t="s">
        <v>18</v>
      </c>
      <c r="R61" s="508">
        <f>S3</f>
        <v>46189</v>
      </c>
      <c r="S61" s="173">
        <f t="shared" ref="S61:S66" si="2">COUNTIF($S$5:$S$30,T61)</f>
        <v>6</v>
      </c>
      <c r="T61" s="174" t="s">
        <v>18</v>
      </c>
      <c r="U61" s="511">
        <f>A32</f>
        <v>46190</v>
      </c>
      <c r="V61" s="173">
        <f t="shared" ref="V61:V66" si="3">COUNTIF($A$34:$A$59,W61)</f>
        <v>7</v>
      </c>
      <c r="W61" s="174" t="s">
        <v>18</v>
      </c>
    </row>
    <row r="62" spans="1:43" x14ac:dyDescent="0.25">
      <c r="A62" s="135" t="s">
        <v>20</v>
      </c>
      <c r="B62" s="207">
        <v>35510</v>
      </c>
      <c r="C62" s="137">
        <v>87790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12</v>
      </c>
      <c r="N62" s="176" t="s">
        <v>19</v>
      </c>
      <c r="O62" s="506"/>
      <c r="P62" s="175">
        <f t="shared" si="1"/>
        <v>13</v>
      </c>
      <c r="Q62" s="176" t="s">
        <v>19</v>
      </c>
      <c r="R62" s="509"/>
      <c r="S62" s="175">
        <f t="shared" si="2"/>
        <v>14</v>
      </c>
      <c r="T62" s="176" t="s">
        <v>19</v>
      </c>
      <c r="U62" s="512"/>
      <c r="V62" s="175">
        <f t="shared" si="3"/>
        <v>16</v>
      </c>
      <c r="W62" s="176" t="s">
        <v>19</v>
      </c>
    </row>
    <row r="63" spans="1:43" x14ac:dyDescent="0.25">
      <c r="A63" s="145" t="s">
        <v>19</v>
      </c>
      <c r="B63" s="205">
        <v>35511</v>
      </c>
      <c r="C63" s="128">
        <v>87764</v>
      </c>
      <c r="D63" s="128"/>
      <c r="E63" s="128" t="s">
        <v>69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35512</v>
      </c>
      <c r="C64" s="128">
        <v>87765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35513</v>
      </c>
      <c r="C65" s="128">
        <v>87766</v>
      </c>
      <c r="D65" s="128"/>
      <c r="E65" s="128" t="s">
        <v>62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35514</v>
      </c>
      <c r="C66" s="128">
        <v>87767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35515</v>
      </c>
      <c r="C67" s="128">
        <v>87768</v>
      </c>
      <c r="D67" s="128"/>
      <c r="E67" s="128" t="s">
        <v>70</v>
      </c>
      <c r="F67" s="142"/>
      <c r="G67" s="302"/>
      <c r="H67" s="142"/>
      <c r="I67" s="311"/>
      <c r="L67" s="504"/>
      <c r="M67" s="177">
        <f>SUM(M61:M66)</f>
        <v>17</v>
      </c>
      <c r="N67" s="178" t="s">
        <v>24</v>
      </c>
      <c r="O67" s="507"/>
      <c r="P67" s="177">
        <f>SUM(P61:P66)</f>
        <v>26</v>
      </c>
      <c r="Q67" s="178" t="s">
        <v>24</v>
      </c>
      <c r="R67" s="510"/>
      <c r="S67" s="177">
        <f>SUM(S61:S66)</f>
        <v>24</v>
      </c>
      <c r="T67" s="178" t="s">
        <v>24</v>
      </c>
      <c r="U67" s="513"/>
      <c r="V67" s="177">
        <f>SUM(V61:V66)</f>
        <v>25</v>
      </c>
      <c r="W67" s="178" t="s">
        <v>24</v>
      </c>
    </row>
    <row r="68" spans="1:23" x14ac:dyDescent="0.25">
      <c r="A68" s="145" t="s">
        <v>19</v>
      </c>
      <c r="B68" s="205">
        <v>35516</v>
      </c>
      <c r="C68" s="128">
        <v>87769</v>
      </c>
      <c r="D68" s="128"/>
      <c r="E68" s="128" t="s">
        <v>70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35517</v>
      </c>
      <c r="C69" s="128">
        <v>87770</v>
      </c>
      <c r="D69" s="128"/>
      <c r="E69" s="128" t="s">
        <v>70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35518</v>
      </c>
      <c r="C70" s="128">
        <v>87788</v>
      </c>
      <c r="D70" s="128"/>
      <c r="E70" s="128" t="s">
        <v>72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35519</v>
      </c>
      <c r="C71" s="128">
        <v>87811</v>
      </c>
      <c r="D71" s="128"/>
      <c r="E71" s="128" t="s">
        <v>72</v>
      </c>
      <c r="F71" s="142"/>
      <c r="G71" s="302"/>
      <c r="H71" s="142"/>
      <c r="I71" s="311"/>
      <c r="L71" s="514">
        <f>J32</f>
        <v>46191</v>
      </c>
      <c r="M71" s="173">
        <f t="shared" ref="M71:M76" si="4">COUNTIF($J$34:$J$59,N71)</f>
        <v>8</v>
      </c>
      <c r="N71" s="174" t="s">
        <v>18</v>
      </c>
      <c r="O71" s="517">
        <f>S32</f>
        <v>46192</v>
      </c>
      <c r="P71" s="173">
        <f>COUNTIF($S$34:$S$59,Q71)</f>
        <v>8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WW25</v>
      </c>
      <c r="V71" s="173">
        <f>SUM(M61,P61,S61,V61,S71,P71,M71)</f>
        <v>42</v>
      </c>
      <c r="W71" s="174" t="s">
        <v>18</v>
      </c>
    </row>
    <row r="72" spans="1:23" x14ac:dyDescent="0.25">
      <c r="A72" s="145" t="s">
        <v>19</v>
      </c>
      <c r="B72" s="205">
        <v>35520</v>
      </c>
      <c r="C72" s="128">
        <v>87812</v>
      </c>
      <c r="D72" s="128"/>
      <c r="E72" s="128" t="s">
        <v>71</v>
      </c>
      <c r="F72" s="142"/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10</v>
      </c>
      <c r="T72" s="176" t="s">
        <v>19</v>
      </c>
      <c r="U72" s="524"/>
      <c r="V72" s="175">
        <f>SUM(M62,P62,S62,V62,M72,P72,S72)</f>
        <v>91</v>
      </c>
      <c r="W72" s="176" t="s">
        <v>19</v>
      </c>
    </row>
    <row r="73" spans="1:23" x14ac:dyDescent="0.25">
      <c r="A73" s="145" t="s">
        <v>22</v>
      </c>
      <c r="B73" s="205">
        <v>35521</v>
      </c>
      <c r="C73" s="148">
        <v>4501371416</v>
      </c>
      <c r="D73" s="128"/>
      <c r="E73" s="128"/>
      <c r="F73" s="142" t="s">
        <v>14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128">
        <v>35522</v>
      </c>
      <c r="C74" s="539" t="s">
        <v>149</v>
      </c>
      <c r="D74" s="543"/>
      <c r="E74" s="540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128">
        <v>35523</v>
      </c>
      <c r="C75" s="544"/>
      <c r="D75" s="545"/>
      <c r="E75" s="546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19</v>
      </c>
      <c r="W75" s="176" t="s">
        <v>22</v>
      </c>
    </row>
    <row r="76" spans="1:23" x14ac:dyDescent="0.25">
      <c r="A76" s="145" t="s">
        <v>22</v>
      </c>
      <c r="B76" s="128">
        <v>35524</v>
      </c>
      <c r="C76" s="541"/>
      <c r="D76" s="547"/>
      <c r="E76" s="542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1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26</v>
      </c>
      <c r="N77" s="178" t="s">
        <v>24</v>
      </c>
      <c r="O77" s="519"/>
      <c r="P77" s="177">
        <f>SUM(P71:P76)</f>
        <v>26</v>
      </c>
      <c r="Q77" s="178" t="s">
        <v>24</v>
      </c>
      <c r="R77" s="522"/>
      <c r="S77" s="177">
        <f>SUM(S71:S76)</f>
        <v>19</v>
      </c>
      <c r="T77" s="178" t="s">
        <v>24</v>
      </c>
      <c r="U77" s="525"/>
      <c r="V77" s="177">
        <f>SUM(V71:V76)</f>
        <v>163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128">
        <v>30042531</v>
      </c>
      <c r="C80" s="153" t="s">
        <v>98</v>
      </c>
      <c r="D80" s="128">
        <v>756151</v>
      </c>
      <c r="E80" s="128"/>
      <c r="F80" s="142" t="s">
        <v>129</v>
      </c>
      <c r="G80" s="302"/>
      <c r="H80" s="142"/>
      <c r="I80" s="311"/>
    </row>
    <row r="81" spans="1:10" x14ac:dyDescent="0.25">
      <c r="A81" s="152" t="s">
        <v>12</v>
      </c>
      <c r="B81" s="141">
        <v>30042531</v>
      </c>
      <c r="C81" s="154" t="s">
        <v>98</v>
      </c>
      <c r="D81" s="141">
        <v>756153</v>
      </c>
      <c r="E81" s="141"/>
      <c r="F81" s="142" t="s">
        <v>75</v>
      </c>
      <c r="G81" s="304"/>
      <c r="H81" s="143"/>
      <c r="I81" s="316"/>
    </row>
    <row r="82" spans="1:10" x14ac:dyDescent="0.25">
      <c r="A82" s="156" t="s">
        <v>12</v>
      </c>
      <c r="B82" s="141">
        <v>30042531</v>
      </c>
      <c r="C82" s="154" t="s">
        <v>98</v>
      </c>
      <c r="D82" s="141">
        <v>756153</v>
      </c>
      <c r="E82" s="141"/>
      <c r="F82" s="143" t="s">
        <v>74</v>
      </c>
      <c r="G82" s="304"/>
      <c r="H82" s="143"/>
      <c r="I82" s="316"/>
    </row>
    <row r="83" spans="1:10" x14ac:dyDescent="0.25">
      <c r="A83" s="156" t="s">
        <v>12</v>
      </c>
      <c r="B83" s="141">
        <v>30042377</v>
      </c>
      <c r="C83" s="154" t="s">
        <v>77</v>
      </c>
      <c r="D83" s="141"/>
      <c r="E83" s="141"/>
      <c r="F83" s="143" t="s">
        <v>66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1</v>
      </c>
      <c r="C90" s="188">
        <f t="shared" si="6"/>
        <v>12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17</v>
      </c>
      <c r="J90" s="189">
        <f>SUM(C90:G90)</f>
        <v>16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13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26</v>
      </c>
      <c r="J91" s="189">
        <f t="shared" ref="J91:J96" si="9">SUM(C91:G91)</f>
        <v>18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14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24</v>
      </c>
      <c r="J92" s="189">
        <f t="shared" si="9"/>
        <v>18</v>
      </c>
    </row>
    <row r="93" spans="1:10" x14ac:dyDescent="0.25">
      <c r="A93" s="192" t="s">
        <v>30</v>
      </c>
      <c r="B93" s="188">
        <f t="shared" ref="B93:G93" si="11">COUNTIF($A$34:$A$59,B$89)</f>
        <v>7</v>
      </c>
      <c r="C93" s="188">
        <f t="shared" si="11"/>
        <v>16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25</v>
      </c>
      <c r="J93" s="189">
        <f t="shared" si="9"/>
        <v>18</v>
      </c>
    </row>
    <row r="94" spans="1:10" x14ac:dyDescent="0.25">
      <c r="A94" s="193" t="s">
        <v>31</v>
      </c>
      <c r="B94" s="188">
        <f t="shared" ref="B94:G94" si="12">COUNTIF($J$34:$J$59,B$89)</f>
        <v>8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26</v>
      </c>
      <c r="J94" s="189">
        <f t="shared" si="9"/>
        <v>18</v>
      </c>
    </row>
    <row r="95" spans="1:10" x14ac:dyDescent="0.25">
      <c r="A95" s="194" t="s">
        <v>32</v>
      </c>
      <c r="B95" s="188">
        <f t="shared" ref="B95:G95" si="13">COUNTIF($S$34:$S$59,B$89)</f>
        <v>8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26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10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0</v>
      </c>
      <c r="H96" s="189">
        <f t="shared" si="7"/>
        <v>19</v>
      </c>
      <c r="J96" s="189">
        <f t="shared" si="9"/>
        <v>15</v>
      </c>
    </row>
    <row r="97" spans="1:47" ht="16.5" thickBot="1" x14ac:dyDescent="0.3">
      <c r="A97" s="186" t="s">
        <v>24</v>
      </c>
      <c r="B97" s="196">
        <f t="shared" ref="B97:H97" si="15">SUM(B90:B96)</f>
        <v>42</v>
      </c>
      <c r="C97" s="196">
        <f t="shared" si="15"/>
        <v>91</v>
      </c>
      <c r="D97" s="196">
        <f t="shared" si="15"/>
        <v>10</v>
      </c>
      <c r="E97" s="196">
        <f t="shared" si="15"/>
        <v>0</v>
      </c>
      <c r="F97" s="196">
        <f t="shared" si="15"/>
        <v>19</v>
      </c>
      <c r="G97" s="196">
        <f t="shared" si="15"/>
        <v>1</v>
      </c>
      <c r="H97" s="179">
        <f t="shared" si="15"/>
        <v>163</v>
      </c>
      <c r="J97" s="179">
        <f>SUM(J90:J96)</f>
        <v>121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35404</v>
      </c>
      <c r="B101" s="197">
        <f t="shared" si="16"/>
        <v>87161</v>
      </c>
      <c r="C101" s="198">
        <f>IF(B5="","",$A$3)</f>
        <v>46187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>280212 full</v>
      </c>
      <c r="G101" s="199" t="str">
        <f>IF(G5="","",G5)</f>
        <v/>
      </c>
      <c r="H101" s="200">
        <v>1</v>
      </c>
      <c r="I101" s="197">
        <f t="shared" ref="I101:J106" si="17">IF(K5="","",K5)</f>
        <v>35420</v>
      </c>
      <c r="J101" s="197">
        <f t="shared" si="17"/>
        <v>87771</v>
      </c>
      <c r="K101" s="198">
        <f t="shared" ref="K101:K106" si="18">IF(K5="","",$J$3)</f>
        <v>46188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35438</v>
      </c>
      <c r="R101" s="197">
        <f t="shared" si="23"/>
        <v>87818</v>
      </c>
      <c r="S101" s="198">
        <f t="shared" ref="S101:S106" si="24">IF(T5="","",$S$3)</f>
        <v>46189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35456</v>
      </c>
      <c r="Z101" s="197">
        <f t="shared" si="29"/>
        <v>87814</v>
      </c>
      <c r="AA101" s="198">
        <f t="shared" ref="AA101:AA108" si="30">IF(B34="","",$A$32)</f>
        <v>46190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>IF(K34="","",K34)</f>
        <v>35474</v>
      </c>
      <c r="AH101" s="197">
        <f t="shared" ref="AG101:AH108" si="35">IF(L34="","",L34)</f>
        <v>87786</v>
      </c>
      <c r="AI101" s="198">
        <f>IF(K34="","",$J$32)</f>
        <v>46191</v>
      </c>
      <c r="AJ101" s="197" t="str">
        <f t="shared" ref="AJ101:AJ108" si="36">IF(J34="","",J34)</f>
        <v>SLC</v>
      </c>
      <c r="AK101" s="197" t="str">
        <f t="shared" ref="AK101:AK108" si="37">IF(N34="","",N34)</f>
        <v>INTEGRITY</v>
      </c>
      <c r="AL101" s="197" t="str">
        <f t="shared" ref="AL101:AL108" si="38">IF(M34="","",M34)</f>
        <v/>
      </c>
      <c r="AM101" s="197" t="str">
        <f t="shared" ref="AM101:AM108" si="39">IF(P34="","",P34)</f>
        <v/>
      </c>
      <c r="AO101" s="197">
        <f t="shared" ref="AO101:AP108" si="40">IF(T34="","",T34)</f>
        <v>35492</v>
      </c>
      <c r="AP101" s="197">
        <f t="shared" si="40"/>
        <v>87772</v>
      </c>
      <c r="AQ101" s="198">
        <f t="shared" ref="AQ101:AQ108" si="41">IF(T34="","",$S$32)</f>
        <v>46192</v>
      </c>
      <c r="AR101" s="197" t="str">
        <f t="shared" ref="AR101:AR108" si="42">IF(S34="","",S34)</f>
        <v>SLC</v>
      </c>
      <c r="AS101" s="197" t="str">
        <f t="shared" ref="AS101:AS108" si="43">IF(W34="","",W34)</f>
        <v>SAUER</v>
      </c>
      <c r="AT101" s="197" t="str">
        <f t="shared" ref="AT101:AT108" si="44">IF(V34="","",V34)</f>
        <v/>
      </c>
      <c r="AU101" s="197" t="str">
        <f t="shared" ref="AU101:AU108" si="45">IF(Y34="","",Y34)</f>
        <v/>
      </c>
    </row>
    <row r="102" spans="1:47" x14ac:dyDescent="0.25">
      <c r="A102" s="197">
        <f t="shared" si="16"/>
        <v>35405</v>
      </c>
      <c r="B102" s="197">
        <f t="shared" si="16"/>
        <v>87193</v>
      </c>
      <c r="C102" s="198">
        <f>IF(B6="","",$A$3)</f>
        <v>46187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35421</v>
      </c>
      <c r="J102" s="197">
        <f t="shared" si="17"/>
        <v>87782</v>
      </c>
      <c r="K102" s="198">
        <f t="shared" si="18"/>
        <v>46188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35439</v>
      </c>
      <c r="R102" s="197">
        <f t="shared" si="23"/>
        <v>87819</v>
      </c>
      <c r="S102" s="198">
        <f t="shared" si="24"/>
        <v>46189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35457</v>
      </c>
      <c r="Z102" s="197">
        <f t="shared" si="29"/>
        <v>87816</v>
      </c>
      <c r="AA102" s="198">
        <f t="shared" si="30"/>
        <v>46190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>IF(K35="","",K35)</f>
        <v>35475</v>
      </c>
      <c r="AH102" s="197">
        <f t="shared" si="35"/>
        <v>87787</v>
      </c>
      <c r="AI102" s="198">
        <f>IF(K35="","",$J$32)</f>
        <v>46191</v>
      </c>
      <c r="AJ102" s="197" t="str">
        <f t="shared" si="36"/>
        <v>SLC</v>
      </c>
      <c r="AK102" s="197" t="str">
        <f t="shared" si="37"/>
        <v>INTEGRITY</v>
      </c>
      <c r="AL102" s="197" t="str">
        <f t="shared" si="38"/>
        <v/>
      </c>
      <c r="AM102" s="197" t="str">
        <f t="shared" si="39"/>
        <v/>
      </c>
      <c r="AO102" s="197">
        <f t="shared" si="40"/>
        <v>35493</v>
      </c>
      <c r="AP102" s="197">
        <f t="shared" si="40"/>
        <v>87773</v>
      </c>
      <c r="AQ102" s="198">
        <f t="shared" si="41"/>
        <v>46192</v>
      </c>
      <c r="AR102" s="197" t="str">
        <f t="shared" si="42"/>
        <v>SLC</v>
      </c>
      <c r="AS102" s="197" t="str">
        <f t="shared" si="43"/>
        <v>SAUER</v>
      </c>
      <c r="AT102" s="197" t="str">
        <f t="shared" si="44"/>
        <v/>
      </c>
      <c r="AU102" s="197" t="str">
        <f t="shared" si="45"/>
        <v/>
      </c>
    </row>
    <row r="103" spans="1:47" x14ac:dyDescent="0.25">
      <c r="A103" s="197">
        <f t="shared" si="16"/>
        <v>35406</v>
      </c>
      <c r="B103" s="197">
        <f t="shared" si="16"/>
        <v>87194</v>
      </c>
      <c r="C103" s="198">
        <f>IF(B7="","",$A$3)</f>
        <v>46187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35422</v>
      </c>
      <c r="J103" s="197">
        <f t="shared" si="17"/>
        <v>87799</v>
      </c>
      <c r="K103" s="198">
        <f t="shared" si="18"/>
        <v>46188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35440</v>
      </c>
      <c r="R103" s="197">
        <f t="shared" si="23"/>
        <v>87820</v>
      </c>
      <c r="S103" s="198">
        <f t="shared" si="24"/>
        <v>46189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35458</v>
      </c>
      <c r="Z103" s="197">
        <f t="shared" si="29"/>
        <v>87817</v>
      </c>
      <c r="AA103" s="198">
        <f t="shared" si="30"/>
        <v>46190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35476</v>
      </c>
      <c r="AH103" s="197">
        <f t="shared" si="35"/>
        <v>87813</v>
      </c>
      <c r="AI103" s="198">
        <f t="shared" ref="AI103:AI108" si="46">IF(K36="","",$J$32)</f>
        <v>46191</v>
      </c>
      <c r="AJ103" s="197" t="str">
        <f t="shared" si="36"/>
        <v>SLC</v>
      </c>
      <c r="AK103" s="197" t="str">
        <f t="shared" si="37"/>
        <v>INTEGRITY</v>
      </c>
      <c r="AL103" s="197" t="str">
        <f t="shared" si="38"/>
        <v/>
      </c>
      <c r="AM103" s="197" t="str">
        <f t="shared" si="39"/>
        <v/>
      </c>
      <c r="AO103" s="197">
        <f t="shared" si="40"/>
        <v>35494</v>
      </c>
      <c r="AP103" s="197">
        <f t="shared" si="40"/>
        <v>87774</v>
      </c>
      <c r="AQ103" s="198">
        <f t="shared" si="41"/>
        <v>46192</v>
      </c>
      <c r="AR103" s="197" t="str">
        <f t="shared" si="42"/>
        <v>SLC</v>
      </c>
      <c r="AS103" s="197" t="str">
        <f t="shared" si="43"/>
        <v>SUNRISE</v>
      </c>
      <c r="AT103" s="197" t="str">
        <f t="shared" si="44"/>
        <v/>
      </c>
      <c r="AU103" s="197" t="str">
        <f t="shared" si="45"/>
        <v/>
      </c>
    </row>
    <row r="104" spans="1:47" x14ac:dyDescent="0.25">
      <c r="A104" s="197">
        <f t="shared" si="16"/>
        <v>35407</v>
      </c>
      <c r="B104" s="197">
        <f t="shared" si="16"/>
        <v>87195</v>
      </c>
      <c r="C104" s="198">
        <f>IF(B8="","",$A$3)</f>
        <v>46187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35423</v>
      </c>
      <c r="J104" s="197">
        <f t="shared" si="17"/>
        <v>87810</v>
      </c>
      <c r="K104" s="198">
        <f t="shared" si="18"/>
        <v>46188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35441</v>
      </c>
      <c r="R104" s="197">
        <f t="shared" si="23"/>
        <v>87821</v>
      </c>
      <c r="S104" s="198">
        <f t="shared" si="24"/>
        <v>46189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35459</v>
      </c>
      <c r="Z104" s="197">
        <f t="shared" si="29"/>
        <v>87838</v>
      </c>
      <c r="AA104" s="198">
        <f t="shared" si="30"/>
        <v>46190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35477</v>
      </c>
      <c r="AH104" s="197">
        <f t="shared" si="35"/>
        <v>87839</v>
      </c>
      <c r="AI104" s="198">
        <f t="shared" si="46"/>
        <v>46191</v>
      </c>
      <c r="AJ104" s="197" t="str">
        <f t="shared" si="36"/>
        <v>SLC</v>
      </c>
      <c r="AK104" s="197" t="str">
        <f t="shared" si="37"/>
        <v>SAUER</v>
      </c>
      <c r="AL104" s="197" t="str">
        <f t="shared" si="38"/>
        <v/>
      </c>
      <c r="AM104" s="197" t="str">
        <f t="shared" si="39"/>
        <v/>
      </c>
      <c r="AO104" s="197">
        <f t="shared" si="40"/>
        <v>35495</v>
      </c>
      <c r="AP104" s="197">
        <f t="shared" si="40"/>
        <v>87775</v>
      </c>
      <c r="AQ104" s="198">
        <f t="shared" si="41"/>
        <v>46192</v>
      </c>
      <c r="AR104" s="197" t="str">
        <f t="shared" si="42"/>
        <v>SLC</v>
      </c>
      <c r="AS104" s="197" t="str">
        <f t="shared" si="43"/>
        <v>INTEGRITY</v>
      </c>
      <c r="AT104" s="197" t="str">
        <f t="shared" si="44"/>
        <v/>
      </c>
      <c r="AU104" s="197" t="str">
        <f t="shared" si="45"/>
        <v/>
      </c>
    </row>
    <row r="105" spans="1:47" x14ac:dyDescent="0.25">
      <c r="A105" s="197">
        <f t="shared" si="16"/>
        <v>35408</v>
      </c>
      <c r="B105" s="197">
        <f t="shared" si="16"/>
        <v>87196</v>
      </c>
      <c r="C105" s="198">
        <f>IF(B9="","",$A$3)</f>
        <v>46187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35424</v>
      </c>
      <c r="J105" s="197">
        <f t="shared" si="17"/>
        <v>87815</v>
      </c>
      <c r="K105" s="198">
        <f t="shared" si="18"/>
        <v>46188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35442</v>
      </c>
      <c r="R105" s="197">
        <f t="shared" si="23"/>
        <v>87822</v>
      </c>
      <c r="S105" s="198">
        <f t="shared" si="24"/>
        <v>46189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35460</v>
      </c>
      <c r="Z105" s="197">
        <f t="shared" si="29"/>
        <v>87850</v>
      </c>
      <c r="AA105" s="198">
        <f t="shared" si="30"/>
        <v>46190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35478</v>
      </c>
      <c r="AH105" s="197">
        <f t="shared" si="35"/>
        <v>87840</v>
      </c>
      <c r="AI105" s="198">
        <f t="shared" si="46"/>
        <v>46191</v>
      </c>
      <c r="AJ105" s="197" t="str">
        <f t="shared" si="36"/>
        <v>SLC</v>
      </c>
      <c r="AK105" s="197" t="str">
        <f t="shared" si="37"/>
        <v>SAUER</v>
      </c>
      <c r="AL105" s="197" t="str">
        <f t="shared" si="38"/>
        <v/>
      </c>
      <c r="AM105" s="197" t="str">
        <f t="shared" si="39"/>
        <v/>
      </c>
      <c r="AO105" s="197">
        <f t="shared" si="40"/>
        <v>35496</v>
      </c>
      <c r="AP105" s="197">
        <f t="shared" si="40"/>
        <v>87776</v>
      </c>
      <c r="AQ105" s="198">
        <f t="shared" si="41"/>
        <v>46192</v>
      </c>
      <c r="AR105" s="197" t="str">
        <f t="shared" si="42"/>
        <v>SLC</v>
      </c>
      <c r="AS105" s="197" t="str">
        <f t="shared" si="43"/>
        <v>SUNRISE</v>
      </c>
      <c r="AT105" s="197" t="str">
        <f t="shared" si="44"/>
        <v/>
      </c>
      <c r="AU105" s="197" t="str">
        <f t="shared" si="45"/>
        <v/>
      </c>
    </row>
    <row r="106" spans="1:47" x14ac:dyDescent="0.25">
      <c r="A106" s="197">
        <f t="shared" ref="A106:B115" si="47">IF(B14="","",B14)</f>
        <v>35413</v>
      </c>
      <c r="B106" s="197">
        <f t="shared" si="47"/>
        <v>87202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SAUER</v>
      </c>
      <c r="F106" s="197" t="str">
        <f t="shared" ref="F106:F115" si="51">IF(D14="","",D14)</f>
        <v/>
      </c>
      <c r="G106" s="197">
        <f t="shared" ref="G106:G115" si="52">IF(C14="","",C14)</f>
        <v>87202</v>
      </c>
      <c r="H106" s="200">
        <v>6</v>
      </c>
      <c r="I106" s="197">
        <f t="shared" si="17"/>
        <v>35425</v>
      </c>
      <c r="J106" s="197">
        <f t="shared" si="17"/>
        <v>87826</v>
      </c>
      <c r="K106" s="198">
        <f t="shared" si="18"/>
        <v>46188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35443</v>
      </c>
      <c r="R106" s="197">
        <f t="shared" si="23"/>
        <v>87823</v>
      </c>
      <c r="S106" s="198">
        <f t="shared" si="24"/>
        <v>46189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35461</v>
      </c>
      <c r="Z106" s="197">
        <f t="shared" si="29"/>
        <v>87851</v>
      </c>
      <c r="AA106" s="198">
        <f t="shared" si="30"/>
        <v>46190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35479</v>
      </c>
      <c r="AH106" s="197">
        <f t="shared" si="35"/>
        <v>87841</v>
      </c>
      <c r="AI106" s="198">
        <f t="shared" si="46"/>
        <v>46191</v>
      </c>
      <c r="AJ106" s="197" t="str">
        <f t="shared" si="36"/>
        <v>SLC</v>
      </c>
      <c r="AK106" s="197" t="str">
        <f t="shared" si="37"/>
        <v>SUNRISE</v>
      </c>
      <c r="AL106" s="197" t="str">
        <f t="shared" si="38"/>
        <v/>
      </c>
      <c r="AM106" s="197" t="str">
        <f t="shared" si="39"/>
        <v/>
      </c>
      <c r="AO106" s="197">
        <f t="shared" si="40"/>
        <v>35497</v>
      </c>
      <c r="AP106" s="197">
        <f t="shared" si="40"/>
        <v>87777</v>
      </c>
      <c r="AQ106" s="198">
        <f t="shared" si="41"/>
        <v>46192</v>
      </c>
      <c r="AR106" s="197" t="str">
        <f t="shared" si="42"/>
        <v>SLC</v>
      </c>
      <c r="AS106" s="197" t="str">
        <f t="shared" si="43"/>
        <v>SUNRISE</v>
      </c>
      <c r="AT106" s="197" t="str">
        <f t="shared" si="44"/>
        <v/>
      </c>
      <c r="AU106" s="197" t="str">
        <f t="shared" si="45"/>
        <v/>
      </c>
    </row>
    <row r="107" spans="1:47" x14ac:dyDescent="0.25">
      <c r="A107" s="197">
        <f t="shared" si="47"/>
        <v>35414</v>
      </c>
      <c r="B107" s="197">
        <f t="shared" si="47"/>
        <v>87203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IDEAL</v>
      </c>
      <c r="F107" s="197" t="str">
        <f t="shared" si="51"/>
        <v/>
      </c>
      <c r="G107" s="197">
        <f t="shared" si="52"/>
        <v>87203</v>
      </c>
      <c r="H107" s="200">
        <v>7</v>
      </c>
      <c r="I107" s="197">
        <f t="shared" ref="I107:J117" si="53">IF(K13="","",K13)</f>
        <v>35428</v>
      </c>
      <c r="J107" s="197">
        <f t="shared" si="53"/>
        <v>87835</v>
      </c>
      <c r="K107" s="198">
        <f t="shared" ref="K107:K117" si="54">IF(K13="","",$J$3)</f>
        <v>46188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35446</v>
      </c>
      <c r="R107" s="197">
        <f t="shared" si="59"/>
        <v>87827</v>
      </c>
      <c r="S107" s="198">
        <f t="shared" ref="S107:S117" si="60">IF(T13="","",$S$3)</f>
        <v>46189</v>
      </c>
      <c r="T107" s="197" t="str">
        <f t="shared" ref="T107:T117" si="61">IF(S13="","",S13)</f>
        <v>SLC</v>
      </c>
      <c r="U107" s="197" t="str">
        <f t="shared" ref="U107:U117" si="62">IF(W13="","",W13)</f>
        <v>INTEGRITY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35462</v>
      </c>
      <c r="Z107" s="197">
        <f t="shared" si="29"/>
        <v>87852</v>
      </c>
      <c r="AA107" s="198">
        <f t="shared" si="30"/>
        <v>46190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35480</v>
      </c>
      <c r="AH107" s="197">
        <f t="shared" si="35"/>
        <v>87842</v>
      </c>
      <c r="AI107" s="198">
        <f t="shared" si="46"/>
        <v>46191</v>
      </c>
      <c r="AJ107" s="197" t="str">
        <f t="shared" si="36"/>
        <v>SLC</v>
      </c>
      <c r="AK107" s="197" t="str">
        <f t="shared" si="37"/>
        <v>SUNRISE</v>
      </c>
      <c r="AL107" s="197" t="str">
        <f t="shared" si="38"/>
        <v/>
      </c>
      <c r="AM107" s="197" t="str">
        <f t="shared" si="39"/>
        <v/>
      </c>
      <c r="AO107" s="197">
        <f t="shared" si="40"/>
        <v>35498</v>
      </c>
      <c r="AP107" s="197">
        <f t="shared" si="40"/>
        <v>87778</v>
      </c>
      <c r="AQ107" s="198">
        <f t="shared" si="41"/>
        <v>46192</v>
      </c>
      <c r="AR107" s="197" t="str">
        <f t="shared" si="42"/>
        <v>SLC</v>
      </c>
      <c r="AS107" s="197" t="str">
        <f t="shared" si="43"/>
        <v>HANDY</v>
      </c>
      <c r="AT107" s="197" t="str">
        <f t="shared" si="44"/>
        <v/>
      </c>
      <c r="AU107" s="197" t="str">
        <f t="shared" si="45"/>
        <v/>
      </c>
    </row>
    <row r="108" spans="1:47" x14ac:dyDescent="0.25">
      <c r="A108" s="197">
        <f t="shared" si="47"/>
        <v>35415</v>
      </c>
      <c r="B108" s="197">
        <f t="shared" si="47"/>
        <v>87204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CHR</v>
      </c>
      <c r="F108" s="197" t="str">
        <f t="shared" si="51"/>
        <v/>
      </c>
      <c r="G108" s="197">
        <f t="shared" si="52"/>
        <v>87204</v>
      </c>
      <c r="H108" s="200">
        <v>8</v>
      </c>
      <c r="I108" s="197">
        <f t="shared" si="53"/>
        <v>35429</v>
      </c>
      <c r="J108" s="197">
        <f t="shared" si="53"/>
        <v>87836</v>
      </c>
      <c r="K108" s="198">
        <f t="shared" si="54"/>
        <v>46188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35447</v>
      </c>
      <c r="R108" s="197">
        <f t="shared" si="59"/>
        <v>87828</v>
      </c>
      <c r="S108" s="198">
        <f t="shared" si="60"/>
        <v>46189</v>
      </c>
      <c r="T108" s="197" t="str">
        <f t="shared" si="61"/>
        <v>SLC</v>
      </c>
      <c r="U108" s="197" t="str">
        <f t="shared" si="62"/>
        <v>HANDY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35463</v>
      </c>
      <c r="Z108" s="197">
        <f t="shared" si="29"/>
        <v>87853</v>
      </c>
      <c r="AA108" s="198">
        <f t="shared" si="30"/>
        <v>46190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35481</v>
      </c>
      <c r="AH108" s="197">
        <f t="shared" si="35"/>
        <v>87844</v>
      </c>
      <c r="AI108" s="198">
        <f t="shared" si="46"/>
        <v>46191</v>
      </c>
      <c r="AJ108" s="197" t="str">
        <f t="shared" si="36"/>
        <v>SLC</v>
      </c>
      <c r="AK108" s="197" t="str">
        <f t="shared" si="37"/>
        <v>SUNRISE</v>
      </c>
      <c r="AL108" s="197" t="str">
        <f t="shared" si="38"/>
        <v/>
      </c>
      <c r="AM108" s="197" t="str">
        <f t="shared" si="39"/>
        <v/>
      </c>
      <c r="AO108" s="197">
        <f t="shared" si="40"/>
        <v>35499</v>
      </c>
      <c r="AP108" s="197">
        <f t="shared" si="40"/>
        <v>87779</v>
      </c>
      <c r="AQ108" s="198">
        <f t="shared" si="41"/>
        <v>46192</v>
      </c>
      <c r="AR108" s="197" t="str">
        <f t="shared" si="42"/>
        <v>SLC</v>
      </c>
      <c r="AS108" s="197" t="str">
        <f t="shared" si="43"/>
        <v>HANDY</v>
      </c>
      <c r="AT108" s="197" t="str">
        <f t="shared" si="44"/>
        <v/>
      </c>
      <c r="AU108" s="197" t="str">
        <f t="shared" si="45"/>
        <v/>
      </c>
    </row>
    <row r="109" spans="1:47" x14ac:dyDescent="0.25">
      <c r="A109" s="197">
        <f t="shared" si="47"/>
        <v>35416</v>
      </c>
      <c r="B109" s="197">
        <f t="shared" si="47"/>
        <v>87205</v>
      </c>
      <c r="C109" s="198" t="str">
        <f t="shared" si="48"/>
        <v/>
      </c>
      <c r="D109" s="197" t="str">
        <f t="shared" si="49"/>
        <v>SLC</v>
      </c>
      <c r="E109" s="197" t="str">
        <f t="shared" si="50"/>
        <v>CHR</v>
      </c>
      <c r="F109" s="197" t="str">
        <f t="shared" si="51"/>
        <v/>
      </c>
      <c r="G109" s="197">
        <f t="shared" si="52"/>
        <v>87205</v>
      </c>
      <c r="H109" s="200">
        <v>9</v>
      </c>
      <c r="I109" s="197">
        <f t="shared" si="53"/>
        <v>35430</v>
      </c>
      <c r="J109" s="197">
        <f t="shared" si="53"/>
        <v>87837</v>
      </c>
      <c r="K109" s="198">
        <f t="shared" si="54"/>
        <v>46188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35448</v>
      </c>
      <c r="R109" s="197">
        <f t="shared" si="59"/>
        <v>87829</v>
      </c>
      <c r="S109" s="198">
        <f t="shared" si="60"/>
        <v>46189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35466</v>
      </c>
      <c r="Z109" s="197">
        <f t="shared" si="65"/>
        <v>87857</v>
      </c>
      <c r="AA109" s="198">
        <f t="shared" ref="AA109:AA122" si="66">IF(B44="","",$A$32)</f>
        <v>46190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35484</v>
      </c>
      <c r="AH109" s="197">
        <f t="shared" si="71"/>
        <v>87847</v>
      </c>
      <c r="AI109" s="198">
        <f t="shared" ref="AI109:AI122" si="72">IF(K44="","",$J$32)</f>
        <v>46191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35502</v>
      </c>
      <c r="AP109" s="197">
        <f t="shared" si="77"/>
        <v>87783</v>
      </c>
      <c r="AQ109" s="198">
        <f t="shared" ref="AQ109:AQ122" si="78">IF(T44="","",$S$32)</f>
        <v>46192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35417</v>
      </c>
      <c r="B110" s="197">
        <f t="shared" si="47"/>
        <v>4501370009</v>
      </c>
      <c r="C110" s="198" t="str">
        <f t="shared" si="48"/>
        <v>7AM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4501370009</v>
      </c>
      <c r="H110" s="200">
        <v>10</v>
      </c>
      <c r="I110" s="197">
        <f t="shared" si="53"/>
        <v>35431</v>
      </c>
      <c r="J110" s="197">
        <f t="shared" si="53"/>
        <v>87843</v>
      </c>
      <c r="K110" s="198">
        <f t="shared" si="54"/>
        <v>46188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35449</v>
      </c>
      <c r="R110" s="197">
        <f t="shared" si="59"/>
        <v>87830</v>
      </c>
      <c r="S110" s="198">
        <f t="shared" si="60"/>
        <v>46189</v>
      </c>
      <c r="T110" s="197" t="str">
        <f t="shared" si="61"/>
        <v>SLC</v>
      </c>
      <c r="U110" s="197" t="str">
        <f t="shared" si="62"/>
        <v>MAY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35467</v>
      </c>
      <c r="Z110" s="197">
        <f t="shared" si="65"/>
        <v>87858</v>
      </c>
      <c r="AA110" s="198">
        <f t="shared" si="66"/>
        <v>46190</v>
      </c>
      <c r="AB110" s="197" t="str">
        <f t="shared" si="67"/>
        <v>SLC</v>
      </c>
      <c r="AC110" s="197" t="str">
        <f t="shared" si="68"/>
        <v>HANDY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35485</v>
      </c>
      <c r="AH110" s="197">
        <f t="shared" si="71"/>
        <v>87848</v>
      </c>
      <c r="AI110" s="198">
        <f t="shared" si="72"/>
        <v>46191</v>
      </c>
      <c r="AJ110" s="197" t="str">
        <f t="shared" si="73"/>
        <v>SLC</v>
      </c>
      <c r="AK110" s="197" t="str">
        <f t="shared" si="74"/>
        <v>IDEAL</v>
      </c>
      <c r="AL110" s="197" t="str">
        <f t="shared" si="75"/>
        <v/>
      </c>
      <c r="AM110" s="197" t="str">
        <f t="shared" si="76"/>
        <v/>
      </c>
      <c r="AO110" s="197">
        <f t="shared" si="77"/>
        <v>35503</v>
      </c>
      <c r="AP110" s="197">
        <f t="shared" si="77"/>
        <v>87784</v>
      </c>
      <c r="AQ110" s="198">
        <f t="shared" si="78"/>
        <v>46192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35418</v>
      </c>
      <c r="B111" s="197">
        <f t="shared" si="47"/>
        <v>4501370010</v>
      </c>
      <c r="C111" s="198" t="str">
        <f t="shared" si="48"/>
        <v>11AM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4501370010</v>
      </c>
      <c r="H111" s="200">
        <v>11</v>
      </c>
      <c r="I111" s="197">
        <f t="shared" si="53"/>
        <v>35432</v>
      </c>
      <c r="J111" s="197">
        <f t="shared" si="53"/>
        <v>87854</v>
      </c>
      <c r="K111" s="198">
        <f t="shared" si="54"/>
        <v>46188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35450</v>
      </c>
      <c r="R111" s="197">
        <f t="shared" si="59"/>
        <v>87831</v>
      </c>
      <c r="S111" s="198">
        <f t="shared" si="60"/>
        <v>46189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35468</v>
      </c>
      <c r="Z111" s="197">
        <f t="shared" si="65"/>
        <v>87859</v>
      </c>
      <c r="AA111" s="198">
        <f t="shared" si="66"/>
        <v>46190</v>
      </c>
      <c r="AB111" s="197" t="str">
        <f t="shared" si="67"/>
        <v>SLC</v>
      </c>
      <c r="AC111" s="197" t="str">
        <f t="shared" si="68"/>
        <v>HANDY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35486</v>
      </c>
      <c r="AH111" s="197">
        <f t="shared" si="71"/>
        <v>87849</v>
      </c>
      <c r="AI111" s="198">
        <f t="shared" si="72"/>
        <v>46191</v>
      </c>
      <c r="AJ111" s="197" t="str">
        <f t="shared" si="73"/>
        <v>SLC</v>
      </c>
      <c r="AK111" s="197" t="str">
        <f t="shared" si="74"/>
        <v>IDEAL</v>
      </c>
      <c r="AL111" s="197" t="str">
        <f t="shared" si="75"/>
        <v/>
      </c>
      <c r="AM111" s="197" t="str">
        <f t="shared" si="76"/>
        <v/>
      </c>
      <c r="AO111" s="197">
        <f t="shared" si="77"/>
        <v>35504</v>
      </c>
      <c r="AP111" s="197">
        <f t="shared" si="77"/>
        <v>87785</v>
      </c>
      <c r="AQ111" s="198">
        <f t="shared" si="78"/>
        <v>46192</v>
      </c>
      <c r="AR111" s="197" t="str">
        <f t="shared" si="79"/>
        <v>SLC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>
        <f t="shared" si="47"/>
        <v>35419</v>
      </c>
      <c r="B112" s="197">
        <f t="shared" si="47"/>
        <v>4501370013</v>
      </c>
      <c r="C112" s="198" t="str">
        <f t="shared" si="48"/>
        <v>1PM</v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>
        <f t="shared" si="52"/>
        <v>4501370013</v>
      </c>
      <c r="H112" s="200">
        <v>12</v>
      </c>
      <c r="I112" s="197">
        <f t="shared" si="53"/>
        <v>35433</v>
      </c>
      <c r="J112" s="197">
        <f t="shared" si="53"/>
        <v>87797</v>
      </c>
      <c r="K112" s="198">
        <f t="shared" si="54"/>
        <v>46188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>280559 Full</v>
      </c>
      <c r="O112" s="197" t="str">
        <f t="shared" si="58"/>
        <v/>
      </c>
      <c r="P112" s="200"/>
      <c r="Q112" s="197">
        <f t="shared" si="59"/>
        <v>35451</v>
      </c>
      <c r="R112" s="197">
        <f t="shared" si="59"/>
        <v>87832</v>
      </c>
      <c r="S112" s="198">
        <f t="shared" si="60"/>
        <v>46189</v>
      </c>
      <c r="T112" s="197" t="str">
        <f t="shared" si="61"/>
        <v>SLC</v>
      </c>
      <c r="U112" s="197" t="str">
        <f t="shared" si="62"/>
        <v>IDEAL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35469</v>
      </c>
      <c r="Z112" s="197">
        <f t="shared" si="65"/>
        <v>87860</v>
      </c>
      <c r="AA112" s="198">
        <f t="shared" si="66"/>
        <v>46190</v>
      </c>
      <c r="AB112" s="197" t="str">
        <f t="shared" si="67"/>
        <v>SLC</v>
      </c>
      <c r="AC112" s="197" t="str">
        <f t="shared" si="68"/>
        <v>MAY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35487</v>
      </c>
      <c r="AH112" s="197">
        <f t="shared" si="71"/>
        <v>87793</v>
      </c>
      <c r="AI112" s="198">
        <f t="shared" si="72"/>
        <v>46191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>Item 280686</v>
      </c>
      <c r="AM112" s="197" t="str">
        <f t="shared" si="76"/>
        <v/>
      </c>
      <c r="AO112" s="197">
        <f t="shared" si="77"/>
        <v>35505</v>
      </c>
      <c r="AP112" s="197">
        <f t="shared" si="77"/>
        <v>87791</v>
      </c>
      <c r="AQ112" s="198">
        <f t="shared" si="78"/>
        <v>46192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>Item 280686</v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35434</v>
      </c>
      <c r="J113" s="197">
        <f t="shared" si="53"/>
        <v>87798</v>
      </c>
      <c r="K113" s="198">
        <f t="shared" si="54"/>
        <v>46188</v>
      </c>
      <c r="L113" s="197" t="str">
        <f t="shared" si="55"/>
        <v>LCP</v>
      </c>
      <c r="M113" s="197" t="str">
        <f t="shared" si="56"/>
        <v>INTEGRITY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35452</v>
      </c>
      <c r="R113" s="197">
        <f t="shared" si="59"/>
        <v>87795</v>
      </c>
      <c r="S113" s="198">
        <f t="shared" si="60"/>
        <v>46189</v>
      </c>
      <c r="T113" s="197" t="str">
        <f t="shared" si="61"/>
        <v>LCP</v>
      </c>
      <c r="U113" s="197" t="str">
        <f t="shared" si="62"/>
        <v>INTEGRITY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35470</v>
      </c>
      <c r="Z113" s="197">
        <f t="shared" si="65"/>
        <v>87861</v>
      </c>
      <c r="AA113" s="198">
        <f t="shared" si="66"/>
        <v>46190</v>
      </c>
      <c r="AB113" s="197" t="str">
        <f t="shared" si="67"/>
        <v>SLC</v>
      </c>
      <c r="AC113" s="197" t="str">
        <f t="shared" si="68"/>
        <v>IDEAL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35488</v>
      </c>
      <c r="AH113" s="197">
        <f t="shared" si="71"/>
        <v>87794</v>
      </c>
      <c r="AI113" s="198">
        <f t="shared" si="72"/>
        <v>46191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>Item 280686</v>
      </c>
      <c r="AM113" s="197" t="str">
        <f t="shared" si="76"/>
        <v/>
      </c>
      <c r="AO113" s="197">
        <f t="shared" si="77"/>
        <v>35506</v>
      </c>
      <c r="AP113" s="197">
        <f t="shared" si="77"/>
        <v>87792</v>
      </c>
      <c r="AQ113" s="198">
        <f t="shared" si="78"/>
        <v>46192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>Item 280686</v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35435</v>
      </c>
      <c r="J114" s="197">
        <f t="shared" si="53"/>
        <v>4501370338</v>
      </c>
      <c r="K114" s="198">
        <f t="shared" si="54"/>
        <v>46188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35453</v>
      </c>
      <c r="R114" s="197">
        <f t="shared" si="59"/>
        <v>87796</v>
      </c>
      <c r="S114" s="198">
        <f t="shared" si="60"/>
        <v>46189</v>
      </c>
      <c r="T114" s="197" t="str">
        <f t="shared" si="61"/>
        <v>LCP</v>
      </c>
      <c r="U114" s="197" t="str">
        <f t="shared" si="62"/>
        <v>INTEGRITY</v>
      </c>
      <c r="V114" s="197" t="str">
        <f t="shared" si="63"/>
        <v>Item 280686</v>
      </c>
      <c r="W114" s="197" t="str">
        <f t="shared" si="64"/>
        <v/>
      </c>
      <c r="X114" s="200"/>
      <c r="Y114" s="197">
        <f t="shared" si="65"/>
        <v>35471</v>
      </c>
      <c r="Z114" s="197">
        <f t="shared" si="65"/>
        <v>87862</v>
      </c>
      <c r="AA114" s="198">
        <f t="shared" si="66"/>
        <v>46190</v>
      </c>
      <c r="AB114" s="197" t="str">
        <f t="shared" si="67"/>
        <v>SLC</v>
      </c>
      <c r="AC114" s="197" t="str">
        <f t="shared" si="68"/>
        <v>IDEAL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35489</v>
      </c>
      <c r="AH114" s="197">
        <f t="shared" si="71"/>
        <v>4501371152</v>
      </c>
      <c r="AI114" s="198">
        <f t="shared" si="72"/>
        <v>46191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35507</v>
      </c>
      <c r="AP114" s="197">
        <f t="shared" si="77"/>
        <v>4501371414</v>
      </c>
      <c r="AQ114" s="198">
        <f t="shared" si="78"/>
        <v>46192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35436</v>
      </c>
      <c r="J115" s="197">
        <f t="shared" si="53"/>
        <v>4501370339</v>
      </c>
      <c r="K115" s="198">
        <f t="shared" si="54"/>
        <v>46188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35454</v>
      </c>
      <c r="R115" s="197">
        <f t="shared" si="59"/>
        <v>4501370600</v>
      </c>
      <c r="S115" s="198">
        <f t="shared" si="60"/>
        <v>46189</v>
      </c>
      <c r="T115" s="197" t="str">
        <f t="shared" si="61"/>
        <v>IDF</v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35472</v>
      </c>
      <c r="Z115" s="197">
        <f t="shared" si="65"/>
        <v>4501370909</v>
      </c>
      <c r="AA115" s="198">
        <f t="shared" si="66"/>
        <v>46190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35490</v>
      </c>
      <c r="AH115" s="197">
        <f t="shared" si="71"/>
        <v>4501371153</v>
      </c>
      <c r="AI115" s="198">
        <f t="shared" si="72"/>
        <v>46191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35508</v>
      </c>
      <c r="AP115" s="197">
        <f t="shared" si="77"/>
        <v>4501371415</v>
      </c>
      <c r="AQ115" s="198">
        <f t="shared" si="78"/>
        <v>46192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30041218</v>
      </c>
      <c r="B116" s="197" t="str">
        <f t="shared" si="83"/>
        <v>CAPS</v>
      </c>
      <c r="C116" s="198" t="str">
        <f>IF(F25="","",F25)</f>
        <v>2PM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>
        <f t="shared" si="53"/>
        <v>35437</v>
      </c>
      <c r="J116" s="197" t="str">
        <f t="shared" si="53"/>
        <v/>
      </c>
      <c r="K116" s="198">
        <f t="shared" si="54"/>
        <v>46188</v>
      </c>
      <c r="L116" s="197" t="str">
        <f t="shared" si="55"/>
        <v>GUTZY</v>
      </c>
      <c r="M116" s="197" t="str">
        <f t="shared" si="56"/>
        <v/>
      </c>
      <c r="N116" s="197">
        <f t="shared" si="57"/>
        <v>280376</v>
      </c>
      <c r="O116" s="197" t="str">
        <f t="shared" si="58"/>
        <v/>
      </c>
      <c r="P116" s="200"/>
      <c r="Q116" s="197">
        <f t="shared" si="59"/>
        <v>35455</v>
      </c>
      <c r="R116" s="197">
        <f t="shared" si="59"/>
        <v>4501370610</v>
      </c>
      <c r="S116" s="198">
        <f t="shared" si="60"/>
        <v>46189</v>
      </c>
      <c r="T116" s="197" t="str">
        <f t="shared" si="61"/>
        <v>IDF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35473</v>
      </c>
      <c r="Z116" s="197">
        <f t="shared" si="65"/>
        <v>4501370910</v>
      </c>
      <c r="AA116" s="198">
        <f t="shared" si="66"/>
        <v>46190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35491</v>
      </c>
      <c r="AH116" s="197" t="str">
        <f t="shared" si="71"/>
        <v>NO SHIPMENT</v>
      </c>
      <c r="AI116" s="198">
        <f t="shared" si="72"/>
        <v>46191</v>
      </c>
      <c r="AJ116" s="197" t="str">
        <f t="shared" si="73"/>
        <v>IDF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35509</v>
      </c>
      <c r="AP116" s="197">
        <f t="shared" si="77"/>
        <v>4501371417</v>
      </c>
      <c r="AQ116" s="198">
        <f t="shared" si="78"/>
        <v>46192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30042093</v>
      </c>
      <c r="J117" s="197" t="str">
        <f t="shared" si="53"/>
        <v>CHEP</v>
      </c>
      <c r="K117" s="198">
        <f t="shared" si="54"/>
        <v>46188</v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30042191</v>
      </c>
      <c r="Z117" s="197" t="str">
        <f>IF(C52="","",C52)</f>
        <v/>
      </c>
      <c r="AA117" s="198">
        <f t="shared" si="66"/>
        <v>46190</v>
      </c>
      <c r="AB117" s="197" t="str">
        <f t="shared" si="67"/>
        <v>RECEIVING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30042427</v>
      </c>
      <c r="AH117" s="197" t="str">
        <f t="shared" si="71"/>
        <v>GPI</v>
      </c>
      <c r="AI117" s="198">
        <f t="shared" si="72"/>
        <v>46191</v>
      </c>
      <c r="AJ117" s="197" t="str">
        <f t="shared" si="73"/>
        <v>RECEIVING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>
        <f t="shared" si="77"/>
        <v>30042531</v>
      </c>
      <c r="AP117" s="197" t="str">
        <f t="shared" si="77"/>
        <v>IPAPER</v>
      </c>
      <c r="AQ117" s="198">
        <f t="shared" si="78"/>
        <v>46192</v>
      </c>
      <c r="AR117" s="197" t="str">
        <f t="shared" si="79"/>
        <v>RECEIVING</v>
      </c>
      <c r="AS117" s="197" t="str">
        <f t="shared" si="80"/>
        <v/>
      </c>
      <c r="AT117" s="197">
        <f t="shared" si="81"/>
        <v>756143</v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30042300</v>
      </c>
      <c r="J118" s="197" t="str">
        <f t="shared" si="84"/>
        <v>AMCOR</v>
      </c>
      <c r="K118" s="198">
        <f>IF(K25="","",$J$3)</f>
        <v>46188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30041167</v>
      </c>
      <c r="R118" s="197" t="str">
        <f t="shared" si="85"/>
        <v>CAPS</v>
      </c>
      <c r="S118" s="198">
        <f>IF(T25="","",$S$3)</f>
        <v>46189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30042370</v>
      </c>
      <c r="Z118" s="197" t="str">
        <f>IF(C53="","",C53)</f>
        <v>GPI</v>
      </c>
      <c r="AA118" s="198">
        <f t="shared" si="66"/>
        <v>46190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30042869</v>
      </c>
      <c r="AH118" s="197" t="str">
        <f t="shared" si="71"/>
        <v>CAPS</v>
      </c>
      <c r="AI118" s="198">
        <f t="shared" si="72"/>
        <v>46191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30042374</v>
      </c>
      <c r="AP118" s="197" t="str">
        <f t="shared" si="77"/>
        <v>GPI</v>
      </c>
      <c r="AQ118" s="198">
        <f t="shared" si="78"/>
        <v>46192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30042369</v>
      </c>
      <c r="J119" s="197" t="str">
        <f t="shared" si="84"/>
        <v>GPI</v>
      </c>
      <c r="K119" s="198">
        <f>IF(K26="","",$J$3)</f>
        <v>46188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30042586</v>
      </c>
      <c r="R119" s="197" t="str">
        <f t="shared" si="85"/>
        <v>GPI</v>
      </c>
      <c r="S119" s="198">
        <f>IF(T26="","",$S$3)</f>
        <v>46189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30042095</v>
      </c>
      <c r="Z119" s="197" t="str">
        <f t="shared" si="65"/>
        <v>CHEP</v>
      </c>
      <c r="AA119" s="198">
        <f t="shared" si="66"/>
        <v>46190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30042096</v>
      </c>
      <c r="AH119" s="197" t="str">
        <f t="shared" si="71"/>
        <v>CHEP</v>
      </c>
      <c r="AI119" s="198">
        <f t="shared" si="72"/>
        <v>46191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30042097</v>
      </c>
      <c r="AP119" s="197" t="str">
        <f t="shared" si="77"/>
        <v>CHEP</v>
      </c>
      <c r="AQ119" s="198">
        <f t="shared" si="78"/>
        <v>46192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30042364</v>
      </c>
      <c r="J120" s="197" t="str">
        <f t="shared" si="84"/>
        <v>GPI</v>
      </c>
      <c r="K120" s="198">
        <f>IF(K27="","",$J$3)</f>
        <v>46188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30042279</v>
      </c>
      <c r="R120" s="197" t="str">
        <f t="shared" si="85"/>
        <v>AMCOR</v>
      </c>
      <c r="S120" s="198">
        <f>IF(T27="","",$S$3)</f>
        <v>46189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30042300</v>
      </c>
      <c r="Z120" s="197" t="str">
        <f t="shared" si="65"/>
        <v>AMCOR</v>
      </c>
      <c r="AA120" s="198">
        <f t="shared" si="66"/>
        <v>46190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30042376</v>
      </c>
      <c r="AH120" s="197" t="str">
        <f t="shared" si="71"/>
        <v>GPI</v>
      </c>
      <c r="AI120" s="198">
        <f t="shared" si="72"/>
        <v>46191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30042531</v>
      </c>
      <c r="AP120" s="197" t="str">
        <f t="shared" si="77"/>
        <v>IPAPER</v>
      </c>
      <c r="AQ120" s="198">
        <f t="shared" si="78"/>
        <v>46192</v>
      </c>
      <c r="AR120" s="197" t="str">
        <f t="shared" si="79"/>
        <v>RECEIVING</v>
      </c>
      <c r="AS120" s="197" t="str">
        <f t="shared" si="80"/>
        <v/>
      </c>
      <c r="AT120" s="197">
        <f t="shared" si="81"/>
        <v>756150</v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30042197</v>
      </c>
      <c r="J121" s="197" t="str">
        <f t="shared" si="84"/>
        <v>PCA</v>
      </c>
      <c r="K121" s="198">
        <f>IF(K28="","",$J$3)</f>
        <v>46188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30042370</v>
      </c>
      <c r="R121" s="197" t="str">
        <f t="shared" si="85"/>
        <v>GPI</v>
      </c>
      <c r="S121" s="198">
        <f>IF(T28="","",$S$3)</f>
        <v>46189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30042371</v>
      </c>
      <c r="Z121" s="197" t="str">
        <f t="shared" si="65"/>
        <v>GPI</v>
      </c>
      <c r="AA121" s="198">
        <f t="shared" si="66"/>
        <v>46190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30042372</v>
      </c>
      <c r="AH121" s="197" t="str">
        <f t="shared" si="71"/>
        <v>GPI</v>
      </c>
      <c r="AI121" s="198">
        <f t="shared" si="72"/>
        <v>46191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11AM</v>
      </c>
      <c r="AO121" s="197">
        <f t="shared" si="77"/>
        <v>30042373</v>
      </c>
      <c r="AP121" s="197" t="str">
        <f t="shared" si="77"/>
        <v>GPI</v>
      </c>
      <c r="AQ121" s="198">
        <f t="shared" si="78"/>
        <v>46192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30041995</v>
      </c>
      <c r="J122" s="197" t="str">
        <f t="shared" si="87"/>
        <v>AMCOR</v>
      </c>
      <c r="K122" s="198">
        <f>IF(K30="","",$J$3)</f>
        <v>46188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30042202</v>
      </c>
      <c r="Z122" s="197" t="str">
        <f t="shared" si="65"/>
        <v>PCA</v>
      </c>
      <c r="AA122" s="198">
        <f t="shared" si="66"/>
        <v>46190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30042280</v>
      </c>
      <c r="AH122" s="197" t="str">
        <f t="shared" si="71"/>
        <v>AMCOR</v>
      </c>
      <c r="AI122" s="198">
        <f t="shared" si="72"/>
        <v>46191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30042870</v>
      </c>
      <c r="AP122" s="197" t="str">
        <f t="shared" si="77"/>
        <v>CAPS</v>
      </c>
      <c r="AQ122" s="198">
        <f t="shared" si="78"/>
        <v>46192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87161</v>
      </c>
      <c r="B127" s="202" t="str">
        <f t="shared" ref="B127:B132" si="90">F5</f>
        <v>If short, use 280559 to fill remainder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87193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87194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87195</v>
      </c>
      <c r="B130" s="202" t="str">
        <f t="shared" si="90"/>
        <v>MOVED TO SAT 6/13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87196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87198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87201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87202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87203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87204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87205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4501370009</v>
      </c>
      <c r="B138" s="202" t="str">
        <f t="shared" si="92"/>
        <v>7AM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4501370010</v>
      </c>
      <c r="B139" s="202" t="str">
        <f t="shared" si="92"/>
        <v>11AM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4501370013</v>
      </c>
      <c r="B140" s="202" t="str">
        <f t="shared" si="92"/>
        <v>1PM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2PM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87814</v>
      </c>
      <c r="B153" s="202">
        <f t="shared" si="94"/>
        <v>0</v>
      </c>
    </row>
    <row r="154" spans="1:45" x14ac:dyDescent="0.25">
      <c r="A154" s="200">
        <f t="shared" si="93"/>
        <v>87816</v>
      </c>
      <c r="B154" s="202">
        <f t="shared" si="94"/>
        <v>0</v>
      </c>
    </row>
    <row r="155" spans="1:45" x14ac:dyDescent="0.25">
      <c r="A155" s="200">
        <f t="shared" si="93"/>
        <v>87817</v>
      </c>
      <c r="B155" s="202">
        <f t="shared" si="94"/>
        <v>0</v>
      </c>
    </row>
    <row r="156" spans="1:45" x14ac:dyDescent="0.25">
      <c r="A156" s="200">
        <f t="shared" si="93"/>
        <v>87838</v>
      </c>
      <c r="B156" s="202">
        <f t="shared" si="94"/>
        <v>0</v>
      </c>
    </row>
    <row r="157" spans="1:45" x14ac:dyDescent="0.25">
      <c r="A157" s="200">
        <f t="shared" si="93"/>
        <v>87850</v>
      </c>
      <c r="B157" s="202">
        <f t="shared" si="94"/>
        <v>0</v>
      </c>
    </row>
    <row r="158" spans="1:45" x14ac:dyDescent="0.25">
      <c r="A158" s="200">
        <f t="shared" si="93"/>
        <v>87851</v>
      </c>
      <c r="B158" s="202">
        <f t="shared" si="94"/>
        <v>0</v>
      </c>
    </row>
    <row r="159" spans="1:45" x14ac:dyDescent="0.25">
      <c r="A159" s="200">
        <f t="shared" si="93"/>
        <v>87852</v>
      </c>
      <c r="B159" s="202">
        <f t="shared" si="94"/>
        <v>0</v>
      </c>
    </row>
    <row r="160" spans="1:45" x14ac:dyDescent="0.25">
      <c r="A160" s="200">
        <f t="shared" si="93"/>
        <v>87853</v>
      </c>
      <c r="B160" s="202">
        <f t="shared" si="94"/>
        <v>0</v>
      </c>
    </row>
    <row r="161" spans="1:2" x14ac:dyDescent="0.25">
      <c r="A161" s="200">
        <f t="shared" ref="A161:A174" si="95">C44</f>
        <v>87857</v>
      </c>
      <c r="B161" s="202">
        <f t="shared" ref="B161:B174" si="96">F44</f>
        <v>0</v>
      </c>
    </row>
    <row r="162" spans="1:2" x14ac:dyDescent="0.25">
      <c r="A162" s="200">
        <f t="shared" si="95"/>
        <v>87858</v>
      </c>
      <c r="B162" s="202">
        <f t="shared" si="96"/>
        <v>0</v>
      </c>
    </row>
    <row r="163" spans="1:2" x14ac:dyDescent="0.25">
      <c r="A163" s="200">
        <f t="shared" si="95"/>
        <v>87859</v>
      </c>
      <c r="B163" s="202">
        <f t="shared" si="96"/>
        <v>0</v>
      </c>
    </row>
    <row r="164" spans="1:2" x14ac:dyDescent="0.25">
      <c r="A164" s="200">
        <f t="shared" si="95"/>
        <v>87860</v>
      </c>
      <c r="B164" s="202">
        <f t="shared" si="96"/>
        <v>0</v>
      </c>
    </row>
    <row r="165" spans="1:2" x14ac:dyDescent="0.25">
      <c r="A165" s="200">
        <f t="shared" si="95"/>
        <v>87861</v>
      </c>
      <c r="B165" s="202">
        <f t="shared" si="96"/>
        <v>0</v>
      </c>
    </row>
    <row r="166" spans="1:2" x14ac:dyDescent="0.25">
      <c r="A166" s="200">
        <f t="shared" si="95"/>
        <v>87862</v>
      </c>
      <c r="B166" s="202">
        <f t="shared" si="96"/>
        <v>0</v>
      </c>
    </row>
    <row r="167" spans="1:2" x14ac:dyDescent="0.25">
      <c r="A167" s="200">
        <f t="shared" si="95"/>
        <v>4501370909</v>
      </c>
      <c r="B167" s="202" t="str">
        <f t="shared" si="96"/>
        <v>9AM</v>
      </c>
    </row>
    <row r="168" spans="1:2" x14ac:dyDescent="0.25">
      <c r="A168" s="200">
        <f t="shared" si="95"/>
        <v>4501370910</v>
      </c>
      <c r="B168" s="202" t="str">
        <f t="shared" si="96"/>
        <v>1PM</v>
      </c>
    </row>
    <row r="169" spans="1:2" x14ac:dyDescent="0.25">
      <c r="A169" s="200">
        <f>C52</f>
        <v>0</v>
      </c>
      <c r="B169" s="202" t="str">
        <f t="shared" si="96"/>
        <v>7AM</v>
      </c>
    </row>
    <row r="170" spans="1:2" x14ac:dyDescent="0.25">
      <c r="A170" s="200" t="str">
        <f>C53</f>
        <v>GPI</v>
      </c>
      <c r="B170" s="202" t="str">
        <f t="shared" si="96"/>
        <v>12PM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AMCOR</v>
      </c>
      <c r="B172" s="202" t="str">
        <f t="shared" si="96"/>
        <v>7AM</v>
      </c>
    </row>
    <row r="173" spans="1:2" x14ac:dyDescent="0.25">
      <c r="A173" s="200" t="str">
        <f t="shared" si="95"/>
        <v>GPI</v>
      </c>
      <c r="B173" s="202" t="str">
        <f t="shared" si="96"/>
        <v>9AM</v>
      </c>
    </row>
    <row r="174" spans="1:2" x14ac:dyDescent="0.25">
      <c r="A174" s="200" t="str">
        <f t="shared" si="95"/>
        <v>PCA</v>
      </c>
      <c r="B174" s="202" t="str">
        <f t="shared" si="96"/>
        <v>8AM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87771</v>
      </c>
      <c r="B176" s="203">
        <f t="shared" ref="B176:B181" si="98">O5</f>
        <v>0</v>
      </c>
    </row>
    <row r="177" spans="1:2" x14ac:dyDescent="0.25">
      <c r="A177" s="129">
        <f t="shared" si="97"/>
        <v>87782</v>
      </c>
      <c r="B177" s="203">
        <f t="shared" si="98"/>
        <v>0</v>
      </c>
    </row>
    <row r="178" spans="1:2" x14ac:dyDescent="0.25">
      <c r="A178" s="129">
        <f t="shared" si="97"/>
        <v>87799</v>
      </c>
      <c r="B178" s="203">
        <f t="shared" si="98"/>
        <v>0</v>
      </c>
    </row>
    <row r="179" spans="1:2" x14ac:dyDescent="0.25">
      <c r="A179" s="129">
        <f t="shared" si="97"/>
        <v>87810</v>
      </c>
      <c r="B179" s="203">
        <f t="shared" si="98"/>
        <v>0</v>
      </c>
    </row>
    <row r="180" spans="1:2" x14ac:dyDescent="0.25">
      <c r="A180" s="129">
        <f t="shared" si="97"/>
        <v>87815</v>
      </c>
      <c r="B180" s="203">
        <f t="shared" si="98"/>
        <v>0</v>
      </c>
    </row>
    <row r="181" spans="1:2" x14ac:dyDescent="0.25">
      <c r="A181" s="129">
        <f t="shared" si="97"/>
        <v>87826</v>
      </c>
      <c r="B181" s="203">
        <f t="shared" si="98"/>
        <v>0</v>
      </c>
    </row>
    <row r="182" spans="1:2" x14ac:dyDescent="0.25">
      <c r="A182" s="129">
        <f t="shared" ref="A182:A192" si="99">L13</f>
        <v>87835</v>
      </c>
      <c r="B182" s="203">
        <f t="shared" ref="B182:B192" si="100">O13</f>
        <v>0</v>
      </c>
    </row>
    <row r="183" spans="1:2" x14ac:dyDescent="0.25">
      <c r="A183" s="129">
        <f t="shared" si="99"/>
        <v>87836</v>
      </c>
      <c r="B183" s="203">
        <f t="shared" si="100"/>
        <v>0</v>
      </c>
    </row>
    <row r="184" spans="1:2" x14ac:dyDescent="0.25">
      <c r="A184" s="129">
        <f t="shared" si="99"/>
        <v>87837</v>
      </c>
      <c r="B184" s="203">
        <f t="shared" si="100"/>
        <v>0</v>
      </c>
    </row>
    <row r="185" spans="1:2" x14ac:dyDescent="0.25">
      <c r="A185" s="129">
        <f t="shared" si="99"/>
        <v>87843</v>
      </c>
      <c r="B185" s="203">
        <f t="shared" si="100"/>
        <v>0</v>
      </c>
    </row>
    <row r="186" spans="1:2" x14ac:dyDescent="0.25">
      <c r="A186" s="129">
        <f t="shared" si="99"/>
        <v>87854</v>
      </c>
      <c r="B186" s="203">
        <f t="shared" si="100"/>
        <v>0</v>
      </c>
    </row>
    <row r="187" spans="1:2" x14ac:dyDescent="0.25">
      <c r="A187" s="129">
        <f t="shared" si="99"/>
        <v>87797</v>
      </c>
      <c r="B187" s="203">
        <f t="shared" si="100"/>
        <v>0</v>
      </c>
    </row>
    <row r="188" spans="1:2" x14ac:dyDescent="0.25">
      <c r="A188" s="129">
        <f t="shared" si="99"/>
        <v>87798</v>
      </c>
      <c r="B188" s="203">
        <f t="shared" si="100"/>
        <v>0</v>
      </c>
    </row>
    <row r="189" spans="1:2" x14ac:dyDescent="0.25">
      <c r="A189" s="129">
        <f t="shared" si="99"/>
        <v>4501370338</v>
      </c>
      <c r="B189" s="203">
        <f t="shared" si="100"/>
        <v>0</v>
      </c>
    </row>
    <row r="190" spans="1:2" x14ac:dyDescent="0.25">
      <c r="A190" s="129">
        <f t="shared" si="99"/>
        <v>4501370339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AMCOR</v>
      </c>
      <c r="B193" s="203" t="str">
        <f>O25</f>
        <v>11am</v>
      </c>
    </row>
    <row r="194" spans="1:2" x14ac:dyDescent="0.25">
      <c r="A194" s="129" t="str">
        <f>L26</f>
        <v>GPI</v>
      </c>
      <c r="B194" s="203" t="str">
        <f>O26</f>
        <v>8AM</v>
      </c>
    </row>
    <row r="195" spans="1:2" x14ac:dyDescent="0.25">
      <c r="A195" s="129" t="str">
        <f>L27</f>
        <v>GPI</v>
      </c>
      <c r="B195" s="203" t="str">
        <f>O27</f>
        <v>9AM</v>
      </c>
    </row>
    <row r="196" spans="1:2" x14ac:dyDescent="0.25">
      <c r="A196" s="129" t="str">
        <f>L28</f>
        <v>PCA</v>
      </c>
      <c r="B196" s="203" t="str">
        <f>O28</f>
        <v>12PM</v>
      </c>
    </row>
    <row r="197" spans="1:2" x14ac:dyDescent="0.25">
      <c r="A197" s="129" t="str">
        <f>L30</f>
        <v>AMCOR</v>
      </c>
      <c r="B197" s="203" t="str">
        <f>O30</f>
        <v>7AM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87786</v>
      </c>
      <c r="B202" s="203">
        <f t="shared" si="102"/>
        <v>0</v>
      </c>
    </row>
    <row r="203" spans="1:2" x14ac:dyDescent="0.25">
      <c r="A203" s="129">
        <f t="shared" si="101"/>
        <v>87787</v>
      </c>
      <c r="B203" s="203">
        <f t="shared" si="102"/>
        <v>0</v>
      </c>
    </row>
    <row r="204" spans="1:2" x14ac:dyDescent="0.25">
      <c r="A204" s="129">
        <f t="shared" si="101"/>
        <v>87813</v>
      </c>
      <c r="B204" s="203">
        <f t="shared" si="102"/>
        <v>0</v>
      </c>
    </row>
    <row r="205" spans="1:2" x14ac:dyDescent="0.25">
      <c r="A205" s="129">
        <f t="shared" si="101"/>
        <v>87839</v>
      </c>
      <c r="B205" s="203">
        <f t="shared" si="102"/>
        <v>0</v>
      </c>
    </row>
    <row r="206" spans="1:2" x14ac:dyDescent="0.25">
      <c r="A206" s="129">
        <f t="shared" si="101"/>
        <v>87840</v>
      </c>
      <c r="B206" s="203">
        <f t="shared" si="102"/>
        <v>0</v>
      </c>
    </row>
    <row r="207" spans="1:2" x14ac:dyDescent="0.25">
      <c r="A207" s="129">
        <f t="shared" si="101"/>
        <v>87841</v>
      </c>
      <c r="B207" s="203">
        <f t="shared" si="102"/>
        <v>0</v>
      </c>
    </row>
    <row r="208" spans="1:2" x14ac:dyDescent="0.25">
      <c r="A208" s="129">
        <f t="shared" si="101"/>
        <v>87842</v>
      </c>
      <c r="B208" s="203">
        <f t="shared" si="102"/>
        <v>0</v>
      </c>
    </row>
    <row r="209" spans="1:2" x14ac:dyDescent="0.25">
      <c r="A209" s="129">
        <f t="shared" si="101"/>
        <v>87844</v>
      </c>
      <c r="B209" s="203">
        <f t="shared" si="102"/>
        <v>0</v>
      </c>
    </row>
    <row r="210" spans="1:2" x14ac:dyDescent="0.25">
      <c r="A210" s="129">
        <f t="shared" ref="A210:A223" si="103">L44</f>
        <v>87847</v>
      </c>
      <c r="B210" s="203">
        <f t="shared" ref="B210:B223" si="104">O44</f>
        <v>0</v>
      </c>
    </row>
    <row r="211" spans="1:2" x14ac:dyDescent="0.25">
      <c r="A211" s="129">
        <f t="shared" si="103"/>
        <v>87848</v>
      </c>
      <c r="B211" s="203">
        <f t="shared" si="104"/>
        <v>0</v>
      </c>
    </row>
    <row r="212" spans="1:2" x14ac:dyDescent="0.25">
      <c r="A212" s="129">
        <f t="shared" si="103"/>
        <v>87849</v>
      </c>
      <c r="B212" s="203">
        <f t="shared" si="104"/>
        <v>0</v>
      </c>
    </row>
    <row r="213" spans="1:2" x14ac:dyDescent="0.25">
      <c r="A213" s="129">
        <f t="shared" si="103"/>
        <v>87793</v>
      </c>
      <c r="B213" s="203">
        <f t="shared" si="104"/>
        <v>0</v>
      </c>
    </row>
    <row r="214" spans="1:2" x14ac:dyDescent="0.25">
      <c r="A214" s="129">
        <f t="shared" si="103"/>
        <v>87794</v>
      </c>
      <c r="B214" s="203">
        <f t="shared" si="104"/>
        <v>0</v>
      </c>
    </row>
    <row r="215" spans="1:2" x14ac:dyDescent="0.25">
      <c r="A215" s="129">
        <f t="shared" si="103"/>
        <v>4501371152</v>
      </c>
      <c r="B215" s="203" t="str">
        <f t="shared" si="104"/>
        <v>7AM</v>
      </c>
    </row>
    <row r="216" spans="1:2" x14ac:dyDescent="0.25">
      <c r="A216" s="129">
        <f t="shared" si="103"/>
        <v>4501371153</v>
      </c>
      <c r="B216" s="203" t="str">
        <f t="shared" si="104"/>
        <v>1PM</v>
      </c>
    </row>
    <row r="217" spans="1:2" x14ac:dyDescent="0.25">
      <c r="A217" s="129" t="str">
        <f t="shared" si="103"/>
        <v>NO SHIPMENT</v>
      </c>
      <c r="B217" s="203">
        <f t="shared" si="104"/>
        <v>0</v>
      </c>
    </row>
    <row r="218" spans="1:2" x14ac:dyDescent="0.25">
      <c r="A218" s="129" t="str">
        <f t="shared" si="103"/>
        <v>GPI</v>
      </c>
      <c r="B218" s="203" t="str">
        <f t="shared" si="104"/>
        <v>2PM</v>
      </c>
    </row>
    <row r="219" spans="1:2" x14ac:dyDescent="0.25">
      <c r="A219" s="129" t="str">
        <f t="shared" si="103"/>
        <v>CAPS</v>
      </c>
      <c r="B219" s="203" t="str">
        <f t="shared" si="104"/>
        <v>1PM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GPI</v>
      </c>
      <c r="B221" s="203" t="str">
        <f t="shared" si="104"/>
        <v>12PM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AMCOR</v>
      </c>
      <c r="B223" s="203" t="str">
        <f t="shared" si="104"/>
        <v>7AM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87818</v>
      </c>
      <c r="B225" s="203">
        <f t="shared" ref="B225:B230" si="106">X5</f>
        <v>0</v>
      </c>
    </row>
    <row r="226" spans="1:2" x14ac:dyDescent="0.25">
      <c r="A226" s="129">
        <f t="shared" si="105"/>
        <v>87819</v>
      </c>
      <c r="B226" s="203">
        <f t="shared" si="106"/>
        <v>0</v>
      </c>
    </row>
    <row r="227" spans="1:2" x14ac:dyDescent="0.25">
      <c r="A227" s="129">
        <f t="shared" si="105"/>
        <v>87820</v>
      </c>
      <c r="B227" s="203">
        <f t="shared" si="106"/>
        <v>0</v>
      </c>
    </row>
    <row r="228" spans="1:2" x14ac:dyDescent="0.25">
      <c r="A228" s="129">
        <f t="shared" si="105"/>
        <v>87821</v>
      </c>
      <c r="B228" s="203">
        <f t="shared" si="106"/>
        <v>0</v>
      </c>
    </row>
    <row r="229" spans="1:2" x14ac:dyDescent="0.25">
      <c r="A229" s="129">
        <f t="shared" si="105"/>
        <v>87822</v>
      </c>
      <c r="B229" s="203">
        <f t="shared" si="106"/>
        <v>0</v>
      </c>
    </row>
    <row r="230" spans="1:2" x14ac:dyDescent="0.25">
      <c r="A230" s="129">
        <f t="shared" si="105"/>
        <v>87823</v>
      </c>
      <c r="B230" s="203">
        <f t="shared" si="106"/>
        <v>0</v>
      </c>
    </row>
    <row r="231" spans="1:2" x14ac:dyDescent="0.25">
      <c r="A231" s="129">
        <f t="shared" ref="A231:A241" si="107">U13</f>
        <v>87827</v>
      </c>
      <c r="B231" s="203">
        <f t="shared" ref="B231:B241" si="108">X13</f>
        <v>0</v>
      </c>
    </row>
    <row r="232" spans="1:2" x14ac:dyDescent="0.25">
      <c r="A232" s="129">
        <f t="shared" si="107"/>
        <v>87828</v>
      </c>
      <c r="B232" s="203">
        <f t="shared" si="108"/>
        <v>0</v>
      </c>
    </row>
    <row r="233" spans="1:2" x14ac:dyDescent="0.25">
      <c r="A233" s="129">
        <f t="shared" si="107"/>
        <v>87829</v>
      </c>
      <c r="B233" s="203">
        <f t="shared" si="108"/>
        <v>0</v>
      </c>
    </row>
    <row r="234" spans="1:2" x14ac:dyDescent="0.25">
      <c r="A234" s="129">
        <f t="shared" si="107"/>
        <v>87830</v>
      </c>
      <c r="B234" s="203">
        <f t="shared" si="108"/>
        <v>0</v>
      </c>
    </row>
    <row r="235" spans="1:2" x14ac:dyDescent="0.25">
      <c r="A235" s="129">
        <f t="shared" si="107"/>
        <v>87831</v>
      </c>
      <c r="B235" s="203">
        <f t="shared" si="108"/>
        <v>0</v>
      </c>
    </row>
    <row r="236" spans="1:2" x14ac:dyDescent="0.25">
      <c r="A236" s="129">
        <f t="shared" si="107"/>
        <v>87832</v>
      </c>
      <c r="B236" s="203">
        <f t="shared" si="108"/>
        <v>0</v>
      </c>
    </row>
    <row r="237" spans="1:2" x14ac:dyDescent="0.25">
      <c r="A237" s="129">
        <f t="shared" si="107"/>
        <v>87795</v>
      </c>
      <c r="B237" s="203">
        <f t="shared" si="108"/>
        <v>0</v>
      </c>
    </row>
    <row r="238" spans="1:2" x14ac:dyDescent="0.25">
      <c r="A238" s="129">
        <f t="shared" si="107"/>
        <v>87796</v>
      </c>
      <c r="B238" s="203">
        <f t="shared" si="108"/>
        <v>0</v>
      </c>
    </row>
    <row r="239" spans="1:2" x14ac:dyDescent="0.25">
      <c r="A239" s="129">
        <f t="shared" si="107"/>
        <v>4501370600</v>
      </c>
      <c r="B239" s="203" t="str">
        <f t="shared" si="108"/>
        <v>9am</v>
      </c>
    </row>
    <row r="240" spans="1:2" x14ac:dyDescent="0.25">
      <c r="A240" s="129">
        <f t="shared" si="107"/>
        <v>4501370610</v>
      </c>
      <c r="B240" s="203" t="str">
        <f t="shared" si="108"/>
        <v>3pm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GPI</v>
      </c>
      <c r="B243" s="203" t="str">
        <f>X26</f>
        <v>9AM</v>
      </c>
    </row>
    <row r="244" spans="1:2" x14ac:dyDescent="0.25">
      <c r="A244" s="129" t="str">
        <f>U27</f>
        <v>AMCOR</v>
      </c>
      <c r="B244" s="203" t="str">
        <f>X27</f>
        <v>7AM</v>
      </c>
    </row>
    <row r="245" spans="1:2" x14ac:dyDescent="0.25">
      <c r="A245" s="129" t="str">
        <f>U28</f>
        <v>GPI</v>
      </c>
      <c r="B245" s="203" t="str">
        <f>X28</f>
        <v>11am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87772</v>
      </c>
      <c r="B251" s="203">
        <f t="shared" si="110"/>
        <v>0</v>
      </c>
    </row>
    <row r="252" spans="1:2" x14ac:dyDescent="0.25">
      <c r="A252" s="129">
        <f t="shared" si="109"/>
        <v>87773</v>
      </c>
      <c r="B252" s="203">
        <f t="shared" si="110"/>
        <v>0</v>
      </c>
    </row>
    <row r="253" spans="1:2" x14ac:dyDescent="0.25">
      <c r="A253" s="129">
        <f t="shared" si="109"/>
        <v>87774</v>
      </c>
      <c r="B253" s="203">
        <f t="shared" si="110"/>
        <v>0</v>
      </c>
    </row>
    <row r="254" spans="1:2" x14ac:dyDescent="0.25">
      <c r="A254" s="129">
        <f t="shared" si="109"/>
        <v>87775</v>
      </c>
      <c r="B254" s="203">
        <f t="shared" si="110"/>
        <v>0</v>
      </c>
    </row>
    <row r="255" spans="1:2" x14ac:dyDescent="0.25">
      <c r="A255" s="129">
        <f t="shared" si="109"/>
        <v>87776</v>
      </c>
      <c r="B255" s="203">
        <f t="shared" si="110"/>
        <v>0</v>
      </c>
    </row>
    <row r="256" spans="1:2" x14ac:dyDescent="0.25">
      <c r="A256" s="129">
        <f t="shared" si="109"/>
        <v>87777</v>
      </c>
      <c r="B256" s="203">
        <f t="shared" si="110"/>
        <v>0</v>
      </c>
    </row>
    <row r="257" spans="1:2" x14ac:dyDescent="0.25">
      <c r="A257" s="129">
        <f t="shared" si="109"/>
        <v>87778</v>
      </c>
      <c r="B257" s="203">
        <f t="shared" si="110"/>
        <v>0</v>
      </c>
    </row>
    <row r="258" spans="1:2" x14ac:dyDescent="0.25">
      <c r="A258" s="129">
        <f t="shared" si="109"/>
        <v>87779</v>
      </c>
      <c r="B258" s="203">
        <f t="shared" si="110"/>
        <v>0</v>
      </c>
    </row>
    <row r="259" spans="1:2" x14ac:dyDescent="0.25">
      <c r="A259" s="129">
        <f t="shared" ref="A259:A272" si="111">U44</f>
        <v>87783</v>
      </c>
      <c r="B259" s="203">
        <f t="shared" ref="B259:B272" si="112">X44</f>
        <v>0</v>
      </c>
    </row>
    <row r="260" spans="1:2" x14ac:dyDescent="0.25">
      <c r="A260" s="129">
        <f t="shared" si="111"/>
        <v>87784</v>
      </c>
      <c r="B260" s="203">
        <f t="shared" si="112"/>
        <v>0</v>
      </c>
    </row>
    <row r="261" spans="1:2" x14ac:dyDescent="0.25">
      <c r="A261" s="129">
        <f t="shared" si="111"/>
        <v>87785</v>
      </c>
      <c r="B261" s="203">
        <f t="shared" si="112"/>
        <v>0</v>
      </c>
    </row>
    <row r="262" spans="1:2" x14ac:dyDescent="0.25">
      <c r="A262" s="129">
        <f t="shared" si="111"/>
        <v>87791</v>
      </c>
      <c r="B262" s="203">
        <f t="shared" si="112"/>
        <v>0</v>
      </c>
    </row>
    <row r="263" spans="1:2" x14ac:dyDescent="0.25">
      <c r="A263" s="129">
        <f t="shared" si="111"/>
        <v>87792</v>
      </c>
      <c r="B263" s="203">
        <f t="shared" si="112"/>
        <v>0</v>
      </c>
    </row>
    <row r="264" spans="1:2" x14ac:dyDescent="0.25">
      <c r="A264" s="129">
        <f t="shared" si="111"/>
        <v>4501371414</v>
      </c>
      <c r="B264" s="203" t="str">
        <f t="shared" si="112"/>
        <v>1PM</v>
      </c>
    </row>
    <row r="265" spans="1:2" x14ac:dyDescent="0.25">
      <c r="A265" s="129">
        <f t="shared" si="111"/>
        <v>4501371415</v>
      </c>
      <c r="B265" s="203" t="str">
        <f t="shared" si="112"/>
        <v>3PM</v>
      </c>
    </row>
    <row r="266" spans="1:2" x14ac:dyDescent="0.25">
      <c r="A266" s="129">
        <f t="shared" si="111"/>
        <v>4501371417</v>
      </c>
      <c r="B266" s="203" t="str">
        <f t="shared" si="112"/>
        <v>9AM</v>
      </c>
    </row>
    <row r="267" spans="1:2" x14ac:dyDescent="0.25">
      <c r="A267" s="129" t="str">
        <f t="shared" si="111"/>
        <v>IPAPER</v>
      </c>
      <c r="B267" s="203" t="str">
        <f t="shared" si="112"/>
        <v>1PM</v>
      </c>
    </row>
    <row r="268" spans="1:2" x14ac:dyDescent="0.25">
      <c r="A268" s="129" t="str">
        <f t="shared" si="111"/>
        <v>GPI</v>
      </c>
      <c r="B268" s="203" t="str">
        <f t="shared" si="112"/>
        <v>12pm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IPAPER</v>
      </c>
      <c r="B270" s="203" t="str">
        <f t="shared" si="112"/>
        <v>7AM</v>
      </c>
    </row>
    <row r="271" spans="1:2" x14ac:dyDescent="0.25">
      <c r="A271" s="129" t="str">
        <f t="shared" si="111"/>
        <v>GPI</v>
      </c>
      <c r="B271" s="203" t="str">
        <f t="shared" si="112"/>
        <v>8AM</v>
      </c>
    </row>
    <row r="272" spans="1:2" x14ac:dyDescent="0.25">
      <c r="A272" s="129" t="str">
        <f t="shared" si="111"/>
        <v>CAPS</v>
      </c>
      <c r="B272" s="203" t="str">
        <f t="shared" si="112"/>
        <v>9AM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20">
    <mergeCell ref="A1:B1"/>
    <mergeCell ref="A3:I3"/>
    <mergeCell ref="J3:R3"/>
    <mergeCell ref="S3:AA3"/>
    <mergeCell ref="A32:I32"/>
    <mergeCell ref="J32:R32"/>
    <mergeCell ref="S32:AA32"/>
    <mergeCell ref="F8:H8"/>
    <mergeCell ref="R71:R77"/>
    <mergeCell ref="U71:U77"/>
    <mergeCell ref="AB32:AJ32"/>
    <mergeCell ref="L51:M51"/>
    <mergeCell ref="C74:E76"/>
    <mergeCell ref="A60:I60"/>
    <mergeCell ref="L61:L67"/>
    <mergeCell ref="O61:O67"/>
    <mergeCell ref="R61:R67"/>
    <mergeCell ref="U61:U67"/>
    <mergeCell ref="L71:L77"/>
    <mergeCell ref="O71:O77"/>
  </mergeCells>
  <conditionalFormatting sqref="AB32 J31:J32 S31:S32 S60 AB34:AB40 J60 AB46:AB47 A31:A32 AB49:AB60 A88 H98:H99 J80:J88 J90:J97 S78:S99 A98:A100 A27:A29 A15:A25 AK59:AK99 AB68:AB99">
    <cfRule type="cellIs" dxfId="9763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9762" priority="335" operator="equal">
      <formula>"IDF"</formula>
    </cfRule>
    <cfRule type="cellIs" dxfId="9761" priority="336" operator="equal">
      <formula>"Costco"</formula>
    </cfRule>
    <cfRule type="cellIs" dxfId="9760" priority="337" operator="equal">
      <formula>"Gutzy"</formula>
    </cfRule>
    <cfRule type="cellIs" dxfId="9759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9758" priority="334" operator="equal">
      <formula>"Receiving"</formula>
    </cfRule>
  </conditionalFormatting>
  <conditionalFormatting sqref="AB48">
    <cfRule type="cellIs" dxfId="9757" priority="333" operator="equal">
      <formula>"SLC"</formula>
    </cfRule>
  </conditionalFormatting>
  <conditionalFormatting sqref="AB48">
    <cfRule type="cellIs" dxfId="9756" priority="329" operator="equal">
      <formula>"IDF"</formula>
    </cfRule>
    <cfRule type="cellIs" dxfId="9755" priority="330" operator="equal">
      <formula>"Costco"</formula>
    </cfRule>
    <cfRule type="cellIs" dxfId="9754" priority="331" operator="equal">
      <formula>"Gutzy"</formula>
    </cfRule>
    <cfRule type="cellIs" dxfId="9753" priority="332" operator="equal">
      <formula>"LCP"</formula>
    </cfRule>
  </conditionalFormatting>
  <conditionalFormatting sqref="AB48">
    <cfRule type="cellIs" dxfId="9752" priority="328" operator="equal">
      <formula>"Receiving"</formula>
    </cfRule>
  </conditionalFormatting>
  <conditionalFormatting sqref="AB41">
    <cfRule type="cellIs" dxfId="9751" priority="327" operator="equal">
      <formula>"SLC"</formula>
    </cfRule>
  </conditionalFormatting>
  <conditionalFormatting sqref="AB41">
    <cfRule type="cellIs" dxfId="9750" priority="323" operator="equal">
      <formula>"IDF"</formula>
    </cfRule>
    <cfRule type="cellIs" dxfId="9749" priority="324" operator="equal">
      <formula>"Costco"</formula>
    </cfRule>
    <cfRule type="cellIs" dxfId="9748" priority="325" operator="equal">
      <formula>"Gutzy"</formula>
    </cfRule>
    <cfRule type="cellIs" dxfId="9747" priority="326" operator="equal">
      <formula>"LCP"</formula>
    </cfRule>
  </conditionalFormatting>
  <conditionalFormatting sqref="AB41">
    <cfRule type="cellIs" dxfId="9746" priority="322" operator="equal">
      <formula>"Receiving"</formula>
    </cfRule>
  </conditionalFormatting>
  <conditionalFormatting sqref="AB42:AB44">
    <cfRule type="cellIs" dxfId="9745" priority="321" operator="equal">
      <formula>"SLC"</formula>
    </cfRule>
  </conditionalFormatting>
  <conditionalFormatting sqref="AB42:AB44">
    <cfRule type="cellIs" dxfId="9744" priority="317" operator="equal">
      <formula>"IDF"</formula>
    </cfRule>
    <cfRule type="cellIs" dxfId="9743" priority="318" operator="equal">
      <formula>"Costco"</formula>
    </cfRule>
    <cfRule type="cellIs" dxfId="9742" priority="319" operator="equal">
      <formula>"Gutzy"</formula>
    </cfRule>
    <cfRule type="cellIs" dxfId="9741" priority="320" operator="equal">
      <formula>"LCP"</formula>
    </cfRule>
  </conditionalFormatting>
  <conditionalFormatting sqref="AB42:AB44">
    <cfRule type="cellIs" dxfId="9740" priority="316" operator="equal">
      <formula>"Receiving"</formula>
    </cfRule>
  </conditionalFormatting>
  <conditionalFormatting sqref="AB45">
    <cfRule type="cellIs" dxfId="9739" priority="315" operator="equal">
      <formula>"SLC"</formula>
    </cfRule>
  </conditionalFormatting>
  <conditionalFormatting sqref="AB45">
    <cfRule type="cellIs" dxfId="9738" priority="311" operator="equal">
      <formula>"IDF"</formula>
    </cfRule>
    <cfRule type="cellIs" dxfId="9737" priority="312" operator="equal">
      <formula>"Costco"</formula>
    </cfRule>
    <cfRule type="cellIs" dxfId="9736" priority="313" operator="equal">
      <formula>"Gutzy"</formula>
    </cfRule>
    <cfRule type="cellIs" dxfId="9735" priority="314" operator="equal">
      <formula>"LCP"</formula>
    </cfRule>
  </conditionalFormatting>
  <conditionalFormatting sqref="AB45">
    <cfRule type="cellIs" dxfId="9734" priority="310" operator="equal">
      <formula>"Receiving"</formula>
    </cfRule>
  </conditionalFormatting>
  <conditionalFormatting sqref="I100">
    <cfRule type="cellIs" dxfId="9733" priority="309" operator="equal">
      <formula>"SLC"</formula>
    </cfRule>
  </conditionalFormatting>
  <conditionalFormatting sqref="I100">
    <cfRule type="cellIs" dxfId="9732" priority="305" operator="equal">
      <formula>"IDF"</formula>
    </cfRule>
    <cfRule type="cellIs" dxfId="9731" priority="306" operator="equal">
      <formula>"Costco"</formula>
    </cfRule>
    <cfRule type="cellIs" dxfId="9730" priority="307" operator="equal">
      <formula>"Gutzy"</formula>
    </cfRule>
    <cfRule type="cellIs" dxfId="9729" priority="308" operator="equal">
      <formula>"LCP"</formula>
    </cfRule>
  </conditionalFormatting>
  <conditionalFormatting sqref="Q100">
    <cfRule type="cellIs" dxfId="9728" priority="304" operator="equal">
      <formula>"SLC"</formula>
    </cfRule>
  </conditionalFormatting>
  <conditionalFormatting sqref="Q100">
    <cfRule type="cellIs" dxfId="9727" priority="300" operator="equal">
      <formula>"IDF"</formula>
    </cfRule>
    <cfRule type="cellIs" dxfId="9726" priority="301" operator="equal">
      <formula>"Costco"</formula>
    </cfRule>
    <cfRule type="cellIs" dxfId="9725" priority="302" operator="equal">
      <formula>"Gutzy"</formula>
    </cfRule>
    <cfRule type="cellIs" dxfId="9724" priority="303" operator="equal">
      <formula>"LCP"</formula>
    </cfRule>
  </conditionalFormatting>
  <conditionalFormatting sqref="Y100">
    <cfRule type="cellIs" dxfId="9723" priority="299" operator="equal">
      <formula>"SLC"</formula>
    </cfRule>
  </conditionalFormatting>
  <conditionalFormatting sqref="Y100">
    <cfRule type="cellIs" dxfId="9722" priority="295" operator="equal">
      <formula>"IDF"</formula>
    </cfRule>
    <cfRule type="cellIs" dxfId="9721" priority="296" operator="equal">
      <formula>"Costco"</formula>
    </cfRule>
    <cfRule type="cellIs" dxfId="9720" priority="297" operator="equal">
      <formula>"Gutzy"</formula>
    </cfRule>
    <cfRule type="cellIs" dxfId="9719" priority="298" operator="equal">
      <formula>"LCP"</formula>
    </cfRule>
  </conditionalFormatting>
  <conditionalFormatting sqref="AG100">
    <cfRule type="cellIs" dxfId="9718" priority="294" operator="equal">
      <formula>"SLC"</formula>
    </cfRule>
  </conditionalFormatting>
  <conditionalFormatting sqref="AG100">
    <cfRule type="cellIs" dxfId="9717" priority="290" operator="equal">
      <formula>"IDF"</formula>
    </cfRule>
    <cfRule type="cellIs" dxfId="9716" priority="291" operator="equal">
      <formula>"Costco"</formula>
    </cfRule>
    <cfRule type="cellIs" dxfId="9715" priority="292" operator="equal">
      <formula>"Gutzy"</formula>
    </cfRule>
    <cfRule type="cellIs" dxfId="9714" priority="293" operator="equal">
      <formula>"LCP"</formula>
    </cfRule>
  </conditionalFormatting>
  <conditionalFormatting sqref="AO100">
    <cfRule type="cellIs" dxfId="9713" priority="289" operator="equal">
      <formula>"SLC"</formula>
    </cfRule>
  </conditionalFormatting>
  <conditionalFormatting sqref="AO100">
    <cfRule type="cellIs" dxfId="9712" priority="285" operator="equal">
      <formula>"IDF"</formula>
    </cfRule>
    <cfRule type="cellIs" dxfId="9711" priority="286" operator="equal">
      <formula>"Costco"</formula>
    </cfRule>
    <cfRule type="cellIs" dxfId="9710" priority="287" operator="equal">
      <formula>"Gutzy"</formula>
    </cfRule>
    <cfRule type="cellIs" dxfId="9709" priority="288" operator="equal">
      <formula>"LCP"</formula>
    </cfRule>
  </conditionalFormatting>
  <conditionalFormatting sqref="AW100">
    <cfRule type="cellIs" dxfId="9708" priority="284" operator="equal">
      <formula>"SLC"</formula>
    </cfRule>
  </conditionalFormatting>
  <conditionalFormatting sqref="AW100">
    <cfRule type="cellIs" dxfId="9707" priority="280" operator="equal">
      <formula>"IDF"</formula>
    </cfRule>
    <cfRule type="cellIs" dxfId="9706" priority="281" operator="equal">
      <formula>"Costco"</formula>
    </cfRule>
    <cfRule type="cellIs" dxfId="9705" priority="282" operator="equal">
      <formula>"Gutzy"</formula>
    </cfRule>
    <cfRule type="cellIs" dxfId="9704" priority="283" operator="equal">
      <formula>"LCP"</formula>
    </cfRule>
  </conditionalFormatting>
  <conditionalFormatting sqref="J27">
    <cfRule type="cellIs" dxfId="9703" priority="279" operator="equal">
      <formula>"SLC"</formula>
    </cfRule>
  </conditionalFormatting>
  <conditionalFormatting sqref="J27">
    <cfRule type="cellIs" dxfId="9702" priority="275" operator="equal">
      <formula>"IDF"</formula>
    </cfRule>
    <cfRule type="cellIs" dxfId="9701" priority="276" operator="equal">
      <formula>"Costco"</formula>
    </cfRule>
    <cfRule type="cellIs" dxfId="9700" priority="277" operator="equal">
      <formula>"Gutzy"</formula>
    </cfRule>
    <cfRule type="cellIs" dxfId="9699" priority="278" operator="equal">
      <formula>"LCP"</formula>
    </cfRule>
  </conditionalFormatting>
  <conditionalFormatting sqref="J27">
    <cfRule type="cellIs" dxfId="9698" priority="274" operator="equal">
      <formula>"Receiving"</formula>
    </cfRule>
  </conditionalFormatting>
  <conditionalFormatting sqref="S28:S29 S23 S25:S26">
    <cfRule type="cellIs" dxfId="9697" priority="273" operator="equal">
      <formula>"SLC"</formula>
    </cfRule>
  </conditionalFormatting>
  <conditionalFormatting sqref="S28:S29 S23 S25:S26">
    <cfRule type="cellIs" dxfId="9696" priority="269" operator="equal">
      <formula>"IDF"</formula>
    </cfRule>
    <cfRule type="cellIs" dxfId="9695" priority="270" operator="equal">
      <formula>"Costco"</formula>
    </cfRule>
    <cfRule type="cellIs" dxfId="9694" priority="271" operator="equal">
      <formula>"Gutzy"</formula>
    </cfRule>
    <cfRule type="cellIs" dxfId="9693" priority="272" operator="equal">
      <formula>"LCP"</formula>
    </cfRule>
  </conditionalFormatting>
  <conditionalFormatting sqref="S28:S29 S23 S25:S26">
    <cfRule type="cellIs" dxfId="9692" priority="268" operator="equal">
      <formula>"Receiving"</formula>
    </cfRule>
  </conditionalFormatting>
  <conditionalFormatting sqref="J89">
    <cfRule type="cellIs" dxfId="9691" priority="267" operator="equal">
      <formula>"SLC"</formula>
    </cfRule>
  </conditionalFormatting>
  <conditionalFormatting sqref="J89">
    <cfRule type="cellIs" dxfId="9690" priority="263" operator="equal">
      <formula>"IDF"</formula>
    </cfRule>
    <cfRule type="cellIs" dxfId="9689" priority="264" operator="equal">
      <formula>"Costco"</formula>
    </cfRule>
    <cfRule type="cellIs" dxfId="9688" priority="265" operator="equal">
      <formula>"Gutzy"</formula>
    </cfRule>
    <cfRule type="cellIs" dxfId="9687" priority="266" operator="equal">
      <formula>"LCP"</formula>
    </cfRule>
  </conditionalFormatting>
  <conditionalFormatting sqref="J89">
    <cfRule type="cellIs" dxfId="9686" priority="262" operator="equal">
      <formula>"Receiving"</formula>
    </cfRule>
  </conditionalFormatting>
  <conditionalFormatting sqref="J30">
    <cfRule type="cellIs" dxfId="9685" priority="261" operator="equal">
      <formula>"SLC"</formula>
    </cfRule>
  </conditionalFormatting>
  <conditionalFormatting sqref="J30">
    <cfRule type="cellIs" dxfId="9684" priority="257" operator="equal">
      <formula>"IDF"</formula>
    </cfRule>
    <cfRule type="cellIs" dxfId="9683" priority="258" operator="equal">
      <formula>"Costco"</formula>
    </cfRule>
    <cfRule type="cellIs" dxfId="9682" priority="259" operator="equal">
      <formula>"Gutzy"</formula>
    </cfRule>
    <cfRule type="cellIs" dxfId="9681" priority="260" operator="equal">
      <formula>"LCP"</formula>
    </cfRule>
  </conditionalFormatting>
  <conditionalFormatting sqref="J30">
    <cfRule type="cellIs" dxfId="9680" priority="256" operator="equal">
      <formula>"Receiving"</formula>
    </cfRule>
  </conditionalFormatting>
  <conditionalFormatting sqref="J27:J30">
    <cfRule type="cellIs" dxfId="9679" priority="255" operator="equal">
      <formula>"SLC"</formula>
    </cfRule>
  </conditionalFormatting>
  <conditionalFormatting sqref="J27:J30">
    <cfRule type="cellIs" dxfId="9678" priority="251" operator="equal">
      <formula>"IDF"</formula>
    </cfRule>
    <cfRule type="cellIs" dxfId="9677" priority="252" operator="equal">
      <formula>"Costco"</formula>
    </cfRule>
    <cfRule type="cellIs" dxfId="9676" priority="253" operator="equal">
      <formula>"Gutzy"</formula>
    </cfRule>
    <cfRule type="cellIs" dxfId="9675" priority="254" operator="equal">
      <formula>"LCP"</formula>
    </cfRule>
  </conditionalFormatting>
  <conditionalFormatting sqref="J27:J30">
    <cfRule type="cellIs" dxfId="9674" priority="250" operator="equal">
      <formula>"Receiving"</formula>
    </cfRule>
  </conditionalFormatting>
  <conditionalFormatting sqref="S27">
    <cfRule type="cellIs" dxfId="9673" priority="249" operator="equal">
      <formula>"SLC"</formula>
    </cfRule>
  </conditionalFormatting>
  <conditionalFormatting sqref="S27">
    <cfRule type="cellIs" dxfId="9672" priority="245" operator="equal">
      <formula>"IDF"</formula>
    </cfRule>
    <cfRule type="cellIs" dxfId="9671" priority="246" operator="equal">
      <formula>"Costco"</formula>
    </cfRule>
    <cfRule type="cellIs" dxfId="9670" priority="247" operator="equal">
      <formula>"Gutzy"</formula>
    </cfRule>
    <cfRule type="cellIs" dxfId="9669" priority="248" operator="equal">
      <formula>"LCP"</formula>
    </cfRule>
  </conditionalFormatting>
  <conditionalFormatting sqref="S27">
    <cfRule type="cellIs" dxfId="9668" priority="244" operator="equal">
      <formula>"Receiving"</formula>
    </cfRule>
  </conditionalFormatting>
  <conditionalFormatting sqref="S30">
    <cfRule type="cellIs" dxfId="9667" priority="243" operator="equal">
      <formula>"SLC"</formula>
    </cfRule>
  </conditionalFormatting>
  <conditionalFormatting sqref="S30">
    <cfRule type="cellIs" dxfId="9666" priority="239" operator="equal">
      <formula>"IDF"</formula>
    </cfRule>
    <cfRule type="cellIs" dxfId="9665" priority="240" operator="equal">
      <formula>"Costco"</formula>
    </cfRule>
    <cfRule type="cellIs" dxfId="9664" priority="241" operator="equal">
      <formula>"Gutzy"</formula>
    </cfRule>
    <cfRule type="cellIs" dxfId="9663" priority="242" operator="equal">
      <formula>"LCP"</formula>
    </cfRule>
  </conditionalFormatting>
  <conditionalFormatting sqref="S30">
    <cfRule type="cellIs" dxfId="9662" priority="238" operator="equal">
      <formula>"Receiving"</formula>
    </cfRule>
  </conditionalFormatting>
  <conditionalFormatting sqref="J26 J5:J18">
    <cfRule type="cellIs" dxfId="9661" priority="237" operator="equal">
      <formula>"SLC"</formula>
    </cfRule>
  </conditionalFormatting>
  <conditionalFormatting sqref="J26 J5:J18">
    <cfRule type="cellIs" dxfId="9660" priority="233" operator="equal">
      <formula>"IDF"</formula>
    </cfRule>
    <cfRule type="cellIs" dxfId="9659" priority="234" operator="equal">
      <formula>"Costco"</formula>
    </cfRule>
    <cfRule type="cellIs" dxfId="9658" priority="235" operator="equal">
      <formula>"Gutzy"</formula>
    </cfRule>
    <cfRule type="cellIs" dxfId="9657" priority="236" operator="equal">
      <formula>"LCP"</formula>
    </cfRule>
  </conditionalFormatting>
  <conditionalFormatting sqref="J26 J5:J18">
    <cfRule type="cellIs" dxfId="9656" priority="232" operator="equal">
      <formula>"Receiving"</formula>
    </cfRule>
  </conditionalFormatting>
  <conditionalFormatting sqref="J19:J24">
    <cfRule type="cellIs" dxfId="9655" priority="231" operator="equal">
      <formula>"SLC"</formula>
    </cfRule>
  </conditionalFormatting>
  <conditionalFormatting sqref="J19:J24">
    <cfRule type="cellIs" dxfId="9654" priority="227" operator="equal">
      <formula>"IDF"</formula>
    </cfRule>
    <cfRule type="cellIs" dxfId="9653" priority="228" operator="equal">
      <formula>"Costco"</formula>
    </cfRule>
    <cfRule type="cellIs" dxfId="9652" priority="229" operator="equal">
      <formula>"Gutzy"</formula>
    </cfRule>
    <cfRule type="cellIs" dxfId="9651" priority="230" operator="equal">
      <formula>"LCP"</formula>
    </cfRule>
  </conditionalFormatting>
  <conditionalFormatting sqref="J19:J24">
    <cfRule type="cellIs" dxfId="9650" priority="226" operator="equal">
      <formula>"Receiving"</formula>
    </cfRule>
  </conditionalFormatting>
  <conditionalFormatting sqref="S5:S18">
    <cfRule type="cellIs" dxfId="9649" priority="225" operator="equal">
      <formula>"SLC"</formula>
    </cfRule>
  </conditionalFormatting>
  <conditionalFormatting sqref="S5:S18">
    <cfRule type="cellIs" dxfId="9648" priority="221" operator="equal">
      <formula>"IDF"</formula>
    </cfRule>
    <cfRule type="cellIs" dxfId="9647" priority="222" operator="equal">
      <formula>"Costco"</formula>
    </cfRule>
    <cfRule type="cellIs" dxfId="9646" priority="223" operator="equal">
      <formula>"Gutzy"</formula>
    </cfRule>
    <cfRule type="cellIs" dxfId="9645" priority="224" operator="equal">
      <formula>"LCP"</formula>
    </cfRule>
  </conditionalFormatting>
  <conditionalFormatting sqref="S5:S18">
    <cfRule type="cellIs" dxfId="9644" priority="220" operator="equal">
      <formula>"Receiving"</formula>
    </cfRule>
  </conditionalFormatting>
  <conditionalFormatting sqref="S19:S23">
    <cfRule type="cellIs" dxfId="9643" priority="219" operator="equal">
      <formula>"SLC"</formula>
    </cfRule>
  </conditionalFormatting>
  <conditionalFormatting sqref="S19:S23">
    <cfRule type="cellIs" dxfId="9642" priority="215" operator="equal">
      <formula>"IDF"</formula>
    </cfRule>
    <cfRule type="cellIs" dxfId="9641" priority="216" operator="equal">
      <formula>"Costco"</formula>
    </cfRule>
    <cfRule type="cellIs" dxfId="9640" priority="217" operator="equal">
      <formula>"Gutzy"</formula>
    </cfRule>
    <cfRule type="cellIs" dxfId="9639" priority="218" operator="equal">
      <formula>"LCP"</formula>
    </cfRule>
  </conditionalFormatting>
  <conditionalFormatting sqref="S19:S23">
    <cfRule type="cellIs" dxfId="9638" priority="214" operator="equal">
      <formula>"Receiving"</formula>
    </cfRule>
  </conditionalFormatting>
  <conditionalFormatting sqref="S24">
    <cfRule type="cellIs" dxfId="9637" priority="213" operator="equal">
      <formula>"SLC"</formula>
    </cfRule>
  </conditionalFormatting>
  <conditionalFormatting sqref="S24">
    <cfRule type="cellIs" dxfId="9636" priority="209" operator="equal">
      <formula>"IDF"</formula>
    </cfRule>
    <cfRule type="cellIs" dxfId="9635" priority="210" operator="equal">
      <formula>"Costco"</formula>
    </cfRule>
    <cfRule type="cellIs" dxfId="9634" priority="211" operator="equal">
      <formula>"Gutzy"</formula>
    </cfRule>
    <cfRule type="cellIs" dxfId="9633" priority="212" operator="equal">
      <formula>"LCP"</formula>
    </cfRule>
  </conditionalFormatting>
  <conditionalFormatting sqref="S24">
    <cfRule type="cellIs" dxfId="9632" priority="208" operator="equal">
      <formula>"Receiving"</formula>
    </cfRule>
  </conditionalFormatting>
  <conditionalFormatting sqref="A30">
    <cfRule type="cellIs" dxfId="9631" priority="207" operator="equal">
      <formula>"SLC"</formula>
    </cfRule>
  </conditionalFormatting>
  <conditionalFormatting sqref="A30">
    <cfRule type="cellIs" dxfId="9630" priority="203" operator="equal">
      <formula>"IDF"</formula>
    </cfRule>
    <cfRule type="cellIs" dxfId="9629" priority="204" operator="equal">
      <formula>"Costco"</formula>
    </cfRule>
    <cfRule type="cellIs" dxfId="9628" priority="205" operator="equal">
      <formula>"Gutzy"</formula>
    </cfRule>
    <cfRule type="cellIs" dxfId="9627" priority="206" operator="equal">
      <formula>"LCP"</formula>
    </cfRule>
  </conditionalFormatting>
  <conditionalFormatting sqref="A30">
    <cfRule type="cellIs" dxfId="9626" priority="202" operator="equal">
      <formula>"Receiving"</formula>
    </cfRule>
  </conditionalFormatting>
  <conditionalFormatting sqref="A30">
    <cfRule type="cellIs" dxfId="9625" priority="201" operator="equal">
      <formula>"SLC"</formula>
    </cfRule>
  </conditionalFormatting>
  <conditionalFormatting sqref="A30">
    <cfRule type="cellIs" dxfId="9624" priority="197" operator="equal">
      <formula>"IDF"</formula>
    </cfRule>
    <cfRule type="cellIs" dxfId="9623" priority="198" operator="equal">
      <formula>"Costco"</formula>
    </cfRule>
    <cfRule type="cellIs" dxfId="9622" priority="199" operator="equal">
      <formula>"Gutzy"</formula>
    </cfRule>
    <cfRule type="cellIs" dxfId="9621" priority="200" operator="equal">
      <formula>"LCP"</formula>
    </cfRule>
  </conditionalFormatting>
  <conditionalFormatting sqref="A30">
    <cfRule type="cellIs" dxfId="9620" priority="196" operator="equal">
      <formula>"Receiving"</formula>
    </cfRule>
  </conditionalFormatting>
  <conditionalFormatting sqref="A60">
    <cfRule type="cellIs" dxfId="9619" priority="195" operator="equal">
      <formula>"SLC"</formula>
    </cfRule>
  </conditionalFormatting>
  <conditionalFormatting sqref="A60">
    <cfRule type="cellIs" dxfId="9618" priority="191" operator="equal">
      <formula>"IDF"</formula>
    </cfRule>
    <cfRule type="cellIs" dxfId="9617" priority="192" operator="equal">
      <formula>"Costco"</formula>
    </cfRule>
    <cfRule type="cellIs" dxfId="9616" priority="193" operator="equal">
      <formula>"Gutzy"</formula>
    </cfRule>
    <cfRule type="cellIs" dxfId="9615" priority="194" operator="equal">
      <formula>"LCP"</formula>
    </cfRule>
  </conditionalFormatting>
  <conditionalFormatting sqref="A56">
    <cfRule type="cellIs" dxfId="9614" priority="190" operator="equal">
      <formula>"SLC"</formula>
    </cfRule>
  </conditionalFormatting>
  <conditionalFormatting sqref="A56">
    <cfRule type="cellIs" dxfId="9613" priority="186" operator="equal">
      <formula>"IDF"</formula>
    </cfRule>
    <cfRule type="cellIs" dxfId="9612" priority="187" operator="equal">
      <formula>"Costco"</formula>
    </cfRule>
    <cfRule type="cellIs" dxfId="9611" priority="188" operator="equal">
      <formula>"Gutzy"</formula>
    </cfRule>
    <cfRule type="cellIs" dxfId="9610" priority="189" operator="equal">
      <formula>"LCP"</formula>
    </cfRule>
  </conditionalFormatting>
  <conditionalFormatting sqref="A56">
    <cfRule type="cellIs" dxfId="9609" priority="185" operator="equal">
      <formula>"Receiving"</formula>
    </cfRule>
  </conditionalFormatting>
  <conditionalFormatting sqref="A59">
    <cfRule type="cellIs" dxfId="9608" priority="184" operator="equal">
      <formula>"SLC"</formula>
    </cfRule>
  </conditionalFormatting>
  <conditionalFormatting sqref="A59">
    <cfRule type="cellIs" dxfId="9607" priority="180" operator="equal">
      <formula>"IDF"</formula>
    </cfRule>
    <cfRule type="cellIs" dxfId="9606" priority="181" operator="equal">
      <formula>"Costco"</formula>
    </cfRule>
    <cfRule type="cellIs" dxfId="9605" priority="182" operator="equal">
      <formula>"Gutzy"</formula>
    </cfRule>
    <cfRule type="cellIs" dxfId="9604" priority="183" operator="equal">
      <formula>"LCP"</formula>
    </cfRule>
  </conditionalFormatting>
  <conditionalFormatting sqref="A59">
    <cfRule type="cellIs" dxfId="9603" priority="179" operator="equal">
      <formula>"Receiving"</formula>
    </cfRule>
  </conditionalFormatting>
  <conditionalFormatting sqref="A56:A59">
    <cfRule type="cellIs" dxfId="9602" priority="178" operator="equal">
      <formula>"SLC"</formula>
    </cfRule>
  </conditionalFormatting>
  <conditionalFormatting sqref="A56:A59">
    <cfRule type="cellIs" dxfId="9601" priority="174" operator="equal">
      <formula>"IDF"</formula>
    </cfRule>
    <cfRule type="cellIs" dxfId="9600" priority="175" operator="equal">
      <formula>"Costco"</formula>
    </cfRule>
    <cfRule type="cellIs" dxfId="9599" priority="176" operator="equal">
      <formula>"Gutzy"</formula>
    </cfRule>
    <cfRule type="cellIs" dxfId="9598" priority="177" operator="equal">
      <formula>"LCP"</formula>
    </cfRule>
  </conditionalFormatting>
  <conditionalFormatting sqref="A56:A59">
    <cfRule type="cellIs" dxfId="9597" priority="173" operator="equal">
      <formula>"Receiving"</formula>
    </cfRule>
  </conditionalFormatting>
  <conditionalFormatting sqref="A34:A47">
    <cfRule type="cellIs" dxfId="9596" priority="172" operator="equal">
      <formula>"SLC"</formula>
    </cfRule>
  </conditionalFormatting>
  <conditionalFormatting sqref="A34:A47">
    <cfRule type="cellIs" dxfId="9595" priority="168" operator="equal">
      <formula>"IDF"</formula>
    </cfRule>
    <cfRule type="cellIs" dxfId="9594" priority="169" operator="equal">
      <formula>"Costco"</formula>
    </cfRule>
    <cfRule type="cellIs" dxfId="9593" priority="170" operator="equal">
      <formula>"Gutzy"</formula>
    </cfRule>
    <cfRule type="cellIs" dxfId="9592" priority="171" operator="equal">
      <formula>"LCP"</formula>
    </cfRule>
  </conditionalFormatting>
  <conditionalFormatting sqref="A34:A47">
    <cfRule type="cellIs" dxfId="9591" priority="167" operator="equal">
      <formula>"Receiving"</formula>
    </cfRule>
  </conditionalFormatting>
  <conditionalFormatting sqref="A48:A53">
    <cfRule type="cellIs" dxfId="9590" priority="166" operator="equal">
      <formula>"SLC"</formula>
    </cfRule>
  </conditionalFormatting>
  <conditionalFormatting sqref="A48:A53">
    <cfRule type="cellIs" dxfId="9589" priority="162" operator="equal">
      <formula>"IDF"</formula>
    </cfRule>
    <cfRule type="cellIs" dxfId="9588" priority="163" operator="equal">
      <formula>"Costco"</formula>
    </cfRule>
    <cfRule type="cellIs" dxfId="9587" priority="164" operator="equal">
      <formula>"Gutzy"</formula>
    </cfRule>
    <cfRule type="cellIs" dxfId="9586" priority="165" operator="equal">
      <formula>"LCP"</formula>
    </cfRule>
  </conditionalFormatting>
  <conditionalFormatting sqref="A48:A53">
    <cfRule type="cellIs" dxfId="9585" priority="161" operator="equal">
      <formula>"Receiving"</formula>
    </cfRule>
  </conditionalFormatting>
  <conditionalFormatting sqref="J59">
    <cfRule type="cellIs" dxfId="9584" priority="160" operator="equal">
      <formula>"SLC"</formula>
    </cfRule>
  </conditionalFormatting>
  <conditionalFormatting sqref="J59">
    <cfRule type="cellIs" dxfId="9583" priority="156" operator="equal">
      <formula>"IDF"</formula>
    </cfRule>
    <cfRule type="cellIs" dxfId="9582" priority="157" operator="equal">
      <formula>"Costco"</formula>
    </cfRule>
    <cfRule type="cellIs" dxfId="9581" priority="158" operator="equal">
      <formula>"Gutzy"</formula>
    </cfRule>
    <cfRule type="cellIs" dxfId="9580" priority="159" operator="equal">
      <formula>"LCP"</formula>
    </cfRule>
  </conditionalFormatting>
  <conditionalFormatting sqref="J59">
    <cfRule type="cellIs" dxfId="9579" priority="155" operator="equal">
      <formula>"Receiving"</formula>
    </cfRule>
  </conditionalFormatting>
  <conditionalFormatting sqref="J59">
    <cfRule type="cellIs" dxfId="9578" priority="154" operator="equal">
      <formula>"SLC"</formula>
    </cfRule>
  </conditionalFormatting>
  <conditionalFormatting sqref="J59">
    <cfRule type="cellIs" dxfId="9577" priority="150" operator="equal">
      <formula>"IDF"</formula>
    </cfRule>
    <cfRule type="cellIs" dxfId="9576" priority="151" operator="equal">
      <formula>"Costco"</formula>
    </cfRule>
    <cfRule type="cellIs" dxfId="9575" priority="152" operator="equal">
      <formula>"Gutzy"</formula>
    </cfRule>
    <cfRule type="cellIs" dxfId="9574" priority="153" operator="equal">
      <formula>"LCP"</formula>
    </cfRule>
  </conditionalFormatting>
  <conditionalFormatting sqref="J59">
    <cfRule type="cellIs" dxfId="9573" priority="149" operator="equal">
      <formula>"Receiving"</formula>
    </cfRule>
  </conditionalFormatting>
  <conditionalFormatting sqref="J34:J47">
    <cfRule type="cellIs" dxfId="9572" priority="148" operator="equal">
      <formula>"SLC"</formula>
    </cfRule>
  </conditionalFormatting>
  <conditionalFormatting sqref="J34:J47">
    <cfRule type="cellIs" dxfId="9571" priority="144" operator="equal">
      <formula>"IDF"</formula>
    </cfRule>
    <cfRule type="cellIs" dxfId="9570" priority="145" operator="equal">
      <formula>"Costco"</formula>
    </cfRule>
    <cfRule type="cellIs" dxfId="9569" priority="146" operator="equal">
      <formula>"Gutzy"</formula>
    </cfRule>
    <cfRule type="cellIs" dxfId="9568" priority="147" operator="equal">
      <formula>"LCP"</formula>
    </cfRule>
  </conditionalFormatting>
  <conditionalFormatting sqref="J34:J47">
    <cfRule type="cellIs" dxfId="9567" priority="143" operator="equal">
      <formula>"Receiving"</formula>
    </cfRule>
  </conditionalFormatting>
  <conditionalFormatting sqref="J48:J52">
    <cfRule type="cellIs" dxfId="9566" priority="142" operator="equal">
      <formula>"SLC"</formula>
    </cfRule>
  </conditionalFormatting>
  <conditionalFormatting sqref="J48:J52">
    <cfRule type="cellIs" dxfId="9565" priority="138" operator="equal">
      <formula>"IDF"</formula>
    </cfRule>
    <cfRule type="cellIs" dxfId="9564" priority="139" operator="equal">
      <formula>"Costco"</formula>
    </cfRule>
    <cfRule type="cellIs" dxfId="9563" priority="140" operator="equal">
      <formula>"Gutzy"</formula>
    </cfRule>
    <cfRule type="cellIs" dxfId="9562" priority="141" operator="equal">
      <formula>"LCP"</formula>
    </cfRule>
  </conditionalFormatting>
  <conditionalFormatting sqref="J48:J52">
    <cfRule type="cellIs" dxfId="9561" priority="137" operator="equal">
      <formula>"Receiving"</formula>
    </cfRule>
  </conditionalFormatting>
  <conditionalFormatting sqref="S56">
    <cfRule type="cellIs" dxfId="9560" priority="136" operator="equal">
      <formula>"SLC"</formula>
    </cfRule>
  </conditionalFormatting>
  <conditionalFormatting sqref="S56">
    <cfRule type="cellIs" dxfId="9559" priority="132" operator="equal">
      <formula>"IDF"</formula>
    </cfRule>
    <cfRule type="cellIs" dxfId="9558" priority="133" operator="equal">
      <formula>"Costco"</formula>
    </cfRule>
    <cfRule type="cellIs" dxfId="9557" priority="134" operator="equal">
      <formula>"Gutzy"</formula>
    </cfRule>
    <cfRule type="cellIs" dxfId="9556" priority="135" operator="equal">
      <formula>"LCP"</formula>
    </cfRule>
  </conditionalFormatting>
  <conditionalFormatting sqref="S56">
    <cfRule type="cellIs" dxfId="9555" priority="131" operator="equal">
      <formula>"Receiving"</formula>
    </cfRule>
  </conditionalFormatting>
  <conditionalFormatting sqref="S59">
    <cfRule type="cellIs" dxfId="9554" priority="130" operator="equal">
      <formula>"SLC"</formula>
    </cfRule>
  </conditionalFormatting>
  <conditionalFormatting sqref="S59">
    <cfRule type="cellIs" dxfId="9553" priority="126" operator="equal">
      <formula>"IDF"</formula>
    </cfRule>
    <cfRule type="cellIs" dxfId="9552" priority="127" operator="equal">
      <formula>"Costco"</formula>
    </cfRule>
    <cfRule type="cellIs" dxfId="9551" priority="128" operator="equal">
      <formula>"Gutzy"</formula>
    </cfRule>
    <cfRule type="cellIs" dxfId="9550" priority="129" operator="equal">
      <formula>"LCP"</formula>
    </cfRule>
  </conditionalFormatting>
  <conditionalFormatting sqref="S59">
    <cfRule type="cellIs" dxfId="9549" priority="125" operator="equal">
      <formula>"Receiving"</formula>
    </cfRule>
  </conditionalFormatting>
  <conditionalFormatting sqref="S56:S59">
    <cfRule type="cellIs" dxfId="9548" priority="124" operator="equal">
      <formula>"SLC"</formula>
    </cfRule>
  </conditionalFormatting>
  <conditionalFormatting sqref="S56:S59">
    <cfRule type="cellIs" dxfId="9547" priority="120" operator="equal">
      <formula>"IDF"</formula>
    </cfRule>
    <cfRule type="cellIs" dxfId="9546" priority="121" operator="equal">
      <formula>"Costco"</formula>
    </cfRule>
    <cfRule type="cellIs" dxfId="9545" priority="122" operator="equal">
      <formula>"Gutzy"</formula>
    </cfRule>
    <cfRule type="cellIs" dxfId="9544" priority="123" operator="equal">
      <formula>"LCP"</formula>
    </cfRule>
  </conditionalFormatting>
  <conditionalFormatting sqref="S56:S59">
    <cfRule type="cellIs" dxfId="9543" priority="119" operator="equal">
      <formula>"Receiving"</formula>
    </cfRule>
  </conditionalFormatting>
  <conditionalFormatting sqref="S54:S55 S34:S47">
    <cfRule type="cellIs" dxfId="9542" priority="118" operator="equal">
      <formula>"SLC"</formula>
    </cfRule>
  </conditionalFormatting>
  <conditionalFormatting sqref="S54:S55 S34:S47">
    <cfRule type="cellIs" dxfId="9541" priority="114" operator="equal">
      <formula>"IDF"</formula>
    </cfRule>
    <cfRule type="cellIs" dxfId="9540" priority="115" operator="equal">
      <formula>"Costco"</formula>
    </cfRule>
    <cfRule type="cellIs" dxfId="9539" priority="116" operator="equal">
      <formula>"Gutzy"</formula>
    </cfRule>
    <cfRule type="cellIs" dxfId="9538" priority="117" operator="equal">
      <formula>"LCP"</formula>
    </cfRule>
  </conditionalFormatting>
  <conditionalFormatting sqref="S54:S55 S34:S47">
    <cfRule type="cellIs" dxfId="9537" priority="113" operator="equal">
      <formula>"Receiving"</formula>
    </cfRule>
  </conditionalFormatting>
  <conditionalFormatting sqref="S48:S53">
    <cfRule type="cellIs" dxfId="9536" priority="112" operator="equal">
      <formula>"SLC"</formula>
    </cfRule>
  </conditionalFormatting>
  <conditionalFormatting sqref="S48:S53">
    <cfRule type="cellIs" dxfId="9535" priority="108" operator="equal">
      <formula>"IDF"</formula>
    </cfRule>
    <cfRule type="cellIs" dxfId="9534" priority="109" operator="equal">
      <formula>"Costco"</formula>
    </cfRule>
    <cfRule type="cellIs" dxfId="9533" priority="110" operator="equal">
      <formula>"Gutzy"</formula>
    </cfRule>
    <cfRule type="cellIs" dxfId="9532" priority="111" operator="equal">
      <formula>"LCP"</formula>
    </cfRule>
  </conditionalFormatting>
  <conditionalFormatting sqref="S48:S53">
    <cfRule type="cellIs" dxfId="9531" priority="107" operator="equal">
      <formula>"Receiving"</formula>
    </cfRule>
  </conditionalFormatting>
  <conditionalFormatting sqref="A87">
    <cfRule type="cellIs" dxfId="9530" priority="106" operator="equal">
      <formula>"SLC"</formula>
    </cfRule>
  </conditionalFormatting>
  <conditionalFormatting sqref="A87">
    <cfRule type="cellIs" dxfId="9529" priority="102" operator="equal">
      <formula>"IDF"</formula>
    </cfRule>
    <cfRule type="cellIs" dxfId="9528" priority="103" operator="equal">
      <formula>"Costco"</formula>
    </cfRule>
    <cfRule type="cellIs" dxfId="9527" priority="104" operator="equal">
      <formula>"Gutzy"</formula>
    </cfRule>
    <cfRule type="cellIs" dxfId="9526" priority="105" operator="equal">
      <formula>"LCP"</formula>
    </cfRule>
  </conditionalFormatting>
  <conditionalFormatting sqref="A87">
    <cfRule type="cellIs" dxfId="9525" priority="101" operator="equal">
      <formula>"Receiving"</formula>
    </cfRule>
  </conditionalFormatting>
  <conditionalFormatting sqref="A85:A87">
    <cfRule type="cellIs" dxfId="9524" priority="100" operator="equal">
      <formula>"SLC"</formula>
    </cfRule>
  </conditionalFormatting>
  <conditionalFormatting sqref="A85:A87">
    <cfRule type="cellIs" dxfId="9523" priority="96" operator="equal">
      <formula>"IDF"</formula>
    </cfRule>
    <cfRule type="cellIs" dxfId="9522" priority="97" operator="equal">
      <formula>"Costco"</formula>
    </cfRule>
    <cfRule type="cellIs" dxfId="9521" priority="98" operator="equal">
      <formula>"Gutzy"</formula>
    </cfRule>
    <cfRule type="cellIs" dxfId="9520" priority="99" operator="equal">
      <formula>"LCP"</formula>
    </cfRule>
  </conditionalFormatting>
  <conditionalFormatting sqref="A85:A87">
    <cfRule type="cellIs" dxfId="9519" priority="95" operator="equal">
      <formula>"Receiving"</formula>
    </cfRule>
  </conditionalFormatting>
  <conditionalFormatting sqref="A82 A62:A75">
    <cfRule type="cellIs" dxfId="9518" priority="94" operator="equal">
      <formula>"SLC"</formula>
    </cfRule>
  </conditionalFormatting>
  <conditionalFormatting sqref="A82 A62:A75">
    <cfRule type="cellIs" dxfId="9517" priority="90" operator="equal">
      <formula>"IDF"</formula>
    </cfRule>
    <cfRule type="cellIs" dxfId="9516" priority="91" operator="equal">
      <formula>"Costco"</formula>
    </cfRule>
    <cfRule type="cellIs" dxfId="9515" priority="92" operator="equal">
      <formula>"Gutzy"</formula>
    </cfRule>
    <cfRule type="cellIs" dxfId="9514" priority="93" operator="equal">
      <formula>"LCP"</formula>
    </cfRule>
  </conditionalFormatting>
  <conditionalFormatting sqref="A82 A62:A75">
    <cfRule type="cellIs" dxfId="9513" priority="89" operator="equal">
      <formula>"Receiving"</formula>
    </cfRule>
  </conditionalFormatting>
  <conditionalFormatting sqref="A76:A81">
    <cfRule type="cellIs" dxfId="9512" priority="88" operator="equal">
      <formula>"SLC"</formula>
    </cfRule>
  </conditionalFormatting>
  <conditionalFormatting sqref="A76:A81">
    <cfRule type="cellIs" dxfId="9511" priority="84" operator="equal">
      <formula>"IDF"</formula>
    </cfRule>
    <cfRule type="cellIs" dxfId="9510" priority="85" operator="equal">
      <formula>"Costco"</formula>
    </cfRule>
    <cfRule type="cellIs" dxfId="9509" priority="86" operator="equal">
      <formula>"Gutzy"</formula>
    </cfRule>
    <cfRule type="cellIs" dxfId="9508" priority="87" operator="equal">
      <formula>"LCP"</formula>
    </cfRule>
  </conditionalFormatting>
  <conditionalFormatting sqref="A76:A81">
    <cfRule type="cellIs" dxfId="9507" priority="83" operator="equal">
      <formula>"Receiving"</formula>
    </cfRule>
  </conditionalFormatting>
  <conditionalFormatting sqref="A89:A97 H89:H97">
    <cfRule type="cellIs" dxfId="9506" priority="82" operator="equal">
      <formula>"SLC"</formula>
    </cfRule>
  </conditionalFormatting>
  <conditionalFormatting sqref="A89:A97 H89:H97">
    <cfRule type="cellIs" dxfId="9505" priority="78" operator="equal">
      <formula>"IDF"</formula>
    </cfRule>
    <cfRule type="cellIs" dxfId="9504" priority="79" operator="equal">
      <formula>"Costco"</formula>
    </cfRule>
    <cfRule type="cellIs" dxfId="9503" priority="80" operator="equal">
      <formula>"Gutzy"</formula>
    </cfRule>
    <cfRule type="cellIs" dxfId="9502" priority="81" operator="equal">
      <formula>"LCP"</formula>
    </cfRule>
  </conditionalFormatting>
  <conditionalFormatting sqref="A89:A97 H89:H97">
    <cfRule type="cellIs" dxfId="9501" priority="77" operator="equal">
      <formula>"Receiving"</formula>
    </cfRule>
  </conditionalFormatting>
  <conditionalFormatting sqref="S71:S76 N62:N67 N71:N77">
    <cfRule type="cellIs" dxfId="9500" priority="76" operator="equal">
      <formula>"SLC"</formula>
    </cfRule>
  </conditionalFormatting>
  <conditionalFormatting sqref="S71:S76 N62:N67 N71:N77">
    <cfRule type="cellIs" dxfId="9499" priority="72" operator="equal">
      <formula>"IDF"</formula>
    </cfRule>
    <cfRule type="cellIs" dxfId="9498" priority="73" operator="equal">
      <formula>"Costco"</formula>
    </cfRule>
    <cfRule type="cellIs" dxfId="9497" priority="74" operator="equal">
      <formula>"Gutzy"</formula>
    </cfRule>
    <cfRule type="cellIs" dxfId="9496" priority="75" operator="equal">
      <formula>"LCP"</formula>
    </cfRule>
  </conditionalFormatting>
  <conditionalFormatting sqref="S71:S76">
    <cfRule type="cellIs" dxfId="9495" priority="71" operator="equal">
      <formula>"Receiving"</formula>
    </cfRule>
  </conditionalFormatting>
  <conditionalFormatting sqref="Q62:Q66 T72:T77 W62:W67 O61 U71 L61:L67 S62:T67">
    <cfRule type="cellIs" dxfId="9494" priority="70" operator="equal">
      <formula>"SLC"</formula>
    </cfRule>
  </conditionalFormatting>
  <conditionalFormatting sqref="Q62:Q66 T72:T77 W62:W67 O61 U71 L61:L67 S62:T67">
    <cfRule type="cellIs" dxfId="9493" priority="66" operator="equal">
      <formula>"IDF"</formula>
    </cfRule>
    <cfRule type="cellIs" dxfId="9492" priority="67" operator="equal">
      <formula>"Costco"</formula>
    </cfRule>
    <cfRule type="cellIs" dxfId="9491" priority="68" operator="equal">
      <formula>"Gutzy"</formula>
    </cfRule>
    <cfRule type="cellIs" dxfId="9490" priority="69" operator="equal">
      <formula>"LCP"</formula>
    </cfRule>
  </conditionalFormatting>
  <conditionalFormatting sqref="Q72:Q77">
    <cfRule type="cellIs" dxfId="9489" priority="65" operator="equal">
      <formula>"SLC"</formula>
    </cfRule>
  </conditionalFormatting>
  <conditionalFormatting sqref="Q72:Q77">
    <cfRule type="cellIs" dxfId="9488" priority="61" operator="equal">
      <formula>"IDF"</formula>
    </cfRule>
    <cfRule type="cellIs" dxfId="9487" priority="62" operator="equal">
      <formula>"Costco"</formula>
    </cfRule>
    <cfRule type="cellIs" dxfId="9486" priority="63" operator="equal">
      <formula>"Gutzy"</formula>
    </cfRule>
    <cfRule type="cellIs" dxfId="9485" priority="64" operator="equal">
      <formula>"LCP"</formula>
    </cfRule>
  </conditionalFormatting>
  <conditionalFormatting sqref="W72:W77">
    <cfRule type="cellIs" dxfId="9484" priority="60" operator="equal">
      <formula>"SLC"</formula>
    </cfRule>
  </conditionalFormatting>
  <conditionalFormatting sqref="W72:W77">
    <cfRule type="cellIs" dxfId="9483" priority="56" operator="equal">
      <formula>"IDF"</formula>
    </cfRule>
    <cfRule type="cellIs" dxfId="9482" priority="57" operator="equal">
      <formula>"Costco"</formula>
    </cfRule>
    <cfRule type="cellIs" dxfId="9481" priority="58" operator="equal">
      <formula>"Gutzy"</formula>
    </cfRule>
    <cfRule type="cellIs" dxfId="9480" priority="59" operator="equal">
      <formula>"LCP"</formula>
    </cfRule>
  </conditionalFormatting>
  <conditionalFormatting sqref="N71:N77 U71 L61:L67 S62:S67">
    <cfRule type="cellIs" dxfId="9479" priority="55" operator="equal">
      <formula>"Receiving"</formula>
    </cfRule>
  </conditionalFormatting>
  <conditionalFormatting sqref="A26">
    <cfRule type="cellIs" dxfId="9478" priority="54" operator="equal">
      <formula>"SLC"</formula>
    </cfRule>
  </conditionalFormatting>
  <conditionalFormatting sqref="A26">
    <cfRule type="cellIs" dxfId="9477" priority="50" operator="equal">
      <formula>"IDF"</formula>
    </cfRule>
    <cfRule type="cellIs" dxfId="9476" priority="51" operator="equal">
      <formula>"Costco"</formula>
    </cfRule>
    <cfRule type="cellIs" dxfId="9475" priority="52" operator="equal">
      <formula>"Gutzy"</formula>
    </cfRule>
    <cfRule type="cellIs" dxfId="9474" priority="53" operator="equal">
      <formula>"LCP"</formula>
    </cfRule>
  </conditionalFormatting>
  <conditionalFormatting sqref="A26">
    <cfRule type="cellIs" dxfId="9473" priority="49" operator="equal">
      <formula>"Receiving"</formula>
    </cfRule>
  </conditionalFormatting>
  <conditionalFormatting sqref="A84">
    <cfRule type="cellIs" dxfId="9472" priority="48" operator="equal">
      <formula>"SLC"</formula>
    </cfRule>
  </conditionalFormatting>
  <conditionalFormatting sqref="A84">
    <cfRule type="cellIs" dxfId="9471" priority="44" operator="equal">
      <formula>"IDF"</formula>
    </cfRule>
    <cfRule type="cellIs" dxfId="9470" priority="45" operator="equal">
      <formula>"Costco"</formula>
    </cfRule>
    <cfRule type="cellIs" dxfId="9469" priority="46" operator="equal">
      <formula>"Gutzy"</formula>
    </cfRule>
    <cfRule type="cellIs" dxfId="9468" priority="47" operator="equal">
      <formula>"LCP"</formula>
    </cfRule>
  </conditionalFormatting>
  <conditionalFormatting sqref="A84">
    <cfRule type="cellIs" dxfId="9467" priority="43" operator="equal">
      <formula>"Receiving"</formula>
    </cfRule>
  </conditionalFormatting>
  <conditionalFormatting sqref="A5:A14">
    <cfRule type="cellIs" dxfId="9466" priority="42" operator="equal">
      <formula>"SLC"</formula>
    </cfRule>
  </conditionalFormatting>
  <conditionalFormatting sqref="A5:A14">
    <cfRule type="cellIs" dxfId="9465" priority="38" operator="equal">
      <formula>"IDF"</formula>
    </cfRule>
    <cfRule type="cellIs" dxfId="9464" priority="39" operator="equal">
      <formula>"Costco"</formula>
    </cfRule>
    <cfRule type="cellIs" dxfId="9463" priority="40" operator="equal">
      <formula>"Gutzy"</formula>
    </cfRule>
    <cfRule type="cellIs" dxfId="9462" priority="41" operator="equal">
      <formula>"LCP"</formula>
    </cfRule>
  </conditionalFormatting>
  <conditionalFormatting sqref="A5:A14">
    <cfRule type="cellIs" dxfId="9461" priority="37" operator="equal">
      <formula>"Receiving"</formula>
    </cfRule>
  </conditionalFormatting>
  <conditionalFormatting sqref="J25">
    <cfRule type="cellIs" dxfId="9460" priority="36" operator="equal">
      <formula>"SLC"</formula>
    </cfRule>
  </conditionalFormatting>
  <conditionalFormatting sqref="J25">
    <cfRule type="cellIs" dxfId="9459" priority="32" operator="equal">
      <formula>"IDF"</formula>
    </cfRule>
    <cfRule type="cellIs" dxfId="9458" priority="33" operator="equal">
      <formula>"Costco"</formula>
    </cfRule>
    <cfRule type="cellIs" dxfId="9457" priority="34" operator="equal">
      <formula>"Gutzy"</formula>
    </cfRule>
    <cfRule type="cellIs" dxfId="9456" priority="35" operator="equal">
      <formula>"LCP"</formula>
    </cfRule>
  </conditionalFormatting>
  <conditionalFormatting sqref="J25">
    <cfRule type="cellIs" dxfId="9455" priority="31" operator="equal">
      <formula>"Receiving"</formula>
    </cfRule>
  </conditionalFormatting>
  <conditionalFormatting sqref="A55">
    <cfRule type="cellIs" dxfId="9454" priority="30" operator="equal">
      <formula>"SLC"</formula>
    </cfRule>
  </conditionalFormatting>
  <conditionalFormatting sqref="A55">
    <cfRule type="cellIs" dxfId="9453" priority="26" operator="equal">
      <formula>"IDF"</formula>
    </cfRule>
    <cfRule type="cellIs" dxfId="9452" priority="27" operator="equal">
      <formula>"Costco"</formula>
    </cfRule>
    <cfRule type="cellIs" dxfId="9451" priority="28" operator="equal">
      <formula>"Gutzy"</formula>
    </cfRule>
    <cfRule type="cellIs" dxfId="9450" priority="29" operator="equal">
      <formula>"LCP"</formula>
    </cfRule>
  </conditionalFormatting>
  <conditionalFormatting sqref="A55">
    <cfRule type="cellIs" dxfId="9449" priority="25" operator="equal">
      <formula>"Receiving"</formula>
    </cfRule>
  </conditionalFormatting>
  <conditionalFormatting sqref="A83">
    <cfRule type="cellIs" dxfId="9448" priority="24" operator="equal">
      <formula>"SLC"</formula>
    </cfRule>
  </conditionalFormatting>
  <conditionalFormatting sqref="A83">
    <cfRule type="cellIs" dxfId="9447" priority="20" operator="equal">
      <formula>"IDF"</formula>
    </cfRule>
    <cfRule type="cellIs" dxfId="9446" priority="21" operator="equal">
      <formula>"Costco"</formula>
    </cfRule>
    <cfRule type="cellIs" dxfId="9445" priority="22" operator="equal">
      <formula>"Gutzy"</formula>
    </cfRule>
    <cfRule type="cellIs" dxfId="9444" priority="23" operator="equal">
      <formula>"LCP"</formula>
    </cfRule>
  </conditionalFormatting>
  <conditionalFormatting sqref="A83">
    <cfRule type="cellIs" dxfId="9443" priority="19" operator="equal">
      <formula>"Receiving"</formula>
    </cfRule>
  </conditionalFormatting>
  <conditionalFormatting sqref="J55 J58">
    <cfRule type="cellIs" dxfId="9442" priority="18" operator="equal">
      <formula>"SLC"</formula>
    </cfRule>
  </conditionalFormatting>
  <conditionalFormatting sqref="J55 J58">
    <cfRule type="cellIs" dxfId="9441" priority="14" operator="equal">
      <formula>"IDF"</formula>
    </cfRule>
    <cfRule type="cellIs" dxfId="9440" priority="15" operator="equal">
      <formula>"Costco"</formula>
    </cfRule>
    <cfRule type="cellIs" dxfId="9439" priority="16" operator="equal">
      <formula>"Gutzy"</formula>
    </cfRule>
    <cfRule type="cellIs" dxfId="9438" priority="17" operator="equal">
      <formula>"LCP"</formula>
    </cfRule>
  </conditionalFormatting>
  <conditionalFormatting sqref="J55 J58">
    <cfRule type="cellIs" dxfId="9437" priority="13" operator="equal">
      <formula>"Receiving"</formula>
    </cfRule>
  </conditionalFormatting>
  <conditionalFormatting sqref="J53 J56">
    <cfRule type="cellIs" dxfId="9436" priority="12" operator="equal">
      <formula>"SLC"</formula>
    </cfRule>
  </conditionalFormatting>
  <conditionalFormatting sqref="J53 J56">
    <cfRule type="cellIs" dxfId="9435" priority="8" operator="equal">
      <formula>"IDF"</formula>
    </cfRule>
    <cfRule type="cellIs" dxfId="9434" priority="9" operator="equal">
      <formula>"Costco"</formula>
    </cfRule>
    <cfRule type="cellIs" dxfId="9433" priority="10" operator="equal">
      <formula>"Gutzy"</formula>
    </cfRule>
    <cfRule type="cellIs" dxfId="9432" priority="11" operator="equal">
      <formula>"LCP"</formula>
    </cfRule>
  </conditionalFormatting>
  <conditionalFormatting sqref="J53 J56">
    <cfRule type="cellIs" dxfId="9431" priority="7" operator="equal">
      <formula>"Receiving"</formula>
    </cfRule>
  </conditionalFormatting>
  <conditionalFormatting sqref="J54 J57">
    <cfRule type="cellIs" dxfId="9430" priority="6" operator="equal">
      <formula>"SLC"</formula>
    </cfRule>
  </conditionalFormatting>
  <conditionalFormatting sqref="J54 J57">
    <cfRule type="cellIs" dxfId="9429" priority="2" operator="equal">
      <formula>"IDF"</formula>
    </cfRule>
    <cfRule type="cellIs" dxfId="9428" priority="3" operator="equal">
      <formula>"Costco"</formula>
    </cfRule>
    <cfRule type="cellIs" dxfId="9427" priority="4" operator="equal">
      <formula>"Gutzy"</formula>
    </cfRule>
    <cfRule type="cellIs" dxfId="9426" priority="5" operator="equal">
      <formula>"LCP"</formula>
    </cfRule>
  </conditionalFormatting>
  <conditionalFormatting sqref="J54 J57">
    <cfRule type="cellIs" dxfId="942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6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6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1F37E52-E7A9-4C01-B24A-9829F002FD8C}">
          <x14:formula1>
            <xm:f>Lists!$A$1:$A$52</xm:f>
          </x14:formula1>
          <xm:sqref>C1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106E9-65F8-46CA-AE14-217FC39AE6D8}">
  <sheetPr codeName="Sheet259">
    <tabColor rgb="FFFF0000"/>
    <pageSetUpPr fitToPage="1"/>
  </sheetPr>
  <dimension ref="A1:BC274"/>
  <sheetViews>
    <sheetView zoomScale="90" zoomScaleNormal="90" zoomScaleSheetLayoutView="37" workbookViewId="0">
      <selection activeCell="R29" sqref="R29"/>
    </sheetView>
  </sheetViews>
  <sheetFormatPr defaultColWidth="9.28515625" defaultRowHeight="15.75" x14ac:dyDescent="0.25"/>
  <cols>
    <col min="1" max="1" width="15.5703125" style="129" customWidth="1"/>
    <col min="2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3.2851562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150</v>
      </c>
    </row>
    <row r="2" spans="1:36" ht="8.25" customHeight="1" thickBot="1" x14ac:dyDescent="0.3"/>
    <row r="3" spans="1:36" ht="16.5" thickBot="1" x14ac:dyDescent="0.3">
      <c r="A3" s="476">
        <f>VLOOKUP(C1,Lists!A1:B52,2)</f>
        <v>46180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46181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46182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35286</v>
      </c>
      <c r="C5" s="137">
        <v>86571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35299</v>
      </c>
      <c r="L5" s="137">
        <v>87173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35317</v>
      </c>
      <c r="U5" s="137">
        <v>87219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35287</v>
      </c>
      <c r="C6" s="128">
        <v>86604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35300</v>
      </c>
      <c r="L6" s="128">
        <v>87184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35318</v>
      </c>
      <c r="U6" s="148">
        <v>87220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35288</v>
      </c>
      <c r="C7" s="128">
        <v>86605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35301</v>
      </c>
      <c r="L7" s="128">
        <v>87197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35319</v>
      </c>
      <c r="U7" s="128">
        <v>87221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35289</v>
      </c>
      <c r="C8" s="128">
        <v>86606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35302</v>
      </c>
      <c r="L8" s="128">
        <v>87208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35320</v>
      </c>
      <c r="U8" s="128">
        <v>87222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35290</v>
      </c>
      <c r="C9" s="128">
        <v>86607</v>
      </c>
      <c r="D9" s="128"/>
      <c r="E9" s="128" t="s">
        <v>69</v>
      </c>
      <c r="F9" s="142"/>
      <c r="G9" s="302"/>
      <c r="H9" s="142"/>
      <c r="I9" s="311"/>
      <c r="J9" s="145" t="s">
        <v>19</v>
      </c>
      <c r="K9" s="205">
        <v>35303</v>
      </c>
      <c r="L9" s="128">
        <v>87217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35321</v>
      </c>
      <c r="U9" s="128">
        <v>87223</v>
      </c>
      <c r="V9" s="128"/>
      <c r="W9" s="128" t="s">
        <v>62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35291</v>
      </c>
      <c r="C10" s="128">
        <v>86608</v>
      </c>
      <c r="D10" s="128"/>
      <c r="E10" s="128" t="s">
        <v>62</v>
      </c>
      <c r="F10" s="142"/>
      <c r="G10" s="302"/>
      <c r="H10" s="142"/>
      <c r="I10" s="311"/>
      <c r="J10" s="145" t="s">
        <v>19</v>
      </c>
      <c r="K10" s="205">
        <v>35304</v>
      </c>
      <c r="L10" s="128">
        <v>87228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35322</v>
      </c>
      <c r="U10" s="128">
        <v>87224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35292</v>
      </c>
      <c r="C11" s="128">
        <v>86609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35305</v>
      </c>
      <c r="L11" s="128">
        <v>87234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35323</v>
      </c>
      <c r="U11" s="128">
        <v>87225</v>
      </c>
      <c r="V11" s="128"/>
      <c r="W11" s="128" t="s">
        <v>73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35293</v>
      </c>
      <c r="C12" s="128">
        <v>86610</v>
      </c>
      <c r="D12" s="128"/>
      <c r="E12" s="128" t="s">
        <v>72</v>
      </c>
      <c r="F12" s="142"/>
      <c r="G12" s="302"/>
      <c r="H12" s="142"/>
      <c r="I12" s="311"/>
      <c r="J12" s="145" t="s">
        <v>19</v>
      </c>
      <c r="K12" s="205">
        <v>35306</v>
      </c>
      <c r="L12" s="128">
        <v>87235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35324</v>
      </c>
      <c r="U12" s="128">
        <v>87226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35294</v>
      </c>
      <c r="C13" s="128">
        <v>86611</v>
      </c>
      <c r="D13" s="128"/>
      <c r="E13" s="128" t="s">
        <v>71</v>
      </c>
      <c r="F13" s="142"/>
      <c r="G13" s="302"/>
      <c r="H13" s="142"/>
      <c r="I13" s="311"/>
      <c r="J13" s="145" t="s">
        <v>19</v>
      </c>
      <c r="K13" s="205">
        <v>35307</v>
      </c>
      <c r="L13" s="128">
        <v>87236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35325</v>
      </c>
      <c r="U13" s="128">
        <v>87227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35295</v>
      </c>
      <c r="C14" s="128">
        <v>86612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35308</v>
      </c>
      <c r="L14" s="128">
        <v>87237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35326</v>
      </c>
      <c r="U14" s="128">
        <v>87229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35296</v>
      </c>
      <c r="C15" s="128">
        <v>4501368654</v>
      </c>
      <c r="D15" s="128"/>
      <c r="E15" s="128" t="s">
        <v>75</v>
      </c>
      <c r="F15" s="142"/>
      <c r="G15" s="302"/>
      <c r="H15" s="142"/>
      <c r="I15" s="311"/>
      <c r="J15" s="145" t="s">
        <v>19</v>
      </c>
      <c r="K15" s="205">
        <v>35309</v>
      </c>
      <c r="L15" s="128">
        <v>87238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35327</v>
      </c>
      <c r="U15" s="128">
        <v>87230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35297</v>
      </c>
      <c r="C16" s="128">
        <v>4501368655</v>
      </c>
      <c r="D16" s="128"/>
      <c r="E16" s="128" t="s">
        <v>74</v>
      </c>
      <c r="F16" s="142"/>
      <c r="G16" s="302"/>
      <c r="H16" s="142"/>
      <c r="I16" s="311"/>
      <c r="J16" s="145" t="s">
        <v>19</v>
      </c>
      <c r="K16" s="205">
        <v>35310</v>
      </c>
      <c r="L16" s="148">
        <v>87239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35328</v>
      </c>
      <c r="U16" s="128">
        <v>87231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35298</v>
      </c>
      <c r="C17" s="128">
        <v>4501368657</v>
      </c>
      <c r="D17" s="128"/>
      <c r="E17" s="128" t="s">
        <v>15</v>
      </c>
      <c r="F17" s="142"/>
      <c r="G17" s="302"/>
      <c r="H17" s="142"/>
      <c r="I17" s="311"/>
      <c r="J17" s="145" t="s">
        <v>19</v>
      </c>
      <c r="K17" s="205">
        <v>35311</v>
      </c>
      <c r="L17" s="128">
        <v>87241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35329</v>
      </c>
      <c r="U17" s="128">
        <v>87232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35312</v>
      </c>
      <c r="L18" s="128">
        <v>87252</v>
      </c>
      <c r="M18" s="128"/>
      <c r="N18" s="128" t="s">
        <v>115</v>
      </c>
      <c r="O18" s="142"/>
      <c r="P18" s="302"/>
      <c r="Q18" s="142"/>
      <c r="R18" s="311"/>
      <c r="S18" s="145" t="s">
        <v>19</v>
      </c>
      <c r="T18" s="205">
        <v>35330</v>
      </c>
      <c r="U18" s="128">
        <v>87233</v>
      </c>
      <c r="V18" s="128"/>
      <c r="W18" s="128" t="s">
        <v>115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35313</v>
      </c>
      <c r="L19" s="128">
        <v>87160</v>
      </c>
      <c r="M19" s="245" t="s">
        <v>151</v>
      </c>
      <c r="N19" s="128" t="s">
        <v>62</v>
      </c>
      <c r="O19" s="416" t="s">
        <v>152</v>
      </c>
      <c r="P19" s="322"/>
      <c r="Q19" s="246"/>
      <c r="R19" s="309"/>
      <c r="S19" s="145" t="s">
        <v>20</v>
      </c>
      <c r="T19" s="205">
        <v>35331</v>
      </c>
      <c r="U19" s="128">
        <v>87163</v>
      </c>
      <c r="V19" s="245">
        <v>280614</v>
      </c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20</v>
      </c>
      <c r="K20" s="205">
        <v>35314</v>
      </c>
      <c r="L20" s="148">
        <v>87162</v>
      </c>
      <c r="M20" s="245">
        <v>280613</v>
      </c>
      <c r="N20" s="128" t="s">
        <v>62</v>
      </c>
      <c r="O20" s="142"/>
      <c r="P20" s="302"/>
      <c r="Q20" s="142"/>
      <c r="R20" s="315"/>
      <c r="S20" s="145" t="s">
        <v>20</v>
      </c>
      <c r="T20" s="205">
        <v>35332</v>
      </c>
      <c r="U20" s="128">
        <v>87164</v>
      </c>
      <c r="V20" s="245" t="s">
        <v>153</v>
      </c>
      <c r="W20" s="128" t="s">
        <v>62</v>
      </c>
      <c r="X20" s="416" t="s">
        <v>154</v>
      </c>
      <c r="Y20" s="32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35315</v>
      </c>
      <c r="L21" s="128">
        <v>4501368966</v>
      </c>
      <c r="M21" s="172"/>
      <c r="N21" s="128"/>
      <c r="O21" s="142" t="s">
        <v>74</v>
      </c>
      <c r="P21" s="302"/>
      <c r="Q21" s="142"/>
      <c r="R21" s="311"/>
      <c r="S21" s="145" t="s">
        <v>22</v>
      </c>
      <c r="T21" s="205">
        <v>35333</v>
      </c>
      <c r="U21" s="128">
        <v>4501369136</v>
      </c>
      <c r="V21" s="128"/>
      <c r="W21" s="128"/>
      <c r="X21" s="142" t="s">
        <v>78</v>
      </c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05">
        <v>35316</v>
      </c>
      <c r="L22" s="153">
        <v>4501368967</v>
      </c>
      <c r="M22" s="128"/>
      <c r="N22" s="128"/>
      <c r="O22" s="142" t="s">
        <v>15</v>
      </c>
      <c r="P22" s="302"/>
      <c r="Q22" s="142"/>
      <c r="R22" s="315"/>
      <c r="S22" s="152" t="s">
        <v>22</v>
      </c>
      <c r="T22" s="205">
        <v>35334</v>
      </c>
      <c r="U22" s="153">
        <v>4501369137</v>
      </c>
      <c r="V22" s="128"/>
      <c r="W22" s="128"/>
      <c r="X22" s="142" t="s">
        <v>14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/>
      <c r="L23" s="153" t="s">
        <v>81</v>
      </c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12</v>
      </c>
      <c r="K24" s="141">
        <v>30042412</v>
      </c>
      <c r="L24" s="154" t="s">
        <v>13</v>
      </c>
      <c r="M24" s="141" t="s">
        <v>155</v>
      </c>
      <c r="N24" s="141"/>
      <c r="O24" s="142" t="s">
        <v>65</v>
      </c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2" t="s">
        <v>12</v>
      </c>
      <c r="K25" s="141">
        <v>30042130</v>
      </c>
      <c r="L25" s="154" t="s">
        <v>77</v>
      </c>
      <c r="M25" s="141"/>
      <c r="N25" s="141"/>
      <c r="O25" s="142" t="s">
        <v>65</v>
      </c>
      <c r="P25" s="304"/>
      <c r="Q25" s="143"/>
      <c r="R25" s="316"/>
      <c r="S25" s="152" t="s">
        <v>12</v>
      </c>
      <c r="T25" s="128">
        <v>30042197</v>
      </c>
      <c r="U25" s="153" t="s">
        <v>94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 t="s">
        <v>12</v>
      </c>
      <c r="B26" s="128">
        <v>30042259</v>
      </c>
      <c r="C26" s="128" t="s">
        <v>79</v>
      </c>
      <c r="D26" s="128"/>
      <c r="E26" s="128"/>
      <c r="F26" s="162" t="s">
        <v>14</v>
      </c>
      <c r="G26" s="128"/>
      <c r="H26" s="142"/>
      <c r="I26" s="311"/>
      <c r="J26" s="156" t="s">
        <v>12</v>
      </c>
      <c r="K26" s="141">
        <v>30041216</v>
      </c>
      <c r="L26" s="154" t="s">
        <v>13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148">
        <v>30041927</v>
      </c>
      <c r="U26" s="153" t="s">
        <v>77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56" t="s">
        <v>12</v>
      </c>
      <c r="B27" s="128">
        <v>30041995</v>
      </c>
      <c r="C27" s="128" t="s">
        <v>79</v>
      </c>
      <c r="D27" s="128"/>
      <c r="E27" s="128"/>
      <c r="F27" s="250" t="s">
        <v>16</v>
      </c>
      <c r="G27" s="175"/>
      <c r="H27" s="142"/>
      <c r="I27" s="311"/>
      <c r="J27" s="156" t="s">
        <v>12</v>
      </c>
      <c r="K27" s="141">
        <v>30041164</v>
      </c>
      <c r="L27" s="154" t="s">
        <v>13</v>
      </c>
      <c r="M27" s="141"/>
      <c r="N27" s="141"/>
      <c r="O27" s="143" t="s">
        <v>78</v>
      </c>
      <c r="P27" s="304"/>
      <c r="Q27" s="143"/>
      <c r="R27" s="316"/>
      <c r="S27" s="145" t="s">
        <v>12</v>
      </c>
      <c r="T27" s="148">
        <v>30042083</v>
      </c>
      <c r="U27" s="153" t="s">
        <v>77</v>
      </c>
      <c r="V27" s="128"/>
      <c r="W27" s="128"/>
      <c r="X27" s="142" t="s">
        <v>64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30041163</v>
      </c>
      <c r="L28" s="153" t="s">
        <v>13</v>
      </c>
      <c r="M28" s="128"/>
      <c r="N28" s="128"/>
      <c r="O28" s="142" t="s">
        <v>66</v>
      </c>
      <c r="P28" s="302"/>
      <c r="Q28" s="142"/>
      <c r="R28" s="311"/>
      <c r="S28" s="145" t="s">
        <v>12</v>
      </c>
      <c r="T28" s="128">
        <v>30041975</v>
      </c>
      <c r="U28" s="148" t="s">
        <v>77</v>
      </c>
      <c r="V28" s="128"/>
      <c r="W28" s="128"/>
      <c r="X28" s="142" t="s">
        <v>66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/>
      <c r="B29" s="128"/>
      <c r="C29" s="128"/>
      <c r="D29" s="128"/>
      <c r="E29" s="128"/>
      <c r="F29" s="162"/>
      <c r="G29" s="128"/>
      <c r="H29" s="142"/>
      <c r="I29" s="311"/>
      <c r="J29" s="145" t="s">
        <v>12</v>
      </c>
      <c r="K29" s="128">
        <v>30042107</v>
      </c>
      <c r="L29" s="148" t="s">
        <v>94</v>
      </c>
      <c r="M29" s="128"/>
      <c r="N29" s="128"/>
      <c r="O29" s="142" t="s">
        <v>64</v>
      </c>
      <c r="P29" s="302"/>
      <c r="Q29" s="142"/>
      <c r="R29" s="311"/>
      <c r="S29" s="145" t="s">
        <v>12</v>
      </c>
      <c r="T29" s="128">
        <v>30041987</v>
      </c>
      <c r="U29" s="128" t="s">
        <v>81</v>
      </c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298"/>
      <c r="B30" s="299"/>
      <c r="C30" s="299"/>
      <c r="D30" s="299"/>
      <c r="E30" s="299"/>
      <c r="F30" s="297"/>
      <c r="G30" s="306"/>
      <c r="H30" s="297"/>
      <c r="I30" s="313"/>
      <c r="J30" s="298" t="s">
        <v>12</v>
      </c>
      <c r="K30" s="299">
        <v>30041976</v>
      </c>
      <c r="L30" s="300" t="s">
        <v>77</v>
      </c>
      <c r="M30" s="299"/>
      <c r="N30" s="299"/>
      <c r="O30" s="297" t="s">
        <v>14</v>
      </c>
      <c r="P30" s="306"/>
      <c r="Q30" s="297"/>
      <c r="R30" s="313"/>
      <c r="S30" s="145"/>
      <c r="T30" s="128"/>
      <c r="U30" s="128"/>
      <c r="V30" s="128"/>
      <c r="W30" s="128"/>
      <c r="X30" s="142"/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57"/>
      <c r="B31" s="158"/>
      <c r="C31" s="158"/>
      <c r="D31" s="158"/>
      <c r="E31" s="158"/>
      <c r="F31" s="159"/>
      <c r="G31" s="307"/>
      <c r="H31" s="159"/>
      <c r="I31" s="314"/>
      <c r="J31" s="157" t="s">
        <v>12</v>
      </c>
      <c r="K31" s="158">
        <v>30041993</v>
      </c>
      <c r="L31" s="158" t="s">
        <v>79</v>
      </c>
      <c r="M31" s="158"/>
      <c r="N31" s="158"/>
      <c r="O31" s="159" t="s">
        <v>118</v>
      </c>
      <c r="P31" s="307"/>
      <c r="Q31" s="159"/>
      <c r="R31" s="314"/>
      <c r="S31" s="145"/>
      <c r="T31" s="128"/>
      <c r="U31" s="161"/>
      <c r="V31" s="128"/>
      <c r="W31" s="128"/>
      <c r="X31" s="162"/>
      <c r="Y31" s="128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4"/>
      <c r="T32" s="164"/>
      <c r="U32" s="164"/>
      <c r="V32" s="164"/>
      <c r="W32" s="164"/>
      <c r="X32" s="164"/>
      <c r="Y32" s="164"/>
      <c r="Z32" s="164"/>
      <c r="AA32" s="164"/>
    </row>
    <row r="33" spans="1:43" ht="16.5" thickBot="1" x14ac:dyDescent="0.3">
      <c r="A33" s="488">
        <f>S3+1</f>
        <v>46183</v>
      </c>
      <c r="B33" s="489"/>
      <c r="C33" s="489"/>
      <c r="D33" s="489"/>
      <c r="E33" s="489"/>
      <c r="F33" s="489"/>
      <c r="G33" s="489"/>
      <c r="H33" s="489"/>
      <c r="I33" s="490"/>
      <c r="J33" s="491">
        <f>A33+1</f>
        <v>46184</v>
      </c>
      <c r="K33" s="492"/>
      <c r="L33" s="492"/>
      <c r="M33" s="492"/>
      <c r="N33" s="492"/>
      <c r="O33" s="493"/>
      <c r="P33" s="493"/>
      <c r="Q33" s="493"/>
      <c r="R33" s="494"/>
      <c r="S33" s="495">
        <f>J33+1</f>
        <v>46185</v>
      </c>
      <c r="T33" s="496"/>
      <c r="U33" s="496"/>
      <c r="V33" s="496"/>
      <c r="W33" s="496"/>
      <c r="X33" s="497"/>
      <c r="Y33" s="497"/>
      <c r="Z33" s="497"/>
      <c r="AA33" s="497"/>
      <c r="AB33" s="526"/>
      <c r="AC33" s="527"/>
      <c r="AD33" s="527"/>
      <c r="AE33" s="527"/>
      <c r="AF33" s="527"/>
      <c r="AG33" s="527"/>
      <c r="AH33" s="527"/>
      <c r="AI33" s="527"/>
      <c r="AJ33" s="527"/>
    </row>
    <row r="34" spans="1:43" ht="16.5" thickBot="1" x14ac:dyDescent="0.3">
      <c r="A34" s="131" t="s">
        <v>2</v>
      </c>
      <c r="B34" s="132" t="s">
        <v>3</v>
      </c>
      <c r="C34" s="132" t="s">
        <v>4</v>
      </c>
      <c r="D34" s="132" t="s">
        <v>5</v>
      </c>
      <c r="E34" s="132" t="s">
        <v>6</v>
      </c>
      <c r="F34" s="133" t="s">
        <v>7</v>
      </c>
      <c r="G34" s="133" t="s">
        <v>8</v>
      </c>
      <c r="H34" s="133" t="s">
        <v>9</v>
      </c>
      <c r="I34" s="134" t="s">
        <v>10</v>
      </c>
      <c r="J34" s="131" t="s">
        <v>2</v>
      </c>
      <c r="K34" s="132" t="s">
        <v>3</v>
      </c>
      <c r="L34" s="132" t="s">
        <v>4</v>
      </c>
      <c r="M34" s="132" t="s">
        <v>5</v>
      </c>
      <c r="N34" s="132" t="s">
        <v>6</v>
      </c>
      <c r="O34" s="133" t="s">
        <v>7</v>
      </c>
      <c r="P34" s="133" t="s">
        <v>8</v>
      </c>
      <c r="Q34" s="133" t="s">
        <v>9</v>
      </c>
      <c r="R34" s="134" t="s">
        <v>10</v>
      </c>
      <c r="S34" s="131" t="s">
        <v>2</v>
      </c>
      <c r="T34" s="132" t="s">
        <v>3</v>
      </c>
      <c r="U34" s="132" t="s">
        <v>4</v>
      </c>
      <c r="V34" s="132" t="s">
        <v>5</v>
      </c>
      <c r="W34" s="132" t="s">
        <v>6</v>
      </c>
      <c r="X34" s="133" t="s">
        <v>7</v>
      </c>
      <c r="Y34" s="133" t="s">
        <v>8</v>
      </c>
      <c r="Z34" s="133" t="s">
        <v>9</v>
      </c>
      <c r="AA34" s="133" t="s">
        <v>10</v>
      </c>
      <c r="AB34" s="165"/>
    </row>
    <row r="35" spans="1:43" x14ac:dyDescent="0.25">
      <c r="A35" s="135" t="s">
        <v>19</v>
      </c>
      <c r="B35" s="207">
        <v>35335</v>
      </c>
      <c r="C35" s="137">
        <v>87218</v>
      </c>
      <c r="D35" s="137"/>
      <c r="E35" s="137" t="s">
        <v>62</v>
      </c>
      <c r="F35" s="142"/>
      <c r="G35" s="304"/>
      <c r="H35" s="143"/>
      <c r="I35" s="310"/>
      <c r="J35" s="135" t="s">
        <v>19</v>
      </c>
      <c r="K35" s="207">
        <v>35353</v>
      </c>
      <c r="L35" s="137">
        <v>87187</v>
      </c>
      <c r="M35" s="137"/>
      <c r="N35" s="137" t="s">
        <v>62</v>
      </c>
      <c r="O35" s="142"/>
      <c r="P35" s="304"/>
      <c r="Q35" s="143"/>
      <c r="R35" s="310"/>
      <c r="S35" s="135" t="s">
        <v>19</v>
      </c>
      <c r="T35" s="141">
        <v>35371</v>
      </c>
      <c r="U35" s="137">
        <v>87172</v>
      </c>
      <c r="V35" s="137"/>
      <c r="W35" s="137" t="s">
        <v>69</v>
      </c>
      <c r="X35" s="142"/>
      <c r="Y35" s="304"/>
      <c r="Z35" s="143"/>
      <c r="AA35" s="310"/>
      <c r="AB35" s="166"/>
      <c r="AC35" s="167"/>
      <c r="AD35" s="167"/>
      <c r="AE35" s="167"/>
      <c r="AF35" s="167"/>
      <c r="AG35" s="168"/>
      <c r="AH35" s="168"/>
      <c r="AI35" s="168"/>
      <c r="AJ35" s="167"/>
      <c r="AO35" s="169"/>
      <c r="AP35" s="169"/>
      <c r="AQ35" s="169"/>
    </row>
    <row r="36" spans="1:43" x14ac:dyDescent="0.25">
      <c r="A36" s="145" t="s">
        <v>19</v>
      </c>
      <c r="B36" s="205">
        <v>35336</v>
      </c>
      <c r="C36" s="128">
        <v>87247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35354</v>
      </c>
      <c r="L36" s="128">
        <v>87188</v>
      </c>
      <c r="M36" s="128"/>
      <c r="N36" s="128" t="s">
        <v>69</v>
      </c>
      <c r="O36" s="142"/>
      <c r="P36" s="302"/>
      <c r="Q36" s="142"/>
      <c r="R36" s="311"/>
      <c r="S36" s="145" t="s">
        <v>19</v>
      </c>
      <c r="T36" s="205">
        <v>35372</v>
      </c>
      <c r="U36" s="128">
        <v>87174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8"/>
      <c r="AO36" s="169"/>
      <c r="AP36" s="169"/>
      <c r="AQ36" s="169"/>
    </row>
    <row r="37" spans="1:43" x14ac:dyDescent="0.25">
      <c r="A37" s="145" t="s">
        <v>19</v>
      </c>
      <c r="B37" s="205">
        <v>35337</v>
      </c>
      <c r="C37" s="128">
        <v>87248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35355</v>
      </c>
      <c r="L37" s="128">
        <v>87189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35373</v>
      </c>
      <c r="U37" s="128">
        <v>87175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35338</v>
      </c>
      <c r="C38" s="128">
        <v>87249</v>
      </c>
      <c r="D38" s="128"/>
      <c r="E38" s="128" t="s">
        <v>69</v>
      </c>
      <c r="F38" s="142"/>
      <c r="G38" s="302"/>
      <c r="H38" s="142"/>
      <c r="I38" s="311"/>
      <c r="J38" s="145" t="s">
        <v>19</v>
      </c>
      <c r="K38" s="205">
        <v>35356</v>
      </c>
      <c r="L38" s="128">
        <v>87190</v>
      </c>
      <c r="M38" s="128"/>
      <c r="N38" s="128" t="s">
        <v>69</v>
      </c>
      <c r="O38" s="142"/>
      <c r="P38" s="302"/>
      <c r="Q38" s="142"/>
      <c r="R38" s="311"/>
      <c r="S38" s="145" t="s">
        <v>19</v>
      </c>
      <c r="T38" s="205">
        <v>35374</v>
      </c>
      <c r="U38" s="128">
        <v>87176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35339</v>
      </c>
      <c r="C39" s="128">
        <v>87250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35357</v>
      </c>
      <c r="L39" s="128">
        <v>87191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35375</v>
      </c>
      <c r="U39" s="128">
        <v>87177</v>
      </c>
      <c r="V39" s="128"/>
      <c r="W39" s="128" t="s">
        <v>62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35340</v>
      </c>
      <c r="C40" s="128">
        <v>87251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35358</v>
      </c>
      <c r="L40" s="128">
        <v>87192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35376</v>
      </c>
      <c r="U40" s="128">
        <v>87178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05">
        <v>35341</v>
      </c>
      <c r="C41" s="128">
        <v>87253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35359</v>
      </c>
      <c r="L41" s="128">
        <v>87216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35377</v>
      </c>
      <c r="U41" s="128">
        <v>87179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8"/>
      <c r="AO41" s="169"/>
      <c r="AP41" s="169"/>
      <c r="AQ41" s="169"/>
    </row>
    <row r="42" spans="1:43" x14ac:dyDescent="0.25">
      <c r="A42" s="145" t="s">
        <v>19</v>
      </c>
      <c r="B42" s="205">
        <v>35342</v>
      </c>
      <c r="C42" s="128">
        <v>87254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35360</v>
      </c>
      <c r="L42" s="128">
        <v>87240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35378</v>
      </c>
      <c r="U42" s="128">
        <v>87180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7"/>
      <c r="AO42" s="169"/>
      <c r="AP42" s="169"/>
      <c r="AQ42" s="169"/>
    </row>
    <row r="43" spans="1:43" x14ac:dyDescent="0.25">
      <c r="A43" s="145" t="s">
        <v>19</v>
      </c>
      <c r="B43" s="205">
        <v>35343</v>
      </c>
      <c r="C43" s="128">
        <v>87255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35361</v>
      </c>
      <c r="L43" s="128">
        <v>87242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35379</v>
      </c>
      <c r="U43" s="128">
        <v>87181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35344</v>
      </c>
      <c r="C44" s="128">
        <v>87256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35362</v>
      </c>
      <c r="L44" s="128">
        <v>87243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35380</v>
      </c>
      <c r="U44" s="128">
        <v>87182</v>
      </c>
      <c r="V44" s="128"/>
      <c r="W44" s="128" t="s">
        <v>62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35345</v>
      </c>
      <c r="C45" s="128">
        <v>87257</v>
      </c>
      <c r="D45" s="128"/>
      <c r="E45" s="128" t="s">
        <v>62</v>
      </c>
      <c r="F45" s="142"/>
      <c r="G45" s="302"/>
      <c r="H45" s="142"/>
      <c r="I45" s="311"/>
      <c r="J45" s="145" t="s">
        <v>19</v>
      </c>
      <c r="K45" s="205">
        <v>35363</v>
      </c>
      <c r="L45" s="128">
        <v>87244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35381</v>
      </c>
      <c r="U45" s="128">
        <v>87183</v>
      </c>
      <c r="V45" s="128"/>
      <c r="W45" s="128" t="s">
        <v>72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35346</v>
      </c>
      <c r="C46" s="128">
        <v>87258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35364</v>
      </c>
      <c r="L46" s="148">
        <v>87245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35382</v>
      </c>
      <c r="U46" s="148">
        <v>87185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67"/>
      <c r="AE46" s="167"/>
      <c r="AF46" s="167"/>
      <c r="AG46" s="168"/>
      <c r="AH46" s="168"/>
      <c r="AI46" s="168"/>
      <c r="AJ46" s="167"/>
      <c r="AO46" s="169"/>
      <c r="AP46" s="169"/>
      <c r="AQ46" s="169"/>
    </row>
    <row r="47" spans="1:43" x14ac:dyDescent="0.25">
      <c r="A47" s="145" t="s">
        <v>19</v>
      </c>
      <c r="B47" s="205">
        <v>35347</v>
      </c>
      <c r="C47" s="128">
        <v>87259</v>
      </c>
      <c r="D47" s="128"/>
      <c r="E47" s="128" t="s">
        <v>71</v>
      </c>
      <c r="F47" s="142"/>
      <c r="G47" s="302"/>
      <c r="H47" s="142"/>
      <c r="I47" s="311"/>
      <c r="J47" s="145" t="s">
        <v>19</v>
      </c>
      <c r="K47" s="205">
        <v>35365</v>
      </c>
      <c r="L47" s="128">
        <v>87246</v>
      </c>
      <c r="M47" s="128"/>
      <c r="N47" s="128" t="s">
        <v>71</v>
      </c>
      <c r="O47" s="142"/>
      <c r="P47" s="302"/>
      <c r="Q47" s="142"/>
      <c r="R47" s="311"/>
      <c r="S47" s="145" t="s">
        <v>19</v>
      </c>
      <c r="T47" s="205">
        <v>35383</v>
      </c>
      <c r="U47" s="128">
        <v>87186</v>
      </c>
      <c r="V47" s="128"/>
      <c r="W47" s="128" t="s">
        <v>71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45" t="s">
        <v>19</v>
      </c>
      <c r="B48" s="205">
        <v>35348</v>
      </c>
      <c r="C48" s="128">
        <v>87260</v>
      </c>
      <c r="D48" s="128"/>
      <c r="E48" s="128" t="s">
        <v>62</v>
      </c>
      <c r="F48" s="142"/>
      <c r="G48" s="302"/>
      <c r="H48" s="142"/>
      <c r="I48" s="311"/>
      <c r="J48" s="145" t="s">
        <v>20</v>
      </c>
      <c r="K48" s="205">
        <v>35366</v>
      </c>
      <c r="L48" s="128">
        <v>87165</v>
      </c>
      <c r="M48" s="128"/>
      <c r="N48" s="128" t="s">
        <v>62</v>
      </c>
      <c r="O48" s="142"/>
      <c r="P48" s="302"/>
      <c r="Q48" s="142"/>
      <c r="R48" s="311"/>
      <c r="S48" s="145" t="s">
        <v>20</v>
      </c>
      <c r="T48" s="205">
        <v>35384</v>
      </c>
      <c r="U48" s="128">
        <v>87167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35349</v>
      </c>
      <c r="C49" s="128">
        <v>87261</v>
      </c>
      <c r="D49" s="128"/>
      <c r="E49" s="128" t="s">
        <v>71</v>
      </c>
      <c r="F49" s="142"/>
      <c r="G49" s="302"/>
      <c r="H49" s="142"/>
      <c r="I49" s="311"/>
      <c r="J49" s="145" t="s">
        <v>20</v>
      </c>
      <c r="K49" s="205">
        <v>35367</v>
      </c>
      <c r="L49" s="128">
        <v>87166</v>
      </c>
      <c r="M49" s="128"/>
      <c r="N49" s="128" t="s">
        <v>62</v>
      </c>
      <c r="O49" s="142"/>
      <c r="P49" s="302"/>
      <c r="Q49" s="142"/>
      <c r="R49" s="311"/>
      <c r="S49" s="145" t="s">
        <v>20</v>
      </c>
      <c r="T49" s="205">
        <v>35385</v>
      </c>
      <c r="U49" s="128">
        <v>87168</v>
      </c>
      <c r="V49" s="128"/>
      <c r="W49" s="128" t="s">
        <v>62</v>
      </c>
      <c r="X49" s="142"/>
      <c r="Y49" s="302"/>
      <c r="Z49" s="142"/>
      <c r="AA49" s="311"/>
      <c r="AB49" s="166"/>
      <c r="AC49" s="167"/>
      <c r="AD49" s="167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35350</v>
      </c>
      <c r="C50" s="128">
        <v>87262</v>
      </c>
      <c r="D50" s="128"/>
      <c r="E50" s="128" t="s">
        <v>115</v>
      </c>
      <c r="F50" s="142"/>
      <c r="G50" s="302"/>
      <c r="H50" s="142"/>
      <c r="I50" s="315"/>
      <c r="J50" s="145" t="s">
        <v>22</v>
      </c>
      <c r="K50" s="205">
        <v>35368</v>
      </c>
      <c r="L50" s="148">
        <v>4501369729</v>
      </c>
      <c r="M50" s="128"/>
      <c r="N50" s="128"/>
      <c r="O50" s="142" t="s">
        <v>76</v>
      </c>
      <c r="P50" s="302"/>
      <c r="Q50" s="142"/>
      <c r="R50" s="315"/>
      <c r="S50" s="145" t="s">
        <v>22</v>
      </c>
      <c r="T50" s="205">
        <v>35386</v>
      </c>
      <c r="U50" s="148">
        <v>4501370005</v>
      </c>
      <c r="V50" s="128"/>
      <c r="W50" s="128"/>
      <c r="X50" s="142" t="s">
        <v>64</v>
      </c>
      <c r="Y50" s="302"/>
      <c r="Z50" s="142"/>
      <c r="AA50" s="315"/>
      <c r="AB50" s="166"/>
      <c r="AC50" s="167"/>
      <c r="AD50" s="171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252" t="s">
        <v>22</v>
      </c>
      <c r="B51" s="205">
        <v>35351</v>
      </c>
      <c r="C51" s="128">
        <v>4501369482</v>
      </c>
      <c r="D51" s="128"/>
      <c r="E51" s="128"/>
      <c r="F51" s="142" t="s">
        <v>75</v>
      </c>
      <c r="G51" s="302"/>
      <c r="H51" s="142"/>
      <c r="I51" s="311"/>
      <c r="J51" s="152" t="s">
        <v>22</v>
      </c>
      <c r="K51" s="245">
        <v>35369</v>
      </c>
      <c r="L51" s="128">
        <v>4501369730</v>
      </c>
      <c r="M51" s="128"/>
      <c r="N51" s="128"/>
      <c r="O51" s="142" t="s">
        <v>156</v>
      </c>
      <c r="P51" s="302"/>
      <c r="Q51" s="142"/>
      <c r="R51" s="311">
        <v>46186</v>
      </c>
      <c r="S51" s="152" t="s">
        <v>22</v>
      </c>
      <c r="T51" s="205">
        <v>35387</v>
      </c>
      <c r="U51" s="128">
        <v>4501370006</v>
      </c>
      <c r="V51" s="128"/>
      <c r="W51" s="128"/>
      <c r="X51" s="142" t="s">
        <v>14</v>
      </c>
      <c r="Y51" s="302"/>
      <c r="Z51" s="142"/>
      <c r="AA51" s="311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35352</v>
      </c>
      <c r="C52" s="128">
        <v>4501369483</v>
      </c>
      <c r="D52" s="128"/>
      <c r="E52" s="128"/>
      <c r="F52" s="142" t="s">
        <v>15</v>
      </c>
      <c r="G52" s="302"/>
      <c r="H52" s="142"/>
      <c r="I52" s="315"/>
      <c r="J52" s="152" t="s">
        <v>22</v>
      </c>
      <c r="K52" s="205">
        <v>35370</v>
      </c>
      <c r="L52" s="153">
        <v>4501369732</v>
      </c>
      <c r="M52" s="128"/>
      <c r="N52" s="128"/>
      <c r="O52" s="142" t="s">
        <v>14</v>
      </c>
      <c r="P52" s="302"/>
      <c r="Q52" s="142"/>
      <c r="R52" s="315"/>
      <c r="S52" s="152" t="s">
        <v>22</v>
      </c>
      <c r="T52" s="205">
        <v>35388</v>
      </c>
      <c r="U52" s="153">
        <v>4501370011</v>
      </c>
      <c r="V52" s="128"/>
      <c r="W52" s="128"/>
      <c r="X52" s="142" t="s">
        <v>78</v>
      </c>
      <c r="Y52" s="302"/>
      <c r="Z52" s="142"/>
      <c r="AA52" s="315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/>
      <c r="B53" s="128"/>
      <c r="C53" s="153"/>
      <c r="D53" s="128"/>
      <c r="E53" s="128"/>
      <c r="F53" s="142"/>
      <c r="G53" s="302"/>
      <c r="H53" s="142"/>
      <c r="I53" s="311"/>
      <c r="J53" s="152"/>
      <c r="K53" s="128"/>
      <c r="L53" s="153"/>
      <c r="M53" s="128"/>
      <c r="N53" s="128"/>
      <c r="O53" s="142"/>
      <c r="P53" s="302"/>
      <c r="Q53" s="142"/>
      <c r="R53" s="311"/>
      <c r="S53" s="152" t="s">
        <v>12</v>
      </c>
      <c r="T53" s="205">
        <v>30041990</v>
      </c>
      <c r="U53" s="153" t="s">
        <v>81</v>
      </c>
      <c r="V53" s="128"/>
      <c r="W53" s="128"/>
      <c r="X53" s="142"/>
      <c r="Y53" s="302"/>
      <c r="Z53" s="142"/>
      <c r="AA53" s="311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2" t="s">
        <v>12</v>
      </c>
      <c r="B54" s="128">
        <v>30041988</v>
      </c>
      <c r="C54" s="153" t="s">
        <v>81</v>
      </c>
      <c r="D54" s="141"/>
      <c r="E54" s="141"/>
      <c r="F54" s="142"/>
      <c r="G54" s="304"/>
      <c r="H54" s="143"/>
      <c r="I54" s="316"/>
      <c r="J54" s="152" t="s">
        <v>12</v>
      </c>
      <c r="K54" s="141">
        <v>30041989</v>
      </c>
      <c r="L54" s="154" t="s">
        <v>81</v>
      </c>
      <c r="M54" s="141"/>
      <c r="N54" s="141"/>
      <c r="O54" s="142"/>
      <c r="P54" s="304"/>
      <c r="Q54" s="143"/>
      <c r="R54" s="316"/>
      <c r="S54" s="152" t="s">
        <v>12</v>
      </c>
      <c r="T54" s="207">
        <v>30042393</v>
      </c>
      <c r="U54" s="154" t="s">
        <v>98</v>
      </c>
      <c r="V54" s="141"/>
      <c r="W54" s="141"/>
      <c r="X54" s="142" t="s">
        <v>64</v>
      </c>
      <c r="Y54" s="304"/>
      <c r="Z54" s="143"/>
      <c r="AA54" s="316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1" t="s">
        <v>12</v>
      </c>
      <c r="B55" s="128">
        <v>30042530</v>
      </c>
      <c r="C55" s="153" t="s">
        <v>77</v>
      </c>
      <c r="D55" s="141"/>
      <c r="E55" s="141"/>
      <c r="F55" s="143" t="s">
        <v>64</v>
      </c>
      <c r="G55" s="304"/>
      <c r="H55" s="143"/>
      <c r="I55" s="316"/>
      <c r="J55" s="156" t="s">
        <v>12</v>
      </c>
      <c r="K55" s="141">
        <v>30042133</v>
      </c>
      <c r="L55" s="154" t="s">
        <v>77</v>
      </c>
      <c r="M55" s="141"/>
      <c r="N55" s="141"/>
      <c r="O55" s="143" t="s">
        <v>14</v>
      </c>
      <c r="P55" s="304"/>
      <c r="Q55" s="143"/>
      <c r="R55" s="316"/>
      <c r="S55" s="156" t="s">
        <v>12</v>
      </c>
      <c r="T55" s="207">
        <v>30042277</v>
      </c>
      <c r="U55" s="154" t="s">
        <v>79</v>
      </c>
      <c r="V55" s="141"/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56" t="s">
        <v>12</v>
      </c>
      <c r="B56" s="128">
        <v>30041206</v>
      </c>
      <c r="C56" s="154" t="s">
        <v>13</v>
      </c>
      <c r="D56" s="141"/>
      <c r="E56" s="141"/>
      <c r="F56" s="143" t="s">
        <v>14</v>
      </c>
      <c r="G56" s="304"/>
      <c r="H56" s="143"/>
      <c r="I56" s="316"/>
      <c r="J56" s="156" t="s">
        <v>12</v>
      </c>
      <c r="K56" s="141">
        <v>30041938</v>
      </c>
      <c r="L56" s="154" t="s">
        <v>79</v>
      </c>
      <c r="M56" s="141"/>
      <c r="N56" s="141"/>
      <c r="O56" s="143" t="s">
        <v>64</v>
      </c>
      <c r="P56" s="304"/>
      <c r="Q56" s="143"/>
      <c r="R56" s="316"/>
      <c r="S56" s="156" t="s">
        <v>12</v>
      </c>
      <c r="T56" s="207">
        <v>30042393</v>
      </c>
      <c r="U56" s="154" t="s">
        <v>98</v>
      </c>
      <c r="V56" s="141"/>
      <c r="W56" s="141"/>
      <c r="X56" s="143" t="s">
        <v>14</v>
      </c>
      <c r="Y56" s="304"/>
      <c r="Z56" s="143"/>
      <c r="AA56" s="316"/>
      <c r="AB56" s="166"/>
      <c r="AC56" s="167"/>
      <c r="AD56" s="167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30042084</v>
      </c>
      <c r="C57" s="153" t="s">
        <v>77</v>
      </c>
      <c r="D57" s="128"/>
      <c r="E57" s="128"/>
      <c r="F57" s="142" t="s">
        <v>117</v>
      </c>
      <c r="G57" s="302"/>
      <c r="H57" s="142"/>
      <c r="I57" s="311"/>
      <c r="J57" s="152" t="s">
        <v>12</v>
      </c>
      <c r="K57" s="128">
        <v>30041206</v>
      </c>
      <c r="L57" s="153" t="s">
        <v>13</v>
      </c>
      <c r="M57" s="128"/>
      <c r="N57" s="128"/>
      <c r="O57" s="162" t="s">
        <v>17</v>
      </c>
      <c r="Q57" s="142"/>
      <c r="R57" s="311"/>
      <c r="S57" s="145" t="s">
        <v>12</v>
      </c>
      <c r="T57" s="205">
        <v>30042386</v>
      </c>
      <c r="U57" s="153" t="s">
        <v>77</v>
      </c>
      <c r="V57" s="128"/>
      <c r="W57" s="128"/>
      <c r="X57" s="142" t="s">
        <v>66</v>
      </c>
      <c r="Y57" s="302"/>
      <c r="Z57" s="142"/>
      <c r="AA57" s="311"/>
      <c r="AB57" s="166"/>
      <c r="AC57" s="171"/>
      <c r="AD57" s="171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28"/>
      <c r="B58" s="128"/>
      <c r="C58" s="148"/>
      <c r="D58" s="128"/>
      <c r="E58" s="128"/>
      <c r="F58" s="142"/>
      <c r="G58" s="302"/>
      <c r="H58" s="142"/>
      <c r="I58" s="311"/>
      <c r="J58" s="156" t="s">
        <v>12</v>
      </c>
      <c r="K58" s="128">
        <v>30042278</v>
      </c>
      <c r="L58" s="148" t="s">
        <v>79</v>
      </c>
      <c r="M58" s="128"/>
      <c r="N58" s="128"/>
      <c r="O58" s="142" t="s">
        <v>78</v>
      </c>
      <c r="P58" s="302"/>
      <c r="Q58" s="142"/>
      <c r="R58" s="311"/>
      <c r="S58" s="145" t="s">
        <v>12</v>
      </c>
      <c r="T58" s="205">
        <v>30041995</v>
      </c>
      <c r="U58" s="148" t="s">
        <v>79</v>
      </c>
      <c r="V58" s="128"/>
      <c r="W58" s="128"/>
      <c r="X58" s="142" t="s">
        <v>17</v>
      </c>
      <c r="Y58" s="302"/>
      <c r="Z58" s="142"/>
      <c r="AA58" s="311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298"/>
      <c r="B59" s="299"/>
      <c r="C59" s="300"/>
      <c r="D59" s="299"/>
      <c r="E59" s="299"/>
      <c r="F59" s="297"/>
      <c r="G59" s="306"/>
      <c r="H59" s="297"/>
      <c r="I59" s="313"/>
      <c r="J59" s="156" t="s">
        <v>12</v>
      </c>
      <c r="K59" s="299">
        <v>30042131</v>
      </c>
      <c r="L59" s="300" t="s">
        <v>77</v>
      </c>
      <c r="M59" s="299"/>
      <c r="N59" s="299"/>
      <c r="O59" s="297" t="s">
        <v>66</v>
      </c>
      <c r="P59" s="306"/>
      <c r="Q59" s="297"/>
      <c r="R59" s="313"/>
      <c r="S59" s="298" t="s">
        <v>12</v>
      </c>
      <c r="T59" s="301"/>
      <c r="U59" s="300" t="s">
        <v>13</v>
      </c>
      <c r="V59" s="299" t="s">
        <v>155</v>
      </c>
      <c r="W59" s="299"/>
      <c r="X59" s="297" t="s">
        <v>78</v>
      </c>
      <c r="Y59" s="306"/>
      <c r="Z59" s="297"/>
      <c r="AA59" s="313"/>
      <c r="AB59" s="167"/>
      <c r="AC59" s="167"/>
      <c r="AD59" s="167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ht="16.5" thickBot="1" x14ac:dyDescent="0.3">
      <c r="A60" s="157"/>
      <c r="B60" s="158"/>
      <c r="C60" s="158"/>
      <c r="D60" s="158"/>
      <c r="E60" s="158"/>
      <c r="F60" s="159"/>
      <c r="G60" s="307"/>
      <c r="H60" s="159"/>
      <c r="I60" s="314"/>
      <c r="J60" s="157" t="s">
        <v>12</v>
      </c>
      <c r="K60" s="158">
        <v>30042363</v>
      </c>
      <c r="L60" s="158" t="s">
        <v>77</v>
      </c>
      <c r="M60" s="158"/>
      <c r="N60" s="158"/>
      <c r="O60" s="159" t="s">
        <v>65</v>
      </c>
      <c r="P60" s="307"/>
      <c r="Q60" s="159"/>
      <c r="R60" s="314"/>
      <c r="S60" s="157" t="s">
        <v>12</v>
      </c>
      <c r="T60" s="334"/>
      <c r="U60" s="158" t="s">
        <v>13</v>
      </c>
      <c r="V60" s="158" t="s">
        <v>155</v>
      </c>
      <c r="W60" s="158"/>
      <c r="X60" s="159" t="s">
        <v>65</v>
      </c>
      <c r="Y60" s="307"/>
      <c r="Z60" s="159"/>
      <c r="AA60" s="314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498">
        <f>S33+1</f>
        <v>46186</v>
      </c>
      <c r="B61" s="499"/>
      <c r="C61" s="499"/>
      <c r="D61" s="499"/>
      <c r="E61" s="499"/>
      <c r="F61" s="500"/>
      <c r="G61" s="500"/>
      <c r="H61" s="500"/>
      <c r="I61" s="501"/>
      <c r="AK61" s="169"/>
      <c r="AL61" s="169"/>
      <c r="AM61" s="169"/>
      <c r="AN61" s="169"/>
      <c r="AO61" s="169"/>
      <c r="AP61" s="169"/>
      <c r="AQ61" s="169"/>
    </row>
    <row r="62" spans="1:43" ht="16.5" thickBot="1" x14ac:dyDescent="0.3">
      <c r="A62" s="131" t="s">
        <v>2</v>
      </c>
      <c r="B62" s="132" t="s">
        <v>3</v>
      </c>
      <c r="C62" s="132" t="s">
        <v>4</v>
      </c>
      <c r="D62" s="132" t="s">
        <v>5</v>
      </c>
      <c r="E62" s="132" t="s">
        <v>6</v>
      </c>
      <c r="F62" s="133" t="s">
        <v>7</v>
      </c>
      <c r="G62" s="133" t="s">
        <v>8</v>
      </c>
      <c r="H62" s="133" t="s">
        <v>9</v>
      </c>
      <c r="I62" s="134" t="s">
        <v>10</v>
      </c>
      <c r="L62" s="502">
        <f>A3</f>
        <v>46180</v>
      </c>
      <c r="M62" s="173">
        <f t="shared" ref="M62:M67" si="0">COUNTIF($A$5:$A$31,N62)</f>
        <v>2</v>
      </c>
      <c r="N62" s="174" t="s">
        <v>18</v>
      </c>
      <c r="O62" s="505">
        <f>J3</f>
        <v>46181</v>
      </c>
      <c r="P62" s="173">
        <f t="shared" ref="P62:P67" si="1">COUNTIF($J$5:$J$31,Q62)</f>
        <v>9</v>
      </c>
      <c r="Q62" s="174" t="s">
        <v>18</v>
      </c>
      <c r="R62" s="508">
        <f>S3</f>
        <v>46182</v>
      </c>
      <c r="S62" s="173">
        <f t="shared" ref="S62:S67" si="2">COUNTIF($S$5:$S$31,T62)</f>
        <v>5</v>
      </c>
      <c r="T62" s="174" t="s">
        <v>18</v>
      </c>
      <c r="U62" s="511">
        <f>A33</f>
        <v>46183</v>
      </c>
      <c r="V62" s="173">
        <f t="shared" ref="V62:V67" si="3">COUNTIF($A$35:$A$60,W62)</f>
        <v>4</v>
      </c>
      <c r="W62" s="174" t="s">
        <v>18</v>
      </c>
    </row>
    <row r="63" spans="1:43" x14ac:dyDescent="0.25">
      <c r="A63" s="135" t="s">
        <v>20</v>
      </c>
      <c r="B63" s="207">
        <v>35389</v>
      </c>
      <c r="C63" s="137">
        <v>87169</v>
      </c>
      <c r="D63" s="395" t="s">
        <v>144</v>
      </c>
      <c r="E63" s="137" t="s">
        <v>62</v>
      </c>
      <c r="F63" s="142"/>
      <c r="G63" s="304"/>
      <c r="H63" s="143"/>
      <c r="I63" s="310"/>
      <c r="L63" s="503"/>
      <c r="M63" s="175">
        <f t="shared" si="0"/>
        <v>9</v>
      </c>
      <c r="N63" s="176" t="s">
        <v>19</v>
      </c>
      <c r="O63" s="506"/>
      <c r="P63" s="175">
        <f t="shared" si="1"/>
        <v>14</v>
      </c>
      <c r="Q63" s="176" t="s">
        <v>19</v>
      </c>
      <c r="R63" s="509"/>
      <c r="S63" s="175">
        <f t="shared" si="2"/>
        <v>14</v>
      </c>
      <c r="T63" s="176" t="s">
        <v>19</v>
      </c>
      <c r="U63" s="512"/>
      <c r="V63" s="175">
        <f t="shared" si="3"/>
        <v>16</v>
      </c>
      <c r="W63" s="176" t="s">
        <v>19</v>
      </c>
    </row>
    <row r="64" spans="1:43" x14ac:dyDescent="0.25">
      <c r="A64" s="145" t="s">
        <v>19</v>
      </c>
      <c r="B64" s="205">
        <v>35390</v>
      </c>
      <c r="C64" s="128">
        <v>87170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1</v>
      </c>
      <c r="N64" s="176" t="s">
        <v>20</v>
      </c>
      <c r="O64" s="506"/>
      <c r="P64" s="175">
        <f t="shared" si="1"/>
        <v>2</v>
      </c>
      <c r="Q64" s="176" t="s">
        <v>20</v>
      </c>
      <c r="R64" s="509"/>
      <c r="S64" s="175">
        <f t="shared" si="2"/>
        <v>2</v>
      </c>
      <c r="T64" s="176" t="s">
        <v>20</v>
      </c>
      <c r="U64" s="512"/>
      <c r="V64" s="175">
        <f t="shared" si="3"/>
        <v>0</v>
      </c>
      <c r="W64" s="176" t="s">
        <v>20</v>
      </c>
    </row>
    <row r="65" spans="1:23" x14ac:dyDescent="0.25">
      <c r="A65" s="145" t="s">
        <v>19</v>
      </c>
      <c r="B65" s="205">
        <v>35391</v>
      </c>
      <c r="C65" s="128">
        <v>87171</v>
      </c>
      <c r="D65" s="128"/>
      <c r="E65" s="128" t="s">
        <v>62</v>
      </c>
      <c r="F65" s="142"/>
      <c r="G65" s="302"/>
      <c r="H65" s="142"/>
      <c r="I65" s="311"/>
      <c r="L65" s="503"/>
      <c r="M65" s="175">
        <f t="shared" si="0"/>
        <v>0</v>
      </c>
      <c r="N65" s="204" t="s">
        <v>21</v>
      </c>
      <c r="O65" s="506"/>
      <c r="P65" s="175">
        <f t="shared" si="1"/>
        <v>0</v>
      </c>
      <c r="Q65" s="204" t="s">
        <v>21</v>
      </c>
      <c r="R65" s="509"/>
      <c r="S65" s="175">
        <f t="shared" si="2"/>
        <v>0</v>
      </c>
      <c r="T65" s="204" t="s">
        <v>21</v>
      </c>
      <c r="U65" s="512"/>
      <c r="V65" s="175">
        <f t="shared" si="3"/>
        <v>0</v>
      </c>
      <c r="W65" s="204" t="s">
        <v>21</v>
      </c>
    </row>
    <row r="66" spans="1:23" x14ac:dyDescent="0.25">
      <c r="A66" s="145" t="s">
        <v>19</v>
      </c>
      <c r="B66" s="205">
        <v>35392</v>
      </c>
      <c r="C66" s="128">
        <v>87206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3</v>
      </c>
      <c r="N66" s="176" t="s">
        <v>22</v>
      </c>
      <c r="O66" s="506"/>
      <c r="P66" s="175">
        <f t="shared" si="1"/>
        <v>2</v>
      </c>
      <c r="Q66" s="176" t="s">
        <v>22</v>
      </c>
      <c r="R66" s="509"/>
      <c r="S66" s="175">
        <f t="shared" si="2"/>
        <v>2</v>
      </c>
      <c r="T66" s="176" t="s">
        <v>22</v>
      </c>
      <c r="U66" s="512"/>
      <c r="V66" s="175">
        <f t="shared" si="3"/>
        <v>2</v>
      </c>
      <c r="W66" s="176" t="s">
        <v>22</v>
      </c>
    </row>
    <row r="67" spans="1:23" x14ac:dyDescent="0.25">
      <c r="A67" s="145" t="s">
        <v>19</v>
      </c>
      <c r="B67" s="205">
        <v>35393</v>
      </c>
      <c r="C67" s="128">
        <v>87207</v>
      </c>
      <c r="D67" s="128"/>
      <c r="E67" s="128" t="s">
        <v>70</v>
      </c>
      <c r="F67" s="142"/>
      <c r="G67" s="302"/>
      <c r="H67" s="142"/>
      <c r="I67" s="311"/>
      <c r="L67" s="503"/>
      <c r="M67" s="175">
        <f t="shared" si="0"/>
        <v>0</v>
      </c>
      <c r="N67" s="176" t="s">
        <v>23</v>
      </c>
      <c r="O67" s="506"/>
      <c r="P67" s="175">
        <f t="shared" si="1"/>
        <v>0</v>
      </c>
      <c r="Q67" s="176" t="s">
        <v>23</v>
      </c>
      <c r="R67" s="509"/>
      <c r="S67" s="175">
        <f t="shared" si="2"/>
        <v>0</v>
      </c>
      <c r="T67" s="176" t="s">
        <v>23</v>
      </c>
      <c r="U67" s="512"/>
      <c r="V67" s="175">
        <f t="shared" si="3"/>
        <v>0</v>
      </c>
      <c r="W67" s="176" t="s">
        <v>23</v>
      </c>
    </row>
    <row r="68" spans="1:23" ht="16.5" thickBot="1" x14ac:dyDescent="0.3">
      <c r="A68" s="145" t="s">
        <v>19</v>
      </c>
      <c r="B68" s="205">
        <v>35394</v>
      </c>
      <c r="C68" s="128">
        <v>87209</v>
      </c>
      <c r="D68" s="128"/>
      <c r="E68" s="128" t="s">
        <v>72</v>
      </c>
      <c r="F68" s="142"/>
      <c r="G68" s="302"/>
      <c r="H68" s="142"/>
      <c r="I68" s="311"/>
      <c r="L68" s="504"/>
      <c r="M68" s="177">
        <f>SUM(M62:M67)</f>
        <v>15</v>
      </c>
      <c r="N68" s="178" t="s">
        <v>24</v>
      </c>
      <c r="O68" s="507"/>
      <c r="P68" s="177">
        <f>SUM(P62:P67)</f>
        <v>27</v>
      </c>
      <c r="Q68" s="178" t="s">
        <v>24</v>
      </c>
      <c r="R68" s="510"/>
      <c r="S68" s="177">
        <f>SUM(S62:S67)</f>
        <v>23</v>
      </c>
      <c r="T68" s="178" t="s">
        <v>24</v>
      </c>
      <c r="U68" s="513"/>
      <c r="V68" s="177">
        <f>SUM(V62:V67)</f>
        <v>22</v>
      </c>
      <c r="W68" s="178" t="s">
        <v>24</v>
      </c>
    </row>
    <row r="69" spans="1:23" x14ac:dyDescent="0.25">
      <c r="A69" s="145" t="s">
        <v>19</v>
      </c>
      <c r="B69" s="205">
        <v>35395</v>
      </c>
      <c r="C69" s="128">
        <v>87210</v>
      </c>
      <c r="D69" s="128"/>
      <c r="E69" s="128" t="s">
        <v>69</v>
      </c>
      <c r="F69" s="142"/>
      <c r="G69" s="302"/>
      <c r="H69" s="142"/>
      <c r="I69" s="311"/>
    </row>
    <row r="70" spans="1:23" x14ac:dyDescent="0.25">
      <c r="A70" s="145" t="s">
        <v>19</v>
      </c>
      <c r="B70" s="205">
        <v>35396</v>
      </c>
      <c r="C70" s="128">
        <v>87211</v>
      </c>
      <c r="D70" s="128"/>
      <c r="E70" s="128" t="s">
        <v>69</v>
      </c>
      <c r="F70" s="142"/>
      <c r="G70" s="302"/>
      <c r="H70" s="142"/>
      <c r="I70" s="311"/>
    </row>
    <row r="71" spans="1:23" ht="16.5" thickBot="1" x14ac:dyDescent="0.3">
      <c r="A71" s="145" t="s">
        <v>19</v>
      </c>
      <c r="B71" s="205">
        <v>35397</v>
      </c>
      <c r="C71" s="128">
        <v>87212</v>
      </c>
      <c r="D71" s="128"/>
      <c r="E71" s="128" t="s">
        <v>115</v>
      </c>
      <c r="F71" s="142"/>
      <c r="G71" s="302"/>
      <c r="H71" s="142"/>
      <c r="I71" s="311"/>
    </row>
    <row r="72" spans="1:23" x14ac:dyDescent="0.25">
      <c r="A72" s="145" t="s">
        <v>19</v>
      </c>
      <c r="B72" s="205">
        <v>35398</v>
      </c>
      <c r="C72" s="128">
        <v>87213</v>
      </c>
      <c r="D72" s="128"/>
      <c r="E72" s="128" t="s">
        <v>71</v>
      </c>
      <c r="F72" s="142"/>
      <c r="G72" s="302"/>
      <c r="H72" s="142"/>
      <c r="I72" s="311"/>
      <c r="L72" s="514">
        <f>J33</f>
        <v>46184</v>
      </c>
      <c r="M72" s="173">
        <f t="shared" ref="M72:M77" si="4">COUNTIF($J$35:$J$60,N72)</f>
        <v>7</v>
      </c>
      <c r="N72" s="174" t="s">
        <v>18</v>
      </c>
      <c r="O72" s="517">
        <f>S33</f>
        <v>46185</v>
      </c>
      <c r="P72" s="173">
        <f>COUNTIF($S$35:$S$60,Q72)</f>
        <v>8</v>
      </c>
      <c r="Q72" s="174" t="s">
        <v>18</v>
      </c>
      <c r="R72" s="520">
        <f>AB33</f>
        <v>0</v>
      </c>
      <c r="S72" s="173">
        <f t="shared" ref="S72:S77" si="5">COUNTIF($A$63:$A$88,T72)</f>
        <v>5</v>
      </c>
      <c r="T72" s="174" t="s">
        <v>18</v>
      </c>
      <c r="U72" s="523" t="str">
        <f>C1</f>
        <v>WW24</v>
      </c>
      <c r="V72" s="173">
        <f>SUM(M62,P62,S62,V62,S72,P72,M72)</f>
        <v>40</v>
      </c>
      <c r="W72" s="174" t="s">
        <v>18</v>
      </c>
    </row>
    <row r="73" spans="1:23" x14ac:dyDescent="0.25">
      <c r="A73" s="145" t="s">
        <v>19</v>
      </c>
      <c r="B73" s="205">
        <v>35399</v>
      </c>
      <c r="C73" s="128">
        <v>87214</v>
      </c>
      <c r="D73" s="128"/>
      <c r="E73" s="128" t="s">
        <v>115</v>
      </c>
      <c r="F73" s="142"/>
      <c r="G73" s="302"/>
      <c r="H73" s="142"/>
      <c r="I73" s="311"/>
      <c r="L73" s="515"/>
      <c r="M73" s="175">
        <f t="shared" si="4"/>
        <v>13</v>
      </c>
      <c r="N73" s="176" t="s">
        <v>19</v>
      </c>
      <c r="O73" s="518"/>
      <c r="P73" s="175">
        <f>COUNTIF($S$35:$S$58,Q73)</f>
        <v>13</v>
      </c>
      <c r="Q73" s="176" t="s">
        <v>19</v>
      </c>
      <c r="R73" s="521"/>
      <c r="S73" s="175">
        <f t="shared" si="5"/>
        <v>11</v>
      </c>
      <c r="T73" s="176" t="s">
        <v>19</v>
      </c>
      <c r="U73" s="524"/>
      <c r="V73" s="175">
        <f>SUM(M63,P63,S63,V63,M73,P73,S73)</f>
        <v>90</v>
      </c>
      <c r="W73" s="176" t="s">
        <v>19</v>
      </c>
    </row>
    <row r="74" spans="1:23" x14ac:dyDescent="0.25">
      <c r="A74" s="145" t="s">
        <v>19</v>
      </c>
      <c r="B74" s="205">
        <v>35400</v>
      </c>
      <c r="C74" s="148">
        <v>87215</v>
      </c>
      <c r="D74" s="128"/>
      <c r="E74" s="128" t="s">
        <v>115</v>
      </c>
      <c r="F74" s="142"/>
      <c r="G74" s="302"/>
      <c r="H74" s="142"/>
      <c r="I74" s="311"/>
      <c r="L74" s="515"/>
      <c r="M74" s="175">
        <f t="shared" si="4"/>
        <v>2</v>
      </c>
      <c r="N74" s="176" t="s">
        <v>20</v>
      </c>
      <c r="O74" s="518"/>
      <c r="P74" s="175">
        <f>COUNTIF($S$35:$S$58,Q74)</f>
        <v>2</v>
      </c>
      <c r="Q74" s="176" t="s">
        <v>20</v>
      </c>
      <c r="R74" s="521"/>
      <c r="S74" s="175">
        <f t="shared" si="5"/>
        <v>1</v>
      </c>
      <c r="T74" s="176" t="s">
        <v>20</v>
      </c>
      <c r="U74" s="524"/>
      <c r="V74" s="175">
        <f>SUM(M64,P64,S64,V64,M74,P74,S74)</f>
        <v>10</v>
      </c>
      <c r="W74" s="176" t="s">
        <v>20</v>
      </c>
    </row>
    <row r="75" spans="1:23" x14ac:dyDescent="0.25">
      <c r="A75" s="145" t="s">
        <v>22</v>
      </c>
      <c r="B75" s="205">
        <v>35401</v>
      </c>
      <c r="C75" s="128">
        <v>4501370007</v>
      </c>
      <c r="D75" s="128"/>
      <c r="E75" s="128"/>
      <c r="F75" s="142" t="s">
        <v>78</v>
      </c>
      <c r="G75" s="302"/>
      <c r="H75" s="142"/>
      <c r="I75" s="311"/>
      <c r="L75" s="515"/>
      <c r="M75" s="175">
        <f t="shared" si="4"/>
        <v>0</v>
      </c>
      <c r="N75" s="204" t="s">
        <v>21</v>
      </c>
      <c r="O75" s="518"/>
      <c r="P75" s="175">
        <f>COUNTIF($S$35:$S$58,Q75)</f>
        <v>0</v>
      </c>
      <c r="Q75" s="204" t="s">
        <v>21</v>
      </c>
      <c r="R75" s="521"/>
      <c r="S75" s="175">
        <f t="shared" si="5"/>
        <v>0</v>
      </c>
      <c r="T75" s="204" t="s">
        <v>21</v>
      </c>
      <c r="U75" s="524"/>
      <c r="V75" s="175">
        <f>SUM(M65,P65,S65,V65,M75,P75,S75)</f>
        <v>0</v>
      </c>
      <c r="W75" s="204" t="s">
        <v>21</v>
      </c>
    </row>
    <row r="76" spans="1:23" x14ac:dyDescent="0.25">
      <c r="A76" s="145" t="s">
        <v>22</v>
      </c>
      <c r="B76" s="205">
        <v>35402</v>
      </c>
      <c r="C76" s="128">
        <v>4501370008</v>
      </c>
      <c r="D76" s="128"/>
      <c r="E76" s="128"/>
      <c r="F76" s="142" t="s">
        <v>65</v>
      </c>
      <c r="G76" s="302"/>
      <c r="H76" s="142"/>
      <c r="I76" s="311"/>
      <c r="L76" s="515"/>
      <c r="M76" s="175">
        <f t="shared" si="4"/>
        <v>3</v>
      </c>
      <c r="N76" s="176" t="s">
        <v>22</v>
      </c>
      <c r="O76" s="518"/>
      <c r="P76" s="175">
        <f>COUNTIF($S$35:$S$58,Q76)</f>
        <v>3</v>
      </c>
      <c r="Q76" s="176" t="s">
        <v>22</v>
      </c>
      <c r="R76" s="521"/>
      <c r="S76" s="175">
        <f t="shared" si="5"/>
        <v>3</v>
      </c>
      <c r="T76" s="176" t="s">
        <v>22</v>
      </c>
      <c r="U76" s="524"/>
      <c r="V76" s="175">
        <f>SUM(M66,P66,S66,V66,M76,P76,S76)</f>
        <v>18</v>
      </c>
      <c r="W76" s="176" t="s">
        <v>22</v>
      </c>
    </row>
    <row r="77" spans="1:23" x14ac:dyDescent="0.25">
      <c r="A77" s="145" t="s">
        <v>22</v>
      </c>
      <c r="B77" s="205">
        <v>35403</v>
      </c>
      <c r="C77" s="128">
        <v>4501370012</v>
      </c>
      <c r="D77" s="128"/>
      <c r="E77" s="128"/>
      <c r="F77" s="142" t="s">
        <v>14</v>
      </c>
      <c r="G77" s="302"/>
      <c r="H77" s="142"/>
      <c r="I77" s="311"/>
      <c r="L77" s="515"/>
      <c r="M77" s="175">
        <f t="shared" si="4"/>
        <v>0</v>
      </c>
      <c r="N77" s="176" t="s">
        <v>23</v>
      </c>
      <c r="O77" s="518"/>
      <c r="P77" s="175">
        <f>COUNTIF($S$35:$S$58,Q77)</f>
        <v>0</v>
      </c>
      <c r="Q77" s="176" t="s">
        <v>23</v>
      </c>
      <c r="R77" s="521"/>
      <c r="S77" s="175">
        <f t="shared" si="5"/>
        <v>0</v>
      </c>
      <c r="T77" s="176" t="s">
        <v>23</v>
      </c>
      <c r="U77" s="524"/>
      <c r="V77" s="175">
        <f>SUM(M67,P67,S67,V67,M77,P77,S77)</f>
        <v>0</v>
      </c>
      <c r="W77" s="176" t="s">
        <v>23</v>
      </c>
    </row>
    <row r="78" spans="1:23" ht="16.5" thickBot="1" x14ac:dyDescent="0.3">
      <c r="A78" s="145"/>
      <c r="B78" s="128"/>
      <c r="C78" s="148"/>
      <c r="D78" s="128"/>
      <c r="E78" s="128"/>
      <c r="F78" s="142"/>
      <c r="G78" s="302"/>
      <c r="H78" s="142"/>
      <c r="I78" s="315"/>
      <c r="L78" s="516"/>
      <c r="M78" s="177">
        <f>SUM(M72:M77)</f>
        <v>25</v>
      </c>
      <c r="N78" s="178" t="s">
        <v>24</v>
      </c>
      <c r="O78" s="519"/>
      <c r="P78" s="177">
        <f>SUM(P72:P77)</f>
        <v>26</v>
      </c>
      <c r="Q78" s="178" t="s">
        <v>24</v>
      </c>
      <c r="R78" s="522"/>
      <c r="S78" s="177">
        <f>SUM(S72:S77)</f>
        <v>20</v>
      </c>
      <c r="T78" s="178" t="s">
        <v>24</v>
      </c>
      <c r="U78" s="525"/>
      <c r="V78" s="177">
        <f>SUM(V72:V77)</f>
        <v>158</v>
      </c>
      <c r="W78" s="178" t="s">
        <v>24</v>
      </c>
    </row>
    <row r="79" spans="1:23" x14ac:dyDescent="0.25">
      <c r="A79" s="152"/>
      <c r="B79" s="128"/>
      <c r="C79" s="128"/>
      <c r="D79" s="128"/>
      <c r="E79" s="128"/>
      <c r="F79" s="142"/>
      <c r="G79" s="302"/>
      <c r="H79" s="142"/>
      <c r="I79" s="311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5"/>
    </row>
    <row r="81" spans="1:10" x14ac:dyDescent="0.25">
      <c r="A81" s="152"/>
      <c r="B81" s="128"/>
      <c r="C81" s="153"/>
      <c r="D81" s="128"/>
      <c r="E81" s="128"/>
      <c r="F81" s="142"/>
      <c r="G81" s="302"/>
      <c r="H81" s="142"/>
      <c r="I81" s="311"/>
    </row>
    <row r="82" spans="1:10" x14ac:dyDescent="0.25">
      <c r="A82" s="152" t="s">
        <v>12</v>
      </c>
      <c r="B82" s="141">
        <v>30042393</v>
      </c>
      <c r="C82" s="154" t="s">
        <v>98</v>
      </c>
      <c r="D82" s="141"/>
      <c r="E82" s="141"/>
      <c r="F82" s="142" t="s">
        <v>64</v>
      </c>
      <c r="G82" s="304"/>
      <c r="H82" s="143"/>
      <c r="I82" s="316"/>
    </row>
    <row r="83" spans="1:10" x14ac:dyDescent="0.25">
      <c r="A83" s="156" t="s">
        <v>12</v>
      </c>
      <c r="B83" s="141">
        <v>30041217</v>
      </c>
      <c r="C83" s="154" t="s">
        <v>13</v>
      </c>
      <c r="D83" s="141"/>
      <c r="E83" s="141"/>
      <c r="F83" s="143" t="s">
        <v>66</v>
      </c>
      <c r="G83" s="304"/>
      <c r="H83" s="143"/>
      <c r="I83" s="316"/>
    </row>
    <row r="84" spans="1:10" x14ac:dyDescent="0.25">
      <c r="A84" s="156" t="s">
        <v>12</v>
      </c>
      <c r="B84" s="141">
        <v>30042259</v>
      </c>
      <c r="C84" s="154" t="s">
        <v>79</v>
      </c>
      <c r="D84" s="141"/>
      <c r="E84" s="141"/>
      <c r="F84" s="143" t="s">
        <v>16</v>
      </c>
      <c r="G84" s="304"/>
      <c r="H84" s="143"/>
      <c r="I84" s="316"/>
    </row>
    <row r="85" spans="1:10" x14ac:dyDescent="0.25">
      <c r="A85" s="156" t="s">
        <v>12</v>
      </c>
      <c r="B85" s="128">
        <v>30042375</v>
      </c>
      <c r="C85" s="153" t="s">
        <v>77</v>
      </c>
      <c r="D85" s="128"/>
      <c r="E85" s="128"/>
      <c r="F85" s="142" t="s">
        <v>14</v>
      </c>
      <c r="G85" s="302"/>
      <c r="H85" s="142"/>
      <c r="I85" s="311"/>
    </row>
    <row r="86" spans="1:10" x14ac:dyDescent="0.25">
      <c r="A86" s="145" t="s">
        <v>12</v>
      </c>
      <c r="B86" s="128">
        <v>30042259</v>
      </c>
      <c r="C86" s="148" t="s">
        <v>79</v>
      </c>
      <c r="D86" s="128"/>
      <c r="E86" s="128"/>
      <c r="F86" s="142" t="s">
        <v>17</v>
      </c>
      <c r="G86" s="302"/>
      <c r="H86" s="142"/>
      <c r="I86" s="311"/>
    </row>
    <row r="87" spans="1:10" x14ac:dyDescent="0.25">
      <c r="A87" s="298"/>
      <c r="B87" s="299"/>
      <c r="C87" s="300"/>
      <c r="D87" s="299"/>
      <c r="E87" s="299"/>
      <c r="F87" s="297"/>
      <c r="G87" s="306"/>
      <c r="H87" s="297"/>
      <c r="I87" s="313"/>
    </row>
    <row r="88" spans="1:10" ht="16.5" thickBot="1" x14ac:dyDescent="0.3">
      <c r="A88" s="157"/>
      <c r="B88" s="158"/>
      <c r="C88" s="158"/>
      <c r="D88" s="158"/>
      <c r="E88" s="158"/>
      <c r="F88" s="159"/>
      <c r="G88" s="307"/>
      <c r="H88" s="159"/>
      <c r="I88" s="314"/>
    </row>
    <row r="89" spans="1:10" ht="16.5" thickBot="1" x14ac:dyDescent="0.3"/>
    <row r="90" spans="1:10" ht="16.5" thickBot="1" x14ac:dyDescent="0.3">
      <c r="A90" s="179" t="s">
        <v>25</v>
      </c>
      <c r="B90" s="180" t="s">
        <v>18</v>
      </c>
      <c r="C90" s="181" t="s">
        <v>19</v>
      </c>
      <c r="D90" s="182" t="s">
        <v>20</v>
      </c>
      <c r="E90" s="183" t="s">
        <v>21</v>
      </c>
      <c r="F90" s="184" t="s">
        <v>22</v>
      </c>
      <c r="G90" s="185" t="s">
        <v>23</v>
      </c>
      <c r="H90" s="186" t="s">
        <v>24</v>
      </c>
      <c r="J90" s="186" t="s">
        <v>26</v>
      </c>
    </row>
    <row r="91" spans="1:10" x14ac:dyDescent="0.25">
      <c r="A91" s="187" t="s">
        <v>27</v>
      </c>
      <c r="B91" s="188">
        <f t="shared" ref="B91:G91" si="6">COUNTIF($A$5:$A$31,B90)</f>
        <v>2</v>
      </c>
      <c r="C91" s="188">
        <f t="shared" si="6"/>
        <v>9</v>
      </c>
      <c r="D91" s="188">
        <f t="shared" si="6"/>
        <v>1</v>
      </c>
      <c r="E91" s="188">
        <f t="shared" si="6"/>
        <v>0</v>
      </c>
      <c r="F91" s="188">
        <f t="shared" si="6"/>
        <v>3</v>
      </c>
      <c r="G91" s="188">
        <f t="shared" si="6"/>
        <v>0</v>
      </c>
      <c r="H91" s="189">
        <f t="shared" ref="H91:H97" si="7">SUM(B91:G91)</f>
        <v>15</v>
      </c>
      <c r="J91" s="189">
        <f>SUM(C91:G91)</f>
        <v>13</v>
      </c>
    </row>
    <row r="92" spans="1:10" x14ac:dyDescent="0.25">
      <c r="A92" s="190" t="s">
        <v>28</v>
      </c>
      <c r="B92" s="188">
        <f t="shared" ref="B92:G92" si="8">COUNTIF($J$5:$J$31,B90)</f>
        <v>9</v>
      </c>
      <c r="C92" s="188">
        <f t="shared" si="8"/>
        <v>14</v>
      </c>
      <c r="D92" s="188">
        <f t="shared" si="8"/>
        <v>2</v>
      </c>
      <c r="E92" s="188">
        <f t="shared" si="8"/>
        <v>0</v>
      </c>
      <c r="F92" s="188">
        <f t="shared" si="8"/>
        <v>2</v>
      </c>
      <c r="G92" s="188">
        <f t="shared" si="8"/>
        <v>0</v>
      </c>
      <c r="H92" s="189">
        <f t="shared" si="7"/>
        <v>27</v>
      </c>
      <c r="J92" s="189">
        <f t="shared" ref="J92:J97" si="9">SUM(C92:G92)</f>
        <v>18</v>
      </c>
    </row>
    <row r="93" spans="1:10" x14ac:dyDescent="0.25">
      <c r="A93" s="191" t="s">
        <v>29</v>
      </c>
      <c r="B93" s="188">
        <f t="shared" ref="B93:G93" si="10">COUNTIF($S$5:$S$31,B90)</f>
        <v>5</v>
      </c>
      <c r="C93" s="188">
        <f t="shared" si="10"/>
        <v>14</v>
      </c>
      <c r="D93" s="188">
        <f t="shared" si="10"/>
        <v>2</v>
      </c>
      <c r="E93" s="188">
        <f t="shared" si="10"/>
        <v>0</v>
      </c>
      <c r="F93" s="188">
        <f t="shared" si="10"/>
        <v>2</v>
      </c>
      <c r="G93" s="188">
        <f t="shared" si="10"/>
        <v>0</v>
      </c>
      <c r="H93" s="189">
        <f t="shared" si="7"/>
        <v>23</v>
      </c>
      <c r="J93" s="189">
        <f t="shared" si="9"/>
        <v>18</v>
      </c>
    </row>
    <row r="94" spans="1:10" x14ac:dyDescent="0.25">
      <c r="A94" s="192" t="s">
        <v>30</v>
      </c>
      <c r="B94" s="188">
        <f t="shared" ref="B94:G94" si="11">COUNTIF($A$35:$A$60,B$90)</f>
        <v>4</v>
      </c>
      <c r="C94" s="188">
        <f t="shared" si="11"/>
        <v>16</v>
      </c>
      <c r="D94" s="188">
        <f t="shared" si="11"/>
        <v>0</v>
      </c>
      <c r="E94" s="188">
        <f t="shared" si="11"/>
        <v>0</v>
      </c>
      <c r="F94" s="188">
        <f t="shared" si="11"/>
        <v>2</v>
      </c>
      <c r="G94" s="188">
        <f t="shared" si="11"/>
        <v>0</v>
      </c>
      <c r="H94" s="189">
        <f t="shared" si="7"/>
        <v>22</v>
      </c>
      <c r="J94" s="189">
        <f t="shared" si="9"/>
        <v>18</v>
      </c>
    </row>
    <row r="95" spans="1:10" x14ac:dyDescent="0.25">
      <c r="A95" s="193" t="s">
        <v>31</v>
      </c>
      <c r="B95" s="188">
        <f t="shared" ref="B95:G95" si="12">COUNTIF($J$35:$J$60,B$90)</f>
        <v>7</v>
      </c>
      <c r="C95" s="188">
        <f t="shared" si="12"/>
        <v>13</v>
      </c>
      <c r="D95" s="188">
        <f t="shared" si="12"/>
        <v>2</v>
      </c>
      <c r="E95" s="188">
        <f t="shared" si="12"/>
        <v>0</v>
      </c>
      <c r="F95" s="188">
        <f t="shared" si="12"/>
        <v>3</v>
      </c>
      <c r="G95" s="188">
        <f t="shared" si="12"/>
        <v>0</v>
      </c>
      <c r="H95" s="189">
        <f t="shared" si="7"/>
        <v>25</v>
      </c>
      <c r="J95" s="189">
        <f t="shared" si="9"/>
        <v>18</v>
      </c>
    </row>
    <row r="96" spans="1:10" x14ac:dyDescent="0.25">
      <c r="A96" s="194" t="s">
        <v>32</v>
      </c>
      <c r="B96" s="188">
        <f t="shared" ref="B96:G96" si="13">COUNTIF($S$35:$S$60,B$90)</f>
        <v>8</v>
      </c>
      <c r="C96" s="188">
        <f t="shared" si="13"/>
        <v>13</v>
      </c>
      <c r="D96" s="188">
        <f t="shared" si="13"/>
        <v>2</v>
      </c>
      <c r="E96" s="188">
        <f t="shared" si="13"/>
        <v>0</v>
      </c>
      <c r="F96" s="188">
        <f t="shared" si="13"/>
        <v>3</v>
      </c>
      <c r="G96" s="188">
        <f t="shared" si="13"/>
        <v>0</v>
      </c>
      <c r="H96" s="189">
        <f t="shared" si="7"/>
        <v>26</v>
      </c>
      <c r="J96" s="189">
        <f t="shared" si="9"/>
        <v>18</v>
      </c>
    </row>
    <row r="97" spans="1:47" ht="16.5" thickBot="1" x14ac:dyDescent="0.3">
      <c r="A97" s="195" t="s">
        <v>33</v>
      </c>
      <c r="B97" s="188">
        <f t="shared" ref="B97:G97" si="14">COUNTIF($A$63:$A$88,B$90)</f>
        <v>5</v>
      </c>
      <c r="C97" s="188">
        <f t="shared" si="14"/>
        <v>11</v>
      </c>
      <c r="D97" s="188">
        <f t="shared" si="14"/>
        <v>1</v>
      </c>
      <c r="E97" s="188">
        <f t="shared" si="14"/>
        <v>0</v>
      </c>
      <c r="F97" s="188">
        <f t="shared" si="14"/>
        <v>3</v>
      </c>
      <c r="G97" s="188">
        <f t="shared" si="14"/>
        <v>0</v>
      </c>
      <c r="H97" s="189">
        <f t="shared" si="7"/>
        <v>20</v>
      </c>
      <c r="J97" s="189">
        <f t="shared" si="9"/>
        <v>15</v>
      </c>
    </row>
    <row r="98" spans="1:47" ht="16.5" thickBot="1" x14ac:dyDescent="0.3">
      <c r="A98" s="186" t="s">
        <v>24</v>
      </c>
      <c r="B98" s="196">
        <f t="shared" ref="B98:H98" si="15">SUM(B91:B97)</f>
        <v>40</v>
      </c>
      <c r="C98" s="196">
        <f t="shared" si="15"/>
        <v>90</v>
      </c>
      <c r="D98" s="196">
        <f t="shared" si="15"/>
        <v>10</v>
      </c>
      <c r="E98" s="196">
        <f t="shared" si="15"/>
        <v>0</v>
      </c>
      <c r="F98" s="196">
        <f t="shared" si="15"/>
        <v>18</v>
      </c>
      <c r="G98" s="196">
        <f t="shared" si="15"/>
        <v>0</v>
      </c>
      <c r="H98" s="179">
        <f t="shared" si="15"/>
        <v>158</v>
      </c>
      <c r="J98" s="179">
        <f>SUM(J91:J97)</f>
        <v>118</v>
      </c>
    </row>
    <row r="99" spans="1:47" x14ac:dyDescent="0.25">
      <c r="A99" s="130"/>
    </row>
    <row r="100" spans="1:47" x14ac:dyDescent="0.25">
      <c r="A100" s="130"/>
    </row>
    <row r="101" spans="1:47" x14ac:dyDescent="0.25">
      <c r="A101" s="129" t="s">
        <v>34</v>
      </c>
      <c r="B101" s="129" t="s">
        <v>35</v>
      </c>
      <c r="C101" s="129" t="s">
        <v>36</v>
      </c>
      <c r="D101" s="129" t="s">
        <v>37</v>
      </c>
      <c r="E101" s="129" t="s">
        <v>38</v>
      </c>
      <c r="F101" s="129" t="s">
        <v>39</v>
      </c>
      <c r="G101" s="129" t="s">
        <v>40</v>
      </c>
      <c r="I101" s="129" t="s">
        <v>34</v>
      </c>
      <c r="J101" s="129" t="s">
        <v>35</v>
      </c>
      <c r="K101" s="129" t="s">
        <v>36</v>
      </c>
      <c r="L101" s="129" t="s">
        <v>37</v>
      </c>
      <c r="M101" s="129" t="s">
        <v>38</v>
      </c>
      <c r="N101" s="129" t="s">
        <v>39</v>
      </c>
      <c r="O101" s="129" t="s">
        <v>40</v>
      </c>
      <c r="Q101" s="129" t="s">
        <v>34</v>
      </c>
      <c r="R101" s="129" t="s">
        <v>35</v>
      </c>
      <c r="S101" s="129" t="s">
        <v>36</v>
      </c>
      <c r="T101" s="129" t="s">
        <v>37</v>
      </c>
      <c r="U101" s="129" t="s">
        <v>38</v>
      </c>
      <c r="V101" s="129" t="s">
        <v>39</v>
      </c>
      <c r="W101" s="129" t="s">
        <v>40</v>
      </c>
      <c r="Y101" s="129" t="s">
        <v>34</v>
      </c>
      <c r="Z101" s="129" t="s">
        <v>35</v>
      </c>
      <c r="AA101" s="129" t="s">
        <v>36</v>
      </c>
      <c r="AB101" s="129" t="s">
        <v>37</v>
      </c>
      <c r="AC101" s="129" t="s">
        <v>38</v>
      </c>
      <c r="AD101" s="129" t="s">
        <v>39</v>
      </c>
      <c r="AE101" s="129" t="s">
        <v>40</v>
      </c>
      <c r="AG101" s="129" t="s">
        <v>34</v>
      </c>
      <c r="AH101" s="129" t="s">
        <v>35</v>
      </c>
      <c r="AI101" s="129" t="s">
        <v>36</v>
      </c>
      <c r="AJ101" s="129" t="s">
        <v>37</v>
      </c>
      <c r="AK101" s="129" t="s">
        <v>38</v>
      </c>
      <c r="AL101" s="129" t="s">
        <v>39</v>
      </c>
      <c r="AM101" s="129" t="s">
        <v>40</v>
      </c>
      <c r="AO101" s="129" t="s">
        <v>34</v>
      </c>
      <c r="AP101" s="129" t="s">
        <v>35</v>
      </c>
      <c r="AQ101" s="129" t="s">
        <v>36</v>
      </c>
      <c r="AR101" s="129" t="s">
        <v>37</v>
      </c>
      <c r="AS101" s="129" t="s">
        <v>38</v>
      </c>
      <c r="AT101" s="129" t="s">
        <v>39</v>
      </c>
      <c r="AU101" s="129" t="s">
        <v>40</v>
      </c>
    </row>
    <row r="102" spans="1:47" x14ac:dyDescent="0.25">
      <c r="A102" s="197">
        <f t="shared" ref="A102:B106" si="16">IF(B5="","",B5)</f>
        <v>35286</v>
      </c>
      <c r="B102" s="197">
        <f t="shared" si="16"/>
        <v>86571</v>
      </c>
      <c r="C102" s="198">
        <f>IF(B5="","",$A$3)</f>
        <v>46180</v>
      </c>
      <c r="D102" s="197" t="str">
        <f>IF(A5="","",A5)</f>
        <v>LCP</v>
      </c>
      <c r="E102" s="197" t="str">
        <f>IF(E5="","",E5)</f>
        <v>INTEGRITY</v>
      </c>
      <c r="F102" s="197" t="str">
        <f>IF(D5="","",D5)</f>
        <v/>
      </c>
      <c r="G102" s="199" t="str">
        <f>IF(G5="","",G5)</f>
        <v/>
      </c>
      <c r="H102" s="200">
        <v>1</v>
      </c>
      <c r="I102" s="197">
        <f t="shared" ref="I102:J107" si="17">IF(K5="","",K5)</f>
        <v>35299</v>
      </c>
      <c r="J102" s="197">
        <f t="shared" si="17"/>
        <v>87173</v>
      </c>
      <c r="K102" s="198">
        <f t="shared" ref="K102:K107" si="18">IF(K5="","",$J$3)</f>
        <v>46181</v>
      </c>
      <c r="L102" s="197" t="str">
        <f t="shared" ref="L102:L107" si="19">IF(J5="","",J5)</f>
        <v>SLC</v>
      </c>
      <c r="M102" s="197" t="str">
        <f t="shared" ref="M102:M107" si="20">IF(N5="","",N5)</f>
        <v>INTEGRITY</v>
      </c>
      <c r="N102" s="197" t="str">
        <f t="shared" ref="N102:N107" si="21">IF(M5="","",M5)</f>
        <v/>
      </c>
      <c r="O102" s="197" t="str">
        <f t="shared" ref="O102:O107" si="22">IF(P5="","",P5)</f>
        <v/>
      </c>
      <c r="P102" s="200"/>
      <c r="Q102" s="197">
        <f t="shared" ref="Q102:R107" si="23">IF(T5="","",T5)</f>
        <v>35317</v>
      </c>
      <c r="R102" s="197">
        <f t="shared" si="23"/>
        <v>87219</v>
      </c>
      <c r="S102" s="198">
        <f t="shared" ref="S102:S107" si="24">IF(T5="","",$S$3)</f>
        <v>46182</v>
      </c>
      <c r="T102" s="197" t="str">
        <f t="shared" ref="T102:T107" si="25">IF(S5="","",S5)</f>
        <v>SLC</v>
      </c>
      <c r="U102" s="197" t="str">
        <f t="shared" ref="U102:U107" si="26">IF(W5="","",W5)</f>
        <v>INTEGRITY</v>
      </c>
      <c r="V102" s="197" t="str">
        <f t="shared" ref="V102:V107" si="27">IF(V5="","",V5)</f>
        <v/>
      </c>
      <c r="W102" s="197" t="str">
        <f t="shared" ref="W102:W107" si="28">IF(Y5="","",Y5)</f>
        <v/>
      </c>
      <c r="X102" s="200"/>
      <c r="Y102" s="197">
        <f t="shared" ref="Y102:Z109" si="29">IF(B35="","",B35)</f>
        <v>35335</v>
      </c>
      <c r="Z102" s="197">
        <f t="shared" si="29"/>
        <v>87218</v>
      </c>
      <c r="AA102" s="198">
        <f t="shared" ref="AA102:AA109" si="30">IF(B35="","",$A$33)</f>
        <v>46183</v>
      </c>
      <c r="AB102" s="197" t="str">
        <f t="shared" ref="AB102:AB109" si="31">IF(A35="","",A35)</f>
        <v>SLC</v>
      </c>
      <c r="AC102" s="197" t="str">
        <f t="shared" ref="AC102:AC109" si="32">IF(E35="","",E35)</f>
        <v>INTEGRITY</v>
      </c>
      <c r="AD102" s="197" t="str">
        <f t="shared" ref="AD102:AD109" si="33">IF(D35="","",D35)</f>
        <v/>
      </c>
      <c r="AE102" s="197" t="str">
        <f t="shared" ref="AE102:AE109" si="34">IF(G35="","",G35)</f>
        <v/>
      </c>
      <c r="AF102" s="200"/>
      <c r="AG102" s="197">
        <f t="shared" ref="AG102:AH109" si="35">IF(K35="","",K35)</f>
        <v>35353</v>
      </c>
      <c r="AH102" s="197">
        <f t="shared" si="35"/>
        <v>87187</v>
      </c>
      <c r="AI102" s="198">
        <f t="shared" ref="AI102:AI109" si="36">IF(K35="","",$J$33)</f>
        <v>46184</v>
      </c>
      <c r="AJ102" s="197" t="str">
        <f t="shared" ref="AJ102:AJ109" si="37">IF(J35="","",J35)</f>
        <v>SLC</v>
      </c>
      <c r="AK102" s="197" t="str">
        <f t="shared" ref="AK102:AK109" si="38">IF(N35="","",N35)</f>
        <v>INTEGRITY</v>
      </c>
      <c r="AL102" s="197" t="str">
        <f t="shared" ref="AL102:AL109" si="39">IF(M35="","",M35)</f>
        <v/>
      </c>
      <c r="AM102" s="197" t="str">
        <f t="shared" ref="AM102:AM109" si="40">IF(P35="","",P35)</f>
        <v/>
      </c>
      <c r="AO102" s="197">
        <f t="shared" ref="AO102:AP109" si="41">IF(T35="","",T35)</f>
        <v>35371</v>
      </c>
      <c r="AP102" s="197">
        <f t="shared" si="41"/>
        <v>87172</v>
      </c>
      <c r="AQ102" s="198">
        <f t="shared" ref="AQ102:AQ109" si="42">IF(T35="","",$S$33)</f>
        <v>46185</v>
      </c>
      <c r="AR102" s="197" t="str">
        <f t="shared" ref="AR102:AR109" si="43">IF(S35="","",S35)</f>
        <v>SLC</v>
      </c>
      <c r="AS102" s="197" t="str">
        <f t="shared" ref="AS102:AS109" si="44">IF(W35="","",W35)</f>
        <v>SAUER</v>
      </c>
      <c r="AT102" s="197" t="str">
        <f t="shared" ref="AT102:AT109" si="45">IF(V35="","",V35)</f>
        <v/>
      </c>
      <c r="AU102" s="197" t="str">
        <f t="shared" ref="AU102:AU109" si="46">IF(Y35="","",Y35)</f>
        <v/>
      </c>
    </row>
    <row r="103" spans="1:47" x14ac:dyDescent="0.25">
      <c r="A103" s="197">
        <f t="shared" si="16"/>
        <v>35287</v>
      </c>
      <c r="B103" s="197">
        <f t="shared" si="16"/>
        <v>86604</v>
      </c>
      <c r="C103" s="198">
        <f>IF(B6="","",$A$3)</f>
        <v>46180</v>
      </c>
      <c r="D103" s="197" t="str">
        <f>IF(A6="","",A6)</f>
        <v>SLC</v>
      </c>
      <c r="E103" s="197" t="str">
        <f>IF(E6="","",E6)</f>
        <v>HANDY</v>
      </c>
      <c r="F103" s="197" t="str">
        <f>IF(D6="","",D6)</f>
        <v/>
      </c>
      <c r="G103" s="197" t="str">
        <f>IF(G6="","",G6)</f>
        <v/>
      </c>
      <c r="H103" s="200">
        <v>2</v>
      </c>
      <c r="I103" s="197">
        <f t="shared" si="17"/>
        <v>35300</v>
      </c>
      <c r="J103" s="197">
        <f t="shared" si="17"/>
        <v>87184</v>
      </c>
      <c r="K103" s="198">
        <f t="shared" si="18"/>
        <v>46181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35318</v>
      </c>
      <c r="R103" s="197">
        <f t="shared" si="23"/>
        <v>87220</v>
      </c>
      <c r="S103" s="198">
        <f t="shared" si="24"/>
        <v>46182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35336</v>
      </c>
      <c r="Z103" s="197">
        <f t="shared" si="29"/>
        <v>87247</v>
      </c>
      <c r="AA103" s="198">
        <f t="shared" si="30"/>
        <v>46183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35354</v>
      </c>
      <c r="AH103" s="197">
        <f t="shared" si="35"/>
        <v>87188</v>
      </c>
      <c r="AI103" s="198">
        <f t="shared" si="36"/>
        <v>46184</v>
      </c>
      <c r="AJ103" s="197" t="str">
        <f t="shared" si="37"/>
        <v>SLC</v>
      </c>
      <c r="AK103" s="197" t="str">
        <f t="shared" si="38"/>
        <v>SAUER</v>
      </c>
      <c r="AL103" s="197" t="str">
        <f t="shared" si="39"/>
        <v/>
      </c>
      <c r="AM103" s="197" t="str">
        <f t="shared" si="40"/>
        <v/>
      </c>
      <c r="AO103" s="197">
        <f t="shared" si="41"/>
        <v>35372</v>
      </c>
      <c r="AP103" s="197">
        <f t="shared" si="41"/>
        <v>87174</v>
      </c>
      <c r="AQ103" s="198">
        <f t="shared" si="42"/>
        <v>46185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35288</v>
      </c>
      <c r="B104" s="197">
        <f t="shared" si="16"/>
        <v>86605</v>
      </c>
      <c r="C104" s="198">
        <f>IF(B7="","",$A$3)</f>
        <v>46180</v>
      </c>
      <c r="D104" s="197" t="str">
        <f>IF(A7="","",A7)</f>
        <v>SLC</v>
      </c>
      <c r="E104" s="197" t="str">
        <f>IF(E7="","",E7)</f>
        <v>INTEGRITY</v>
      </c>
      <c r="F104" s="197" t="str">
        <f>IF(D7="","",D7)</f>
        <v/>
      </c>
      <c r="G104" s="197" t="str">
        <f>IF(G7="","",G7)</f>
        <v/>
      </c>
      <c r="H104" s="200">
        <v>3</v>
      </c>
      <c r="I104" s="197">
        <f t="shared" si="17"/>
        <v>35301</v>
      </c>
      <c r="J104" s="197">
        <f t="shared" si="17"/>
        <v>87197</v>
      </c>
      <c r="K104" s="198">
        <f t="shared" si="18"/>
        <v>46181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35319</v>
      </c>
      <c r="R104" s="197">
        <f t="shared" si="23"/>
        <v>87221</v>
      </c>
      <c r="S104" s="198">
        <f t="shared" si="24"/>
        <v>46182</v>
      </c>
      <c r="T104" s="197" t="str">
        <f t="shared" si="25"/>
        <v>SLC</v>
      </c>
      <c r="U104" s="197" t="str">
        <f t="shared" si="26"/>
        <v>SAUER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35337</v>
      </c>
      <c r="Z104" s="197">
        <f t="shared" si="29"/>
        <v>87248</v>
      </c>
      <c r="AA104" s="198">
        <f t="shared" si="30"/>
        <v>46183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35355</v>
      </c>
      <c r="AH104" s="197">
        <f t="shared" si="35"/>
        <v>87189</v>
      </c>
      <c r="AI104" s="198">
        <f t="shared" si="36"/>
        <v>46184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35373</v>
      </c>
      <c r="AP104" s="197">
        <f t="shared" si="41"/>
        <v>87175</v>
      </c>
      <c r="AQ104" s="198">
        <f t="shared" si="42"/>
        <v>46185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35289</v>
      </c>
      <c r="B105" s="197">
        <f t="shared" si="16"/>
        <v>86606</v>
      </c>
      <c r="C105" s="198">
        <f>IF(B8="","",$A$3)</f>
        <v>46180</v>
      </c>
      <c r="D105" s="197" t="str">
        <f>IF(A8="","",A8)</f>
        <v>SLC</v>
      </c>
      <c r="E105" s="197" t="str">
        <f>IF(E8="","",E8)</f>
        <v>HANDY</v>
      </c>
      <c r="F105" s="197" t="str">
        <f>IF(D8="","",D8)</f>
        <v/>
      </c>
      <c r="G105" s="197" t="str">
        <f>IF(G8="","",G8)</f>
        <v/>
      </c>
      <c r="H105" s="200">
        <v>4</v>
      </c>
      <c r="I105" s="197">
        <f t="shared" si="17"/>
        <v>35302</v>
      </c>
      <c r="J105" s="197">
        <f t="shared" si="17"/>
        <v>87208</v>
      </c>
      <c r="K105" s="198">
        <f t="shared" si="18"/>
        <v>46181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35320</v>
      </c>
      <c r="R105" s="197">
        <f t="shared" si="23"/>
        <v>87222</v>
      </c>
      <c r="S105" s="198">
        <f t="shared" si="24"/>
        <v>46182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35338</v>
      </c>
      <c r="Z105" s="197">
        <f t="shared" si="29"/>
        <v>87249</v>
      </c>
      <c r="AA105" s="198">
        <f t="shared" si="30"/>
        <v>46183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35356</v>
      </c>
      <c r="AH105" s="197">
        <f t="shared" si="35"/>
        <v>87190</v>
      </c>
      <c r="AI105" s="198">
        <f t="shared" si="36"/>
        <v>46184</v>
      </c>
      <c r="AJ105" s="197" t="str">
        <f t="shared" si="37"/>
        <v>SLC</v>
      </c>
      <c r="AK105" s="197" t="str">
        <f t="shared" si="38"/>
        <v>SAUER</v>
      </c>
      <c r="AL105" s="197" t="str">
        <f t="shared" si="39"/>
        <v/>
      </c>
      <c r="AM105" s="197" t="str">
        <f t="shared" si="40"/>
        <v/>
      </c>
      <c r="AO105" s="197">
        <f t="shared" si="41"/>
        <v>35374</v>
      </c>
      <c r="AP105" s="197">
        <f t="shared" si="41"/>
        <v>87176</v>
      </c>
      <c r="AQ105" s="198">
        <f t="shared" si="42"/>
        <v>46185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35290</v>
      </c>
      <c r="B106" s="197">
        <f t="shared" si="16"/>
        <v>86607</v>
      </c>
      <c r="C106" s="198">
        <f>IF(B9="","",$A$3)</f>
        <v>46180</v>
      </c>
      <c r="D106" s="197" t="str">
        <f>IF(A9="","",A9)</f>
        <v>SLC</v>
      </c>
      <c r="E106" s="197" t="str">
        <f>IF(E9="","",E9)</f>
        <v>SAUER</v>
      </c>
      <c r="F106" s="197" t="str">
        <f>IF(D9="","",D9)</f>
        <v/>
      </c>
      <c r="G106" s="197" t="str">
        <f>IF(G9="","",G9)</f>
        <v/>
      </c>
      <c r="H106" s="200">
        <v>5</v>
      </c>
      <c r="I106" s="197">
        <f t="shared" si="17"/>
        <v>35303</v>
      </c>
      <c r="J106" s="197">
        <f t="shared" si="17"/>
        <v>87217</v>
      </c>
      <c r="K106" s="198">
        <f t="shared" si="18"/>
        <v>46181</v>
      </c>
      <c r="L106" s="197" t="str">
        <f t="shared" si="19"/>
        <v>SLC</v>
      </c>
      <c r="M106" s="197" t="str">
        <f t="shared" si="20"/>
        <v>INTEGRITY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35321</v>
      </c>
      <c r="R106" s="197">
        <f t="shared" si="23"/>
        <v>87223</v>
      </c>
      <c r="S106" s="198">
        <f t="shared" si="24"/>
        <v>46182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35339</v>
      </c>
      <c r="Z106" s="197">
        <f t="shared" si="29"/>
        <v>87250</v>
      </c>
      <c r="AA106" s="198">
        <f t="shared" si="30"/>
        <v>46183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35357</v>
      </c>
      <c r="AH106" s="197">
        <f t="shared" si="35"/>
        <v>87191</v>
      </c>
      <c r="AI106" s="198">
        <f t="shared" si="36"/>
        <v>46184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35375</v>
      </c>
      <c r="AP106" s="197">
        <f t="shared" si="41"/>
        <v>87177</v>
      </c>
      <c r="AQ106" s="198">
        <f t="shared" si="42"/>
        <v>46185</v>
      </c>
      <c r="AR106" s="197" t="str">
        <f t="shared" si="43"/>
        <v>SLC</v>
      </c>
      <c r="AS106" s="197" t="str">
        <f t="shared" si="44"/>
        <v>INTEGRITY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ref="A107:B116" si="47">IF(B14="","",B14)</f>
        <v>35295</v>
      </c>
      <c r="B107" s="197">
        <f t="shared" si="47"/>
        <v>86612</v>
      </c>
      <c r="C107" s="198" t="str">
        <f t="shared" ref="C107:C116" si="48">IF(F14="","",F14)</f>
        <v/>
      </c>
      <c r="D107" s="197" t="str">
        <f t="shared" ref="D107:D116" si="49">IF(A14="","",A14)</f>
        <v>SLC</v>
      </c>
      <c r="E107" s="197" t="str">
        <f t="shared" ref="E107:E116" si="50">IF(E14="","",E14)</f>
        <v>IDEAL</v>
      </c>
      <c r="F107" s="197" t="str">
        <f t="shared" ref="F107:F116" si="51">IF(D14="","",D14)</f>
        <v/>
      </c>
      <c r="G107" s="197">
        <f t="shared" ref="G107:G116" si="52">IF(C14="","",C14)</f>
        <v>86612</v>
      </c>
      <c r="H107" s="200">
        <v>6</v>
      </c>
      <c r="I107" s="197">
        <f t="shared" si="17"/>
        <v>35304</v>
      </c>
      <c r="J107" s="197">
        <f t="shared" si="17"/>
        <v>87228</v>
      </c>
      <c r="K107" s="198">
        <f t="shared" si="18"/>
        <v>46181</v>
      </c>
      <c r="L107" s="197" t="str">
        <f t="shared" si="19"/>
        <v>SLC</v>
      </c>
      <c r="M107" s="197" t="str">
        <f t="shared" si="20"/>
        <v>SUNRISE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35322</v>
      </c>
      <c r="R107" s="197">
        <f t="shared" si="23"/>
        <v>87224</v>
      </c>
      <c r="S107" s="198">
        <f t="shared" si="24"/>
        <v>46182</v>
      </c>
      <c r="T107" s="197" t="str">
        <f t="shared" si="25"/>
        <v>SLC</v>
      </c>
      <c r="U107" s="197" t="str">
        <f t="shared" si="26"/>
        <v>SUNRISE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35340</v>
      </c>
      <c r="Z107" s="197">
        <f t="shared" si="29"/>
        <v>87251</v>
      </c>
      <c r="AA107" s="198">
        <f t="shared" si="30"/>
        <v>46183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35358</v>
      </c>
      <c r="AH107" s="197">
        <f t="shared" si="35"/>
        <v>87192</v>
      </c>
      <c r="AI107" s="198">
        <f t="shared" si="36"/>
        <v>46184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35376</v>
      </c>
      <c r="AP107" s="197">
        <f t="shared" si="41"/>
        <v>87178</v>
      </c>
      <c r="AQ107" s="198">
        <f t="shared" si="42"/>
        <v>46185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35296</v>
      </c>
      <c r="B108" s="197">
        <f t="shared" si="47"/>
        <v>4501368654</v>
      </c>
      <c r="C108" s="198" t="str">
        <f t="shared" si="48"/>
        <v/>
      </c>
      <c r="D108" s="197" t="str">
        <f t="shared" si="49"/>
        <v>IDF</v>
      </c>
      <c r="E108" s="197" t="str">
        <f t="shared" si="50"/>
        <v>9am</v>
      </c>
      <c r="F108" s="197" t="str">
        <f t="shared" si="51"/>
        <v/>
      </c>
      <c r="G108" s="197">
        <f t="shared" si="52"/>
        <v>4501368654</v>
      </c>
      <c r="H108" s="200">
        <v>7</v>
      </c>
      <c r="I108" s="197">
        <f t="shared" ref="I108:I118" si="53">IF(K13="","",K13)</f>
        <v>35307</v>
      </c>
      <c r="J108" s="197">
        <f t="shared" ref="J108:J118" si="54">IF(L13="","",L13)</f>
        <v>87236</v>
      </c>
      <c r="K108" s="198">
        <f t="shared" ref="K108:K118" si="55">IF(K13="","",$J$3)</f>
        <v>46181</v>
      </c>
      <c r="L108" s="197" t="str">
        <f t="shared" ref="L108:L118" si="56">IF(J13="","",J13)</f>
        <v>SLC</v>
      </c>
      <c r="M108" s="197" t="str">
        <f t="shared" ref="M108:M118" si="57">IF(N13="","",N13)</f>
        <v>HANDY</v>
      </c>
      <c r="N108" s="197" t="str">
        <f t="shared" ref="N108:N118" si="58">IF(M13="","",M13)</f>
        <v/>
      </c>
      <c r="O108" s="197" t="str">
        <f t="shared" ref="O108:O118" si="59">IF(P13="","",P13)</f>
        <v/>
      </c>
      <c r="P108" s="200"/>
      <c r="Q108" s="197">
        <f t="shared" ref="Q108:Q118" si="60">IF(T13="","",T13)</f>
        <v>35325</v>
      </c>
      <c r="R108" s="197">
        <f t="shared" ref="R108:R118" si="61">IF(U13="","",U13)</f>
        <v>87227</v>
      </c>
      <c r="S108" s="198">
        <f t="shared" ref="S108:S118" si="62">IF(T13="","",$S$3)</f>
        <v>46182</v>
      </c>
      <c r="T108" s="197" t="str">
        <f t="shared" ref="T108:T118" si="63">IF(S13="","",S13)</f>
        <v>SLC</v>
      </c>
      <c r="U108" s="197" t="str">
        <f t="shared" ref="U108:U118" si="64">IF(W13="","",W13)</f>
        <v>HANDY</v>
      </c>
      <c r="V108" s="197" t="str">
        <f t="shared" ref="V108:V118" si="65">IF(V13="","",V13)</f>
        <v/>
      </c>
      <c r="W108" s="197" t="str">
        <f t="shared" ref="W108:W118" si="66">IF(Y13="","",Y13)</f>
        <v/>
      </c>
      <c r="X108" s="200"/>
      <c r="Y108" s="197">
        <f t="shared" si="29"/>
        <v>35341</v>
      </c>
      <c r="Z108" s="197">
        <f t="shared" si="29"/>
        <v>87253</v>
      </c>
      <c r="AA108" s="198">
        <f t="shared" si="30"/>
        <v>46183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35359</v>
      </c>
      <c r="AH108" s="197">
        <f t="shared" si="35"/>
        <v>87216</v>
      </c>
      <c r="AI108" s="198">
        <f t="shared" si="36"/>
        <v>46184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35377</v>
      </c>
      <c r="AP108" s="197">
        <f t="shared" si="41"/>
        <v>87179</v>
      </c>
      <c r="AQ108" s="198">
        <f t="shared" si="42"/>
        <v>46185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35297</v>
      </c>
      <c r="B109" s="197">
        <f t="shared" si="47"/>
        <v>4501368655</v>
      </c>
      <c r="C109" s="198" t="str">
        <f t="shared" si="48"/>
        <v/>
      </c>
      <c r="D109" s="197" t="str">
        <f t="shared" si="49"/>
        <v>IDF</v>
      </c>
      <c r="E109" s="197" t="str">
        <f t="shared" si="50"/>
        <v>11am</v>
      </c>
      <c r="F109" s="197" t="str">
        <f t="shared" si="51"/>
        <v/>
      </c>
      <c r="G109" s="197">
        <f t="shared" si="52"/>
        <v>4501368655</v>
      </c>
      <c r="H109" s="200">
        <v>8</v>
      </c>
      <c r="I109" s="197">
        <f t="shared" si="53"/>
        <v>35308</v>
      </c>
      <c r="J109" s="197">
        <f t="shared" si="54"/>
        <v>87237</v>
      </c>
      <c r="K109" s="198">
        <f t="shared" si="55"/>
        <v>46181</v>
      </c>
      <c r="L109" s="197" t="str">
        <f t="shared" si="56"/>
        <v>SLC</v>
      </c>
      <c r="M109" s="197" t="str">
        <f t="shared" si="57"/>
        <v>MAY</v>
      </c>
      <c r="N109" s="197" t="str">
        <f t="shared" si="58"/>
        <v/>
      </c>
      <c r="O109" s="197" t="str">
        <f t="shared" si="59"/>
        <v/>
      </c>
      <c r="P109" s="200"/>
      <c r="Q109" s="197">
        <f t="shared" si="60"/>
        <v>35326</v>
      </c>
      <c r="R109" s="197">
        <f t="shared" si="61"/>
        <v>87229</v>
      </c>
      <c r="S109" s="198">
        <f t="shared" si="62"/>
        <v>46182</v>
      </c>
      <c r="T109" s="197" t="str">
        <f t="shared" si="63"/>
        <v>SLC</v>
      </c>
      <c r="U109" s="197" t="str">
        <f t="shared" si="64"/>
        <v>HANDY</v>
      </c>
      <c r="V109" s="197" t="str">
        <f t="shared" si="65"/>
        <v/>
      </c>
      <c r="W109" s="197" t="str">
        <f t="shared" si="66"/>
        <v/>
      </c>
      <c r="X109" s="200"/>
      <c r="Y109" s="197">
        <f t="shared" si="29"/>
        <v>35342</v>
      </c>
      <c r="Z109" s="197">
        <f t="shared" si="29"/>
        <v>87254</v>
      </c>
      <c r="AA109" s="198">
        <f t="shared" si="30"/>
        <v>46183</v>
      </c>
      <c r="AB109" s="197" t="str">
        <f t="shared" si="31"/>
        <v>SLC</v>
      </c>
      <c r="AC109" s="197" t="str">
        <f t="shared" si="32"/>
        <v>SUNRISE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35360</v>
      </c>
      <c r="AH109" s="197">
        <f t="shared" si="35"/>
        <v>87240</v>
      </c>
      <c r="AI109" s="198">
        <f t="shared" si="36"/>
        <v>46184</v>
      </c>
      <c r="AJ109" s="197" t="str">
        <f t="shared" si="37"/>
        <v>SLC</v>
      </c>
      <c r="AK109" s="197" t="str">
        <f t="shared" si="38"/>
        <v>SUNRISE</v>
      </c>
      <c r="AL109" s="197" t="str">
        <f t="shared" si="39"/>
        <v/>
      </c>
      <c r="AM109" s="197" t="str">
        <f t="shared" si="40"/>
        <v/>
      </c>
      <c r="AO109" s="197">
        <f t="shared" si="41"/>
        <v>35378</v>
      </c>
      <c r="AP109" s="197">
        <f t="shared" si="41"/>
        <v>87180</v>
      </c>
      <c r="AQ109" s="198">
        <f t="shared" si="42"/>
        <v>46185</v>
      </c>
      <c r="AR109" s="197" t="str">
        <f t="shared" si="43"/>
        <v>SLC</v>
      </c>
      <c r="AS109" s="197" t="str">
        <f t="shared" si="44"/>
        <v>HANDY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35298</v>
      </c>
      <c r="B110" s="197">
        <f t="shared" si="47"/>
        <v>4501368657</v>
      </c>
      <c r="C110" s="198" t="str">
        <f t="shared" si="48"/>
        <v/>
      </c>
      <c r="D110" s="197" t="str">
        <f t="shared" si="49"/>
        <v>IDF</v>
      </c>
      <c r="E110" s="197" t="str">
        <f t="shared" si="50"/>
        <v>1pm</v>
      </c>
      <c r="F110" s="197" t="str">
        <f t="shared" si="51"/>
        <v/>
      </c>
      <c r="G110" s="197">
        <f t="shared" si="52"/>
        <v>4501368657</v>
      </c>
      <c r="H110" s="200">
        <v>9</v>
      </c>
      <c r="I110" s="197">
        <f t="shared" si="53"/>
        <v>35309</v>
      </c>
      <c r="J110" s="197">
        <f t="shared" si="54"/>
        <v>87238</v>
      </c>
      <c r="K110" s="198">
        <f t="shared" si="55"/>
        <v>46181</v>
      </c>
      <c r="L110" s="197" t="str">
        <f t="shared" si="56"/>
        <v>SLC</v>
      </c>
      <c r="M110" s="197" t="str">
        <f t="shared" si="57"/>
        <v>MAY</v>
      </c>
      <c r="N110" s="197" t="str">
        <f t="shared" si="58"/>
        <v/>
      </c>
      <c r="O110" s="197" t="str">
        <f t="shared" si="59"/>
        <v/>
      </c>
      <c r="P110" s="200"/>
      <c r="Q110" s="197">
        <f t="shared" si="60"/>
        <v>35327</v>
      </c>
      <c r="R110" s="197">
        <f t="shared" si="61"/>
        <v>87230</v>
      </c>
      <c r="S110" s="198">
        <f t="shared" si="62"/>
        <v>46182</v>
      </c>
      <c r="T110" s="197" t="str">
        <f t="shared" si="63"/>
        <v>SLC</v>
      </c>
      <c r="U110" s="197" t="str">
        <f t="shared" si="64"/>
        <v>MAY</v>
      </c>
      <c r="V110" s="197" t="str">
        <f t="shared" si="65"/>
        <v/>
      </c>
      <c r="W110" s="197" t="str">
        <f t="shared" si="66"/>
        <v/>
      </c>
      <c r="X110" s="200"/>
      <c r="Y110" s="197">
        <f t="shared" ref="Y110:Z123" si="67">IF(B45="","",B45)</f>
        <v>35345</v>
      </c>
      <c r="Z110" s="197">
        <f t="shared" si="67"/>
        <v>87257</v>
      </c>
      <c r="AA110" s="198">
        <f t="shared" ref="AA110:AA123" si="68">IF(B45="","",$A$33)</f>
        <v>46183</v>
      </c>
      <c r="AB110" s="197" t="str">
        <f t="shared" ref="AB110:AB123" si="69">IF(A45="","",A45)</f>
        <v>SLC</v>
      </c>
      <c r="AC110" s="197" t="str">
        <f t="shared" ref="AC110:AC123" si="70">IF(E45="","",E45)</f>
        <v>INTEGRITY</v>
      </c>
      <c r="AD110" s="197" t="str">
        <f t="shared" ref="AD110:AD123" si="71">IF(D45="","",D45)</f>
        <v/>
      </c>
      <c r="AE110" s="197" t="str">
        <f t="shared" ref="AE110:AE123" si="72">IF(G45="","",G45)</f>
        <v/>
      </c>
      <c r="AF110" s="200"/>
      <c r="AG110" s="197">
        <f t="shared" ref="AG110:AH123" si="73">IF(K45="","",K45)</f>
        <v>35363</v>
      </c>
      <c r="AH110" s="197">
        <f t="shared" si="73"/>
        <v>87244</v>
      </c>
      <c r="AI110" s="198">
        <f t="shared" ref="AI110:AI123" si="74">IF(K45="","",$J$33)</f>
        <v>46184</v>
      </c>
      <c r="AJ110" s="197" t="str">
        <f t="shared" ref="AJ110:AJ123" si="75">IF(J45="","",J45)</f>
        <v>SLC</v>
      </c>
      <c r="AK110" s="197" t="str">
        <f t="shared" ref="AK110:AK123" si="76">IF(N45="","",N45)</f>
        <v>HANDY</v>
      </c>
      <c r="AL110" s="197" t="str">
        <f t="shared" ref="AL110:AL123" si="77">IF(M45="","",M45)</f>
        <v/>
      </c>
      <c r="AM110" s="197" t="str">
        <f t="shared" ref="AM110:AM123" si="78">IF(P45="","",P45)</f>
        <v/>
      </c>
      <c r="AO110" s="197">
        <f t="shared" ref="AO110:AP123" si="79">IF(T45="","",T45)</f>
        <v>35381</v>
      </c>
      <c r="AP110" s="197">
        <f t="shared" si="79"/>
        <v>87183</v>
      </c>
      <c r="AQ110" s="198">
        <f t="shared" ref="AQ110:AQ123" si="80">IF(T45="","",$S$33)</f>
        <v>46185</v>
      </c>
      <c r="AR110" s="197" t="str">
        <f t="shared" ref="AR110:AR123" si="81">IF(S45="","",S45)</f>
        <v>SLC</v>
      </c>
      <c r="AS110" s="197" t="str">
        <f t="shared" ref="AS110:AS123" si="82">IF(W45="","",W45)</f>
        <v>MAY</v>
      </c>
      <c r="AT110" s="197" t="str">
        <f t="shared" ref="AT110:AT123" si="83">IF(V45="","",V45)</f>
        <v/>
      </c>
      <c r="AU110" s="197" t="str">
        <f t="shared" ref="AU110:AU123" si="84">IF(Y45="","",Y45)</f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10</v>
      </c>
      <c r="I111" s="197">
        <f t="shared" si="53"/>
        <v>35310</v>
      </c>
      <c r="J111" s="197">
        <f t="shared" si="54"/>
        <v>87239</v>
      </c>
      <c r="K111" s="198">
        <f t="shared" si="55"/>
        <v>46181</v>
      </c>
      <c r="L111" s="197" t="str">
        <f t="shared" si="56"/>
        <v>SLC</v>
      </c>
      <c r="M111" s="197" t="str">
        <f t="shared" si="57"/>
        <v>IDEAL</v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35328</v>
      </c>
      <c r="R111" s="197">
        <f t="shared" si="61"/>
        <v>87231</v>
      </c>
      <c r="S111" s="198">
        <f t="shared" si="62"/>
        <v>46182</v>
      </c>
      <c r="T111" s="197" t="str">
        <f t="shared" si="63"/>
        <v>SLC</v>
      </c>
      <c r="U111" s="197" t="str">
        <f t="shared" si="64"/>
        <v>IDEAL</v>
      </c>
      <c r="V111" s="197" t="str">
        <f t="shared" si="65"/>
        <v/>
      </c>
      <c r="W111" s="197" t="str">
        <f t="shared" si="66"/>
        <v/>
      </c>
      <c r="X111" s="200"/>
      <c r="Y111" s="197">
        <f t="shared" si="67"/>
        <v>35346</v>
      </c>
      <c r="Z111" s="197">
        <f t="shared" si="67"/>
        <v>87258</v>
      </c>
      <c r="AA111" s="198">
        <f t="shared" si="68"/>
        <v>46183</v>
      </c>
      <c r="AB111" s="197" t="str">
        <f t="shared" si="69"/>
        <v>SLC</v>
      </c>
      <c r="AC111" s="197" t="str">
        <f t="shared" si="70"/>
        <v>HANDY</v>
      </c>
      <c r="AD111" s="197" t="str">
        <f t="shared" si="71"/>
        <v/>
      </c>
      <c r="AE111" s="197" t="str">
        <f t="shared" si="72"/>
        <v/>
      </c>
      <c r="AF111" s="200"/>
      <c r="AG111" s="197">
        <f t="shared" si="73"/>
        <v>35364</v>
      </c>
      <c r="AH111" s="197">
        <f t="shared" si="73"/>
        <v>87245</v>
      </c>
      <c r="AI111" s="198">
        <f t="shared" si="74"/>
        <v>46184</v>
      </c>
      <c r="AJ111" s="197" t="str">
        <f t="shared" si="75"/>
        <v>SLC</v>
      </c>
      <c r="AK111" s="197" t="str">
        <f t="shared" si="76"/>
        <v>IDEAL</v>
      </c>
      <c r="AL111" s="197" t="str">
        <f t="shared" si="77"/>
        <v/>
      </c>
      <c r="AM111" s="197" t="str">
        <f t="shared" si="78"/>
        <v/>
      </c>
      <c r="AO111" s="197">
        <f t="shared" si="79"/>
        <v>35382</v>
      </c>
      <c r="AP111" s="197">
        <f t="shared" si="79"/>
        <v>87185</v>
      </c>
      <c r="AQ111" s="198">
        <f t="shared" si="80"/>
        <v>46185</v>
      </c>
      <c r="AR111" s="197" t="str">
        <f t="shared" si="81"/>
        <v>SLC</v>
      </c>
      <c r="AS111" s="197" t="str">
        <f t="shared" si="82"/>
        <v>IDEAL</v>
      </c>
      <c r="AT111" s="197" t="str">
        <f t="shared" si="83"/>
        <v/>
      </c>
      <c r="AU111" s="197" t="str">
        <f t="shared" si="84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11</v>
      </c>
      <c r="I112" s="197">
        <f t="shared" si="53"/>
        <v>35311</v>
      </c>
      <c r="J112" s="197">
        <f t="shared" si="54"/>
        <v>87241</v>
      </c>
      <c r="K112" s="198">
        <f t="shared" si="55"/>
        <v>46181</v>
      </c>
      <c r="L112" s="197" t="str">
        <f t="shared" si="56"/>
        <v>SLC</v>
      </c>
      <c r="M112" s="197" t="str">
        <f t="shared" si="57"/>
        <v>IDEAL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35329</v>
      </c>
      <c r="R112" s="197">
        <f t="shared" si="61"/>
        <v>87232</v>
      </c>
      <c r="S112" s="198">
        <f t="shared" si="62"/>
        <v>46182</v>
      </c>
      <c r="T112" s="197" t="str">
        <f t="shared" si="63"/>
        <v>SLC</v>
      </c>
      <c r="U112" s="197" t="str">
        <f t="shared" si="64"/>
        <v>IDEAL</v>
      </c>
      <c r="V112" s="197" t="str">
        <f t="shared" si="65"/>
        <v/>
      </c>
      <c r="W112" s="197" t="str">
        <f t="shared" si="66"/>
        <v/>
      </c>
      <c r="X112" s="200"/>
      <c r="Y112" s="197">
        <f t="shared" si="67"/>
        <v>35347</v>
      </c>
      <c r="Z112" s="197">
        <f t="shared" si="67"/>
        <v>87259</v>
      </c>
      <c r="AA112" s="198">
        <f t="shared" si="68"/>
        <v>46183</v>
      </c>
      <c r="AB112" s="197" t="str">
        <f t="shared" si="69"/>
        <v>SLC</v>
      </c>
      <c r="AC112" s="197" t="str">
        <f t="shared" si="70"/>
        <v>IDEAL</v>
      </c>
      <c r="AD112" s="197" t="str">
        <f t="shared" si="71"/>
        <v/>
      </c>
      <c r="AE112" s="197" t="str">
        <f t="shared" si="72"/>
        <v/>
      </c>
      <c r="AF112" s="200"/>
      <c r="AG112" s="197">
        <f t="shared" si="73"/>
        <v>35365</v>
      </c>
      <c r="AH112" s="197">
        <f t="shared" si="73"/>
        <v>87246</v>
      </c>
      <c r="AI112" s="198">
        <f t="shared" si="74"/>
        <v>46184</v>
      </c>
      <c r="AJ112" s="197" t="str">
        <f t="shared" si="75"/>
        <v>SLC</v>
      </c>
      <c r="AK112" s="197" t="str">
        <f t="shared" si="76"/>
        <v>IDEAL</v>
      </c>
      <c r="AL112" s="197" t="str">
        <f t="shared" si="77"/>
        <v/>
      </c>
      <c r="AM112" s="197" t="str">
        <f t="shared" si="78"/>
        <v/>
      </c>
      <c r="AO112" s="197">
        <f t="shared" si="79"/>
        <v>35383</v>
      </c>
      <c r="AP112" s="197">
        <f t="shared" si="79"/>
        <v>87186</v>
      </c>
      <c r="AQ112" s="198">
        <f t="shared" si="80"/>
        <v>46185</v>
      </c>
      <c r="AR112" s="197" t="str">
        <f t="shared" si="81"/>
        <v>SLC</v>
      </c>
      <c r="AS112" s="197" t="str">
        <f t="shared" si="82"/>
        <v>IDEAL</v>
      </c>
      <c r="AT112" s="197" t="str">
        <f t="shared" si="83"/>
        <v/>
      </c>
      <c r="AU112" s="197" t="str">
        <f t="shared" si="84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12</v>
      </c>
      <c r="I113" s="197">
        <f t="shared" si="53"/>
        <v>35312</v>
      </c>
      <c r="J113" s="197">
        <f t="shared" si="54"/>
        <v>87252</v>
      </c>
      <c r="K113" s="198">
        <f t="shared" si="55"/>
        <v>46181</v>
      </c>
      <c r="L113" s="197" t="str">
        <f t="shared" si="56"/>
        <v>SLC</v>
      </c>
      <c r="M113" s="197" t="str">
        <f t="shared" si="57"/>
        <v>CHR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35330</v>
      </c>
      <c r="R113" s="197">
        <f t="shared" si="61"/>
        <v>87233</v>
      </c>
      <c r="S113" s="198">
        <f t="shared" si="62"/>
        <v>46182</v>
      </c>
      <c r="T113" s="197" t="str">
        <f t="shared" si="63"/>
        <v>SLC</v>
      </c>
      <c r="U113" s="197" t="str">
        <f t="shared" si="64"/>
        <v>CHR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35348</v>
      </c>
      <c r="Z113" s="197">
        <f t="shared" si="67"/>
        <v>87260</v>
      </c>
      <c r="AA113" s="198">
        <f t="shared" si="68"/>
        <v>46183</v>
      </c>
      <c r="AB113" s="197" t="str">
        <f t="shared" si="69"/>
        <v>SLC</v>
      </c>
      <c r="AC113" s="197" t="str">
        <f t="shared" si="70"/>
        <v>INTEGRITY</v>
      </c>
      <c r="AD113" s="197" t="str">
        <f t="shared" si="71"/>
        <v/>
      </c>
      <c r="AE113" s="197" t="str">
        <f t="shared" si="72"/>
        <v/>
      </c>
      <c r="AF113" s="200"/>
      <c r="AG113" s="197">
        <f t="shared" si="73"/>
        <v>35366</v>
      </c>
      <c r="AH113" s="197">
        <f t="shared" si="73"/>
        <v>87165</v>
      </c>
      <c r="AI113" s="198">
        <f t="shared" si="74"/>
        <v>46184</v>
      </c>
      <c r="AJ113" s="197" t="str">
        <f t="shared" si="75"/>
        <v>LCP</v>
      </c>
      <c r="AK113" s="197" t="str">
        <f t="shared" si="76"/>
        <v>INTEGRITY</v>
      </c>
      <c r="AL113" s="197" t="str">
        <f t="shared" si="77"/>
        <v/>
      </c>
      <c r="AM113" s="197" t="str">
        <f t="shared" si="78"/>
        <v/>
      </c>
      <c r="AO113" s="197">
        <f t="shared" si="79"/>
        <v>35384</v>
      </c>
      <c r="AP113" s="197">
        <f t="shared" si="79"/>
        <v>87167</v>
      </c>
      <c r="AQ113" s="198">
        <f t="shared" si="80"/>
        <v>46185</v>
      </c>
      <c r="AR113" s="197" t="str">
        <f t="shared" si="81"/>
        <v>LCP</v>
      </c>
      <c r="AS113" s="197" t="str">
        <f t="shared" si="82"/>
        <v>INTEGRITY</v>
      </c>
      <c r="AT113" s="197" t="str">
        <f t="shared" si="83"/>
        <v/>
      </c>
      <c r="AU113" s="197" t="str">
        <f t="shared" si="84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13</v>
      </c>
      <c r="I114" s="197">
        <f t="shared" si="53"/>
        <v>35313</v>
      </c>
      <c r="J114" s="197">
        <f t="shared" si="54"/>
        <v>87160</v>
      </c>
      <c r="K114" s="198">
        <f t="shared" si="55"/>
        <v>46181</v>
      </c>
      <c r="L114" s="197" t="str">
        <f t="shared" si="56"/>
        <v>LCP</v>
      </c>
      <c r="M114" s="197" t="str">
        <f t="shared" si="57"/>
        <v>INTEGRITY</v>
      </c>
      <c r="N114" s="197" t="str">
        <f t="shared" si="58"/>
        <v>280614 / 613</v>
      </c>
      <c r="O114" s="197" t="str">
        <f t="shared" si="59"/>
        <v/>
      </c>
      <c r="P114" s="200"/>
      <c r="Q114" s="197">
        <f t="shared" si="60"/>
        <v>35331</v>
      </c>
      <c r="R114" s="197">
        <f t="shared" si="61"/>
        <v>87163</v>
      </c>
      <c r="S114" s="198">
        <f t="shared" si="62"/>
        <v>46182</v>
      </c>
      <c r="T114" s="197" t="str">
        <f t="shared" si="63"/>
        <v>LCP</v>
      </c>
      <c r="U114" s="197" t="str">
        <f t="shared" si="64"/>
        <v>INTEGRITY</v>
      </c>
      <c r="V114" s="197">
        <f t="shared" si="65"/>
        <v>280614</v>
      </c>
      <c r="W114" s="197" t="str">
        <f t="shared" si="66"/>
        <v/>
      </c>
      <c r="X114" s="200"/>
      <c r="Y114" s="197">
        <f t="shared" si="67"/>
        <v>35349</v>
      </c>
      <c r="Z114" s="197">
        <f t="shared" si="67"/>
        <v>87261</v>
      </c>
      <c r="AA114" s="198">
        <f t="shared" si="68"/>
        <v>46183</v>
      </c>
      <c r="AB114" s="197" t="str">
        <f t="shared" si="69"/>
        <v>SLC</v>
      </c>
      <c r="AC114" s="197" t="str">
        <f t="shared" si="70"/>
        <v>IDEAL</v>
      </c>
      <c r="AD114" s="197" t="str">
        <f t="shared" si="71"/>
        <v/>
      </c>
      <c r="AE114" s="197" t="str">
        <f t="shared" si="72"/>
        <v/>
      </c>
      <c r="AF114" s="200"/>
      <c r="AG114" s="197">
        <f t="shared" si="73"/>
        <v>35367</v>
      </c>
      <c r="AH114" s="197">
        <f t="shared" si="73"/>
        <v>87166</v>
      </c>
      <c r="AI114" s="198">
        <f t="shared" si="74"/>
        <v>46184</v>
      </c>
      <c r="AJ114" s="197" t="str">
        <f t="shared" si="75"/>
        <v>LCP</v>
      </c>
      <c r="AK114" s="197" t="str">
        <f t="shared" si="76"/>
        <v>INTEGRITY</v>
      </c>
      <c r="AL114" s="197" t="str">
        <f t="shared" si="77"/>
        <v/>
      </c>
      <c r="AM114" s="197" t="str">
        <f t="shared" si="78"/>
        <v/>
      </c>
      <c r="AO114" s="197">
        <f t="shared" si="79"/>
        <v>35385</v>
      </c>
      <c r="AP114" s="197">
        <f t="shared" si="79"/>
        <v>87168</v>
      </c>
      <c r="AQ114" s="198">
        <f t="shared" si="80"/>
        <v>46185</v>
      </c>
      <c r="AR114" s="197" t="str">
        <f t="shared" si="81"/>
        <v>LCP</v>
      </c>
      <c r="AS114" s="197" t="str">
        <f t="shared" si="82"/>
        <v>INTEGRITY</v>
      </c>
      <c r="AT114" s="197" t="str">
        <f t="shared" si="83"/>
        <v/>
      </c>
      <c r="AU114" s="197" t="str">
        <f t="shared" si="84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14</v>
      </c>
      <c r="I115" s="197">
        <f t="shared" si="53"/>
        <v>35314</v>
      </c>
      <c r="J115" s="197">
        <f t="shared" si="54"/>
        <v>87162</v>
      </c>
      <c r="K115" s="198">
        <f t="shared" si="55"/>
        <v>46181</v>
      </c>
      <c r="L115" s="197" t="str">
        <f t="shared" si="56"/>
        <v>LCP</v>
      </c>
      <c r="M115" s="197" t="str">
        <f t="shared" si="57"/>
        <v>INTEGRITY</v>
      </c>
      <c r="N115" s="197">
        <f t="shared" si="58"/>
        <v>280613</v>
      </c>
      <c r="O115" s="197" t="str">
        <f t="shared" si="59"/>
        <v/>
      </c>
      <c r="P115" s="200"/>
      <c r="Q115" s="197">
        <f t="shared" si="60"/>
        <v>35332</v>
      </c>
      <c r="R115" s="197">
        <f t="shared" si="61"/>
        <v>87164</v>
      </c>
      <c r="S115" s="198">
        <f t="shared" si="62"/>
        <v>46182</v>
      </c>
      <c r="T115" s="197" t="str">
        <f t="shared" si="63"/>
        <v>LCP</v>
      </c>
      <c r="U115" s="197" t="str">
        <f t="shared" si="64"/>
        <v>INTEGRITY</v>
      </c>
      <c r="V115" s="197" t="str">
        <f t="shared" si="65"/>
        <v>280107 15 plts.</v>
      </c>
      <c r="W115" s="197" t="str">
        <f t="shared" si="66"/>
        <v/>
      </c>
      <c r="X115" s="200"/>
      <c r="Y115" s="197">
        <f t="shared" si="67"/>
        <v>35350</v>
      </c>
      <c r="Z115" s="197">
        <f t="shared" si="67"/>
        <v>87262</v>
      </c>
      <c r="AA115" s="198">
        <f t="shared" si="68"/>
        <v>46183</v>
      </c>
      <c r="AB115" s="197" t="str">
        <f t="shared" si="69"/>
        <v>SLC</v>
      </c>
      <c r="AC115" s="197" t="str">
        <f t="shared" si="70"/>
        <v>CHR</v>
      </c>
      <c r="AD115" s="197" t="str">
        <f t="shared" si="71"/>
        <v/>
      </c>
      <c r="AE115" s="197" t="str">
        <f t="shared" si="72"/>
        <v/>
      </c>
      <c r="AF115" s="200"/>
      <c r="AG115" s="197">
        <f t="shared" si="73"/>
        <v>35368</v>
      </c>
      <c r="AH115" s="197">
        <f t="shared" si="73"/>
        <v>4501369729</v>
      </c>
      <c r="AI115" s="198">
        <f t="shared" si="74"/>
        <v>46184</v>
      </c>
      <c r="AJ115" s="197" t="str">
        <f t="shared" si="75"/>
        <v>IDF</v>
      </c>
      <c r="AK115" s="197" t="str">
        <f t="shared" si="76"/>
        <v/>
      </c>
      <c r="AL115" s="197" t="str">
        <f t="shared" si="77"/>
        <v/>
      </c>
      <c r="AM115" s="197" t="str">
        <f t="shared" si="78"/>
        <v/>
      </c>
      <c r="AO115" s="197">
        <f t="shared" si="79"/>
        <v>35386</v>
      </c>
      <c r="AP115" s="197">
        <f t="shared" si="79"/>
        <v>4501370005</v>
      </c>
      <c r="AQ115" s="198">
        <f t="shared" si="80"/>
        <v>46185</v>
      </c>
      <c r="AR115" s="197" t="str">
        <f t="shared" si="81"/>
        <v>IDF</v>
      </c>
      <c r="AS115" s="197" t="str">
        <f t="shared" si="82"/>
        <v/>
      </c>
      <c r="AT115" s="197" t="str">
        <f t="shared" si="83"/>
        <v/>
      </c>
      <c r="AU115" s="197" t="str">
        <f t="shared" si="84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15</v>
      </c>
      <c r="I116" s="197">
        <f t="shared" si="53"/>
        <v>35315</v>
      </c>
      <c r="J116" s="197">
        <f t="shared" si="54"/>
        <v>4501368966</v>
      </c>
      <c r="K116" s="198">
        <f t="shared" si="55"/>
        <v>46181</v>
      </c>
      <c r="L116" s="197" t="str">
        <f t="shared" si="56"/>
        <v>IDF</v>
      </c>
      <c r="M116" s="197" t="str">
        <f t="shared" si="57"/>
        <v/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35333</v>
      </c>
      <c r="R116" s="197">
        <f t="shared" si="61"/>
        <v>4501369136</v>
      </c>
      <c r="S116" s="198">
        <f t="shared" si="62"/>
        <v>46182</v>
      </c>
      <c r="T116" s="197" t="str">
        <f t="shared" si="63"/>
        <v>IDF</v>
      </c>
      <c r="U116" s="197" t="str">
        <f t="shared" si="64"/>
        <v/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35351</v>
      </c>
      <c r="Z116" s="197">
        <f t="shared" si="67"/>
        <v>4501369482</v>
      </c>
      <c r="AA116" s="198">
        <f t="shared" si="68"/>
        <v>46183</v>
      </c>
      <c r="AB116" s="197" t="str">
        <f t="shared" si="69"/>
        <v>IDF</v>
      </c>
      <c r="AC116" s="197" t="str">
        <f t="shared" si="70"/>
        <v/>
      </c>
      <c r="AD116" s="197" t="str">
        <f t="shared" si="71"/>
        <v/>
      </c>
      <c r="AE116" s="197" t="str">
        <f t="shared" si="72"/>
        <v/>
      </c>
      <c r="AF116" s="200"/>
      <c r="AG116" s="197">
        <f t="shared" si="73"/>
        <v>35369</v>
      </c>
      <c r="AH116" s="197">
        <f t="shared" si="73"/>
        <v>4501369730</v>
      </c>
      <c r="AI116" s="198">
        <f t="shared" si="74"/>
        <v>46184</v>
      </c>
      <c r="AJ116" s="197" t="str">
        <f t="shared" si="75"/>
        <v>IDF</v>
      </c>
      <c r="AK116" s="197" t="str">
        <f t="shared" si="76"/>
        <v/>
      </c>
      <c r="AL116" s="197" t="str">
        <f t="shared" si="77"/>
        <v/>
      </c>
      <c r="AM116" s="197" t="str">
        <f t="shared" si="78"/>
        <v/>
      </c>
      <c r="AO116" s="197">
        <f t="shared" si="79"/>
        <v>35387</v>
      </c>
      <c r="AP116" s="197">
        <f t="shared" si="79"/>
        <v>4501370006</v>
      </c>
      <c r="AQ116" s="198">
        <f t="shared" si="80"/>
        <v>46185</v>
      </c>
      <c r="AR116" s="197" t="str">
        <f t="shared" si="81"/>
        <v>IDF</v>
      </c>
      <c r="AS116" s="197" t="str">
        <f t="shared" si="82"/>
        <v/>
      </c>
      <c r="AT116" s="197" t="str">
        <f t="shared" si="83"/>
        <v/>
      </c>
      <c r="AU116" s="197" t="str">
        <f t="shared" si="84"/>
        <v/>
      </c>
    </row>
    <row r="117" spans="1:55" x14ac:dyDescent="0.25">
      <c r="A117" s="197">
        <f t="shared" ref="A117:B120" si="85">IF(B26="","",B26)</f>
        <v>30042259</v>
      </c>
      <c r="B117" s="197" t="str">
        <f t="shared" si="85"/>
        <v>AMCOR</v>
      </c>
      <c r="C117" s="198" t="str">
        <f>IF(F26="","",F26)</f>
        <v>9AM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AMCOR</v>
      </c>
      <c r="H117" s="200">
        <v>16</v>
      </c>
      <c r="I117" s="197">
        <f t="shared" si="53"/>
        <v>35316</v>
      </c>
      <c r="J117" s="197">
        <f t="shared" si="54"/>
        <v>4501368967</v>
      </c>
      <c r="K117" s="198">
        <f t="shared" si="55"/>
        <v>46181</v>
      </c>
      <c r="L117" s="197" t="str">
        <f t="shared" si="56"/>
        <v>IDF</v>
      </c>
      <c r="M117" s="197" t="str">
        <f t="shared" si="57"/>
        <v/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35334</v>
      </c>
      <c r="R117" s="197">
        <f t="shared" si="61"/>
        <v>4501369137</v>
      </c>
      <c r="S117" s="198">
        <f t="shared" si="62"/>
        <v>46182</v>
      </c>
      <c r="T117" s="197" t="str">
        <f t="shared" si="63"/>
        <v>IDF</v>
      </c>
      <c r="U117" s="197" t="str">
        <f t="shared" si="64"/>
        <v/>
      </c>
      <c r="V117" s="197" t="str">
        <f t="shared" si="65"/>
        <v/>
      </c>
      <c r="W117" s="197" t="str">
        <f t="shared" si="66"/>
        <v/>
      </c>
      <c r="X117" s="200"/>
      <c r="Y117" s="197">
        <f t="shared" si="67"/>
        <v>35352</v>
      </c>
      <c r="Z117" s="197">
        <f t="shared" si="67"/>
        <v>4501369483</v>
      </c>
      <c r="AA117" s="198">
        <f t="shared" si="68"/>
        <v>46183</v>
      </c>
      <c r="AB117" s="197" t="str">
        <f t="shared" si="69"/>
        <v>IDF</v>
      </c>
      <c r="AC117" s="197" t="str">
        <f t="shared" si="70"/>
        <v/>
      </c>
      <c r="AD117" s="197" t="str">
        <f t="shared" si="71"/>
        <v/>
      </c>
      <c r="AE117" s="197" t="str">
        <f t="shared" si="72"/>
        <v/>
      </c>
      <c r="AF117" s="200"/>
      <c r="AG117" s="197">
        <f t="shared" si="73"/>
        <v>35370</v>
      </c>
      <c r="AH117" s="197">
        <f t="shared" si="73"/>
        <v>4501369732</v>
      </c>
      <c r="AI117" s="198">
        <f t="shared" si="74"/>
        <v>46184</v>
      </c>
      <c r="AJ117" s="197" t="str">
        <f t="shared" si="75"/>
        <v>IDF</v>
      </c>
      <c r="AK117" s="197" t="str">
        <f t="shared" si="76"/>
        <v/>
      </c>
      <c r="AL117" s="197" t="str">
        <f t="shared" si="77"/>
        <v/>
      </c>
      <c r="AM117" s="197" t="str">
        <f t="shared" si="78"/>
        <v/>
      </c>
      <c r="AO117" s="197">
        <f t="shared" si="79"/>
        <v>35388</v>
      </c>
      <c r="AP117" s="197">
        <f t="shared" si="79"/>
        <v>4501370011</v>
      </c>
      <c r="AQ117" s="198">
        <f t="shared" si="80"/>
        <v>46185</v>
      </c>
      <c r="AR117" s="197" t="str">
        <f t="shared" si="81"/>
        <v>IDF</v>
      </c>
      <c r="AS117" s="197" t="str">
        <f t="shared" si="82"/>
        <v/>
      </c>
      <c r="AT117" s="197" t="str">
        <f t="shared" si="83"/>
        <v/>
      </c>
      <c r="AU117" s="197" t="str">
        <f t="shared" si="84"/>
        <v/>
      </c>
    </row>
    <row r="118" spans="1:55" x14ac:dyDescent="0.25">
      <c r="A118" s="197">
        <f t="shared" si="85"/>
        <v>30041995</v>
      </c>
      <c r="B118" s="197" t="str">
        <f t="shared" si="85"/>
        <v>AMCOR</v>
      </c>
      <c r="C118" s="198" t="e">
        <f>IF(#REF!="","",#REF!)</f>
        <v>#REF!</v>
      </c>
      <c r="D118" s="197" t="str">
        <f>IF(A27="","",A27)</f>
        <v>RECEIVING</v>
      </c>
      <c r="E118" s="197" t="str">
        <f>IF(E27="","",E27)</f>
        <v/>
      </c>
      <c r="F118" s="197" t="str">
        <f>IF(D27="","",D27)</f>
        <v/>
      </c>
      <c r="G118" s="197" t="str">
        <f>IF(C27="","",C27)</f>
        <v>AMCOR</v>
      </c>
      <c r="H118" s="200">
        <v>17</v>
      </c>
      <c r="I118" s="197" t="str">
        <f t="shared" si="53"/>
        <v/>
      </c>
      <c r="J118" s="197" t="str">
        <f t="shared" si="54"/>
        <v>CHEP</v>
      </c>
      <c r="K118" s="198" t="str">
        <f t="shared" si="55"/>
        <v/>
      </c>
      <c r="L118" s="197" t="str">
        <f t="shared" si="56"/>
        <v>RECEIVING</v>
      </c>
      <c r="M118" s="197" t="str">
        <f t="shared" si="57"/>
        <v/>
      </c>
      <c r="N118" s="197" t="str">
        <f t="shared" si="58"/>
        <v/>
      </c>
      <c r="O118" s="197" t="str">
        <f t="shared" si="59"/>
        <v/>
      </c>
      <c r="P118" s="200"/>
      <c r="Q118" s="197" t="str">
        <f t="shared" si="60"/>
        <v/>
      </c>
      <c r="R118" s="197" t="str">
        <f t="shared" si="61"/>
        <v/>
      </c>
      <c r="S118" s="198" t="str">
        <f t="shared" si="62"/>
        <v/>
      </c>
      <c r="T118" s="197" t="str">
        <f t="shared" si="63"/>
        <v/>
      </c>
      <c r="U118" s="197" t="str">
        <f t="shared" si="64"/>
        <v/>
      </c>
      <c r="V118" s="197" t="str">
        <f t="shared" si="65"/>
        <v/>
      </c>
      <c r="W118" s="197" t="str">
        <f t="shared" si="66"/>
        <v/>
      </c>
      <c r="X118" s="200"/>
      <c r="Y118" s="197" t="str">
        <f t="shared" si="67"/>
        <v/>
      </c>
      <c r="Z118" s="197" t="str">
        <f t="shared" si="67"/>
        <v/>
      </c>
      <c r="AA118" s="198" t="str">
        <f t="shared" si="68"/>
        <v/>
      </c>
      <c r="AB118" s="197" t="str">
        <f t="shared" si="69"/>
        <v/>
      </c>
      <c r="AC118" s="197" t="str">
        <f t="shared" si="70"/>
        <v/>
      </c>
      <c r="AD118" s="197" t="str">
        <f t="shared" si="71"/>
        <v/>
      </c>
      <c r="AE118" s="197" t="str">
        <f t="shared" si="72"/>
        <v/>
      </c>
      <c r="AF118" s="200"/>
      <c r="AG118" s="197" t="str">
        <f t="shared" si="73"/>
        <v/>
      </c>
      <c r="AH118" s="197" t="str">
        <f t="shared" si="73"/>
        <v/>
      </c>
      <c r="AI118" s="198" t="str">
        <f t="shared" si="74"/>
        <v/>
      </c>
      <c r="AJ118" s="197" t="str">
        <f t="shared" si="75"/>
        <v/>
      </c>
      <c r="AK118" s="197" t="str">
        <f t="shared" si="76"/>
        <v/>
      </c>
      <c r="AL118" s="197" t="str">
        <f t="shared" si="77"/>
        <v/>
      </c>
      <c r="AM118" s="197" t="str">
        <f t="shared" si="78"/>
        <v/>
      </c>
      <c r="AO118" s="197">
        <f t="shared" si="79"/>
        <v>30041990</v>
      </c>
      <c r="AP118" s="197" t="str">
        <f t="shared" si="79"/>
        <v>CHEP</v>
      </c>
      <c r="AQ118" s="198">
        <f t="shared" si="80"/>
        <v>46185</v>
      </c>
      <c r="AR118" s="197" t="str">
        <f t="shared" si="81"/>
        <v>RECEIVING</v>
      </c>
      <c r="AS118" s="197" t="str">
        <f t="shared" si="82"/>
        <v/>
      </c>
      <c r="AT118" s="197" t="str">
        <f t="shared" si="83"/>
        <v/>
      </c>
      <c r="AU118" s="197" t="str">
        <f t="shared" si="84"/>
        <v/>
      </c>
    </row>
    <row r="119" spans="1:55" x14ac:dyDescent="0.25">
      <c r="A119" s="197" t="str">
        <f t="shared" si="85"/>
        <v/>
      </c>
      <c r="B119" s="197" t="str">
        <f t="shared" si="85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18</v>
      </c>
      <c r="I119" s="197">
        <f t="shared" ref="I119:J122" si="86">IF(K26="","",K26)</f>
        <v>30041216</v>
      </c>
      <c r="J119" s="197" t="str">
        <f t="shared" si="86"/>
        <v>CAPS</v>
      </c>
      <c r="K119" s="198">
        <f>IF(K26="","",$J$3)</f>
        <v>46181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ref="Q119:R122" si="87">IF(T26="","",T26)</f>
        <v>30041927</v>
      </c>
      <c r="R119" s="197" t="str">
        <f t="shared" si="87"/>
        <v>GPI</v>
      </c>
      <c r="S119" s="198">
        <f>IF(T26="","",$S$3)</f>
        <v>46182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7"/>
        <v>30041988</v>
      </c>
      <c r="Z119" s="197" t="str">
        <f t="shared" si="67"/>
        <v>CHEP</v>
      </c>
      <c r="AA119" s="198">
        <f t="shared" si="68"/>
        <v>46183</v>
      </c>
      <c r="AB119" s="197" t="str">
        <f t="shared" si="69"/>
        <v>RECEIVING</v>
      </c>
      <c r="AC119" s="197" t="str">
        <f t="shared" si="70"/>
        <v/>
      </c>
      <c r="AD119" s="197" t="str">
        <f t="shared" si="71"/>
        <v/>
      </c>
      <c r="AE119" s="197" t="str">
        <f t="shared" si="72"/>
        <v/>
      </c>
      <c r="AF119" s="200"/>
      <c r="AG119" s="197">
        <f t="shared" si="73"/>
        <v>30041989</v>
      </c>
      <c r="AH119" s="197" t="str">
        <f t="shared" si="73"/>
        <v>CHEP</v>
      </c>
      <c r="AI119" s="198">
        <f t="shared" si="74"/>
        <v>46184</v>
      </c>
      <c r="AJ119" s="197" t="str">
        <f t="shared" si="75"/>
        <v>RECEIVING</v>
      </c>
      <c r="AK119" s="197" t="str">
        <f t="shared" si="76"/>
        <v/>
      </c>
      <c r="AL119" s="197" t="str">
        <f t="shared" si="77"/>
        <v/>
      </c>
      <c r="AM119" s="197" t="str">
        <f t="shared" si="78"/>
        <v/>
      </c>
      <c r="AO119" s="197">
        <f t="shared" si="79"/>
        <v>30042393</v>
      </c>
      <c r="AP119" s="197" t="str">
        <f t="shared" si="79"/>
        <v>IPAPER</v>
      </c>
      <c r="AQ119" s="198">
        <f t="shared" si="80"/>
        <v>46185</v>
      </c>
      <c r="AR119" s="197" t="str">
        <f t="shared" si="81"/>
        <v>RECEIVING</v>
      </c>
      <c r="AS119" s="197" t="str">
        <f t="shared" si="82"/>
        <v/>
      </c>
      <c r="AT119" s="197" t="str">
        <f t="shared" si="83"/>
        <v/>
      </c>
      <c r="AU119" s="197" t="str">
        <f t="shared" si="84"/>
        <v/>
      </c>
    </row>
    <row r="120" spans="1:55" x14ac:dyDescent="0.25">
      <c r="A120" s="197" t="str">
        <f t="shared" si="85"/>
        <v/>
      </c>
      <c r="B120" s="197" t="str">
        <f t="shared" si="85"/>
        <v/>
      </c>
      <c r="C120" s="198" t="str">
        <f>IF(F29="","",F29)</f>
        <v/>
      </c>
      <c r="D120" s="197" t="str">
        <f>IF(A29="","",A29)</f>
        <v/>
      </c>
      <c r="E120" s="197" t="str">
        <f>IF(E29="","",E29)</f>
        <v/>
      </c>
      <c r="F120" s="197" t="str">
        <f>IF(D29="","",D29)</f>
        <v/>
      </c>
      <c r="G120" s="197" t="str">
        <f>IF(C29="","",C29)</f>
        <v/>
      </c>
      <c r="H120" s="200">
        <v>19</v>
      </c>
      <c r="I120" s="197">
        <f t="shared" si="86"/>
        <v>30041164</v>
      </c>
      <c r="J120" s="197" t="str">
        <f t="shared" si="86"/>
        <v>CAPS</v>
      </c>
      <c r="K120" s="198">
        <f>IF(K27="","",$J$3)</f>
        <v>46181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7"/>
        <v>30042083</v>
      </c>
      <c r="R120" s="197" t="str">
        <f t="shared" si="87"/>
        <v>GPI</v>
      </c>
      <c r="S120" s="198">
        <f>IF(T27="","",$S$3)</f>
        <v>46182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7"/>
        <v>30042530</v>
      </c>
      <c r="Z120" s="197" t="str">
        <f t="shared" si="67"/>
        <v>GPI</v>
      </c>
      <c r="AA120" s="198">
        <f t="shared" si="68"/>
        <v>46183</v>
      </c>
      <c r="AB120" s="197" t="str">
        <f>IF(A56="","",A56)</f>
        <v>RECEIVING</v>
      </c>
      <c r="AC120" s="197" t="str">
        <f t="shared" si="70"/>
        <v/>
      </c>
      <c r="AD120" s="197" t="str">
        <f t="shared" si="71"/>
        <v/>
      </c>
      <c r="AE120" s="197" t="str">
        <f t="shared" si="72"/>
        <v/>
      </c>
      <c r="AF120" s="200"/>
      <c r="AG120" s="197">
        <f t="shared" si="73"/>
        <v>30042133</v>
      </c>
      <c r="AH120" s="197" t="str">
        <f t="shared" si="73"/>
        <v>GPI</v>
      </c>
      <c r="AI120" s="198">
        <f t="shared" si="74"/>
        <v>46184</v>
      </c>
      <c r="AJ120" s="197" t="str">
        <f t="shared" si="75"/>
        <v>RECEIVING</v>
      </c>
      <c r="AK120" s="197" t="str">
        <f t="shared" si="76"/>
        <v/>
      </c>
      <c r="AL120" s="197" t="str">
        <f t="shared" si="77"/>
        <v/>
      </c>
      <c r="AM120" s="197" t="str">
        <f t="shared" si="78"/>
        <v/>
      </c>
      <c r="AO120" s="197">
        <f t="shared" si="79"/>
        <v>30042277</v>
      </c>
      <c r="AP120" s="197" t="str">
        <f t="shared" si="79"/>
        <v>AMCOR</v>
      </c>
      <c r="AQ120" s="198">
        <f t="shared" si="80"/>
        <v>46185</v>
      </c>
      <c r="AR120" s="197" t="str">
        <f t="shared" si="81"/>
        <v>RECEIVING</v>
      </c>
      <c r="AS120" s="197" t="str">
        <f t="shared" si="82"/>
        <v/>
      </c>
      <c r="AT120" s="197" t="str">
        <f t="shared" si="83"/>
        <v/>
      </c>
      <c r="AU120" s="197" t="str">
        <f t="shared" si="84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str">
        <f t="shared" ref="A121:B121" si="88">IF(B31="","",B31)</f>
        <v/>
      </c>
      <c r="B121" s="197" t="str">
        <f t="shared" si="88"/>
        <v/>
      </c>
      <c r="C121" s="198" t="str">
        <f>IF(F31="","",F31)</f>
        <v/>
      </c>
      <c r="D121" s="197" t="str">
        <f>IF(A31="","",A31)</f>
        <v/>
      </c>
      <c r="E121" s="197" t="str">
        <f>IF(E31="","",E31)</f>
        <v/>
      </c>
      <c r="F121" s="197" t="str">
        <f>IF(D31="","",D31)</f>
        <v/>
      </c>
      <c r="G121" s="197" t="str">
        <f>IF(C31="","",C31)</f>
        <v/>
      </c>
      <c r="H121" s="200">
        <v>20</v>
      </c>
      <c r="I121" s="197">
        <f t="shared" si="86"/>
        <v>30041163</v>
      </c>
      <c r="J121" s="197" t="str">
        <f t="shared" si="86"/>
        <v>CAPS</v>
      </c>
      <c r="K121" s="198">
        <f>IF(K28="","",$J$3)</f>
        <v>46181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7"/>
        <v>30041975</v>
      </c>
      <c r="R121" s="197" t="str">
        <f t="shared" si="87"/>
        <v>GPI</v>
      </c>
      <c r="S121" s="198">
        <f>IF(T28="","",$S$3)</f>
        <v>46182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7"/>
        <v>30041206</v>
      </c>
      <c r="Z121" s="197" t="str">
        <f t="shared" si="67"/>
        <v>CAPS</v>
      </c>
      <c r="AA121" s="198">
        <f t="shared" si="68"/>
        <v>46183</v>
      </c>
      <c r="AB121" s="197" t="e">
        <f>IF(#REF!="","",#REF!)</f>
        <v>#REF!</v>
      </c>
      <c r="AC121" s="197" t="str">
        <f t="shared" si="70"/>
        <v/>
      </c>
      <c r="AD121" s="197" t="str">
        <f t="shared" si="71"/>
        <v/>
      </c>
      <c r="AE121" s="197" t="str">
        <f t="shared" si="72"/>
        <v/>
      </c>
      <c r="AF121" s="200"/>
      <c r="AG121" s="197">
        <f t="shared" si="73"/>
        <v>30041938</v>
      </c>
      <c r="AH121" s="197" t="str">
        <f t="shared" si="73"/>
        <v>AMCOR</v>
      </c>
      <c r="AI121" s="198">
        <f t="shared" si="74"/>
        <v>46184</v>
      </c>
      <c r="AJ121" s="197" t="str">
        <f t="shared" si="75"/>
        <v>RECEIVING</v>
      </c>
      <c r="AK121" s="197" t="str">
        <f t="shared" si="76"/>
        <v/>
      </c>
      <c r="AL121" s="197" t="str">
        <f t="shared" si="77"/>
        <v/>
      </c>
      <c r="AM121" s="197" t="str">
        <f t="shared" si="78"/>
        <v/>
      </c>
      <c r="AO121" s="197">
        <f t="shared" si="79"/>
        <v>30042393</v>
      </c>
      <c r="AP121" s="197" t="str">
        <f t="shared" si="79"/>
        <v>IPAPER</v>
      </c>
      <c r="AQ121" s="198">
        <f t="shared" si="80"/>
        <v>46185</v>
      </c>
      <c r="AR121" s="197" t="str">
        <f t="shared" si="81"/>
        <v>RECEIVING</v>
      </c>
      <c r="AS121" s="197" t="str">
        <f t="shared" si="82"/>
        <v/>
      </c>
      <c r="AT121" s="197" t="str">
        <f t="shared" si="83"/>
        <v/>
      </c>
      <c r="AU121" s="197" t="str">
        <f t="shared" si="84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 t="e">
        <f>IF(#REF!="","",#REF!)</f>
        <v>#REF!</v>
      </c>
      <c r="B122" s="197" t="e">
        <f>IF(#REF!="","",#REF!)</f>
        <v>#REF!</v>
      </c>
      <c r="C122" s="198" t="e">
        <f>IF(#REF!="","",#REF!)</f>
        <v>#REF!</v>
      </c>
      <c r="D122" s="197" t="e">
        <f>IF(#REF!="","",#REF!)</f>
        <v>#REF!</v>
      </c>
      <c r="E122" s="197" t="e">
        <f>IF(#REF!="","",#REF!)</f>
        <v>#REF!</v>
      </c>
      <c r="F122" s="197" t="e">
        <f>IF(#REF!="","",#REF!)</f>
        <v>#REF!</v>
      </c>
      <c r="G122" s="197" t="e">
        <f>IF(#REF!="","",#REF!)</f>
        <v>#REF!</v>
      </c>
      <c r="H122" s="200">
        <v>21</v>
      </c>
      <c r="I122" s="197">
        <f t="shared" si="86"/>
        <v>30042107</v>
      </c>
      <c r="J122" s="197" t="str">
        <f t="shared" si="86"/>
        <v>PCA</v>
      </c>
      <c r="K122" s="198">
        <f>IF(K29="","",$J$3)</f>
        <v>46181</v>
      </c>
      <c r="L122" s="197" t="str">
        <f>IF(J29="","",J29)</f>
        <v>RECEIVING</v>
      </c>
      <c r="M122" s="197" t="str">
        <f>IF(N29="","",N29)</f>
        <v/>
      </c>
      <c r="N122" s="197" t="str">
        <f>IF(M29="","",M29)</f>
        <v/>
      </c>
      <c r="O122" s="197" t="str">
        <f>IF(P29="","",P29)</f>
        <v/>
      </c>
      <c r="P122" s="200"/>
      <c r="Q122" s="197">
        <f t="shared" si="87"/>
        <v>30041987</v>
      </c>
      <c r="R122" s="197" t="str">
        <f t="shared" si="87"/>
        <v>CHEP</v>
      </c>
      <c r="S122" s="198">
        <f>IF(T29="","",$S$3)</f>
        <v>46182</v>
      </c>
      <c r="T122" s="197" t="str">
        <f>IF(S29="","",S29)</f>
        <v>RECEIVING</v>
      </c>
      <c r="U122" s="197" t="str">
        <f>IF(W29="","",W29)</f>
        <v/>
      </c>
      <c r="V122" s="197" t="str">
        <f>IF(V29="","",V29)</f>
        <v/>
      </c>
      <c r="W122" s="197" t="str">
        <f>IF(Y29="","",Y29)</f>
        <v/>
      </c>
      <c r="X122" s="200"/>
      <c r="Y122" s="197">
        <f t="shared" si="67"/>
        <v>30042084</v>
      </c>
      <c r="Z122" s="197" t="str">
        <f t="shared" si="67"/>
        <v>GPI</v>
      </c>
      <c r="AA122" s="198">
        <f t="shared" si="68"/>
        <v>46183</v>
      </c>
      <c r="AB122" s="197" t="str">
        <f t="shared" si="69"/>
        <v>RECEIVING</v>
      </c>
      <c r="AC122" s="197" t="str">
        <f t="shared" si="70"/>
        <v/>
      </c>
      <c r="AD122" s="197" t="str">
        <f t="shared" si="71"/>
        <v/>
      </c>
      <c r="AE122" s="197" t="str">
        <f t="shared" si="72"/>
        <v/>
      </c>
      <c r="AF122" s="200"/>
      <c r="AG122" s="197">
        <f t="shared" si="73"/>
        <v>30041206</v>
      </c>
      <c r="AH122" s="197" t="str">
        <f t="shared" si="73"/>
        <v>CAPS</v>
      </c>
      <c r="AI122" s="198">
        <f t="shared" si="74"/>
        <v>46184</v>
      </c>
      <c r="AJ122" s="197" t="str">
        <f t="shared" si="75"/>
        <v>RECEIVING</v>
      </c>
      <c r="AK122" s="197" t="str">
        <f t="shared" si="76"/>
        <v/>
      </c>
      <c r="AL122" s="197" t="str">
        <f t="shared" si="77"/>
        <v/>
      </c>
      <c r="AM122" s="197" t="str">
        <f>IF(O57="","",O57)</f>
        <v>10AM</v>
      </c>
      <c r="AO122" s="197">
        <f t="shared" si="79"/>
        <v>30042386</v>
      </c>
      <c r="AP122" s="197" t="str">
        <f t="shared" si="79"/>
        <v>GPI</v>
      </c>
      <c r="AQ122" s="198">
        <f t="shared" si="80"/>
        <v>46185</v>
      </c>
      <c r="AR122" s="197" t="str">
        <f t="shared" si="81"/>
        <v>RECEIVING</v>
      </c>
      <c r="AS122" s="197" t="str">
        <f t="shared" si="82"/>
        <v/>
      </c>
      <c r="AT122" s="197" t="str">
        <f t="shared" si="83"/>
        <v/>
      </c>
      <c r="AU122" s="197" t="str">
        <f t="shared" si="84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22</v>
      </c>
      <c r="I123" s="197">
        <f t="shared" ref="I123:J123" si="89">IF(K31="","",K31)</f>
        <v>30041993</v>
      </c>
      <c r="J123" s="197" t="str">
        <f t="shared" si="89"/>
        <v>AMCOR</v>
      </c>
      <c r="K123" s="198">
        <f>IF(K31="","",$J$3)</f>
        <v>46181</v>
      </c>
      <c r="L123" s="197" t="str">
        <f>IF(J31="","",J31)</f>
        <v>RECEIVING</v>
      </c>
      <c r="M123" s="197" t="str">
        <f>IF(N31="","",N31)</f>
        <v/>
      </c>
      <c r="N123" s="197" t="str">
        <f>IF(M31="","",M31)</f>
        <v/>
      </c>
      <c r="O123" s="197" t="str">
        <f>IF(P31="","",P31)</f>
        <v/>
      </c>
      <c r="P123" s="200"/>
      <c r="Q123" s="197" t="str">
        <f t="shared" ref="Q123:R123" si="90">IF(T31="","",T31)</f>
        <v/>
      </c>
      <c r="R123" s="197" t="str">
        <f t="shared" si="90"/>
        <v/>
      </c>
      <c r="S123" s="198" t="str">
        <f>IF(T31="","",$S$3)</f>
        <v/>
      </c>
      <c r="T123" s="197" t="str">
        <f>IF(S31="","",S31)</f>
        <v/>
      </c>
      <c r="U123" s="197" t="str">
        <f>IF(W31="","",W31)</f>
        <v/>
      </c>
      <c r="V123" s="197" t="str">
        <f>IF(V31="","",V31)</f>
        <v/>
      </c>
      <c r="W123" s="197" t="str">
        <f>IF(Y31="","",Y31)</f>
        <v/>
      </c>
      <c r="X123" s="200"/>
      <c r="Y123" s="197" t="str">
        <f t="shared" si="67"/>
        <v/>
      </c>
      <c r="Z123" s="197" t="str">
        <f t="shared" si="67"/>
        <v/>
      </c>
      <c r="AA123" s="198" t="str">
        <f t="shared" si="68"/>
        <v/>
      </c>
      <c r="AB123" s="197" t="str">
        <f t="shared" si="69"/>
        <v/>
      </c>
      <c r="AC123" s="197" t="str">
        <f t="shared" si="70"/>
        <v/>
      </c>
      <c r="AD123" s="197" t="str">
        <f t="shared" si="71"/>
        <v/>
      </c>
      <c r="AE123" s="197" t="str">
        <f t="shared" si="72"/>
        <v/>
      </c>
      <c r="AF123" s="200"/>
      <c r="AG123" s="197">
        <f t="shared" si="73"/>
        <v>30042278</v>
      </c>
      <c r="AH123" s="197" t="str">
        <f t="shared" si="73"/>
        <v>AMCOR</v>
      </c>
      <c r="AI123" s="198">
        <f t="shared" si="74"/>
        <v>46184</v>
      </c>
      <c r="AJ123" s="197" t="str">
        <f t="shared" si="75"/>
        <v>RECEIVING</v>
      </c>
      <c r="AK123" s="197" t="str">
        <f t="shared" si="76"/>
        <v/>
      </c>
      <c r="AL123" s="197" t="str">
        <f t="shared" si="77"/>
        <v/>
      </c>
      <c r="AM123" s="197" t="str">
        <f t="shared" si="78"/>
        <v/>
      </c>
      <c r="AO123" s="197">
        <f t="shared" si="79"/>
        <v>30041995</v>
      </c>
      <c r="AP123" s="197" t="str">
        <f t="shared" si="79"/>
        <v>AMCOR</v>
      </c>
      <c r="AQ123" s="198">
        <f t="shared" si="80"/>
        <v>46185</v>
      </c>
      <c r="AR123" s="197" t="str">
        <f t="shared" si="81"/>
        <v>RECEIVING</v>
      </c>
      <c r="AS123" s="197" t="str">
        <f t="shared" si="82"/>
        <v/>
      </c>
      <c r="AT123" s="197" t="str">
        <f t="shared" si="83"/>
        <v/>
      </c>
      <c r="AU123" s="197" t="str">
        <f t="shared" si="84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/>
      <c r="B124" s="197"/>
      <c r="C124" s="198"/>
      <c r="D124" s="197"/>
      <c r="E124" s="197"/>
      <c r="F124" s="197"/>
      <c r="G124" s="197"/>
      <c r="H124" s="200">
        <v>23</v>
      </c>
      <c r="I124" s="197" t="e">
        <f>IF(#REF!="","",#REF!)</f>
        <v>#REF!</v>
      </c>
      <c r="J124" s="197" t="e">
        <f>IF(#REF!="","",#REF!)</f>
        <v>#REF!</v>
      </c>
      <c r="K124" s="198" t="e">
        <f>IF(#REF!="","",$J$3)</f>
        <v>#REF!</v>
      </c>
      <c r="L124" s="197" t="e">
        <f>IF(#REF!="","",#REF!)</f>
        <v>#REF!</v>
      </c>
      <c r="M124" s="197" t="e">
        <f>IF(#REF!="","",#REF!)</f>
        <v>#REF!</v>
      </c>
      <c r="N124" s="197" t="e">
        <f>IF(#REF!="","",#REF!)</f>
        <v>#REF!</v>
      </c>
      <c r="O124" s="197" t="e">
        <f>IF(#REF!="","",#REF!)</f>
        <v>#REF!</v>
      </c>
      <c r="P124" s="200"/>
      <c r="Q124" s="197" t="e">
        <f>IF(#REF!="","",#REF!)</f>
        <v>#REF!</v>
      </c>
      <c r="R124" s="197" t="e">
        <f>IF(#REF!="","",#REF!)</f>
        <v>#REF!</v>
      </c>
      <c r="S124" s="198" t="e">
        <f>IF(#REF!="","",$S$3)</f>
        <v>#REF!</v>
      </c>
      <c r="T124" s="197" t="e">
        <f>IF(#REF!="","",#REF!)</f>
        <v>#REF!</v>
      </c>
      <c r="U124" s="197" t="e">
        <f>IF(#REF!="","",#REF!)</f>
        <v>#REF!</v>
      </c>
      <c r="V124" s="197" t="e">
        <f>IF(#REF!="","",#REF!)</f>
        <v>#REF!</v>
      </c>
      <c r="W124" s="197" t="e">
        <f>IF(#REF!="","",#REF!)</f>
        <v>#REF!</v>
      </c>
      <c r="X124" s="200"/>
      <c r="Y124" s="197" t="e">
        <f>IF(#REF!="","",#REF!)</f>
        <v>#REF!</v>
      </c>
      <c r="Z124" s="197" t="e">
        <f>IF(#REF!="","",#REF!)</f>
        <v>#REF!</v>
      </c>
      <c r="AA124" s="198" t="e">
        <f>IF(#REF!="","",$A$33)</f>
        <v>#REF!</v>
      </c>
      <c r="AB124" s="197" t="e">
        <f>IF(#REF!="","",#REF!)</f>
        <v>#REF!</v>
      </c>
      <c r="AC124" s="197" t="e">
        <f>IF(#REF!="","",#REF!)</f>
        <v>#REF!</v>
      </c>
      <c r="AD124" s="197" t="e">
        <f>IF(#REF!="","",#REF!)</f>
        <v>#REF!</v>
      </c>
      <c r="AE124" s="197" t="e">
        <f>IF(#REF!="","",#REF!)</f>
        <v>#REF!</v>
      </c>
      <c r="AF124" s="200"/>
      <c r="AG124" s="197" t="e">
        <f>IF(#REF!="","",#REF!)</f>
        <v>#REF!</v>
      </c>
      <c r="AH124" s="197" t="e">
        <f>IF(#REF!="","",#REF!)</f>
        <v>#REF!</v>
      </c>
      <c r="AI124" s="198" t="e">
        <f>IF(#REF!="","",$J$33)</f>
        <v>#REF!</v>
      </c>
      <c r="AJ124" s="197" t="e">
        <f>IF(#REF!="","",#REF!)</f>
        <v>#REF!</v>
      </c>
      <c r="AK124" s="197" t="e">
        <f>IF(#REF!="","",#REF!)</f>
        <v>#REF!</v>
      </c>
      <c r="AL124" s="197" t="e">
        <f>IF(#REF!="","",#REF!)</f>
        <v>#REF!</v>
      </c>
      <c r="AM124" s="197" t="e">
        <f>IF(#REF!="","",#REF!)</f>
        <v>#REF!</v>
      </c>
      <c r="AO124" s="197" t="e">
        <f>IF(#REF!="","",#REF!)</f>
        <v>#REF!</v>
      </c>
      <c r="AP124" s="197" t="e">
        <f>IF(#REF!="","",#REF!)</f>
        <v>#REF!</v>
      </c>
      <c r="AQ124" s="198" t="e">
        <f>IF(#REF!="","",$S$33)</f>
        <v>#REF!</v>
      </c>
      <c r="AR124" s="197" t="e">
        <f>IF(#REF!="","",#REF!)</f>
        <v>#REF!</v>
      </c>
      <c r="AS124" s="197" t="e">
        <f>IF(#REF!="","",#REF!)</f>
        <v>#REF!</v>
      </c>
      <c r="AT124" s="197" t="e">
        <f>IF(#REF!="","",#REF!)</f>
        <v>#REF!</v>
      </c>
      <c r="AU124" s="197" t="e">
        <f>IF(#REF!="","",#REF!)</f>
        <v>#REF!</v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ref="A128:A133" si="91">C5</f>
        <v>86571</v>
      </c>
      <c r="B128" s="202">
        <f t="shared" ref="B128:B133" si="92">F5</f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91"/>
        <v>86604</v>
      </c>
      <c r="B129" s="202">
        <f t="shared" si="92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91"/>
        <v>86605</v>
      </c>
      <c r="B130" s="202">
        <f t="shared" si="92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91"/>
        <v>86606</v>
      </c>
      <c r="B131" s="202">
        <f t="shared" si="92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91"/>
        <v>86607</v>
      </c>
      <c r="B132" s="202">
        <f t="shared" si="92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91"/>
        <v>86608</v>
      </c>
      <c r="B133" s="202">
        <f t="shared" si="92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ref="A134:A144" si="93">C13</f>
        <v>86611</v>
      </c>
      <c r="B134" s="202">
        <f t="shared" ref="B134:B144" si="94">F13</f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3"/>
        <v>86612</v>
      </c>
      <c r="B135" s="202">
        <f t="shared" si="94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3"/>
        <v>4501368654</v>
      </c>
      <c r="B136" s="202">
        <f t="shared" si="94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3"/>
        <v>4501368655</v>
      </c>
      <c r="B137" s="202">
        <f t="shared" si="94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3"/>
        <v>4501368657</v>
      </c>
      <c r="B138" s="202">
        <f t="shared" si="94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3"/>
        <v>0</v>
      </c>
      <c r="B139" s="202">
        <f t="shared" si="94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3"/>
        <v>0</v>
      </c>
      <c r="B140" s="202">
        <f t="shared" si="94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3"/>
        <v>0</v>
      </c>
      <c r="B141" s="202">
        <f t="shared" si="94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3"/>
        <v>0</v>
      </c>
      <c r="B142" s="202">
        <f t="shared" si="94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3"/>
        <v>0</v>
      </c>
      <c r="B143" s="202">
        <f t="shared" si="94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93"/>
        <v>0</v>
      </c>
      <c r="B144" s="202">
        <f t="shared" si="94"/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AMCOR</v>
      </c>
      <c r="B145" s="202" t="str">
        <f>F26</f>
        <v>9AM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C27</f>
        <v>AMCOR</v>
      </c>
      <c r="B146" s="202" t="e">
        <f>#REF!</f>
        <v>#REF!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C29</f>
        <v>0</v>
      </c>
      <c r="B148" s="202">
        <f>F29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C31</f>
        <v>0</v>
      </c>
      <c r="B149" s="202">
        <f>F31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 t="e">
        <f>#REF!</f>
        <v>#REF!</v>
      </c>
      <c r="B150" s="202" t="e">
        <f>#REF!</f>
        <v>#REF!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</row>
    <row r="151" spans="1:45" x14ac:dyDescent="0.25">
      <c r="A151" s="200">
        <f t="shared" ref="A151:A161" si="95">C32</f>
        <v>0</v>
      </c>
      <c r="B151" s="202">
        <f t="shared" ref="B151:B161" si="96">F32</f>
        <v>0</v>
      </c>
    </row>
    <row r="152" spans="1:45" x14ac:dyDescent="0.25">
      <c r="A152" s="200">
        <f t="shared" si="95"/>
        <v>0</v>
      </c>
      <c r="B152" s="202">
        <f t="shared" si="96"/>
        <v>0</v>
      </c>
    </row>
    <row r="153" spans="1:45" x14ac:dyDescent="0.25">
      <c r="A153" s="200" t="str">
        <f t="shared" si="95"/>
        <v>P/U</v>
      </c>
      <c r="B153" s="202" t="str">
        <f t="shared" si="96"/>
        <v>Plan APT</v>
      </c>
    </row>
    <row r="154" spans="1:45" x14ac:dyDescent="0.25">
      <c r="A154" s="200">
        <f t="shared" si="95"/>
        <v>87218</v>
      </c>
      <c r="B154" s="202">
        <f t="shared" si="96"/>
        <v>0</v>
      </c>
    </row>
    <row r="155" spans="1:45" x14ac:dyDescent="0.25">
      <c r="A155" s="200">
        <f t="shared" si="95"/>
        <v>87247</v>
      </c>
      <c r="B155" s="202">
        <f t="shared" si="96"/>
        <v>0</v>
      </c>
    </row>
    <row r="156" spans="1:45" x14ac:dyDescent="0.25">
      <c r="A156" s="200">
        <f t="shared" si="95"/>
        <v>87248</v>
      </c>
      <c r="B156" s="202">
        <f t="shared" si="96"/>
        <v>0</v>
      </c>
    </row>
    <row r="157" spans="1:45" x14ac:dyDescent="0.25">
      <c r="A157" s="200">
        <f t="shared" si="95"/>
        <v>87249</v>
      </c>
      <c r="B157" s="202">
        <f t="shared" si="96"/>
        <v>0</v>
      </c>
    </row>
    <row r="158" spans="1:45" x14ac:dyDescent="0.25">
      <c r="A158" s="200">
        <f t="shared" si="95"/>
        <v>87250</v>
      </c>
      <c r="B158" s="202">
        <f t="shared" si="96"/>
        <v>0</v>
      </c>
    </row>
    <row r="159" spans="1:45" x14ac:dyDescent="0.25">
      <c r="A159" s="200">
        <f t="shared" si="95"/>
        <v>87251</v>
      </c>
      <c r="B159" s="202">
        <f t="shared" si="96"/>
        <v>0</v>
      </c>
    </row>
    <row r="160" spans="1:45" x14ac:dyDescent="0.25">
      <c r="A160" s="200">
        <f t="shared" si="95"/>
        <v>87253</v>
      </c>
      <c r="B160" s="202">
        <f t="shared" si="96"/>
        <v>0</v>
      </c>
    </row>
    <row r="161" spans="1:2" x14ac:dyDescent="0.25">
      <c r="A161" s="200">
        <f t="shared" si="95"/>
        <v>87254</v>
      </c>
      <c r="B161" s="202">
        <f t="shared" si="96"/>
        <v>0</v>
      </c>
    </row>
    <row r="162" spans="1:2" x14ac:dyDescent="0.25">
      <c r="A162" s="200">
        <f t="shared" ref="A162:A175" si="97">C45</f>
        <v>87257</v>
      </c>
      <c r="B162" s="202">
        <f t="shared" ref="B162:B175" si="98">F45</f>
        <v>0</v>
      </c>
    </row>
    <row r="163" spans="1:2" x14ac:dyDescent="0.25">
      <c r="A163" s="200">
        <f t="shared" si="97"/>
        <v>87258</v>
      </c>
      <c r="B163" s="202">
        <f t="shared" si="98"/>
        <v>0</v>
      </c>
    </row>
    <row r="164" spans="1:2" x14ac:dyDescent="0.25">
      <c r="A164" s="200">
        <f t="shared" si="97"/>
        <v>87259</v>
      </c>
      <c r="B164" s="202">
        <f t="shared" si="98"/>
        <v>0</v>
      </c>
    </row>
    <row r="165" spans="1:2" x14ac:dyDescent="0.25">
      <c r="A165" s="200">
        <f t="shared" si="97"/>
        <v>87260</v>
      </c>
      <c r="B165" s="202">
        <f t="shared" si="98"/>
        <v>0</v>
      </c>
    </row>
    <row r="166" spans="1:2" x14ac:dyDescent="0.25">
      <c r="A166" s="200">
        <f t="shared" si="97"/>
        <v>87261</v>
      </c>
      <c r="B166" s="202">
        <f t="shared" si="98"/>
        <v>0</v>
      </c>
    </row>
    <row r="167" spans="1:2" x14ac:dyDescent="0.25">
      <c r="A167" s="200">
        <f t="shared" si="97"/>
        <v>87262</v>
      </c>
      <c r="B167" s="202">
        <f t="shared" si="98"/>
        <v>0</v>
      </c>
    </row>
    <row r="168" spans="1:2" x14ac:dyDescent="0.25">
      <c r="A168" s="200">
        <f t="shared" si="97"/>
        <v>4501369482</v>
      </c>
      <c r="B168" s="202" t="str">
        <f t="shared" si="98"/>
        <v>9am</v>
      </c>
    </row>
    <row r="169" spans="1:2" x14ac:dyDescent="0.25">
      <c r="A169" s="200">
        <f t="shared" si="97"/>
        <v>4501369483</v>
      </c>
      <c r="B169" s="202" t="str">
        <f t="shared" si="98"/>
        <v>1pm</v>
      </c>
    </row>
    <row r="170" spans="1:2" x14ac:dyDescent="0.25">
      <c r="A170" s="200">
        <f t="shared" si="97"/>
        <v>0</v>
      </c>
      <c r="B170" s="202">
        <f t="shared" si="98"/>
        <v>0</v>
      </c>
    </row>
    <row r="171" spans="1:2" x14ac:dyDescent="0.25">
      <c r="A171" s="200" t="str">
        <f t="shared" si="97"/>
        <v>CHEP</v>
      </c>
      <c r="B171" s="202">
        <f t="shared" si="98"/>
        <v>0</v>
      </c>
    </row>
    <row r="172" spans="1:2" x14ac:dyDescent="0.25">
      <c r="A172" s="200" t="str">
        <f t="shared" si="97"/>
        <v>GPI</v>
      </c>
      <c r="B172" s="202" t="str">
        <f t="shared" si="98"/>
        <v>7AM</v>
      </c>
    </row>
    <row r="173" spans="1:2" x14ac:dyDescent="0.25">
      <c r="A173" s="200" t="str">
        <f t="shared" si="97"/>
        <v>CAPS</v>
      </c>
      <c r="B173" s="202" t="str">
        <f t="shared" si="98"/>
        <v>9AM</v>
      </c>
    </row>
    <row r="174" spans="1:2" x14ac:dyDescent="0.25">
      <c r="A174" s="200" t="str">
        <f t="shared" si="97"/>
        <v>GPI</v>
      </c>
      <c r="B174" s="202" t="str">
        <f t="shared" si="98"/>
        <v>12pm</v>
      </c>
    </row>
    <row r="175" spans="1:2" x14ac:dyDescent="0.25">
      <c r="A175" s="200">
        <f t="shared" si="97"/>
        <v>0</v>
      </c>
      <c r="B175" s="202">
        <f t="shared" si="98"/>
        <v>0</v>
      </c>
    </row>
    <row r="176" spans="1:2" x14ac:dyDescent="0.25">
      <c r="A176" s="200" t="e">
        <f>#REF!</f>
        <v>#REF!</v>
      </c>
      <c r="B176" s="202" t="e">
        <f>#REF!</f>
        <v>#REF!</v>
      </c>
    </row>
    <row r="177" spans="1:2" x14ac:dyDescent="0.25">
      <c r="A177" s="129">
        <f t="shared" ref="A177:A182" si="99">L5</f>
        <v>87173</v>
      </c>
      <c r="B177" s="203">
        <f t="shared" ref="B177:B182" si="100">O5</f>
        <v>0</v>
      </c>
    </row>
    <row r="178" spans="1:2" x14ac:dyDescent="0.25">
      <c r="A178" s="129">
        <f t="shared" si="99"/>
        <v>87184</v>
      </c>
      <c r="B178" s="203">
        <f t="shared" si="100"/>
        <v>0</v>
      </c>
    </row>
    <row r="179" spans="1:2" x14ac:dyDescent="0.25">
      <c r="A179" s="129">
        <f t="shared" si="99"/>
        <v>87197</v>
      </c>
      <c r="B179" s="203">
        <f t="shared" si="100"/>
        <v>0</v>
      </c>
    </row>
    <row r="180" spans="1:2" x14ac:dyDescent="0.25">
      <c r="A180" s="129">
        <f t="shared" si="99"/>
        <v>87208</v>
      </c>
      <c r="B180" s="203">
        <f t="shared" si="100"/>
        <v>0</v>
      </c>
    </row>
    <row r="181" spans="1:2" x14ac:dyDescent="0.25">
      <c r="A181" s="129">
        <f t="shared" si="99"/>
        <v>87217</v>
      </c>
      <c r="B181" s="203">
        <f t="shared" si="100"/>
        <v>0</v>
      </c>
    </row>
    <row r="182" spans="1:2" x14ac:dyDescent="0.25">
      <c r="A182" s="129">
        <f t="shared" si="99"/>
        <v>87228</v>
      </c>
      <c r="B182" s="203">
        <f t="shared" si="100"/>
        <v>0</v>
      </c>
    </row>
    <row r="183" spans="1:2" x14ac:dyDescent="0.25">
      <c r="A183" s="129">
        <f t="shared" ref="A183:A193" si="101">L13</f>
        <v>87236</v>
      </c>
      <c r="B183" s="203">
        <f t="shared" ref="B183:B193" si="102">O13</f>
        <v>0</v>
      </c>
    </row>
    <row r="184" spans="1:2" x14ac:dyDescent="0.25">
      <c r="A184" s="129">
        <f t="shared" si="101"/>
        <v>87237</v>
      </c>
      <c r="B184" s="203">
        <f t="shared" si="102"/>
        <v>0</v>
      </c>
    </row>
    <row r="185" spans="1:2" x14ac:dyDescent="0.25">
      <c r="A185" s="129">
        <f t="shared" si="101"/>
        <v>87238</v>
      </c>
      <c r="B185" s="203">
        <f t="shared" si="102"/>
        <v>0</v>
      </c>
    </row>
    <row r="186" spans="1:2" x14ac:dyDescent="0.25">
      <c r="A186" s="129">
        <f t="shared" si="101"/>
        <v>87239</v>
      </c>
      <c r="B186" s="203">
        <f t="shared" si="102"/>
        <v>0</v>
      </c>
    </row>
    <row r="187" spans="1:2" x14ac:dyDescent="0.25">
      <c r="A187" s="129">
        <f t="shared" si="101"/>
        <v>87241</v>
      </c>
      <c r="B187" s="203">
        <f t="shared" si="102"/>
        <v>0</v>
      </c>
    </row>
    <row r="188" spans="1:2" x14ac:dyDescent="0.25">
      <c r="A188" s="129">
        <f t="shared" si="101"/>
        <v>87252</v>
      </c>
      <c r="B188" s="203">
        <f t="shared" si="102"/>
        <v>0</v>
      </c>
    </row>
    <row r="189" spans="1:2" x14ac:dyDescent="0.25">
      <c r="A189" s="129">
        <f t="shared" si="101"/>
        <v>87160</v>
      </c>
      <c r="B189" s="203" t="str">
        <f t="shared" si="102"/>
        <v>Use all 280614 and fill with 280613</v>
      </c>
    </row>
    <row r="190" spans="1:2" x14ac:dyDescent="0.25">
      <c r="A190" s="129">
        <f t="shared" si="101"/>
        <v>87162</v>
      </c>
      <c r="B190" s="203">
        <f t="shared" si="102"/>
        <v>0</v>
      </c>
    </row>
    <row r="191" spans="1:2" x14ac:dyDescent="0.25">
      <c r="A191" s="129">
        <f t="shared" si="101"/>
        <v>4501368966</v>
      </c>
      <c r="B191" s="203" t="str">
        <f t="shared" si="102"/>
        <v>11am</v>
      </c>
    </row>
    <row r="192" spans="1:2" x14ac:dyDescent="0.25">
      <c r="A192" s="129">
        <f t="shared" si="101"/>
        <v>4501368967</v>
      </c>
      <c r="B192" s="203" t="str">
        <f t="shared" si="102"/>
        <v>1pm</v>
      </c>
    </row>
    <row r="193" spans="1:2" x14ac:dyDescent="0.25">
      <c r="A193" s="129" t="str">
        <f t="shared" si="101"/>
        <v>CHEP</v>
      </c>
      <c r="B193" s="203">
        <f t="shared" si="102"/>
        <v>0</v>
      </c>
    </row>
    <row r="194" spans="1:2" x14ac:dyDescent="0.25">
      <c r="A194" s="129" t="str">
        <f>L26</f>
        <v>CAPS</v>
      </c>
      <c r="B194" s="203" t="str">
        <f>O26</f>
        <v>8AM</v>
      </c>
    </row>
    <row r="195" spans="1:2" x14ac:dyDescent="0.25">
      <c r="A195" s="129" t="str">
        <f>L27</f>
        <v>CAPS</v>
      </c>
      <c r="B195" s="203" t="str">
        <f>O27</f>
        <v>11AM</v>
      </c>
    </row>
    <row r="196" spans="1:2" x14ac:dyDescent="0.25">
      <c r="A196" s="129" t="str">
        <f>L28</f>
        <v>CAPS</v>
      </c>
      <c r="B196" s="203" t="str">
        <f>O28</f>
        <v>12PM</v>
      </c>
    </row>
    <row r="197" spans="1:2" x14ac:dyDescent="0.25">
      <c r="A197" s="129" t="str">
        <f>L29</f>
        <v>PCA</v>
      </c>
      <c r="B197" s="203" t="str">
        <f>O29</f>
        <v>7AM</v>
      </c>
    </row>
    <row r="198" spans="1:2" x14ac:dyDescent="0.25">
      <c r="A198" s="129" t="str">
        <f>L31</f>
        <v>AMCOR</v>
      </c>
      <c r="B198" s="203" t="str">
        <f>O31</f>
        <v>10am</v>
      </c>
    </row>
    <row r="199" spans="1:2" x14ac:dyDescent="0.25">
      <c r="A199" s="129" t="e">
        <f>#REF!</f>
        <v>#REF!</v>
      </c>
      <c r="B199" s="203" t="e">
        <f>#REF!</f>
        <v>#REF!</v>
      </c>
    </row>
    <row r="200" spans="1:2" x14ac:dyDescent="0.25">
      <c r="A200" s="129">
        <f t="shared" ref="A200:A210" si="103">L32</f>
        <v>0</v>
      </c>
      <c r="B200" s="203">
        <f t="shared" ref="B200:B210" si="104">O32</f>
        <v>0</v>
      </c>
    </row>
    <row r="201" spans="1:2" x14ac:dyDescent="0.25">
      <c r="A201" s="129">
        <f t="shared" si="103"/>
        <v>0</v>
      </c>
      <c r="B201" s="203">
        <f t="shared" si="104"/>
        <v>0</v>
      </c>
    </row>
    <row r="202" spans="1:2" x14ac:dyDescent="0.25">
      <c r="A202" s="129" t="str">
        <f t="shared" si="103"/>
        <v>P/U</v>
      </c>
      <c r="B202" s="203" t="str">
        <f t="shared" si="104"/>
        <v>Plan APT</v>
      </c>
    </row>
    <row r="203" spans="1:2" x14ac:dyDescent="0.25">
      <c r="A203" s="129">
        <f t="shared" si="103"/>
        <v>87187</v>
      </c>
      <c r="B203" s="203">
        <f t="shared" si="104"/>
        <v>0</v>
      </c>
    </row>
    <row r="204" spans="1:2" x14ac:dyDescent="0.25">
      <c r="A204" s="129">
        <f t="shared" si="103"/>
        <v>87188</v>
      </c>
      <c r="B204" s="203">
        <f t="shared" si="104"/>
        <v>0</v>
      </c>
    </row>
    <row r="205" spans="1:2" x14ac:dyDescent="0.25">
      <c r="A205" s="129">
        <f t="shared" si="103"/>
        <v>87189</v>
      </c>
      <c r="B205" s="203">
        <f t="shared" si="104"/>
        <v>0</v>
      </c>
    </row>
    <row r="206" spans="1:2" x14ac:dyDescent="0.25">
      <c r="A206" s="129">
        <f t="shared" si="103"/>
        <v>87190</v>
      </c>
      <c r="B206" s="203">
        <f t="shared" si="104"/>
        <v>0</v>
      </c>
    </row>
    <row r="207" spans="1:2" x14ac:dyDescent="0.25">
      <c r="A207" s="129">
        <f t="shared" si="103"/>
        <v>87191</v>
      </c>
      <c r="B207" s="203">
        <f t="shared" si="104"/>
        <v>0</v>
      </c>
    </row>
    <row r="208" spans="1:2" x14ac:dyDescent="0.25">
      <c r="A208" s="129">
        <f t="shared" si="103"/>
        <v>87192</v>
      </c>
      <c r="B208" s="203">
        <f t="shared" si="104"/>
        <v>0</v>
      </c>
    </row>
    <row r="209" spans="1:2" x14ac:dyDescent="0.25">
      <c r="A209" s="129">
        <f t="shared" si="103"/>
        <v>87216</v>
      </c>
      <c r="B209" s="203">
        <f t="shared" si="104"/>
        <v>0</v>
      </c>
    </row>
    <row r="210" spans="1:2" x14ac:dyDescent="0.25">
      <c r="A210" s="129">
        <f t="shared" si="103"/>
        <v>87240</v>
      </c>
      <c r="B210" s="203">
        <f t="shared" si="104"/>
        <v>0</v>
      </c>
    </row>
    <row r="211" spans="1:2" x14ac:dyDescent="0.25">
      <c r="A211" s="129">
        <f t="shared" ref="A211:A224" si="105">L45</f>
        <v>87244</v>
      </c>
      <c r="B211" s="203">
        <f t="shared" ref="B211:B224" si="106">O45</f>
        <v>0</v>
      </c>
    </row>
    <row r="212" spans="1:2" x14ac:dyDescent="0.25">
      <c r="A212" s="129">
        <f t="shared" si="105"/>
        <v>87245</v>
      </c>
      <c r="B212" s="203">
        <f t="shared" si="106"/>
        <v>0</v>
      </c>
    </row>
    <row r="213" spans="1:2" x14ac:dyDescent="0.25">
      <c r="A213" s="129">
        <f t="shared" si="105"/>
        <v>87246</v>
      </c>
      <c r="B213" s="203">
        <f t="shared" si="106"/>
        <v>0</v>
      </c>
    </row>
    <row r="214" spans="1:2" x14ac:dyDescent="0.25">
      <c r="A214" s="129">
        <f t="shared" si="105"/>
        <v>87165</v>
      </c>
      <c r="B214" s="203">
        <f t="shared" si="106"/>
        <v>0</v>
      </c>
    </row>
    <row r="215" spans="1:2" x14ac:dyDescent="0.25">
      <c r="A215" s="129">
        <f t="shared" si="105"/>
        <v>87166</v>
      </c>
      <c r="B215" s="203">
        <f t="shared" si="106"/>
        <v>0</v>
      </c>
    </row>
    <row r="216" spans="1:2" x14ac:dyDescent="0.25">
      <c r="A216" s="129">
        <f t="shared" si="105"/>
        <v>4501369729</v>
      </c>
      <c r="B216" s="203" t="str">
        <f t="shared" si="106"/>
        <v>3PM</v>
      </c>
    </row>
    <row r="217" spans="1:2" x14ac:dyDescent="0.25">
      <c r="A217" s="129">
        <f t="shared" si="105"/>
        <v>4501369730</v>
      </c>
      <c r="B217" s="203" t="str">
        <f t="shared" si="106"/>
        <v>5PM</v>
      </c>
    </row>
    <row r="218" spans="1:2" x14ac:dyDescent="0.25">
      <c r="A218" s="129">
        <f t="shared" si="105"/>
        <v>4501369732</v>
      </c>
      <c r="B218" s="203" t="str">
        <f t="shared" si="106"/>
        <v>9AM</v>
      </c>
    </row>
    <row r="219" spans="1:2" x14ac:dyDescent="0.25">
      <c r="A219" s="129">
        <f t="shared" si="105"/>
        <v>0</v>
      </c>
      <c r="B219" s="203">
        <f t="shared" si="106"/>
        <v>0</v>
      </c>
    </row>
    <row r="220" spans="1:2" x14ac:dyDescent="0.25">
      <c r="A220" s="129" t="str">
        <f t="shared" si="105"/>
        <v>CHEP</v>
      </c>
      <c r="B220" s="203">
        <f t="shared" si="106"/>
        <v>0</v>
      </c>
    </row>
    <row r="221" spans="1:2" x14ac:dyDescent="0.25">
      <c r="A221" s="129" t="str">
        <f t="shared" si="105"/>
        <v>GPI</v>
      </c>
      <c r="B221" s="203" t="str">
        <f t="shared" si="106"/>
        <v>9AM</v>
      </c>
    </row>
    <row r="222" spans="1:2" x14ac:dyDescent="0.25">
      <c r="A222" s="129" t="str">
        <f t="shared" si="105"/>
        <v>AMCOR</v>
      </c>
      <c r="B222" s="203" t="str">
        <f t="shared" si="106"/>
        <v>7AM</v>
      </c>
    </row>
    <row r="223" spans="1:2" x14ac:dyDescent="0.25">
      <c r="A223" s="129" t="str">
        <f t="shared" si="105"/>
        <v>CAPS</v>
      </c>
      <c r="B223" s="203" t="e">
        <f>#REF!</f>
        <v>#REF!</v>
      </c>
    </row>
    <row r="224" spans="1:2" x14ac:dyDescent="0.25">
      <c r="A224" s="129" t="str">
        <f t="shared" si="105"/>
        <v>AMCOR</v>
      </c>
      <c r="B224" s="203" t="str">
        <f t="shared" si="106"/>
        <v>11AM</v>
      </c>
    </row>
    <row r="225" spans="1:2" x14ac:dyDescent="0.25">
      <c r="A225" s="129" t="e">
        <f>#REF!</f>
        <v>#REF!</v>
      </c>
      <c r="B225" s="203" t="e">
        <f>#REF!</f>
        <v>#REF!</v>
      </c>
    </row>
    <row r="226" spans="1:2" x14ac:dyDescent="0.25">
      <c r="A226" s="129">
        <f t="shared" ref="A226:A231" si="107">U5</f>
        <v>87219</v>
      </c>
      <c r="B226" s="203">
        <f t="shared" ref="B226:B231" si="108">X5</f>
        <v>0</v>
      </c>
    </row>
    <row r="227" spans="1:2" x14ac:dyDescent="0.25">
      <c r="A227" s="129">
        <f t="shared" si="107"/>
        <v>87220</v>
      </c>
      <c r="B227" s="203">
        <f t="shared" si="108"/>
        <v>0</v>
      </c>
    </row>
    <row r="228" spans="1:2" x14ac:dyDescent="0.25">
      <c r="A228" s="129">
        <f t="shared" si="107"/>
        <v>87221</v>
      </c>
      <c r="B228" s="203">
        <f t="shared" si="108"/>
        <v>0</v>
      </c>
    </row>
    <row r="229" spans="1:2" x14ac:dyDescent="0.25">
      <c r="A229" s="129">
        <f t="shared" si="107"/>
        <v>87222</v>
      </c>
      <c r="B229" s="203">
        <f t="shared" si="108"/>
        <v>0</v>
      </c>
    </row>
    <row r="230" spans="1:2" x14ac:dyDescent="0.25">
      <c r="A230" s="129">
        <f t="shared" si="107"/>
        <v>87223</v>
      </c>
      <c r="B230" s="203">
        <f t="shared" si="108"/>
        <v>0</v>
      </c>
    </row>
    <row r="231" spans="1:2" x14ac:dyDescent="0.25">
      <c r="A231" s="129">
        <f t="shared" si="107"/>
        <v>87224</v>
      </c>
      <c r="B231" s="203">
        <f t="shared" si="108"/>
        <v>0</v>
      </c>
    </row>
    <row r="232" spans="1:2" x14ac:dyDescent="0.25">
      <c r="A232" s="129">
        <f t="shared" ref="A232:A242" si="109">U13</f>
        <v>87227</v>
      </c>
      <c r="B232" s="203">
        <f t="shared" ref="B232:B242" si="110">X13</f>
        <v>0</v>
      </c>
    </row>
    <row r="233" spans="1:2" x14ac:dyDescent="0.25">
      <c r="A233" s="129">
        <f t="shared" si="109"/>
        <v>87229</v>
      </c>
      <c r="B233" s="203">
        <f t="shared" si="110"/>
        <v>0</v>
      </c>
    </row>
    <row r="234" spans="1:2" x14ac:dyDescent="0.25">
      <c r="A234" s="129">
        <f t="shared" si="109"/>
        <v>87230</v>
      </c>
      <c r="B234" s="203">
        <f t="shared" si="110"/>
        <v>0</v>
      </c>
    </row>
    <row r="235" spans="1:2" x14ac:dyDescent="0.25">
      <c r="A235" s="129">
        <f t="shared" si="109"/>
        <v>87231</v>
      </c>
      <c r="B235" s="203">
        <f t="shared" si="110"/>
        <v>0</v>
      </c>
    </row>
    <row r="236" spans="1:2" x14ac:dyDescent="0.25">
      <c r="A236" s="129">
        <f t="shared" si="109"/>
        <v>87232</v>
      </c>
      <c r="B236" s="203">
        <f t="shared" si="110"/>
        <v>0</v>
      </c>
    </row>
    <row r="237" spans="1:2" x14ac:dyDescent="0.25">
      <c r="A237" s="129">
        <f t="shared" si="109"/>
        <v>87233</v>
      </c>
      <c r="B237" s="203">
        <f t="shared" si="110"/>
        <v>0</v>
      </c>
    </row>
    <row r="238" spans="1:2" x14ac:dyDescent="0.25">
      <c r="A238" s="129">
        <f t="shared" si="109"/>
        <v>87163</v>
      </c>
      <c r="B238" s="203">
        <f t="shared" si="110"/>
        <v>0</v>
      </c>
    </row>
    <row r="239" spans="1:2" x14ac:dyDescent="0.25">
      <c r="A239" s="129">
        <f t="shared" si="109"/>
        <v>87164</v>
      </c>
      <c r="B239" s="203" t="str">
        <f t="shared" si="110"/>
        <v>Fill with regular LCP items.</v>
      </c>
    </row>
    <row r="240" spans="1:2" x14ac:dyDescent="0.25">
      <c r="A240" s="129">
        <f t="shared" si="109"/>
        <v>4501369136</v>
      </c>
      <c r="B240" s="203" t="str">
        <f t="shared" si="110"/>
        <v>11AM</v>
      </c>
    </row>
    <row r="241" spans="1:2" x14ac:dyDescent="0.25">
      <c r="A241" s="129">
        <f t="shared" si="109"/>
        <v>4501369137</v>
      </c>
      <c r="B241" s="203" t="str">
        <f t="shared" si="110"/>
        <v>9AM</v>
      </c>
    </row>
    <row r="242" spans="1:2" x14ac:dyDescent="0.25">
      <c r="A242" s="129">
        <f t="shared" si="109"/>
        <v>0</v>
      </c>
      <c r="B242" s="203">
        <f t="shared" si="110"/>
        <v>0</v>
      </c>
    </row>
    <row r="243" spans="1:2" x14ac:dyDescent="0.25">
      <c r="A243" s="129" t="str">
        <f>U26</f>
        <v>GPI</v>
      </c>
      <c r="B243" s="203" t="str">
        <f>X26</f>
        <v>9AM</v>
      </c>
    </row>
    <row r="244" spans="1:2" x14ac:dyDescent="0.25">
      <c r="A244" s="129" t="str">
        <f>U27</f>
        <v>GPI</v>
      </c>
      <c r="B244" s="203" t="str">
        <f>X27</f>
        <v>7AM</v>
      </c>
    </row>
    <row r="245" spans="1:2" x14ac:dyDescent="0.25">
      <c r="A245" s="129" t="str">
        <f>U28</f>
        <v>GPI</v>
      </c>
      <c r="B245" s="203" t="str">
        <f>X28</f>
        <v>12PM</v>
      </c>
    </row>
    <row r="246" spans="1:2" x14ac:dyDescent="0.25">
      <c r="A246" s="129" t="str">
        <f>U29</f>
        <v>CHEP</v>
      </c>
      <c r="B246" s="203">
        <f>X29</f>
        <v>0</v>
      </c>
    </row>
    <row r="247" spans="1:2" x14ac:dyDescent="0.25">
      <c r="A247" s="129">
        <f>U31</f>
        <v>0</v>
      </c>
      <c r="B247" s="203">
        <f>X31</f>
        <v>0</v>
      </c>
    </row>
    <row r="248" spans="1:2" x14ac:dyDescent="0.25">
      <c r="A248" s="129" t="e">
        <f>#REF!</f>
        <v>#REF!</v>
      </c>
      <c r="B248" s="203" t="e">
        <f>#REF!</f>
        <v>#REF!</v>
      </c>
    </row>
    <row r="249" spans="1:2" x14ac:dyDescent="0.25">
      <c r="A249" s="129">
        <f t="shared" ref="A249:A259" si="111">U32</f>
        <v>0</v>
      </c>
      <c r="B249" s="203">
        <f t="shared" ref="B249:B259" si="112">X32</f>
        <v>0</v>
      </c>
    </row>
    <row r="250" spans="1:2" x14ac:dyDescent="0.25">
      <c r="A250" s="129">
        <f t="shared" si="111"/>
        <v>0</v>
      </c>
      <c r="B250" s="203">
        <f t="shared" si="112"/>
        <v>0</v>
      </c>
    </row>
    <row r="251" spans="1:2" x14ac:dyDescent="0.25">
      <c r="A251" s="129" t="str">
        <f t="shared" si="111"/>
        <v>P/U</v>
      </c>
      <c r="B251" s="203" t="str">
        <f t="shared" si="112"/>
        <v>Plan APT</v>
      </c>
    </row>
    <row r="252" spans="1:2" x14ac:dyDescent="0.25">
      <c r="A252" s="129">
        <f t="shared" si="111"/>
        <v>87172</v>
      </c>
      <c r="B252" s="203">
        <f t="shared" si="112"/>
        <v>0</v>
      </c>
    </row>
    <row r="253" spans="1:2" x14ac:dyDescent="0.25">
      <c r="A253" s="129">
        <f t="shared" si="111"/>
        <v>87174</v>
      </c>
      <c r="B253" s="203">
        <f t="shared" si="112"/>
        <v>0</v>
      </c>
    </row>
    <row r="254" spans="1:2" x14ac:dyDescent="0.25">
      <c r="A254" s="129">
        <f t="shared" si="111"/>
        <v>87175</v>
      </c>
      <c r="B254" s="203">
        <f t="shared" si="112"/>
        <v>0</v>
      </c>
    </row>
    <row r="255" spans="1:2" x14ac:dyDescent="0.25">
      <c r="A255" s="129">
        <f t="shared" si="111"/>
        <v>87176</v>
      </c>
      <c r="B255" s="203">
        <f t="shared" si="112"/>
        <v>0</v>
      </c>
    </row>
    <row r="256" spans="1:2" x14ac:dyDescent="0.25">
      <c r="A256" s="129">
        <f t="shared" si="111"/>
        <v>87177</v>
      </c>
      <c r="B256" s="203">
        <f t="shared" si="112"/>
        <v>0</v>
      </c>
    </row>
    <row r="257" spans="1:2" x14ac:dyDescent="0.25">
      <c r="A257" s="129">
        <f t="shared" si="111"/>
        <v>87178</v>
      </c>
      <c r="B257" s="203">
        <f t="shared" si="112"/>
        <v>0</v>
      </c>
    </row>
    <row r="258" spans="1:2" x14ac:dyDescent="0.25">
      <c r="A258" s="129">
        <f t="shared" si="111"/>
        <v>87179</v>
      </c>
      <c r="B258" s="203">
        <f t="shared" si="112"/>
        <v>0</v>
      </c>
    </row>
    <row r="259" spans="1:2" x14ac:dyDescent="0.25">
      <c r="A259" s="129">
        <f t="shared" si="111"/>
        <v>87180</v>
      </c>
      <c r="B259" s="203">
        <f t="shared" si="112"/>
        <v>0</v>
      </c>
    </row>
    <row r="260" spans="1:2" x14ac:dyDescent="0.25">
      <c r="A260" s="129">
        <f t="shared" ref="A260:A273" si="113">U45</f>
        <v>87183</v>
      </c>
      <c r="B260" s="203">
        <f t="shared" ref="B260:B273" si="114">X45</f>
        <v>0</v>
      </c>
    </row>
    <row r="261" spans="1:2" x14ac:dyDescent="0.25">
      <c r="A261" s="129">
        <f t="shared" si="113"/>
        <v>87185</v>
      </c>
      <c r="B261" s="203">
        <f t="shared" si="114"/>
        <v>0</v>
      </c>
    </row>
    <row r="262" spans="1:2" x14ac:dyDescent="0.25">
      <c r="A262" s="129">
        <f t="shared" si="113"/>
        <v>87186</v>
      </c>
      <c r="B262" s="203">
        <f t="shared" si="114"/>
        <v>0</v>
      </c>
    </row>
    <row r="263" spans="1:2" x14ac:dyDescent="0.25">
      <c r="A263" s="129">
        <f t="shared" si="113"/>
        <v>87167</v>
      </c>
      <c r="B263" s="203">
        <f t="shared" si="114"/>
        <v>0</v>
      </c>
    </row>
    <row r="264" spans="1:2" x14ac:dyDescent="0.25">
      <c r="A264" s="129">
        <f t="shared" si="113"/>
        <v>87168</v>
      </c>
      <c r="B264" s="203">
        <f t="shared" si="114"/>
        <v>0</v>
      </c>
    </row>
    <row r="265" spans="1:2" x14ac:dyDescent="0.25">
      <c r="A265" s="129">
        <f t="shared" si="113"/>
        <v>4501370005</v>
      </c>
      <c r="B265" s="203" t="str">
        <f t="shared" si="114"/>
        <v>7AM</v>
      </c>
    </row>
    <row r="266" spans="1:2" x14ac:dyDescent="0.25">
      <c r="A266" s="129">
        <f t="shared" si="113"/>
        <v>4501370006</v>
      </c>
      <c r="B266" s="203" t="str">
        <f t="shared" si="114"/>
        <v>9AM</v>
      </c>
    </row>
    <row r="267" spans="1:2" x14ac:dyDescent="0.25">
      <c r="A267" s="129">
        <f t="shared" si="113"/>
        <v>4501370011</v>
      </c>
      <c r="B267" s="203" t="str">
        <f t="shared" si="114"/>
        <v>11AM</v>
      </c>
    </row>
    <row r="268" spans="1:2" x14ac:dyDescent="0.25">
      <c r="A268" s="129" t="str">
        <f t="shared" si="113"/>
        <v>CHEP</v>
      </c>
      <c r="B268" s="203">
        <f t="shared" si="114"/>
        <v>0</v>
      </c>
    </row>
    <row r="269" spans="1:2" x14ac:dyDescent="0.25">
      <c r="A269" s="129" t="str">
        <f t="shared" si="113"/>
        <v>IPAPER</v>
      </c>
      <c r="B269" s="203" t="str">
        <f t="shared" si="114"/>
        <v>7AM</v>
      </c>
    </row>
    <row r="270" spans="1:2" x14ac:dyDescent="0.25">
      <c r="A270" s="129" t="str">
        <f t="shared" si="113"/>
        <v>AMCOR</v>
      </c>
      <c r="B270" s="203" t="str">
        <f t="shared" si="114"/>
        <v>8AM</v>
      </c>
    </row>
    <row r="271" spans="1:2" x14ac:dyDescent="0.25">
      <c r="A271" s="129" t="str">
        <f t="shared" si="113"/>
        <v>IPAPER</v>
      </c>
      <c r="B271" s="203" t="str">
        <f t="shared" si="114"/>
        <v>9AM</v>
      </c>
    </row>
    <row r="272" spans="1:2" x14ac:dyDescent="0.25">
      <c r="A272" s="129" t="str">
        <f t="shared" si="113"/>
        <v>GPI</v>
      </c>
      <c r="B272" s="203" t="str">
        <f t="shared" si="114"/>
        <v>12PM</v>
      </c>
    </row>
    <row r="273" spans="1:2" x14ac:dyDescent="0.25">
      <c r="A273" s="129" t="str">
        <f t="shared" si="113"/>
        <v>AMCOR</v>
      </c>
      <c r="B273" s="203" t="str">
        <f t="shared" si="114"/>
        <v>10AM</v>
      </c>
    </row>
    <row r="274" spans="1:2" x14ac:dyDescent="0.25">
      <c r="A274" s="129" t="e">
        <f>#REF!</f>
        <v>#REF!</v>
      </c>
      <c r="B274" s="203" t="e">
        <f>#REF!</f>
        <v>#REF!</v>
      </c>
    </row>
  </sheetData>
  <sheetProtection formatCells="0" formatColumns="0" formatRows="0"/>
  <mergeCells count="17">
    <mergeCell ref="L72:L78"/>
    <mergeCell ref="O72:O78"/>
    <mergeCell ref="R72:R78"/>
    <mergeCell ref="U72:U78"/>
    <mergeCell ref="AB33:AJ33"/>
    <mergeCell ref="A61:I61"/>
    <mergeCell ref="L62:L68"/>
    <mergeCell ref="O62:O68"/>
    <mergeCell ref="R62:R68"/>
    <mergeCell ref="U62:U68"/>
    <mergeCell ref="A1:B1"/>
    <mergeCell ref="A3:I3"/>
    <mergeCell ref="J3:R3"/>
    <mergeCell ref="S3:AA3"/>
    <mergeCell ref="A33:I33"/>
    <mergeCell ref="J33:R33"/>
    <mergeCell ref="S33:AA33"/>
  </mergeCells>
  <conditionalFormatting sqref="AB33 J32:J33 S32:S33 S61 AB35:AB41 J61 AB47:AB48 A32:A33 AB50:AB61 A89 H99:H100 J81:J89 J91:J98 S79:S100 A99:A101 A28:A30 A15:A26 AK60:AK100 AB69:AB100">
    <cfRule type="cellIs" dxfId="9424" priority="339" operator="equal">
      <formula>"SLC"</formula>
    </cfRule>
  </conditionalFormatting>
  <conditionalFormatting sqref="AB33 J32:J33 S32:S33 S61 AB35:AB41 J61 AB47:AB48 A32:A33 AB50:AB61 A89 H99:H100 J81:J89 J91:J98 S79:S100 A99:A101 A28:A30 A15:A26 AK60:AK100 AB69:AB100">
    <cfRule type="cellIs" dxfId="9423" priority="335" operator="equal">
      <formula>"IDF"</formula>
    </cfRule>
    <cfRule type="cellIs" dxfId="9422" priority="336" operator="equal">
      <formula>"Costco"</formula>
    </cfRule>
    <cfRule type="cellIs" dxfId="9421" priority="337" operator="equal">
      <formula>"Gutzy"</formula>
    </cfRule>
    <cfRule type="cellIs" dxfId="9420" priority="338" operator="equal">
      <formula>"LCP"</formula>
    </cfRule>
  </conditionalFormatting>
  <conditionalFormatting sqref="S61 AB35:AB41 J61 AB47:AB48 AB50:AB61 A89 H99:H100 J81:J89 J91:J98 S79:S100 A99:A100 A28:A30 A15:A26 AB69:AB100">
    <cfRule type="cellIs" dxfId="9419" priority="334" operator="equal">
      <formula>"Receiving"</formula>
    </cfRule>
  </conditionalFormatting>
  <conditionalFormatting sqref="AB49">
    <cfRule type="cellIs" dxfId="9418" priority="333" operator="equal">
      <formula>"SLC"</formula>
    </cfRule>
  </conditionalFormatting>
  <conditionalFormatting sqref="AB49">
    <cfRule type="cellIs" dxfId="9417" priority="329" operator="equal">
      <formula>"IDF"</formula>
    </cfRule>
    <cfRule type="cellIs" dxfId="9416" priority="330" operator="equal">
      <formula>"Costco"</formula>
    </cfRule>
    <cfRule type="cellIs" dxfId="9415" priority="331" operator="equal">
      <formula>"Gutzy"</formula>
    </cfRule>
    <cfRule type="cellIs" dxfId="9414" priority="332" operator="equal">
      <formula>"LCP"</formula>
    </cfRule>
  </conditionalFormatting>
  <conditionalFormatting sqref="AB49">
    <cfRule type="cellIs" dxfId="9413" priority="328" operator="equal">
      <formula>"Receiving"</formula>
    </cfRule>
  </conditionalFormatting>
  <conditionalFormatting sqref="AB42">
    <cfRule type="cellIs" dxfId="9412" priority="327" operator="equal">
      <formula>"SLC"</formula>
    </cfRule>
  </conditionalFormatting>
  <conditionalFormatting sqref="AB42">
    <cfRule type="cellIs" dxfId="9411" priority="323" operator="equal">
      <formula>"IDF"</formula>
    </cfRule>
    <cfRule type="cellIs" dxfId="9410" priority="324" operator="equal">
      <formula>"Costco"</formula>
    </cfRule>
    <cfRule type="cellIs" dxfId="9409" priority="325" operator="equal">
      <formula>"Gutzy"</formula>
    </cfRule>
    <cfRule type="cellIs" dxfId="9408" priority="326" operator="equal">
      <formula>"LCP"</formula>
    </cfRule>
  </conditionalFormatting>
  <conditionalFormatting sqref="AB42">
    <cfRule type="cellIs" dxfId="9407" priority="322" operator="equal">
      <formula>"Receiving"</formula>
    </cfRule>
  </conditionalFormatting>
  <conditionalFormatting sqref="AB43:AB45">
    <cfRule type="cellIs" dxfId="9406" priority="321" operator="equal">
      <formula>"SLC"</formula>
    </cfRule>
  </conditionalFormatting>
  <conditionalFormatting sqref="AB43:AB45">
    <cfRule type="cellIs" dxfId="9405" priority="317" operator="equal">
      <formula>"IDF"</formula>
    </cfRule>
    <cfRule type="cellIs" dxfId="9404" priority="318" operator="equal">
      <formula>"Costco"</formula>
    </cfRule>
    <cfRule type="cellIs" dxfId="9403" priority="319" operator="equal">
      <formula>"Gutzy"</formula>
    </cfRule>
    <cfRule type="cellIs" dxfId="9402" priority="320" operator="equal">
      <formula>"LCP"</formula>
    </cfRule>
  </conditionalFormatting>
  <conditionalFormatting sqref="AB43:AB45">
    <cfRule type="cellIs" dxfId="9401" priority="316" operator="equal">
      <formula>"Receiving"</formula>
    </cfRule>
  </conditionalFormatting>
  <conditionalFormatting sqref="AB46">
    <cfRule type="cellIs" dxfId="9400" priority="315" operator="equal">
      <formula>"SLC"</formula>
    </cfRule>
  </conditionalFormatting>
  <conditionalFormatting sqref="AB46">
    <cfRule type="cellIs" dxfId="9399" priority="311" operator="equal">
      <formula>"IDF"</formula>
    </cfRule>
    <cfRule type="cellIs" dxfId="9398" priority="312" operator="equal">
      <formula>"Costco"</formula>
    </cfRule>
    <cfRule type="cellIs" dxfId="9397" priority="313" operator="equal">
      <formula>"Gutzy"</formula>
    </cfRule>
    <cfRule type="cellIs" dxfId="9396" priority="314" operator="equal">
      <formula>"LCP"</formula>
    </cfRule>
  </conditionalFormatting>
  <conditionalFormatting sqref="AB46">
    <cfRule type="cellIs" dxfId="9395" priority="310" operator="equal">
      <formula>"Receiving"</formula>
    </cfRule>
  </conditionalFormatting>
  <conditionalFormatting sqref="I101">
    <cfRule type="cellIs" dxfId="9394" priority="309" operator="equal">
      <formula>"SLC"</formula>
    </cfRule>
  </conditionalFormatting>
  <conditionalFormatting sqref="I101">
    <cfRule type="cellIs" dxfId="9393" priority="305" operator="equal">
      <formula>"IDF"</formula>
    </cfRule>
    <cfRule type="cellIs" dxfId="9392" priority="306" operator="equal">
      <formula>"Costco"</formula>
    </cfRule>
    <cfRule type="cellIs" dxfId="9391" priority="307" operator="equal">
      <formula>"Gutzy"</formula>
    </cfRule>
    <cfRule type="cellIs" dxfId="9390" priority="308" operator="equal">
      <formula>"LCP"</formula>
    </cfRule>
  </conditionalFormatting>
  <conditionalFormatting sqref="Q101">
    <cfRule type="cellIs" dxfId="9389" priority="304" operator="equal">
      <formula>"SLC"</formula>
    </cfRule>
  </conditionalFormatting>
  <conditionalFormatting sqref="Q101">
    <cfRule type="cellIs" dxfId="9388" priority="300" operator="equal">
      <formula>"IDF"</formula>
    </cfRule>
    <cfRule type="cellIs" dxfId="9387" priority="301" operator="equal">
      <formula>"Costco"</formula>
    </cfRule>
    <cfRule type="cellIs" dxfId="9386" priority="302" operator="equal">
      <formula>"Gutzy"</formula>
    </cfRule>
    <cfRule type="cellIs" dxfId="9385" priority="303" operator="equal">
      <formula>"LCP"</formula>
    </cfRule>
  </conditionalFormatting>
  <conditionalFormatting sqref="Y101">
    <cfRule type="cellIs" dxfId="9384" priority="299" operator="equal">
      <formula>"SLC"</formula>
    </cfRule>
  </conditionalFormatting>
  <conditionalFormatting sqref="Y101">
    <cfRule type="cellIs" dxfId="9383" priority="295" operator="equal">
      <formula>"IDF"</formula>
    </cfRule>
    <cfRule type="cellIs" dxfId="9382" priority="296" operator="equal">
      <formula>"Costco"</formula>
    </cfRule>
    <cfRule type="cellIs" dxfId="9381" priority="297" operator="equal">
      <formula>"Gutzy"</formula>
    </cfRule>
    <cfRule type="cellIs" dxfId="9380" priority="298" operator="equal">
      <formula>"LCP"</formula>
    </cfRule>
  </conditionalFormatting>
  <conditionalFormatting sqref="AG101">
    <cfRule type="cellIs" dxfId="9379" priority="294" operator="equal">
      <formula>"SLC"</formula>
    </cfRule>
  </conditionalFormatting>
  <conditionalFormatting sqref="AG101">
    <cfRule type="cellIs" dxfId="9378" priority="290" operator="equal">
      <formula>"IDF"</formula>
    </cfRule>
    <cfRule type="cellIs" dxfId="9377" priority="291" operator="equal">
      <formula>"Costco"</formula>
    </cfRule>
    <cfRule type="cellIs" dxfId="9376" priority="292" operator="equal">
      <formula>"Gutzy"</formula>
    </cfRule>
    <cfRule type="cellIs" dxfId="9375" priority="293" operator="equal">
      <formula>"LCP"</formula>
    </cfRule>
  </conditionalFormatting>
  <conditionalFormatting sqref="AO101">
    <cfRule type="cellIs" dxfId="9374" priority="289" operator="equal">
      <formula>"SLC"</formula>
    </cfRule>
  </conditionalFormatting>
  <conditionalFormatting sqref="AO101">
    <cfRule type="cellIs" dxfId="9373" priority="285" operator="equal">
      <formula>"IDF"</formula>
    </cfRule>
    <cfRule type="cellIs" dxfId="9372" priority="286" operator="equal">
      <formula>"Costco"</formula>
    </cfRule>
    <cfRule type="cellIs" dxfId="9371" priority="287" operator="equal">
      <formula>"Gutzy"</formula>
    </cfRule>
    <cfRule type="cellIs" dxfId="9370" priority="288" operator="equal">
      <formula>"LCP"</formula>
    </cfRule>
  </conditionalFormatting>
  <conditionalFormatting sqref="AW101">
    <cfRule type="cellIs" dxfId="9369" priority="284" operator="equal">
      <formula>"SLC"</formula>
    </cfRule>
  </conditionalFormatting>
  <conditionalFormatting sqref="AW101">
    <cfRule type="cellIs" dxfId="9368" priority="280" operator="equal">
      <formula>"IDF"</formula>
    </cfRule>
    <cfRule type="cellIs" dxfId="9367" priority="281" operator="equal">
      <formula>"Costco"</formula>
    </cfRule>
    <cfRule type="cellIs" dxfId="9366" priority="282" operator="equal">
      <formula>"Gutzy"</formula>
    </cfRule>
    <cfRule type="cellIs" dxfId="9365" priority="283" operator="equal">
      <formula>"LCP"</formula>
    </cfRule>
  </conditionalFormatting>
  <conditionalFormatting sqref="J28">
    <cfRule type="cellIs" dxfId="9364" priority="279" operator="equal">
      <formula>"SLC"</formula>
    </cfRule>
  </conditionalFormatting>
  <conditionalFormatting sqref="J28">
    <cfRule type="cellIs" dxfId="9363" priority="275" operator="equal">
      <formula>"IDF"</formula>
    </cfRule>
    <cfRule type="cellIs" dxfId="9362" priority="276" operator="equal">
      <formula>"Costco"</formula>
    </cfRule>
    <cfRule type="cellIs" dxfId="9361" priority="277" operator="equal">
      <formula>"Gutzy"</formula>
    </cfRule>
    <cfRule type="cellIs" dxfId="9360" priority="278" operator="equal">
      <formula>"LCP"</formula>
    </cfRule>
  </conditionalFormatting>
  <conditionalFormatting sqref="J28">
    <cfRule type="cellIs" dxfId="9359" priority="274" operator="equal">
      <formula>"Receiving"</formula>
    </cfRule>
  </conditionalFormatting>
  <conditionalFormatting sqref="S29:S30 S23:S24 S26:S27">
    <cfRule type="cellIs" dxfId="9358" priority="273" operator="equal">
      <formula>"SLC"</formula>
    </cfRule>
  </conditionalFormatting>
  <conditionalFormatting sqref="S29:S30 S23:S24 S26:S27">
    <cfRule type="cellIs" dxfId="9357" priority="269" operator="equal">
      <formula>"IDF"</formula>
    </cfRule>
    <cfRule type="cellIs" dxfId="9356" priority="270" operator="equal">
      <formula>"Costco"</formula>
    </cfRule>
    <cfRule type="cellIs" dxfId="9355" priority="271" operator="equal">
      <formula>"Gutzy"</formula>
    </cfRule>
    <cfRule type="cellIs" dxfId="9354" priority="272" operator="equal">
      <formula>"LCP"</formula>
    </cfRule>
  </conditionalFormatting>
  <conditionalFormatting sqref="S29:S30 S23:S24 S26:S27">
    <cfRule type="cellIs" dxfId="9353" priority="268" operator="equal">
      <formula>"Receiving"</formula>
    </cfRule>
  </conditionalFormatting>
  <conditionalFormatting sqref="J90">
    <cfRule type="cellIs" dxfId="9352" priority="267" operator="equal">
      <formula>"SLC"</formula>
    </cfRule>
  </conditionalFormatting>
  <conditionalFormatting sqref="J90">
    <cfRule type="cellIs" dxfId="9351" priority="263" operator="equal">
      <formula>"IDF"</formula>
    </cfRule>
    <cfRule type="cellIs" dxfId="9350" priority="264" operator="equal">
      <formula>"Costco"</formula>
    </cfRule>
    <cfRule type="cellIs" dxfId="9349" priority="265" operator="equal">
      <formula>"Gutzy"</formula>
    </cfRule>
    <cfRule type="cellIs" dxfId="9348" priority="266" operator="equal">
      <formula>"LCP"</formula>
    </cfRule>
  </conditionalFormatting>
  <conditionalFormatting sqref="J90">
    <cfRule type="cellIs" dxfId="9347" priority="262" operator="equal">
      <formula>"Receiving"</formula>
    </cfRule>
  </conditionalFormatting>
  <conditionalFormatting sqref="J31">
    <cfRule type="cellIs" dxfId="9346" priority="261" operator="equal">
      <formula>"SLC"</formula>
    </cfRule>
  </conditionalFormatting>
  <conditionalFormatting sqref="J31">
    <cfRule type="cellIs" dxfId="9345" priority="257" operator="equal">
      <formula>"IDF"</formula>
    </cfRule>
    <cfRule type="cellIs" dxfId="9344" priority="258" operator="equal">
      <formula>"Costco"</formula>
    </cfRule>
    <cfRule type="cellIs" dxfId="9343" priority="259" operator="equal">
      <formula>"Gutzy"</formula>
    </cfRule>
    <cfRule type="cellIs" dxfId="9342" priority="260" operator="equal">
      <formula>"LCP"</formula>
    </cfRule>
  </conditionalFormatting>
  <conditionalFormatting sqref="J31">
    <cfRule type="cellIs" dxfId="9341" priority="256" operator="equal">
      <formula>"Receiving"</formula>
    </cfRule>
  </conditionalFormatting>
  <conditionalFormatting sqref="J28:J31">
    <cfRule type="cellIs" dxfId="9340" priority="255" operator="equal">
      <formula>"SLC"</formula>
    </cfRule>
  </conditionalFormatting>
  <conditionalFormatting sqref="J28:J31">
    <cfRule type="cellIs" dxfId="9339" priority="251" operator="equal">
      <formula>"IDF"</formula>
    </cfRule>
    <cfRule type="cellIs" dxfId="9338" priority="252" operator="equal">
      <formula>"Costco"</formula>
    </cfRule>
    <cfRule type="cellIs" dxfId="9337" priority="253" operator="equal">
      <formula>"Gutzy"</formula>
    </cfRule>
    <cfRule type="cellIs" dxfId="9336" priority="254" operator="equal">
      <formula>"LCP"</formula>
    </cfRule>
  </conditionalFormatting>
  <conditionalFormatting sqref="J28:J31">
    <cfRule type="cellIs" dxfId="9335" priority="250" operator="equal">
      <formula>"Receiving"</formula>
    </cfRule>
  </conditionalFormatting>
  <conditionalFormatting sqref="S28">
    <cfRule type="cellIs" dxfId="9334" priority="249" operator="equal">
      <formula>"SLC"</formula>
    </cfRule>
  </conditionalFormatting>
  <conditionalFormatting sqref="S28">
    <cfRule type="cellIs" dxfId="9333" priority="245" operator="equal">
      <formula>"IDF"</formula>
    </cfRule>
    <cfRule type="cellIs" dxfId="9332" priority="246" operator="equal">
      <formula>"Costco"</formula>
    </cfRule>
    <cfRule type="cellIs" dxfId="9331" priority="247" operator="equal">
      <formula>"Gutzy"</formula>
    </cfRule>
    <cfRule type="cellIs" dxfId="9330" priority="248" operator="equal">
      <formula>"LCP"</formula>
    </cfRule>
  </conditionalFormatting>
  <conditionalFormatting sqref="S28">
    <cfRule type="cellIs" dxfId="9329" priority="244" operator="equal">
      <formula>"Receiving"</formula>
    </cfRule>
  </conditionalFormatting>
  <conditionalFormatting sqref="S31">
    <cfRule type="cellIs" dxfId="9328" priority="243" operator="equal">
      <formula>"SLC"</formula>
    </cfRule>
  </conditionalFormatting>
  <conditionalFormatting sqref="S31">
    <cfRule type="cellIs" dxfId="9327" priority="239" operator="equal">
      <formula>"IDF"</formula>
    </cfRule>
    <cfRule type="cellIs" dxfId="9326" priority="240" operator="equal">
      <formula>"Costco"</formula>
    </cfRule>
    <cfRule type="cellIs" dxfId="9325" priority="241" operator="equal">
      <formula>"Gutzy"</formula>
    </cfRule>
    <cfRule type="cellIs" dxfId="9324" priority="242" operator="equal">
      <formula>"LCP"</formula>
    </cfRule>
  </conditionalFormatting>
  <conditionalFormatting sqref="S31">
    <cfRule type="cellIs" dxfId="9323" priority="238" operator="equal">
      <formula>"Receiving"</formula>
    </cfRule>
  </conditionalFormatting>
  <conditionalFormatting sqref="J27 J5:J18">
    <cfRule type="cellIs" dxfId="9322" priority="237" operator="equal">
      <formula>"SLC"</formula>
    </cfRule>
  </conditionalFormatting>
  <conditionalFormatting sqref="J27 J5:J18">
    <cfRule type="cellIs" dxfId="9321" priority="233" operator="equal">
      <formula>"IDF"</formula>
    </cfRule>
    <cfRule type="cellIs" dxfId="9320" priority="234" operator="equal">
      <formula>"Costco"</formula>
    </cfRule>
    <cfRule type="cellIs" dxfId="9319" priority="235" operator="equal">
      <formula>"Gutzy"</formula>
    </cfRule>
    <cfRule type="cellIs" dxfId="9318" priority="236" operator="equal">
      <formula>"LCP"</formula>
    </cfRule>
  </conditionalFormatting>
  <conditionalFormatting sqref="J27 J5:J18">
    <cfRule type="cellIs" dxfId="9317" priority="232" operator="equal">
      <formula>"Receiving"</formula>
    </cfRule>
  </conditionalFormatting>
  <conditionalFormatting sqref="J19:J25">
    <cfRule type="cellIs" dxfId="9316" priority="231" operator="equal">
      <formula>"SLC"</formula>
    </cfRule>
  </conditionalFormatting>
  <conditionalFormatting sqref="J19:J25">
    <cfRule type="cellIs" dxfId="9315" priority="227" operator="equal">
      <formula>"IDF"</formula>
    </cfRule>
    <cfRule type="cellIs" dxfId="9314" priority="228" operator="equal">
      <formula>"Costco"</formula>
    </cfRule>
    <cfRule type="cellIs" dxfId="9313" priority="229" operator="equal">
      <formula>"Gutzy"</formula>
    </cfRule>
    <cfRule type="cellIs" dxfId="9312" priority="230" operator="equal">
      <formula>"LCP"</formula>
    </cfRule>
  </conditionalFormatting>
  <conditionalFormatting sqref="J19:J25">
    <cfRule type="cellIs" dxfId="9311" priority="226" operator="equal">
      <formula>"Receiving"</formula>
    </cfRule>
  </conditionalFormatting>
  <conditionalFormatting sqref="S5:S18">
    <cfRule type="cellIs" dxfId="9310" priority="225" operator="equal">
      <formula>"SLC"</formula>
    </cfRule>
  </conditionalFormatting>
  <conditionalFormatting sqref="S5:S18">
    <cfRule type="cellIs" dxfId="9309" priority="221" operator="equal">
      <formula>"IDF"</formula>
    </cfRule>
    <cfRule type="cellIs" dxfId="9308" priority="222" operator="equal">
      <formula>"Costco"</formula>
    </cfRule>
    <cfRule type="cellIs" dxfId="9307" priority="223" operator="equal">
      <formula>"Gutzy"</formula>
    </cfRule>
    <cfRule type="cellIs" dxfId="9306" priority="224" operator="equal">
      <formula>"LCP"</formula>
    </cfRule>
  </conditionalFormatting>
  <conditionalFormatting sqref="S5:S18">
    <cfRule type="cellIs" dxfId="9305" priority="220" operator="equal">
      <formula>"Receiving"</formula>
    </cfRule>
  </conditionalFormatting>
  <conditionalFormatting sqref="S19:S24">
    <cfRule type="cellIs" dxfId="9304" priority="219" operator="equal">
      <formula>"SLC"</formula>
    </cfRule>
  </conditionalFormatting>
  <conditionalFormatting sqref="S19:S24">
    <cfRule type="cellIs" dxfId="9303" priority="215" operator="equal">
      <formula>"IDF"</formula>
    </cfRule>
    <cfRule type="cellIs" dxfId="9302" priority="216" operator="equal">
      <formula>"Costco"</formula>
    </cfRule>
    <cfRule type="cellIs" dxfId="9301" priority="217" operator="equal">
      <formula>"Gutzy"</formula>
    </cfRule>
    <cfRule type="cellIs" dxfId="9300" priority="218" operator="equal">
      <formula>"LCP"</formula>
    </cfRule>
  </conditionalFormatting>
  <conditionalFormatting sqref="S19:S24">
    <cfRule type="cellIs" dxfId="9299" priority="214" operator="equal">
      <formula>"Receiving"</formula>
    </cfRule>
  </conditionalFormatting>
  <conditionalFormatting sqref="S25">
    <cfRule type="cellIs" dxfId="9298" priority="213" operator="equal">
      <formula>"SLC"</formula>
    </cfRule>
  </conditionalFormatting>
  <conditionalFormatting sqref="S25">
    <cfRule type="cellIs" dxfId="9297" priority="209" operator="equal">
      <formula>"IDF"</formula>
    </cfRule>
    <cfRule type="cellIs" dxfId="9296" priority="210" operator="equal">
      <formula>"Costco"</formula>
    </cfRule>
    <cfRule type="cellIs" dxfId="9295" priority="211" operator="equal">
      <formula>"Gutzy"</formula>
    </cfRule>
    <cfRule type="cellIs" dxfId="9294" priority="212" operator="equal">
      <formula>"LCP"</formula>
    </cfRule>
  </conditionalFormatting>
  <conditionalFormatting sqref="S25">
    <cfRule type="cellIs" dxfId="9293" priority="208" operator="equal">
      <formula>"Receiving"</formula>
    </cfRule>
  </conditionalFormatting>
  <conditionalFormatting sqref="A31">
    <cfRule type="cellIs" dxfId="9292" priority="207" operator="equal">
      <formula>"SLC"</formula>
    </cfRule>
  </conditionalFormatting>
  <conditionalFormatting sqref="A31">
    <cfRule type="cellIs" dxfId="9291" priority="203" operator="equal">
      <formula>"IDF"</formula>
    </cfRule>
    <cfRule type="cellIs" dxfId="9290" priority="204" operator="equal">
      <formula>"Costco"</formula>
    </cfRule>
    <cfRule type="cellIs" dxfId="9289" priority="205" operator="equal">
      <formula>"Gutzy"</formula>
    </cfRule>
    <cfRule type="cellIs" dxfId="9288" priority="206" operator="equal">
      <formula>"LCP"</formula>
    </cfRule>
  </conditionalFormatting>
  <conditionalFormatting sqref="A31">
    <cfRule type="cellIs" dxfId="9287" priority="202" operator="equal">
      <formula>"Receiving"</formula>
    </cfRule>
  </conditionalFormatting>
  <conditionalFormatting sqref="A31">
    <cfRule type="cellIs" dxfId="9286" priority="201" operator="equal">
      <formula>"SLC"</formula>
    </cfRule>
  </conditionalFormatting>
  <conditionalFormatting sqref="A31">
    <cfRule type="cellIs" dxfId="9285" priority="197" operator="equal">
      <formula>"IDF"</formula>
    </cfRule>
    <cfRule type="cellIs" dxfId="9284" priority="198" operator="equal">
      <formula>"Costco"</formula>
    </cfRule>
    <cfRule type="cellIs" dxfId="9283" priority="199" operator="equal">
      <formula>"Gutzy"</formula>
    </cfRule>
    <cfRule type="cellIs" dxfId="9282" priority="200" operator="equal">
      <formula>"LCP"</formula>
    </cfRule>
  </conditionalFormatting>
  <conditionalFormatting sqref="A31">
    <cfRule type="cellIs" dxfId="9281" priority="196" operator="equal">
      <formula>"Receiving"</formula>
    </cfRule>
  </conditionalFormatting>
  <conditionalFormatting sqref="A61">
    <cfRule type="cellIs" dxfId="9280" priority="195" operator="equal">
      <formula>"SLC"</formula>
    </cfRule>
  </conditionalFormatting>
  <conditionalFormatting sqref="A61">
    <cfRule type="cellIs" dxfId="9279" priority="191" operator="equal">
      <formula>"IDF"</formula>
    </cfRule>
    <cfRule type="cellIs" dxfId="9278" priority="192" operator="equal">
      <formula>"Costco"</formula>
    </cfRule>
    <cfRule type="cellIs" dxfId="9277" priority="193" operator="equal">
      <formula>"Gutzy"</formula>
    </cfRule>
    <cfRule type="cellIs" dxfId="9276" priority="194" operator="equal">
      <formula>"LCP"</formula>
    </cfRule>
  </conditionalFormatting>
  <conditionalFormatting sqref="A57">
    <cfRule type="cellIs" dxfId="9275" priority="190" operator="equal">
      <formula>"SLC"</formula>
    </cfRule>
  </conditionalFormatting>
  <conditionalFormatting sqref="A57">
    <cfRule type="cellIs" dxfId="9274" priority="186" operator="equal">
      <formula>"IDF"</formula>
    </cfRule>
    <cfRule type="cellIs" dxfId="9273" priority="187" operator="equal">
      <formula>"Costco"</formula>
    </cfRule>
    <cfRule type="cellIs" dxfId="9272" priority="188" operator="equal">
      <formula>"Gutzy"</formula>
    </cfRule>
    <cfRule type="cellIs" dxfId="9271" priority="189" operator="equal">
      <formula>"LCP"</formula>
    </cfRule>
  </conditionalFormatting>
  <conditionalFormatting sqref="A57">
    <cfRule type="cellIs" dxfId="9270" priority="185" operator="equal">
      <formula>"Receiving"</formula>
    </cfRule>
  </conditionalFormatting>
  <conditionalFormatting sqref="A60">
    <cfRule type="cellIs" dxfId="9269" priority="184" operator="equal">
      <formula>"SLC"</formula>
    </cfRule>
  </conditionalFormatting>
  <conditionalFormatting sqref="A60">
    <cfRule type="cellIs" dxfId="9268" priority="180" operator="equal">
      <formula>"IDF"</formula>
    </cfRule>
    <cfRule type="cellIs" dxfId="9267" priority="181" operator="equal">
      <formula>"Costco"</formula>
    </cfRule>
    <cfRule type="cellIs" dxfId="9266" priority="182" operator="equal">
      <formula>"Gutzy"</formula>
    </cfRule>
    <cfRule type="cellIs" dxfId="9265" priority="183" operator="equal">
      <formula>"LCP"</formula>
    </cfRule>
  </conditionalFormatting>
  <conditionalFormatting sqref="A60">
    <cfRule type="cellIs" dxfId="9264" priority="179" operator="equal">
      <formula>"Receiving"</formula>
    </cfRule>
  </conditionalFormatting>
  <conditionalFormatting sqref="A57:A60">
    <cfRule type="cellIs" dxfId="9263" priority="178" operator="equal">
      <formula>"SLC"</formula>
    </cfRule>
  </conditionalFormatting>
  <conditionalFormatting sqref="A57:A60">
    <cfRule type="cellIs" dxfId="9262" priority="174" operator="equal">
      <formula>"IDF"</formula>
    </cfRule>
    <cfRule type="cellIs" dxfId="9261" priority="175" operator="equal">
      <formula>"Costco"</formula>
    </cfRule>
    <cfRule type="cellIs" dxfId="9260" priority="176" operator="equal">
      <formula>"Gutzy"</formula>
    </cfRule>
    <cfRule type="cellIs" dxfId="9259" priority="177" operator="equal">
      <formula>"LCP"</formula>
    </cfRule>
  </conditionalFormatting>
  <conditionalFormatting sqref="A57:A60">
    <cfRule type="cellIs" dxfId="9258" priority="173" operator="equal">
      <formula>"Receiving"</formula>
    </cfRule>
  </conditionalFormatting>
  <conditionalFormatting sqref="A35:A48">
    <cfRule type="cellIs" dxfId="9257" priority="172" operator="equal">
      <formula>"SLC"</formula>
    </cfRule>
  </conditionalFormatting>
  <conditionalFormatting sqref="A35:A48">
    <cfRule type="cellIs" dxfId="9256" priority="168" operator="equal">
      <formula>"IDF"</formula>
    </cfRule>
    <cfRule type="cellIs" dxfId="9255" priority="169" operator="equal">
      <formula>"Costco"</formula>
    </cfRule>
    <cfRule type="cellIs" dxfId="9254" priority="170" operator="equal">
      <formula>"Gutzy"</formula>
    </cfRule>
    <cfRule type="cellIs" dxfId="9253" priority="171" operator="equal">
      <formula>"LCP"</formula>
    </cfRule>
  </conditionalFormatting>
  <conditionalFormatting sqref="A35:A48">
    <cfRule type="cellIs" dxfId="9252" priority="167" operator="equal">
      <formula>"Receiving"</formula>
    </cfRule>
  </conditionalFormatting>
  <conditionalFormatting sqref="A49:A54">
    <cfRule type="cellIs" dxfId="9251" priority="166" operator="equal">
      <formula>"SLC"</formula>
    </cfRule>
  </conditionalFormatting>
  <conditionalFormatting sqref="A49:A54">
    <cfRule type="cellIs" dxfId="9250" priority="162" operator="equal">
      <formula>"IDF"</formula>
    </cfRule>
    <cfRule type="cellIs" dxfId="9249" priority="163" operator="equal">
      <formula>"Costco"</formula>
    </cfRule>
    <cfRule type="cellIs" dxfId="9248" priority="164" operator="equal">
      <formula>"Gutzy"</formula>
    </cfRule>
    <cfRule type="cellIs" dxfId="9247" priority="165" operator="equal">
      <formula>"LCP"</formula>
    </cfRule>
  </conditionalFormatting>
  <conditionalFormatting sqref="A49:A54">
    <cfRule type="cellIs" dxfId="9246" priority="161" operator="equal">
      <formula>"Receiving"</formula>
    </cfRule>
  </conditionalFormatting>
  <conditionalFormatting sqref="J60">
    <cfRule type="cellIs" dxfId="9245" priority="160" operator="equal">
      <formula>"SLC"</formula>
    </cfRule>
  </conditionalFormatting>
  <conditionalFormatting sqref="J60">
    <cfRule type="cellIs" dxfId="9244" priority="156" operator="equal">
      <formula>"IDF"</formula>
    </cfRule>
    <cfRule type="cellIs" dxfId="9243" priority="157" operator="equal">
      <formula>"Costco"</formula>
    </cfRule>
    <cfRule type="cellIs" dxfId="9242" priority="158" operator="equal">
      <formula>"Gutzy"</formula>
    </cfRule>
    <cfRule type="cellIs" dxfId="9241" priority="159" operator="equal">
      <formula>"LCP"</formula>
    </cfRule>
  </conditionalFormatting>
  <conditionalFormatting sqref="J60">
    <cfRule type="cellIs" dxfId="9240" priority="155" operator="equal">
      <formula>"Receiving"</formula>
    </cfRule>
  </conditionalFormatting>
  <conditionalFormatting sqref="J60">
    <cfRule type="cellIs" dxfId="9239" priority="154" operator="equal">
      <formula>"SLC"</formula>
    </cfRule>
  </conditionalFormatting>
  <conditionalFormatting sqref="J60">
    <cfRule type="cellIs" dxfId="9238" priority="150" operator="equal">
      <formula>"IDF"</formula>
    </cfRule>
    <cfRule type="cellIs" dxfId="9237" priority="151" operator="equal">
      <formula>"Costco"</formula>
    </cfRule>
    <cfRule type="cellIs" dxfId="9236" priority="152" operator="equal">
      <formula>"Gutzy"</formula>
    </cfRule>
    <cfRule type="cellIs" dxfId="9235" priority="153" operator="equal">
      <formula>"LCP"</formula>
    </cfRule>
  </conditionalFormatting>
  <conditionalFormatting sqref="J60">
    <cfRule type="cellIs" dxfId="9234" priority="149" operator="equal">
      <formula>"Receiving"</formula>
    </cfRule>
  </conditionalFormatting>
  <conditionalFormatting sqref="J35:J48">
    <cfRule type="cellIs" dxfId="9233" priority="148" operator="equal">
      <formula>"SLC"</formula>
    </cfRule>
  </conditionalFormatting>
  <conditionalFormatting sqref="J35:J48">
    <cfRule type="cellIs" dxfId="9232" priority="144" operator="equal">
      <formula>"IDF"</formula>
    </cfRule>
    <cfRule type="cellIs" dxfId="9231" priority="145" operator="equal">
      <formula>"Costco"</formula>
    </cfRule>
    <cfRule type="cellIs" dxfId="9230" priority="146" operator="equal">
      <formula>"Gutzy"</formula>
    </cfRule>
    <cfRule type="cellIs" dxfId="9229" priority="147" operator="equal">
      <formula>"LCP"</formula>
    </cfRule>
  </conditionalFormatting>
  <conditionalFormatting sqref="J35:J48">
    <cfRule type="cellIs" dxfId="9228" priority="143" operator="equal">
      <formula>"Receiving"</formula>
    </cfRule>
  </conditionalFormatting>
  <conditionalFormatting sqref="J49:J53">
    <cfRule type="cellIs" dxfId="9227" priority="142" operator="equal">
      <formula>"SLC"</formula>
    </cfRule>
  </conditionalFormatting>
  <conditionalFormatting sqref="J49:J53">
    <cfRule type="cellIs" dxfId="9226" priority="138" operator="equal">
      <formula>"IDF"</formula>
    </cfRule>
    <cfRule type="cellIs" dxfId="9225" priority="139" operator="equal">
      <formula>"Costco"</formula>
    </cfRule>
    <cfRule type="cellIs" dxfId="9224" priority="140" operator="equal">
      <formula>"Gutzy"</formula>
    </cfRule>
    <cfRule type="cellIs" dxfId="9223" priority="141" operator="equal">
      <formula>"LCP"</formula>
    </cfRule>
  </conditionalFormatting>
  <conditionalFormatting sqref="J49:J53">
    <cfRule type="cellIs" dxfId="9222" priority="137" operator="equal">
      <formula>"Receiving"</formula>
    </cfRule>
  </conditionalFormatting>
  <conditionalFormatting sqref="S57">
    <cfRule type="cellIs" dxfId="9221" priority="136" operator="equal">
      <formula>"SLC"</formula>
    </cfRule>
  </conditionalFormatting>
  <conditionalFormatting sqref="S57">
    <cfRule type="cellIs" dxfId="9220" priority="132" operator="equal">
      <formula>"IDF"</formula>
    </cfRule>
    <cfRule type="cellIs" dxfId="9219" priority="133" operator="equal">
      <formula>"Costco"</formula>
    </cfRule>
    <cfRule type="cellIs" dxfId="9218" priority="134" operator="equal">
      <formula>"Gutzy"</formula>
    </cfRule>
    <cfRule type="cellIs" dxfId="9217" priority="135" operator="equal">
      <formula>"LCP"</formula>
    </cfRule>
  </conditionalFormatting>
  <conditionalFormatting sqref="S57">
    <cfRule type="cellIs" dxfId="9216" priority="131" operator="equal">
      <formula>"Receiving"</formula>
    </cfRule>
  </conditionalFormatting>
  <conditionalFormatting sqref="S60">
    <cfRule type="cellIs" dxfId="9215" priority="130" operator="equal">
      <formula>"SLC"</formula>
    </cfRule>
  </conditionalFormatting>
  <conditionalFormatting sqref="S60">
    <cfRule type="cellIs" dxfId="9214" priority="126" operator="equal">
      <formula>"IDF"</formula>
    </cfRule>
    <cfRule type="cellIs" dxfId="9213" priority="127" operator="equal">
      <formula>"Costco"</formula>
    </cfRule>
    <cfRule type="cellIs" dxfId="9212" priority="128" operator="equal">
      <formula>"Gutzy"</formula>
    </cfRule>
    <cfRule type="cellIs" dxfId="9211" priority="129" operator="equal">
      <formula>"LCP"</formula>
    </cfRule>
  </conditionalFormatting>
  <conditionalFormatting sqref="S60">
    <cfRule type="cellIs" dxfId="9210" priority="125" operator="equal">
      <formula>"Receiving"</formula>
    </cfRule>
  </conditionalFormatting>
  <conditionalFormatting sqref="S57:S60">
    <cfRule type="cellIs" dxfId="9209" priority="124" operator="equal">
      <formula>"SLC"</formula>
    </cfRule>
  </conditionalFormatting>
  <conditionalFormatting sqref="S57:S60">
    <cfRule type="cellIs" dxfId="9208" priority="120" operator="equal">
      <formula>"IDF"</formula>
    </cfRule>
    <cfRule type="cellIs" dxfId="9207" priority="121" operator="equal">
      <formula>"Costco"</formula>
    </cfRule>
    <cfRule type="cellIs" dxfId="9206" priority="122" operator="equal">
      <formula>"Gutzy"</formula>
    </cfRule>
    <cfRule type="cellIs" dxfId="9205" priority="123" operator="equal">
      <formula>"LCP"</formula>
    </cfRule>
  </conditionalFormatting>
  <conditionalFormatting sqref="S57:S60">
    <cfRule type="cellIs" dxfId="9204" priority="119" operator="equal">
      <formula>"Receiving"</formula>
    </cfRule>
  </conditionalFormatting>
  <conditionalFormatting sqref="S55:S56 S35:S48">
    <cfRule type="cellIs" dxfId="9203" priority="118" operator="equal">
      <formula>"SLC"</formula>
    </cfRule>
  </conditionalFormatting>
  <conditionalFormatting sqref="S55:S56 S35:S48">
    <cfRule type="cellIs" dxfId="9202" priority="114" operator="equal">
      <formula>"IDF"</formula>
    </cfRule>
    <cfRule type="cellIs" dxfId="9201" priority="115" operator="equal">
      <formula>"Costco"</formula>
    </cfRule>
    <cfRule type="cellIs" dxfId="9200" priority="116" operator="equal">
      <formula>"Gutzy"</formula>
    </cfRule>
    <cfRule type="cellIs" dxfId="9199" priority="117" operator="equal">
      <formula>"LCP"</formula>
    </cfRule>
  </conditionalFormatting>
  <conditionalFormatting sqref="S55:S56 S35:S48">
    <cfRule type="cellIs" dxfId="9198" priority="113" operator="equal">
      <formula>"Receiving"</formula>
    </cfRule>
  </conditionalFormatting>
  <conditionalFormatting sqref="S49:S54">
    <cfRule type="cellIs" dxfId="9197" priority="112" operator="equal">
      <formula>"SLC"</formula>
    </cfRule>
  </conditionalFormatting>
  <conditionalFormatting sqref="S49:S54">
    <cfRule type="cellIs" dxfId="9196" priority="108" operator="equal">
      <formula>"IDF"</formula>
    </cfRule>
    <cfRule type="cellIs" dxfId="9195" priority="109" operator="equal">
      <formula>"Costco"</formula>
    </cfRule>
    <cfRule type="cellIs" dxfId="9194" priority="110" operator="equal">
      <formula>"Gutzy"</formula>
    </cfRule>
    <cfRule type="cellIs" dxfId="9193" priority="111" operator="equal">
      <formula>"LCP"</formula>
    </cfRule>
  </conditionalFormatting>
  <conditionalFormatting sqref="S49:S54">
    <cfRule type="cellIs" dxfId="9192" priority="107" operator="equal">
      <formula>"Receiving"</formula>
    </cfRule>
  </conditionalFormatting>
  <conditionalFormatting sqref="A88">
    <cfRule type="cellIs" dxfId="9191" priority="106" operator="equal">
      <formula>"SLC"</formula>
    </cfRule>
  </conditionalFormatting>
  <conditionalFormatting sqref="A88">
    <cfRule type="cellIs" dxfId="9190" priority="102" operator="equal">
      <formula>"IDF"</formula>
    </cfRule>
    <cfRule type="cellIs" dxfId="9189" priority="103" operator="equal">
      <formula>"Costco"</formula>
    </cfRule>
    <cfRule type="cellIs" dxfId="9188" priority="104" operator="equal">
      <formula>"Gutzy"</formula>
    </cfRule>
    <cfRule type="cellIs" dxfId="9187" priority="105" operator="equal">
      <formula>"LCP"</formula>
    </cfRule>
  </conditionalFormatting>
  <conditionalFormatting sqref="A88">
    <cfRule type="cellIs" dxfId="9186" priority="101" operator="equal">
      <formula>"Receiving"</formula>
    </cfRule>
  </conditionalFormatting>
  <conditionalFormatting sqref="A86:A88">
    <cfRule type="cellIs" dxfId="9185" priority="100" operator="equal">
      <formula>"SLC"</formula>
    </cfRule>
  </conditionalFormatting>
  <conditionalFormatting sqref="A86:A88">
    <cfRule type="cellIs" dxfId="9184" priority="96" operator="equal">
      <formula>"IDF"</formula>
    </cfRule>
    <cfRule type="cellIs" dxfId="9183" priority="97" operator="equal">
      <formula>"Costco"</formula>
    </cfRule>
    <cfRule type="cellIs" dxfId="9182" priority="98" operator="equal">
      <formula>"Gutzy"</formula>
    </cfRule>
    <cfRule type="cellIs" dxfId="9181" priority="99" operator="equal">
      <formula>"LCP"</formula>
    </cfRule>
  </conditionalFormatting>
  <conditionalFormatting sqref="A86:A88">
    <cfRule type="cellIs" dxfId="9180" priority="95" operator="equal">
      <formula>"Receiving"</formula>
    </cfRule>
  </conditionalFormatting>
  <conditionalFormatting sqref="A83 A63:A76">
    <cfRule type="cellIs" dxfId="9179" priority="94" operator="equal">
      <formula>"SLC"</formula>
    </cfRule>
  </conditionalFormatting>
  <conditionalFormatting sqref="A83 A63:A76">
    <cfRule type="cellIs" dxfId="9178" priority="90" operator="equal">
      <formula>"IDF"</formula>
    </cfRule>
    <cfRule type="cellIs" dxfId="9177" priority="91" operator="equal">
      <formula>"Costco"</formula>
    </cfRule>
    <cfRule type="cellIs" dxfId="9176" priority="92" operator="equal">
      <formula>"Gutzy"</formula>
    </cfRule>
    <cfRule type="cellIs" dxfId="9175" priority="93" operator="equal">
      <formula>"LCP"</formula>
    </cfRule>
  </conditionalFormatting>
  <conditionalFormatting sqref="A83 A63:A76">
    <cfRule type="cellIs" dxfId="9174" priority="89" operator="equal">
      <formula>"Receiving"</formula>
    </cfRule>
  </conditionalFormatting>
  <conditionalFormatting sqref="A77:A82">
    <cfRule type="cellIs" dxfId="9173" priority="88" operator="equal">
      <formula>"SLC"</formula>
    </cfRule>
  </conditionalFormatting>
  <conditionalFormatting sqref="A77:A82">
    <cfRule type="cellIs" dxfId="9172" priority="84" operator="equal">
      <formula>"IDF"</formula>
    </cfRule>
    <cfRule type="cellIs" dxfId="9171" priority="85" operator="equal">
      <formula>"Costco"</formula>
    </cfRule>
    <cfRule type="cellIs" dxfId="9170" priority="86" operator="equal">
      <formula>"Gutzy"</formula>
    </cfRule>
    <cfRule type="cellIs" dxfId="9169" priority="87" operator="equal">
      <formula>"LCP"</formula>
    </cfRule>
  </conditionalFormatting>
  <conditionalFormatting sqref="A77:A82">
    <cfRule type="cellIs" dxfId="9168" priority="83" operator="equal">
      <formula>"Receiving"</formula>
    </cfRule>
  </conditionalFormatting>
  <conditionalFormatting sqref="A90:A98 H90:H98">
    <cfRule type="cellIs" dxfId="9167" priority="82" operator="equal">
      <formula>"SLC"</formula>
    </cfRule>
  </conditionalFormatting>
  <conditionalFormatting sqref="A90:A98 H90:H98">
    <cfRule type="cellIs" dxfId="9166" priority="78" operator="equal">
      <formula>"IDF"</formula>
    </cfRule>
    <cfRule type="cellIs" dxfId="9165" priority="79" operator="equal">
      <formula>"Costco"</formula>
    </cfRule>
    <cfRule type="cellIs" dxfId="9164" priority="80" operator="equal">
      <formula>"Gutzy"</formula>
    </cfRule>
    <cfRule type="cellIs" dxfId="9163" priority="81" operator="equal">
      <formula>"LCP"</formula>
    </cfRule>
  </conditionalFormatting>
  <conditionalFormatting sqref="A90:A98 H90:H98">
    <cfRule type="cellIs" dxfId="9162" priority="77" operator="equal">
      <formula>"Receiving"</formula>
    </cfRule>
  </conditionalFormatting>
  <conditionalFormatting sqref="S72:S77 N63:N68 N72:N78">
    <cfRule type="cellIs" dxfId="9161" priority="76" operator="equal">
      <formula>"SLC"</formula>
    </cfRule>
  </conditionalFormatting>
  <conditionalFormatting sqref="S72:S77 N63:N68 N72:N78">
    <cfRule type="cellIs" dxfId="9160" priority="72" operator="equal">
      <formula>"IDF"</formula>
    </cfRule>
    <cfRule type="cellIs" dxfId="9159" priority="73" operator="equal">
      <formula>"Costco"</formula>
    </cfRule>
    <cfRule type="cellIs" dxfId="9158" priority="74" operator="equal">
      <formula>"Gutzy"</formula>
    </cfRule>
    <cfRule type="cellIs" dxfId="9157" priority="75" operator="equal">
      <formula>"LCP"</formula>
    </cfRule>
  </conditionalFormatting>
  <conditionalFormatting sqref="S72:S77">
    <cfRule type="cellIs" dxfId="9156" priority="71" operator="equal">
      <formula>"Receiving"</formula>
    </cfRule>
  </conditionalFormatting>
  <conditionalFormatting sqref="Q63:Q67 T73:T78 W63:W68 O62 U72 L62:L68 S63:T68">
    <cfRule type="cellIs" dxfId="9155" priority="70" operator="equal">
      <formula>"SLC"</formula>
    </cfRule>
  </conditionalFormatting>
  <conditionalFormatting sqref="Q63:Q67 T73:T78 W63:W68 O62 U72 L62:L68 S63:T68">
    <cfRule type="cellIs" dxfId="9154" priority="66" operator="equal">
      <formula>"IDF"</formula>
    </cfRule>
    <cfRule type="cellIs" dxfId="9153" priority="67" operator="equal">
      <formula>"Costco"</formula>
    </cfRule>
    <cfRule type="cellIs" dxfId="9152" priority="68" operator="equal">
      <formula>"Gutzy"</formula>
    </cfRule>
    <cfRule type="cellIs" dxfId="9151" priority="69" operator="equal">
      <formula>"LCP"</formula>
    </cfRule>
  </conditionalFormatting>
  <conditionalFormatting sqref="Q73:Q78">
    <cfRule type="cellIs" dxfId="9150" priority="65" operator="equal">
      <formula>"SLC"</formula>
    </cfRule>
  </conditionalFormatting>
  <conditionalFormatting sqref="Q73:Q78">
    <cfRule type="cellIs" dxfId="9149" priority="61" operator="equal">
      <formula>"IDF"</formula>
    </cfRule>
    <cfRule type="cellIs" dxfId="9148" priority="62" operator="equal">
      <formula>"Costco"</formula>
    </cfRule>
    <cfRule type="cellIs" dxfId="9147" priority="63" operator="equal">
      <formula>"Gutzy"</formula>
    </cfRule>
    <cfRule type="cellIs" dxfId="9146" priority="64" operator="equal">
      <formula>"LCP"</formula>
    </cfRule>
  </conditionalFormatting>
  <conditionalFormatting sqref="W73:W78">
    <cfRule type="cellIs" dxfId="9145" priority="60" operator="equal">
      <formula>"SLC"</formula>
    </cfRule>
  </conditionalFormatting>
  <conditionalFormatting sqref="W73:W78">
    <cfRule type="cellIs" dxfId="9144" priority="56" operator="equal">
      <formula>"IDF"</formula>
    </cfRule>
    <cfRule type="cellIs" dxfId="9143" priority="57" operator="equal">
      <formula>"Costco"</formula>
    </cfRule>
    <cfRule type="cellIs" dxfId="9142" priority="58" operator="equal">
      <formula>"Gutzy"</formula>
    </cfRule>
    <cfRule type="cellIs" dxfId="9141" priority="59" operator="equal">
      <formula>"LCP"</formula>
    </cfRule>
  </conditionalFormatting>
  <conditionalFormatting sqref="N72:N78 U72 L62:L68 S63:S68">
    <cfRule type="cellIs" dxfId="9140" priority="55" operator="equal">
      <formula>"Receiving"</formula>
    </cfRule>
  </conditionalFormatting>
  <conditionalFormatting sqref="A27">
    <cfRule type="cellIs" dxfId="9139" priority="54" operator="equal">
      <formula>"SLC"</formula>
    </cfRule>
  </conditionalFormatting>
  <conditionalFormatting sqref="A27">
    <cfRule type="cellIs" dxfId="9138" priority="50" operator="equal">
      <formula>"IDF"</formula>
    </cfRule>
    <cfRule type="cellIs" dxfId="9137" priority="51" operator="equal">
      <formula>"Costco"</formula>
    </cfRule>
    <cfRule type="cellIs" dxfId="9136" priority="52" operator="equal">
      <formula>"Gutzy"</formula>
    </cfRule>
    <cfRule type="cellIs" dxfId="9135" priority="53" operator="equal">
      <formula>"LCP"</formula>
    </cfRule>
  </conditionalFormatting>
  <conditionalFormatting sqref="A27">
    <cfRule type="cellIs" dxfId="9134" priority="49" operator="equal">
      <formula>"Receiving"</formula>
    </cfRule>
  </conditionalFormatting>
  <conditionalFormatting sqref="A85">
    <cfRule type="cellIs" dxfId="9133" priority="48" operator="equal">
      <formula>"SLC"</formula>
    </cfRule>
  </conditionalFormatting>
  <conditionalFormatting sqref="A85">
    <cfRule type="cellIs" dxfId="9132" priority="44" operator="equal">
      <formula>"IDF"</formula>
    </cfRule>
    <cfRule type="cellIs" dxfId="9131" priority="45" operator="equal">
      <formula>"Costco"</formula>
    </cfRule>
    <cfRule type="cellIs" dxfId="9130" priority="46" operator="equal">
      <formula>"Gutzy"</formula>
    </cfRule>
    <cfRule type="cellIs" dxfId="9129" priority="47" operator="equal">
      <formula>"LCP"</formula>
    </cfRule>
  </conditionalFormatting>
  <conditionalFormatting sqref="A85">
    <cfRule type="cellIs" dxfId="9128" priority="43" operator="equal">
      <formula>"Receiving"</formula>
    </cfRule>
  </conditionalFormatting>
  <conditionalFormatting sqref="A5:A14">
    <cfRule type="cellIs" dxfId="9127" priority="42" operator="equal">
      <formula>"SLC"</formula>
    </cfRule>
  </conditionalFormatting>
  <conditionalFormatting sqref="A5:A14">
    <cfRule type="cellIs" dxfId="9126" priority="38" operator="equal">
      <formula>"IDF"</formula>
    </cfRule>
    <cfRule type="cellIs" dxfId="9125" priority="39" operator="equal">
      <formula>"Costco"</formula>
    </cfRule>
    <cfRule type="cellIs" dxfId="9124" priority="40" operator="equal">
      <formula>"Gutzy"</formula>
    </cfRule>
    <cfRule type="cellIs" dxfId="9123" priority="41" operator="equal">
      <formula>"LCP"</formula>
    </cfRule>
  </conditionalFormatting>
  <conditionalFormatting sqref="A5:A14">
    <cfRule type="cellIs" dxfId="9122" priority="37" operator="equal">
      <formula>"Receiving"</formula>
    </cfRule>
  </conditionalFormatting>
  <conditionalFormatting sqref="J26">
    <cfRule type="cellIs" dxfId="9121" priority="36" operator="equal">
      <formula>"SLC"</formula>
    </cfRule>
  </conditionalFormatting>
  <conditionalFormatting sqref="J26">
    <cfRule type="cellIs" dxfId="9120" priority="32" operator="equal">
      <formula>"IDF"</formula>
    </cfRule>
    <cfRule type="cellIs" dxfId="9119" priority="33" operator="equal">
      <formula>"Costco"</formula>
    </cfRule>
    <cfRule type="cellIs" dxfId="9118" priority="34" operator="equal">
      <formula>"Gutzy"</formula>
    </cfRule>
    <cfRule type="cellIs" dxfId="9117" priority="35" operator="equal">
      <formula>"LCP"</formula>
    </cfRule>
  </conditionalFormatting>
  <conditionalFormatting sqref="J26">
    <cfRule type="cellIs" dxfId="9116" priority="31" operator="equal">
      <formula>"Receiving"</formula>
    </cfRule>
  </conditionalFormatting>
  <conditionalFormatting sqref="A56">
    <cfRule type="cellIs" dxfId="9115" priority="30" operator="equal">
      <formula>"SLC"</formula>
    </cfRule>
  </conditionalFormatting>
  <conditionalFormatting sqref="A56">
    <cfRule type="cellIs" dxfId="9114" priority="26" operator="equal">
      <formula>"IDF"</formula>
    </cfRule>
    <cfRule type="cellIs" dxfId="9113" priority="27" operator="equal">
      <formula>"Costco"</formula>
    </cfRule>
    <cfRule type="cellIs" dxfId="9112" priority="28" operator="equal">
      <formula>"Gutzy"</formula>
    </cfRule>
    <cfRule type="cellIs" dxfId="9111" priority="29" operator="equal">
      <formula>"LCP"</formula>
    </cfRule>
  </conditionalFormatting>
  <conditionalFormatting sqref="A56">
    <cfRule type="cellIs" dxfId="9110" priority="25" operator="equal">
      <formula>"Receiving"</formula>
    </cfRule>
  </conditionalFormatting>
  <conditionalFormatting sqref="A84">
    <cfRule type="cellIs" dxfId="9109" priority="24" operator="equal">
      <formula>"SLC"</formula>
    </cfRule>
  </conditionalFormatting>
  <conditionalFormatting sqref="A84">
    <cfRule type="cellIs" dxfId="9108" priority="20" operator="equal">
      <formula>"IDF"</formula>
    </cfRule>
    <cfRule type="cellIs" dxfId="9107" priority="21" operator="equal">
      <formula>"Costco"</formula>
    </cfRule>
    <cfRule type="cellIs" dxfId="9106" priority="22" operator="equal">
      <formula>"Gutzy"</formula>
    </cfRule>
    <cfRule type="cellIs" dxfId="9105" priority="23" operator="equal">
      <formula>"LCP"</formula>
    </cfRule>
  </conditionalFormatting>
  <conditionalFormatting sqref="A84">
    <cfRule type="cellIs" dxfId="9104" priority="19" operator="equal">
      <formula>"Receiving"</formula>
    </cfRule>
  </conditionalFormatting>
  <conditionalFormatting sqref="J56 J59">
    <cfRule type="cellIs" dxfId="9103" priority="18" operator="equal">
      <formula>"SLC"</formula>
    </cfRule>
  </conditionalFormatting>
  <conditionalFormatting sqref="J56 J59">
    <cfRule type="cellIs" dxfId="9102" priority="14" operator="equal">
      <formula>"IDF"</formula>
    </cfRule>
    <cfRule type="cellIs" dxfId="9101" priority="15" operator="equal">
      <formula>"Costco"</formula>
    </cfRule>
    <cfRule type="cellIs" dxfId="9100" priority="16" operator="equal">
      <formula>"Gutzy"</formula>
    </cfRule>
    <cfRule type="cellIs" dxfId="9099" priority="17" operator="equal">
      <formula>"LCP"</formula>
    </cfRule>
  </conditionalFormatting>
  <conditionalFormatting sqref="J56 J59">
    <cfRule type="cellIs" dxfId="9098" priority="13" operator="equal">
      <formula>"Receiving"</formula>
    </cfRule>
  </conditionalFormatting>
  <conditionalFormatting sqref="J54 J57">
    <cfRule type="cellIs" dxfId="9097" priority="12" operator="equal">
      <formula>"SLC"</formula>
    </cfRule>
  </conditionalFormatting>
  <conditionalFormatting sqref="J54 J57">
    <cfRule type="cellIs" dxfId="9096" priority="8" operator="equal">
      <formula>"IDF"</formula>
    </cfRule>
    <cfRule type="cellIs" dxfId="9095" priority="9" operator="equal">
      <formula>"Costco"</formula>
    </cfRule>
    <cfRule type="cellIs" dxfId="9094" priority="10" operator="equal">
      <formula>"Gutzy"</formula>
    </cfRule>
    <cfRule type="cellIs" dxfId="9093" priority="11" operator="equal">
      <formula>"LCP"</formula>
    </cfRule>
  </conditionalFormatting>
  <conditionalFormatting sqref="J54 J57">
    <cfRule type="cellIs" dxfId="9092" priority="7" operator="equal">
      <formula>"Receiving"</formula>
    </cfRule>
  </conditionalFormatting>
  <conditionalFormatting sqref="J55 J58">
    <cfRule type="cellIs" dxfId="9091" priority="6" operator="equal">
      <formula>"SLC"</formula>
    </cfRule>
  </conditionalFormatting>
  <conditionalFormatting sqref="J55 J58">
    <cfRule type="cellIs" dxfId="9090" priority="2" operator="equal">
      <formula>"IDF"</formula>
    </cfRule>
    <cfRule type="cellIs" dxfId="9089" priority="3" operator="equal">
      <formula>"Costco"</formula>
    </cfRule>
    <cfRule type="cellIs" dxfId="9088" priority="4" operator="equal">
      <formula>"Gutzy"</formula>
    </cfRule>
    <cfRule type="cellIs" dxfId="9087" priority="5" operator="equal">
      <formula>"LCP"</formula>
    </cfRule>
  </conditionalFormatting>
  <conditionalFormatting sqref="J55 J58">
    <cfRule type="cellIs" dxfId="908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9094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94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F06052-269C-40AA-AA5F-731036E2ED2C}">
          <x14:formula1>
            <xm:f>Lists!$A$1:$A$52</xm:f>
          </x14:formula1>
          <xm:sqref>C1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722D8-E23C-413D-A1BF-9F09D3811D89}">
  <sheetPr codeName="Sheet258">
    <tabColor rgb="FFFF0000"/>
    <pageSetUpPr fitToPage="1"/>
  </sheetPr>
  <dimension ref="A1:BC273"/>
  <sheetViews>
    <sheetView zoomScale="90" zoomScaleNormal="90" zoomScaleSheetLayoutView="37" workbookViewId="0">
      <selection activeCell="P19" sqref="P19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5.5703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3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157</v>
      </c>
    </row>
    <row r="2" spans="1:36" ht="8.25" customHeight="1" thickBot="1" x14ac:dyDescent="0.3"/>
    <row r="3" spans="1:36" ht="16.5" thickBot="1" x14ac:dyDescent="0.3">
      <c r="A3" s="476">
        <f>VLOOKUP(C1,Lists!A1:B52,2)</f>
        <v>46173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46174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46175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35170</v>
      </c>
      <c r="C5" s="137">
        <v>86077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34229</v>
      </c>
      <c r="L5" s="137">
        <v>86627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35202</v>
      </c>
      <c r="U5" s="137">
        <v>86650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35171</v>
      </c>
      <c r="C6" s="128">
        <v>86056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35185</v>
      </c>
      <c r="L6" s="128">
        <v>86628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35203</v>
      </c>
      <c r="U6" s="148">
        <v>86662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35172</v>
      </c>
      <c r="C7" s="128">
        <v>86057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35186</v>
      </c>
      <c r="L7" s="128">
        <v>86629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35204</v>
      </c>
      <c r="U7" s="128">
        <v>86663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35173</v>
      </c>
      <c r="C8" s="128">
        <v>86058</v>
      </c>
      <c r="D8" s="128"/>
      <c r="E8" s="128" t="s">
        <v>69</v>
      </c>
      <c r="F8" s="142"/>
      <c r="G8" s="302"/>
      <c r="H8" s="142"/>
      <c r="I8" s="312"/>
      <c r="J8" s="145" t="s">
        <v>19</v>
      </c>
      <c r="K8" s="205">
        <v>35187</v>
      </c>
      <c r="L8" s="128">
        <v>86630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35205</v>
      </c>
      <c r="U8" s="128">
        <v>86664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35174</v>
      </c>
      <c r="C9" s="128">
        <v>86060</v>
      </c>
      <c r="D9" s="128"/>
      <c r="E9" s="128" t="s">
        <v>69</v>
      </c>
      <c r="F9" s="142"/>
      <c r="G9" s="302"/>
      <c r="H9" s="142"/>
      <c r="I9" s="311"/>
      <c r="J9" s="145" t="s">
        <v>19</v>
      </c>
      <c r="K9" s="205">
        <v>35188</v>
      </c>
      <c r="L9" s="128">
        <v>86631</v>
      </c>
      <c r="M9" s="128"/>
      <c r="N9" s="128" t="s">
        <v>70</v>
      </c>
      <c r="O9" s="142"/>
      <c r="P9" s="302"/>
      <c r="Q9" s="142"/>
      <c r="R9" s="311"/>
      <c r="S9" s="145" t="s">
        <v>19</v>
      </c>
      <c r="T9" s="205">
        <v>35206</v>
      </c>
      <c r="U9" s="128">
        <v>86665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35175</v>
      </c>
      <c r="C10" s="128">
        <v>86061</v>
      </c>
      <c r="D10" s="128"/>
      <c r="E10" s="128" t="s">
        <v>72</v>
      </c>
      <c r="F10" s="142"/>
      <c r="G10" s="302"/>
      <c r="H10" s="142"/>
      <c r="I10" s="309">
        <v>46175</v>
      </c>
      <c r="J10" s="145" t="s">
        <v>19</v>
      </c>
      <c r="K10" s="205">
        <v>35189</v>
      </c>
      <c r="L10" s="128">
        <v>86632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35207</v>
      </c>
      <c r="U10" s="128">
        <v>86666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35176</v>
      </c>
      <c r="C11" s="128">
        <v>86062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35190</v>
      </c>
      <c r="L11" s="128">
        <v>86633</v>
      </c>
      <c r="M11" s="128"/>
      <c r="N11" s="128" t="s">
        <v>72</v>
      </c>
      <c r="O11" s="142"/>
      <c r="P11" s="302"/>
      <c r="Q11" s="142"/>
      <c r="R11" s="311"/>
      <c r="S11" s="145" t="s">
        <v>19</v>
      </c>
      <c r="T11" s="205">
        <v>35208</v>
      </c>
      <c r="U11" s="128">
        <v>86667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35177</v>
      </c>
      <c r="C12" s="128">
        <v>86063</v>
      </c>
      <c r="D12" s="128"/>
      <c r="E12" s="128" t="s">
        <v>72</v>
      </c>
      <c r="F12" s="142"/>
      <c r="G12" s="302"/>
      <c r="H12" s="142"/>
      <c r="I12" s="311"/>
      <c r="J12" s="145" t="s">
        <v>19</v>
      </c>
      <c r="K12" s="205">
        <v>35191</v>
      </c>
      <c r="L12" s="128">
        <v>86634</v>
      </c>
      <c r="M12" s="128"/>
      <c r="N12" s="128" t="s">
        <v>62</v>
      </c>
      <c r="O12" s="142"/>
      <c r="P12" s="302"/>
      <c r="Q12" s="142"/>
      <c r="R12" s="311"/>
      <c r="S12" s="145" t="s">
        <v>19</v>
      </c>
      <c r="T12" s="205">
        <v>35209</v>
      </c>
      <c r="U12" s="128">
        <v>86668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35178</v>
      </c>
      <c r="C13" s="128">
        <v>86064</v>
      </c>
      <c r="D13" s="128"/>
      <c r="E13" s="128" t="s">
        <v>62</v>
      </c>
      <c r="F13" s="142"/>
      <c r="G13" s="302"/>
      <c r="H13" s="142"/>
      <c r="I13" s="311"/>
      <c r="J13" s="145" t="s">
        <v>19</v>
      </c>
      <c r="K13" s="205">
        <v>35192</v>
      </c>
      <c r="L13" s="128">
        <v>86635</v>
      </c>
      <c r="M13" s="128"/>
      <c r="N13" s="128" t="s">
        <v>62</v>
      </c>
      <c r="O13" s="142"/>
      <c r="P13" s="302"/>
      <c r="Q13" s="142"/>
      <c r="R13" s="311"/>
      <c r="S13" s="145" t="s">
        <v>19</v>
      </c>
      <c r="T13" s="205">
        <v>35210</v>
      </c>
      <c r="U13" s="128">
        <v>86669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35179</v>
      </c>
      <c r="C14" s="128">
        <v>86065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35193</v>
      </c>
      <c r="L14" s="128">
        <v>86636</v>
      </c>
      <c r="M14" s="128"/>
      <c r="N14" s="128" t="s">
        <v>71</v>
      </c>
      <c r="O14" s="142"/>
      <c r="P14" s="302"/>
      <c r="Q14" s="142"/>
      <c r="R14" s="311"/>
      <c r="S14" s="145" t="s">
        <v>19</v>
      </c>
      <c r="T14" s="205">
        <v>35211</v>
      </c>
      <c r="U14" s="128">
        <v>86670</v>
      </c>
      <c r="V14" s="128"/>
      <c r="W14" s="128" t="s">
        <v>62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35180</v>
      </c>
      <c r="C15" s="128">
        <v>4501367323</v>
      </c>
      <c r="D15" s="128"/>
      <c r="E15" s="128"/>
      <c r="F15" s="142" t="s">
        <v>78</v>
      </c>
      <c r="G15" s="302"/>
      <c r="H15" s="142"/>
      <c r="I15" s="311"/>
      <c r="J15" s="145" t="s">
        <v>19</v>
      </c>
      <c r="K15" s="205">
        <v>35194</v>
      </c>
      <c r="L15" s="128">
        <v>86637</v>
      </c>
      <c r="M15" s="128"/>
      <c r="N15" s="128" t="s">
        <v>115</v>
      </c>
      <c r="O15" s="142"/>
      <c r="P15" s="302"/>
      <c r="Q15" s="142"/>
      <c r="R15" s="311"/>
      <c r="S15" s="145" t="s">
        <v>19</v>
      </c>
      <c r="T15" s="205">
        <v>35212</v>
      </c>
      <c r="U15" s="128">
        <v>86671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35181</v>
      </c>
      <c r="C16" s="128">
        <v>4501367324</v>
      </c>
      <c r="D16" s="128"/>
      <c r="E16" s="128"/>
      <c r="F16" s="142" t="s">
        <v>65</v>
      </c>
      <c r="G16" s="302"/>
      <c r="H16" s="142"/>
      <c r="I16" s="311"/>
      <c r="J16" s="145" t="s">
        <v>19</v>
      </c>
      <c r="K16" s="205">
        <v>35195</v>
      </c>
      <c r="L16" s="148">
        <v>86638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35213</v>
      </c>
      <c r="U16" s="128">
        <v>86672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45">
        <v>35182</v>
      </c>
      <c r="C17" s="128">
        <v>4501367329</v>
      </c>
      <c r="D17" s="128"/>
      <c r="E17" s="128"/>
      <c r="F17" s="142" t="s">
        <v>76</v>
      </c>
      <c r="G17" s="302"/>
      <c r="H17" s="142"/>
      <c r="I17" s="309">
        <v>46174</v>
      </c>
      <c r="J17" s="145" t="s">
        <v>19</v>
      </c>
      <c r="K17" s="205">
        <v>35196</v>
      </c>
      <c r="L17" s="128">
        <v>86639</v>
      </c>
      <c r="M17" s="128"/>
      <c r="N17" s="128" t="s">
        <v>62</v>
      </c>
      <c r="O17" s="142"/>
      <c r="P17" s="302"/>
      <c r="Q17" s="142"/>
      <c r="R17" s="311"/>
      <c r="S17" s="145" t="s">
        <v>19</v>
      </c>
      <c r="T17" s="205">
        <v>35214</v>
      </c>
      <c r="U17" s="128">
        <v>86673</v>
      </c>
      <c r="V17" s="128"/>
      <c r="W17" s="128" t="s">
        <v>115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63</v>
      </c>
      <c r="B18" s="245">
        <v>35183</v>
      </c>
      <c r="C18" s="128"/>
      <c r="D18" s="128"/>
      <c r="E18" s="128"/>
      <c r="F18" s="142"/>
      <c r="G18" s="302"/>
      <c r="H18" s="142"/>
      <c r="I18" s="309">
        <v>46174</v>
      </c>
      <c r="J18" s="145" t="s">
        <v>20</v>
      </c>
      <c r="K18" s="205">
        <v>35197</v>
      </c>
      <c r="L18" s="128">
        <v>86570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05">
        <v>35215</v>
      </c>
      <c r="U18" s="128">
        <v>86573</v>
      </c>
      <c r="V18" s="172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35199</v>
      </c>
      <c r="L19" s="128">
        <v>86572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35216</v>
      </c>
      <c r="U19" s="128">
        <v>86574</v>
      </c>
      <c r="V19" s="245" t="s">
        <v>158</v>
      </c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45">
        <v>35200</v>
      </c>
      <c r="L20" s="148">
        <v>4501367655</v>
      </c>
      <c r="M20" s="128"/>
      <c r="N20" s="128"/>
      <c r="O20" s="142" t="s">
        <v>15</v>
      </c>
      <c r="P20" s="302"/>
      <c r="Q20" s="142"/>
      <c r="R20" s="333">
        <v>46175</v>
      </c>
      <c r="S20" s="145" t="s">
        <v>22</v>
      </c>
      <c r="T20" s="205">
        <v>35217</v>
      </c>
      <c r="U20" s="128">
        <v>4501367836</v>
      </c>
      <c r="V20" s="128"/>
      <c r="W20" s="128"/>
      <c r="X20" s="142" t="s">
        <v>14</v>
      </c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35201</v>
      </c>
      <c r="L21" s="128">
        <v>4501367656</v>
      </c>
      <c r="M21" s="172"/>
      <c r="N21" s="128"/>
      <c r="O21" s="142" t="s">
        <v>92</v>
      </c>
      <c r="P21" s="302"/>
      <c r="Q21" s="142"/>
      <c r="R21" s="311"/>
      <c r="S21" s="145" t="s">
        <v>22</v>
      </c>
      <c r="T21" s="205">
        <v>35218</v>
      </c>
      <c r="U21" s="128">
        <v>4501367837</v>
      </c>
      <c r="V21" s="128"/>
      <c r="W21" s="128"/>
      <c r="X21" s="142" t="s">
        <v>76</v>
      </c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12</v>
      </c>
      <c r="B22" s="128">
        <v>30041158</v>
      </c>
      <c r="C22" s="128" t="s">
        <v>13</v>
      </c>
      <c r="D22" s="128"/>
      <c r="E22" s="128"/>
      <c r="F22" s="142" t="s">
        <v>65</v>
      </c>
      <c r="G22" s="302"/>
      <c r="H22" s="142"/>
      <c r="I22" s="311"/>
      <c r="J22" s="152" t="s">
        <v>63</v>
      </c>
      <c r="K22" s="205">
        <v>35198</v>
      </c>
      <c r="L22" s="153"/>
      <c r="M22" s="128"/>
      <c r="N22" s="128" t="s">
        <v>62</v>
      </c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30041683</v>
      </c>
      <c r="C23" s="128" t="s">
        <v>77</v>
      </c>
      <c r="D23" s="128"/>
      <c r="E23" s="128"/>
      <c r="F23" s="142" t="s">
        <v>64</v>
      </c>
      <c r="G23" s="302"/>
      <c r="H23" s="142"/>
      <c r="I23" s="311"/>
      <c r="J23" s="152" t="s">
        <v>12</v>
      </c>
      <c r="K23" s="128"/>
      <c r="L23" s="153" t="s">
        <v>81</v>
      </c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96">
        <v>30041824</v>
      </c>
      <c r="L24" s="154" t="s">
        <v>79</v>
      </c>
      <c r="M24" s="141"/>
      <c r="N24" s="141"/>
      <c r="O24" s="142" t="s">
        <v>16</v>
      </c>
      <c r="P24" s="304"/>
      <c r="Q24" s="143"/>
      <c r="R24" s="316"/>
      <c r="S24" s="152" t="s">
        <v>12</v>
      </c>
      <c r="T24" s="128"/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207">
        <v>30041821</v>
      </c>
      <c r="L25" s="154" t="s">
        <v>94</v>
      </c>
      <c r="M25" s="141"/>
      <c r="N25" s="141"/>
      <c r="O25" s="143" t="s">
        <v>14</v>
      </c>
      <c r="P25" s="304"/>
      <c r="Q25" s="143"/>
      <c r="R25" s="316"/>
      <c r="S25" s="145" t="s">
        <v>12</v>
      </c>
      <c r="T25" s="148">
        <v>30041160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30041937</v>
      </c>
      <c r="L26" s="154" t="s">
        <v>79</v>
      </c>
      <c r="M26" s="141"/>
      <c r="N26" s="141"/>
      <c r="O26" s="143" t="s">
        <v>64</v>
      </c>
      <c r="P26" s="304"/>
      <c r="Q26" s="143"/>
      <c r="R26" s="316"/>
      <c r="S26" s="145" t="s">
        <v>12</v>
      </c>
      <c r="T26" s="148">
        <v>30041926</v>
      </c>
      <c r="U26" s="153" t="s">
        <v>77</v>
      </c>
      <c r="V26" s="128"/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30041973</v>
      </c>
      <c r="L27" s="153" t="s">
        <v>77</v>
      </c>
      <c r="M27" s="128"/>
      <c r="N27" s="128"/>
      <c r="O27" s="142" t="s">
        <v>17</v>
      </c>
      <c r="P27" s="302"/>
      <c r="Q27" s="142"/>
      <c r="R27" s="311"/>
      <c r="S27" s="145" t="s">
        <v>12</v>
      </c>
      <c r="T27" s="128">
        <v>30041974</v>
      </c>
      <c r="U27" s="148" t="s">
        <v>77</v>
      </c>
      <c r="V27" s="128"/>
      <c r="W27" s="128"/>
      <c r="X27" s="142" t="s">
        <v>78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30041213</v>
      </c>
      <c r="L28" s="148" t="s">
        <v>13</v>
      </c>
      <c r="M28" s="128"/>
      <c r="N28" s="128"/>
      <c r="O28" s="142" t="s">
        <v>78</v>
      </c>
      <c r="P28" s="302"/>
      <c r="Q28" s="142"/>
      <c r="R28" s="311"/>
      <c r="S28" s="145" t="s">
        <v>12</v>
      </c>
      <c r="T28" s="128">
        <v>30041976</v>
      </c>
      <c r="U28" s="128" t="s">
        <v>77</v>
      </c>
      <c r="V28" s="128"/>
      <c r="W28" s="128"/>
      <c r="X28" s="142" t="s">
        <v>66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30041212</v>
      </c>
      <c r="L29" s="300" t="s">
        <v>13</v>
      </c>
      <c r="M29" s="299"/>
      <c r="N29" s="299"/>
      <c r="O29" s="297" t="s">
        <v>66</v>
      </c>
      <c r="P29" s="306"/>
      <c r="Q29" s="297"/>
      <c r="R29" s="313"/>
      <c r="S29" s="145" t="s">
        <v>12</v>
      </c>
      <c r="T29" s="128">
        <v>30041961</v>
      </c>
      <c r="U29" s="128" t="s">
        <v>94</v>
      </c>
      <c r="V29" s="128"/>
      <c r="W29" s="128"/>
      <c r="X29" s="142" t="s">
        <v>65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334">
        <v>30042266</v>
      </c>
      <c r="L30" s="158"/>
      <c r="M30" s="158"/>
      <c r="N30" s="158"/>
      <c r="O30" s="159"/>
      <c r="P30" s="307"/>
      <c r="Q30" s="159"/>
      <c r="R30" s="314"/>
      <c r="S30" s="145" t="s">
        <v>12</v>
      </c>
      <c r="T30" s="128">
        <v>30041683</v>
      </c>
      <c r="U30" s="161" t="s">
        <v>77</v>
      </c>
      <c r="V30" s="245" t="s">
        <v>159</v>
      </c>
      <c r="W30" s="128"/>
      <c r="X30" s="162" t="s">
        <v>129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46176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46177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46178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35219</v>
      </c>
      <c r="C34" s="137">
        <v>86599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35237</v>
      </c>
      <c r="L34" s="137">
        <v>86586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35255</v>
      </c>
      <c r="U34" s="137">
        <v>86580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35220</v>
      </c>
      <c r="C35" s="128">
        <v>86600</v>
      </c>
      <c r="D35" s="128"/>
      <c r="E35" s="128" t="s">
        <v>69</v>
      </c>
      <c r="F35" s="142"/>
      <c r="G35" s="302"/>
      <c r="H35" s="142"/>
      <c r="I35" s="311"/>
      <c r="J35" s="145" t="s">
        <v>19</v>
      </c>
      <c r="K35" s="205">
        <v>35238</v>
      </c>
      <c r="L35" s="128">
        <v>86587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35256</v>
      </c>
      <c r="U35" s="128">
        <v>86581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35221</v>
      </c>
      <c r="C36" s="128">
        <v>86601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35239</v>
      </c>
      <c r="L36" s="128">
        <v>86588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205">
        <v>35257</v>
      </c>
      <c r="U36" s="128">
        <v>86582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35222</v>
      </c>
      <c r="C37" s="128">
        <v>86602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35240</v>
      </c>
      <c r="L37" s="128">
        <v>86589</v>
      </c>
      <c r="M37" s="128"/>
      <c r="N37" s="128" t="s">
        <v>73</v>
      </c>
      <c r="O37" s="142"/>
      <c r="P37" s="302"/>
      <c r="Q37" s="142"/>
      <c r="R37" s="311"/>
      <c r="S37" s="145" t="s">
        <v>19</v>
      </c>
      <c r="T37" s="205">
        <v>35258</v>
      </c>
      <c r="U37" s="128">
        <v>86583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35223</v>
      </c>
      <c r="C38" s="128">
        <v>86651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35241</v>
      </c>
      <c r="L38" s="128">
        <v>86590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35259</v>
      </c>
      <c r="U38" s="128">
        <v>86584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35224</v>
      </c>
      <c r="C39" s="128">
        <v>86652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35242</v>
      </c>
      <c r="L39" s="128">
        <v>86591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35260</v>
      </c>
      <c r="U39" s="128">
        <v>86585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35225</v>
      </c>
      <c r="C40" s="128">
        <v>86653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35243</v>
      </c>
      <c r="L40" s="128">
        <v>86592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205">
        <v>35261</v>
      </c>
      <c r="U40" s="128">
        <v>86603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35226</v>
      </c>
      <c r="C41" s="128">
        <v>86654</v>
      </c>
      <c r="D41" s="128"/>
      <c r="E41" s="128" t="s">
        <v>70</v>
      </c>
      <c r="F41" s="142"/>
      <c r="G41" s="302"/>
      <c r="H41" s="142"/>
      <c r="I41" s="311"/>
      <c r="J41" s="145" t="s">
        <v>19</v>
      </c>
      <c r="K41" s="205">
        <v>35244</v>
      </c>
      <c r="L41" s="128">
        <v>86593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35262</v>
      </c>
      <c r="U41" s="128">
        <v>86622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45">
        <v>35227</v>
      </c>
      <c r="C42" s="128">
        <v>86655</v>
      </c>
      <c r="D42" s="128"/>
      <c r="E42" s="128" t="s">
        <v>62</v>
      </c>
      <c r="F42" s="142"/>
      <c r="G42" s="302"/>
      <c r="H42" s="142"/>
      <c r="I42" s="309">
        <v>46177</v>
      </c>
      <c r="J42" s="145" t="s">
        <v>19</v>
      </c>
      <c r="K42" s="205">
        <v>35245</v>
      </c>
      <c r="L42" s="128">
        <v>86594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205">
        <v>35263</v>
      </c>
      <c r="U42" s="128">
        <v>86623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35228</v>
      </c>
      <c r="C43" s="128">
        <v>96656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35246</v>
      </c>
      <c r="L43" s="128">
        <v>86595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35264</v>
      </c>
      <c r="U43" s="128">
        <v>86624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35229</v>
      </c>
      <c r="C44" s="128">
        <v>86657</v>
      </c>
      <c r="D44" s="128"/>
      <c r="E44" s="128" t="s">
        <v>72</v>
      </c>
      <c r="F44" s="142"/>
      <c r="G44" s="302"/>
      <c r="H44" s="142"/>
      <c r="I44" s="311"/>
      <c r="J44" s="145" t="s">
        <v>19</v>
      </c>
      <c r="K44" s="205">
        <v>35247</v>
      </c>
      <c r="L44" s="128">
        <v>86596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35265</v>
      </c>
      <c r="U44" s="128">
        <v>86625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35230</v>
      </c>
      <c r="C45" s="148">
        <v>86658</v>
      </c>
      <c r="D45" s="128"/>
      <c r="E45" s="128" t="s">
        <v>71</v>
      </c>
      <c r="F45" s="142"/>
      <c r="G45" s="302"/>
      <c r="H45" s="142"/>
      <c r="I45" s="311"/>
      <c r="J45" s="145" t="s">
        <v>19</v>
      </c>
      <c r="K45" s="205">
        <v>35248</v>
      </c>
      <c r="L45" s="148">
        <v>86597</v>
      </c>
      <c r="M45" s="128"/>
      <c r="N45" s="128" t="s">
        <v>62</v>
      </c>
      <c r="O45" s="142"/>
      <c r="P45" s="302"/>
      <c r="Q45" s="142"/>
      <c r="R45" s="311"/>
      <c r="S45" s="145" t="s">
        <v>19</v>
      </c>
      <c r="T45" s="205">
        <v>35266</v>
      </c>
      <c r="U45" s="148">
        <v>86626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35231</v>
      </c>
      <c r="C46" s="128">
        <v>86659</v>
      </c>
      <c r="D46" s="128"/>
      <c r="E46" s="128" t="s">
        <v>62</v>
      </c>
      <c r="F46" s="142"/>
      <c r="G46" s="302"/>
      <c r="H46" s="142"/>
      <c r="I46" s="311"/>
      <c r="J46" s="145" t="s">
        <v>19</v>
      </c>
      <c r="K46" s="205">
        <v>35249</v>
      </c>
      <c r="L46" s="128">
        <v>86598</v>
      </c>
      <c r="M46" s="128"/>
      <c r="N46" s="128" t="s">
        <v>71</v>
      </c>
      <c r="O46" s="142"/>
      <c r="P46" s="302"/>
      <c r="Q46" s="142"/>
      <c r="R46" s="311"/>
      <c r="S46" s="145" t="s">
        <v>20</v>
      </c>
      <c r="T46" s="205">
        <v>35267</v>
      </c>
      <c r="U46" s="128">
        <v>86577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35232</v>
      </c>
      <c r="C47" s="128">
        <v>86660</v>
      </c>
      <c r="D47" s="128"/>
      <c r="E47" s="128" t="s">
        <v>62</v>
      </c>
      <c r="F47" s="142"/>
      <c r="G47" s="302"/>
      <c r="H47" s="142"/>
      <c r="I47" s="311"/>
      <c r="J47" s="145" t="s">
        <v>20</v>
      </c>
      <c r="K47" s="205">
        <v>35250</v>
      </c>
      <c r="L47" s="128">
        <v>86575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35268</v>
      </c>
      <c r="U47" s="128">
        <v>86578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35233</v>
      </c>
      <c r="C48" s="128">
        <v>86661</v>
      </c>
      <c r="D48" s="128"/>
      <c r="E48" s="128" t="s">
        <v>71</v>
      </c>
      <c r="F48" s="142"/>
      <c r="G48" s="302"/>
      <c r="H48" s="142"/>
      <c r="I48" s="311"/>
      <c r="J48" s="145" t="s">
        <v>20</v>
      </c>
      <c r="K48" s="205">
        <v>35251</v>
      </c>
      <c r="L48" s="128">
        <v>86576</v>
      </c>
      <c r="M48" s="128"/>
      <c r="N48" s="128" t="s">
        <v>62</v>
      </c>
      <c r="O48" s="142"/>
      <c r="P48" s="302"/>
      <c r="Q48" s="142"/>
      <c r="R48" s="311"/>
      <c r="S48" s="145" t="s">
        <v>22</v>
      </c>
      <c r="T48" s="205">
        <v>35269</v>
      </c>
      <c r="U48" s="128">
        <v>4501368649</v>
      </c>
      <c r="V48" s="128"/>
      <c r="W48" s="128"/>
      <c r="X48" s="415" t="s">
        <v>65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35234</v>
      </c>
      <c r="C49" s="148">
        <v>4501368141</v>
      </c>
      <c r="D49" s="128"/>
      <c r="E49" s="128"/>
      <c r="F49" s="142" t="s">
        <v>76</v>
      </c>
      <c r="G49" s="302"/>
      <c r="H49" s="142"/>
      <c r="I49" s="315"/>
      <c r="J49" s="145" t="s">
        <v>22</v>
      </c>
      <c r="K49" s="205">
        <v>35252</v>
      </c>
      <c r="L49" s="148">
        <v>4501368382</v>
      </c>
      <c r="M49" s="128"/>
      <c r="N49" s="128"/>
      <c r="O49" s="142" t="s">
        <v>65</v>
      </c>
      <c r="P49" s="302"/>
      <c r="Q49" s="142"/>
      <c r="R49" s="315"/>
      <c r="S49" s="145" t="s">
        <v>22</v>
      </c>
      <c r="T49" s="205">
        <v>35270</v>
      </c>
      <c r="U49" s="148">
        <v>450368650</v>
      </c>
      <c r="V49" s="128"/>
      <c r="W49" s="128"/>
      <c r="X49" s="211" t="s">
        <v>14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128">
        <v>35235</v>
      </c>
      <c r="C50" s="128">
        <v>4501368142</v>
      </c>
      <c r="D50" s="128"/>
      <c r="E50" s="128"/>
      <c r="F50" s="142" t="s">
        <v>156</v>
      </c>
      <c r="G50" s="302"/>
      <c r="H50" s="142"/>
      <c r="I50" s="311"/>
      <c r="J50" s="152" t="s">
        <v>22</v>
      </c>
      <c r="K50" s="245">
        <v>35253</v>
      </c>
      <c r="L50" s="128">
        <v>4501368383</v>
      </c>
      <c r="M50" s="128"/>
      <c r="N50" s="128"/>
      <c r="O50" s="142" t="s">
        <v>76</v>
      </c>
      <c r="P50" s="302"/>
      <c r="Q50" s="142"/>
      <c r="R50" s="311">
        <v>46178</v>
      </c>
      <c r="S50" s="152" t="s">
        <v>22</v>
      </c>
      <c r="T50" s="205">
        <v>35271</v>
      </c>
      <c r="U50" s="128">
        <v>4501368658</v>
      </c>
      <c r="V50" s="128"/>
      <c r="W50" s="128"/>
      <c r="X50" s="415" t="s">
        <v>78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20</v>
      </c>
      <c r="B51" s="205">
        <v>35236</v>
      </c>
      <c r="C51" s="153">
        <v>86917</v>
      </c>
      <c r="D51" s="245" t="s">
        <v>160</v>
      </c>
      <c r="E51" s="128" t="s">
        <v>161</v>
      </c>
      <c r="F51" s="142"/>
      <c r="G51" s="302"/>
      <c r="H51" s="142"/>
      <c r="I51" s="315"/>
      <c r="J51" s="152" t="s">
        <v>63</v>
      </c>
      <c r="K51" s="205">
        <v>35254</v>
      </c>
      <c r="L51" s="153"/>
      <c r="M51" s="128"/>
      <c r="N51" s="128"/>
      <c r="O51" s="142"/>
      <c r="P51" s="302"/>
      <c r="Q51" s="142"/>
      <c r="R51" s="315"/>
      <c r="S51" s="152" t="s">
        <v>22</v>
      </c>
      <c r="T51" s="205">
        <v>35272</v>
      </c>
      <c r="U51" s="153">
        <v>4501368651</v>
      </c>
      <c r="V51" s="414"/>
      <c r="W51" s="128"/>
      <c r="X51" s="415" t="s">
        <v>156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245" t="s">
        <v>162</v>
      </c>
      <c r="E52" s="128"/>
      <c r="F52" s="142"/>
      <c r="G52" s="302"/>
      <c r="H52" s="142"/>
      <c r="I52" s="311"/>
      <c r="J52" s="152" t="s">
        <v>12</v>
      </c>
      <c r="K52" s="128">
        <v>30041215</v>
      </c>
      <c r="L52" s="153" t="s">
        <v>13</v>
      </c>
      <c r="M52" s="128"/>
      <c r="N52" s="128"/>
      <c r="O52" s="142" t="s">
        <v>119</v>
      </c>
      <c r="P52" s="302"/>
      <c r="Q52" s="142"/>
      <c r="R52" s="311"/>
      <c r="S52" s="152" t="s">
        <v>12</v>
      </c>
      <c r="T52" s="128">
        <v>30041824</v>
      </c>
      <c r="U52" s="153" t="s">
        <v>79</v>
      </c>
      <c r="V52" s="128"/>
      <c r="W52" s="128"/>
      <c r="X52" s="142" t="s">
        <v>65</v>
      </c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 t="s">
        <v>12</v>
      </c>
      <c r="K53" s="141">
        <v>30042128</v>
      </c>
      <c r="L53" s="154" t="s">
        <v>77</v>
      </c>
      <c r="M53" s="141"/>
      <c r="N53" s="141"/>
      <c r="O53" s="142" t="s">
        <v>78</v>
      </c>
      <c r="P53" s="304"/>
      <c r="Q53" s="143"/>
      <c r="R53" s="316"/>
      <c r="S53" s="152" t="s">
        <v>12</v>
      </c>
      <c r="T53" s="141">
        <v>30041214</v>
      </c>
      <c r="U53" s="154" t="s">
        <v>13</v>
      </c>
      <c r="V53" s="141"/>
      <c r="W53" s="141"/>
      <c r="X53" s="142" t="s">
        <v>66</v>
      </c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/>
      <c r="C54" s="153" t="s">
        <v>81</v>
      </c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 t="s">
        <v>12</v>
      </c>
      <c r="T54" s="141"/>
      <c r="U54" s="154" t="s">
        <v>81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30041649</v>
      </c>
      <c r="C55" s="154" t="s">
        <v>94</v>
      </c>
      <c r="D55" s="141"/>
      <c r="E55" s="141"/>
      <c r="F55" s="143" t="s">
        <v>64</v>
      </c>
      <c r="G55" s="304"/>
      <c r="H55" s="143"/>
      <c r="I55" s="316"/>
      <c r="J55" s="156" t="s">
        <v>12</v>
      </c>
      <c r="K55" s="141">
        <v>30041168</v>
      </c>
      <c r="L55" s="154" t="s">
        <v>13</v>
      </c>
      <c r="M55" s="141"/>
      <c r="N55" s="141"/>
      <c r="O55" s="143" t="s">
        <v>65</v>
      </c>
      <c r="P55" s="304"/>
      <c r="Q55" s="143"/>
      <c r="R55" s="316"/>
      <c r="S55" s="156" t="s">
        <v>12</v>
      </c>
      <c r="T55" s="141">
        <v>30042269</v>
      </c>
      <c r="U55" s="154" t="s">
        <v>94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30042362</v>
      </c>
      <c r="C56" s="153" t="s">
        <v>77</v>
      </c>
      <c r="D56" s="128"/>
      <c r="E56" s="128"/>
      <c r="F56" s="142"/>
      <c r="G56" s="302"/>
      <c r="H56" s="142"/>
      <c r="I56" s="311"/>
      <c r="J56" s="152" t="s">
        <v>12</v>
      </c>
      <c r="K56" s="128">
        <v>30041165</v>
      </c>
      <c r="L56" s="153" t="s">
        <v>13</v>
      </c>
      <c r="M56" s="128"/>
      <c r="N56" s="128"/>
      <c r="O56" s="162" t="s">
        <v>16</v>
      </c>
      <c r="Q56" s="142"/>
      <c r="R56" s="311"/>
      <c r="S56" s="145" t="s">
        <v>12</v>
      </c>
      <c r="T56" s="128">
        <v>30042275</v>
      </c>
      <c r="U56" s="153" t="s">
        <v>163</v>
      </c>
      <c r="V56" s="128"/>
      <c r="W56" s="128"/>
      <c r="X56" s="142" t="s">
        <v>64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 t="s">
        <v>12</v>
      </c>
      <c r="T57" s="128">
        <v>30042530</v>
      </c>
      <c r="U57" s="148" t="s">
        <v>77</v>
      </c>
      <c r="V57" s="128"/>
      <c r="W57" s="128"/>
      <c r="X57" s="142" t="s">
        <v>91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299">
        <v>30041994</v>
      </c>
      <c r="L58" s="300" t="s">
        <v>79</v>
      </c>
      <c r="M58" s="299"/>
      <c r="N58" s="299"/>
      <c r="O58" s="297" t="s">
        <v>17</v>
      </c>
      <c r="P58" s="306"/>
      <c r="Q58" s="297"/>
      <c r="R58" s="313"/>
      <c r="S58" s="298" t="s">
        <v>12</v>
      </c>
      <c r="T58" s="299">
        <v>30041975</v>
      </c>
      <c r="U58" s="300" t="s">
        <v>77</v>
      </c>
      <c r="V58" s="299"/>
      <c r="W58" s="299"/>
      <c r="X58" s="297" t="s">
        <v>118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158"/>
      <c r="L59" s="158" t="s">
        <v>81</v>
      </c>
      <c r="M59" s="158"/>
      <c r="N59" s="158"/>
      <c r="O59" s="159"/>
      <c r="P59" s="307"/>
      <c r="Q59" s="159"/>
      <c r="R59" s="314"/>
      <c r="S59" s="157" t="s">
        <v>12</v>
      </c>
      <c r="T59" s="158">
        <v>30041834</v>
      </c>
      <c r="U59" s="158" t="s">
        <v>79</v>
      </c>
      <c r="V59" s="158"/>
      <c r="W59" s="158"/>
      <c r="X59" s="159" t="s">
        <v>78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46179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46173</v>
      </c>
      <c r="M61" s="173">
        <f t="shared" ref="M61:M66" si="0">COUNTIF($A$5:$A$30,N61)</f>
        <v>2</v>
      </c>
      <c r="N61" s="174" t="s">
        <v>18</v>
      </c>
      <c r="O61" s="505">
        <f>J3</f>
        <v>46174</v>
      </c>
      <c r="P61" s="173">
        <f t="shared" ref="P61:P66" si="1">COUNTIF($J$5:$J$30,Q61)</f>
        <v>8</v>
      </c>
      <c r="Q61" s="174" t="s">
        <v>18</v>
      </c>
      <c r="R61" s="508">
        <f>S3</f>
        <v>46175</v>
      </c>
      <c r="S61" s="173">
        <f t="shared" ref="S61:S66" si="2">COUNTIF($S$5:$S$30,T61)</f>
        <v>7</v>
      </c>
      <c r="T61" s="174" t="s">
        <v>18</v>
      </c>
      <c r="U61" s="511">
        <f>A32</f>
        <v>46176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35273</v>
      </c>
      <c r="C62" s="137">
        <v>86579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13</v>
      </c>
      <c r="Q62" s="176" t="s">
        <v>19</v>
      </c>
      <c r="R62" s="509"/>
      <c r="S62" s="175">
        <f t="shared" si="2"/>
        <v>13</v>
      </c>
      <c r="T62" s="176" t="s">
        <v>19</v>
      </c>
      <c r="U62" s="512"/>
      <c r="V62" s="175">
        <f t="shared" si="3"/>
        <v>15</v>
      </c>
      <c r="W62" s="176" t="s">
        <v>19</v>
      </c>
    </row>
    <row r="63" spans="1:43" x14ac:dyDescent="0.25">
      <c r="A63" s="145" t="s">
        <v>19</v>
      </c>
      <c r="B63" s="205">
        <v>35274</v>
      </c>
      <c r="C63" s="128">
        <v>86613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1</v>
      </c>
      <c r="W63" s="176" t="s">
        <v>20</v>
      </c>
    </row>
    <row r="64" spans="1:43" x14ac:dyDescent="0.25">
      <c r="A64" s="145" t="s">
        <v>19</v>
      </c>
      <c r="B64" s="205">
        <v>35275</v>
      </c>
      <c r="C64" s="128">
        <v>86614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35276</v>
      </c>
      <c r="C65" s="128">
        <v>86615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35277</v>
      </c>
      <c r="C66" s="128">
        <v>86616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35278</v>
      </c>
      <c r="C67" s="128">
        <v>86617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16</v>
      </c>
      <c r="N67" s="178" t="s">
        <v>24</v>
      </c>
      <c r="O67" s="507"/>
      <c r="P67" s="177">
        <f>SUM(P61:P66)</f>
        <v>26</v>
      </c>
      <c r="Q67" s="178" t="s">
        <v>24</v>
      </c>
      <c r="R67" s="510"/>
      <c r="S67" s="177">
        <f>SUM(S61:S66)</f>
        <v>24</v>
      </c>
      <c r="T67" s="178" t="s">
        <v>24</v>
      </c>
      <c r="U67" s="513"/>
      <c r="V67" s="177">
        <f>SUM(V61:V66)</f>
        <v>21</v>
      </c>
      <c r="W67" s="178" t="s">
        <v>24</v>
      </c>
    </row>
    <row r="68" spans="1:23" x14ac:dyDescent="0.25">
      <c r="A68" s="145" t="s">
        <v>19</v>
      </c>
      <c r="B68" s="205">
        <v>35279</v>
      </c>
      <c r="C68" s="128">
        <v>86618</v>
      </c>
      <c r="D68" s="128"/>
      <c r="E68" s="128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35280</v>
      </c>
      <c r="C69" s="128">
        <v>86619</v>
      </c>
      <c r="D69" s="128"/>
      <c r="E69" s="128" t="s">
        <v>72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35281</v>
      </c>
      <c r="C70" s="128">
        <v>86620</v>
      </c>
      <c r="D70" s="128"/>
      <c r="E70" s="128" t="s">
        <v>62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35282</v>
      </c>
      <c r="C71" s="128">
        <v>86621</v>
      </c>
      <c r="D71" s="128"/>
      <c r="E71" s="128" t="s">
        <v>71</v>
      </c>
      <c r="F71" s="142"/>
      <c r="G71" s="302"/>
      <c r="H71" s="142"/>
      <c r="I71" s="311"/>
      <c r="L71" s="514">
        <f>J32</f>
        <v>46177</v>
      </c>
      <c r="M71" s="173">
        <f t="shared" ref="M71:M76" si="4">COUNTIF($J$34:$J$59,N71)</f>
        <v>6</v>
      </c>
      <c r="N71" s="174" t="s">
        <v>18</v>
      </c>
      <c r="O71" s="517">
        <f>S32</f>
        <v>46178</v>
      </c>
      <c r="P71" s="173">
        <f>COUNTIF($S$34:$S$59,Q71)</f>
        <v>8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WW23</v>
      </c>
      <c r="V71" s="173">
        <f>SUM(M61,P61,S61,V61,S71,P71,M71)</f>
        <v>38</v>
      </c>
      <c r="W71" s="174" t="s">
        <v>18</v>
      </c>
    </row>
    <row r="72" spans="1:23" x14ac:dyDescent="0.25">
      <c r="A72" s="145" t="s">
        <v>22</v>
      </c>
      <c r="B72" s="205">
        <v>35283</v>
      </c>
      <c r="C72" s="128">
        <v>4501368652</v>
      </c>
      <c r="D72" s="128"/>
      <c r="E72" s="128"/>
      <c r="F72" s="142" t="s">
        <v>75</v>
      </c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12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84</v>
      </c>
      <c r="W72" s="176" t="s">
        <v>19</v>
      </c>
    </row>
    <row r="73" spans="1:23" x14ac:dyDescent="0.25">
      <c r="A73" s="145" t="s">
        <v>22</v>
      </c>
      <c r="B73" s="205">
        <v>35284</v>
      </c>
      <c r="C73" s="148">
        <v>4501368653</v>
      </c>
      <c r="D73" s="128"/>
      <c r="E73" s="128"/>
      <c r="F73" s="142" t="s">
        <v>74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11</v>
      </c>
      <c r="W73" s="176" t="s">
        <v>20</v>
      </c>
    </row>
    <row r="74" spans="1:23" x14ac:dyDescent="0.25">
      <c r="A74" s="145" t="s">
        <v>22</v>
      </c>
      <c r="B74" s="205">
        <v>35285</v>
      </c>
      <c r="C74" s="128">
        <v>4501368660</v>
      </c>
      <c r="D74" s="128"/>
      <c r="E74" s="128"/>
      <c r="F74" s="142" t="s">
        <v>15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4</v>
      </c>
      <c r="Q75" s="176" t="s">
        <v>22</v>
      </c>
      <c r="R75" s="521"/>
      <c r="S75" s="175">
        <f t="shared" si="5"/>
        <v>3</v>
      </c>
      <c r="T75" s="176" t="s">
        <v>22</v>
      </c>
      <c r="U75" s="524"/>
      <c r="V75" s="175">
        <f>SUM(M65,P65,S65,V65,M75,P75,S75)</f>
        <v>18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1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26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154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30041647</v>
      </c>
      <c r="C82" s="154">
        <v>30041993</v>
      </c>
      <c r="D82" s="141"/>
      <c r="E82" s="141"/>
      <c r="F82" s="143" t="s">
        <v>64</v>
      </c>
      <c r="G82" s="304"/>
      <c r="H82" s="143"/>
      <c r="I82" s="316"/>
    </row>
    <row r="83" spans="1:10" x14ac:dyDescent="0.25">
      <c r="A83" s="156" t="s">
        <v>12</v>
      </c>
      <c r="B83" s="141">
        <v>30042128</v>
      </c>
      <c r="C83" s="154" t="s">
        <v>77</v>
      </c>
      <c r="D83" s="141"/>
      <c r="E83" s="141"/>
      <c r="F83" s="143" t="s">
        <v>16</v>
      </c>
      <c r="G83" s="304"/>
      <c r="H83" s="143"/>
      <c r="I83" s="316"/>
    </row>
    <row r="84" spans="1:10" x14ac:dyDescent="0.25">
      <c r="A84" s="156" t="s">
        <v>12</v>
      </c>
      <c r="B84" s="128">
        <v>30042129</v>
      </c>
      <c r="C84" s="153" t="s">
        <v>77</v>
      </c>
      <c r="D84" s="128"/>
      <c r="E84" s="128"/>
      <c r="F84" s="142" t="s">
        <v>17</v>
      </c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 t="s">
        <v>12</v>
      </c>
      <c r="B86" s="299">
        <v>30041163</v>
      </c>
      <c r="C86" s="300" t="s">
        <v>13</v>
      </c>
      <c r="D86" s="299"/>
      <c r="E86" s="299"/>
      <c r="F86" s="297" t="s">
        <v>65</v>
      </c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1</v>
      </c>
      <c r="H90" s="189">
        <f t="shared" ref="H90:H96" si="7">SUM(B90:G90)</f>
        <v>16</v>
      </c>
      <c r="J90" s="189">
        <f>SUM(C90:G90)</f>
        <v>14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13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26</v>
      </c>
      <c r="J91" s="189">
        <f t="shared" ref="J91:J96" si="9">SUM(C91:G91)</f>
        <v>18</v>
      </c>
    </row>
    <row r="92" spans="1:10" x14ac:dyDescent="0.25">
      <c r="A92" s="191" t="s">
        <v>29</v>
      </c>
      <c r="B92" s="188">
        <f t="shared" ref="B92:G92" si="10">COUNTIF($S$5:$S$30,B89)</f>
        <v>7</v>
      </c>
      <c r="C92" s="188">
        <f t="shared" si="10"/>
        <v>13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24</v>
      </c>
      <c r="J92" s="189">
        <f t="shared" si="9"/>
        <v>17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15</v>
      </c>
      <c r="D93" s="188">
        <f t="shared" si="11"/>
        <v>1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21</v>
      </c>
      <c r="J93" s="189">
        <f t="shared" si="9"/>
        <v>18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1</v>
      </c>
      <c r="H94" s="189">
        <f t="shared" si="7"/>
        <v>24</v>
      </c>
      <c r="J94" s="189">
        <f t="shared" si="9"/>
        <v>18</v>
      </c>
    </row>
    <row r="95" spans="1:10" x14ac:dyDescent="0.25">
      <c r="A95" s="194" t="s">
        <v>32</v>
      </c>
      <c r="B95" s="188">
        <f t="shared" ref="B95:G95" si="13">COUNTIF($S$34:$S$59,B$89)</f>
        <v>8</v>
      </c>
      <c r="C95" s="188">
        <f t="shared" si="13"/>
        <v>12</v>
      </c>
      <c r="D95" s="188">
        <f t="shared" si="13"/>
        <v>2</v>
      </c>
      <c r="E95" s="188">
        <f t="shared" si="13"/>
        <v>0</v>
      </c>
      <c r="F95" s="188">
        <f t="shared" si="13"/>
        <v>4</v>
      </c>
      <c r="G95" s="188">
        <f t="shared" si="13"/>
        <v>0</v>
      </c>
      <c r="H95" s="189">
        <f t="shared" si="7"/>
        <v>26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3</v>
      </c>
      <c r="G96" s="188">
        <f t="shared" si="14"/>
        <v>0</v>
      </c>
      <c r="H96" s="189">
        <f t="shared" si="7"/>
        <v>17</v>
      </c>
      <c r="J96" s="189">
        <f t="shared" si="9"/>
        <v>13</v>
      </c>
    </row>
    <row r="97" spans="1:47" ht="16.5" thickBot="1" x14ac:dyDescent="0.3">
      <c r="A97" s="186" t="s">
        <v>24</v>
      </c>
      <c r="B97" s="196">
        <f t="shared" ref="B97:H97" si="15">SUM(B90:B96)</f>
        <v>38</v>
      </c>
      <c r="C97" s="196">
        <f t="shared" si="15"/>
        <v>84</v>
      </c>
      <c r="D97" s="196">
        <f t="shared" si="15"/>
        <v>11</v>
      </c>
      <c r="E97" s="196">
        <f t="shared" si="15"/>
        <v>0</v>
      </c>
      <c r="F97" s="196">
        <f t="shared" si="15"/>
        <v>18</v>
      </c>
      <c r="G97" s="196">
        <f t="shared" si="15"/>
        <v>3</v>
      </c>
      <c r="H97" s="179">
        <f t="shared" si="15"/>
        <v>154</v>
      </c>
      <c r="J97" s="179">
        <f>SUM(J90:J96)</f>
        <v>116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35170</v>
      </c>
      <c r="B101" s="197">
        <f t="shared" si="16"/>
        <v>86077</v>
      </c>
      <c r="C101" s="198">
        <f>IF(B5="","",$A$3)</f>
        <v>46173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34229</v>
      </c>
      <c r="J101" s="197">
        <f t="shared" si="17"/>
        <v>86627</v>
      </c>
      <c r="K101" s="198">
        <f t="shared" ref="K101:K106" si="18">IF(K5="","",$J$3)</f>
        <v>46174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35202</v>
      </c>
      <c r="R101" s="197">
        <f t="shared" si="23"/>
        <v>86650</v>
      </c>
      <c r="S101" s="198">
        <f t="shared" ref="S101:S106" si="24">IF(T5="","",$S$3)</f>
        <v>46175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35219</v>
      </c>
      <c r="Z101" s="197">
        <f t="shared" si="29"/>
        <v>86599</v>
      </c>
      <c r="AA101" s="198">
        <f t="shared" ref="AA101:AA108" si="30">IF(B34="","",$A$32)</f>
        <v>46176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35237</v>
      </c>
      <c r="AH101" s="197">
        <f t="shared" si="35"/>
        <v>86586</v>
      </c>
      <c r="AI101" s="198">
        <f t="shared" ref="AI101:AI108" si="36">IF(K34="","",$J$32)</f>
        <v>46177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35255</v>
      </c>
      <c r="AP101" s="197">
        <f t="shared" si="41"/>
        <v>86580</v>
      </c>
      <c r="AQ101" s="198">
        <f t="shared" ref="AQ101:AQ108" si="42">IF(T34="","",$S$32)</f>
        <v>46178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35171</v>
      </c>
      <c r="B102" s="197">
        <f t="shared" si="16"/>
        <v>86056</v>
      </c>
      <c r="C102" s="198">
        <f>IF(B6="","",$A$3)</f>
        <v>46173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35185</v>
      </c>
      <c r="J102" s="197">
        <f t="shared" si="17"/>
        <v>86628</v>
      </c>
      <c r="K102" s="198">
        <f t="shared" si="18"/>
        <v>46174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35203</v>
      </c>
      <c r="R102" s="197">
        <f t="shared" si="23"/>
        <v>86662</v>
      </c>
      <c r="S102" s="198">
        <f t="shared" si="24"/>
        <v>46175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35220</v>
      </c>
      <c r="Z102" s="197">
        <f t="shared" si="29"/>
        <v>86600</v>
      </c>
      <c r="AA102" s="198">
        <f t="shared" si="30"/>
        <v>46176</v>
      </c>
      <c r="AB102" s="197" t="str">
        <f t="shared" si="31"/>
        <v>SLC</v>
      </c>
      <c r="AC102" s="197" t="str">
        <f t="shared" si="32"/>
        <v>SAUER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35238</v>
      </c>
      <c r="AH102" s="197">
        <f t="shared" si="35"/>
        <v>86587</v>
      </c>
      <c r="AI102" s="198">
        <f t="shared" si="36"/>
        <v>46177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35256</v>
      </c>
      <c r="AP102" s="197">
        <f t="shared" si="41"/>
        <v>86581</v>
      </c>
      <c r="AQ102" s="198">
        <f t="shared" si="42"/>
        <v>46178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35172</v>
      </c>
      <c r="B103" s="197">
        <f t="shared" si="16"/>
        <v>86057</v>
      </c>
      <c r="C103" s="198">
        <f>IF(B7="","",$A$3)</f>
        <v>46173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35186</v>
      </c>
      <c r="J103" s="197">
        <f t="shared" si="17"/>
        <v>86629</v>
      </c>
      <c r="K103" s="198">
        <f t="shared" si="18"/>
        <v>46174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35204</v>
      </c>
      <c r="R103" s="197">
        <f t="shared" si="23"/>
        <v>86663</v>
      </c>
      <c r="S103" s="198">
        <f t="shared" si="24"/>
        <v>46175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35221</v>
      </c>
      <c r="Z103" s="197">
        <f t="shared" si="29"/>
        <v>86601</v>
      </c>
      <c r="AA103" s="198">
        <f t="shared" si="30"/>
        <v>46176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35239</v>
      </c>
      <c r="AH103" s="197">
        <f t="shared" si="35"/>
        <v>86588</v>
      </c>
      <c r="AI103" s="198">
        <f t="shared" si="36"/>
        <v>46177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35257</v>
      </c>
      <c r="AP103" s="197">
        <f t="shared" si="41"/>
        <v>86582</v>
      </c>
      <c r="AQ103" s="198">
        <f t="shared" si="42"/>
        <v>46178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35173</v>
      </c>
      <c r="B104" s="197">
        <f t="shared" si="16"/>
        <v>86058</v>
      </c>
      <c r="C104" s="198">
        <f>IF(B8="","",$A$3)</f>
        <v>46173</v>
      </c>
      <c r="D104" s="197" t="str">
        <f>IF(A8="","",A8)</f>
        <v>SLC</v>
      </c>
      <c r="E104" s="197" t="str">
        <f>IF(E8="","",E8)</f>
        <v>SAUER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35187</v>
      </c>
      <c r="J104" s="197">
        <f t="shared" si="17"/>
        <v>86630</v>
      </c>
      <c r="K104" s="198">
        <f t="shared" si="18"/>
        <v>46174</v>
      </c>
      <c r="L104" s="197" t="str">
        <f t="shared" si="19"/>
        <v>SLC</v>
      </c>
      <c r="M104" s="197" t="str">
        <f t="shared" si="20"/>
        <v>HANDY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35205</v>
      </c>
      <c r="R104" s="197">
        <f t="shared" si="23"/>
        <v>86664</v>
      </c>
      <c r="S104" s="198">
        <f t="shared" si="24"/>
        <v>46175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35222</v>
      </c>
      <c r="Z104" s="197">
        <f t="shared" si="29"/>
        <v>86602</v>
      </c>
      <c r="AA104" s="198">
        <f t="shared" si="30"/>
        <v>46176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35240</v>
      </c>
      <c r="AH104" s="197">
        <f t="shared" si="35"/>
        <v>86589</v>
      </c>
      <c r="AI104" s="198">
        <f t="shared" si="36"/>
        <v>46177</v>
      </c>
      <c r="AJ104" s="197" t="str">
        <f t="shared" si="37"/>
        <v>SLC</v>
      </c>
      <c r="AK104" s="197" t="str">
        <f t="shared" si="38"/>
        <v>SUNRISE</v>
      </c>
      <c r="AL104" s="197" t="str">
        <f t="shared" si="39"/>
        <v/>
      </c>
      <c r="AM104" s="197" t="str">
        <f t="shared" si="40"/>
        <v/>
      </c>
      <c r="AO104" s="197">
        <f t="shared" si="41"/>
        <v>35258</v>
      </c>
      <c r="AP104" s="197">
        <f t="shared" si="41"/>
        <v>86583</v>
      </c>
      <c r="AQ104" s="198">
        <f t="shared" si="42"/>
        <v>46178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35174</v>
      </c>
      <c r="B105" s="197">
        <f t="shared" si="16"/>
        <v>86060</v>
      </c>
      <c r="C105" s="198">
        <f>IF(B9="","",$A$3)</f>
        <v>46173</v>
      </c>
      <c r="D105" s="197" t="str">
        <f>IF(A9="","",A9)</f>
        <v>SLC</v>
      </c>
      <c r="E105" s="197" t="str">
        <f>IF(E9="","",E9)</f>
        <v>SAUER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35188</v>
      </c>
      <c r="J105" s="197">
        <f t="shared" si="17"/>
        <v>86631</v>
      </c>
      <c r="K105" s="198">
        <f t="shared" si="18"/>
        <v>46174</v>
      </c>
      <c r="L105" s="197" t="str">
        <f t="shared" si="19"/>
        <v>SLC</v>
      </c>
      <c r="M105" s="197" t="str">
        <f t="shared" si="20"/>
        <v>HANDY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35206</v>
      </c>
      <c r="R105" s="197">
        <f t="shared" si="23"/>
        <v>86665</v>
      </c>
      <c r="S105" s="198">
        <f t="shared" si="24"/>
        <v>46175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35223</v>
      </c>
      <c r="Z105" s="197">
        <f t="shared" si="29"/>
        <v>86651</v>
      </c>
      <c r="AA105" s="198">
        <f t="shared" si="30"/>
        <v>46176</v>
      </c>
      <c r="AB105" s="197" t="str">
        <f t="shared" si="31"/>
        <v>SLC</v>
      </c>
      <c r="AC105" s="197" t="str">
        <f t="shared" si="32"/>
        <v>SUNRISE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35241</v>
      </c>
      <c r="AH105" s="197">
        <f t="shared" si="35"/>
        <v>86590</v>
      </c>
      <c r="AI105" s="198">
        <f t="shared" si="36"/>
        <v>46177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35259</v>
      </c>
      <c r="AP105" s="197">
        <f t="shared" si="41"/>
        <v>86584</v>
      </c>
      <c r="AQ105" s="198">
        <f t="shared" si="42"/>
        <v>46178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35179</v>
      </c>
      <c r="B106" s="197">
        <f t="shared" si="47"/>
        <v>86065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IDEAL</v>
      </c>
      <c r="F106" s="197" t="str">
        <f t="shared" ref="F106:F115" si="51">IF(D14="","",D14)</f>
        <v/>
      </c>
      <c r="G106" s="197">
        <f t="shared" ref="G106:G115" si="52">IF(C14="","",C14)</f>
        <v>86065</v>
      </c>
      <c r="H106" s="200">
        <v>6</v>
      </c>
      <c r="I106" s="197">
        <f t="shared" si="17"/>
        <v>35189</v>
      </c>
      <c r="J106" s="197">
        <f t="shared" si="17"/>
        <v>86632</v>
      </c>
      <c r="K106" s="198">
        <f t="shared" si="18"/>
        <v>46174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35207</v>
      </c>
      <c r="R106" s="197">
        <f t="shared" si="23"/>
        <v>86666</v>
      </c>
      <c r="S106" s="198">
        <f t="shared" si="24"/>
        <v>46175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35224</v>
      </c>
      <c r="Z106" s="197">
        <f t="shared" si="29"/>
        <v>86652</v>
      </c>
      <c r="AA106" s="198">
        <f t="shared" si="30"/>
        <v>46176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35242</v>
      </c>
      <c r="AH106" s="197">
        <f t="shared" si="35"/>
        <v>86591</v>
      </c>
      <c r="AI106" s="198">
        <f t="shared" si="36"/>
        <v>46177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35260</v>
      </c>
      <c r="AP106" s="197">
        <f t="shared" si="41"/>
        <v>86585</v>
      </c>
      <c r="AQ106" s="198">
        <f t="shared" si="42"/>
        <v>46178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35180</v>
      </c>
      <c r="B107" s="197">
        <f t="shared" si="47"/>
        <v>4501367323</v>
      </c>
      <c r="C107" s="198" t="str">
        <f t="shared" si="48"/>
        <v>11AM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4501367323</v>
      </c>
      <c r="H107" s="200">
        <v>7</v>
      </c>
      <c r="I107" s="197">
        <f t="shared" ref="I107:J117" si="53">IF(K13="","",K13)</f>
        <v>35192</v>
      </c>
      <c r="J107" s="197">
        <f t="shared" si="53"/>
        <v>86635</v>
      </c>
      <c r="K107" s="198">
        <f t="shared" ref="K107:K117" si="54">IF(K13="","",$J$3)</f>
        <v>46174</v>
      </c>
      <c r="L107" s="197" t="str">
        <f t="shared" ref="L107:L117" si="55">IF(J13="","",J13)</f>
        <v>SLC</v>
      </c>
      <c r="M107" s="197" t="str">
        <f t="shared" ref="M107:M117" si="56">IF(N13="","",N13)</f>
        <v>INTEGRITY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35210</v>
      </c>
      <c r="R107" s="197">
        <f t="shared" si="59"/>
        <v>86669</v>
      </c>
      <c r="S107" s="198">
        <f t="shared" ref="S107:S117" si="60">IF(T13="","",$S$3)</f>
        <v>46175</v>
      </c>
      <c r="T107" s="197" t="str">
        <f t="shared" ref="T107:T117" si="61">IF(S13="","",S13)</f>
        <v>SLC</v>
      </c>
      <c r="U107" s="197" t="str">
        <f t="shared" ref="U107:U117" si="62">IF(W13="","",W13)</f>
        <v>MAY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35225</v>
      </c>
      <c r="Z107" s="197">
        <f t="shared" si="29"/>
        <v>86653</v>
      </c>
      <c r="AA107" s="198">
        <f t="shared" si="30"/>
        <v>46176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35243</v>
      </c>
      <c r="AH107" s="197">
        <f t="shared" si="35"/>
        <v>86592</v>
      </c>
      <c r="AI107" s="198">
        <f t="shared" si="36"/>
        <v>46177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35261</v>
      </c>
      <c r="AP107" s="197">
        <f t="shared" si="41"/>
        <v>86603</v>
      </c>
      <c r="AQ107" s="198">
        <f t="shared" si="42"/>
        <v>46178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35181</v>
      </c>
      <c r="B108" s="197">
        <f t="shared" si="47"/>
        <v>4501367324</v>
      </c>
      <c r="C108" s="198" t="str">
        <f t="shared" si="48"/>
        <v>1PM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4501367324</v>
      </c>
      <c r="H108" s="200">
        <v>8</v>
      </c>
      <c r="I108" s="197">
        <f t="shared" si="53"/>
        <v>35193</v>
      </c>
      <c r="J108" s="197">
        <f t="shared" si="53"/>
        <v>86636</v>
      </c>
      <c r="K108" s="198">
        <f t="shared" si="54"/>
        <v>46174</v>
      </c>
      <c r="L108" s="197" t="str">
        <f t="shared" si="55"/>
        <v>SLC</v>
      </c>
      <c r="M108" s="197" t="str">
        <f t="shared" si="56"/>
        <v>IDEAL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35211</v>
      </c>
      <c r="R108" s="197">
        <f t="shared" si="59"/>
        <v>86670</v>
      </c>
      <c r="S108" s="198">
        <f t="shared" si="60"/>
        <v>46175</v>
      </c>
      <c r="T108" s="197" t="str">
        <f t="shared" si="61"/>
        <v>SLC</v>
      </c>
      <c r="U108" s="197" t="str">
        <f t="shared" si="62"/>
        <v>INTEGRITY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35226</v>
      </c>
      <c r="Z108" s="197">
        <f t="shared" si="29"/>
        <v>86654</v>
      </c>
      <c r="AA108" s="198">
        <f t="shared" si="30"/>
        <v>46176</v>
      </c>
      <c r="AB108" s="197" t="str">
        <f t="shared" si="31"/>
        <v>SLC</v>
      </c>
      <c r="AC108" s="197" t="str">
        <f t="shared" si="32"/>
        <v>HANDY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35244</v>
      </c>
      <c r="AH108" s="197">
        <f t="shared" si="35"/>
        <v>86593</v>
      </c>
      <c r="AI108" s="198">
        <f t="shared" si="36"/>
        <v>46177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35262</v>
      </c>
      <c r="AP108" s="197">
        <f t="shared" si="41"/>
        <v>86622</v>
      </c>
      <c r="AQ108" s="198">
        <f t="shared" si="42"/>
        <v>46178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35182</v>
      </c>
      <c r="B109" s="197">
        <f t="shared" si="47"/>
        <v>4501367329</v>
      </c>
      <c r="C109" s="198" t="str">
        <f t="shared" si="48"/>
        <v>3PM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4501367329</v>
      </c>
      <c r="H109" s="200">
        <v>9</v>
      </c>
      <c r="I109" s="197">
        <f t="shared" si="53"/>
        <v>35194</v>
      </c>
      <c r="J109" s="197">
        <f t="shared" si="53"/>
        <v>86637</v>
      </c>
      <c r="K109" s="198">
        <f t="shared" si="54"/>
        <v>46174</v>
      </c>
      <c r="L109" s="197" t="str">
        <f t="shared" si="55"/>
        <v>SLC</v>
      </c>
      <c r="M109" s="197" t="str">
        <f t="shared" si="56"/>
        <v>CHR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35212</v>
      </c>
      <c r="R109" s="197">
        <f t="shared" si="59"/>
        <v>86671</v>
      </c>
      <c r="S109" s="198">
        <f t="shared" si="60"/>
        <v>46175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35229</v>
      </c>
      <c r="Z109" s="197">
        <f t="shared" si="65"/>
        <v>86657</v>
      </c>
      <c r="AA109" s="198">
        <f t="shared" ref="AA109:AA122" si="66">IF(B44="","",$A$32)</f>
        <v>46176</v>
      </c>
      <c r="AB109" s="197" t="str">
        <f t="shared" ref="AB109:AB122" si="67">IF(A44="","",A44)</f>
        <v>SLC</v>
      </c>
      <c r="AC109" s="197" t="str">
        <f t="shared" ref="AC109:AC122" si="68">IF(E44="","",E44)</f>
        <v>MAY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35247</v>
      </c>
      <c r="AH109" s="197">
        <f t="shared" si="71"/>
        <v>86596</v>
      </c>
      <c r="AI109" s="198">
        <f t="shared" ref="AI109:AI122" si="72">IF(K44="","",$J$32)</f>
        <v>46177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35265</v>
      </c>
      <c r="AP109" s="197">
        <f t="shared" si="77"/>
        <v>86625</v>
      </c>
      <c r="AQ109" s="198">
        <f t="shared" ref="AQ109:AQ122" si="78">IF(T44="","",$S$32)</f>
        <v>46178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35183</v>
      </c>
      <c r="B110" s="197" t="str">
        <f t="shared" si="47"/>
        <v/>
      </c>
      <c r="C110" s="198" t="str">
        <f t="shared" si="48"/>
        <v/>
      </c>
      <c r="D110" s="197" t="str">
        <f t="shared" si="49"/>
        <v>GUTZY</v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35195</v>
      </c>
      <c r="J110" s="197">
        <f t="shared" si="53"/>
        <v>86638</v>
      </c>
      <c r="K110" s="198">
        <f t="shared" si="54"/>
        <v>46174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35213</v>
      </c>
      <c r="R110" s="197">
        <f t="shared" si="59"/>
        <v>86672</v>
      </c>
      <c r="S110" s="198">
        <f t="shared" si="60"/>
        <v>46175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35230</v>
      </c>
      <c r="Z110" s="197">
        <f t="shared" si="65"/>
        <v>86658</v>
      </c>
      <c r="AA110" s="198">
        <f t="shared" si="66"/>
        <v>46176</v>
      </c>
      <c r="AB110" s="197" t="str">
        <f t="shared" si="67"/>
        <v>SLC</v>
      </c>
      <c r="AC110" s="197" t="str">
        <f t="shared" si="68"/>
        <v>IDEAL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35248</v>
      </c>
      <c r="AH110" s="197">
        <f t="shared" si="71"/>
        <v>86597</v>
      </c>
      <c r="AI110" s="198">
        <f t="shared" si="72"/>
        <v>46177</v>
      </c>
      <c r="AJ110" s="197" t="str">
        <f t="shared" si="73"/>
        <v>SLC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35266</v>
      </c>
      <c r="AP110" s="197">
        <f t="shared" si="77"/>
        <v>86626</v>
      </c>
      <c r="AQ110" s="198">
        <f t="shared" si="78"/>
        <v>46178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35196</v>
      </c>
      <c r="J111" s="197">
        <f t="shared" si="53"/>
        <v>86639</v>
      </c>
      <c r="K111" s="198">
        <f t="shared" si="54"/>
        <v>46174</v>
      </c>
      <c r="L111" s="197" t="str">
        <f t="shared" si="55"/>
        <v>SLC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35214</v>
      </c>
      <c r="R111" s="197">
        <f t="shared" si="59"/>
        <v>86673</v>
      </c>
      <c r="S111" s="198">
        <f t="shared" si="60"/>
        <v>46175</v>
      </c>
      <c r="T111" s="197" t="str">
        <f t="shared" si="61"/>
        <v>SLC</v>
      </c>
      <c r="U111" s="197" t="str">
        <f t="shared" si="62"/>
        <v>CHR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35231</v>
      </c>
      <c r="Z111" s="197">
        <f t="shared" si="65"/>
        <v>86659</v>
      </c>
      <c r="AA111" s="198">
        <f t="shared" si="66"/>
        <v>46176</v>
      </c>
      <c r="AB111" s="197" t="str">
        <f t="shared" si="67"/>
        <v>SLC</v>
      </c>
      <c r="AC111" s="197" t="str">
        <f t="shared" si="68"/>
        <v>INTEGRITY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35249</v>
      </c>
      <c r="AH111" s="197">
        <f t="shared" si="71"/>
        <v>86598</v>
      </c>
      <c r="AI111" s="198">
        <f t="shared" si="72"/>
        <v>46177</v>
      </c>
      <c r="AJ111" s="197" t="str">
        <f t="shared" si="73"/>
        <v>SLC</v>
      </c>
      <c r="AK111" s="197" t="str">
        <f t="shared" si="74"/>
        <v>IDEAL</v>
      </c>
      <c r="AL111" s="197" t="str">
        <f t="shared" si="75"/>
        <v/>
      </c>
      <c r="AM111" s="197" t="str">
        <f t="shared" si="76"/>
        <v/>
      </c>
      <c r="AO111" s="197">
        <f t="shared" si="77"/>
        <v>35267</v>
      </c>
      <c r="AP111" s="197">
        <f t="shared" si="77"/>
        <v>86577</v>
      </c>
      <c r="AQ111" s="198">
        <f t="shared" si="78"/>
        <v>46178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35197</v>
      </c>
      <c r="J112" s="197">
        <f t="shared" si="53"/>
        <v>86570</v>
      </c>
      <c r="K112" s="198">
        <f t="shared" si="54"/>
        <v>46174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35215</v>
      </c>
      <c r="R112" s="197">
        <f t="shared" si="59"/>
        <v>86573</v>
      </c>
      <c r="S112" s="198">
        <f t="shared" si="60"/>
        <v>46175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35232</v>
      </c>
      <c r="Z112" s="197">
        <f t="shared" si="65"/>
        <v>86660</v>
      </c>
      <c r="AA112" s="198">
        <f t="shared" si="66"/>
        <v>46176</v>
      </c>
      <c r="AB112" s="197" t="str">
        <f t="shared" si="67"/>
        <v>SLC</v>
      </c>
      <c r="AC112" s="197" t="str">
        <f t="shared" si="68"/>
        <v>INTEGRITY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35250</v>
      </c>
      <c r="AH112" s="197">
        <f t="shared" si="71"/>
        <v>86575</v>
      </c>
      <c r="AI112" s="198">
        <f t="shared" si="72"/>
        <v>46177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35268</v>
      </c>
      <c r="AP112" s="197">
        <f t="shared" si="77"/>
        <v>86578</v>
      </c>
      <c r="AQ112" s="198">
        <f t="shared" si="78"/>
        <v>46178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35199</v>
      </c>
      <c r="J113" s="197">
        <f t="shared" si="53"/>
        <v>86572</v>
      </c>
      <c r="K113" s="198">
        <f t="shared" si="54"/>
        <v>46174</v>
      </c>
      <c r="L113" s="197" t="str">
        <f t="shared" si="55"/>
        <v>LCP</v>
      </c>
      <c r="M113" s="197" t="str">
        <f t="shared" si="56"/>
        <v>INTEGRITY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35216</v>
      </c>
      <c r="R113" s="197">
        <f t="shared" si="59"/>
        <v>86574</v>
      </c>
      <c r="S113" s="198">
        <f t="shared" si="60"/>
        <v>46175</v>
      </c>
      <c r="T113" s="197" t="str">
        <f t="shared" si="61"/>
        <v>LCP</v>
      </c>
      <c r="U113" s="197" t="str">
        <f t="shared" si="62"/>
        <v>INTEGRITY</v>
      </c>
      <c r="V113" s="197" t="str">
        <f t="shared" si="63"/>
        <v>Fill w/ 280614</v>
      </c>
      <c r="W113" s="197" t="str">
        <f t="shared" si="64"/>
        <v/>
      </c>
      <c r="X113" s="200"/>
      <c r="Y113" s="197">
        <f t="shared" si="65"/>
        <v>35233</v>
      </c>
      <c r="Z113" s="197">
        <f t="shared" si="65"/>
        <v>86661</v>
      </c>
      <c r="AA113" s="198">
        <f t="shared" si="66"/>
        <v>46176</v>
      </c>
      <c r="AB113" s="197" t="str">
        <f t="shared" si="67"/>
        <v>SLC</v>
      </c>
      <c r="AC113" s="197" t="str">
        <f t="shared" si="68"/>
        <v>IDEAL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35251</v>
      </c>
      <c r="AH113" s="197">
        <f t="shared" si="71"/>
        <v>86576</v>
      </c>
      <c r="AI113" s="198">
        <f t="shared" si="72"/>
        <v>46177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35269</v>
      </c>
      <c r="AP113" s="197">
        <f t="shared" si="77"/>
        <v>4501368649</v>
      </c>
      <c r="AQ113" s="198">
        <f t="shared" si="78"/>
        <v>46178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>
        <f t="shared" si="47"/>
        <v>30041158</v>
      </c>
      <c r="B114" s="197" t="str">
        <f t="shared" si="47"/>
        <v>CAPS</v>
      </c>
      <c r="C114" s="198" t="str">
        <f t="shared" si="48"/>
        <v>1PM</v>
      </c>
      <c r="D114" s="197" t="str">
        <f t="shared" si="49"/>
        <v>RECEIVING</v>
      </c>
      <c r="E114" s="197" t="str">
        <f t="shared" si="50"/>
        <v/>
      </c>
      <c r="F114" s="197" t="str">
        <f t="shared" si="51"/>
        <v/>
      </c>
      <c r="G114" s="197" t="str">
        <f t="shared" si="52"/>
        <v>CAPS</v>
      </c>
      <c r="H114" s="200">
        <v>14</v>
      </c>
      <c r="I114" s="197">
        <f t="shared" si="53"/>
        <v>35200</v>
      </c>
      <c r="J114" s="197">
        <f t="shared" si="53"/>
        <v>4501367655</v>
      </c>
      <c r="K114" s="198">
        <f t="shared" si="54"/>
        <v>46174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35217</v>
      </c>
      <c r="R114" s="197">
        <f t="shared" si="59"/>
        <v>4501367836</v>
      </c>
      <c r="S114" s="198">
        <f t="shared" si="60"/>
        <v>46175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35234</v>
      </c>
      <c r="Z114" s="197">
        <f t="shared" si="65"/>
        <v>4501368141</v>
      </c>
      <c r="AA114" s="198">
        <f t="shared" si="66"/>
        <v>46176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35252</v>
      </c>
      <c r="AH114" s="197">
        <f t="shared" si="71"/>
        <v>4501368382</v>
      </c>
      <c r="AI114" s="198">
        <f t="shared" si="72"/>
        <v>46177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35270</v>
      </c>
      <c r="AP114" s="197">
        <f t="shared" si="77"/>
        <v>450368650</v>
      </c>
      <c r="AQ114" s="198">
        <f t="shared" si="78"/>
        <v>46178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>
        <f t="shared" si="47"/>
        <v>30041683</v>
      </c>
      <c r="B115" s="197" t="str">
        <f t="shared" si="47"/>
        <v>GPI</v>
      </c>
      <c r="C115" s="198" t="str">
        <f t="shared" si="48"/>
        <v>7AM</v>
      </c>
      <c r="D115" s="197" t="str">
        <f t="shared" si="49"/>
        <v>RECEIVING</v>
      </c>
      <c r="E115" s="197" t="str">
        <f t="shared" si="50"/>
        <v/>
      </c>
      <c r="F115" s="197" t="str">
        <f t="shared" si="51"/>
        <v/>
      </c>
      <c r="G115" s="197" t="str">
        <f t="shared" si="52"/>
        <v>GPI</v>
      </c>
      <c r="H115" s="200">
        <v>15</v>
      </c>
      <c r="I115" s="197">
        <f t="shared" si="53"/>
        <v>35201</v>
      </c>
      <c r="J115" s="197">
        <f t="shared" si="53"/>
        <v>4501367656</v>
      </c>
      <c r="K115" s="198">
        <f t="shared" si="54"/>
        <v>46174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35218</v>
      </c>
      <c r="R115" s="197">
        <f t="shared" si="59"/>
        <v>4501367837</v>
      </c>
      <c r="S115" s="198">
        <f t="shared" si="60"/>
        <v>46175</v>
      </c>
      <c r="T115" s="197" t="str">
        <f t="shared" si="61"/>
        <v>IDF</v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35235</v>
      </c>
      <c r="Z115" s="197">
        <f t="shared" si="65"/>
        <v>4501368142</v>
      </c>
      <c r="AA115" s="198">
        <f t="shared" si="66"/>
        <v>46176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35253</v>
      </c>
      <c r="AH115" s="197">
        <f t="shared" si="71"/>
        <v>4501368383</v>
      </c>
      <c r="AI115" s="198">
        <f t="shared" si="72"/>
        <v>46177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35271</v>
      </c>
      <c r="AP115" s="197">
        <f t="shared" si="77"/>
        <v>4501368658</v>
      </c>
      <c r="AQ115" s="198">
        <f t="shared" si="78"/>
        <v>46178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>
        <f t="shared" si="53"/>
        <v>35198</v>
      </c>
      <c r="J116" s="197" t="str">
        <f t="shared" si="53"/>
        <v/>
      </c>
      <c r="K116" s="198">
        <f t="shared" si="54"/>
        <v>46174</v>
      </c>
      <c r="L116" s="197" t="str">
        <f t="shared" si="55"/>
        <v>GUTZY</v>
      </c>
      <c r="M116" s="197" t="str">
        <f t="shared" si="56"/>
        <v>INTEGRITY</v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35236</v>
      </c>
      <c r="Z116" s="197">
        <f t="shared" si="65"/>
        <v>86917</v>
      </c>
      <c r="AA116" s="198">
        <f t="shared" si="66"/>
        <v>46176</v>
      </c>
      <c r="AB116" s="197" t="str">
        <f t="shared" si="67"/>
        <v>LCP</v>
      </c>
      <c r="AC116" s="197" t="str">
        <f t="shared" si="68"/>
        <v>TEAM DRIVERS</v>
      </c>
      <c r="AD116" s="197" t="str">
        <f t="shared" si="69"/>
        <v>280613 / 614</v>
      </c>
      <c r="AE116" s="197" t="str">
        <f t="shared" si="70"/>
        <v/>
      </c>
      <c r="AF116" s="200"/>
      <c r="AG116" s="197">
        <f t="shared" si="71"/>
        <v>35254</v>
      </c>
      <c r="AH116" s="197" t="str">
        <f t="shared" si="71"/>
        <v/>
      </c>
      <c r="AI116" s="198">
        <f t="shared" si="72"/>
        <v>46177</v>
      </c>
      <c r="AJ116" s="197" t="str">
        <f t="shared" si="73"/>
        <v>GUTZY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35272</v>
      </c>
      <c r="AP116" s="197">
        <f t="shared" si="77"/>
        <v>4501368651</v>
      </c>
      <c r="AQ116" s="198">
        <f t="shared" si="78"/>
        <v>46178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>CHEP</v>
      </c>
      <c r="K117" s="198" t="str">
        <f t="shared" si="54"/>
        <v/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>Half of each</v>
      </c>
      <c r="AE117" s="197" t="str">
        <f t="shared" si="70"/>
        <v/>
      </c>
      <c r="AF117" s="200"/>
      <c r="AG117" s="197">
        <f t="shared" si="71"/>
        <v>30041215</v>
      </c>
      <c r="AH117" s="197" t="str">
        <f t="shared" si="71"/>
        <v>CAPS</v>
      </c>
      <c r="AI117" s="198">
        <f t="shared" si="72"/>
        <v>46177</v>
      </c>
      <c r="AJ117" s="197" t="str">
        <f t="shared" si="73"/>
        <v>RECEIVING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>
        <f t="shared" si="77"/>
        <v>30041824</v>
      </c>
      <c r="AP117" s="197" t="str">
        <f t="shared" si="77"/>
        <v>AMCOR</v>
      </c>
      <c r="AQ117" s="198">
        <f t="shared" si="78"/>
        <v>46178</v>
      </c>
      <c r="AR117" s="197" t="str">
        <f t="shared" si="79"/>
        <v>RECEIVING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30041821</v>
      </c>
      <c r="J118" s="197" t="str">
        <f t="shared" si="84"/>
        <v>PCA</v>
      </c>
      <c r="K118" s="198">
        <f>IF(K25="","",$J$3)</f>
        <v>46174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30041160</v>
      </c>
      <c r="R118" s="197" t="str">
        <f t="shared" si="85"/>
        <v>CAPS</v>
      </c>
      <c r="S118" s="198">
        <f>IF(T25="","",$S$3)</f>
        <v>46175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30042128</v>
      </c>
      <c r="AH118" s="197" t="str">
        <f t="shared" si="71"/>
        <v>GPI</v>
      </c>
      <c r="AI118" s="198">
        <f t="shared" si="72"/>
        <v>46177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30041214</v>
      </c>
      <c r="AP118" s="197" t="str">
        <f t="shared" si="77"/>
        <v>CAPS</v>
      </c>
      <c r="AQ118" s="198">
        <f t="shared" si="78"/>
        <v>46178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30041937</v>
      </c>
      <c r="J119" s="197" t="str">
        <f t="shared" si="84"/>
        <v>AMCOR</v>
      </c>
      <c r="K119" s="198">
        <f>IF(K26="","",$J$3)</f>
        <v>46174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30041926</v>
      </c>
      <c r="R119" s="197" t="str">
        <f t="shared" si="85"/>
        <v>GPI</v>
      </c>
      <c r="S119" s="198">
        <f>IF(T26="","",$S$3)</f>
        <v>46175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>CHEP</v>
      </c>
      <c r="AA119" s="198" t="str">
        <f t="shared" si="66"/>
        <v/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 t="str">
        <f t="shared" si="77"/>
        <v/>
      </c>
      <c r="AP119" s="197" t="str">
        <f t="shared" si="77"/>
        <v>CHEP</v>
      </c>
      <c r="AQ119" s="198" t="str">
        <f t="shared" si="78"/>
        <v/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30041973</v>
      </c>
      <c r="J120" s="197" t="str">
        <f t="shared" si="84"/>
        <v>GPI</v>
      </c>
      <c r="K120" s="198">
        <f>IF(K27="","",$J$3)</f>
        <v>46174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30041974</v>
      </c>
      <c r="R120" s="197" t="str">
        <f t="shared" si="85"/>
        <v>GPI</v>
      </c>
      <c r="S120" s="198">
        <f>IF(T27="","",$S$3)</f>
        <v>46175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30041649</v>
      </c>
      <c r="Z120" s="197" t="str">
        <f t="shared" si="65"/>
        <v>PCA</v>
      </c>
      <c r="AA120" s="198">
        <f t="shared" si="66"/>
        <v>46176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30041168</v>
      </c>
      <c r="AH120" s="197" t="str">
        <f t="shared" si="71"/>
        <v>CAPS</v>
      </c>
      <c r="AI120" s="198">
        <f t="shared" si="72"/>
        <v>46177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30042269</v>
      </c>
      <c r="AP120" s="197" t="str">
        <f t="shared" si="77"/>
        <v>PCA</v>
      </c>
      <c r="AQ120" s="198">
        <f t="shared" si="78"/>
        <v>46178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30041213</v>
      </c>
      <c r="J121" s="197" t="str">
        <f t="shared" si="84"/>
        <v>CAPS</v>
      </c>
      <c r="K121" s="198">
        <f>IF(K28="","",$J$3)</f>
        <v>46174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30041976</v>
      </c>
      <c r="R121" s="197" t="str">
        <f t="shared" si="85"/>
        <v>GPI</v>
      </c>
      <c r="S121" s="198">
        <f>IF(T28="","",$S$3)</f>
        <v>46175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30042362</v>
      </c>
      <c r="Z121" s="197" t="str">
        <f t="shared" si="65"/>
        <v>GPI</v>
      </c>
      <c r="AA121" s="198">
        <f t="shared" si="66"/>
        <v>46176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30041165</v>
      </c>
      <c r="AH121" s="197" t="str">
        <f t="shared" si="71"/>
        <v>CAPS</v>
      </c>
      <c r="AI121" s="198">
        <f t="shared" si="72"/>
        <v>46177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8AM</v>
      </c>
      <c r="AO121" s="197">
        <f t="shared" si="77"/>
        <v>30042275</v>
      </c>
      <c r="AP121" s="197" t="str">
        <f t="shared" si="77"/>
        <v>CGP</v>
      </c>
      <c r="AQ121" s="198">
        <f t="shared" si="78"/>
        <v>46178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30042266</v>
      </c>
      <c r="J122" s="197" t="str">
        <f t="shared" si="87"/>
        <v/>
      </c>
      <c r="K122" s="198">
        <f>IF(K30="","",$J$3)</f>
        <v>46174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30041683</v>
      </c>
      <c r="R122" s="197" t="str">
        <f t="shared" si="88"/>
        <v>GPI</v>
      </c>
      <c r="S122" s="198">
        <f>IF(T30="","",$S$3)</f>
        <v>46175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>reschedule</v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30042530</v>
      </c>
      <c r="AP122" s="197" t="str">
        <f t="shared" si="77"/>
        <v>GPI</v>
      </c>
      <c r="AQ122" s="198">
        <f t="shared" si="78"/>
        <v>46178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86077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86056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86057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86058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86060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86061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86064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86065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4501367323</v>
      </c>
      <c r="B135" s="202" t="str">
        <f t="shared" si="92"/>
        <v>11AM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4501367324</v>
      </c>
      <c r="B136" s="202" t="str">
        <f t="shared" si="92"/>
        <v>1PM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4501367329</v>
      </c>
      <c r="B137" s="202" t="str">
        <f t="shared" si="92"/>
        <v>3PM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 t="str">
        <f t="shared" si="91"/>
        <v>CAPS</v>
      </c>
      <c r="B142" s="202" t="str">
        <f t="shared" si="92"/>
        <v>1PM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91"/>
        <v>GPI</v>
      </c>
      <c r="B143" s="202" t="str">
        <f t="shared" si="92"/>
        <v>7AM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86599</v>
      </c>
      <c r="B153" s="202">
        <f t="shared" si="94"/>
        <v>0</v>
      </c>
    </row>
    <row r="154" spans="1:45" x14ac:dyDescent="0.25">
      <c r="A154" s="200">
        <f t="shared" si="93"/>
        <v>86600</v>
      </c>
      <c r="B154" s="202">
        <f t="shared" si="94"/>
        <v>0</v>
      </c>
    </row>
    <row r="155" spans="1:45" x14ac:dyDescent="0.25">
      <c r="A155" s="200">
        <f t="shared" si="93"/>
        <v>86601</v>
      </c>
      <c r="B155" s="202">
        <f t="shared" si="94"/>
        <v>0</v>
      </c>
    </row>
    <row r="156" spans="1:45" x14ac:dyDescent="0.25">
      <c r="A156" s="200">
        <f t="shared" si="93"/>
        <v>86602</v>
      </c>
      <c r="B156" s="202">
        <f t="shared" si="94"/>
        <v>0</v>
      </c>
    </row>
    <row r="157" spans="1:45" x14ac:dyDescent="0.25">
      <c r="A157" s="200">
        <f t="shared" si="93"/>
        <v>86651</v>
      </c>
      <c r="B157" s="202">
        <f t="shared" si="94"/>
        <v>0</v>
      </c>
    </row>
    <row r="158" spans="1:45" x14ac:dyDescent="0.25">
      <c r="A158" s="200">
        <f t="shared" si="93"/>
        <v>86652</v>
      </c>
      <c r="B158" s="202">
        <f t="shared" si="94"/>
        <v>0</v>
      </c>
    </row>
    <row r="159" spans="1:45" x14ac:dyDescent="0.25">
      <c r="A159" s="200">
        <f t="shared" si="93"/>
        <v>86653</v>
      </c>
      <c r="B159" s="202">
        <f t="shared" si="94"/>
        <v>0</v>
      </c>
    </row>
    <row r="160" spans="1:45" x14ac:dyDescent="0.25">
      <c r="A160" s="200">
        <f t="shared" si="93"/>
        <v>86654</v>
      </c>
      <c r="B160" s="202">
        <f t="shared" si="94"/>
        <v>0</v>
      </c>
    </row>
    <row r="161" spans="1:2" x14ac:dyDescent="0.25">
      <c r="A161" s="200">
        <f t="shared" ref="A161:A174" si="95">C44</f>
        <v>86657</v>
      </c>
      <c r="B161" s="202">
        <f t="shared" ref="B161:B174" si="96">F44</f>
        <v>0</v>
      </c>
    </row>
    <row r="162" spans="1:2" x14ac:dyDescent="0.25">
      <c r="A162" s="200">
        <f t="shared" si="95"/>
        <v>86658</v>
      </c>
      <c r="B162" s="202">
        <f t="shared" si="96"/>
        <v>0</v>
      </c>
    </row>
    <row r="163" spans="1:2" x14ac:dyDescent="0.25">
      <c r="A163" s="200">
        <f t="shared" si="95"/>
        <v>86659</v>
      </c>
      <c r="B163" s="202">
        <f t="shared" si="96"/>
        <v>0</v>
      </c>
    </row>
    <row r="164" spans="1:2" x14ac:dyDescent="0.25">
      <c r="A164" s="200">
        <f t="shared" si="95"/>
        <v>86660</v>
      </c>
      <c r="B164" s="202">
        <f t="shared" si="96"/>
        <v>0</v>
      </c>
    </row>
    <row r="165" spans="1:2" x14ac:dyDescent="0.25">
      <c r="A165" s="200">
        <f t="shared" si="95"/>
        <v>86661</v>
      </c>
      <c r="B165" s="202">
        <f t="shared" si="96"/>
        <v>0</v>
      </c>
    </row>
    <row r="166" spans="1:2" x14ac:dyDescent="0.25">
      <c r="A166" s="200">
        <f t="shared" si="95"/>
        <v>4501368141</v>
      </c>
      <c r="B166" s="202" t="str">
        <f t="shared" si="96"/>
        <v>3PM</v>
      </c>
    </row>
    <row r="167" spans="1:2" x14ac:dyDescent="0.25">
      <c r="A167" s="200">
        <f t="shared" si="95"/>
        <v>4501368142</v>
      </c>
      <c r="B167" s="202" t="str">
        <f t="shared" si="96"/>
        <v>5PM</v>
      </c>
    </row>
    <row r="168" spans="1:2" x14ac:dyDescent="0.25">
      <c r="A168" s="200">
        <f t="shared" si="95"/>
        <v>86917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PCA</v>
      </c>
      <c r="B172" s="202" t="str">
        <f t="shared" si="96"/>
        <v>7AM</v>
      </c>
    </row>
    <row r="173" spans="1:2" x14ac:dyDescent="0.25">
      <c r="A173" s="200" t="str">
        <f t="shared" si="95"/>
        <v>GPI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86627</v>
      </c>
      <c r="B176" s="203">
        <f t="shared" ref="B176:B181" si="98">O5</f>
        <v>0</v>
      </c>
    </row>
    <row r="177" spans="1:2" x14ac:dyDescent="0.25">
      <c r="A177" s="129">
        <f t="shared" si="97"/>
        <v>86628</v>
      </c>
      <c r="B177" s="203">
        <f t="shared" si="98"/>
        <v>0</v>
      </c>
    </row>
    <row r="178" spans="1:2" x14ac:dyDescent="0.25">
      <c r="A178" s="129">
        <f t="shared" si="97"/>
        <v>86629</v>
      </c>
      <c r="B178" s="203">
        <f t="shared" si="98"/>
        <v>0</v>
      </c>
    </row>
    <row r="179" spans="1:2" x14ac:dyDescent="0.25">
      <c r="A179" s="129">
        <f t="shared" si="97"/>
        <v>86630</v>
      </c>
      <c r="B179" s="203">
        <f t="shared" si="98"/>
        <v>0</v>
      </c>
    </row>
    <row r="180" spans="1:2" x14ac:dyDescent="0.25">
      <c r="A180" s="129">
        <f t="shared" si="97"/>
        <v>86631</v>
      </c>
      <c r="B180" s="203">
        <f t="shared" si="98"/>
        <v>0</v>
      </c>
    </row>
    <row r="181" spans="1:2" x14ac:dyDescent="0.25">
      <c r="A181" s="129">
        <f t="shared" si="97"/>
        <v>86632</v>
      </c>
      <c r="B181" s="203">
        <f t="shared" si="98"/>
        <v>0</v>
      </c>
    </row>
    <row r="182" spans="1:2" x14ac:dyDescent="0.25">
      <c r="A182" s="129">
        <f t="shared" ref="A182:A192" si="99">L13</f>
        <v>86635</v>
      </c>
      <c r="B182" s="203">
        <f t="shared" ref="B182:B192" si="100">O13</f>
        <v>0</v>
      </c>
    </row>
    <row r="183" spans="1:2" x14ac:dyDescent="0.25">
      <c r="A183" s="129">
        <f t="shared" si="99"/>
        <v>86636</v>
      </c>
      <c r="B183" s="203">
        <f t="shared" si="100"/>
        <v>0</v>
      </c>
    </row>
    <row r="184" spans="1:2" x14ac:dyDescent="0.25">
      <c r="A184" s="129">
        <f t="shared" si="99"/>
        <v>86637</v>
      </c>
      <c r="B184" s="203">
        <f t="shared" si="100"/>
        <v>0</v>
      </c>
    </row>
    <row r="185" spans="1:2" x14ac:dyDescent="0.25">
      <c r="A185" s="129">
        <f t="shared" si="99"/>
        <v>86638</v>
      </c>
      <c r="B185" s="203">
        <f t="shared" si="100"/>
        <v>0</v>
      </c>
    </row>
    <row r="186" spans="1:2" x14ac:dyDescent="0.25">
      <c r="A186" s="129">
        <f t="shared" si="99"/>
        <v>86639</v>
      </c>
      <c r="B186" s="203">
        <f t="shared" si="100"/>
        <v>0</v>
      </c>
    </row>
    <row r="187" spans="1:2" x14ac:dyDescent="0.25">
      <c r="A187" s="129">
        <f t="shared" si="99"/>
        <v>86570</v>
      </c>
      <c r="B187" s="203">
        <f t="shared" si="100"/>
        <v>0</v>
      </c>
    </row>
    <row r="188" spans="1:2" x14ac:dyDescent="0.25">
      <c r="A188" s="129">
        <f t="shared" si="99"/>
        <v>86572</v>
      </c>
      <c r="B188" s="203">
        <f t="shared" si="100"/>
        <v>0</v>
      </c>
    </row>
    <row r="189" spans="1:2" x14ac:dyDescent="0.25">
      <c r="A189" s="129">
        <f t="shared" si="99"/>
        <v>4501367655</v>
      </c>
      <c r="B189" s="203" t="str">
        <f t="shared" si="100"/>
        <v>1pm</v>
      </c>
    </row>
    <row r="190" spans="1:2" x14ac:dyDescent="0.25">
      <c r="A190" s="129">
        <f t="shared" si="99"/>
        <v>4501367656</v>
      </c>
      <c r="B190" s="203" t="str">
        <f t="shared" si="100"/>
        <v>3pm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PCA</v>
      </c>
      <c r="B193" s="203" t="str">
        <f>O25</f>
        <v>9AM</v>
      </c>
    </row>
    <row r="194" spans="1:2" x14ac:dyDescent="0.25">
      <c r="A194" s="129" t="str">
        <f>L26</f>
        <v>AMCOR</v>
      </c>
      <c r="B194" s="203" t="str">
        <f>O26</f>
        <v>7AM</v>
      </c>
    </row>
    <row r="195" spans="1:2" x14ac:dyDescent="0.25">
      <c r="A195" s="129" t="str">
        <f>L27</f>
        <v>GPI</v>
      </c>
      <c r="B195" s="203" t="str">
        <f>O27</f>
        <v>10AM</v>
      </c>
    </row>
    <row r="196" spans="1:2" x14ac:dyDescent="0.25">
      <c r="A196" s="129" t="str">
        <f>L28</f>
        <v>CAPS</v>
      </c>
      <c r="B196" s="203" t="str">
        <f>O28</f>
        <v>11AM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86586</v>
      </c>
      <c r="B202" s="203">
        <f t="shared" si="102"/>
        <v>0</v>
      </c>
    </row>
    <row r="203" spans="1:2" x14ac:dyDescent="0.25">
      <c r="A203" s="129">
        <f t="shared" si="101"/>
        <v>86587</v>
      </c>
      <c r="B203" s="203">
        <f t="shared" si="102"/>
        <v>0</v>
      </c>
    </row>
    <row r="204" spans="1:2" x14ac:dyDescent="0.25">
      <c r="A204" s="129">
        <f t="shared" si="101"/>
        <v>86588</v>
      </c>
      <c r="B204" s="203">
        <f t="shared" si="102"/>
        <v>0</v>
      </c>
    </row>
    <row r="205" spans="1:2" x14ac:dyDescent="0.25">
      <c r="A205" s="129">
        <f t="shared" si="101"/>
        <v>86589</v>
      </c>
      <c r="B205" s="203">
        <f t="shared" si="102"/>
        <v>0</v>
      </c>
    </row>
    <row r="206" spans="1:2" x14ac:dyDescent="0.25">
      <c r="A206" s="129">
        <f t="shared" si="101"/>
        <v>86590</v>
      </c>
      <c r="B206" s="203">
        <f t="shared" si="102"/>
        <v>0</v>
      </c>
    </row>
    <row r="207" spans="1:2" x14ac:dyDescent="0.25">
      <c r="A207" s="129">
        <f t="shared" si="101"/>
        <v>86591</v>
      </c>
      <c r="B207" s="203">
        <f t="shared" si="102"/>
        <v>0</v>
      </c>
    </row>
    <row r="208" spans="1:2" x14ac:dyDescent="0.25">
      <c r="A208" s="129">
        <f t="shared" si="101"/>
        <v>86592</v>
      </c>
      <c r="B208" s="203">
        <f t="shared" si="102"/>
        <v>0</v>
      </c>
    </row>
    <row r="209" spans="1:2" x14ac:dyDescent="0.25">
      <c r="A209" s="129">
        <f t="shared" si="101"/>
        <v>86593</v>
      </c>
      <c r="B209" s="203">
        <f t="shared" si="102"/>
        <v>0</v>
      </c>
    </row>
    <row r="210" spans="1:2" x14ac:dyDescent="0.25">
      <c r="A210" s="129">
        <f t="shared" ref="A210:A223" si="103">L44</f>
        <v>86596</v>
      </c>
      <c r="B210" s="203">
        <f t="shared" ref="B210:B223" si="104">O44</f>
        <v>0</v>
      </c>
    </row>
    <row r="211" spans="1:2" x14ac:dyDescent="0.25">
      <c r="A211" s="129">
        <f t="shared" si="103"/>
        <v>86597</v>
      </c>
      <c r="B211" s="203">
        <f t="shared" si="104"/>
        <v>0</v>
      </c>
    </row>
    <row r="212" spans="1:2" x14ac:dyDescent="0.25">
      <c r="A212" s="129">
        <f t="shared" si="103"/>
        <v>86598</v>
      </c>
      <c r="B212" s="203">
        <f t="shared" si="104"/>
        <v>0</v>
      </c>
    </row>
    <row r="213" spans="1:2" x14ac:dyDescent="0.25">
      <c r="A213" s="129">
        <f t="shared" si="103"/>
        <v>86575</v>
      </c>
      <c r="B213" s="203">
        <f t="shared" si="104"/>
        <v>0</v>
      </c>
    </row>
    <row r="214" spans="1:2" x14ac:dyDescent="0.25">
      <c r="A214" s="129">
        <f t="shared" si="103"/>
        <v>86576</v>
      </c>
      <c r="B214" s="203">
        <f t="shared" si="104"/>
        <v>0</v>
      </c>
    </row>
    <row r="215" spans="1:2" x14ac:dyDescent="0.25">
      <c r="A215" s="129">
        <f t="shared" si="103"/>
        <v>4501368382</v>
      </c>
      <c r="B215" s="203" t="str">
        <f t="shared" si="104"/>
        <v>1PM</v>
      </c>
    </row>
    <row r="216" spans="1:2" x14ac:dyDescent="0.25">
      <c r="A216" s="129">
        <f t="shared" si="103"/>
        <v>4501368383</v>
      </c>
      <c r="B216" s="203" t="str">
        <f t="shared" si="104"/>
        <v>3PM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 t="str">
        <f t="shared" si="103"/>
        <v>CAPS</v>
      </c>
      <c r="B218" s="203" t="str">
        <f t="shared" si="104"/>
        <v>2PM</v>
      </c>
    </row>
    <row r="219" spans="1:2" x14ac:dyDescent="0.25">
      <c r="A219" s="129" t="str">
        <f t="shared" si="103"/>
        <v>GPI</v>
      </c>
      <c r="B219" s="203" t="str">
        <f t="shared" si="104"/>
        <v>11AM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 t="str">
        <f t="shared" si="103"/>
        <v>CAPS</v>
      </c>
      <c r="B221" s="203" t="str">
        <f t="shared" si="104"/>
        <v>1PM</v>
      </c>
    </row>
    <row r="222" spans="1:2" x14ac:dyDescent="0.25">
      <c r="A222" s="129" t="str">
        <f t="shared" si="103"/>
        <v>CAPS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86650</v>
      </c>
      <c r="B225" s="203">
        <f t="shared" ref="B225:B230" si="106">X5</f>
        <v>0</v>
      </c>
    </row>
    <row r="226" spans="1:2" x14ac:dyDescent="0.25">
      <c r="A226" s="129">
        <f t="shared" si="105"/>
        <v>86662</v>
      </c>
      <c r="B226" s="203">
        <f t="shared" si="106"/>
        <v>0</v>
      </c>
    </row>
    <row r="227" spans="1:2" x14ac:dyDescent="0.25">
      <c r="A227" s="129">
        <f t="shared" si="105"/>
        <v>86663</v>
      </c>
      <c r="B227" s="203">
        <f t="shared" si="106"/>
        <v>0</v>
      </c>
    </row>
    <row r="228" spans="1:2" x14ac:dyDescent="0.25">
      <c r="A228" s="129">
        <f t="shared" si="105"/>
        <v>86664</v>
      </c>
      <c r="B228" s="203">
        <f t="shared" si="106"/>
        <v>0</v>
      </c>
    </row>
    <row r="229" spans="1:2" x14ac:dyDescent="0.25">
      <c r="A229" s="129">
        <f t="shared" si="105"/>
        <v>86665</v>
      </c>
      <c r="B229" s="203">
        <f t="shared" si="106"/>
        <v>0</v>
      </c>
    </row>
    <row r="230" spans="1:2" x14ac:dyDescent="0.25">
      <c r="A230" s="129">
        <f t="shared" si="105"/>
        <v>86666</v>
      </c>
      <c r="B230" s="203">
        <f t="shared" si="106"/>
        <v>0</v>
      </c>
    </row>
    <row r="231" spans="1:2" x14ac:dyDescent="0.25">
      <c r="A231" s="129">
        <f t="shared" ref="A231:A241" si="107">U13</f>
        <v>86669</v>
      </c>
      <c r="B231" s="203">
        <f t="shared" ref="B231:B241" si="108">X13</f>
        <v>0</v>
      </c>
    </row>
    <row r="232" spans="1:2" x14ac:dyDescent="0.25">
      <c r="A232" s="129">
        <f t="shared" si="107"/>
        <v>86670</v>
      </c>
      <c r="B232" s="203">
        <f t="shared" si="108"/>
        <v>0</v>
      </c>
    </row>
    <row r="233" spans="1:2" x14ac:dyDescent="0.25">
      <c r="A233" s="129">
        <f t="shared" si="107"/>
        <v>86671</v>
      </c>
      <c r="B233" s="203">
        <f t="shared" si="108"/>
        <v>0</v>
      </c>
    </row>
    <row r="234" spans="1:2" x14ac:dyDescent="0.25">
      <c r="A234" s="129">
        <f t="shared" si="107"/>
        <v>86672</v>
      </c>
      <c r="B234" s="203">
        <f t="shared" si="108"/>
        <v>0</v>
      </c>
    </row>
    <row r="235" spans="1:2" x14ac:dyDescent="0.25">
      <c r="A235" s="129">
        <f t="shared" si="107"/>
        <v>86673</v>
      </c>
      <c r="B235" s="203">
        <f t="shared" si="108"/>
        <v>0</v>
      </c>
    </row>
    <row r="236" spans="1:2" x14ac:dyDescent="0.25">
      <c r="A236" s="129">
        <f t="shared" si="107"/>
        <v>86573</v>
      </c>
      <c r="B236" s="203">
        <f t="shared" si="108"/>
        <v>0</v>
      </c>
    </row>
    <row r="237" spans="1:2" x14ac:dyDescent="0.25">
      <c r="A237" s="129">
        <f t="shared" si="107"/>
        <v>86574</v>
      </c>
      <c r="B237" s="203">
        <f t="shared" si="108"/>
        <v>0</v>
      </c>
    </row>
    <row r="238" spans="1:2" x14ac:dyDescent="0.25">
      <c r="A238" s="129">
        <f t="shared" si="107"/>
        <v>4501367836</v>
      </c>
      <c r="B238" s="203" t="str">
        <f t="shared" si="108"/>
        <v>9AM</v>
      </c>
    </row>
    <row r="239" spans="1:2" x14ac:dyDescent="0.25">
      <c r="A239" s="129">
        <f t="shared" si="107"/>
        <v>4501367837</v>
      </c>
      <c r="B239" s="203" t="str">
        <f t="shared" si="108"/>
        <v>3PM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GPI</v>
      </c>
      <c r="B243" s="203" t="str">
        <f>X26</f>
        <v>10AM</v>
      </c>
    </row>
    <row r="244" spans="1:2" x14ac:dyDescent="0.25">
      <c r="A244" s="129" t="str">
        <f>U27</f>
        <v>GPI</v>
      </c>
      <c r="B244" s="203" t="str">
        <f>X27</f>
        <v>11AM</v>
      </c>
    </row>
    <row r="245" spans="1:2" x14ac:dyDescent="0.25">
      <c r="A245" s="129" t="str">
        <f>U28</f>
        <v>GPI</v>
      </c>
      <c r="B245" s="203" t="str">
        <f>X28</f>
        <v>12PM</v>
      </c>
    </row>
    <row r="246" spans="1:2" x14ac:dyDescent="0.25">
      <c r="A246" s="129" t="str">
        <f>U30</f>
        <v>GPI</v>
      </c>
      <c r="B246" s="203" t="str">
        <f>X30</f>
        <v>7am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86580</v>
      </c>
      <c r="B251" s="203">
        <f t="shared" si="110"/>
        <v>0</v>
      </c>
    </row>
    <row r="252" spans="1:2" x14ac:dyDescent="0.25">
      <c r="A252" s="129">
        <f t="shared" si="109"/>
        <v>86581</v>
      </c>
      <c r="B252" s="203">
        <f t="shared" si="110"/>
        <v>0</v>
      </c>
    </row>
    <row r="253" spans="1:2" x14ac:dyDescent="0.25">
      <c r="A253" s="129">
        <f t="shared" si="109"/>
        <v>86582</v>
      </c>
      <c r="B253" s="203">
        <f t="shared" si="110"/>
        <v>0</v>
      </c>
    </row>
    <row r="254" spans="1:2" x14ac:dyDescent="0.25">
      <c r="A254" s="129">
        <f t="shared" si="109"/>
        <v>86583</v>
      </c>
      <c r="B254" s="203">
        <f t="shared" si="110"/>
        <v>0</v>
      </c>
    </row>
    <row r="255" spans="1:2" x14ac:dyDescent="0.25">
      <c r="A255" s="129">
        <f t="shared" si="109"/>
        <v>86584</v>
      </c>
      <c r="B255" s="203">
        <f t="shared" si="110"/>
        <v>0</v>
      </c>
    </row>
    <row r="256" spans="1:2" x14ac:dyDescent="0.25">
      <c r="A256" s="129">
        <f t="shared" si="109"/>
        <v>86585</v>
      </c>
      <c r="B256" s="203">
        <f t="shared" si="110"/>
        <v>0</v>
      </c>
    </row>
    <row r="257" spans="1:2" x14ac:dyDescent="0.25">
      <c r="A257" s="129">
        <f t="shared" si="109"/>
        <v>86603</v>
      </c>
      <c r="B257" s="203">
        <f t="shared" si="110"/>
        <v>0</v>
      </c>
    </row>
    <row r="258" spans="1:2" x14ac:dyDescent="0.25">
      <c r="A258" s="129">
        <f t="shared" si="109"/>
        <v>86622</v>
      </c>
      <c r="B258" s="203">
        <f t="shared" si="110"/>
        <v>0</v>
      </c>
    </row>
    <row r="259" spans="1:2" x14ac:dyDescent="0.25">
      <c r="A259" s="129">
        <f t="shared" ref="A259:A272" si="111">U44</f>
        <v>86625</v>
      </c>
      <c r="B259" s="203">
        <f t="shared" ref="B259:B272" si="112">X44</f>
        <v>0</v>
      </c>
    </row>
    <row r="260" spans="1:2" x14ac:dyDescent="0.25">
      <c r="A260" s="129">
        <f t="shared" si="111"/>
        <v>86626</v>
      </c>
      <c r="B260" s="203">
        <f t="shared" si="112"/>
        <v>0</v>
      </c>
    </row>
    <row r="261" spans="1:2" x14ac:dyDescent="0.25">
      <c r="A261" s="129">
        <f t="shared" si="111"/>
        <v>86577</v>
      </c>
      <c r="B261" s="203">
        <f t="shared" si="112"/>
        <v>0</v>
      </c>
    </row>
    <row r="262" spans="1:2" x14ac:dyDescent="0.25">
      <c r="A262" s="129">
        <f t="shared" si="111"/>
        <v>86578</v>
      </c>
      <c r="B262" s="203">
        <f t="shared" si="112"/>
        <v>0</v>
      </c>
    </row>
    <row r="263" spans="1:2" x14ac:dyDescent="0.25">
      <c r="A263" s="129">
        <f t="shared" si="111"/>
        <v>4501368649</v>
      </c>
      <c r="B263" s="203" t="str">
        <f t="shared" si="112"/>
        <v>1PM</v>
      </c>
    </row>
    <row r="264" spans="1:2" x14ac:dyDescent="0.25">
      <c r="A264" s="129">
        <f t="shared" si="111"/>
        <v>450368650</v>
      </c>
      <c r="B264" s="203" t="str">
        <f t="shared" si="112"/>
        <v>9AM</v>
      </c>
    </row>
    <row r="265" spans="1:2" x14ac:dyDescent="0.25">
      <c r="A265" s="129">
        <f t="shared" si="111"/>
        <v>4501368658</v>
      </c>
      <c r="B265" s="203" t="str">
        <f t="shared" si="112"/>
        <v>11AM</v>
      </c>
    </row>
    <row r="266" spans="1:2" x14ac:dyDescent="0.25">
      <c r="A266" s="129">
        <f t="shared" si="111"/>
        <v>4501368651</v>
      </c>
      <c r="B266" s="203" t="str">
        <f t="shared" si="112"/>
        <v>5PM</v>
      </c>
    </row>
    <row r="267" spans="1:2" x14ac:dyDescent="0.25">
      <c r="A267" s="129" t="str">
        <f t="shared" si="111"/>
        <v>AMCOR</v>
      </c>
      <c r="B267" s="203" t="str">
        <f t="shared" si="112"/>
        <v>1PM</v>
      </c>
    </row>
    <row r="268" spans="1:2" x14ac:dyDescent="0.25">
      <c r="A268" s="129" t="str">
        <f t="shared" si="111"/>
        <v>CAPS</v>
      </c>
      <c r="B268" s="203" t="str">
        <f t="shared" si="112"/>
        <v>12PM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PCA</v>
      </c>
      <c r="B270" s="203" t="str">
        <f t="shared" si="112"/>
        <v>9AM</v>
      </c>
    </row>
    <row r="271" spans="1:2" x14ac:dyDescent="0.25">
      <c r="A271" s="129" t="str">
        <f t="shared" si="111"/>
        <v>CGP</v>
      </c>
      <c r="B271" s="203" t="str">
        <f t="shared" si="112"/>
        <v>7AM</v>
      </c>
    </row>
    <row r="272" spans="1:2" x14ac:dyDescent="0.25">
      <c r="A272" s="129" t="str">
        <f t="shared" si="111"/>
        <v>GPI</v>
      </c>
      <c r="B272" s="203" t="str">
        <f t="shared" si="112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9085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9084" priority="335" operator="equal">
      <formula>"IDF"</formula>
    </cfRule>
    <cfRule type="cellIs" dxfId="9083" priority="336" operator="equal">
      <formula>"Costco"</formula>
    </cfRule>
    <cfRule type="cellIs" dxfId="9082" priority="337" operator="equal">
      <formula>"Gutzy"</formula>
    </cfRule>
    <cfRule type="cellIs" dxfId="9081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9080" priority="334" operator="equal">
      <formula>"Receiving"</formula>
    </cfRule>
  </conditionalFormatting>
  <conditionalFormatting sqref="AB48">
    <cfRule type="cellIs" dxfId="9079" priority="333" operator="equal">
      <formula>"SLC"</formula>
    </cfRule>
  </conditionalFormatting>
  <conditionalFormatting sqref="AB48">
    <cfRule type="cellIs" dxfId="9078" priority="329" operator="equal">
      <formula>"IDF"</formula>
    </cfRule>
    <cfRule type="cellIs" dxfId="9077" priority="330" operator="equal">
      <formula>"Costco"</formula>
    </cfRule>
    <cfRule type="cellIs" dxfId="9076" priority="331" operator="equal">
      <formula>"Gutzy"</formula>
    </cfRule>
    <cfRule type="cellIs" dxfId="9075" priority="332" operator="equal">
      <formula>"LCP"</formula>
    </cfRule>
  </conditionalFormatting>
  <conditionalFormatting sqref="AB48">
    <cfRule type="cellIs" dxfId="9074" priority="328" operator="equal">
      <formula>"Receiving"</formula>
    </cfRule>
  </conditionalFormatting>
  <conditionalFormatting sqref="AB41">
    <cfRule type="cellIs" dxfId="9073" priority="327" operator="equal">
      <formula>"SLC"</formula>
    </cfRule>
  </conditionalFormatting>
  <conditionalFormatting sqref="AB41">
    <cfRule type="cellIs" dxfId="9072" priority="323" operator="equal">
      <formula>"IDF"</formula>
    </cfRule>
    <cfRule type="cellIs" dxfId="9071" priority="324" operator="equal">
      <formula>"Costco"</formula>
    </cfRule>
    <cfRule type="cellIs" dxfId="9070" priority="325" operator="equal">
      <formula>"Gutzy"</formula>
    </cfRule>
    <cfRule type="cellIs" dxfId="9069" priority="326" operator="equal">
      <formula>"LCP"</formula>
    </cfRule>
  </conditionalFormatting>
  <conditionalFormatting sqref="AB41">
    <cfRule type="cellIs" dxfId="9068" priority="322" operator="equal">
      <formula>"Receiving"</formula>
    </cfRule>
  </conditionalFormatting>
  <conditionalFormatting sqref="AB42:AB44">
    <cfRule type="cellIs" dxfId="9067" priority="321" operator="equal">
      <formula>"SLC"</formula>
    </cfRule>
  </conditionalFormatting>
  <conditionalFormatting sqref="AB42:AB44">
    <cfRule type="cellIs" dxfId="9066" priority="317" operator="equal">
      <formula>"IDF"</formula>
    </cfRule>
    <cfRule type="cellIs" dxfId="9065" priority="318" operator="equal">
      <formula>"Costco"</formula>
    </cfRule>
    <cfRule type="cellIs" dxfId="9064" priority="319" operator="equal">
      <formula>"Gutzy"</formula>
    </cfRule>
    <cfRule type="cellIs" dxfId="9063" priority="320" operator="equal">
      <formula>"LCP"</formula>
    </cfRule>
  </conditionalFormatting>
  <conditionalFormatting sqref="AB42:AB44">
    <cfRule type="cellIs" dxfId="9062" priority="316" operator="equal">
      <formula>"Receiving"</formula>
    </cfRule>
  </conditionalFormatting>
  <conditionalFormatting sqref="AB45">
    <cfRule type="cellIs" dxfId="9061" priority="315" operator="equal">
      <formula>"SLC"</formula>
    </cfRule>
  </conditionalFormatting>
  <conditionalFormatting sqref="AB45">
    <cfRule type="cellIs" dxfId="9060" priority="311" operator="equal">
      <formula>"IDF"</formula>
    </cfRule>
    <cfRule type="cellIs" dxfId="9059" priority="312" operator="equal">
      <formula>"Costco"</formula>
    </cfRule>
    <cfRule type="cellIs" dxfId="9058" priority="313" operator="equal">
      <formula>"Gutzy"</formula>
    </cfRule>
    <cfRule type="cellIs" dxfId="9057" priority="314" operator="equal">
      <formula>"LCP"</formula>
    </cfRule>
  </conditionalFormatting>
  <conditionalFormatting sqref="AB45">
    <cfRule type="cellIs" dxfId="9056" priority="310" operator="equal">
      <formula>"Receiving"</formula>
    </cfRule>
  </conditionalFormatting>
  <conditionalFormatting sqref="I100">
    <cfRule type="cellIs" dxfId="9055" priority="309" operator="equal">
      <formula>"SLC"</formula>
    </cfRule>
  </conditionalFormatting>
  <conditionalFormatting sqref="I100">
    <cfRule type="cellIs" dxfId="9054" priority="305" operator="equal">
      <formula>"IDF"</formula>
    </cfRule>
    <cfRule type="cellIs" dxfId="9053" priority="306" operator="equal">
      <formula>"Costco"</formula>
    </cfRule>
    <cfRule type="cellIs" dxfId="9052" priority="307" operator="equal">
      <formula>"Gutzy"</formula>
    </cfRule>
    <cfRule type="cellIs" dxfId="9051" priority="308" operator="equal">
      <formula>"LCP"</formula>
    </cfRule>
  </conditionalFormatting>
  <conditionalFormatting sqref="Q100">
    <cfRule type="cellIs" dxfId="9050" priority="304" operator="equal">
      <formula>"SLC"</formula>
    </cfRule>
  </conditionalFormatting>
  <conditionalFormatting sqref="Q100">
    <cfRule type="cellIs" dxfId="9049" priority="300" operator="equal">
      <formula>"IDF"</formula>
    </cfRule>
    <cfRule type="cellIs" dxfId="9048" priority="301" operator="equal">
      <formula>"Costco"</formula>
    </cfRule>
    <cfRule type="cellIs" dxfId="9047" priority="302" operator="equal">
      <formula>"Gutzy"</formula>
    </cfRule>
    <cfRule type="cellIs" dxfId="9046" priority="303" operator="equal">
      <formula>"LCP"</formula>
    </cfRule>
  </conditionalFormatting>
  <conditionalFormatting sqref="Y100">
    <cfRule type="cellIs" dxfId="9045" priority="299" operator="equal">
      <formula>"SLC"</formula>
    </cfRule>
  </conditionalFormatting>
  <conditionalFormatting sqref="Y100">
    <cfRule type="cellIs" dxfId="9044" priority="295" operator="equal">
      <formula>"IDF"</formula>
    </cfRule>
    <cfRule type="cellIs" dxfId="9043" priority="296" operator="equal">
      <formula>"Costco"</formula>
    </cfRule>
    <cfRule type="cellIs" dxfId="9042" priority="297" operator="equal">
      <formula>"Gutzy"</formula>
    </cfRule>
    <cfRule type="cellIs" dxfId="9041" priority="298" operator="equal">
      <formula>"LCP"</formula>
    </cfRule>
  </conditionalFormatting>
  <conditionalFormatting sqref="AG100">
    <cfRule type="cellIs" dxfId="9040" priority="294" operator="equal">
      <formula>"SLC"</formula>
    </cfRule>
  </conditionalFormatting>
  <conditionalFormatting sqref="AG100">
    <cfRule type="cellIs" dxfId="9039" priority="290" operator="equal">
      <formula>"IDF"</formula>
    </cfRule>
    <cfRule type="cellIs" dxfId="9038" priority="291" operator="equal">
      <formula>"Costco"</formula>
    </cfRule>
    <cfRule type="cellIs" dxfId="9037" priority="292" operator="equal">
      <formula>"Gutzy"</formula>
    </cfRule>
    <cfRule type="cellIs" dxfId="9036" priority="293" operator="equal">
      <formula>"LCP"</formula>
    </cfRule>
  </conditionalFormatting>
  <conditionalFormatting sqref="AO100">
    <cfRule type="cellIs" dxfId="9035" priority="289" operator="equal">
      <formula>"SLC"</formula>
    </cfRule>
  </conditionalFormatting>
  <conditionalFormatting sqref="AO100">
    <cfRule type="cellIs" dxfId="9034" priority="285" operator="equal">
      <formula>"IDF"</formula>
    </cfRule>
    <cfRule type="cellIs" dxfId="9033" priority="286" operator="equal">
      <formula>"Costco"</formula>
    </cfRule>
    <cfRule type="cellIs" dxfId="9032" priority="287" operator="equal">
      <formula>"Gutzy"</formula>
    </cfRule>
    <cfRule type="cellIs" dxfId="9031" priority="288" operator="equal">
      <formula>"LCP"</formula>
    </cfRule>
  </conditionalFormatting>
  <conditionalFormatting sqref="AW100">
    <cfRule type="cellIs" dxfId="9030" priority="284" operator="equal">
      <formula>"SLC"</formula>
    </cfRule>
  </conditionalFormatting>
  <conditionalFormatting sqref="AW100">
    <cfRule type="cellIs" dxfId="9029" priority="280" operator="equal">
      <formula>"IDF"</formula>
    </cfRule>
    <cfRule type="cellIs" dxfId="9028" priority="281" operator="equal">
      <formula>"Costco"</formula>
    </cfRule>
    <cfRule type="cellIs" dxfId="9027" priority="282" operator="equal">
      <formula>"Gutzy"</formula>
    </cfRule>
    <cfRule type="cellIs" dxfId="9026" priority="283" operator="equal">
      <formula>"LCP"</formula>
    </cfRule>
  </conditionalFormatting>
  <conditionalFormatting sqref="J27">
    <cfRule type="cellIs" dxfId="9025" priority="279" operator="equal">
      <formula>"SLC"</formula>
    </cfRule>
  </conditionalFormatting>
  <conditionalFormatting sqref="J27">
    <cfRule type="cellIs" dxfId="9024" priority="275" operator="equal">
      <formula>"IDF"</formula>
    </cfRule>
    <cfRule type="cellIs" dxfId="9023" priority="276" operator="equal">
      <formula>"Costco"</formula>
    </cfRule>
    <cfRule type="cellIs" dxfId="9022" priority="277" operator="equal">
      <formula>"Gutzy"</formula>
    </cfRule>
    <cfRule type="cellIs" dxfId="9021" priority="278" operator="equal">
      <formula>"LCP"</formula>
    </cfRule>
  </conditionalFormatting>
  <conditionalFormatting sqref="J27">
    <cfRule type="cellIs" dxfId="9020" priority="274" operator="equal">
      <formula>"Receiving"</formula>
    </cfRule>
  </conditionalFormatting>
  <conditionalFormatting sqref="S28:S29 S23 S25:S26">
    <cfRule type="cellIs" dxfId="9019" priority="273" operator="equal">
      <formula>"SLC"</formula>
    </cfRule>
  </conditionalFormatting>
  <conditionalFormatting sqref="S28:S29 S23 S25:S26">
    <cfRule type="cellIs" dxfId="9018" priority="269" operator="equal">
      <formula>"IDF"</formula>
    </cfRule>
    <cfRule type="cellIs" dxfId="9017" priority="270" operator="equal">
      <formula>"Costco"</formula>
    </cfRule>
    <cfRule type="cellIs" dxfId="9016" priority="271" operator="equal">
      <formula>"Gutzy"</formula>
    </cfRule>
    <cfRule type="cellIs" dxfId="9015" priority="272" operator="equal">
      <formula>"LCP"</formula>
    </cfRule>
  </conditionalFormatting>
  <conditionalFormatting sqref="S28:S29 S23 S25:S26">
    <cfRule type="cellIs" dxfId="9014" priority="268" operator="equal">
      <formula>"Receiving"</formula>
    </cfRule>
  </conditionalFormatting>
  <conditionalFormatting sqref="J89">
    <cfRule type="cellIs" dxfId="9013" priority="267" operator="equal">
      <formula>"SLC"</formula>
    </cfRule>
  </conditionalFormatting>
  <conditionalFormatting sqref="J89">
    <cfRule type="cellIs" dxfId="9012" priority="263" operator="equal">
      <formula>"IDF"</formula>
    </cfRule>
    <cfRule type="cellIs" dxfId="9011" priority="264" operator="equal">
      <formula>"Costco"</formula>
    </cfRule>
    <cfRule type="cellIs" dxfId="9010" priority="265" operator="equal">
      <formula>"Gutzy"</formula>
    </cfRule>
    <cfRule type="cellIs" dxfId="9009" priority="266" operator="equal">
      <formula>"LCP"</formula>
    </cfRule>
  </conditionalFormatting>
  <conditionalFormatting sqref="J89">
    <cfRule type="cellIs" dxfId="9008" priority="262" operator="equal">
      <formula>"Receiving"</formula>
    </cfRule>
  </conditionalFormatting>
  <conditionalFormatting sqref="J30">
    <cfRule type="cellIs" dxfId="9007" priority="261" operator="equal">
      <formula>"SLC"</formula>
    </cfRule>
  </conditionalFormatting>
  <conditionalFormatting sqref="J30">
    <cfRule type="cellIs" dxfId="9006" priority="257" operator="equal">
      <formula>"IDF"</formula>
    </cfRule>
    <cfRule type="cellIs" dxfId="9005" priority="258" operator="equal">
      <formula>"Costco"</formula>
    </cfRule>
    <cfRule type="cellIs" dxfId="9004" priority="259" operator="equal">
      <formula>"Gutzy"</formula>
    </cfRule>
    <cfRule type="cellIs" dxfId="9003" priority="260" operator="equal">
      <formula>"LCP"</formula>
    </cfRule>
  </conditionalFormatting>
  <conditionalFormatting sqref="J30">
    <cfRule type="cellIs" dxfId="9002" priority="256" operator="equal">
      <formula>"Receiving"</formula>
    </cfRule>
  </conditionalFormatting>
  <conditionalFormatting sqref="J27:J30">
    <cfRule type="cellIs" dxfId="9001" priority="255" operator="equal">
      <formula>"SLC"</formula>
    </cfRule>
  </conditionalFormatting>
  <conditionalFormatting sqref="J27:J30">
    <cfRule type="cellIs" dxfId="9000" priority="251" operator="equal">
      <formula>"IDF"</formula>
    </cfRule>
    <cfRule type="cellIs" dxfId="8999" priority="252" operator="equal">
      <formula>"Costco"</formula>
    </cfRule>
    <cfRule type="cellIs" dxfId="8998" priority="253" operator="equal">
      <formula>"Gutzy"</formula>
    </cfRule>
    <cfRule type="cellIs" dxfId="8997" priority="254" operator="equal">
      <formula>"LCP"</formula>
    </cfRule>
  </conditionalFormatting>
  <conditionalFormatting sqref="J27:J30">
    <cfRule type="cellIs" dxfId="8996" priority="250" operator="equal">
      <formula>"Receiving"</formula>
    </cfRule>
  </conditionalFormatting>
  <conditionalFormatting sqref="S27">
    <cfRule type="cellIs" dxfId="8995" priority="249" operator="equal">
      <formula>"SLC"</formula>
    </cfRule>
  </conditionalFormatting>
  <conditionalFormatting sqref="S27">
    <cfRule type="cellIs" dxfId="8994" priority="245" operator="equal">
      <formula>"IDF"</formula>
    </cfRule>
    <cfRule type="cellIs" dxfId="8993" priority="246" operator="equal">
      <formula>"Costco"</formula>
    </cfRule>
    <cfRule type="cellIs" dxfId="8992" priority="247" operator="equal">
      <formula>"Gutzy"</formula>
    </cfRule>
    <cfRule type="cellIs" dxfId="8991" priority="248" operator="equal">
      <formula>"LCP"</formula>
    </cfRule>
  </conditionalFormatting>
  <conditionalFormatting sqref="S27">
    <cfRule type="cellIs" dxfId="8990" priority="244" operator="equal">
      <formula>"Receiving"</formula>
    </cfRule>
  </conditionalFormatting>
  <conditionalFormatting sqref="S30">
    <cfRule type="cellIs" dxfId="8989" priority="243" operator="equal">
      <formula>"SLC"</formula>
    </cfRule>
  </conditionalFormatting>
  <conditionalFormatting sqref="S30">
    <cfRule type="cellIs" dxfId="8988" priority="239" operator="equal">
      <formula>"IDF"</formula>
    </cfRule>
    <cfRule type="cellIs" dxfId="8987" priority="240" operator="equal">
      <formula>"Costco"</formula>
    </cfRule>
    <cfRule type="cellIs" dxfId="8986" priority="241" operator="equal">
      <formula>"Gutzy"</formula>
    </cfRule>
    <cfRule type="cellIs" dxfId="8985" priority="242" operator="equal">
      <formula>"LCP"</formula>
    </cfRule>
  </conditionalFormatting>
  <conditionalFormatting sqref="S30">
    <cfRule type="cellIs" dxfId="8984" priority="238" operator="equal">
      <formula>"Receiving"</formula>
    </cfRule>
  </conditionalFormatting>
  <conditionalFormatting sqref="J26 J5:J18">
    <cfRule type="cellIs" dxfId="8983" priority="237" operator="equal">
      <formula>"SLC"</formula>
    </cfRule>
  </conditionalFormatting>
  <conditionalFormatting sqref="J26 J5:J18">
    <cfRule type="cellIs" dxfId="8982" priority="233" operator="equal">
      <formula>"IDF"</formula>
    </cfRule>
    <cfRule type="cellIs" dxfId="8981" priority="234" operator="equal">
      <formula>"Costco"</formula>
    </cfRule>
    <cfRule type="cellIs" dxfId="8980" priority="235" operator="equal">
      <formula>"Gutzy"</formula>
    </cfRule>
    <cfRule type="cellIs" dxfId="8979" priority="236" operator="equal">
      <formula>"LCP"</formula>
    </cfRule>
  </conditionalFormatting>
  <conditionalFormatting sqref="J26 J5:J18">
    <cfRule type="cellIs" dxfId="8978" priority="232" operator="equal">
      <formula>"Receiving"</formula>
    </cfRule>
  </conditionalFormatting>
  <conditionalFormatting sqref="J19:J24">
    <cfRule type="cellIs" dxfId="8977" priority="231" operator="equal">
      <formula>"SLC"</formula>
    </cfRule>
  </conditionalFormatting>
  <conditionalFormatting sqref="J19:J24">
    <cfRule type="cellIs" dxfId="8976" priority="227" operator="equal">
      <formula>"IDF"</formula>
    </cfRule>
    <cfRule type="cellIs" dxfId="8975" priority="228" operator="equal">
      <formula>"Costco"</formula>
    </cfRule>
    <cfRule type="cellIs" dxfId="8974" priority="229" operator="equal">
      <formula>"Gutzy"</formula>
    </cfRule>
    <cfRule type="cellIs" dxfId="8973" priority="230" operator="equal">
      <formula>"LCP"</formula>
    </cfRule>
  </conditionalFormatting>
  <conditionalFormatting sqref="J19:J24">
    <cfRule type="cellIs" dxfId="8972" priority="226" operator="equal">
      <formula>"Receiving"</formula>
    </cfRule>
  </conditionalFormatting>
  <conditionalFormatting sqref="S5:S18">
    <cfRule type="cellIs" dxfId="8971" priority="225" operator="equal">
      <formula>"SLC"</formula>
    </cfRule>
  </conditionalFormatting>
  <conditionalFormatting sqref="S5:S18">
    <cfRule type="cellIs" dxfId="8970" priority="221" operator="equal">
      <formula>"IDF"</formula>
    </cfRule>
    <cfRule type="cellIs" dxfId="8969" priority="222" operator="equal">
      <formula>"Costco"</formula>
    </cfRule>
    <cfRule type="cellIs" dxfId="8968" priority="223" operator="equal">
      <formula>"Gutzy"</formula>
    </cfRule>
    <cfRule type="cellIs" dxfId="8967" priority="224" operator="equal">
      <formula>"LCP"</formula>
    </cfRule>
  </conditionalFormatting>
  <conditionalFormatting sqref="S5:S18">
    <cfRule type="cellIs" dxfId="8966" priority="220" operator="equal">
      <formula>"Receiving"</formula>
    </cfRule>
  </conditionalFormatting>
  <conditionalFormatting sqref="S19:S23">
    <cfRule type="cellIs" dxfId="8965" priority="219" operator="equal">
      <formula>"SLC"</formula>
    </cfRule>
  </conditionalFormatting>
  <conditionalFormatting sqref="S19:S23">
    <cfRule type="cellIs" dxfId="8964" priority="215" operator="equal">
      <formula>"IDF"</formula>
    </cfRule>
    <cfRule type="cellIs" dxfId="8963" priority="216" operator="equal">
      <formula>"Costco"</formula>
    </cfRule>
    <cfRule type="cellIs" dxfId="8962" priority="217" operator="equal">
      <formula>"Gutzy"</formula>
    </cfRule>
    <cfRule type="cellIs" dxfId="8961" priority="218" operator="equal">
      <formula>"LCP"</formula>
    </cfRule>
  </conditionalFormatting>
  <conditionalFormatting sqref="S19:S23">
    <cfRule type="cellIs" dxfId="8960" priority="214" operator="equal">
      <formula>"Receiving"</formula>
    </cfRule>
  </conditionalFormatting>
  <conditionalFormatting sqref="S24">
    <cfRule type="cellIs" dxfId="8959" priority="213" operator="equal">
      <formula>"SLC"</formula>
    </cfRule>
  </conditionalFormatting>
  <conditionalFormatting sqref="S24">
    <cfRule type="cellIs" dxfId="8958" priority="209" operator="equal">
      <formula>"IDF"</formula>
    </cfRule>
    <cfRule type="cellIs" dxfId="8957" priority="210" operator="equal">
      <formula>"Costco"</formula>
    </cfRule>
    <cfRule type="cellIs" dxfId="8956" priority="211" operator="equal">
      <formula>"Gutzy"</formula>
    </cfRule>
    <cfRule type="cellIs" dxfId="8955" priority="212" operator="equal">
      <formula>"LCP"</formula>
    </cfRule>
  </conditionalFormatting>
  <conditionalFormatting sqref="S24">
    <cfRule type="cellIs" dxfId="8954" priority="208" operator="equal">
      <formula>"Receiving"</formula>
    </cfRule>
  </conditionalFormatting>
  <conditionalFormatting sqref="A30">
    <cfRule type="cellIs" dxfId="8953" priority="207" operator="equal">
      <formula>"SLC"</formula>
    </cfRule>
  </conditionalFormatting>
  <conditionalFormatting sqref="A30">
    <cfRule type="cellIs" dxfId="8952" priority="203" operator="equal">
      <formula>"IDF"</formula>
    </cfRule>
    <cfRule type="cellIs" dxfId="8951" priority="204" operator="equal">
      <formula>"Costco"</formula>
    </cfRule>
    <cfRule type="cellIs" dxfId="8950" priority="205" operator="equal">
      <formula>"Gutzy"</formula>
    </cfRule>
    <cfRule type="cellIs" dxfId="8949" priority="206" operator="equal">
      <formula>"LCP"</formula>
    </cfRule>
  </conditionalFormatting>
  <conditionalFormatting sqref="A30">
    <cfRule type="cellIs" dxfId="8948" priority="202" operator="equal">
      <formula>"Receiving"</formula>
    </cfRule>
  </conditionalFormatting>
  <conditionalFormatting sqref="A30">
    <cfRule type="cellIs" dxfId="8947" priority="201" operator="equal">
      <formula>"SLC"</formula>
    </cfRule>
  </conditionalFormatting>
  <conditionalFormatting sqref="A30">
    <cfRule type="cellIs" dxfId="8946" priority="197" operator="equal">
      <formula>"IDF"</formula>
    </cfRule>
    <cfRule type="cellIs" dxfId="8945" priority="198" operator="equal">
      <formula>"Costco"</formula>
    </cfRule>
    <cfRule type="cellIs" dxfId="8944" priority="199" operator="equal">
      <formula>"Gutzy"</formula>
    </cfRule>
    <cfRule type="cellIs" dxfId="8943" priority="200" operator="equal">
      <formula>"LCP"</formula>
    </cfRule>
  </conditionalFormatting>
  <conditionalFormatting sqref="A30">
    <cfRule type="cellIs" dxfId="8942" priority="196" operator="equal">
      <formula>"Receiving"</formula>
    </cfRule>
  </conditionalFormatting>
  <conditionalFormatting sqref="A60">
    <cfRule type="cellIs" dxfId="8941" priority="195" operator="equal">
      <formula>"SLC"</formula>
    </cfRule>
  </conditionalFormatting>
  <conditionalFormatting sqref="A60">
    <cfRule type="cellIs" dxfId="8940" priority="191" operator="equal">
      <formula>"IDF"</formula>
    </cfRule>
    <cfRule type="cellIs" dxfId="8939" priority="192" operator="equal">
      <formula>"Costco"</formula>
    </cfRule>
    <cfRule type="cellIs" dxfId="8938" priority="193" operator="equal">
      <formula>"Gutzy"</formula>
    </cfRule>
    <cfRule type="cellIs" dxfId="8937" priority="194" operator="equal">
      <formula>"LCP"</formula>
    </cfRule>
  </conditionalFormatting>
  <conditionalFormatting sqref="A56">
    <cfRule type="cellIs" dxfId="8936" priority="190" operator="equal">
      <formula>"SLC"</formula>
    </cfRule>
  </conditionalFormatting>
  <conditionalFormatting sqref="A56">
    <cfRule type="cellIs" dxfId="8935" priority="186" operator="equal">
      <formula>"IDF"</formula>
    </cfRule>
    <cfRule type="cellIs" dxfId="8934" priority="187" operator="equal">
      <formula>"Costco"</formula>
    </cfRule>
    <cfRule type="cellIs" dxfId="8933" priority="188" operator="equal">
      <formula>"Gutzy"</formula>
    </cfRule>
    <cfRule type="cellIs" dxfId="8932" priority="189" operator="equal">
      <formula>"LCP"</formula>
    </cfRule>
  </conditionalFormatting>
  <conditionalFormatting sqref="A56">
    <cfRule type="cellIs" dxfId="8931" priority="185" operator="equal">
      <formula>"Receiving"</formula>
    </cfRule>
  </conditionalFormatting>
  <conditionalFormatting sqref="A59">
    <cfRule type="cellIs" dxfId="8930" priority="184" operator="equal">
      <formula>"SLC"</formula>
    </cfRule>
  </conditionalFormatting>
  <conditionalFormatting sqref="A59">
    <cfRule type="cellIs" dxfId="8929" priority="180" operator="equal">
      <formula>"IDF"</formula>
    </cfRule>
    <cfRule type="cellIs" dxfId="8928" priority="181" operator="equal">
      <formula>"Costco"</formula>
    </cfRule>
    <cfRule type="cellIs" dxfId="8927" priority="182" operator="equal">
      <formula>"Gutzy"</formula>
    </cfRule>
    <cfRule type="cellIs" dxfId="8926" priority="183" operator="equal">
      <formula>"LCP"</formula>
    </cfRule>
  </conditionalFormatting>
  <conditionalFormatting sqref="A59">
    <cfRule type="cellIs" dxfId="8925" priority="179" operator="equal">
      <formula>"Receiving"</formula>
    </cfRule>
  </conditionalFormatting>
  <conditionalFormatting sqref="A56:A59">
    <cfRule type="cellIs" dxfId="8924" priority="178" operator="equal">
      <formula>"SLC"</formula>
    </cfRule>
  </conditionalFormatting>
  <conditionalFormatting sqref="A56:A59">
    <cfRule type="cellIs" dxfId="8923" priority="174" operator="equal">
      <formula>"IDF"</formula>
    </cfRule>
    <cfRule type="cellIs" dxfId="8922" priority="175" operator="equal">
      <formula>"Costco"</formula>
    </cfRule>
    <cfRule type="cellIs" dxfId="8921" priority="176" operator="equal">
      <formula>"Gutzy"</formula>
    </cfRule>
    <cfRule type="cellIs" dxfId="8920" priority="177" operator="equal">
      <formula>"LCP"</formula>
    </cfRule>
  </conditionalFormatting>
  <conditionalFormatting sqref="A56:A59">
    <cfRule type="cellIs" dxfId="8919" priority="173" operator="equal">
      <formula>"Receiving"</formula>
    </cfRule>
  </conditionalFormatting>
  <conditionalFormatting sqref="A34:A47">
    <cfRule type="cellIs" dxfId="8918" priority="172" operator="equal">
      <formula>"SLC"</formula>
    </cfRule>
  </conditionalFormatting>
  <conditionalFormatting sqref="A34:A47">
    <cfRule type="cellIs" dxfId="8917" priority="168" operator="equal">
      <formula>"IDF"</formula>
    </cfRule>
    <cfRule type="cellIs" dxfId="8916" priority="169" operator="equal">
      <formula>"Costco"</formula>
    </cfRule>
    <cfRule type="cellIs" dxfId="8915" priority="170" operator="equal">
      <formula>"Gutzy"</formula>
    </cfRule>
    <cfRule type="cellIs" dxfId="8914" priority="171" operator="equal">
      <formula>"LCP"</formula>
    </cfRule>
  </conditionalFormatting>
  <conditionalFormatting sqref="A34:A47">
    <cfRule type="cellIs" dxfId="8913" priority="167" operator="equal">
      <formula>"Receiving"</formula>
    </cfRule>
  </conditionalFormatting>
  <conditionalFormatting sqref="A48:A53">
    <cfRule type="cellIs" dxfId="8912" priority="166" operator="equal">
      <formula>"SLC"</formula>
    </cfRule>
  </conditionalFormatting>
  <conditionalFormatting sqref="A48:A53">
    <cfRule type="cellIs" dxfId="8911" priority="162" operator="equal">
      <formula>"IDF"</formula>
    </cfRule>
    <cfRule type="cellIs" dxfId="8910" priority="163" operator="equal">
      <formula>"Costco"</formula>
    </cfRule>
    <cfRule type="cellIs" dxfId="8909" priority="164" operator="equal">
      <formula>"Gutzy"</formula>
    </cfRule>
    <cfRule type="cellIs" dxfId="8908" priority="165" operator="equal">
      <formula>"LCP"</formula>
    </cfRule>
  </conditionalFormatting>
  <conditionalFormatting sqref="A48:A53">
    <cfRule type="cellIs" dxfId="8907" priority="161" operator="equal">
      <formula>"Receiving"</formula>
    </cfRule>
  </conditionalFormatting>
  <conditionalFormatting sqref="J59">
    <cfRule type="cellIs" dxfId="8906" priority="160" operator="equal">
      <formula>"SLC"</formula>
    </cfRule>
  </conditionalFormatting>
  <conditionalFormatting sqref="J59">
    <cfRule type="cellIs" dxfId="8905" priority="156" operator="equal">
      <formula>"IDF"</formula>
    </cfRule>
    <cfRule type="cellIs" dxfId="8904" priority="157" operator="equal">
      <formula>"Costco"</formula>
    </cfRule>
    <cfRule type="cellIs" dxfId="8903" priority="158" operator="equal">
      <formula>"Gutzy"</formula>
    </cfRule>
    <cfRule type="cellIs" dxfId="8902" priority="159" operator="equal">
      <formula>"LCP"</formula>
    </cfRule>
  </conditionalFormatting>
  <conditionalFormatting sqref="J59">
    <cfRule type="cellIs" dxfId="8901" priority="155" operator="equal">
      <formula>"Receiving"</formula>
    </cfRule>
  </conditionalFormatting>
  <conditionalFormatting sqref="J59">
    <cfRule type="cellIs" dxfId="8900" priority="154" operator="equal">
      <formula>"SLC"</formula>
    </cfRule>
  </conditionalFormatting>
  <conditionalFormatting sqref="J59">
    <cfRule type="cellIs" dxfId="8899" priority="150" operator="equal">
      <formula>"IDF"</formula>
    </cfRule>
    <cfRule type="cellIs" dxfId="8898" priority="151" operator="equal">
      <formula>"Costco"</formula>
    </cfRule>
    <cfRule type="cellIs" dxfId="8897" priority="152" operator="equal">
      <formula>"Gutzy"</formula>
    </cfRule>
    <cfRule type="cellIs" dxfId="8896" priority="153" operator="equal">
      <formula>"LCP"</formula>
    </cfRule>
  </conditionalFormatting>
  <conditionalFormatting sqref="J59">
    <cfRule type="cellIs" dxfId="8895" priority="149" operator="equal">
      <formula>"Receiving"</formula>
    </cfRule>
  </conditionalFormatting>
  <conditionalFormatting sqref="J34:J47">
    <cfRule type="cellIs" dxfId="8894" priority="148" operator="equal">
      <formula>"SLC"</formula>
    </cfRule>
  </conditionalFormatting>
  <conditionalFormatting sqref="J34:J47">
    <cfRule type="cellIs" dxfId="8893" priority="144" operator="equal">
      <formula>"IDF"</formula>
    </cfRule>
    <cfRule type="cellIs" dxfId="8892" priority="145" operator="equal">
      <formula>"Costco"</formula>
    </cfRule>
    <cfRule type="cellIs" dxfId="8891" priority="146" operator="equal">
      <formula>"Gutzy"</formula>
    </cfRule>
    <cfRule type="cellIs" dxfId="8890" priority="147" operator="equal">
      <formula>"LCP"</formula>
    </cfRule>
  </conditionalFormatting>
  <conditionalFormatting sqref="J34:J47">
    <cfRule type="cellIs" dxfId="8889" priority="143" operator="equal">
      <formula>"Receiving"</formula>
    </cfRule>
  </conditionalFormatting>
  <conditionalFormatting sqref="J48:J52">
    <cfRule type="cellIs" dxfId="8888" priority="142" operator="equal">
      <formula>"SLC"</formula>
    </cfRule>
  </conditionalFormatting>
  <conditionalFormatting sqref="J48:J52">
    <cfRule type="cellIs" dxfId="8887" priority="138" operator="equal">
      <formula>"IDF"</formula>
    </cfRule>
    <cfRule type="cellIs" dxfId="8886" priority="139" operator="equal">
      <formula>"Costco"</formula>
    </cfRule>
    <cfRule type="cellIs" dxfId="8885" priority="140" operator="equal">
      <formula>"Gutzy"</formula>
    </cfRule>
    <cfRule type="cellIs" dxfId="8884" priority="141" operator="equal">
      <formula>"LCP"</formula>
    </cfRule>
  </conditionalFormatting>
  <conditionalFormatting sqref="J48:J52">
    <cfRule type="cellIs" dxfId="8883" priority="137" operator="equal">
      <formula>"Receiving"</formula>
    </cfRule>
  </conditionalFormatting>
  <conditionalFormatting sqref="S56">
    <cfRule type="cellIs" dxfId="8882" priority="136" operator="equal">
      <formula>"SLC"</formula>
    </cfRule>
  </conditionalFormatting>
  <conditionalFormatting sqref="S56">
    <cfRule type="cellIs" dxfId="8881" priority="132" operator="equal">
      <formula>"IDF"</formula>
    </cfRule>
    <cfRule type="cellIs" dxfId="8880" priority="133" operator="equal">
      <formula>"Costco"</formula>
    </cfRule>
    <cfRule type="cellIs" dxfId="8879" priority="134" operator="equal">
      <formula>"Gutzy"</formula>
    </cfRule>
    <cfRule type="cellIs" dxfId="8878" priority="135" operator="equal">
      <formula>"LCP"</formula>
    </cfRule>
  </conditionalFormatting>
  <conditionalFormatting sqref="S56">
    <cfRule type="cellIs" dxfId="8877" priority="131" operator="equal">
      <formula>"Receiving"</formula>
    </cfRule>
  </conditionalFormatting>
  <conditionalFormatting sqref="S59">
    <cfRule type="cellIs" dxfId="8876" priority="130" operator="equal">
      <formula>"SLC"</formula>
    </cfRule>
  </conditionalFormatting>
  <conditionalFormatting sqref="S59">
    <cfRule type="cellIs" dxfId="8875" priority="126" operator="equal">
      <formula>"IDF"</formula>
    </cfRule>
    <cfRule type="cellIs" dxfId="8874" priority="127" operator="equal">
      <formula>"Costco"</formula>
    </cfRule>
    <cfRule type="cellIs" dxfId="8873" priority="128" operator="equal">
      <formula>"Gutzy"</formula>
    </cfRule>
    <cfRule type="cellIs" dxfId="8872" priority="129" operator="equal">
      <formula>"LCP"</formula>
    </cfRule>
  </conditionalFormatting>
  <conditionalFormatting sqref="S59">
    <cfRule type="cellIs" dxfId="8871" priority="125" operator="equal">
      <formula>"Receiving"</formula>
    </cfRule>
  </conditionalFormatting>
  <conditionalFormatting sqref="S56:S59">
    <cfRule type="cellIs" dxfId="8870" priority="124" operator="equal">
      <formula>"SLC"</formula>
    </cfRule>
  </conditionalFormatting>
  <conditionalFormatting sqref="S56:S59">
    <cfRule type="cellIs" dxfId="8869" priority="120" operator="equal">
      <formula>"IDF"</formula>
    </cfRule>
    <cfRule type="cellIs" dxfId="8868" priority="121" operator="equal">
      <formula>"Costco"</formula>
    </cfRule>
    <cfRule type="cellIs" dxfId="8867" priority="122" operator="equal">
      <formula>"Gutzy"</formula>
    </cfRule>
    <cfRule type="cellIs" dxfId="8866" priority="123" operator="equal">
      <formula>"LCP"</formula>
    </cfRule>
  </conditionalFormatting>
  <conditionalFormatting sqref="S56:S59">
    <cfRule type="cellIs" dxfId="8865" priority="119" operator="equal">
      <formula>"Receiving"</formula>
    </cfRule>
  </conditionalFormatting>
  <conditionalFormatting sqref="S54:S55 S34:S47">
    <cfRule type="cellIs" dxfId="8864" priority="118" operator="equal">
      <formula>"SLC"</formula>
    </cfRule>
  </conditionalFormatting>
  <conditionalFormatting sqref="S54:S55 S34:S47">
    <cfRule type="cellIs" dxfId="8863" priority="114" operator="equal">
      <formula>"IDF"</formula>
    </cfRule>
    <cfRule type="cellIs" dxfId="8862" priority="115" operator="equal">
      <formula>"Costco"</formula>
    </cfRule>
    <cfRule type="cellIs" dxfId="8861" priority="116" operator="equal">
      <formula>"Gutzy"</formula>
    </cfRule>
    <cfRule type="cellIs" dxfId="8860" priority="117" operator="equal">
      <formula>"LCP"</formula>
    </cfRule>
  </conditionalFormatting>
  <conditionalFormatting sqref="S54:S55 S34:S47">
    <cfRule type="cellIs" dxfId="8859" priority="113" operator="equal">
      <formula>"Receiving"</formula>
    </cfRule>
  </conditionalFormatting>
  <conditionalFormatting sqref="S48:S53">
    <cfRule type="cellIs" dxfId="8858" priority="112" operator="equal">
      <formula>"SLC"</formula>
    </cfRule>
  </conditionalFormatting>
  <conditionalFormatting sqref="S48:S53">
    <cfRule type="cellIs" dxfId="8857" priority="108" operator="equal">
      <formula>"IDF"</formula>
    </cfRule>
    <cfRule type="cellIs" dxfId="8856" priority="109" operator="equal">
      <formula>"Costco"</formula>
    </cfRule>
    <cfRule type="cellIs" dxfId="8855" priority="110" operator="equal">
      <formula>"Gutzy"</formula>
    </cfRule>
    <cfRule type="cellIs" dxfId="8854" priority="111" operator="equal">
      <formula>"LCP"</formula>
    </cfRule>
  </conditionalFormatting>
  <conditionalFormatting sqref="S48:S53">
    <cfRule type="cellIs" dxfId="8853" priority="107" operator="equal">
      <formula>"Receiving"</formula>
    </cfRule>
  </conditionalFormatting>
  <conditionalFormatting sqref="A87">
    <cfRule type="cellIs" dxfId="8852" priority="106" operator="equal">
      <formula>"SLC"</formula>
    </cfRule>
  </conditionalFormatting>
  <conditionalFormatting sqref="A87">
    <cfRule type="cellIs" dxfId="8851" priority="102" operator="equal">
      <formula>"IDF"</formula>
    </cfRule>
    <cfRule type="cellIs" dxfId="8850" priority="103" operator="equal">
      <formula>"Costco"</formula>
    </cfRule>
    <cfRule type="cellIs" dxfId="8849" priority="104" operator="equal">
      <formula>"Gutzy"</formula>
    </cfRule>
    <cfRule type="cellIs" dxfId="8848" priority="105" operator="equal">
      <formula>"LCP"</formula>
    </cfRule>
  </conditionalFormatting>
  <conditionalFormatting sqref="A87">
    <cfRule type="cellIs" dxfId="8847" priority="101" operator="equal">
      <formula>"Receiving"</formula>
    </cfRule>
  </conditionalFormatting>
  <conditionalFormatting sqref="A85:A87">
    <cfRule type="cellIs" dxfId="8846" priority="100" operator="equal">
      <formula>"SLC"</formula>
    </cfRule>
  </conditionalFormatting>
  <conditionalFormatting sqref="A85:A87">
    <cfRule type="cellIs" dxfId="8845" priority="96" operator="equal">
      <formula>"IDF"</formula>
    </cfRule>
    <cfRule type="cellIs" dxfId="8844" priority="97" operator="equal">
      <formula>"Costco"</formula>
    </cfRule>
    <cfRule type="cellIs" dxfId="8843" priority="98" operator="equal">
      <formula>"Gutzy"</formula>
    </cfRule>
    <cfRule type="cellIs" dxfId="8842" priority="99" operator="equal">
      <formula>"LCP"</formula>
    </cfRule>
  </conditionalFormatting>
  <conditionalFormatting sqref="A85:A87">
    <cfRule type="cellIs" dxfId="8841" priority="95" operator="equal">
      <formula>"Receiving"</formula>
    </cfRule>
  </conditionalFormatting>
  <conditionalFormatting sqref="A82 A62:A75">
    <cfRule type="cellIs" dxfId="8840" priority="94" operator="equal">
      <formula>"SLC"</formula>
    </cfRule>
  </conditionalFormatting>
  <conditionalFormatting sqref="A82 A62:A75">
    <cfRule type="cellIs" dxfId="8839" priority="90" operator="equal">
      <formula>"IDF"</formula>
    </cfRule>
    <cfRule type="cellIs" dxfId="8838" priority="91" operator="equal">
      <formula>"Costco"</formula>
    </cfRule>
    <cfRule type="cellIs" dxfId="8837" priority="92" operator="equal">
      <formula>"Gutzy"</formula>
    </cfRule>
    <cfRule type="cellIs" dxfId="8836" priority="93" operator="equal">
      <formula>"LCP"</formula>
    </cfRule>
  </conditionalFormatting>
  <conditionalFormatting sqref="A82 A62:A75">
    <cfRule type="cellIs" dxfId="8835" priority="89" operator="equal">
      <formula>"Receiving"</formula>
    </cfRule>
  </conditionalFormatting>
  <conditionalFormatting sqref="A76:A81">
    <cfRule type="cellIs" dxfId="8834" priority="88" operator="equal">
      <formula>"SLC"</formula>
    </cfRule>
  </conditionalFormatting>
  <conditionalFormatting sqref="A76:A81">
    <cfRule type="cellIs" dxfId="8833" priority="84" operator="equal">
      <formula>"IDF"</formula>
    </cfRule>
    <cfRule type="cellIs" dxfId="8832" priority="85" operator="equal">
      <formula>"Costco"</formula>
    </cfRule>
    <cfRule type="cellIs" dxfId="8831" priority="86" operator="equal">
      <formula>"Gutzy"</formula>
    </cfRule>
    <cfRule type="cellIs" dxfId="8830" priority="87" operator="equal">
      <formula>"LCP"</formula>
    </cfRule>
  </conditionalFormatting>
  <conditionalFormatting sqref="A76:A81">
    <cfRule type="cellIs" dxfId="8829" priority="83" operator="equal">
      <formula>"Receiving"</formula>
    </cfRule>
  </conditionalFormatting>
  <conditionalFormatting sqref="A89:A97 H89:H97">
    <cfRule type="cellIs" dxfId="8828" priority="82" operator="equal">
      <formula>"SLC"</formula>
    </cfRule>
  </conditionalFormatting>
  <conditionalFormatting sqref="A89:A97 H89:H97">
    <cfRule type="cellIs" dxfId="8827" priority="78" operator="equal">
      <formula>"IDF"</formula>
    </cfRule>
    <cfRule type="cellIs" dxfId="8826" priority="79" operator="equal">
      <formula>"Costco"</formula>
    </cfRule>
    <cfRule type="cellIs" dxfId="8825" priority="80" operator="equal">
      <formula>"Gutzy"</formula>
    </cfRule>
    <cfRule type="cellIs" dxfId="8824" priority="81" operator="equal">
      <formula>"LCP"</formula>
    </cfRule>
  </conditionalFormatting>
  <conditionalFormatting sqref="A89:A97 H89:H97">
    <cfRule type="cellIs" dxfId="8823" priority="77" operator="equal">
      <formula>"Receiving"</formula>
    </cfRule>
  </conditionalFormatting>
  <conditionalFormatting sqref="S71:S76 N62:N67 N71:N77">
    <cfRule type="cellIs" dxfId="8822" priority="76" operator="equal">
      <formula>"SLC"</formula>
    </cfRule>
  </conditionalFormatting>
  <conditionalFormatting sqref="S71:S76 N62:N67 N71:N77">
    <cfRule type="cellIs" dxfId="8821" priority="72" operator="equal">
      <formula>"IDF"</formula>
    </cfRule>
    <cfRule type="cellIs" dxfId="8820" priority="73" operator="equal">
      <formula>"Costco"</formula>
    </cfRule>
    <cfRule type="cellIs" dxfId="8819" priority="74" operator="equal">
      <formula>"Gutzy"</formula>
    </cfRule>
    <cfRule type="cellIs" dxfId="8818" priority="75" operator="equal">
      <formula>"LCP"</formula>
    </cfRule>
  </conditionalFormatting>
  <conditionalFormatting sqref="S71:S76">
    <cfRule type="cellIs" dxfId="8817" priority="71" operator="equal">
      <formula>"Receiving"</formula>
    </cfRule>
  </conditionalFormatting>
  <conditionalFormatting sqref="Q62:Q66 T72:T77 W62:W67 O61 U71 L61:L67 S62:T67">
    <cfRule type="cellIs" dxfId="8816" priority="70" operator="equal">
      <formula>"SLC"</formula>
    </cfRule>
  </conditionalFormatting>
  <conditionalFormatting sqref="Q62:Q66 T72:T77 W62:W67 O61 U71 L61:L67 S62:T67">
    <cfRule type="cellIs" dxfId="8815" priority="66" operator="equal">
      <formula>"IDF"</formula>
    </cfRule>
    <cfRule type="cellIs" dxfId="8814" priority="67" operator="equal">
      <formula>"Costco"</formula>
    </cfRule>
    <cfRule type="cellIs" dxfId="8813" priority="68" operator="equal">
      <formula>"Gutzy"</formula>
    </cfRule>
    <cfRule type="cellIs" dxfId="8812" priority="69" operator="equal">
      <formula>"LCP"</formula>
    </cfRule>
  </conditionalFormatting>
  <conditionalFormatting sqref="Q72:Q77">
    <cfRule type="cellIs" dxfId="8811" priority="65" operator="equal">
      <formula>"SLC"</formula>
    </cfRule>
  </conditionalFormatting>
  <conditionalFormatting sqref="Q72:Q77">
    <cfRule type="cellIs" dxfId="8810" priority="61" operator="equal">
      <formula>"IDF"</formula>
    </cfRule>
    <cfRule type="cellIs" dxfId="8809" priority="62" operator="equal">
      <formula>"Costco"</formula>
    </cfRule>
    <cfRule type="cellIs" dxfId="8808" priority="63" operator="equal">
      <formula>"Gutzy"</formula>
    </cfRule>
    <cfRule type="cellIs" dxfId="8807" priority="64" operator="equal">
      <formula>"LCP"</formula>
    </cfRule>
  </conditionalFormatting>
  <conditionalFormatting sqref="W72:W77">
    <cfRule type="cellIs" dxfId="8806" priority="60" operator="equal">
      <formula>"SLC"</formula>
    </cfRule>
  </conditionalFormatting>
  <conditionalFormatting sqref="W72:W77">
    <cfRule type="cellIs" dxfId="8805" priority="56" operator="equal">
      <formula>"IDF"</formula>
    </cfRule>
    <cfRule type="cellIs" dxfId="8804" priority="57" operator="equal">
      <formula>"Costco"</formula>
    </cfRule>
    <cfRule type="cellIs" dxfId="8803" priority="58" operator="equal">
      <formula>"Gutzy"</formula>
    </cfRule>
    <cfRule type="cellIs" dxfId="8802" priority="59" operator="equal">
      <formula>"LCP"</formula>
    </cfRule>
  </conditionalFormatting>
  <conditionalFormatting sqref="N71:N77 U71 L61:L67 S62:S67">
    <cfRule type="cellIs" dxfId="8801" priority="55" operator="equal">
      <formula>"Receiving"</formula>
    </cfRule>
  </conditionalFormatting>
  <conditionalFormatting sqref="A26">
    <cfRule type="cellIs" dxfId="8800" priority="54" operator="equal">
      <formula>"SLC"</formula>
    </cfRule>
  </conditionalFormatting>
  <conditionalFormatting sqref="A26">
    <cfRule type="cellIs" dxfId="8799" priority="50" operator="equal">
      <formula>"IDF"</formula>
    </cfRule>
    <cfRule type="cellIs" dxfId="8798" priority="51" operator="equal">
      <formula>"Costco"</formula>
    </cfRule>
    <cfRule type="cellIs" dxfId="8797" priority="52" operator="equal">
      <formula>"Gutzy"</formula>
    </cfRule>
    <cfRule type="cellIs" dxfId="8796" priority="53" operator="equal">
      <formula>"LCP"</formula>
    </cfRule>
  </conditionalFormatting>
  <conditionalFormatting sqref="A26">
    <cfRule type="cellIs" dxfId="8795" priority="49" operator="equal">
      <formula>"Receiving"</formula>
    </cfRule>
  </conditionalFormatting>
  <conditionalFormatting sqref="A84">
    <cfRule type="cellIs" dxfId="8794" priority="48" operator="equal">
      <formula>"SLC"</formula>
    </cfRule>
  </conditionalFormatting>
  <conditionalFormatting sqref="A84">
    <cfRule type="cellIs" dxfId="8793" priority="44" operator="equal">
      <formula>"IDF"</formula>
    </cfRule>
    <cfRule type="cellIs" dxfId="8792" priority="45" operator="equal">
      <formula>"Costco"</formula>
    </cfRule>
    <cfRule type="cellIs" dxfId="8791" priority="46" operator="equal">
      <formula>"Gutzy"</formula>
    </cfRule>
    <cfRule type="cellIs" dxfId="8790" priority="47" operator="equal">
      <formula>"LCP"</formula>
    </cfRule>
  </conditionalFormatting>
  <conditionalFormatting sqref="A84">
    <cfRule type="cellIs" dxfId="8789" priority="43" operator="equal">
      <formula>"Receiving"</formula>
    </cfRule>
  </conditionalFormatting>
  <conditionalFormatting sqref="A5:A14">
    <cfRule type="cellIs" dxfId="8788" priority="42" operator="equal">
      <formula>"SLC"</formula>
    </cfRule>
  </conditionalFormatting>
  <conditionalFormatting sqref="A5:A14">
    <cfRule type="cellIs" dxfId="8787" priority="38" operator="equal">
      <formula>"IDF"</formula>
    </cfRule>
    <cfRule type="cellIs" dxfId="8786" priority="39" operator="equal">
      <formula>"Costco"</formula>
    </cfRule>
    <cfRule type="cellIs" dxfId="8785" priority="40" operator="equal">
      <formula>"Gutzy"</formula>
    </cfRule>
    <cfRule type="cellIs" dxfId="8784" priority="41" operator="equal">
      <formula>"LCP"</formula>
    </cfRule>
  </conditionalFormatting>
  <conditionalFormatting sqref="A5:A14">
    <cfRule type="cellIs" dxfId="8783" priority="37" operator="equal">
      <formula>"Receiving"</formula>
    </cfRule>
  </conditionalFormatting>
  <conditionalFormatting sqref="J25">
    <cfRule type="cellIs" dxfId="8782" priority="36" operator="equal">
      <formula>"SLC"</formula>
    </cfRule>
  </conditionalFormatting>
  <conditionalFormatting sqref="J25">
    <cfRule type="cellIs" dxfId="8781" priority="32" operator="equal">
      <formula>"IDF"</formula>
    </cfRule>
    <cfRule type="cellIs" dxfId="8780" priority="33" operator="equal">
      <formula>"Costco"</formula>
    </cfRule>
    <cfRule type="cellIs" dxfId="8779" priority="34" operator="equal">
      <formula>"Gutzy"</formula>
    </cfRule>
    <cfRule type="cellIs" dxfId="8778" priority="35" operator="equal">
      <formula>"LCP"</formula>
    </cfRule>
  </conditionalFormatting>
  <conditionalFormatting sqref="J25">
    <cfRule type="cellIs" dxfId="8777" priority="31" operator="equal">
      <formula>"Receiving"</formula>
    </cfRule>
  </conditionalFormatting>
  <conditionalFormatting sqref="A55">
    <cfRule type="cellIs" dxfId="8776" priority="30" operator="equal">
      <formula>"SLC"</formula>
    </cfRule>
  </conditionalFormatting>
  <conditionalFormatting sqref="A55">
    <cfRule type="cellIs" dxfId="8775" priority="26" operator="equal">
      <formula>"IDF"</formula>
    </cfRule>
    <cfRule type="cellIs" dxfId="8774" priority="27" operator="equal">
      <formula>"Costco"</formula>
    </cfRule>
    <cfRule type="cellIs" dxfId="8773" priority="28" operator="equal">
      <formula>"Gutzy"</formula>
    </cfRule>
    <cfRule type="cellIs" dxfId="8772" priority="29" operator="equal">
      <formula>"LCP"</formula>
    </cfRule>
  </conditionalFormatting>
  <conditionalFormatting sqref="A55">
    <cfRule type="cellIs" dxfId="8771" priority="25" operator="equal">
      <formula>"Receiving"</formula>
    </cfRule>
  </conditionalFormatting>
  <conditionalFormatting sqref="A83">
    <cfRule type="cellIs" dxfId="8770" priority="24" operator="equal">
      <formula>"SLC"</formula>
    </cfRule>
  </conditionalFormatting>
  <conditionalFormatting sqref="A83">
    <cfRule type="cellIs" dxfId="8769" priority="20" operator="equal">
      <formula>"IDF"</formula>
    </cfRule>
    <cfRule type="cellIs" dxfId="8768" priority="21" operator="equal">
      <formula>"Costco"</formula>
    </cfRule>
    <cfRule type="cellIs" dxfId="8767" priority="22" operator="equal">
      <formula>"Gutzy"</formula>
    </cfRule>
    <cfRule type="cellIs" dxfId="8766" priority="23" operator="equal">
      <formula>"LCP"</formula>
    </cfRule>
  </conditionalFormatting>
  <conditionalFormatting sqref="A83">
    <cfRule type="cellIs" dxfId="8765" priority="19" operator="equal">
      <formula>"Receiving"</formula>
    </cfRule>
  </conditionalFormatting>
  <conditionalFormatting sqref="J55 J58">
    <cfRule type="cellIs" dxfId="8764" priority="18" operator="equal">
      <formula>"SLC"</formula>
    </cfRule>
  </conditionalFormatting>
  <conditionalFormatting sqref="J55 J58">
    <cfRule type="cellIs" dxfId="8763" priority="14" operator="equal">
      <formula>"IDF"</formula>
    </cfRule>
    <cfRule type="cellIs" dxfId="8762" priority="15" operator="equal">
      <formula>"Costco"</formula>
    </cfRule>
    <cfRule type="cellIs" dxfId="8761" priority="16" operator="equal">
      <formula>"Gutzy"</formula>
    </cfRule>
    <cfRule type="cellIs" dxfId="8760" priority="17" operator="equal">
      <formula>"LCP"</formula>
    </cfRule>
  </conditionalFormatting>
  <conditionalFormatting sqref="J55 J58">
    <cfRule type="cellIs" dxfId="8759" priority="13" operator="equal">
      <formula>"Receiving"</formula>
    </cfRule>
  </conditionalFormatting>
  <conditionalFormatting sqref="J53 J56">
    <cfRule type="cellIs" dxfId="8758" priority="12" operator="equal">
      <formula>"SLC"</formula>
    </cfRule>
  </conditionalFormatting>
  <conditionalFormatting sqref="J53 J56">
    <cfRule type="cellIs" dxfId="8757" priority="8" operator="equal">
      <formula>"IDF"</formula>
    </cfRule>
    <cfRule type="cellIs" dxfId="8756" priority="9" operator="equal">
      <formula>"Costco"</formula>
    </cfRule>
    <cfRule type="cellIs" dxfId="8755" priority="10" operator="equal">
      <formula>"Gutzy"</formula>
    </cfRule>
    <cfRule type="cellIs" dxfId="8754" priority="11" operator="equal">
      <formula>"LCP"</formula>
    </cfRule>
  </conditionalFormatting>
  <conditionalFormatting sqref="J53 J56">
    <cfRule type="cellIs" dxfId="8753" priority="7" operator="equal">
      <formula>"Receiving"</formula>
    </cfRule>
  </conditionalFormatting>
  <conditionalFormatting sqref="J54 J57">
    <cfRule type="cellIs" dxfId="8752" priority="6" operator="equal">
      <formula>"SLC"</formula>
    </cfRule>
  </conditionalFormatting>
  <conditionalFormatting sqref="J54 J57">
    <cfRule type="cellIs" dxfId="8751" priority="2" operator="equal">
      <formula>"IDF"</formula>
    </cfRule>
    <cfRule type="cellIs" dxfId="8750" priority="3" operator="equal">
      <formula>"Costco"</formula>
    </cfRule>
    <cfRule type="cellIs" dxfId="8749" priority="4" operator="equal">
      <formula>"Gutzy"</formula>
    </cfRule>
    <cfRule type="cellIs" dxfId="8748" priority="5" operator="equal">
      <formula>"LCP"</formula>
    </cfRule>
  </conditionalFormatting>
  <conditionalFormatting sqref="J54 J57">
    <cfRule type="cellIs" dxfId="874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2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2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CA9D2C-6EE8-4462-9354-A9F99A020B0B}">
          <x14:formula1>
            <xm:f>Lists!$A$1:$A$52</xm:f>
          </x14:formula1>
          <xm:sqref>C1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5A3-E8C6-4687-97F0-62EB822F7350}">
  <sheetPr codeName="Sheet257">
    <tabColor rgb="FFFF0000"/>
    <pageSetUpPr fitToPage="1"/>
  </sheetPr>
  <dimension ref="A1:BC273"/>
  <sheetViews>
    <sheetView topLeftCell="A48" zoomScale="90" zoomScaleNormal="90" zoomScaleSheetLayoutView="37" workbookViewId="0">
      <selection activeCell="AA35" sqref="AA35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4.28515625" style="129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164</v>
      </c>
    </row>
    <row r="2" spans="1:36" ht="8.25" customHeight="1" thickBot="1" x14ac:dyDescent="0.3"/>
    <row r="3" spans="1:36" ht="16.5" thickBot="1" x14ac:dyDescent="0.3">
      <c r="A3" s="476">
        <f>VLOOKUP(C1,Lists!A1:B52,2)</f>
        <v>46166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46167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46168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35076</v>
      </c>
      <c r="C5" s="137">
        <v>85485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35088</v>
      </c>
      <c r="L5" s="137">
        <v>86037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35090</v>
      </c>
      <c r="U5" s="137">
        <v>86067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35077</v>
      </c>
      <c r="C6" s="128">
        <v>85496</v>
      </c>
      <c r="D6" s="128"/>
      <c r="E6" s="128" t="s">
        <v>62</v>
      </c>
      <c r="F6" s="142"/>
      <c r="G6" s="302"/>
      <c r="H6" s="142"/>
      <c r="I6" s="311"/>
      <c r="J6" s="145" t="s">
        <v>22</v>
      </c>
      <c r="K6" s="205">
        <v>35089</v>
      </c>
      <c r="L6" s="128">
        <v>4501366519</v>
      </c>
      <c r="M6" s="128"/>
      <c r="N6" s="128"/>
      <c r="O6" s="142" t="s">
        <v>14</v>
      </c>
      <c r="P6" s="302"/>
      <c r="Q6" s="142"/>
      <c r="R6" s="311"/>
      <c r="S6" s="145" t="s">
        <v>19</v>
      </c>
      <c r="T6" s="205">
        <v>35091</v>
      </c>
      <c r="U6" s="148">
        <v>86080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35078</v>
      </c>
      <c r="C7" s="128">
        <v>85497</v>
      </c>
      <c r="D7" s="128"/>
      <c r="E7" s="128" t="s">
        <v>70</v>
      </c>
      <c r="F7" s="142"/>
      <c r="G7" s="302"/>
      <c r="H7" s="142"/>
      <c r="I7" s="312"/>
      <c r="J7" s="145" t="s">
        <v>20</v>
      </c>
      <c r="K7" s="205">
        <v>33803</v>
      </c>
      <c r="L7" s="128">
        <v>86068</v>
      </c>
      <c r="M7" s="128"/>
      <c r="N7" s="128"/>
      <c r="O7" s="142"/>
      <c r="P7" s="302"/>
      <c r="Q7" s="142"/>
      <c r="R7" s="311"/>
      <c r="S7" s="145" t="s">
        <v>19</v>
      </c>
      <c r="T7" s="205">
        <v>35092</v>
      </c>
      <c r="U7" s="128">
        <v>86081</v>
      </c>
      <c r="V7" s="128"/>
      <c r="W7" s="128" t="s">
        <v>62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35079</v>
      </c>
      <c r="C8" s="128">
        <v>85499</v>
      </c>
      <c r="D8" s="128"/>
      <c r="E8" s="128" t="s">
        <v>70</v>
      </c>
      <c r="F8" s="142"/>
      <c r="G8" s="302"/>
      <c r="H8" s="142"/>
      <c r="I8" s="312"/>
      <c r="J8" s="145"/>
      <c r="K8" s="128"/>
      <c r="L8" s="128"/>
      <c r="M8" s="128"/>
      <c r="N8" s="128"/>
      <c r="O8" s="142"/>
      <c r="P8" s="302"/>
      <c r="Q8" s="142"/>
      <c r="R8" s="311"/>
      <c r="S8" s="145" t="s">
        <v>19</v>
      </c>
      <c r="T8" s="205">
        <v>35093</v>
      </c>
      <c r="U8" s="128">
        <v>86082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35080</v>
      </c>
      <c r="C9" s="128">
        <v>85500</v>
      </c>
      <c r="D9" s="128"/>
      <c r="E9" s="128" t="s">
        <v>69</v>
      </c>
      <c r="F9" s="142"/>
      <c r="G9" s="302"/>
      <c r="H9" s="142"/>
      <c r="I9" s="311"/>
      <c r="J9" s="145"/>
      <c r="K9" s="128"/>
      <c r="L9" s="128"/>
      <c r="M9" s="128"/>
      <c r="N9" s="128"/>
      <c r="O9" s="142"/>
      <c r="P9" s="302"/>
      <c r="Q9" s="142"/>
      <c r="R9" s="311"/>
      <c r="S9" s="145" t="s">
        <v>19</v>
      </c>
      <c r="T9" s="205">
        <v>35094</v>
      </c>
      <c r="U9" s="128">
        <v>86083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35081</v>
      </c>
      <c r="C10" s="128">
        <v>85501</v>
      </c>
      <c r="D10" s="128"/>
      <c r="E10" s="128" t="s">
        <v>69</v>
      </c>
      <c r="F10" s="142"/>
      <c r="G10" s="302"/>
      <c r="H10" s="142"/>
      <c r="I10" s="311"/>
      <c r="J10" s="145"/>
      <c r="K10" s="128"/>
      <c r="L10" s="128"/>
      <c r="M10" s="128"/>
      <c r="N10" s="128"/>
      <c r="O10" s="142"/>
      <c r="P10" s="302"/>
      <c r="Q10" s="142"/>
      <c r="R10" s="311"/>
      <c r="S10" s="145" t="s">
        <v>19</v>
      </c>
      <c r="T10" s="205">
        <v>35095</v>
      </c>
      <c r="U10" s="128">
        <v>86084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35082</v>
      </c>
      <c r="C11" s="128">
        <v>85502</v>
      </c>
      <c r="D11" s="128"/>
      <c r="E11" s="128" t="s">
        <v>72</v>
      </c>
      <c r="F11" s="142"/>
      <c r="G11" s="302"/>
      <c r="H11" s="142"/>
      <c r="I11" s="311"/>
      <c r="J11" s="145"/>
      <c r="K11" s="128"/>
      <c r="L11" s="128"/>
      <c r="M11" s="128"/>
      <c r="N11" s="128"/>
      <c r="O11" s="142"/>
      <c r="P11" s="302"/>
      <c r="Q11" s="142"/>
      <c r="R11" s="311"/>
      <c r="S11" s="145" t="s">
        <v>19</v>
      </c>
      <c r="T11" s="205">
        <v>35096</v>
      </c>
      <c r="U11" s="128">
        <v>86085</v>
      </c>
      <c r="V11" s="128"/>
      <c r="W11" s="128" t="s">
        <v>62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35083</v>
      </c>
      <c r="C12" s="128">
        <v>85503</v>
      </c>
      <c r="D12" s="128"/>
      <c r="E12" s="128" t="s">
        <v>71</v>
      </c>
      <c r="F12" s="142"/>
      <c r="G12" s="302"/>
      <c r="H12" s="142"/>
      <c r="I12" s="311"/>
      <c r="J12" s="145" t="s">
        <v>19</v>
      </c>
      <c r="K12" s="205">
        <v>33930</v>
      </c>
      <c r="L12" s="128">
        <v>86048</v>
      </c>
      <c r="M12" s="128"/>
      <c r="N12" s="128"/>
      <c r="O12" s="142"/>
      <c r="P12" s="302"/>
      <c r="Q12" s="142"/>
      <c r="R12" s="311"/>
      <c r="S12" s="145" t="s">
        <v>19</v>
      </c>
      <c r="T12" s="205">
        <v>35097</v>
      </c>
      <c r="U12" s="128">
        <v>86086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35084</v>
      </c>
      <c r="C13" s="128">
        <v>85504</v>
      </c>
      <c r="D13" s="128"/>
      <c r="E13" s="128" t="s">
        <v>62</v>
      </c>
      <c r="F13" s="142"/>
      <c r="G13" s="302"/>
      <c r="H13" s="142"/>
      <c r="I13" s="311"/>
      <c r="J13" s="145" t="s">
        <v>19</v>
      </c>
      <c r="K13" s="205">
        <v>33929</v>
      </c>
      <c r="L13" s="128">
        <v>86059</v>
      </c>
      <c r="M13" s="128"/>
      <c r="N13" s="128"/>
      <c r="O13" s="142"/>
      <c r="P13" s="302"/>
      <c r="Q13" s="142"/>
      <c r="R13" s="311"/>
      <c r="S13" s="145" t="s">
        <v>19</v>
      </c>
      <c r="T13" s="205">
        <v>35098</v>
      </c>
      <c r="U13" s="128">
        <v>86087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35085</v>
      </c>
      <c r="C14" s="128">
        <v>85505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33912</v>
      </c>
      <c r="L14" s="128">
        <v>86066</v>
      </c>
      <c r="M14" s="128"/>
      <c r="N14" s="128"/>
      <c r="O14" s="142"/>
      <c r="P14" s="302"/>
      <c r="Q14" s="142"/>
      <c r="R14" s="311"/>
      <c r="S14" s="145" t="s">
        <v>19</v>
      </c>
      <c r="T14" s="205">
        <v>35099</v>
      </c>
      <c r="U14" s="128">
        <v>86088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128">
        <v>35086</v>
      </c>
      <c r="C15" s="539" t="s">
        <v>165</v>
      </c>
      <c r="D15" s="540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 t="s">
        <v>19</v>
      </c>
      <c r="T15" s="205">
        <v>35100</v>
      </c>
      <c r="U15" s="128">
        <v>86089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128">
        <v>35087</v>
      </c>
      <c r="C16" s="541"/>
      <c r="D16" s="542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 t="s">
        <v>20</v>
      </c>
      <c r="T16" s="205">
        <v>35101</v>
      </c>
      <c r="U16" s="128">
        <v>86070</v>
      </c>
      <c r="V16" s="128"/>
      <c r="W16" s="128" t="s">
        <v>62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 t="s">
        <v>20</v>
      </c>
      <c r="T17" s="205">
        <v>35102</v>
      </c>
      <c r="U17" s="128">
        <v>86071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 t="s">
        <v>22</v>
      </c>
      <c r="T18" s="205">
        <v>35103</v>
      </c>
      <c r="U18" s="128">
        <v>4501366676</v>
      </c>
      <c r="V18" s="128"/>
      <c r="W18" s="128"/>
      <c r="X18" s="142" t="s">
        <v>65</v>
      </c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 t="s">
        <v>100</v>
      </c>
      <c r="O19" s="142"/>
      <c r="P19" s="302"/>
      <c r="Q19" s="142"/>
      <c r="R19" s="311"/>
      <c r="S19" s="145" t="s">
        <v>22</v>
      </c>
      <c r="T19" s="205">
        <v>35104</v>
      </c>
      <c r="U19" s="128">
        <v>4501366677</v>
      </c>
      <c r="V19" s="128"/>
      <c r="W19" s="128"/>
      <c r="X19" s="142" t="s">
        <v>76</v>
      </c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 t="s">
        <v>12</v>
      </c>
      <c r="T23" s="205">
        <v>30041950</v>
      </c>
      <c r="U23" s="153" t="s">
        <v>94</v>
      </c>
      <c r="V23" s="128"/>
      <c r="W23" s="128"/>
      <c r="X23" s="142" t="s">
        <v>119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07">
        <v>30041535</v>
      </c>
      <c r="L24" s="154" t="s">
        <v>81</v>
      </c>
      <c r="M24" s="141"/>
      <c r="N24" s="141"/>
      <c r="O24" s="142"/>
      <c r="P24" s="304"/>
      <c r="Q24" s="143"/>
      <c r="R24" s="316"/>
      <c r="S24" s="152" t="s">
        <v>12</v>
      </c>
      <c r="T24" s="205">
        <v>30041536</v>
      </c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207">
        <v>30041971</v>
      </c>
      <c r="L25" s="154" t="s">
        <v>77</v>
      </c>
      <c r="M25" s="141"/>
      <c r="N25" s="141"/>
      <c r="O25" s="143" t="s">
        <v>16</v>
      </c>
      <c r="P25" s="304"/>
      <c r="Q25" s="143"/>
      <c r="R25" s="316"/>
      <c r="S25" s="145" t="s">
        <v>12</v>
      </c>
      <c r="T25" s="210">
        <v>30041155</v>
      </c>
      <c r="U25" s="153" t="s">
        <v>13</v>
      </c>
      <c r="V25" s="128"/>
      <c r="W25" s="128"/>
      <c r="X25" s="142" t="s">
        <v>66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205">
        <v>3004115</v>
      </c>
      <c r="C26" s="128" t="s">
        <v>13</v>
      </c>
      <c r="D26" s="128"/>
      <c r="E26" s="128"/>
      <c r="F26" s="250" t="s">
        <v>65</v>
      </c>
      <c r="G26" s="175"/>
      <c r="H26" s="142"/>
      <c r="I26" s="311"/>
      <c r="J26" s="156"/>
      <c r="K26" s="410"/>
      <c r="L26" s="411"/>
      <c r="M26" s="141"/>
      <c r="N26" s="141"/>
      <c r="O26" s="143"/>
      <c r="P26" s="342"/>
      <c r="Q26" s="143"/>
      <c r="R26" s="316"/>
      <c r="S26" s="145" t="s">
        <v>12</v>
      </c>
      <c r="T26" s="210">
        <v>30041508</v>
      </c>
      <c r="U26" s="153" t="s">
        <v>94</v>
      </c>
      <c r="V26" s="128"/>
      <c r="W26" s="128"/>
      <c r="X26" s="142" t="s">
        <v>64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56" t="s">
        <v>12</v>
      </c>
      <c r="K27" s="207">
        <v>30041156</v>
      </c>
      <c r="L27" s="154" t="s">
        <v>13</v>
      </c>
      <c r="M27" s="141"/>
      <c r="N27" s="141"/>
      <c r="O27" s="143" t="s">
        <v>78</v>
      </c>
      <c r="P27" s="302"/>
      <c r="Q27" s="142"/>
      <c r="R27" s="311"/>
      <c r="S27" s="145" t="s">
        <v>12</v>
      </c>
      <c r="T27" s="205">
        <v>30041512</v>
      </c>
      <c r="U27" s="148" t="s">
        <v>94</v>
      </c>
      <c r="V27" s="128"/>
      <c r="W27" s="128"/>
      <c r="X27" s="142" t="s">
        <v>16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30041153</v>
      </c>
      <c r="L28" s="148" t="s">
        <v>13</v>
      </c>
      <c r="M28" s="128"/>
      <c r="N28" s="128"/>
      <c r="O28" s="142" t="s">
        <v>14</v>
      </c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30041154</v>
      </c>
      <c r="L29" s="300" t="s">
        <v>13</v>
      </c>
      <c r="M29" s="299"/>
      <c r="N29" s="299"/>
      <c r="O29" s="297" t="s">
        <v>66</v>
      </c>
      <c r="P29" s="306"/>
      <c r="Q29" s="297"/>
      <c r="R29" s="313"/>
      <c r="S29" s="145" t="s">
        <v>12</v>
      </c>
      <c r="T29" s="205">
        <v>30041684</v>
      </c>
      <c r="U29" s="128" t="s">
        <v>77</v>
      </c>
      <c r="V29" s="128"/>
      <c r="W29" s="128"/>
      <c r="X29" s="142" t="s">
        <v>17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 t="s">
        <v>12</v>
      </c>
      <c r="T30" s="205">
        <v>30041155</v>
      </c>
      <c r="U30" s="161" t="s">
        <v>13</v>
      </c>
      <c r="V30" s="128"/>
      <c r="W30" s="128"/>
      <c r="X30" s="162" t="s">
        <v>78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46169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46170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46171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35105</v>
      </c>
      <c r="C34" s="137">
        <v>86091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35121</v>
      </c>
      <c r="L34" s="137">
        <v>86106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35137</v>
      </c>
      <c r="U34" s="137">
        <v>86036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35106</v>
      </c>
      <c r="C35" s="128">
        <v>86092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35122</v>
      </c>
      <c r="L35" s="128">
        <v>86107</v>
      </c>
      <c r="M35" s="128"/>
      <c r="N35" s="128" t="s">
        <v>73</v>
      </c>
      <c r="O35" s="142"/>
      <c r="P35" s="302"/>
      <c r="Q35" s="142"/>
      <c r="R35" s="311"/>
      <c r="S35" s="145" t="s">
        <v>19</v>
      </c>
      <c r="T35" s="245">
        <v>35138</v>
      </c>
      <c r="U35" s="128">
        <v>86038</v>
      </c>
      <c r="V35" s="128"/>
      <c r="W35" s="128" t="s">
        <v>69</v>
      </c>
      <c r="X35" s="142"/>
      <c r="Y35" s="302"/>
      <c r="Z35" s="142"/>
      <c r="AA35" s="309">
        <v>46176</v>
      </c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35107</v>
      </c>
      <c r="C36" s="128">
        <v>86093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35123</v>
      </c>
      <c r="L36" s="128">
        <v>86108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128">
        <v>35139</v>
      </c>
      <c r="U36" s="128">
        <v>86039</v>
      </c>
      <c r="V36" s="128" t="s">
        <v>166</v>
      </c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35108</v>
      </c>
      <c r="C37" s="128">
        <v>86094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35124</v>
      </c>
      <c r="L37" s="128">
        <v>86109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35140</v>
      </c>
      <c r="U37" s="128">
        <v>86040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35109</v>
      </c>
      <c r="C38" s="128">
        <v>86095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35125</v>
      </c>
      <c r="L38" s="128">
        <v>86110</v>
      </c>
      <c r="M38" s="128"/>
      <c r="N38" s="128" t="s">
        <v>70</v>
      </c>
      <c r="O38" s="142"/>
      <c r="P38" s="302"/>
      <c r="Q38" s="142"/>
      <c r="R38" s="311"/>
      <c r="S38" s="145" t="s">
        <v>19</v>
      </c>
      <c r="T38" s="205">
        <v>35141</v>
      </c>
      <c r="U38" s="128">
        <v>86041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35110</v>
      </c>
      <c r="C39" s="128">
        <v>86096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35126</v>
      </c>
      <c r="L39" s="128">
        <v>86111</v>
      </c>
      <c r="M39" s="128"/>
      <c r="N39" s="128" t="s">
        <v>70</v>
      </c>
      <c r="O39" s="142"/>
      <c r="P39" s="302"/>
      <c r="Q39" s="142"/>
      <c r="R39" s="311"/>
      <c r="S39" s="145" t="s">
        <v>19</v>
      </c>
      <c r="T39" s="205">
        <v>35142</v>
      </c>
      <c r="U39" s="128">
        <v>86042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35111</v>
      </c>
      <c r="C40" s="128">
        <v>86097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35127</v>
      </c>
      <c r="L40" s="128">
        <v>86113</v>
      </c>
      <c r="M40" s="128"/>
      <c r="N40" s="128" t="s">
        <v>72</v>
      </c>
      <c r="O40" s="142"/>
      <c r="P40" s="302"/>
      <c r="Q40" s="142"/>
      <c r="R40" s="311"/>
      <c r="S40" s="145" t="s">
        <v>19</v>
      </c>
      <c r="T40" s="128">
        <v>35143</v>
      </c>
      <c r="U40" s="128">
        <v>86043</v>
      </c>
      <c r="V40" s="128" t="s">
        <v>166</v>
      </c>
      <c r="W40" s="128" t="s">
        <v>62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35112</v>
      </c>
      <c r="C41" s="128">
        <v>86098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35128</v>
      </c>
      <c r="L41" s="128">
        <v>86114</v>
      </c>
      <c r="M41" s="128"/>
      <c r="N41" s="128" t="s">
        <v>62</v>
      </c>
      <c r="O41" s="142"/>
      <c r="P41" s="302"/>
      <c r="Q41" s="142"/>
      <c r="R41" s="311"/>
      <c r="S41" s="145" t="s">
        <v>19</v>
      </c>
      <c r="T41" s="205">
        <v>35144</v>
      </c>
      <c r="U41" s="128">
        <v>86044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35113</v>
      </c>
      <c r="C42" s="128">
        <v>86099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35129</v>
      </c>
      <c r="L42" s="128">
        <v>86115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205">
        <v>35145</v>
      </c>
      <c r="U42" s="128">
        <v>86045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45">
        <v>35114</v>
      </c>
      <c r="C43" s="128">
        <v>86100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35130</v>
      </c>
      <c r="L43" s="128">
        <v>86116</v>
      </c>
      <c r="M43" s="128"/>
      <c r="N43" s="128" t="s">
        <v>71</v>
      </c>
      <c r="O43" s="142"/>
      <c r="P43" s="302"/>
      <c r="Q43" s="142"/>
      <c r="R43" s="311"/>
      <c r="S43" s="145" t="s">
        <v>19</v>
      </c>
      <c r="T43" s="205">
        <v>35146</v>
      </c>
      <c r="U43" s="128">
        <v>86078</v>
      </c>
      <c r="V43" s="128"/>
      <c r="W43" s="128" t="s">
        <v>71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35115</v>
      </c>
      <c r="C44" s="128">
        <v>86102</v>
      </c>
      <c r="D44" s="128"/>
      <c r="E44" s="128" t="s">
        <v>62</v>
      </c>
      <c r="F44" s="142"/>
      <c r="G44" s="302"/>
      <c r="H44" s="142"/>
      <c r="I44" s="311"/>
      <c r="J44" s="145" t="s">
        <v>19</v>
      </c>
      <c r="K44" s="205">
        <v>35131</v>
      </c>
      <c r="L44" s="128">
        <v>86117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35147</v>
      </c>
      <c r="U44" s="128">
        <v>86119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35116</v>
      </c>
      <c r="C45" s="148">
        <v>86103</v>
      </c>
      <c r="D45" s="128"/>
      <c r="E45" s="128" t="s">
        <v>72</v>
      </c>
      <c r="F45" s="142"/>
      <c r="G45" s="302"/>
      <c r="H45" s="142"/>
      <c r="I45" s="311"/>
      <c r="J45" s="145" t="s">
        <v>19</v>
      </c>
      <c r="K45" s="245">
        <v>35132</v>
      </c>
      <c r="L45" s="148">
        <v>86118</v>
      </c>
      <c r="M45" s="128"/>
      <c r="N45" s="128" t="s">
        <v>62</v>
      </c>
      <c r="O45" s="142"/>
      <c r="P45" s="302"/>
      <c r="Q45" s="142"/>
      <c r="R45" s="309">
        <v>46171</v>
      </c>
      <c r="S45" s="145" t="s">
        <v>19</v>
      </c>
      <c r="T45" s="205">
        <v>35148</v>
      </c>
      <c r="U45" s="148">
        <v>86120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35117</v>
      </c>
      <c r="C46" s="128">
        <v>86104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05">
        <v>35133</v>
      </c>
      <c r="L46" s="128">
        <v>86072</v>
      </c>
      <c r="M46" s="128"/>
      <c r="N46" s="128" t="s">
        <v>62</v>
      </c>
      <c r="O46" s="142"/>
      <c r="P46" s="302"/>
      <c r="Q46" s="142"/>
      <c r="R46" s="311"/>
      <c r="S46" s="145" t="s">
        <v>20</v>
      </c>
      <c r="T46" s="205">
        <v>35149</v>
      </c>
      <c r="U46" s="128">
        <v>86074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35118</v>
      </c>
      <c r="C47" s="128">
        <v>86105</v>
      </c>
      <c r="D47" s="128"/>
      <c r="E47" s="128" t="s">
        <v>71</v>
      </c>
      <c r="F47" s="142"/>
      <c r="G47" s="302"/>
      <c r="H47" s="142"/>
      <c r="I47" s="311"/>
      <c r="J47" s="145" t="s">
        <v>20</v>
      </c>
      <c r="K47" s="205">
        <v>35134</v>
      </c>
      <c r="L47" s="128">
        <v>86073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35150</v>
      </c>
      <c r="U47" s="128">
        <v>86075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05">
        <v>35119</v>
      </c>
      <c r="C48" s="128">
        <v>4501366908</v>
      </c>
      <c r="D48" s="128"/>
      <c r="E48" s="128"/>
      <c r="F48" s="142" t="s">
        <v>17</v>
      </c>
      <c r="G48" s="302"/>
      <c r="H48" s="142"/>
      <c r="I48" s="311"/>
      <c r="J48" s="145" t="s">
        <v>22</v>
      </c>
      <c r="K48" s="205">
        <v>35135</v>
      </c>
      <c r="L48" s="128">
        <v>4501367103</v>
      </c>
      <c r="M48" s="128"/>
      <c r="N48" s="128"/>
      <c r="O48" s="142"/>
      <c r="P48" s="302"/>
      <c r="Q48" s="142"/>
      <c r="R48" s="311"/>
      <c r="S48" s="145" t="s">
        <v>22</v>
      </c>
      <c r="T48" s="205">
        <v>35151</v>
      </c>
      <c r="U48" s="128">
        <v>4501367318</v>
      </c>
      <c r="V48" s="128"/>
      <c r="W48" s="128"/>
      <c r="X48" s="142" t="s">
        <v>14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45">
        <v>35120</v>
      </c>
      <c r="C49" s="148">
        <v>4501366909</v>
      </c>
      <c r="D49" s="128"/>
      <c r="E49" s="128"/>
      <c r="F49" s="142" t="s">
        <v>65</v>
      </c>
      <c r="G49" s="302"/>
      <c r="H49" s="142"/>
      <c r="I49" s="333">
        <v>46170</v>
      </c>
      <c r="J49" s="145" t="s">
        <v>22</v>
      </c>
      <c r="K49" s="205">
        <v>35136</v>
      </c>
      <c r="L49" s="148">
        <v>4501367104</v>
      </c>
      <c r="M49" s="128"/>
      <c r="N49" s="128"/>
      <c r="O49" s="142"/>
      <c r="P49" s="302"/>
      <c r="Q49" s="142"/>
      <c r="R49" s="315"/>
      <c r="S49" s="145" t="s">
        <v>22</v>
      </c>
      <c r="T49" s="205">
        <v>35152</v>
      </c>
      <c r="U49" s="148">
        <v>4501367319</v>
      </c>
      <c r="V49" s="128"/>
      <c r="W49" s="128"/>
      <c r="X49" s="142" t="s">
        <v>78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 t="s">
        <v>22</v>
      </c>
      <c r="T50" s="205">
        <v>35153</v>
      </c>
      <c r="U50" s="128">
        <v>4501367320</v>
      </c>
      <c r="V50" s="128"/>
      <c r="W50" s="128"/>
      <c r="X50" s="142" t="s">
        <v>65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56" t="s">
        <v>12</v>
      </c>
      <c r="B51" s="141">
        <v>30042124</v>
      </c>
      <c r="C51" s="154" t="s">
        <v>79</v>
      </c>
      <c r="D51" s="141" t="s">
        <v>110</v>
      </c>
      <c r="E51" s="141"/>
      <c r="F51" s="143" t="s">
        <v>64</v>
      </c>
      <c r="G51" s="302"/>
      <c r="H51" s="142"/>
      <c r="I51" s="315"/>
      <c r="J51" s="152"/>
      <c r="K51" s="128"/>
      <c r="L51" s="153"/>
      <c r="M51" s="128"/>
      <c r="O51" s="142"/>
      <c r="P51" s="302"/>
      <c r="Q51" s="142"/>
      <c r="R51" s="315"/>
      <c r="S51" s="152" t="s">
        <v>22</v>
      </c>
      <c r="T51" s="205">
        <v>35154</v>
      </c>
      <c r="U51" s="153">
        <v>4501367325</v>
      </c>
      <c r="V51" s="128"/>
      <c r="W51" s="128"/>
      <c r="X51" s="142" t="s">
        <v>76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167</v>
      </c>
      <c r="B52" s="205" t="s">
        <v>168</v>
      </c>
      <c r="C52" s="153">
        <v>7927</v>
      </c>
      <c r="D52" s="128" t="s">
        <v>169</v>
      </c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30041950</v>
      </c>
      <c r="C53" s="153"/>
      <c r="D53" s="141"/>
      <c r="E53" s="141"/>
      <c r="F53" s="142" t="s">
        <v>64</v>
      </c>
      <c r="G53" s="304"/>
      <c r="H53" s="143"/>
      <c r="I53" s="316"/>
      <c r="J53" s="152" t="s">
        <v>12</v>
      </c>
      <c r="K53" s="141">
        <v>30041538</v>
      </c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>
        <v>30041539</v>
      </c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30041537</v>
      </c>
      <c r="C54" s="153" t="s">
        <v>81</v>
      </c>
      <c r="D54" s="141"/>
      <c r="E54" s="141"/>
      <c r="F54" s="143"/>
      <c r="G54" s="304"/>
      <c r="H54" s="143"/>
      <c r="I54" s="316"/>
      <c r="J54" s="156" t="s">
        <v>12</v>
      </c>
      <c r="K54" s="141">
        <v>30041685</v>
      </c>
      <c r="L54" s="154" t="s">
        <v>77</v>
      </c>
      <c r="M54" s="141">
        <v>754962</v>
      </c>
      <c r="N54" s="141"/>
      <c r="O54" s="143" t="s">
        <v>16</v>
      </c>
      <c r="P54" s="304" t="s">
        <v>170</v>
      </c>
      <c r="Q54" s="143"/>
      <c r="R54" s="316"/>
      <c r="S54" s="156" t="s">
        <v>12</v>
      </c>
      <c r="T54" s="141">
        <v>30036792</v>
      </c>
      <c r="U54" s="154" t="s">
        <v>171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30041157</v>
      </c>
      <c r="C55" s="154" t="s">
        <v>13</v>
      </c>
      <c r="D55" s="141"/>
      <c r="E55" s="141"/>
      <c r="F55" s="143" t="s">
        <v>16</v>
      </c>
      <c r="G55" s="304"/>
      <c r="H55" s="143"/>
      <c r="I55" s="316"/>
      <c r="J55" s="156"/>
      <c r="K55" s="410"/>
      <c r="L55" s="411"/>
      <c r="M55" s="410"/>
      <c r="N55" s="410"/>
      <c r="O55" s="343"/>
      <c r="P55" s="304"/>
      <c r="Q55" s="143"/>
      <c r="R55" s="316"/>
      <c r="S55" s="156" t="s">
        <v>12</v>
      </c>
      <c r="T55" s="141">
        <v>30042489</v>
      </c>
      <c r="U55" s="154" t="s">
        <v>87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56" t="s">
        <v>12</v>
      </c>
      <c r="B56" s="128">
        <v>30041210</v>
      </c>
      <c r="C56" s="153" t="s">
        <v>13</v>
      </c>
      <c r="D56" s="128">
        <v>756125</v>
      </c>
      <c r="E56" s="128"/>
      <c r="F56" s="142" t="s">
        <v>17</v>
      </c>
      <c r="G56" s="302"/>
      <c r="H56" s="142"/>
      <c r="I56" s="311"/>
      <c r="J56" s="152" t="s">
        <v>12</v>
      </c>
      <c r="K56" s="172">
        <v>30041682</v>
      </c>
      <c r="L56" s="412" t="s">
        <v>77</v>
      </c>
      <c r="M56" s="172"/>
      <c r="N56" s="245" t="s">
        <v>172</v>
      </c>
      <c r="O56" s="413" t="s">
        <v>64</v>
      </c>
      <c r="Q56" s="142"/>
      <c r="R56" s="311"/>
      <c r="S56" s="145" t="s">
        <v>12</v>
      </c>
      <c r="T56" s="128">
        <v>30042361</v>
      </c>
      <c r="U56" s="153" t="s">
        <v>77</v>
      </c>
      <c r="V56" s="128"/>
      <c r="W56" s="128"/>
      <c r="X56" s="142" t="s">
        <v>17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30041925</v>
      </c>
      <c r="C57" s="148" t="s">
        <v>77</v>
      </c>
      <c r="D57" s="128"/>
      <c r="E57" s="128"/>
      <c r="F57" s="142" t="s">
        <v>14</v>
      </c>
      <c r="G57" s="302"/>
      <c r="H57" s="142"/>
      <c r="I57" s="311"/>
      <c r="J57" s="156" t="s">
        <v>12</v>
      </c>
      <c r="K57" s="128">
        <v>30041211</v>
      </c>
      <c r="L57" s="148" t="s">
        <v>13</v>
      </c>
      <c r="M57" s="128">
        <v>756125</v>
      </c>
      <c r="N57" s="128"/>
      <c r="O57" s="142" t="s">
        <v>64</v>
      </c>
      <c r="P57" s="302"/>
      <c r="Q57" s="142"/>
      <c r="R57" s="311"/>
      <c r="S57" s="145" t="s">
        <v>12</v>
      </c>
      <c r="T57" s="128">
        <v>30041993</v>
      </c>
      <c r="U57" s="148" t="s">
        <v>79</v>
      </c>
      <c r="V57" s="128"/>
      <c r="W57" s="128"/>
      <c r="X57" s="142" t="s">
        <v>78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30041924</v>
      </c>
      <c r="C58" s="300" t="s">
        <v>77</v>
      </c>
      <c r="D58" s="299"/>
      <c r="E58" s="299"/>
      <c r="F58" s="297" t="s">
        <v>78</v>
      </c>
      <c r="G58" s="306"/>
      <c r="H58" s="297"/>
      <c r="I58" s="313"/>
      <c r="J58" s="156" t="s">
        <v>12</v>
      </c>
      <c r="K58" s="299">
        <v>30041693</v>
      </c>
      <c r="L58" s="300" t="s">
        <v>77</v>
      </c>
      <c r="M58" s="299"/>
      <c r="N58" s="299"/>
      <c r="O58" s="297" t="s">
        <v>17</v>
      </c>
      <c r="P58" s="306"/>
      <c r="Q58" s="297"/>
      <c r="R58" s="313"/>
      <c r="S58" s="298" t="s">
        <v>12</v>
      </c>
      <c r="T58" s="299">
        <v>30041686</v>
      </c>
      <c r="U58" s="300" t="s">
        <v>77</v>
      </c>
      <c r="V58" s="299"/>
      <c r="W58" s="299"/>
      <c r="X58" s="297" t="s">
        <v>16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 t="s">
        <v>12</v>
      </c>
      <c r="B59" s="158">
        <v>30041495</v>
      </c>
      <c r="C59" s="158" t="s">
        <v>77</v>
      </c>
      <c r="D59" s="158"/>
      <c r="E59" s="158"/>
      <c r="F59" s="159" t="s">
        <v>66</v>
      </c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 t="s">
        <v>12</v>
      </c>
      <c r="T59" s="158">
        <v>30041934</v>
      </c>
      <c r="U59" s="158" t="s">
        <v>77</v>
      </c>
      <c r="V59" s="158"/>
      <c r="W59" s="158"/>
      <c r="X59" s="159" t="s">
        <v>65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46172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46166</v>
      </c>
      <c r="M61" s="173">
        <f t="shared" ref="M61:M66" si="0">COUNTIF($A$5:$A$30,N61)</f>
        <v>1</v>
      </c>
      <c r="N61" s="174" t="s">
        <v>18</v>
      </c>
      <c r="O61" s="505">
        <f>J3</f>
        <v>46167</v>
      </c>
      <c r="P61" s="173">
        <f t="shared" ref="P61:P66" si="1">COUNTIF($J$5:$J$30,Q61)</f>
        <v>5</v>
      </c>
      <c r="Q61" s="174" t="s">
        <v>18</v>
      </c>
      <c r="R61" s="508">
        <f>S3</f>
        <v>46168</v>
      </c>
      <c r="S61" s="173">
        <f t="shared" ref="S61:S66" si="2">COUNTIF($S$5:$S$30,T61)</f>
        <v>7</v>
      </c>
      <c r="T61" s="174" t="s">
        <v>18</v>
      </c>
      <c r="U61" s="511">
        <f>A32</f>
        <v>46169</v>
      </c>
      <c r="V61" s="173">
        <f t="shared" ref="V61:V66" si="3">COUNTIF($A$34:$A$59,W61)</f>
        <v>8</v>
      </c>
      <c r="W61" s="174" t="s">
        <v>18</v>
      </c>
    </row>
    <row r="62" spans="1:43" x14ac:dyDescent="0.25">
      <c r="A62" s="135" t="s">
        <v>20</v>
      </c>
      <c r="B62" s="207">
        <v>35155</v>
      </c>
      <c r="C62" s="137">
        <v>86076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4</v>
      </c>
      <c r="Q62" s="176" t="s">
        <v>19</v>
      </c>
      <c r="R62" s="509"/>
      <c r="S62" s="175">
        <f t="shared" si="2"/>
        <v>11</v>
      </c>
      <c r="T62" s="176" t="s">
        <v>19</v>
      </c>
      <c r="U62" s="512"/>
      <c r="V62" s="175">
        <f t="shared" si="3"/>
        <v>14</v>
      </c>
      <c r="W62" s="176" t="s">
        <v>19</v>
      </c>
    </row>
    <row r="63" spans="1:43" x14ac:dyDescent="0.25">
      <c r="A63" s="145" t="s">
        <v>19</v>
      </c>
      <c r="B63" s="245">
        <v>35156</v>
      </c>
      <c r="C63" s="128">
        <v>86046</v>
      </c>
      <c r="D63" s="128"/>
      <c r="E63" s="128" t="s">
        <v>62</v>
      </c>
      <c r="F63" s="142"/>
      <c r="G63" s="302"/>
      <c r="H63" s="142"/>
      <c r="I63" s="309">
        <v>46173</v>
      </c>
      <c r="L63" s="503"/>
      <c r="M63" s="175">
        <f t="shared" si="0"/>
        <v>1</v>
      </c>
      <c r="N63" s="176" t="s">
        <v>20</v>
      </c>
      <c r="O63" s="506"/>
      <c r="P63" s="175">
        <f t="shared" si="1"/>
        <v>1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35157</v>
      </c>
      <c r="C64" s="128">
        <v>86047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35158</v>
      </c>
      <c r="C65" s="128">
        <v>86049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1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35159</v>
      </c>
      <c r="C66" s="128">
        <v>86050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35160</v>
      </c>
      <c r="C67" s="128">
        <v>86051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13</v>
      </c>
      <c r="N67" s="178" t="s">
        <v>24</v>
      </c>
      <c r="O67" s="507"/>
      <c r="P67" s="177">
        <f>SUM(P61:P66)</f>
        <v>11</v>
      </c>
      <c r="Q67" s="178" t="s">
        <v>24</v>
      </c>
      <c r="R67" s="510"/>
      <c r="S67" s="177">
        <f>SUM(S61:S66)</f>
        <v>22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35161</v>
      </c>
      <c r="C68" s="128">
        <v>86052</v>
      </c>
      <c r="D68" s="128"/>
      <c r="E68" s="128" t="s">
        <v>72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35162</v>
      </c>
      <c r="C69" s="128">
        <v>86053</v>
      </c>
      <c r="D69" s="128"/>
      <c r="E69" s="128" t="s">
        <v>72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35163</v>
      </c>
      <c r="C70" s="128">
        <v>86054</v>
      </c>
      <c r="D70" s="128"/>
      <c r="E70" s="128" t="s">
        <v>71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35164</v>
      </c>
      <c r="C71" s="128">
        <v>86055</v>
      </c>
      <c r="D71" s="128"/>
      <c r="E71" s="128" t="s">
        <v>62</v>
      </c>
      <c r="F71" s="142"/>
      <c r="G71" s="302"/>
      <c r="H71" s="142"/>
      <c r="I71" s="311"/>
      <c r="L71" s="514">
        <f>J32</f>
        <v>46170</v>
      </c>
      <c r="M71" s="173">
        <f t="shared" ref="M71:M76" si="4">COUNTIF($J$34:$J$59,N71)</f>
        <v>5</v>
      </c>
      <c r="N71" s="174" t="s">
        <v>18</v>
      </c>
      <c r="O71" s="517">
        <f>S32</f>
        <v>46171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WW22</v>
      </c>
      <c r="V71" s="173">
        <f>SUM(M61,P61,S61,V61,S71,P71,M71)</f>
        <v>37</v>
      </c>
      <c r="W71" s="174" t="s">
        <v>18</v>
      </c>
    </row>
    <row r="72" spans="1:23" x14ac:dyDescent="0.25">
      <c r="A72" s="145" t="s">
        <v>22</v>
      </c>
      <c r="B72" s="205">
        <v>35165</v>
      </c>
      <c r="C72" s="128">
        <v>4501367321</v>
      </c>
      <c r="D72" s="128"/>
      <c r="E72" s="128"/>
      <c r="F72" s="142" t="s">
        <v>78</v>
      </c>
      <c r="G72" s="302"/>
      <c r="H72" s="142"/>
      <c r="I72" s="311"/>
      <c r="L72" s="515"/>
      <c r="M72" s="175">
        <f t="shared" si="4"/>
        <v>12</v>
      </c>
      <c r="N72" s="176" t="s">
        <v>19</v>
      </c>
      <c r="O72" s="518"/>
      <c r="P72" s="175">
        <f>COUNTIF($S$34:$S$57,Q72)</f>
        <v>12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71</v>
      </c>
      <c r="W72" s="176" t="s">
        <v>19</v>
      </c>
    </row>
    <row r="73" spans="1:23" x14ac:dyDescent="0.25">
      <c r="A73" s="145" t="s">
        <v>22</v>
      </c>
      <c r="B73" s="205">
        <v>35166</v>
      </c>
      <c r="C73" s="148">
        <v>4501367322</v>
      </c>
      <c r="D73" s="128"/>
      <c r="E73" s="128"/>
      <c r="F73" s="142" t="s">
        <v>65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9</v>
      </c>
      <c r="W73" s="176" t="s">
        <v>20</v>
      </c>
    </row>
    <row r="74" spans="1:23" x14ac:dyDescent="0.25">
      <c r="A74" s="145" t="s">
        <v>22</v>
      </c>
      <c r="B74" s="205">
        <v>35167</v>
      </c>
      <c r="C74" s="128">
        <v>4501367326</v>
      </c>
      <c r="D74" s="128"/>
      <c r="E74" s="128"/>
      <c r="F74" s="142" t="s">
        <v>76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35168</v>
      </c>
      <c r="C75" s="128">
        <v>4501367327</v>
      </c>
      <c r="D75" s="128"/>
      <c r="E75" s="128"/>
      <c r="F75" s="142" t="s">
        <v>156</v>
      </c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4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17</v>
      </c>
      <c r="W75" s="176" t="s">
        <v>22</v>
      </c>
    </row>
    <row r="76" spans="1:23" x14ac:dyDescent="0.25">
      <c r="A76" s="145" t="s">
        <v>63</v>
      </c>
      <c r="B76" s="205">
        <v>35184</v>
      </c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1</v>
      </c>
      <c r="T76" s="176" t="s">
        <v>23</v>
      </c>
      <c r="U76" s="524"/>
      <c r="V76" s="175">
        <f>SUM(M66,P66,S66,V66,M76,P76,S76)</f>
        <v>1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21</v>
      </c>
      <c r="N77" s="178" t="s">
        <v>24</v>
      </c>
      <c r="O77" s="519"/>
      <c r="P77" s="177">
        <f>SUM(P71:P76)</f>
        <v>25</v>
      </c>
      <c r="Q77" s="178" t="s">
        <v>24</v>
      </c>
      <c r="R77" s="522"/>
      <c r="S77" s="177">
        <f>SUM(S71:S76)</f>
        <v>19</v>
      </c>
      <c r="T77" s="178" t="s">
        <v>24</v>
      </c>
      <c r="U77" s="525"/>
      <c r="V77" s="177">
        <f>SUM(V71:V76)</f>
        <v>135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128">
        <v>30041162</v>
      </c>
      <c r="C80" s="153" t="s">
        <v>13</v>
      </c>
      <c r="D80" s="128"/>
      <c r="E80" s="128"/>
      <c r="F80" s="142" t="s">
        <v>16</v>
      </c>
      <c r="G80" s="302"/>
      <c r="H80" s="142"/>
      <c r="I80" s="311"/>
    </row>
    <row r="81" spans="1:10" x14ac:dyDescent="0.25">
      <c r="A81" s="152" t="s">
        <v>12</v>
      </c>
      <c r="B81" s="141">
        <v>30041972</v>
      </c>
      <c r="C81" s="154" t="s">
        <v>77</v>
      </c>
      <c r="D81" s="141"/>
      <c r="E81" s="141"/>
      <c r="F81" s="142" t="s">
        <v>14</v>
      </c>
      <c r="G81" s="304"/>
      <c r="H81" s="143"/>
      <c r="I81" s="316"/>
    </row>
    <row r="82" spans="1:10" x14ac:dyDescent="0.25">
      <c r="A82" s="156" t="s">
        <v>12</v>
      </c>
      <c r="B82" s="141">
        <v>30041496</v>
      </c>
      <c r="C82" s="154" t="s">
        <v>77</v>
      </c>
      <c r="D82" s="141"/>
      <c r="E82" s="141"/>
      <c r="F82" s="143" t="s">
        <v>17</v>
      </c>
      <c r="G82" s="304"/>
      <c r="H82" s="143"/>
      <c r="I82" s="316"/>
    </row>
    <row r="83" spans="1:10" x14ac:dyDescent="0.25">
      <c r="A83" s="156" t="s">
        <v>12</v>
      </c>
      <c r="B83" s="141">
        <v>30042136</v>
      </c>
      <c r="C83" s="154" t="s">
        <v>77</v>
      </c>
      <c r="D83" s="141"/>
      <c r="E83" s="141"/>
      <c r="F83" s="143" t="s">
        <v>78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1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13</v>
      </c>
      <c r="J90" s="189">
        <f>SUM(C90:G90)</f>
        <v>12</v>
      </c>
    </row>
    <row r="91" spans="1:10" x14ac:dyDescent="0.25">
      <c r="A91" s="190" t="s">
        <v>28</v>
      </c>
      <c r="B91" s="188">
        <f t="shared" ref="B91:G91" si="8">COUNTIF($J$5:$J$30,B89)</f>
        <v>5</v>
      </c>
      <c r="C91" s="188">
        <f t="shared" si="8"/>
        <v>4</v>
      </c>
      <c r="D91" s="188">
        <f t="shared" si="8"/>
        <v>1</v>
      </c>
      <c r="E91" s="188">
        <f t="shared" si="8"/>
        <v>0</v>
      </c>
      <c r="F91" s="188">
        <f t="shared" si="8"/>
        <v>1</v>
      </c>
      <c r="G91" s="188">
        <f t="shared" si="8"/>
        <v>0</v>
      </c>
      <c r="H91" s="189">
        <f t="shared" si="7"/>
        <v>11</v>
      </c>
      <c r="J91" s="189">
        <f t="shared" ref="J91:J96" si="9">SUM(C91:G91)</f>
        <v>6</v>
      </c>
    </row>
    <row r="92" spans="1:10" x14ac:dyDescent="0.25">
      <c r="A92" s="191" t="s">
        <v>29</v>
      </c>
      <c r="B92" s="188">
        <f t="shared" ref="B92:G92" si="10">COUNTIF($S$5:$S$30,B89)</f>
        <v>7</v>
      </c>
      <c r="C92" s="188">
        <f t="shared" si="10"/>
        <v>11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22</v>
      </c>
      <c r="J92" s="189">
        <f t="shared" si="9"/>
        <v>15</v>
      </c>
    </row>
    <row r="93" spans="1:10" x14ac:dyDescent="0.25">
      <c r="A93" s="192" t="s">
        <v>30</v>
      </c>
      <c r="B93" s="188">
        <f t="shared" ref="B93:G93" si="11">COUNTIF($A$34:$A$59,B$89)</f>
        <v>8</v>
      </c>
      <c r="C93" s="188">
        <f t="shared" si="11"/>
        <v>14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24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5</v>
      </c>
      <c r="C94" s="188">
        <f t="shared" si="12"/>
        <v>12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0</v>
      </c>
      <c r="H94" s="189">
        <f t="shared" si="7"/>
        <v>21</v>
      </c>
      <c r="J94" s="189">
        <f t="shared" si="9"/>
        <v>16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12</v>
      </c>
      <c r="D95" s="188">
        <f t="shared" si="13"/>
        <v>2</v>
      </c>
      <c r="E95" s="188">
        <f t="shared" si="13"/>
        <v>0</v>
      </c>
      <c r="F95" s="188">
        <f t="shared" si="13"/>
        <v>4</v>
      </c>
      <c r="G95" s="188">
        <f t="shared" si="13"/>
        <v>0</v>
      </c>
      <c r="H95" s="189">
        <f t="shared" si="7"/>
        <v>25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1</v>
      </c>
      <c r="H96" s="189">
        <f t="shared" si="7"/>
        <v>19</v>
      </c>
      <c r="J96" s="189">
        <f t="shared" si="9"/>
        <v>15</v>
      </c>
    </row>
    <row r="97" spans="1:47" ht="16.5" thickBot="1" x14ac:dyDescent="0.3">
      <c r="A97" s="186" t="s">
        <v>24</v>
      </c>
      <c r="B97" s="196">
        <f t="shared" ref="B97:H97" si="15">SUM(B90:B96)</f>
        <v>37</v>
      </c>
      <c r="C97" s="196">
        <f t="shared" si="15"/>
        <v>71</v>
      </c>
      <c r="D97" s="196">
        <f t="shared" si="15"/>
        <v>9</v>
      </c>
      <c r="E97" s="196">
        <f t="shared" si="15"/>
        <v>0</v>
      </c>
      <c r="F97" s="196">
        <f t="shared" si="15"/>
        <v>17</v>
      </c>
      <c r="G97" s="196">
        <f t="shared" si="15"/>
        <v>1</v>
      </c>
      <c r="H97" s="179">
        <f t="shared" si="15"/>
        <v>135</v>
      </c>
      <c r="J97" s="179">
        <f>SUM(J90:J96)</f>
        <v>98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35076</v>
      </c>
      <c r="B101" s="197">
        <f t="shared" si="16"/>
        <v>85485</v>
      </c>
      <c r="C101" s="198">
        <f>IF(B5="","",$A$3)</f>
        <v>46166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35088</v>
      </c>
      <c r="J101" s="197">
        <f t="shared" si="17"/>
        <v>86037</v>
      </c>
      <c r="K101" s="198">
        <f t="shared" ref="K101:K106" si="18">IF(K5="","",$J$3)</f>
        <v>46167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35090</v>
      </c>
      <c r="R101" s="197">
        <f t="shared" si="23"/>
        <v>86067</v>
      </c>
      <c r="S101" s="198">
        <f t="shared" ref="S101:S106" si="24">IF(T5="","",$S$3)</f>
        <v>46168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35105</v>
      </c>
      <c r="Z101" s="197">
        <f t="shared" si="29"/>
        <v>86091</v>
      </c>
      <c r="AA101" s="198">
        <f t="shared" ref="AA101:AA108" si="30">IF(B34="","",$A$32)</f>
        <v>46169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35121</v>
      </c>
      <c r="AH101" s="197">
        <f t="shared" si="35"/>
        <v>86106</v>
      </c>
      <c r="AI101" s="198">
        <f t="shared" ref="AI101:AI108" si="36">IF(K34="","",$J$32)</f>
        <v>46170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35137</v>
      </c>
      <c r="AP101" s="197">
        <f t="shared" si="41"/>
        <v>86036</v>
      </c>
      <c r="AQ101" s="198">
        <f t="shared" ref="AQ101:AQ108" si="42">IF(T34="","",$S$32)</f>
        <v>46171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35077</v>
      </c>
      <c r="B102" s="197">
        <f t="shared" si="16"/>
        <v>85496</v>
      </c>
      <c r="C102" s="198">
        <f>IF(B6="","",$A$3)</f>
        <v>46166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35089</v>
      </c>
      <c r="J102" s="197">
        <f t="shared" si="17"/>
        <v>4501366519</v>
      </c>
      <c r="K102" s="198">
        <f t="shared" si="18"/>
        <v>46167</v>
      </c>
      <c r="L102" s="197" t="str">
        <f t="shared" si="19"/>
        <v>IDF</v>
      </c>
      <c r="M102" s="197" t="str">
        <f t="shared" si="20"/>
        <v/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35091</v>
      </c>
      <c r="R102" s="197">
        <f t="shared" si="23"/>
        <v>86080</v>
      </c>
      <c r="S102" s="198">
        <f t="shared" si="24"/>
        <v>46168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35106</v>
      </c>
      <c r="Z102" s="197">
        <f t="shared" si="29"/>
        <v>86092</v>
      </c>
      <c r="AA102" s="198">
        <f t="shared" si="30"/>
        <v>46169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35122</v>
      </c>
      <c r="AH102" s="197">
        <f t="shared" si="35"/>
        <v>86107</v>
      </c>
      <c r="AI102" s="198">
        <f t="shared" si="36"/>
        <v>46170</v>
      </c>
      <c r="AJ102" s="197" t="str">
        <f t="shared" si="37"/>
        <v>SLC</v>
      </c>
      <c r="AK102" s="197" t="str">
        <f t="shared" si="38"/>
        <v>SUNRISE</v>
      </c>
      <c r="AL102" s="197" t="str">
        <f t="shared" si="39"/>
        <v/>
      </c>
      <c r="AM102" s="197" t="str">
        <f t="shared" si="40"/>
        <v/>
      </c>
      <c r="AO102" s="197">
        <f t="shared" si="41"/>
        <v>35138</v>
      </c>
      <c r="AP102" s="197">
        <f t="shared" si="41"/>
        <v>86038</v>
      </c>
      <c r="AQ102" s="198">
        <f t="shared" si="42"/>
        <v>46171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35078</v>
      </c>
      <c r="B103" s="197">
        <f t="shared" si="16"/>
        <v>85497</v>
      </c>
      <c r="C103" s="198">
        <f>IF(B7="","",$A$3)</f>
        <v>46166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33803</v>
      </c>
      <c r="J103" s="197">
        <f t="shared" si="17"/>
        <v>86068</v>
      </c>
      <c r="K103" s="198">
        <f t="shared" si="18"/>
        <v>46167</v>
      </c>
      <c r="L103" s="197" t="str">
        <f t="shared" si="19"/>
        <v>LCP</v>
      </c>
      <c r="M103" s="197" t="str">
        <f t="shared" si="20"/>
        <v/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35092</v>
      </c>
      <c r="R103" s="197">
        <f t="shared" si="23"/>
        <v>86081</v>
      </c>
      <c r="S103" s="198">
        <f t="shared" si="24"/>
        <v>46168</v>
      </c>
      <c r="T103" s="197" t="str">
        <f t="shared" si="25"/>
        <v>SLC</v>
      </c>
      <c r="U103" s="197" t="str">
        <f t="shared" si="26"/>
        <v>INTEGRITY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35107</v>
      </c>
      <c r="Z103" s="197">
        <f t="shared" si="29"/>
        <v>86093</v>
      </c>
      <c r="AA103" s="198">
        <f t="shared" si="30"/>
        <v>46169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35123</v>
      </c>
      <c r="AH103" s="197">
        <f t="shared" si="35"/>
        <v>86108</v>
      </c>
      <c r="AI103" s="198">
        <f t="shared" si="36"/>
        <v>46170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35139</v>
      </c>
      <c r="AP103" s="197">
        <f t="shared" si="41"/>
        <v>86039</v>
      </c>
      <c r="AQ103" s="198">
        <f t="shared" si="42"/>
        <v>46171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>CANCELD</v>
      </c>
      <c r="AU103" s="197" t="str">
        <f t="shared" si="46"/>
        <v/>
      </c>
    </row>
    <row r="104" spans="1:47" x14ac:dyDescent="0.25">
      <c r="A104" s="197">
        <f t="shared" si="16"/>
        <v>35079</v>
      </c>
      <c r="B104" s="197">
        <f t="shared" si="16"/>
        <v>85499</v>
      </c>
      <c r="C104" s="198">
        <f>IF(B8="","",$A$3)</f>
        <v>46166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 t="str">
        <f t="shared" si="17"/>
        <v/>
      </c>
      <c r="J104" s="197" t="str">
        <f t="shared" si="17"/>
        <v/>
      </c>
      <c r="K104" s="198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35093</v>
      </c>
      <c r="R104" s="197">
        <f t="shared" si="23"/>
        <v>86082</v>
      </c>
      <c r="S104" s="198">
        <f t="shared" si="24"/>
        <v>46168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35108</v>
      </c>
      <c r="Z104" s="197">
        <f t="shared" si="29"/>
        <v>86094</v>
      </c>
      <c r="AA104" s="198">
        <f t="shared" si="30"/>
        <v>46169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35124</v>
      </c>
      <c r="AH104" s="197">
        <f t="shared" si="35"/>
        <v>86109</v>
      </c>
      <c r="AI104" s="198">
        <f t="shared" si="36"/>
        <v>46170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35140</v>
      </c>
      <c r="AP104" s="197">
        <f t="shared" si="41"/>
        <v>86040</v>
      </c>
      <c r="AQ104" s="198">
        <f t="shared" si="42"/>
        <v>46171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35080</v>
      </c>
      <c r="B105" s="197">
        <f t="shared" si="16"/>
        <v>85500</v>
      </c>
      <c r="C105" s="198">
        <f>IF(B9="","",$A$3)</f>
        <v>46166</v>
      </c>
      <c r="D105" s="197" t="str">
        <f>IF(A9="","",A9)</f>
        <v>SLC</v>
      </c>
      <c r="E105" s="197" t="str">
        <f>IF(E9="","",E9)</f>
        <v>SAUER</v>
      </c>
      <c r="F105" s="197" t="str">
        <f>IF(D9="","",D9)</f>
        <v/>
      </c>
      <c r="G105" s="197" t="str">
        <f>IF(G9="","",G9)</f>
        <v/>
      </c>
      <c r="H105" s="200">
        <v>5</v>
      </c>
      <c r="I105" s="197" t="str">
        <f t="shared" si="17"/>
        <v/>
      </c>
      <c r="J105" s="197" t="str">
        <f t="shared" si="17"/>
        <v/>
      </c>
      <c r="K105" s="198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35094</v>
      </c>
      <c r="R105" s="197">
        <f t="shared" si="23"/>
        <v>86083</v>
      </c>
      <c r="S105" s="198">
        <f t="shared" si="24"/>
        <v>46168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35109</v>
      </c>
      <c r="Z105" s="197">
        <f t="shared" si="29"/>
        <v>86095</v>
      </c>
      <c r="AA105" s="198">
        <f t="shared" si="30"/>
        <v>46169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35125</v>
      </c>
      <c r="AH105" s="197">
        <f t="shared" si="35"/>
        <v>86110</v>
      </c>
      <c r="AI105" s="198">
        <f t="shared" si="36"/>
        <v>46170</v>
      </c>
      <c r="AJ105" s="197" t="str">
        <f t="shared" si="37"/>
        <v>SLC</v>
      </c>
      <c r="AK105" s="197" t="str">
        <f t="shared" si="38"/>
        <v>HANDY</v>
      </c>
      <c r="AL105" s="197" t="str">
        <f t="shared" si="39"/>
        <v/>
      </c>
      <c r="AM105" s="197" t="str">
        <f t="shared" si="40"/>
        <v/>
      </c>
      <c r="AO105" s="197">
        <f t="shared" si="41"/>
        <v>35141</v>
      </c>
      <c r="AP105" s="197">
        <f t="shared" si="41"/>
        <v>86041</v>
      </c>
      <c r="AQ105" s="198">
        <f t="shared" si="42"/>
        <v>46171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35085</v>
      </c>
      <c r="B106" s="197">
        <f t="shared" si="47"/>
        <v>85505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IDEAL</v>
      </c>
      <c r="F106" s="197" t="str">
        <f t="shared" ref="F106:F115" si="51">IF(D14="","",D14)</f>
        <v/>
      </c>
      <c r="G106" s="197">
        <f t="shared" ref="G106:G115" si="52">IF(C14="","",C14)</f>
        <v>85505</v>
      </c>
      <c r="H106" s="200">
        <v>6</v>
      </c>
      <c r="I106" s="197" t="str">
        <f t="shared" si="17"/>
        <v/>
      </c>
      <c r="J106" s="197" t="str">
        <f t="shared" si="17"/>
        <v/>
      </c>
      <c r="K106" s="198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35095</v>
      </c>
      <c r="R106" s="197">
        <f t="shared" si="23"/>
        <v>86084</v>
      </c>
      <c r="S106" s="198">
        <f t="shared" si="24"/>
        <v>46168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35110</v>
      </c>
      <c r="Z106" s="197">
        <f t="shared" si="29"/>
        <v>86096</v>
      </c>
      <c r="AA106" s="198">
        <f t="shared" si="30"/>
        <v>46169</v>
      </c>
      <c r="AB106" s="197" t="str">
        <f t="shared" si="31"/>
        <v>SLC</v>
      </c>
      <c r="AC106" s="197" t="str">
        <f t="shared" si="32"/>
        <v>INTEGRITY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35126</v>
      </c>
      <c r="AH106" s="197">
        <f t="shared" si="35"/>
        <v>86111</v>
      </c>
      <c r="AI106" s="198">
        <f t="shared" si="36"/>
        <v>46170</v>
      </c>
      <c r="AJ106" s="197" t="str">
        <f t="shared" si="37"/>
        <v>SLC</v>
      </c>
      <c r="AK106" s="197" t="str">
        <f t="shared" si="38"/>
        <v>HANDY</v>
      </c>
      <c r="AL106" s="197" t="str">
        <f t="shared" si="39"/>
        <v/>
      </c>
      <c r="AM106" s="197" t="str">
        <f t="shared" si="40"/>
        <v/>
      </c>
      <c r="AO106" s="197">
        <f t="shared" si="41"/>
        <v>35142</v>
      </c>
      <c r="AP106" s="197">
        <f t="shared" si="41"/>
        <v>86042</v>
      </c>
      <c r="AQ106" s="198">
        <f t="shared" si="42"/>
        <v>46171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35086</v>
      </c>
      <c r="B107" s="197" t="str">
        <f t="shared" si="47"/>
        <v>no shipment</v>
      </c>
      <c r="C107" s="198" t="str">
        <f t="shared" si="48"/>
        <v/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 t="str">
        <f t="shared" si="52"/>
        <v>no shipment</v>
      </c>
      <c r="H107" s="200">
        <v>7</v>
      </c>
      <c r="I107" s="197">
        <f t="shared" ref="I107:J117" si="53">IF(K13="","",K13)</f>
        <v>33929</v>
      </c>
      <c r="J107" s="197">
        <f t="shared" si="53"/>
        <v>86059</v>
      </c>
      <c r="K107" s="198">
        <f t="shared" ref="K107:K117" si="54">IF(K13="","",$J$3)</f>
        <v>46167</v>
      </c>
      <c r="L107" s="197" t="str">
        <f t="shared" ref="L107:L117" si="55">IF(J13="","",J13)</f>
        <v>SLC</v>
      </c>
      <c r="M107" s="197" t="str">
        <f t="shared" ref="M107:M117" si="56">IF(N13="","",N13)</f>
        <v/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35098</v>
      </c>
      <c r="R107" s="197">
        <f t="shared" si="59"/>
        <v>86087</v>
      </c>
      <c r="S107" s="198">
        <f t="shared" ref="S107:S117" si="60">IF(T13="","",$S$3)</f>
        <v>46168</v>
      </c>
      <c r="T107" s="197" t="str">
        <f t="shared" ref="T107:T117" si="61">IF(S13="","",S13)</f>
        <v>SLC</v>
      </c>
      <c r="U107" s="197" t="str">
        <f t="shared" ref="U107:U117" si="62">IF(W13="","",W13)</f>
        <v>MAY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35111</v>
      </c>
      <c r="Z107" s="197">
        <f t="shared" si="29"/>
        <v>86097</v>
      </c>
      <c r="AA107" s="198">
        <f t="shared" si="30"/>
        <v>46169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35127</v>
      </c>
      <c r="AH107" s="197">
        <f t="shared" si="35"/>
        <v>86113</v>
      </c>
      <c r="AI107" s="198">
        <f t="shared" si="36"/>
        <v>46170</v>
      </c>
      <c r="AJ107" s="197" t="str">
        <f t="shared" si="37"/>
        <v>SLC</v>
      </c>
      <c r="AK107" s="197" t="str">
        <f t="shared" si="38"/>
        <v>MAY</v>
      </c>
      <c r="AL107" s="197" t="str">
        <f t="shared" si="39"/>
        <v/>
      </c>
      <c r="AM107" s="197" t="str">
        <f t="shared" si="40"/>
        <v/>
      </c>
      <c r="AO107" s="197">
        <f t="shared" si="41"/>
        <v>35143</v>
      </c>
      <c r="AP107" s="197">
        <f t="shared" si="41"/>
        <v>86043</v>
      </c>
      <c r="AQ107" s="198">
        <f t="shared" si="42"/>
        <v>46171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>CANCELD</v>
      </c>
      <c r="AU107" s="197" t="str">
        <f t="shared" si="46"/>
        <v/>
      </c>
    </row>
    <row r="108" spans="1:47" x14ac:dyDescent="0.25">
      <c r="A108" s="197">
        <f t="shared" si="47"/>
        <v>35087</v>
      </c>
      <c r="B108" s="197" t="str">
        <f t="shared" si="47"/>
        <v/>
      </c>
      <c r="C108" s="198" t="str">
        <f t="shared" si="48"/>
        <v/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>
        <f t="shared" si="53"/>
        <v>33912</v>
      </c>
      <c r="J108" s="197">
        <f t="shared" si="53"/>
        <v>86066</v>
      </c>
      <c r="K108" s="198">
        <f t="shared" si="54"/>
        <v>46167</v>
      </c>
      <c r="L108" s="197" t="str">
        <f t="shared" si="55"/>
        <v>SLC</v>
      </c>
      <c r="M108" s="197" t="str">
        <f t="shared" si="56"/>
        <v/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35099</v>
      </c>
      <c r="R108" s="197">
        <f t="shared" si="59"/>
        <v>86088</v>
      </c>
      <c r="S108" s="198">
        <f t="shared" si="60"/>
        <v>46168</v>
      </c>
      <c r="T108" s="197" t="str">
        <f t="shared" si="61"/>
        <v>SLC</v>
      </c>
      <c r="U108" s="197" t="str">
        <f t="shared" si="62"/>
        <v>IDEAL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35112</v>
      </c>
      <c r="Z108" s="197">
        <f t="shared" si="29"/>
        <v>86098</v>
      </c>
      <c r="AA108" s="198">
        <f t="shared" si="30"/>
        <v>46169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35128</v>
      </c>
      <c r="AH108" s="197">
        <f t="shared" si="35"/>
        <v>86114</v>
      </c>
      <c r="AI108" s="198">
        <f t="shared" si="36"/>
        <v>46170</v>
      </c>
      <c r="AJ108" s="197" t="str">
        <f t="shared" si="37"/>
        <v>SLC</v>
      </c>
      <c r="AK108" s="197" t="str">
        <f t="shared" si="38"/>
        <v>INTEGRITY</v>
      </c>
      <c r="AL108" s="197" t="str">
        <f t="shared" si="39"/>
        <v/>
      </c>
      <c r="AM108" s="197" t="str">
        <f t="shared" si="40"/>
        <v/>
      </c>
      <c r="AO108" s="197">
        <f t="shared" si="41"/>
        <v>35144</v>
      </c>
      <c r="AP108" s="197">
        <f t="shared" si="41"/>
        <v>86044</v>
      </c>
      <c r="AQ108" s="198">
        <f t="shared" si="42"/>
        <v>46171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35100</v>
      </c>
      <c r="R109" s="197">
        <f t="shared" si="59"/>
        <v>86089</v>
      </c>
      <c r="S109" s="198">
        <f t="shared" si="60"/>
        <v>46168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35115</v>
      </c>
      <c r="Z109" s="197">
        <f t="shared" si="65"/>
        <v>86102</v>
      </c>
      <c r="AA109" s="198">
        <f t="shared" ref="AA109:AA122" si="66">IF(B44="","",$A$32)</f>
        <v>46169</v>
      </c>
      <c r="AB109" s="197" t="str">
        <f t="shared" ref="AB109:AB122" si="67">IF(A44="","",A44)</f>
        <v>SLC</v>
      </c>
      <c r="AC109" s="197" t="str">
        <f t="shared" ref="AC109:AC122" si="68">IF(E44="","",E44)</f>
        <v>INTEGRITY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35131</v>
      </c>
      <c r="AH109" s="197">
        <f t="shared" si="71"/>
        <v>86117</v>
      </c>
      <c r="AI109" s="198">
        <f t="shared" ref="AI109:AI122" si="72">IF(K44="","",$J$32)</f>
        <v>46170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35147</v>
      </c>
      <c r="AP109" s="197">
        <f t="shared" si="77"/>
        <v>86119</v>
      </c>
      <c r="AQ109" s="198">
        <f t="shared" ref="AQ109:AQ122" si="78">IF(T44="","",$S$32)</f>
        <v>46171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35101</v>
      </c>
      <c r="R110" s="197">
        <f t="shared" si="59"/>
        <v>86070</v>
      </c>
      <c r="S110" s="198">
        <f t="shared" si="60"/>
        <v>46168</v>
      </c>
      <c r="T110" s="197" t="str">
        <f t="shared" si="61"/>
        <v>LCP</v>
      </c>
      <c r="U110" s="197" t="str">
        <f t="shared" si="62"/>
        <v>INTEGRITY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35116</v>
      </c>
      <c r="Z110" s="197">
        <f t="shared" si="65"/>
        <v>86103</v>
      </c>
      <c r="AA110" s="198">
        <f t="shared" si="66"/>
        <v>46169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35132</v>
      </c>
      <c r="AH110" s="197">
        <f t="shared" si="71"/>
        <v>86118</v>
      </c>
      <c r="AI110" s="198">
        <f t="shared" si="72"/>
        <v>46170</v>
      </c>
      <c r="AJ110" s="197" t="str">
        <f t="shared" si="73"/>
        <v>SLC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35148</v>
      </c>
      <c r="AP110" s="197">
        <f t="shared" si="77"/>
        <v>86120</v>
      </c>
      <c r="AQ110" s="198">
        <f t="shared" si="78"/>
        <v>46171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35102</v>
      </c>
      <c r="R111" s="197">
        <f t="shared" si="59"/>
        <v>86071</v>
      </c>
      <c r="S111" s="198">
        <f t="shared" si="60"/>
        <v>46168</v>
      </c>
      <c r="T111" s="197" t="str">
        <f t="shared" si="61"/>
        <v>LCP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35117</v>
      </c>
      <c r="Z111" s="197">
        <f t="shared" si="65"/>
        <v>86104</v>
      </c>
      <c r="AA111" s="198">
        <f t="shared" si="66"/>
        <v>46169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35133</v>
      </c>
      <c r="AH111" s="197">
        <f t="shared" si="71"/>
        <v>86072</v>
      </c>
      <c r="AI111" s="198">
        <f t="shared" si="72"/>
        <v>46170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35149</v>
      </c>
      <c r="AP111" s="197">
        <f t="shared" si="77"/>
        <v>86074</v>
      </c>
      <c r="AQ111" s="198">
        <f t="shared" si="78"/>
        <v>46171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35103</v>
      </c>
      <c r="R112" s="197">
        <f t="shared" si="59"/>
        <v>4501366676</v>
      </c>
      <c r="S112" s="198">
        <f t="shared" si="60"/>
        <v>46168</v>
      </c>
      <c r="T112" s="197" t="str">
        <f t="shared" si="61"/>
        <v>IDF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35118</v>
      </c>
      <c r="Z112" s="197">
        <f t="shared" si="65"/>
        <v>86105</v>
      </c>
      <c r="AA112" s="198">
        <f t="shared" si="66"/>
        <v>46169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35134</v>
      </c>
      <c r="AH112" s="197">
        <f t="shared" si="71"/>
        <v>86073</v>
      </c>
      <c r="AI112" s="198">
        <f t="shared" si="72"/>
        <v>46170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35150</v>
      </c>
      <c r="AP112" s="197">
        <f t="shared" si="77"/>
        <v>86075</v>
      </c>
      <c r="AQ112" s="198">
        <f t="shared" si="78"/>
        <v>46171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 xml:space="preserve"> 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35104</v>
      </c>
      <c r="R113" s="197">
        <f t="shared" si="59"/>
        <v>4501366677</v>
      </c>
      <c r="S113" s="198">
        <f t="shared" si="60"/>
        <v>46168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35119</v>
      </c>
      <c r="Z113" s="197">
        <f t="shared" si="65"/>
        <v>4501366908</v>
      </c>
      <c r="AA113" s="198">
        <f t="shared" si="66"/>
        <v>46169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35135</v>
      </c>
      <c r="AH113" s="197">
        <f t="shared" si="71"/>
        <v>4501367103</v>
      </c>
      <c r="AI113" s="198">
        <f t="shared" si="72"/>
        <v>46170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35151</v>
      </c>
      <c r="AP113" s="197">
        <f t="shared" si="77"/>
        <v>4501367318</v>
      </c>
      <c r="AQ113" s="198">
        <f t="shared" si="78"/>
        <v>46171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35120</v>
      </c>
      <c r="Z114" s="197">
        <f t="shared" si="65"/>
        <v>4501366909</v>
      </c>
      <c r="AA114" s="198">
        <f t="shared" si="66"/>
        <v>46169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35136</v>
      </c>
      <c r="AH114" s="197">
        <f t="shared" si="71"/>
        <v>4501367104</v>
      </c>
      <c r="AI114" s="198">
        <f t="shared" si="72"/>
        <v>46170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35152</v>
      </c>
      <c r="AP114" s="197">
        <f t="shared" si="77"/>
        <v>4501367319</v>
      </c>
      <c r="AQ114" s="198">
        <f t="shared" si="78"/>
        <v>46171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e">
        <f>IF(#REF!="","",#REF!)</f>
        <v>#REF!</v>
      </c>
      <c r="AL115" s="197" t="str">
        <f t="shared" si="75"/>
        <v/>
      </c>
      <c r="AM115" s="197" t="str">
        <f t="shared" si="76"/>
        <v/>
      </c>
      <c r="AO115" s="197">
        <f t="shared" si="77"/>
        <v>35153</v>
      </c>
      <c r="AP115" s="197">
        <f t="shared" si="77"/>
        <v>4501367320</v>
      </c>
      <c r="AQ115" s="198">
        <f t="shared" si="78"/>
        <v>46171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e">
        <f>IF(#REF!="","",#REF!)</f>
        <v>#REF!</v>
      </c>
      <c r="Z116" s="197" t="e">
        <f>IF(#REF!="","",#REF!)</f>
        <v>#REF!</v>
      </c>
      <c r="AA116" s="198" t="e">
        <f>IF(#REF!="","",$A$32)</f>
        <v>#REF!</v>
      </c>
      <c r="AB116" s="197" t="e">
        <f>IF(#REF!="","",#REF!)</f>
        <v>#REF!</v>
      </c>
      <c r="AC116" s="197" t="e">
        <f>IF(#REF!="","",#REF!)</f>
        <v>#REF!</v>
      </c>
      <c r="AD116" s="197" t="e">
        <f>IF(#REF!="","",#REF!)</f>
        <v>#REF!</v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>IF(N50="","",N50)</f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35154</v>
      </c>
      <c r="AP116" s="197">
        <f t="shared" si="77"/>
        <v>4501367325</v>
      </c>
      <c r="AQ116" s="198">
        <f t="shared" si="78"/>
        <v>46171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si="83"/>
        <v>3004115</v>
      </c>
      <c r="B117" s="197" t="str">
        <f t="shared" si="83"/>
        <v>CAPS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CAPS</v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30041950</v>
      </c>
      <c r="R117" s="197" t="str">
        <f t="shared" si="59"/>
        <v>PCA</v>
      </c>
      <c r="S117" s="198">
        <f t="shared" si="60"/>
        <v>46168</v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>XPO</v>
      </c>
      <c r="Z117" s="197">
        <f t="shared" si="65"/>
        <v>7927</v>
      </c>
      <c r="AA117" s="198">
        <f t="shared" si="66"/>
        <v>46169</v>
      </c>
      <c r="AB117" s="197" t="str">
        <f t="shared" si="67"/>
        <v>LTL</v>
      </c>
      <c r="AC117" s="197" t="str">
        <f t="shared" si="68"/>
        <v/>
      </c>
      <c r="AD117" s="197" t="str">
        <f t="shared" si="69"/>
        <v>4 PALLETS</v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30041971</v>
      </c>
      <c r="J118" s="197" t="str">
        <f t="shared" si="84"/>
        <v>GPI</v>
      </c>
      <c r="K118" s="198">
        <f>IF(K25="","",$J$3)</f>
        <v>46167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30041155</v>
      </c>
      <c r="R118" s="197" t="str">
        <f t="shared" si="85"/>
        <v>CAPS</v>
      </c>
      <c r="S118" s="198">
        <f>IF(T25="","",$S$3)</f>
        <v>46168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30041950</v>
      </c>
      <c r="Z118" s="197" t="str">
        <f t="shared" si="65"/>
        <v/>
      </c>
      <c r="AA118" s="198">
        <f t="shared" si="66"/>
        <v>46169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30041538</v>
      </c>
      <c r="AH118" s="197" t="str">
        <f t="shared" si="71"/>
        <v>CHEP</v>
      </c>
      <c r="AI118" s="198">
        <f t="shared" si="72"/>
        <v>46170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30041539</v>
      </c>
      <c r="AP118" s="197" t="str">
        <f t="shared" si="77"/>
        <v>CHEP</v>
      </c>
      <c r="AQ118" s="198">
        <f t="shared" si="78"/>
        <v>46171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>IF(K27="","",K27)</f>
        <v>30041156</v>
      </c>
      <c r="J119" s="197" t="str">
        <f>IF(L27="","",L27)</f>
        <v>CAPS</v>
      </c>
      <c r="K119" s="198">
        <f>IF(K27="","",$J$3)</f>
        <v>46167</v>
      </c>
      <c r="L119" s="197" t="str">
        <f>IF(J27="","",J27)</f>
        <v>RECEIVING</v>
      </c>
      <c r="M119" s="197" t="str">
        <f>IF(N27="","",N27)</f>
        <v/>
      </c>
      <c r="N119" s="197" t="str">
        <f>IF(M27="","",M27)</f>
        <v/>
      </c>
      <c r="O119" s="197" t="str">
        <f>IF(P26="","",P26)</f>
        <v/>
      </c>
      <c r="P119" s="200"/>
      <c r="Q119" s="197">
        <f t="shared" si="85"/>
        <v>30041508</v>
      </c>
      <c r="R119" s="197" t="str">
        <f t="shared" si="85"/>
        <v>PCA</v>
      </c>
      <c r="S119" s="198">
        <f>IF(T26="","",$S$3)</f>
        <v>46168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30041537</v>
      </c>
      <c r="Z119" s="197" t="str">
        <f t="shared" si="65"/>
        <v>CHEP</v>
      </c>
      <c r="AA119" s="198">
        <f t="shared" si="66"/>
        <v>46169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30041685</v>
      </c>
      <c r="AH119" s="197" t="str">
        <f t="shared" si="71"/>
        <v>GPI</v>
      </c>
      <c r="AI119" s="198">
        <f t="shared" si="72"/>
        <v>46170</v>
      </c>
      <c r="AJ119" s="197" t="str">
        <f t="shared" si="73"/>
        <v>RECEIVING</v>
      </c>
      <c r="AK119" s="197" t="str">
        <f t="shared" si="74"/>
        <v/>
      </c>
      <c r="AL119" s="197">
        <f t="shared" si="75"/>
        <v>754962</v>
      </c>
      <c r="AM119" s="197" t="str">
        <f t="shared" si="76"/>
        <v>Half load</v>
      </c>
      <c r="AO119" s="197">
        <f t="shared" si="77"/>
        <v>30036792</v>
      </c>
      <c r="AP119" s="197" t="str">
        <f t="shared" si="77"/>
        <v>FLM</v>
      </c>
      <c r="AQ119" s="198">
        <f t="shared" si="78"/>
        <v>46171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e">
        <f>IF(#REF!="","",#REF!)</f>
        <v>#REF!</v>
      </c>
      <c r="J120" s="197" t="e">
        <f>IF(#REF!="","",#REF!)</f>
        <v>#REF!</v>
      </c>
      <c r="K120" s="198" t="e">
        <f>IF(#REF!="","",$J$3)</f>
        <v>#REF!</v>
      </c>
      <c r="L120" s="197" t="e">
        <f>IF(#REF!="","",#REF!)</f>
        <v>#REF!</v>
      </c>
      <c r="M120" s="197" t="e">
        <f>IF(#REF!="","",#REF!)</f>
        <v>#REF!</v>
      </c>
      <c r="N120" s="197" t="e">
        <f>IF(#REF!="","",#REF!)</f>
        <v>#REF!</v>
      </c>
      <c r="O120" s="197" t="str">
        <f>IF(P27="","",P27)</f>
        <v/>
      </c>
      <c r="P120" s="200"/>
      <c r="Q120" s="197">
        <f t="shared" si="85"/>
        <v>30041512</v>
      </c>
      <c r="R120" s="197" t="str">
        <f t="shared" si="85"/>
        <v>PCA</v>
      </c>
      <c r="S120" s="198">
        <f>IF(T27="","",$S$3)</f>
        <v>46168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30041157</v>
      </c>
      <c r="Z120" s="197" t="str">
        <f t="shared" si="65"/>
        <v>CAPS</v>
      </c>
      <c r="AA120" s="198">
        <f t="shared" si="66"/>
        <v>46169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30042489</v>
      </c>
      <c r="AP120" s="197" t="str">
        <f t="shared" si="77"/>
        <v>SCHOLLE</v>
      </c>
      <c r="AQ120" s="198">
        <f t="shared" si="78"/>
        <v>46171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30041153</v>
      </c>
      <c r="J121" s="197" t="str">
        <f t="shared" si="84"/>
        <v>CAPS</v>
      </c>
      <c r="K121" s="198">
        <f>IF(K28="","",$J$3)</f>
        <v>46167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30041210</v>
      </c>
      <c r="Z121" s="197" t="str">
        <f t="shared" si="65"/>
        <v>CAPS</v>
      </c>
      <c r="AA121" s="198">
        <f t="shared" si="66"/>
        <v>46169</v>
      </c>
      <c r="AB121" s="197" t="str">
        <f t="shared" si="67"/>
        <v>RECEIVING</v>
      </c>
      <c r="AC121" s="197" t="str">
        <f t="shared" si="68"/>
        <v/>
      </c>
      <c r="AD121" s="197">
        <f t="shared" si="69"/>
        <v>756125</v>
      </c>
      <c r="AE121" s="197" t="str">
        <f t="shared" si="70"/>
        <v/>
      </c>
      <c r="AF121" s="200"/>
      <c r="AG121" s="197">
        <f t="shared" si="71"/>
        <v>30041682</v>
      </c>
      <c r="AH121" s="197" t="str">
        <f t="shared" si="71"/>
        <v>GPI</v>
      </c>
      <c r="AI121" s="198">
        <f t="shared" si="72"/>
        <v>46170</v>
      </c>
      <c r="AJ121" s="197" t="str">
        <f t="shared" si="73"/>
        <v>RECEIVING</v>
      </c>
      <c r="AK121" s="197" t="str">
        <f t="shared" si="74"/>
        <v>HOT Load</v>
      </c>
      <c r="AL121" s="197" t="str">
        <f t="shared" si="75"/>
        <v/>
      </c>
      <c r="AM121" s="197" t="str">
        <f>IF(O56="","",O56)</f>
        <v>7AM</v>
      </c>
      <c r="AO121" s="197">
        <f t="shared" si="77"/>
        <v>30042361</v>
      </c>
      <c r="AP121" s="197" t="str">
        <f t="shared" si="77"/>
        <v>GPI</v>
      </c>
      <c r="AQ121" s="198">
        <f t="shared" si="78"/>
        <v>46171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30041155</v>
      </c>
      <c r="R122" s="197" t="str">
        <f t="shared" si="88"/>
        <v>CAPS</v>
      </c>
      <c r="S122" s="198">
        <f>IF(T30="","",$S$3)</f>
        <v>46168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30041925</v>
      </c>
      <c r="Z122" s="197" t="str">
        <f t="shared" si="65"/>
        <v>GPI</v>
      </c>
      <c r="AA122" s="198">
        <f t="shared" si="66"/>
        <v>46169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30041211</v>
      </c>
      <c r="AH122" s="197" t="str">
        <f t="shared" si="71"/>
        <v>CAPS</v>
      </c>
      <c r="AI122" s="198">
        <f t="shared" si="72"/>
        <v>46170</v>
      </c>
      <c r="AJ122" s="197" t="str">
        <f t="shared" si="73"/>
        <v>RECEIVING</v>
      </c>
      <c r="AK122" s="197" t="str">
        <f t="shared" si="74"/>
        <v/>
      </c>
      <c r="AL122" s="197">
        <f t="shared" si="75"/>
        <v>756125</v>
      </c>
      <c r="AM122" s="197" t="str">
        <f t="shared" si="76"/>
        <v/>
      </c>
      <c r="AO122" s="197">
        <f t="shared" si="77"/>
        <v>30041993</v>
      </c>
      <c r="AP122" s="197" t="str">
        <f t="shared" si="77"/>
        <v>AMCOR</v>
      </c>
      <c r="AQ122" s="198">
        <f t="shared" si="78"/>
        <v>46171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85485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85496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85497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85499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85500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85501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85504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85505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 t="str">
        <f t="shared" si="91"/>
        <v>no shipment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CAPS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86091</v>
      </c>
      <c r="B153" s="202">
        <f t="shared" si="94"/>
        <v>0</v>
      </c>
    </row>
    <row r="154" spans="1:45" x14ac:dyDescent="0.25">
      <c r="A154" s="200">
        <f t="shared" si="93"/>
        <v>86092</v>
      </c>
      <c r="B154" s="202">
        <f t="shared" si="94"/>
        <v>0</v>
      </c>
    </row>
    <row r="155" spans="1:45" x14ac:dyDescent="0.25">
      <c r="A155" s="200">
        <f t="shared" si="93"/>
        <v>86093</v>
      </c>
      <c r="B155" s="202">
        <f t="shared" si="94"/>
        <v>0</v>
      </c>
    </row>
    <row r="156" spans="1:45" x14ac:dyDescent="0.25">
      <c r="A156" s="200">
        <f t="shared" si="93"/>
        <v>86094</v>
      </c>
      <c r="B156" s="202">
        <f t="shared" si="94"/>
        <v>0</v>
      </c>
    </row>
    <row r="157" spans="1:45" x14ac:dyDescent="0.25">
      <c r="A157" s="200">
        <f t="shared" si="93"/>
        <v>86095</v>
      </c>
      <c r="B157" s="202">
        <f t="shared" si="94"/>
        <v>0</v>
      </c>
    </row>
    <row r="158" spans="1:45" x14ac:dyDescent="0.25">
      <c r="A158" s="200">
        <f t="shared" si="93"/>
        <v>86096</v>
      </c>
      <c r="B158" s="202">
        <f t="shared" si="94"/>
        <v>0</v>
      </c>
    </row>
    <row r="159" spans="1:45" x14ac:dyDescent="0.25">
      <c r="A159" s="200">
        <f t="shared" si="93"/>
        <v>86097</v>
      </c>
      <c r="B159" s="202">
        <f t="shared" si="94"/>
        <v>0</v>
      </c>
    </row>
    <row r="160" spans="1:45" x14ac:dyDescent="0.25">
      <c r="A160" s="200">
        <f t="shared" si="93"/>
        <v>86098</v>
      </c>
      <c r="B160" s="202">
        <f t="shared" si="94"/>
        <v>0</v>
      </c>
    </row>
    <row r="161" spans="1:2" x14ac:dyDescent="0.25">
      <c r="A161" s="200">
        <f t="shared" ref="A161:A174" si="95">C44</f>
        <v>86102</v>
      </c>
      <c r="B161" s="202">
        <f t="shared" ref="B161:B174" si="96">F44</f>
        <v>0</v>
      </c>
    </row>
    <row r="162" spans="1:2" x14ac:dyDescent="0.25">
      <c r="A162" s="200">
        <f t="shared" si="95"/>
        <v>86103</v>
      </c>
      <c r="B162" s="202">
        <f t="shared" si="96"/>
        <v>0</v>
      </c>
    </row>
    <row r="163" spans="1:2" x14ac:dyDescent="0.25">
      <c r="A163" s="200">
        <f t="shared" si="95"/>
        <v>86104</v>
      </c>
      <c r="B163" s="202">
        <f t="shared" si="96"/>
        <v>0</v>
      </c>
    </row>
    <row r="164" spans="1:2" x14ac:dyDescent="0.25">
      <c r="A164" s="200">
        <f t="shared" si="95"/>
        <v>86105</v>
      </c>
      <c r="B164" s="202">
        <f t="shared" si="96"/>
        <v>0</v>
      </c>
    </row>
    <row r="165" spans="1:2" x14ac:dyDescent="0.25">
      <c r="A165" s="200">
        <f t="shared" si="95"/>
        <v>4501366908</v>
      </c>
      <c r="B165" s="202" t="str">
        <f t="shared" si="96"/>
        <v>10AM</v>
      </c>
    </row>
    <row r="166" spans="1:2" x14ac:dyDescent="0.25">
      <c r="A166" s="200">
        <f t="shared" si="95"/>
        <v>4501366909</v>
      </c>
      <c r="B166" s="202" t="str">
        <f t="shared" si="96"/>
        <v>1PM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 t="e">
        <f>#REF!</f>
        <v>#REF!</v>
      </c>
      <c r="B168" s="202" t="e">
        <f>#REF!</f>
        <v>#REF!</v>
      </c>
    </row>
    <row r="169" spans="1:2" x14ac:dyDescent="0.25">
      <c r="A169" s="200">
        <f t="shared" si="95"/>
        <v>7927</v>
      </c>
      <c r="B169" s="202">
        <f t="shared" si="96"/>
        <v>0</v>
      </c>
    </row>
    <row r="170" spans="1:2" x14ac:dyDescent="0.25">
      <c r="A170" s="200">
        <f t="shared" si="95"/>
        <v>0</v>
      </c>
      <c r="B170" s="202" t="str">
        <f t="shared" si="96"/>
        <v>7AM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CAPS</v>
      </c>
      <c r="B172" s="202" t="str">
        <f t="shared" si="96"/>
        <v>8AM</v>
      </c>
    </row>
    <row r="173" spans="1:2" x14ac:dyDescent="0.25">
      <c r="A173" s="200" t="str">
        <f t="shared" si="95"/>
        <v>CAPS</v>
      </c>
      <c r="B173" s="202" t="str">
        <f t="shared" si="96"/>
        <v>10AM</v>
      </c>
    </row>
    <row r="174" spans="1:2" x14ac:dyDescent="0.25">
      <c r="A174" s="200" t="str">
        <f t="shared" si="95"/>
        <v>GPI</v>
      </c>
      <c r="B174" s="202" t="str">
        <f t="shared" si="96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86037</v>
      </c>
      <c r="B176" s="203">
        <f t="shared" ref="B176:B181" si="98">O5</f>
        <v>0</v>
      </c>
    </row>
    <row r="177" spans="1:2" x14ac:dyDescent="0.25">
      <c r="A177" s="129">
        <f t="shared" si="97"/>
        <v>4501366519</v>
      </c>
      <c r="B177" s="203" t="str">
        <f t="shared" si="98"/>
        <v>9AM</v>
      </c>
    </row>
    <row r="178" spans="1:2" x14ac:dyDescent="0.25">
      <c r="A178" s="129">
        <f t="shared" si="97"/>
        <v>86068</v>
      </c>
      <c r="B178" s="203">
        <f t="shared" si="98"/>
        <v>0</v>
      </c>
    </row>
    <row r="179" spans="1:2" x14ac:dyDescent="0.25">
      <c r="A179" s="129">
        <f t="shared" si="97"/>
        <v>0</v>
      </c>
      <c r="B179" s="203">
        <f t="shared" si="98"/>
        <v>0</v>
      </c>
    </row>
    <row r="180" spans="1:2" x14ac:dyDescent="0.25">
      <c r="A180" s="129">
        <f t="shared" si="97"/>
        <v>0</v>
      </c>
      <c r="B180" s="203">
        <f t="shared" si="98"/>
        <v>0</v>
      </c>
    </row>
    <row r="181" spans="1:2" x14ac:dyDescent="0.25">
      <c r="A181" s="129">
        <f t="shared" si="97"/>
        <v>0</v>
      </c>
      <c r="B181" s="203">
        <f t="shared" si="98"/>
        <v>0</v>
      </c>
    </row>
    <row r="182" spans="1:2" x14ac:dyDescent="0.25">
      <c r="A182" s="129">
        <f t="shared" ref="A182:A192" si="99">L13</f>
        <v>86059</v>
      </c>
      <c r="B182" s="203">
        <f t="shared" ref="B182:B192" si="100">O13</f>
        <v>0</v>
      </c>
    </row>
    <row r="183" spans="1:2" x14ac:dyDescent="0.25">
      <c r="A183" s="129">
        <f t="shared" si="99"/>
        <v>86066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GPI</v>
      </c>
      <c r="B193" s="203" t="str">
        <f>O25</f>
        <v>8AM</v>
      </c>
    </row>
    <row r="194" spans="1:2" x14ac:dyDescent="0.25">
      <c r="A194" s="129" t="str">
        <f>L27</f>
        <v>CAPS</v>
      </c>
      <c r="B194" s="203" t="str">
        <f>O27</f>
        <v>11AM</v>
      </c>
    </row>
    <row r="195" spans="1:2" x14ac:dyDescent="0.25">
      <c r="A195" s="129" t="e">
        <f>#REF!</f>
        <v>#REF!</v>
      </c>
      <c r="B195" s="203" t="e">
        <f>#REF!</f>
        <v>#REF!</v>
      </c>
    </row>
    <row r="196" spans="1:2" x14ac:dyDescent="0.25">
      <c r="A196" s="129" t="str">
        <f>L28</f>
        <v>CAPS</v>
      </c>
      <c r="B196" s="203" t="str">
        <f>O28</f>
        <v>9AM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86106</v>
      </c>
      <c r="B202" s="203">
        <f t="shared" si="102"/>
        <v>0</v>
      </c>
    </row>
    <row r="203" spans="1:2" x14ac:dyDescent="0.25">
      <c r="A203" s="129">
        <f t="shared" si="101"/>
        <v>86107</v>
      </c>
      <c r="B203" s="203">
        <f t="shared" si="102"/>
        <v>0</v>
      </c>
    </row>
    <row r="204" spans="1:2" x14ac:dyDescent="0.25">
      <c r="A204" s="129">
        <f t="shared" si="101"/>
        <v>86108</v>
      </c>
      <c r="B204" s="203">
        <f t="shared" si="102"/>
        <v>0</v>
      </c>
    </row>
    <row r="205" spans="1:2" x14ac:dyDescent="0.25">
      <c r="A205" s="129">
        <f t="shared" si="101"/>
        <v>86109</v>
      </c>
      <c r="B205" s="203">
        <f t="shared" si="102"/>
        <v>0</v>
      </c>
    </row>
    <row r="206" spans="1:2" x14ac:dyDescent="0.25">
      <c r="A206" s="129">
        <f t="shared" si="101"/>
        <v>86110</v>
      </c>
      <c r="B206" s="203">
        <f t="shared" si="102"/>
        <v>0</v>
      </c>
    </row>
    <row r="207" spans="1:2" x14ac:dyDescent="0.25">
      <c r="A207" s="129">
        <f t="shared" si="101"/>
        <v>86111</v>
      </c>
      <c r="B207" s="203">
        <f t="shared" si="102"/>
        <v>0</v>
      </c>
    </row>
    <row r="208" spans="1:2" x14ac:dyDescent="0.25">
      <c r="A208" s="129">
        <f t="shared" si="101"/>
        <v>86113</v>
      </c>
      <c r="B208" s="203">
        <f t="shared" si="102"/>
        <v>0</v>
      </c>
    </row>
    <row r="209" spans="1:2" x14ac:dyDescent="0.25">
      <c r="A209" s="129">
        <f t="shared" si="101"/>
        <v>86114</v>
      </c>
      <c r="B209" s="203">
        <f t="shared" si="102"/>
        <v>0</v>
      </c>
    </row>
    <row r="210" spans="1:2" x14ac:dyDescent="0.25">
      <c r="A210" s="129">
        <f t="shared" ref="A210:A223" si="103">L44</f>
        <v>86117</v>
      </c>
      <c r="B210" s="203">
        <f t="shared" ref="B210:B223" si="104">O44</f>
        <v>0</v>
      </c>
    </row>
    <row r="211" spans="1:2" x14ac:dyDescent="0.25">
      <c r="A211" s="129">
        <f t="shared" si="103"/>
        <v>86118</v>
      </c>
      <c r="B211" s="203">
        <f t="shared" si="104"/>
        <v>0</v>
      </c>
    </row>
    <row r="212" spans="1:2" x14ac:dyDescent="0.25">
      <c r="A212" s="129">
        <f t="shared" si="103"/>
        <v>86072</v>
      </c>
      <c r="B212" s="203">
        <f t="shared" si="104"/>
        <v>0</v>
      </c>
    </row>
    <row r="213" spans="1:2" x14ac:dyDescent="0.25">
      <c r="A213" s="129">
        <f t="shared" si="103"/>
        <v>86073</v>
      </c>
      <c r="B213" s="203">
        <f t="shared" si="104"/>
        <v>0</v>
      </c>
    </row>
    <row r="214" spans="1:2" x14ac:dyDescent="0.25">
      <c r="A214" s="129">
        <f t="shared" si="103"/>
        <v>4501367103</v>
      </c>
      <c r="B214" s="203">
        <f t="shared" si="104"/>
        <v>0</v>
      </c>
    </row>
    <row r="215" spans="1:2" x14ac:dyDescent="0.25">
      <c r="A215" s="129">
        <f t="shared" si="103"/>
        <v>4501367104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GPI</v>
      </c>
      <c r="B220" s="203" t="str">
        <f t="shared" si="104"/>
        <v>8AM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CAPS</v>
      </c>
      <c r="B223" s="203" t="str">
        <f t="shared" si="104"/>
        <v>7AM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86067</v>
      </c>
      <c r="B225" s="203">
        <f t="shared" ref="B225:B230" si="106">X5</f>
        <v>0</v>
      </c>
    </row>
    <row r="226" spans="1:2" x14ac:dyDescent="0.25">
      <c r="A226" s="129">
        <f t="shared" si="105"/>
        <v>86080</v>
      </c>
      <c r="B226" s="203">
        <f t="shared" si="106"/>
        <v>0</v>
      </c>
    </row>
    <row r="227" spans="1:2" x14ac:dyDescent="0.25">
      <c r="A227" s="129">
        <f t="shared" si="105"/>
        <v>86081</v>
      </c>
      <c r="B227" s="203">
        <f t="shared" si="106"/>
        <v>0</v>
      </c>
    </row>
    <row r="228" spans="1:2" x14ac:dyDescent="0.25">
      <c r="A228" s="129">
        <f t="shared" si="105"/>
        <v>86082</v>
      </c>
      <c r="B228" s="203">
        <f t="shared" si="106"/>
        <v>0</v>
      </c>
    </row>
    <row r="229" spans="1:2" x14ac:dyDescent="0.25">
      <c r="A229" s="129">
        <f t="shared" si="105"/>
        <v>86083</v>
      </c>
      <c r="B229" s="203">
        <f t="shared" si="106"/>
        <v>0</v>
      </c>
    </row>
    <row r="230" spans="1:2" x14ac:dyDescent="0.25">
      <c r="A230" s="129">
        <f t="shared" si="105"/>
        <v>86084</v>
      </c>
      <c r="B230" s="203">
        <f t="shared" si="106"/>
        <v>0</v>
      </c>
    </row>
    <row r="231" spans="1:2" x14ac:dyDescent="0.25">
      <c r="A231" s="129">
        <f t="shared" ref="A231:A241" si="107">U13</f>
        <v>86087</v>
      </c>
      <c r="B231" s="203">
        <f t="shared" ref="B231:B241" si="108">X13</f>
        <v>0</v>
      </c>
    </row>
    <row r="232" spans="1:2" x14ac:dyDescent="0.25">
      <c r="A232" s="129">
        <f t="shared" si="107"/>
        <v>86088</v>
      </c>
      <c r="B232" s="203">
        <f t="shared" si="108"/>
        <v>0</v>
      </c>
    </row>
    <row r="233" spans="1:2" x14ac:dyDescent="0.25">
      <c r="A233" s="129">
        <f t="shared" si="107"/>
        <v>86089</v>
      </c>
      <c r="B233" s="203">
        <f t="shared" si="108"/>
        <v>0</v>
      </c>
    </row>
    <row r="234" spans="1:2" x14ac:dyDescent="0.25">
      <c r="A234" s="129">
        <f t="shared" si="107"/>
        <v>86070</v>
      </c>
      <c r="B234" s="203">
        <f t="shared" si="108"/>
        <v>0</v>
      </c>
    </row>
    <row r="235" spans="1:2" x14ac:dyDescent="0.25">
      <c r="A235" s="129">
        <f t="shared" si="107"/>
        <v>86071</v>
      </c>
      <c r="B235" s="203">
        <f t="shared" si="108"/>
        <v>0</v>
      </c>
    </row>
    <row r="236" spans="1:2" x14ac:dyDescent="0.25">
      <c r="A236" s="129">
        <f t="shared" si="107"/>
        <v>4501366676</v>
      </c>
      <c r="B236" s="203" t="str">
        <f t="shared" si="108"/>
        <v>1PM</v>
      </c>
    </row>
    <row r="237" spans="1:2" x14ac:dyDescent="0.25">
      <c r="A237" s="129">
        <f t="shared" si="107"/>
        <v>4501366677</v>
      </c>
      <c r="B237" s="203" t="str">
        <f t="shared" si="108"/>
        <v>3PM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 t="str">
        <f t="shared" si="107"/>
        <v>PCA</v>
      </c>
      <c r="B241" s="203" t="str">
        <f t="shared" si="108"/>
        <v>2PM</v>
      </c>
    </row>
    <row r="242" spans="1:2" x14ac:dyDescent="0.25">
      <c r="A242" s="129" t="str">
        <f>U25</f>
        <v>CAPS</v>
      </c>
      <c r="B242" s="203" t="str">
        <f>X25</f>
        <v>12PM</v>
      </c>
    </row>
    <row r="243" spans="1:2" x14ac:dyDescent="0.25">
      <c r="A243" s="129" t="str">
        <f>U26</f>
        <v>PCA</v>
      </c>
      <c r="B243" s="203" t="str">
        <f>X26</f>
        <v>7AM</v>
      </c>
    </row>
    <row r="244" spans="1:2" x14ac:dyDescent="0.25">
      <c r="A244" s="129" t="str">
        <f>U27</f>
        <v>PCA</v>
      </c>
      <c r="B244" s="203" t="str">
        <f>X27</f>
        <v>8AM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 t="str">
        <f>U30</f>
        <v>CAPS</v>
      </c>
      <c r="B246" s="203" t="str">
        <f>X30</f>
        <v>11AM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86036</v>
      </c>
      <c r="B251" s="203">
        <f t="shared" si="110"/>
        <v>0</v>
      </c>
    </row>
    <row r="252" spans="1:2" x14ac:dyDescent="0.25">
      <c r="A252" s="129">
        <f t="shared" si="109"/>
        <v>86038</v>
      </c>
      <c r="B252" s="203">
        <f t="shared" si="110"/>
        <v>0</v>
      </c>
    </row>
    <row r="253" spans="1:2" x14ac:dyDescent="0.25">
      <c r="A253" s="129">
        <f t="shared" si="109"/>
        <v>86039</v>
      </c>
      <c r="B253" s="203">
        <f t="shared" si="110"/>
        <v>0</v>
      </c>
    </row>
    <row r="254" spans="1:2" x14ac:dyDescent="0.25">
      <c r="A254" s="129">
        <f t="shared" si="109"/>
        <v>86040</v>
      </c>
      <c r="B254" s="203">
        <f t="shared" si="110"/>
        <v>0</v>
      </c>
    </row>
    <row r="255" spans="1:2" x14ac:dyDescent="0.25">
      <c r="A255" s="129">
        <f t="shared" si="109"/>
        <v>86041</v>
      </c>
      <c r="B255" s="203">
        <f t="shared" si="110"/>
        <v>0</v>
      </c>
    </row>
    <row r="256" spans="1:2" x14ac:dyDescent="0.25">
      <c r="A256" s="129">
        <f t="shared" si="109"/>
        <v>86042</v>
      </c>
      <c r="B256" s="203">
        <f t="shared" si="110"/>
        <v>0</v>
      </c>
    </row>
    <row r="257" spans="1:2" x14ac:dyDescent="0.25">
      <c r="A257" s="129">
        <f t="shared" si="109"/>
        <v>86043</v>
      </c>
      <c r="B257" s="203">
        <f t="shared" si="110"/>
        <v>0</v>
      </c>
    </row>
    <row r="258" spans="1:2" x14ac:dyDescent="0.25">
      <c r="A258" s="129">
        <f t="shared" si="109"/>
        <v>86044</v>
      </c>
      <c r="B258" s="203">
        <f t="shared" si="110"/>
        <v>0</v>
      </c>
    </row>
    <row r="259" spans="1:2" x14ac:dyDescent="0.25">
      <c r="A259" s="129">
        <f t="shared" ref="A259:A272" si="111">U44</f>
        <v>86119</v>
      </c>
      <c r="B259" s="203">
        <f t="shared" ref="B259:B272" si="112">X44</f>
        <v>0</v>
      </c>
    </row>
    <row r="260" spans="1:2" x14ac:dyDescent="0.25">
      <c r="A260" s="129">
        <f t="shared" si="111"/>
        <v>86120</v>
      </c>
      <c r="B260" s="203">
        <f t="shared" si="112"/>
        <v>0</v>
      </c>
    </row>
    <row r="261" spans="1:2" x14ac:dyDescent="0.25">
      <c r="A261" s="129">
        <f t="shared" si="111"/>
        <v>86074</v>
      </c>
      <c r="B261" s="203">
        <f t="shared" si="112"/>
        <v>0</v>
      </c>
    </row>
    <row r="262" spans="1:2" x14ac:dyDescent="0.25">
      <c r="A262" s="129">
        <f t="shared" si="111"/>
        <v>86075</v>
      </c>
      <c r="B262" s="203">
        <f t="shared" si="112"/>
        <v>0</v>
      </c>
    </row>
    <row r="263" spans="1:2" x14ac:dyDescent="0.25">
      <c r="A263" s="129">
        <f t="shared" si="111"/>
        <v>4501367318</v>
      </c>
      <c r="B263" s="203" t="str">
        <f t="shared" si="112"/>
        <v>9AM</v>
      </c>
    </row>
    <row r="264" spans="1:2" x14ac:dyDescent="0.25">
      <c r="A264" s="129">
        <f t="shared" si="111"/>
        <v>4501367319</v>
      </c>
      <c r="B264" s="203" t="str">
        <f t="shared" si="112"/>
        <v>11AM</v>
      </c>
    </row>
    <row r="265" spans="1:2" x14ac:dyDescent="0.25">
      <c r="A265" s="129">
        <f t="shared" si="111"/>
        <v>4501367320</v>
      </c>
      <c r="B265" s="203" t="str">
        <f t="shared" si="112"/>
        <v>1PM</v>
      </c>
    </row>
    <row r="266" spans="1:2" x14ac:dyDescent="0.25">
      <c r="A266" s="129">
        <f t="shared" si="111"/>
        <v>4501367325</v>
      </c>
      <c r="B266" s="203" t="str">
        <f t="shared" si="112"/>
        <v>3PM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FLM</v>
      </c>
      <c r="B269" s="203">
        <f t="shared" si="112"/>
        <v>0</v>
      </c>
    </row>
    <row r="270" spans="1:2" x14ac:dyDescent="0.25">
      <c r="A270" s="129" t="str">
        <f t="shared" si="111"/>
        <v>SCHOLLE</v>
      </c>
      <c r="B270" s="203" t="str">
        <f t="shared" si="112"/>
        <v>9AM</v>
      </c>
    </row>
    <row r="271" spans="1:2" x14ac:dyDescent="0.25">
      <c r="A271" s="129" t="str">
        <f t="shared" si="111"/>
        <v>GPI</v>
      </c>
      <c r="B271" s="203" t="str">
        <f t="shared" si="112"/>
        <v>10AM</v>
      </c>
    </row>
    <row r="272" spans="1:2" x14ac:dyDescent="0.25">
      <c r="A272" s="129" t="str">
        <f t="shared" si="111"/>
        <v>AMCOR</v>
      </c>
      <c r="B272" s="203" t="str">
        <f t="shared" si="112"/>
        <v>11AM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  <mergeCell ref="C15:D16"/>
  </mergeCells>
  <conditionalFormatting sqref="AB32 S31:S32 S60 AB34:AB40 J60 AB46:AB47 A31:A32 AB49:AB60 A88 H98:H99 J80:J88 J90:J97 S78:S99 A98:A100 A27:A29 A15:A25 AK59:AK99 AB68:AB99 A51 J26:J32">
    <cfRule type="cellIs" dxfId="8746" priority="351" operator="equal">
      <formula>"SLC"</formula>
    </cfRule>
  </conditionalFormatting>
  <conditionalFormatting sqref="AB32 S31:S32 S60 AB34:AB40 J60 AB46:AB47 A31:A32 AB49:AB60 A88 H98:H99 J80:J88 J90:J97 S78:S99 A98:A100 A27:A29 A15:A25 AK59:AK99 AB68:AB99 A51 J26:J32">
    <cfRule type="cellIs" dxfId="8745" priority="347" operator="equal">
      <formula>"IDF"</formula>
    </cfRule>
    <cfRule type="cellIs" dxfId="8744" priority="348" operator="equal">
      <formula>"Costco"</formula>
    </cfRule>
    <cfRule type="cellIs" dxfId="8743" priority="349" operator="equal">
      <formula>"Gutzy"</formula>
    </cfRule>
    <cfRule type="cellIs" dxfId="8742" priority="350" operator="equal">
      <formula>"LCP"</formula>
    </cfRule>
  </conditionalFormatting>
  <conditionalFormatting sqref="S60 AB34:AB40 J60 AB46:AB47 AB49:AB60 A88 H98:H99 J80:J88 J90:J97 S78:S99 A98:A99 A27:A29 A15:A25 AB68:AB99 A51 J26:J30">
    <cfRule type="cellIs" dxfId="8741" priority="346" operator="equal">
      <formula>"Receiving"</formula>
    </cfRule>
  </conditionalFormatting>
  <conditionalFormatting sqref="AB48">
    <cfRule type="cellIs" dxfId="8740" priority="345" operator="equal">
      <formula>"SLC"</formula>
    </cfRule>
  </conditionalFormatting>
  <conditionalFormatting sqref="AB48">
    <cfRule type="cellIs" dxfId="8739" priority="341" operator="equal">
      <formula>"IDF"</formula>
    </cfRule>
    <cfRule type="cellIs" dxfId="8738" priority="342" operator="equal">
      <formula>"Costco"</formula>
    </cfRule>
    <cfRule type="cellIs" dxfId="8737" priority="343" operator="equal">
      <formula>"Gutzy"</formula>
    </cfRule>
    <cfRule type="cellIs" dxfId="8736" priority="344" operator="equal">
      <formula>"LCP"</formula>
    </cfRule>
  </conditionalFormatting>
  <conditionalFormatting sqref="AB48">
    <cfRule type="cellIs" dxfId="8735" priority="340" operator="equal">
      <formula>"Receiving"</formula>
    </cfRule>
  </conditionalFormatting>
  <conditionalFormatting sqref="AB41">
    <cfRule type="cellIs" dxfId="8734" priority="339" operator="equal">
      <formula>"SLC"</formula>
    </cfRule>
  </conditionalFormatting>
  <conditionalFormatting sqref="AB41">
    <cfRule type="cellIs" dxfId="8733" priority="335" operator="equal">
      <formula>"IDF"</formula>
    </cfRule>
    <cfRule type="cellIs" dxfId="8732" priority="336" operator="equal">
      <formula>"Costco"</formula>
    </cfRule>
    <cfRule type="cellIs" dxfId="8731" priority="337" operator="equal">
      <formula>"Gutzy"</formula>
    </cfRule>
    <cfRule type="cellIs" dxfId="8730" priority="338" operator="equal">
      <formula>"LCP"</formula>
    </cfRule>
  </conditionalFormatting>
  <conditionalFormatting sqref="AB41">
    <cfRule type="cellIs" dxfId="8729" priority="334" operator="equal">
      <formula>"Receiving"</formula>
    </cfRule>
  </conditionalFormatting>
  <conditionalFormatting sqref="AB42:AB44">
    <cfRule type="cellIs" dxfId="8728" priority="333" operator="equal">
      <formula>"SLC"</formula>
    </cfRule>
  </conditionalFormatting>
  <conditionalFormatting sqref="AB42:AB44">
    <cfRule type="cellIs" dxfId="8727" priority="329" operator="equal">
      <formula>"IDF"</formula>
    </cfRule>
    <cfRule type="cellIs" dxfId="8726" priority="330" operator="equal">
      <formula>"Costco"</formula>
    </cfRule>
    <cfRule type="cellIs" dxfId="8725" priority="331" operator="equal">
      <formula>"Gutzy"</formula>
    </cfRule>
    <cfRule type="cellIs" dxfId="8724" priority="332" operator="equal">
      <formula>"LCP"</formula>
    </cfRule>
  </conditionalFormatting>
  <conditionalFormatting sqref="AB42:AB44">
    <cfRule type="cellIs" dxfId="8723" priority="328" operator="equal">
      <formula>"Receiving"</formula>
    </cfRule>
  </conditionalFormatting>
  <conditionalFormatting sqref="AB45">
    <cfRule type="cellIs" dxfId="8722" priority="327" operator="equal">
      <formula>"SLC"</formula>
    </cfRule>
  </conditionalFormatting>
  <conditionalFormatting sqref="AB45">
    <cfRule type="cellIs" dxfId="8721" priority="323" operator="equal">
      <formula>"IDF"</formula>
    </cfRule>
    <cfRule type="cellIs" dxfId="8720" priority="324" operator="equal">
      <formula>"Costco"</formula>
    </cfRule>
    <cfRule type="cellIs" dxfId="8719" priority="325" operator="equal">
      <formula>"Gutzy"</formula>
    </cfRule>
    <cfRule type="cellIs" dxfId="8718" priority="326" operator="equal">
      <formula>"LCP"</formula>
    </cfRule>
  </conditionalFormatting>
  <conditionalFormatting sqref="AB45">
    <cfRule type="cellIs" dxfId="8717" priority="322" operator="equal">
      <formula>"Receiving"</formula>
    </cfRule>
  </conditionalFormatting>
  <conditionalFormatting sqref="I100">
    <cfRule type="cellIs" dxfId="8716" priority="321" operator="equal">
      <formula>"SLC"</formula>
    </cfRule>
  </conditionalFormatting>
  <conditionalFormatting sqref="I100">
    <cfRule type="cellIs" dxfId="8715" priority="317" operator="equal">
      <formula>"IDF"</formula>
    </cfRule>
    <cfRule type="cellIs" dxfId="8714" priority="318" operator="equal">
      <formula>"Costco"</formula>
    </cfRule>
    <cfRule type="cellIs" dxfId="8713" priority="319" operator="equal">
      <formula>"Gutzy"</formula>
    </cfRule>
    <cfRule type="cellIs" dxfId="8712" priority="320" operator="equal">
      <formula>"LCP"</formula>
    </cfRule>
  </conditionalFormatting>
  <conditionalFormatting sqref="Q100">
    <cfRule type="cellIs" dxfId="8711" priority="316" operator="equal">
      <formula>"SLC"</formula>
    </cfRule>
  </conditionalFormatting>
  <conditionalFormatting sqref="Q100">
    <cfRule type="cellIs" dxfId="8710" priority="312" operator="equal">
      <formula>"IDF"</formula>
    </cfRule>
    <cfRule type="cellIs" dxfId="8709" priority="313" operator="equal">
      <formula>"Costco"</formula>
    </cfRule>
    <cfRule type="cellIs" dxfId="8708" priority="314" operator="equal">
      <formula>"Gutzy"</formula>
    </cfRule>
    <cfRule type="cellIs" dxfId="8707" priority="315" operator="equal">
      <formula>"LCP"</formula>
    </cfRule>
  </conditionalFormatting>
  <conditionalFormatting sqref="Y100">
    <cfRule type="cellIs" dxfId="8706" priority="311" operator="equal">
      <formula>"SLC"</formula>
    </cfRule>
  </conditionalFormatting>
  <conditionalFormatting sqref="Y100">
    <cfRule type="cellIs" dxfId="8705" priority="307" operator="equal">
      <formula>"IDF"</formula>
    </cfRule>
    <cfRule type="cellIs" dxfId="8704" priority="308" operator="equal">
      <formula>"Costco"</formula>
    </cfRule>
    <cfRule type="cellIs" dxfId="8703" priority="309" operator="equal">
      <formula>"Gutzy"</formula>
    </cfRule>
    <cfRule type="cellIs" dxfId="8702" priority="310" operator="equal">
      <formula>"LCP"</formula>
    </cfRule>
  </conditionalFormatting>
  <conditionalFormatting sqref="AG100">
    <cfRule type="cellIs" dxfId="8701" priority="306" operator="equal">
      <formula>"SLC"</formula>
    </cfRule>
  </conditionalFormatting>
  <conditionalFormatting sqref="AG100">
    <cfRule type="cellIs" dxfId="8700" priority="302" operator="equal">
      <formula>"IDF"</formula>
    </cfRule>
    <cfRule type="cellIs" dxfId="8699" priority="303" operator="equal">
      <formula>"Costco"</formula>
    </cfRule>
    <cfRule type="cellIs" dxfId="8698" priority="304" operator="equal">
      <formula>"Gutzy"</formula>
    </cfRule>
    <cfRule type="cellIs" dxfId="8697" priority="305" operator="equal">
      <formula>"LCP"</formula>
    </cfRule>
  </conditionalFormatting>
  <conditionalFormatting sqref="AO100">
    <cfRule type="cellIs" dxfId="8696" priority="301" operator="equal">
      <formula>"SLC"</formula>
    </cfRule>
  </conditionalFormatting>
  <conditionalFormatting sqref="AO100">
    <cfRule type="cellIs" dxfId="8695" priority="297" operator="equal">
      <formula>"IDF"</formula>
    </cfRule>
    <cfRule type="cellIs" dxfId="8694" priority="298" operator="equal">
      <formula>"Costco"</formula>
    </cfRule>
    <cfRule type="cellIs" dxfId="8693" priority="299" operator="equal">
      <formula>"Gutzy"</formula>
    </cfRule>
    <cfRule type="cellIs" dxfId="8692" priority="300" operator="equal">
      <formula>"LCP"</formula>
    </cfRule>
  </conditionalFormatting>
  <conditionalFormatting sqref="AW100">
    <cfRule type="cellIs" dxfId="8691" priority="296" operator="equal">
      <formula>"SLC"</formula>
    </cfRule>
  </conditionalFormatting>
  <conditionalFormatting sqref="AW100">
    <cfRule type="cellIs" dxfId="8690" priority="292" operator="equal">
      <formula>"IDF"</formula>
    </cfRule>
    <cfRule type="cellIs" dxfId="8689" priority="293" operator="equal">
      <formula>"Costco"</formula>
    </cfRule>
    <cfRule type="cellIs" dxfId="8688" priority="294" operator="equal">
      <formula>"Gutzy"</formula>
    </cfRule>
    <cfRule type="cellIs" dxfId="8687" priority="295" operator="equal">
      <formula>"LCP"</formula>
    </cfRule>
  </conditionalFormatting>
  <conditionalFormatting sqref="S28:S29 S23 S25:S26">
    <cfRule type="cellIs" dxfId="8686" priority="285" operator="equal">
      <formula>"SLC"</formula>
    </cfRule>
  </conditionalFormatting>
  <conditionalFormatting sqref="S28:S29 S23 S25:S26">
    <cfRule type="cellIs" dxfId="8685" priority="281" operator="equal">
      <formula>"IDF"</formula>
    </cfRule>
    <cfRule type="cellIs" dxfId="8684" priority="282" operator="equal">
      <formula>"Costco"</formula>
    </cfRule>
    <cfRule type="cellIs" dxfId="8683" priority="283" operator="equal">
      <formula>"Gutzy"</formula>
    </cfRule>
    <cfRule type="cellIs" dxfId="8682" priority="284" operator="equal">
      <formula>"LCP"</formula>
    </cfRule>
  </conditionalFormatting>
  <conditionalFormatting sqref="S28:S29 S23 S25:S26">
    <cfRule type="cellIs" dxfId="8681" priority="280" operator="equal">
      <formula>"Receiving"</formula>
    </cfRule>
  </conditionalFormatting>
  <conditionalFormatting sqref="J89">
    <cfRule type="cellIs" dxfId="8680" priority="279" operator="equal">
      <formula>"SLC"</formula>
    </cfRule>
  </conditionalFormatting>
  <conditionalFormatting sqref="J89">
    <cfRule type="cellIs" dxfId="8679" priority="275" operator="equal">
      <formula>"IDF"</formula>
    </cfRule>
    <cfRule type="cellIs" dxfId="8678" priority="276" operator="equal">
      <formula>"Costco"</formula>
    </cfRule>
    <cfRule type="cellIs" dxfId="8677" priority="277" operator="equal">
      <formula>"Gutzy"</formula>
    </cfRule>
    <cfRule type="cellIs" dxfId="8676" priority="278" operator="equal">
      <formula>"LCP"</formula>
    </cfRule>
  </conditionalFormatting>
  <conditionalFormatting sqref="J89">
    <cfRule type="cellIs" dxfId="8675" priority="274" operator="equal">
      <formula>"Receiving"</formula>
    </cfRule>
  </conditionalFormatting>
  <conditionalFormatting sqref="J30">
    <cfRule type="cellIs" dxfId="8674" priority="273" operator="equal">
      <formula>"SLC"</formula>
    </cfRule>
  </conditionalFormatting>
  <conditionalFormatting sqref="J30">
    <cfRule type="cellIs" dxfId="8673" priority="269" operator="equal">
      <formula>"IDF"</formula>
    </cfRule>
    <cfRule type="cellIs" dxfId="8672" priority="270" operator="equal">
      <formula>"Costco"</formula>
    </cfRule>
    <cfRule type="cellIs" dxfId="8671" priority="271" operator="equal">
      <formula>"Gutzy"</formula>
    </cfRule>
    <cfRule type="cellIs" dxfId="8670" priority="272" operator="equal">
      <formula>"LCP"</formula>
    </cfRule>
  </conditionalFormatting>
  <conditionalFormatting sqref="J30">
    <cfRule type="cellIs" dxfId="8669" priority="268" operator="equal">
      <formula>"Receiving"</formula>
    </cfRule>
  </conditionalFormatting>
  <conditionalFormatting sqref="S27">
    <cfRule type="cellIs" dxfId="8668" priority="261" operator="equal">
      <formula>"SLC"</formula>
    </cfRule>
  </conditionalFormatting>
  <conditionalFormatting sqref="S27">
    <cfRule type="cellIs" dxfId="8667" priority="257" operator="equal">
      <formula>"IDF"</formula>
    </cfRule>
    <cfRule type="cellIs" dxfId="8666" priority="258" operator="equal">
      <formula>"Costco"</formula>
    </cfRule>
    <cfRule type="cellIs" dxfId="8665" priority="259" operator="equal">
      <formula>"Gutzy"</formula>
    </cfRule>
    <cfRule type="cellIs" dxfId="8664" priority="260" operator="equal">
      <formula>"LCP"</formula>
    </cfRule>
  </conditionalFormatting>
  <conditionalFormatting sqref="S27">
    <cfRule type="cellIs" dxfId="8663" priority="256" operator="equal">
      <formula>"Receiving"</formula>
    </cfRule>
  </conditionalFormatting>
  <conditionalFormatting sqref="S30">
    <cfRule type="cellIs" dxfId="8662" priority="255" operator="equal">
      <formula>"SLC"</formula>
    </cfRule>
  </conditionalFormatting>
  <conditionalFormatting sqref="S30">
    <cfRule type="cellIs" dxfId="8661" priority="251" operator="equal">
      <formula>"IDF"</formula>
    </cfRule>
    <cfRule type="cellIs" dxfId="8660" priority="252" operator="equal">
      <formula>"Costco"</formula>
    </cfRule>
    <cfRule type="cellIs" dxfId="8659" priority="253" operator="equal">
      <formula>"Gutzy"</formula>
    </cfRule>
    <cfRule type="cellIs" dxfId="8658" priority="254" operator="equal">
      <formula>"LCP"</formula>
    </cfRule>
  </conditionalFormatting>
  <conditionalFormatting sqref="S30">
    <cfRule type="cellIs" dxfId="8657" priority="250" operator="equal">
      <formula>"Receiving"</formula>
    </cfRule>
  </conditionalFormatting>
  <conditionalFormatting sqref="J5:J18">
    <cfRule type="cellIs" dxfId="8656" priority="249" operator="equal">
      <formula>"SLC"</formula>
    </cfRule>
  </conditionalFormatting>
  <conditionalFormatting sqref="J5:J18">
    <cfRule type="cellIs" dxfId="8655" priority="245" operator="equal">
      <formula>"IDF"</formula>
    </cfRule>
    <cfRule type="cellIs" dxfId="8654" priority="246" operator="equal">
      <formula>"Costco"</formula>
    </cfRule>
    <cfRule type="cellIs" dxfId="8653" priority="247" operator="equal">
      <formula>"Gutzy"</formula>
    </cfRule>
    <cfRule type="cellIs" dxfId="8652" priority="248" operator="equal">
      <formula>"LCP"</formula>
    </cfRule>
  </conditionalFormatting>
  <conditionalFormatting sqref="J5:J18">
    <cfRule type="cellIs" dxfId="8651" priority="244" operator="equal">
      <formula>"Receiving"</formula>
    </cfRule>
  </conditionalFormatting>
  <conditionalFormatting sqref="J19:J24">
    <cfRule type="cellIs" dxfId="8650" priority="243" operator="equal">
      <formula>"SLC"</formula>
    </cfRule>
  </conditionalFormatting>
  <conditionalFormatting sqref="J19:J24">
    <cfRule type="cellIs" dxfId="8649" priority="239" operator="equal">
      <formula>"IDF"</formula>
    </cfRule>
    <cfRule type="cellIs" dxfId="8648" priority="240" operator="equal">
      <formula>"Costco"</formula>
    </cfRule>
    <cfRule type="cellIs" dxfId="8647" priority="241" operator="equal">
      <formula>"Gutzy"</formula>
    </cfRule>
    <cfRule type="cellIs" dxfId="8646" priority="242" operator="equal">
      <formula>"LCP"</formula>
    </cfRule>
  </conditionalFormatting>
  <conditionalFormatting sqref="J19:J24">
    <cfRule type="cellIs" dxfId="8645" priority="238" operator="equal">
      <formula>"Receiving"</formula>
    </cfRule>
  </conditionalFormatting>
  <conditionalFormatting sqref="S5:S18">
    <cfRule type="cellIs" dxfId="8644" priority="237" operator="equal">
      <formula>"SLC"</formula>
    </cfRule>
  </conditionalFormatting>
  <conditionalFormatting sqref="S5:S18">
    <cfRule type="cellIs" dxfId="8643" priority="233" operator="equal">
      <formula>"IDF"</formula>
    </cfRule>
    <cfRule type="cellIs" dxfId="8642" priority="234" operator="equal">
      <formula>"Costco"</formula>
    </cfRule>
    <cfRule type="cellIs" dxfId="8641" priority="235" operator="equal">
      <formula>"Gutzy"</formula>
    </cfRule>
    <cfRule type="cellIs" dxfId="8640" priority="236" operator="equal">
      <formula>"LCP"</formula>
    </cfRule>
  </conditionalFormatting>
  <conditionalFormatting sqref="S5:S18">
    <cfRule type="cellIs" dxfId="8639" priority="232" operator="equal">
      <formula>"Receiving"</formula>
    </cfRule>
  </conditionalFormatting>
  <conditionalFormatting sqref="S19:S23">
    <cfRule type="cellIs" dxfId="8638" priority="231" operator="equal">
      <formula>"SLC"</formula>
    </cfRule>
  </conditionalFormatting>
  <conditionalFormatting sqref="S19:S23">
    <cfRule type="cellIs" dxfId="8637" priority="227" operator="equal">
      <formula>"IDF"</formula>
    </cfRule>
    <cfRule type="cellIs" dxfId="8636" priority="228" operator="equal">
      <formula>"Costco"</formula>
    </cfRule>
    <cfRule type="cellIs" dxfId="8635" priority="229" operator="equal">
      <formula>"Gutzy"</formula>
    </cfRule>
    <cfRule type="cellIs" dxfId="8634" priority="230" operator="equal">
      <formula>"LCP"</formula>
    </cfRule>
  </conditionalFormatting>
  <conditionalFormatting sqref="S19:S23">
    <cfRule type="cellIs" dxfId="8633" priority="226" operator="equal">
      <formula>"Receiving"</formula>
    </cfRule>
  </conditionalFormatting>
  <conditionalFormatting sqref="S24">
    <cfRule type="cellIs" dxfId="8632" priority="225" operator="equal">
      <formula>"SLC"</formula>
    </cfRule>
  </conditionalFormatting>
  <conditionalFormatting sqref="S24">
    <cfRule type="cellIs" dxfId="8631" priority="221" operator="equal">
      <formula>"IDF"</formula>
    </cfRule>
    <cfRule type="cellIs" dxfId="8630" priority="222" operator="equal">
      <formula>"Costco"</formula>
    </cfRule>
    <cfRule type="cellIs" dxfId="8629" priority="223" operator="equal">
      <formula>"Gutzy"</formula>
    </cfRule>
    <cfRule type="cellIs" dxfId="8628" priority="224" operator="equal">
      <formula>"LCP"</formula>
    </cfRule>
  </conditionalFormatting>
  <conditionalFormatting sqref="S24">
    <cfRule type="cellIs" dxfId="8627" priority="220" operator="equal">
      <formula>"Receiving"</formula>
    </cfRule>
  </conditionalFormatting>
  <conditionalFormatting sqref="A30">
    <cfRule type="cellIs" dxfId="8626" priority="219" operator="equal">
      <formula>"SLC"</formula>
    </cfRule>
  </conditionalFormatting>
  <conditionalFormatting sqref="A30">
    <cfRule type="cellIs" dxfId="8625" priority="215" operator="equal">
      <formula>"IDF"</formula>
    </cfRule>
    <cfRule type="cellIs" dxfId="8624" priority="216" operator="equal">
      <formula>"Costco"</formula>
    </cfRule>
    <cfRule type="cellIs" dxfId="8623" priority="217" operator="equal">
      <formula>"Gutzy"</formula>
    </cfRule>
    <cfRule type="cellIs" dxfId="8622" priority="218" operator="equal">
      <formula>"LCP"</formula>
    </cfRule>
  </conditionalFormatting>
  <conditionalFormatting sqref="A30">
    <cfRule type="cellIs" dxfId="8621" priority="214" operator="equal">
      <formula>"Receiving"</formula>
    </cfRule>
  </conditionalFormatting>
  <conditionalFormatting sqref="A30">
    <cfRule type="cellIs" dxfId="8620" priority="213" operator="equal">
      <formula>"SLC"</formula>
    </cfRule>
  </conditionalFormatting>
  <conditionalFormatting sqref="A30">
    <cfRule type="cellIs" dxfId="8619" priority="209" operator="equal">
      <formula>"IDF"</formula>
    </cfRule>
    <cfRule type="cellIs" dxfId="8618" priority="210" operator="equal">
      <formula>"Costco"</formula>
    </cfRule>
    <cfRule type="cellIs" dxfId="8617" priority="211" operator="equal">
      <formula>"Gutzy"</formula>
    </cfRule>
    <cfRule type="cellIs" dxfId="8616" priority="212" operator="equal">
      <formula>"LCP"</formula>
    </cfRule>
  </conditionalFormatting>
  <conditionalFormatting sqref="A30">
    <cfRule type="cellIs" dxfId="8615" priority="208" operator="equal">
      <formula>"Receiving"</formula>
    </cfRule>
  </conditionalFormatting>
  <conditionalFormatting sqref="A60">
    <cfRule type="cellIs" dxfId="8614" priority="207" operator="equal">
      <formula>"SLC"</formula>
    </cfRule>
  </conditionalFormatting>
  <conditionalFormatting sqref="A60">
    <cfRule type="cellIs" dxfId="8613" priority="203" operator="equal">
      <formula>"IDF"</formula>
    </cfRule>
    <cfRule type="cellIs" dxfId="8612" priority="204" operator="equal">
      <formula>"Costco"</formula>
    </cfRule>
    <cfRule type="cellIs" dxfId="8611" priority="205" operator="equal">
      <formula>"Gutzy"</formula>
    </cfRule>
    <cfRule type="cellIs" dxfId="8610" priority="206" operator="equal">
      <formula>"LCP"</formula>
    </cfRule>
  </conditionalFormatting>
  <conditionalFormatting sqref="A59">
    <cfRule type="cellIs" dxfId="8609" priority="196" operator="equal">
      <formula>"SLC"</formula>
    </cfRule>
  </conditionalFormatting>
  <conditionalFormatting sqref="A59">
    <cfRule type="cellIs" dxfId="8608" priority="192" operator="equal">
      <formula>"IDF"</formula>
    </cfRule>
    <cfRule type="cellIs" dxfId="8607" priority="193" operator="equal">
      <formula>"Costco"</formula>
    </cfRule>
    <cfRule type="cellIs" dxfId="8606" priority="194" operator="equal">
      <formula>"Gutzy"</formula>
    </cfRule>
    <cfRule type="cellIs" dxfId="8605" priority="195" operator="equal">
      <formula>"LCP"</formula>
    </cfRule>
  </conditionalFormatting>
  <conditionalFormatting sqref="A59">
    <cfRule type="cellIs" dxfId="8604" priority="191" operator="equal">
      <formula>"Receiving"</formula>
    </cfRule>
  </conditionalFormatting>
  <conditionalFormatting sqref="A57:A59">
    <cfRule type="cellIs" dxfId="8603" priority="190" operator="equal">
      <formula>"SLC"</formula>
    </cfRule>
  </conditionalFormatting>
  <conditionalFormatting sqref="A57:A59">
    <cfRule type="cellIs" dxfId="8602" priority="186" operator="equal">
      <formula>"IDF"</formula>
    </cfRule>
    <cfRule type="cellIs" dxfId="8601" priority="187" operator="equal">
      <formula>"Costco"</formula>
    </cfRule>
    <cfRule type="cellIs" dxfId="8600" priority="188" operator="equal">
      <formula>"Gutzy"</formula>
    </cfRule>
    <cfRule type="cellIs" dxfId="8599" priority="189" operator="equal">
      <formula>"LCP"</formula>
    </cfRule>
  </conditionalFormatting>
  <conditionalFormatting sqref="A57:A59">
    <cfRule type="cellIs" dxfId="8598" priority="185" operator="equal">
      <formula>"Receiving"</formula>
    </cfRule>
  </conditionalFormatting>
  <conditionalFormatting sqref="A34:A47">
    <cfRule type="cellIs" dxfId="8597" priority="184" operator="equal">
      <formula>"SLC"</formula>
    </cfRule>
  </conditionalFormatting>
  <conditionalFormatting sqref="A34:A47">
    <cfRule type="cellIs" dxfId="8596" priority="180" operator="equal">
      <formula>"IDF"</formula>
    </cfRule>
    <cfRule type="cellIs" dxfId="8595" priority="181" operator="equal">
      <formula>"Costco"</formula>
    </cfRule>
    <cfRule type="cellIs" dxfId="8594" priority="182" operator="equal">
      <formula>"Gutzy"</formula>
    </cfRule>
    <cfRule type="cellIs" dxfId="8593" priority="183" operator="equal">
      <formula>"LCP"</formula>
    </cfRule>
  </conditionalFormatting>
  <conditionalFormatting sqref="A34:A47">
    <cfRule type="cellIs" dxfId="8592" priority="179" operator="equal">
      <formula>"Receiving"</formula>
    </cfRule>
  </conditionalFormatting>
  <conditionalFormatting sqref="A48:A53">
    <cfRule type="cellIs" dxfId="8591" priority="178" operator="equal">
      <formula>"SLC"</formula>
    </cfRule>
  </conditionalFormatting>
  <conditionalFormatting sqref="A48:A53">
    <cfRule type="cellIs" dxfId="8590" priority="174" operator="equal">
      <formula>"IDF"</formula>
    </cfRule>
    <cfRule type="cellIs" dxfId="8589" priority="175" operator="equal">
      <formula>"Costco"</formula>
    </cfRule>
    <cfRule type="cellIs" dxfId="8588" priority="176" operator="equal">
      <formula>"Gutzy"</formula>
    </cfRule>
    <cfRule type="cellIs" dxfId="8587" priority="177" operator="equal">
      <formula>"LCP"</formula>
    </cfRule>
  </conditionalFormatting>
  <conditionalFormatting sqref="A48:A53">
    <cfRule type="cellIs" dxfId="8586" priority="173" operator="equal">
      <formula>"Receiving"</formula>
    </cfRule>
  </conditionalFormatting>
  <conditionalFormatting sqref="J59">
    <cfRule type="cellIs" dxfId="8585" priority="172" operator="equal">
      <formula>"SLC"</formula>
    </cfRule>
  </conditionalFormatting>
  <conditionalFormatting sqref="J59">
    <cfRule type="cellIs" dxfId="8584" priority="168" operator="equal">
      <formula>"IDF"</formula>
    </cfRule>
    <cfRule type="cellIs" dxfId="8583" priority="169" operator="equal">
      <formula>"Costco"</formula>
    </cfRule>
    <cfRule type="cellIs" dxfId="8582" priority="170" operator="equal">
      <formula>"Gutzy"</formula>
    </cfRule>
    <cfRule type="cellIs" dxfId="8581" priority="171" operator="equal">
      <formula>"LCP"</formula>
    </cfRule>
  </conditionalFormatting>
  <conditionalFormatting sqref="J59">
    <cfRule type="cellIs" dxfId="8580" priority="167" operator="equal">
      <formula>"Receiving"</formula>
    </cfRule>
  </conditionalFormatting>
  <conditionalFormatting sqref="J59">
    <cfRule type="cellIs" dxfId="8579" priority="166" operator="equal">
      <formula>"SLC"</formula>
    </cfRule>
  </conditionalFormatting>
  <conditionalFormatting sqref="J59">
    <cfRule type="cellIs" dxfId="8578" priority="162" operator="equal">
      <formula>"IDF"</formula>
    </cfRule>
    <cfRule type="cellIs" dxfId="8577" priority="163" operator="equal">
      <formula>"Costco"</formula>
    </cfRule>
    <cfRule type="cellIs" dxfId="8576" priority="164" operator="equal">
      <formula>"Gutzy"</formula>
    </cfRule>
    <cfRule type="cellIs" dxfId="8575" priority="165" operator="equal">
      <formula>"LCP"</formula>
    </cfRule>
  </conditionalFormatting>
  <conditionalFormatting sqref="J59">
    <cfRule type="cellIs" dxfId="8574" priority="161" operator="equal">
      <formula>"Receiving"</formula>
    </cfRule>
  </conditionalFormatting>
  <conditionalFormatting sqref="J34:J47">
    <cfRule type="cellIs" dxfId="8573" priority="160" operator="equal">
      <formula>"SLC"</formula>
    </cfRule>
  </conditionalFormatting>
  <conditionalFormatting sqref="J34:J47">
    <cfRule type="cellIs" dxfId="8572" priority="156" operator="equal">
      <formula>"IDF"</formula>
    </cfRule>
    <cfRule type="cellIs" dxfId="8571" priority="157" operator="equal">
      <formula>"Costco"</formula>
    </cfRule>
    <cfRule type="cellIs" dxfId="8570" priority="158" operator="equal">
      <formula>"Gutzy"</formula>
    </cfRule>
    <cfRule type="cellIs" dxfId="8569" priority="159" operator="equal">
      <formula>"LCP"</formula>
    </cfRule>
  </conditionalFormatting>
  <conditionalFormatting sqref="J34:J47">
    <cfRule type="cellIs" dxfId="8568" priority="155" operator="equal">
      <formula>"Receiving"</formula>
    </cfRule>
  </conditionalFormatting>
  <conditionalFormatting sqref="J48:J52">
    <cfRule type="cellIs" dxfId="8567" priority="154" operator="equal">
      <formula>"SLC"</formula>
    </cfRule>
  </conditionalFormatting>
  <conditionalFormatting sqref="J48:J52">
    <cfRule type="cellIs" dxfId="8566" priority="150" operator="equal">
      <formula>"IDF"</formula>
    </cfRule>
    <cfRule type="cellIs" dxfId="8565" priority="151" operator="equal">
      <formula>"Costco"</formula>
    </cfRule>
    <cfRule type="cellIs" dxfId="8564" priority="152" operator="equal">
      <formula>"Gutzy"</formula>
    </cfRule>
    <cfRule type="cellIs" dxfId="8563" priority="153" operator="equal">
      <formula>"LCP"</formula>
    </cfRule>
  </conditionalFormatting>
  <conditionalFormatting sqref="J48:J52">
    <cfRule type="cellIs" dxfId="8562" priority="149" operator="equal">
      <formula>"Receiving"</formula>
    </cfRule>
  </conditionalFormatting>
  <conditionalFormatting sqref="S56">
    <cfRule type="cellIs" dxfId="8561" priority="148" operator="equal">
      <formula>"SLC"</formula>
    </cfRule>
  </conditionalFormatting>
  <conditionalFormatting sqref="S56">
    <cfRule type="cellIs" dxfId="8560" priority="144" operator="equal">
      <formula>"IDF"</formula>
    </cfRule>
    <cfRule type="cellIs" dxfId="8559" priority="145" operator="equal">
      <formula>"Costco"</formula>
    </cfRule>
    <cfRule type="cellIs" dxfId="8558" priority="146" operator="equal">
      <formula>"Gutzy"</formula>
    </cfRule>
    <cfRule type="cellIs" dxfId="8557" priority="147" operator="equal">
      <formula>"LCP"</formula>
    </cfRule>
  </conditionalFormatting>
  <conditionalFormatting sqref="S56">
    <cfRule type="cellIs" dxfId="8556" priority="143" operator="equal">
      <formula>"Receiving"</formula>
    </cfRule>
  </conditionalFormatting>
  <conditionalFormatting sqref="S59">
    <cfRule type="cellIs" dxfId="8555" priority="142" operator="equal">
      <formula>"SLC"</formula>
    </cfRule>
  </conditionalFormatting>
  <conditionalFormatting sqref="S59">
    <cfRule type="cellIs" dxfId="8554" priority="138" operator="equal">
      <formula>"IDF"</formula>
    </cfRule>
    <cfRule type="cellIs" dxfId="8553" priority="139" operator="equal">
      <formula>"Costco"</formula>
    </cfRule>
    <cfRule type="cellIs" dxfId="8552" priority="140" operator="equal">
      <formula>"Gutzy"</formula>
    </cfRule>
    <cfRule type="cellIs" dxfId="8551" priority="141" operator="equal">
      <formula>"LCP"</formula>
    </cfRule>
  </conditionalFormatting>
  <conditionalFormatting sqref="S59">
    <cfRule type="cellIs" dxfId="8550" priority="137" operator="equal">
      <formula>"Receiving"</formula>
    </cfRule>
  </conditionalFormatting>
  <conditionalFormatting sqref="S56:S59">
    <cfRule type="cellIs" dxfId="8549" priority="136" operator="equal">
      <formula>"SLC"</formula>
    </cfRule>
  </conditionalFormatting>
  <conditionalFormatting sqref="S56:S59">
    <cfRule type="cellIs" dxfId="8548" priority="132" operator="equal">
      <formula>"IDF"</formula>
    </cfRule>
    <cfRule type="cellIs" dxfId="8547" priority="133" operator="equal">
      <formula>"Costco"</formula>
    </cfRule>
    <cfRule type="cellIs" dxfId="8546" priority="134" operator="equal">
      <formula>"Gutzy"</formula>
    </cfRule>
    <cfRule type="cellIs" dxfId="8545" priority="135" operator="equal">
      <formula>"LCP"</formula>
    </cfRule>
  </conditionalFormatting>
  <conditionalFormatting sqref="S56:S59">
    <cfRule type="cellIs" dxfId="8544" priority="131" operator="equal">
      <formula>"Receiving"</formula>
    </cfRule>
  </conditionalFormatting>
  <conditionalFormatting sqref="S54:S55 S34:S47">
    <cfRule type="cellIs" dxfId="8543" priority="130" operator="equal">
      <formula>"SLC"</formula>
    </cfRule>
  </conditionalFormatting>
  <conditionalFormatting sqref="S54:S55 S34:S47">
    <cfRule type="cellIs" dxfId="8542" priority="126" operator="equal">
      <formula>"IDF"</formula>
    </cfRule>
    <cfRule type="cellIs" dxfId="8541" priority="127" operator="equal">
      <formula>"Costco"</formula>
    </cfRule>
    <cfRule type="cellIs" dxfId="8540" priority="128" operator="equal">
      <formula>"Gutzy"</formula>
    </cfRule>
    <cfRule type="cellIs" dxfId="8539" priority="129" operator="equal">
      <formula>"LCP"</formula>
    </cfRule>
  </conditionalFormatting>
  <conditionalFormatting sqref="S54:S55 S34:S47">
    <cfRule type="cellIs" dxfId="8538" priority="125" operator="equal">
      <formula>"Receiving"</formula>
    </cfRule>
  </conditionalFormatting>
  <conditionalFormatting sqref="S48:S53">
    <cfRule type="cellIs" dxfId="8537" priority="124" operator="equal">
      <formula>"SLC"</formula>
    </cfRule>
  </conditionalFormatting>
  <conditionalFormatting sqref="S48:S53">
    <cfRule type="cellIs" dxfId="8536" priority="120" operator="equal">
      <formula>"IDF"</formula>
    </cfRule>
    <cfRule type="cellIs" dxfId="8535" priority="121" operator="equal">
      <formula>"Costco"</formula>
    </cfRule>
    <cfRule type="cellIs" dxfId="8534" priority="122" operator="equal">
      <formula>"Gutzy"</formula>
    </cfRule>
    <cfRule type="cellIs" dxfId="8533" priority="123" operator="equal">
      <formula>"LCP"</formula>
    </cfRule>
  </conditionalFormatting>
  <conditionalFormatting sqref="S48:S53">
    <cfRule type="cellIs" dxfId="8532" priority="119" operator="equal">
      <formula>"Receiving"</formula>
    </cfRule>
  </conditionalFormatting>
  <conditionalFormatting sqref="A87">
    <cfRule type="cellIs" dxfId="8531" priority="118" operator="equal">
      <formula>"SLC"</formula>
    </cfRule>
  </conditionalFormatting>
  <conditionalFormatting sqref="A87">
    <cfRule type="cellIs" dxfId="8530" priority="114" operator="equal">
      <formula>"IDF"</formula>
    </cfRule>
    <cfRule type="cellIs" dxfId="8529" priority="115" operator="equal">
      <formula>"Costco"</formula>
    </cfRule>
    <cfRule type="cellIs" dxfId="8528" priority="116" operator="equal">
      <formula>"Gutzy"</formula>
    </cfRule>
    <cfRule type="cellIs" dxfId="8527" priority="117" operator="equal">
      <formula>"LCP"</formula>
    </cfRule>
  </conditionalFormatting>
  <conditionalFormatting sqref="A87">
    <cfRule type="cellIs" dxfId="8526" priority="113" operator="equal">
      <formula>"Receiving"</formula>
    </cfRule>
  </conditionalFormatting>
  <conditionalFormatting sqref="A85:A87">
    <cfRule type="cellIs" dxfId="8525" priority="112" operator="equal">
      <formula>"SLC"</formula>
    </cfRule>
  </conditionalFormatting>
  <conditionalFormatting sqref="A85:A87">
    <cfRule type="cellIs" dxfId="8524" priority="108" operator="equal">
      <formula>"IDF"</formula>
    </cfRule>
    <cfRule type="cellIs" dxfId="8523" priority="109" operator="equal">
      <formula>"Costco"</formula>
    </cfRule>
    <cfRule type="cellIs" dxfId="8522" priority="110" operator="equal">
      <formula>"Gutzy"</formula>
    </cfRule>
    <cfRule type="cellIs" dxfId="8521" priority="111" operator="equal">
      <formula>"LCP"</formula>
    </cfRule>
  </conditionalFormatting>
  <conditionalFormatting sqref="A85:A87">
    <cfRule type="cellIs" dxfId="8520" priority="107" operator="equal">
      <formula>"Receiving"</formula>
    </cfRule>
  </conditionalFormatting>
  <conditionalFormatting sqref="A82 A62:A75">
    <cfRule type="cellIs" dxfId="8519" priority="106" operator="equal">
      <formula>"SLC"</formula>
    </cfRule>
  </conditionalFormatting>
  <conditionalFormatting sqref="A82 A62:A75">
    <cfRule type="cellIs" dxfId="8518" priority="102" operator="equal">
      <formula>"IDF"</formula>
    </cfRule>
    <cfRule type="cellIs" dxfId="8517" priority="103" operator="equal">
      <formula>"Costco"</formula>
    </cfRule>
    <cfRule type="cellIs" dxfId="8516" priority="104" operator="equal">
      <formula>"Gutzy"</formula>
    </cfRule>
    <cfRule type="cellIs" dxfId="8515" priority="105" operator="equal">
      <formula>"LCP"</formula>
    </cfRule>
  </conditionalFormatting>
  <conditionalFormatting sqref="A82 A62:A75">
    <cfRule type="cellIs" dxfId="8514" priority="101" operator="equal">
      <formula>"Receiving"</formula>
    </cfRule>
  </conditionalFormatting>
  <conditionalFormatting sqref="A76:A81">
    <cfRule type="cellIs" dxfId="8513" priority="100" operator="equal">
      <formula>"SLC"</formula>
    </cfRule>
  </conditionalFormatting>
  <conditionalFormatting sqref="A76:A81">
    <cfRule type="cellIs" dxfId="8512" priority="96" operator="equal">
      <formula>"IDF"</formula>
    </cfRule>
    <cfRule type="cellIs" dxfId="8511" priority="97" operator="equal">
      <formula>"Costco"</formula>
    </cfRule>
    <cfRule type="cellIs" dxfId="8510" priority="98" operator="equal">
      <formula>"Gutzy"</formula>
    </cfRule>
    <cfRule type="cellIs" dxfId="8509" priority="99" operator="equal">
      <formula>"LCP"</formula>
    </cfRule>
  </conditionalFormatting>
  <conditionalFormatting sqref="A76:A81">
    <cfRule type="cellIs" dxfId="8508" priority="95" operator="equal">
      <formula>"Receiving"</formula>
    </cfRule>
  </conditionalFormatting>
  <conditionalFormatting sqref="A89:A97 H89:H97">
    <cfRule type="cellIs" dxfId="8507" priority="94" operator="equal">
      <formula>"SLC"</formula>
    </cfRule>
  </conditionalFormatting>
  <conditionalFormatting sqref="A89:A97 H89:H97">
    <cfRule type="cellIs" dxfId="8506" priority="90" operator="equal">
      <formula>"IDF"</formula>
    </cfRule>
    <cfRule type="cellIs" dxfId="8505" priority="91" operator="equal">
      <formula>"Costco"</formula>
    </cfRule>
    <cfRule type="cellIs" dxfId="8504" priority="92" operator="equal">
      <formula>"Gutzy"</formula>
    </cfRule>
    <cfRule type="cellIs" dxfId="8503" priority="93" operator="equal">
      <formula>"LCP"</formula>
    </cfRule>
  </conditionalFormatting>
  <conditionalFormatting sqref="A89:A97 H89:H97">
    <cfRule type="cellIs" dxfId="8502" priority="89" operator="equal">
      <formula>"Receiving"</formula>
    </cfRule>
  </conditionalFormatting>
  <conditionalFormatting sqref="S71:S76 N62:N67 N71:N77">
    <cfRule type="cellIs" dxfId="8501" priority="88" operator="equal">
      <formula>"SLC"</formula>
    </cfRule>
  </conditionalFormatting>
  <conditionalFormatting sqref="S71:S76 N62:N67 N71:N77">
    <cfRule type="cellIs" dxfId="8500" priority="84" operator="equal">
      <formula>"IDF"</formula>
    </cfRule>
    <cfRule type="cellIs" dxfId="8499" priority="85" operator="equal">
      <formula>"Costco"</formula>
    </cfRule>
    <cfRule type="cellIs" dxfId="8498" priority="86" operator="equal">
      <formula>"Gutzy"</formula>
    </cfRule>
    <cfRule type="cellIs" dxfId="8497" priority="87" operator="equal">
      <formula>"LCP"</formula>
    </cfRule>
  </conditionalFormatting>
  <conditionalFormatting sqref="S71:S76">
    <cfRule type="cellIs" dxfId="8496" priority="83" operator="equal">
      <formula>"Receiving"</formula>
    </cfRule>
  </conditionalFormatting>
  <conditionalFormatting sqref="Q62:Q66 T72:T77 W62:W67 O61 U71 L61:L67 S62:T67">
    <cfRule type="cellIs" dxfId="8495" priority="82" operator="equal">
      <formula>"SLC"</formula>
    </cfRule>
  </conditionalFormatting>
  <conditionalFormatting sqref="Q62:Q66 T72:T77 W62:W67 O61 U71 L61:L67 S62:T67">
    <cfRule type="cellIs" dxfId="8494" priority="78" operator="equal">
      <formula>"IDF"</formula>
    </cfRule>
    <cfRule type="cellIs" dxfId="8493" priority="79" operator="equal">
      <formula>"Costco"</formula>
    </cfRule>
    <cfRule type="cellIs" dxfId="8492" priority="80" operator="equal">
      <formula>"Gutzy"</formula>
    </cfRule>
    <cfRule type="cellIs" dxfId="8491" priority="81" operator="equal">
      <formula>"LCP"</formula>
    </cfRule>
  </conditionalFormatting>
  <conditionalFormatting sqref="Q72:Q77">
    <cfRule type="cellIs" dxfId="8490" priority="77" operator="equal">
      <formula>"SLC"</formula>
    </cfRule>
  </conditionalFormatting>
  <conditionalFormatting sqref="Q72:Q77">
    <cfRule type="cellIs" dxfId="8489" priority="73" operator="equal">
      <formula>"IDF"</formula>
    </cfRule>
    <cfRule type="cellIs" dxfId="8488" priority="74" operator="equal">
      <formula>"Costco"</formula>
    </cfRule>
    <cfRule type="cellIs" dxfId="8487" priority="75" operator="equal">
      <formula>"Gutzy"</formula>
    </cfRule>
    <cfRule type="cellIs" dxfId="8486" priority="76" operator="equal">
      <formula>"LCP"</formula>
    </cfRule>
  </conditionalFormatting>
  <conditionalFormatting sqref="W72:W77">
    <cfRule type="cellIs" dxfId="8485" priority="72" operator="equal">
      <formula>"SLC"</formula>
    </cfRule>
  </conditionalFormatting>
  <conditionalFormatting sqref="W72:W77">
    <cfRule type="cellIs" dxfId="8484" priority="68" operator="equal">
      <formula>"IDF"</formula>
    </cfRule>
    <cfRule type="cellIs" dxfId="8483" priority="69" operator="equal">
      <formula>"Costco"</formula>
    </cfRule>
    <cfRule type="cellIs" dxfId="8482" priority="70" operator="equal">
      <formula>"Gutzy"</formula>
    </cfRule>
    <cfRule type="cellIs" dxfId="8481" priority="71" operator="equal">
      <formula>"LCP"</formula>
    </cfRule>
  </conditionalFormatting>
  <conditionalFormatting sqref="N71:N77 U71 L61:L67 S62:S67">
    <cfRule type="cellIs" dxfId="8480" priority="67" operator="equal">
      <formula>"Receiving"</formula>
    </cfRule>
  </conditionalFormatting>
  <conditionalFormatting sqref="A26">
    <cfRule type="cellIs" dxfId="8479" priority="66" operator="equal">
      <formula>"SLC"</formula>
    </cfRule>
  </conditionalFormatting>
  <conditionalFormatting sqref="A26">
    <cfRule type="cellIs" dxfId="8478" priority="62" operator="equal">
      <formula>"IDF"</formula>
    </cfRule>
    <cfRule type="cellIs" dxfId="8477" priority="63" operator="equal">
      <formula>"Costco"</formula>
    </cfRule>
    <cfRule type="cellIs" dxfId="8476" priority="64" operator="equal">
      <formula>"Gutzy"</formula>
    </cfRule>
    <cfRule type="cellIs" dxfId="8475" priority="65" operator="equal">
      <formula>"LCP"</formula>
    </cfRule>
  </conditionalFormatting>
  <conditionalFormatting sqref="A26">
    <cfRule type="cellIs" dxfId="8474" priority="61" operator="equal">
      <formula>"Receiving"</formula>
    </cfRule>
  </conditionalFormatting>
  <conditionalFormatting sqref="A84">
    <cfRule type="cellIs" dxfId="8473" priority="60" operator="equal">
      <formula>"SLC"</formula>
    </cfRule>
  </conditionalFormatting>
  <conditionalFormatting sqref="A84">
    <cfRule type="cellIs" dxfId="8472" priority="56" operator="equal">
      <formula>"IDF"</formula>
    </cfRule>
    <cfRule type="cellIs" dxfId="8471" priority="57" operator="equal">
      <formula>"Costco"</formula>
    </cfRule>
    <cfRule type="cellIs" dxfId="8470" priority="58" operator="equal">
      <formula>"Gutzy"</formula>
    </cfRule>
    <cfRule type="cellIs" dxfId="8469" priority="59" operator="equal">
      <formula>"LCP"</formula>
    </cfRule>
  </conditionalFormatting>
  <conditionalFormatting sqref="A84">
    <cfRule type="cellIs" dxfId="8468" priority="55" operator="equal">
      <formula>"Receiving"</formula>
    </cfRule>
  </conditionalFormatting>
  <conditionalFormatting sqref="A5:A14">
    <cfRule type="cellIs" dxfId="8467" priority="54" operator="equal">
      <formula>"SLC"</formula>
    </cfRule>
  </conditionalFormatting>
  <conditionalFormatting sqref="A5:A14">
    <cfRule type="cellIs" dxfId="8466" priority="50" operator="equal">
      <formula>"IDF"</formula>
    </cfRule>
    <cfRule type="cellIs" dxfId="8465" priority="51" operator="equal">
      <formula>"Costco"</formula>
    </cfRule>
    <cfRule type="cellIs" dxfId="8464" priority="52" operator="equal">
      <formula>"Gutzy"</formula>
    </cfRule>
    <cfRule type="cellIs" dxfId="8463" priority="53" operator="equal">
      <formula>"LCP"</formula>
    </cfRule>
  </conditionalFormatting>
  <conditionalFormatting sqref="A5:A14">
    <cfRule type="cellIs" dxfId="8462" priority="49" operator="equal">
      <formula>"Receiving"</formula>
    </cfRule>
  </conditionalFormatting>
  <conditionalFormatting sqref="J25">
    <cfRule type="cellIs" dxfId="8461" priority="48" operator="equal">
      <formula>"SLC"</formula>
    </cfRule>
  </conditionalFormatting>
  <conditionalFormatting sqref="J25">
    <cfRule type="cellIs" dxfId="8460" priority="44" operator="equal">
      <formula>"IDF"</formula>
    </cfRule>
    <cfRule type="cellIs" dxfId="8459" priority="45" operator="equal">
      <formula>"Costco"</formula>
    </cfRule>
    <cfRule type="cellIs" dxfId="8458" priority="46" operator="equal">
      <formula>"Gutzy"</formula>
    </cfRule>
    <cfRule type="cellIs" dxfId="8457" priority="47" operator="equal">
      <formula>"LCP"</formula>
    </cfRule>
  </conditionalFormatting>
  <conditionalFormatting sqref="J25">
    <cfRule type="cellIs" dxfId="8456" priority="43" operator="equal">
      <formula>"Receiving"</formula>
    </cfRule>
  </conditionalFormatting>
  <conditionalFormatting sqref="A55">
    <cfRule type="cellIs" dxfId="8455" priority="42" operator="equal">
      <formula>"SLC"</formula>
    </cfRule>
  </conditionalFormatting>
  <conditionalFormatting sqref="A55">
    <cfRule type="cellIs" dxfId="8454" priority="38" operator="equal">
      <formula>"IDF"</formula>
    </cfRule>
    <cfRule type="cellIs" dxfId="8453" priority="39" operator="equal">
      <formula>"Costco"</formula>
    </cfRule>
    <cfRule type="cellIs" dxfId="8452" priority="40" operator="equal">
      <formula>"Gutzy"</formula>
    </cfRule>
    <cfRule type="cellIs" dxfId="8451" priority="41" operator="equal">
      <formula>"LCP"</formula>
    </cfRule>
  </conditionalFormatting>
  <conditionalFormatting sqref="A55">
    <cfRule type="cellIs" dxfId="8450" priority="37" operator="equal">
      <formula>"Receiving"</formula>
    </cfRule>
  </conditionalFormatting>
  <conditionalFormatting sqref="A83">
    <cfRule type="cellIs" dxfId="8449" priority="36" operator="equal">
      <formula>"SLC"</formula>
    </cfRule>
  </conditionalFormatting>
  <conditionalFormatting sqref="A83">
    <cfRule type="cellIs" dxfId="8448" priority="32" operator="equal">
      <formula>"IDF"</formula>
    </cfRule>
    <cfRule type="cellIs" dxfId="8447" priority="33" operator="equal">
      <formula>"Costco"</formula>
    </cfRule>
    <cfRule type="cellIs" dxfId="8446" priority="34" operator="equal">
      <formula>"Gutzy"</formula>
    </cfRule>
    <cfRule type="cellIs" dxfId="8445" priority="35" operator="equal">
      <formula>"LCP"</formula>
    </cfRule>
  </conditionalFormatting>
  <conditionalFormatting sqref="A83">
    <cfRule type="cellIs" dxfId="8444" priority="31" operator="equal">
      <formula>"Receiving"</formula>
    </cfRule>
  </conditionalFormatting>
  <conditionalFormatting sqref="J55 J58">
    <cfRule type="cellIs" dxfId="8443" priority="30" operator="equal">
      <formula>"SLC"</formula>
    </cfRule>
  </conditionalFormatting>
  <conditionalFormatting sqref="J55 J58">
    <cfRule type="cellIs" dxfId="8442" priority="26" operator="equal">
      <formula>"IDF"</formula>
    </cfRule>
    <cfRule type="cellIs" dxfId="8441" priority="27" operator="equal">
      <formula>"Costco"</formula>
    </cfRule>
    <cfRule type="cellIs" dxfId="8440" priority="28" operator="equal">
      <formula>"Gutzy"</formula>
    </cfRule>
    <cfRule type="cellIs" dxfId="8439" priority="29" operator="equal">
      <formula>"LCP"</formula>
    </cfRule>
  </conditionalFormatting>
  <conditionalFormatting sqref="J55 J58">
    <cfRule type="cellIs" dxfId="8438" priority="25" operator="equal">
      <formula>"Receiving"</formula>
    </cfRule>
  </conditionalFormatting>
  <conditionalFormatting sqref="J53 J56">
    <cfRule type="cellIs" dxfId="8437" priority="24" operator="equal">
      <formula>"SLC"</formula>
    </cfRule>
  </conditionalFormatting>
  <conditionalFormatting sqref="J53 J56">
    <cfRule type="cellIs" dxfId="8436" priority="20" operator="equal">
      <formula>"IDF"</formula>
    </cfRule>
    <cfRule type="cellIs" dxfId="8435" priority="21" operator="equal">
      <formula>"Costco"</formula>
    </cfRule>
    <cfRule type="cellIs" dxfId="8434" priority="22" operator="equal">
      <formula>"Gutzy"</formula>
    </cfRule>
    <cfRule type="cellIs" dxfId="8433" priority="23" operator="equal">
      <formula>"LCP"</formula>
    </cfRule>
  </conditionalFormatting>
  <conditionalFormatting sqref="J53 J56">
    <cfRule type="cellIs" dxfId="8432" priority="19" operator="equal">
      <formula>"Receiving"</formula>
    </cfRule>
  </conditionalFormatting>
  <conditionalFormatting sqref="J54 J57">
    <cfRule type="cellIs" dxfId="8431" priority="18" operator="equal">
      <formula>"SLC"</formula>
    </cfRule>
  </conditionalFormatting>
  <conditionalFormatting sqref="J54 J57">
    <cfRule type="cellIs" dxfId="8430" priority="14" operator="equal">
      <formula>"IDF"</formula>
    </cfRule>
    <cfRule type="cellIs" dxfId="8429" priority="15" operator="equal">
      <formula>"Costco"</formula>
    </cfRule>
    <cfRule type="cellIs" dxfId="8428" priority="16" operator="equal">
      <formula>"Gutzy"</formula>
    </cfRule>
    <cfRule type="cellIs" dxfId="8427" priority="17" operator="equal">
      <formula>"LCP"</formula>
    </cfRule>
  </conditionalFormatting>
  <conditionalFormatting sqref="J54 J57">
    <cfRule type="cellIs" dxfId="8426" priority="13" operator="equal">
      <formula>"Receiving"</formula>
    </cfRule>
  </conditionalFormatting>
  <conditionalFormatting sqref="A56">
    <cfRule type="cellIs" dxfId="8425" priority="12" operator="equal">
      <formula>"SLC"</formula>
    </cfRule>
  </conditionalFormatting>
  <conditionalFormatting sqref="A56">
    <cfRule type="cellIs" dxfId="8424" priority="8" operator="equal">
      <formula>"IDF"</formula>
    </cfRule>
    <cfRule type="cellIs" dxfId="8423" priority="9" operator="equal">
      <formula>"Costco"</formula>
    </cfRule>
    <cfRule type="cellIs" dxfId="8422" priority="10" operator="equal">
      <formula>"Gutzy"</formula>
    </cfRule>
    <cfRule type="cellIs" dxfId="8421" priority="11" operator="equal">
      <formula>"LCP"</formula>
    </cfRule>
  </conditionalFormatting>
  <conditionalFormatting sqref="A56">
    <cfRule type="cellIs" dxfId="8420" priority="7" operator="equal">
      <formula>"Receiving"</formula>
    </cfRule>
  </conditionalFormatting>
  <conditionalFormatting sqref="J26">
    <cfRule type="cellIs" dxfId="8419" priority="6" operator="equal">
      <formula>"SLC"</formula>
    </cfRule>
  </conditionalFormatting>
  <conditionalFormatting sqref="J26">
    <cfRule type="cellIs" dxfId="8418" priority="2" operator="equal">
      <formula>"IDF"</formula>
    </cfRule>
    <cfRule type="cellIs" dxfId="8417" priority="3" operator="equal">
      <formula>"Costco"</formula>
    </cfRule>
    <cfRule type="cellIs" dxfId="8416" priority="4" operator="equal">
      <formula>"Gutzy"</formula>
    </cfRule>
    <cfRule type="cellIs" dxfId="8415" priority="5" operator="equal">
      <formula>"LCP"</formula>
    </cfRule>
  </conditionalFormatting>
  <conditionalFormatting sqref="J26">
    <cfRule type="cellIs" dxfId="841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889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89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5CD4E9-0553-4B6F-9046-07C4E9484481}">
          <x14:formula1>
            <xm:f>Lists!$A$1:$A$52</xm:f>
          </x14:formula1>
          <xm:sqref>C1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953F-3EBF-4FD0-81AD-40A4044DD0EE}">
  <sheetPr codeName="Sheet256">
    <tabColor rgb="FFFF0000"/>
    <pageSetUpPr fitToPage="1"/>
  </sheetPr>
  <dimension ref="A1:BC273"/>
  <sheetViews>
    <sheetView zoomScale="90" zoomScaleNormal="90" zoomScaleSheetLayoutView="37" workbookViewId="0">
      <selection activeCell="D13" sqref="D1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8.28515625" style="129" bestFit="1" customWidth="1"/>
    <col min="5" max="5" width="17.42578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4.7109375" style="129" customWidth="1"/>
    <col min="13" max="13" width="12.7109375" style="129" bestFit="1" customWidth="1"/>
    <col min="14" max="14" width="13.5703125" style="129" bestFit="1" customWidth="1"/>
    <col min="15" max="15" width="15.5703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173</v>
      </c>
    </row>
    <row r="2" spans="1:36" ht="8.25" customHeight="1" thickBot="1" x14ac:dyDescent="0.3"/>
    <row r="3" spans="1:36" ht="16.5" thickBot="1" x14ac:dyDescent="0.3">
      <c r="A3" s="476">
        <f>VLOOKUP(C1,Lists!A1:B52,2)</f>
        <v>46159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46160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46161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34968</v>
      </c>
      <c r="C5" s="137">
        <v>84801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34981</v>
      </c>
      <c r="L5" s="137">
        <v>85463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34997</v>
      </c>
      <c r="U5" s="137">
        <v>85514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34969</v>
      </c>
      <c r="C6" s="128">
        <v>84678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34982</v>
      </c>
      <c r="L6" s="128">
        <v>85474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34998</v>
      </c>
      <c r="U6" s="148">
        <v>85515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34970</v>
      </c>
      <c r="C7" s="128">
        <v>84679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34983</v>
      </c>
      <c r="L7" s="128">
        <v>85495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34999</v>
      </c>
      <c r="U7" s="128">
        <v>85516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34971</v>
      </c>
      <c r="C8" s="128">
        <v>84680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34984</v>
      </c>
      <c r="L8" s="128">
        <v>85498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35000</v>
      </c>
      <c r="U8" s="128">
        <v>85517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34972</v>
      </c>
      <c r="C9" s="128">
        <v>84681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34985</v>
      </c>
      <c r="L9" s="128">
        <v>85518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35001</v>
      </c>
      <c r="U9" s="128">
        <v>85519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34973</v>
      </c>
      <c r="C10" s="128">
        <v>84682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34986</v>
      </c>
      <c r="L10" s="128">
        <v>85526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35002</v>
      </c>
      <c r="U10" s="128">
        <v>85520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34974</v>
      </c>
      <c r="C11" s="128">
        <v>84683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34987</v>
      </c>
      <c r="L11" s="128">
        <v>85527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35003</v>
      </c>
      <c r="U11" s="128">
        <v>85521</v>
      </c>
      <c r="V11" s="128"/>
      <c r="W11" s="128" t="s">
        <v>62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34975</v>
      </c>
      <c r="C12" s="128">
        <v>84684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34988</v>
      </c>
      <c r="L12" s="128">
        <v>85528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35004</v>
      </c>
      <c r="U12" s="128">
        <v>85522</v>
      </c>
      <c r="V12" s="128"/>
      <c r="W12" s="128" t="s">
        <v>72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34976</v>
      </c>
      <c r="C13" s="245">
        <v>84685</v>
      </c>
      <c r="D13" s="245" t="s">
        <v>102</v>
      </c>
      <c r="E13" s="128" t="s">
        <v>72</v>
      </c>
      <c r="F13" s="142"/>
      <c r="G13" s="302"/>
      <c r="H13" s="142"/>
      <c r="I13" s="311"/>
      <c r="J13" s="145" t="s">
        <v>19</v>
      </c>
      <c r="K13" s="205">
        <v>34989</v>
      </c>
      <c r="L13" s="128">
        <v>85529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35005</v>
      </c>
      <c r="U13" s="128">
        <v>85523</v>
      </c>
      <c r="V13" s="128"/>
      <c r="W13" s="128" t="s">
        <v>71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34977</v>
      </c>
      <c r="C14" s="128">
        <v>84686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34990</v>
      </c>
      <c r="L14" s="128">
        <v>85530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35006</v>
      </c>
      <c r="U14" s="128">
        <v>85524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34978</v>
      </c>
      <c r="C15" s="128">
        <v>4501364887</v>
      </c>
      <c r="D15" s="128"/>
      <c r="E15" s="128"/>
      <c r="F15" s="142" t="s">
        <v>14</v>
      </c>
      <c r="G15" s="302"/>
      <c r="H15" s="142"/>
      <c r="I15" s="311"/>
      <c r="J15" s="145" t="s">
        <v>19</v>
      </c>
      <c r="K15" s="205">
        <v>34991</v>
      </c>
      <c r="L15" s="128">
        <v>85531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35007</v>
      </c>
      <c r="U15" s="128">
        <v>85525</v>
      </c>
      <c r="V15" s="128"/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34979</v>
      </c>
      <c r="C16" s="128">
        <v>4501364888</v>
      </c>
      <c r="D16" s="128"/>
      <c r="E16" s="128"/>
      <c r="F16" s="142" t="s">
        <v>78</v>
      </c>
      <c r="G16" s="302"/>
      <c r="H16" s="142"/>
      <c r="I16" s="311"/>
      <c r="J16" s="145" t="s">
        <v>19</v>
      </c>
      <c r="K16" s="205">
        <v>34992</v>
      </c>
      <c r="L16" s="148">
        <v>85542</v>
      </c>
      <c r="M16" s="128"/>
      <c r="N16" s="128" t="s">
        <v>71</v>
      </c>
      <c r="O16" s="142"/>
      <c r="P16" s="302"/>
      <c r="Q16" s="142"/>
      <c r="R16" s="311"/>
      <c r="S16" s="145" t="s">
        <v>63</v>
      </c>
      <c r="T16" s="205">
        <v>35008</v>
      </c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23</v>
      </c>
      <c r="B17" s="245">
        <v>34980</v>
      </c>
      <c r="C17" s="128"/>
      <c r="D17" s="128"/>
      <c r="E17" s="320" t="s">
        <v>174</v>
      </c>
      <c r="F17" s="142"/>
      <c r="G17" s="302"/>
      <c r="H17" s="142"/>
      <c r="I17" s="309">
        <v>46160</v>
      </c>
      <c r="J17" s="145" t="s">
        <v>20</v>
      </c>
      <c r="K17" s="205">
        <v>34993</v>
      </c>
      <c r="L17" s="128">
        <v>85493</v>
      </c>
      <c r="M17" s="128"/>
      <c r="N17" s="128" t="s">
        <v>62</v>
      </c>
      <c r="O17" s="142"/>
      <c r="P17" s="302"/>
      <c r="Q17" s="142"/>
      <c r="R17" s="311"/>
      <c r="S17" s="145" t="s">
        <v>20</v>
      </c>
      <c r="T17" s="205">
        <v>35009</v>
      </c>
      <c r="U17" s="128">
        <v>85491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20</v>
      </c>
      <c r="K18" s="205">
        <v>34994</v>
      </c>
      <c r="L18" s="128">
        <v>85494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05">
        <v>35010</v>
      </c>
      <c r="U18" s="128">
        <v>85492</v>
      </c>
      <c r="V18" s="128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22</v>
      </c>
      <c r="K19" s="205">
        <v>33776</v>
      </c>
      <c r="L19" s="128">
        <v>4501365152</v>
      </c>
      <c r="M19" s="128"/>
      <c r="N19" s="128"/>
      <c r="O19" s="142" t="s">
        <v>78</v>
      </c>
      <c r="P19" s="302"/>
      <c r="Q19" s="142"/>
      <c r="R19" s="311"/>
      <c r="S19" s="145" t="s">
        <v>22</v>
      </c>
      <c r="T19" s="205">
        <v>35011</v>
      </c>
      <c r="U19" s="128">
        <v>4501365380</v>
      </c>
      <c r="V19" s="128"/>
      <c r="W19" s="128"/>
      <c r="X19" s="142" t="s">
        <v>17</v>
      </c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05">
        <v>34996</v>
      </c>
      <c r="L20" s="148">
        <v>4501365153</v>
      </c>
      <c r="M20" s="128"/>
      <c r="N20" s="128"/>
      <c r="O20" s="142" t="s">
        <v>65</v>
      </c>
      <c r="P20" s="302"/>
      <c r="Q20" s="142"/>
      <c r="R20" s="315"/>
      <c r="S20" s="145" t="s">
        <v>22</v>
      </c>
      <c r="T20" s="205">
        <v>35012</v>
      </c>
      <c r="U20" s="128">
        <v>4501365382</v>
      </c>
      <c r="V20" s="128"/>
      <c r="W20" s="128"/>
      <c r="X20" s="142" t="s">
        <v>65</v>
      </c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ht="31.5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175</v>
      </c>
      <c r="K22" s="128"/>
      <c r="L22" s="153" t="s">
        <v>176</v>
      </c>
      <c r="M22" s="128"/>
      <c r="N22" s="128"/>
      <c r="O22" s="142" t="s">
        <v>64</v>
      </c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07">
        <v>30041529</v>
      </c>
      <c r="L24" s="154" t="s">
        <v>81</v>
      </c>
      <c r="M24" s="141"/>
      <c r="N24" s="141"/>
      <c r="O24" s="142"/>
      <c r="P24" s="304"/>
      <c r="Q24" s="143"/>
      <c r="R24" s="316"/>
      <c r="S24" s="152" t="s">
        <v>12</v>
      </c>
      <c r="T24" s="205">
        <v>30041530</v>
      </c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30041146</v>
      </c>
      <c r="C25" s="128" t="s">
        <v>13</v>
      </c>
      <c r="D25" s="128"/>
      <c r="E25" s="128"/>
      <c r="F25" s="162" t="s">
        <v>177</v>
      </c>
      <c r="G25" s="128"/>
      <c r="H25" s="142"/>
      <c r="I25" s="311"/>
      <c r="J25" s="156" t="s">
        <v>12</v>
      </c>
      <c r="K25" s="207">
        <v>30042134</v>
      </c>
      <c r="L25" s="154" t="s">
        <v>77</v>
      </c>
      <c r="M25" s="141"/>
      <c r="N25" s="141"/>
      <c r="O25" s="143" t="s">
        <v>17</v>
      </c>
      <c r="P25" s="304"/>
      <c r="Q25" s="143"/>
      <c r="R25" s="316"/>
      <c r="S25" s="145"/>
      <c r="T25" s="148"/>
      <c r="U25" s="153"/>
      <c r="V25" s="128"/>
      <c r="W25" s="128"/>
      <c r="X25" s="142" t="s">
        <v>100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205">
        <v>30041936</v>
      </c>
      <c r="C26" s="128" t="s">
        <v>87</v>
      </c>
      <c r="D26" s="128"/>
      <c r="E26" s="128"/>
      <c r="F26" s="250" t="s">
        <v>16</v>
      </c>
      <c r="G26" s="175"/>
      <c r="H26" s="142"/>
      <c r="I26" s="311"/>
      <c r="J26" s="156"/>
      <c r="K26" s="141"/>
      <c r="L26" s="154"/>
      <c r="M26" s="141"/>
      <c r="N26" s="141"/>
      <c r="O26" s="143"/>
      <c r="P26" s="304"/>
      <c r="Q26" s="143"/>
      <c r="R26" s="316"/>
      <c r="S26" s="145" t="s">
        <v>12</v>
      </c>
      <c r="T26" s="210">
        <v>30041149</v>
      </c>
      <c r="U26" s="153" t="s">
        <v>13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 t="s">
        <v>12</v>
      </c>
      <c r="B27" s="205">
        <v>30041492</v>
      </c>
      <c r="C27" s="128" t="s">
        <v>77</v>
      </c>
      <c r="D27" s="128"/>
      <c r="E27" s="128"/>
      <c r="F27" s="162" t="s">
        <v>64</v>
      </c>
      <c r="G27" s="128"/>
      <c r="H27" s="142"/>
      <c r="I27" s="311"/>
      <c r="J27" s="145" t="s">
        <v>12</v>
      </c>
      <c r="K27" s="245">
        <v>30041508</v>
      </c>
      <c r="L27" s="339" t="s">
        <v>94</v>
      </c>
      <c r="M27" s="128"/>
      <c r="N27" s="128"/>
      <c r="O27" s="142" t="s">
        <v>64</v>
      </c>
      <c r="P27" s="302"/>
      <c r="Q27" s="142"/>
      <c r="R27" s="409"/>
      <c r="S27" s="175"/>
      <c r="T27" s="175"/>
      <c r="U27" s="175"/>
      <c r="V27" s="175"/>
      <c r="W27" s="175"/>
      <c r="X27" s="175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 t="s">
        <v>12</v>
      </c>
      <c r="T28" s="205">
        <v>30041493</v>
      </c>
      <c r="U28" s="128" t="s">
        <v>77</v>
      </c>
      <c r="V28" s="128"/>
      <c r="W28" s="128"/>
      <c r="X28" s="142" t="s">
        <v>17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30041992</v>
      </c>
      <c r="L29" s="300" t="s">
        <v>79</v>
      </c>
      <c r="M29" s="299"/>
      <c r="N29" s="299"/>
      <c r="O29" s="297" t="s">
        <v>16</v>
      </c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334">
        <v>30041207</v>
      </c>
      <c r="L30" s="158" t="s">
        <v>13</v>
      </c>
      <c r="M30" s="158"/>
      <c r="N30" s="158"/>
      <c r="O30" s="159" t="s">
        <v>66</v>
      </c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46162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46163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46164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35013</v>
      </c>
      <c r="C34" s="137">
        <v>85508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35030</v>
      </c>
      <c r="L34" s="137">
        <v>85507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35047</v>
      </c>
      <c r="U34" s="137">
        <v>85470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35014</v>
      </c>
      <c r="C35" s="128">
        <v>85509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35031</v>
      </c>
      <c r="L35" s="128">
        <v>85532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35048</v>
      </c>
      <c r="U35" s="128">
        <v>85471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35015</v>
      </c>
      <c r="C36" s="128">
        <v>85510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35032</v>
      </c>
      <c r="L36" s="128">
        <v>85533</v>
      </c>
      <c r="M36" s="128"/>
      <c r="N36" s="128" t="s">
        <v>89</v>
      </c>
      <c r="O36" s="142"/>
      <c r="P36" s="302"/>
      <c r="Q36" s="142"/>
      <c r="R36" s="311"/>
      <c r="S36" s="145" t="s">
        <v>19</v>
      </c>
      <c r="T36" s="205">
        <v>35049</v>
      </c>
      <c r="U36" s="128">
        <v>85472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35016</v>
      </c>
      <c r="C37" s="128">
        <v>85511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35033</v>
      </c>
      <c r="L37" s="128">
        <v>85534</v>
      </c>
      <c r="M37" s="128"/>
      <c r="N37" s="128" t="s">
        <v>69</v>
      </c>
      <c r="O37" s="142"/>
      <c r="P37" s="302"/>
      <c r="Q37" s="142"/>
      <c r="R37" s="311"/>
      <c r="S37" s="145" t="s">
        <v>19</v>
      </c>
      <c r="T37" s="205">
        <v>35050</v>
      </c>
      <c r="U37" s="128">
        <v>85473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35017</v>
      </c>
      <c r="C38" s="128">
        <v>85512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35034</v>
      </c>
      <c r="L38" s="128">
        <v>85535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35051</v>
      </c>
      <c r="U38" s="128">
        <v>85475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35018</v>
      </c>
      <c r="C39" s="128">
        <v>85513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35035</v>
      </c>
      <c r="L39" s="128">
        <v>85536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35052</v>
      </c>
      <c r="U39" s="128">
        <v>85476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35019</v>
      </c>
      <c r="C40" s="128">
        <v>85544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35036</v>
      </c>
      <c r="L40" s="128">
        <v>85537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205">
        <v>35053</v>
      </c>
      <c r="U40" s="128">
        <v>85477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35020</v>
      </c>
      <c r="C41" s="128">
        <v>85545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35037</v>
      </c>
      <c r="L41" s="128">
        <v>85538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35054</v>
      </c>
      <c r="U41" s="128">
        <v>85478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35021</v>
      </c>
      <c r="C42" s="128">
        <v>85546</v>
      </c>
      <c r="D42" s="128"/>
      <c r="E42" s="128" t="s">
        <v>89</v>
      </c>
      <c r="F42" s="142"/>
      <c r="G42" s="302"/>
      <c r="H42" s="142"/>
      <c r="I42" s="311"/>
      <c r="J42" s="145" t="s">
        <v>19</v>
      </c>
      <c r="K42" s="205">
        <v>35038</v>
      </c>
      <c r="L42" s="128">
        <v>85539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128">
        <v>35055</v>
      </c>
      <c r="U42" s="128">
        <v>85479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35022</v>
      </c>
      <c r="C43" s="128">
        <v>85547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35039</v>
      </c>
      <c r="L43" s="128">
        <v>85540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35056</v>
      </c>
      <c r="U43" s="128">
        <v>85480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35023</v>
      </c>
      <c r="C44" s="128">
        <v>85548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35040</v>
      </c>
      <c r="L44" s="128">
        <v>85541</v>
      </c>
      <c r="M44" s="128"/>
      <c r="N44" s="128" t="s">
        <v>62</v>
      </c>
      <c r="O44" s="142"/>
      <c r="P44" s="302"/>
      <c r="Q44" s="142"/>
      <c r="R44" s="311"/>
      <c r="S44" s="145" t="s">
        <v>19</v>
      </c>
      <c r="T44" s="205">
        <v>35057</v>
      </c>
      <c r="U44" s="128">
        <v>85481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35024</v>
      </c>
      <c r="C45" s="148">
        <v>85549</v>
      </c>
      <c r="D45" s="128"/>
      <c r="E45" s="128" t="s">
        <v>72</v>
      </c>
      <c r="F45" s="142"/>
      <c r="G45" s="302"/>
      <c r="H45" s="142"/>
      <c r="I45" s="311"/>
      <c r="J45" s="145" t="s">
        <v>19</v>
      </c>
      <c r="K45" s="205">
        <v>35041</v>
      </c>
      <c r="L45" s="148">
        <v>85543</v>
      </c>
      <c r="M45" s="128"/>
      <c r="N45" s="128" t="s">
        <v>71</v>
      </c>
      <c r="O45" s="142"/>
      <c r="P45" s="302"/>
      <c r="Q45" s="142"/>
      <c r="R45" s="311"/>
      <c r="S45" s="145" t="s">
        <v>19</v>
      </c>
      <c r="T45" s="205">
        <v>35058</v>
      </c>
      <c r="U45" s="148">
        <v>85482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35025</v>
      </c>
      <c r="C46" s="128">
        <v>85550</v>
      </c>
      <c r="D46" s="128"/>
      <c r="E46" s="128" t="s">
        <v>72</v>
      </c>
      <c r="F46" s="142"/>
      <c r="G46" s="302"/>
      <c r="H46" s="142"/>
      <c r="I46" s="311"/>
      <c r="J46" s="145" t="s">
        <v>63</v>
      </c>
      <c r="K46" s="245">
        <v>35042</v>
      </c>
      <c r="L46" s="128"/>
      <c r="M46" s="128"/>
      <c r="N46" s="128"/>
      <c r="O46" s="246" t="s">
        <v>178</v>
      </c>
      <c r="P46" s="302"/>
      <c r="Q46" s="142"/>
      <c r="R46" s="309">
        <v>46164</v>
      </c>
      <c r="S46" s="145" t="s">
        <v>19</v>
      </c>
      <c r="T46" s="205">
        <v>35059</v>
      </c>
      <c r="U46" s="128">
        <v>85483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35026</v>
      </c>
      <c r="C47" s="128">
        <v>85551</v>
      </c>
      <c r="D47" s="128"/>
      <c r="E47" s="128" t="s">
        <v>71</v>
      </c>
      <c r="F47" s="142"/>
      <c r="G47" s="302"/>
      <c r="H47" s="142"/>
      <c r="I47" s="311"/>
      <c r="J47" s="145" t="s">
        <v>20</v>
      </c>
      <c r="K47" s="205">
        <v>35043</v>
      </c>
      <c r="L47" s="128">
        <v>85489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35060</v>
      </c>
      <c r="U47" s="128">
        <v>85487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35027</v>
      </c>
      <c r="C48" s="128">
        <v>85552</v>
      </c>
      <c r="D48" s="128"/>
      <c r="E48" s="128" t="s">
        <v>71</v>
      </c>
      <c r="F48" s="142"/>
      <c r="G48" s="302"/>
      <c r="H48" s="142"/>
      <c r="I48" s="311"/>
      <c r="J48" s="145" t="s">
        <v>20</v>
      </c>
      <c r="K48" s="245">
        <v>35044</v>
      </c>
      <c r="L48" s="128">
        <v>85490</v>
      </c>
      <c r="M48" s="128"/>
      <c r="N48" s="128" t="s">
        <v>62</v>
      </c>
      <c r="O48" s="246" t="s">
        <v>178</v>
      </c>
      <c r="P48" s="302"/>
      <c r="Q48" s="142"/>
      <c r="R48" s="309">
        <v>46164</v>
      </c>
      <c r="S48" s="145" t="s">
        <v>20</v>
      </c>
      <c r="T48" s="205">
        <v>35061</v>
      </c>
      <c r="U48" s="128">
        <v>85488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35028</v>
      </c>
      <c r="C49" s="148">
        <v>4501365381</v>
      </c>
      <c r="D49" s="128"/>
      <c r="E49" s="128"/>
      <c r="F49" s="142" t="s">
        <v>78</v>
      </c>
      <c r="G49" s="302"/>
      <c r="H49" s="142"/>
      <c r="I49" s="315"/>
      <c r="J49" s="145" t="s">
        <v>22</v>
      </c>
      <c r="K49" s="245">
        <v>35045</v>
      </c>
      <c r="L49" s="128">
        <v>4501365902</v>
      </c>
      <c r="M49" s="128"/>
      <c r="N49" s="128"/>
      <c r="O49" s="142" t="s">
        <v>65</v>
      </c>
      <c r="P49" s="302"/>
      <c r="Q49" s="142"/>
      <c r="R49" s="333">
        <v>46165</v>
      </c>
      <c r="S49" s="145" t="s">
        <v>22</v>
      </c>
      <c r="T49" s="205">
        <v>35062</v>
      </c>
      <c r="U49" s="148">
        <v>4501366186</v>
      </c>
      <c r="V49" s="128"/>
      <c r="W49" s="128"/>
      <c r="X49" s="142" t="s">
        <v>65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245">
        <v>35029</v>
      </c>
      <c r="C50" s="128">
        <v>4501365383</v>
      </c>
      <c r="D50" s="128"/>
      <c r="E50" s="128"/>
      <c r="F50" s="142" t="s">
        <v>65</v>
      </c>
      <c r="G50" s="302"/>
      <c r="H50" s="142"/>
      <c r="I50" s="311">
        <v>46163</v>
      </c>
      <c r="J50" s="152" t="s">
        <v>22</v>
      </c>
      <c r="K50" s="205">
        <v>35046</v>
      </c>
      <c r="L50" s="148">
        <v>4501365901</v>
      </c>
      <c r="M50" s="128"/>
      <c r="N50" s="128"/>
      <c r="O50" s="142" t="s">
        <v>76</v>
      </c>
      <c r="P50" s="302"/>
      <c r="Q50" s="142"/>
      <c r="R50" s="311"/>
      <c r="S50" s="152" t="s">
        <v>22</v>
      </c>
      <c r="T50" s="205">
        <v>35063</v>
      </c>
      <c r="U50" s="128">
        <v>4501366188</v>
      </c>
      <c r="V50" s="128"/>
      <c r="W50" s="128"/>
      <c r="X50" s="142" t="s">
        <v>76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48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30041147</v>
      </c>
      <c r="C53" s="153" t="s">
        <v>13</v>
      </c>
      <c r="D53" s="141"/>
      <c r="E53" s="141"/>
      <c r="F53" s="142" t="s">
        <v>78</v>
      </c>
      <c r="G53" s="304"/>
      <c r="H53" s="143"/>
      <c r="I53" s="316"/>
      <c r="J53" s="156" t="s">
        <v>12</v>
      </c>
      <c r="K53" s="141">
        <v>30041494</v>
      </c>
      <c r="L53" s="154" t="s">
        <v>77</v>
      </c>
      <c r="M53" s="141">
        <v>754940</v>
      </c>
      <c r="N53" s="141"/>
      <c r="O53" s="142" t="s">
        <v>119</v>
      </c>
      <c r="P53" s="304"/>
      <c r="Q53" s="143"/>
      <c r="R53" s="316"/>
      <c r="S53" s="156" t="s">
        <v>12</v>
      </c>
      <c r="T53" s="141">
        <v>30041533</v>
      </c>
      <c r="U53" s="154" t="s">
        <v>81</v>
      </c>
      <c r="V53" s="141"/>
      <c r="W53" s="141"/>
      <c r="X53" s="143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30041531</v>
      </c>
      <c r="C54" s="153" t="s">
        <v>81</v>
      </c>
      <c r="D54" s="408" t="s">
        <v>179</v>
      </c>
      <c r="E54" s="141"/>
      <c r="F54" s="143"/>
      <c r="G54" s="304"/>
      <c r="H54" s="143"/>
      <c r="I54" s="316"/>
      <c r="J54" s="156" t="s">
        <v>12</v>
      </c>
      <c r="K54" s="141">
        <v>30041532</v>
      </c>
      <c r="L54" s="154" t="s">
        <v>81</v>
      </c>
      <c r="M54" s="141"/>
      <c r="N54" s="141"/>
      <c r="O54" s="143"/>
      <c r="P54" s="304" t="s">
        <v>100</v>
      </c>
      <c r="Q54" s="143"/>
      <c r="R54" s="316"/>
      <c r="S54" s="156" t="s">
        <v>12</v>
      </c>
      <c r="T54" s="141">
        <v>30041698</v>
      </c>
      <c r="U54" s="154" t="s">
        <v>79</v>
      </c>
      <c r="V54" s="141"/>
      <c r="W54" s="141"/>
      <c r="X54" s="143" t="s">
        <v>16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30042065</v>
      </c>
      <c r="C55" s="154" t="s">
        <v>77</v>
      </c>
      <c r="D55" s="141"/>
      <c r="E55" s="141"/>
      <c r="F55" s="143" t="s">
        <v>119</v>
      </c>
      <c r="G55" s="304"/>
      <c r="H55" s="143"/>
      <c r="I55" s="316"/>
      <c r="J55" s="156" t="s">
        <v>12</v>
      </c>
      <c r="K55" s="141">
        <v>30041150</v>
      </c>
      <c r="L55" s="154" t="s">
        <v>13</v>
      </c>
      <c r="M55" s="141"/>
      <c r="N55" s="141"/>
      <c r="O55" s="143" t="s">
        <v>17</v>
      </c>
      <c r="P55" s="304"/>
      <c r="Q55" s="143"/>
      <c r="R55" s="316"/>
      <c r="S55" s="156" t="s">
        <v>12</v>
      </c>
      <c r="T55" s="128">
        <v>30041697</v>
      </c>
      <c r="U55" s="153" t="s">
        <v>79</v>
      </c>
      <c r="V55" s="128"/>
      <c r="W55" s="128"/>
      <c r="X55" s="142" t="s">
        <v>64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30041509</v>
      </c>
      <c r="C56" s="153" t="s">
        <v>180</v>
      </c>
      <c r="D56" s="128"/>
      <c r="E56" s="128"/>
      <c r="F56" s="142" t="s">
        <v>129</v>
      </c>
      <c r="G56" s="302"/>
      <c r="H56" s="142"/>
      <c r="I56" s="311"/>
      <c r="J56" s="152" t="s">
        <v>12</v>
      </c>
      <c r="K56" s="128">
        <v>30042135</v>
      </c>
      <c r="L56" s="153" t="s">
        <v>79</v>
      </c>
      <c r="M56" s="128"/>
      <c r="N56" s="128"/>
      <c r="O56" s="162" t="s">
        <v>14</v>
      </c>
      <c r="Q56" s="142"/>
      <c r="R56" s="311"/>
      <c r="S56" s="145" t="s">
        <v>12</v>
      </c>
      <c r="T56" s="128">
        <v>30041691</v>
      </c>
      <c r="U56" s="148" t="s">
        <v>77</v>
      </c>
      <c r="V56" s="128">
        <v>754851</v>
      </c>
      <c r="W56" s="128"/>
      <c r="X56" s="142" t="s">
        <v>14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30042122</v>
      </c>
      <c r="C57" s="148" t="s">
        <v>180</v>
      </c>
      <c r="D57" s="128"/>
      <c r="E57" s="128"/>
      <c r="F57" s="142" t="s">
        <v>91</v>
      </c>
      <c r="G57" s="302"/>
      <c r="H57" s="142"/>
      <c r="I57" s="311"/>
      <c r="J57" s="156" t="s">
        <v>12</v>
      </c>
      <c r="K57" s="128">
        <v>30041153</v>
      </c>
      <c r="L57" s="148" t="s">
        <v>13</v>
      </c>
      <c r="M57" s="128"/>
      <c r="N57" s="128"/>
      <c r="O57" s="142" t="s">
        <v>181</v>
      </c>
      <c r="P57" s="302"/>
      <c r="Q57" s="142"/>
      <c r="R57" s="311"/>
      <c r="S57" s="145" t="s">
        <v>12</v>
      </c>
      <c r="T57" s="299">
        <v>30041940</v>
      </c>
      <c r="U57" s="300" t="s">
        <v>77</v>
      </c>
      <c r="V57" s="299">
        <v>754821</v>
      </c>
      <c r="W57" s="299"/>
      <c r="X57" s="297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30042299</v>
      </c>
      <c r="C58" s="300" t="s">
        <v>180</v>
      </c>
      <c r="D58" s="299"/>
      <c r="E58" s="299"/>
      <c r="F58" s="297" t="s">
        <v>75</v>
      </c>
      <c r="G58" s="306"/>
      <c r="H58" s="297"/>
      <c r="I58" s="313"/>
      <c r="J58" s="156" t="s">
        <v>12</v>
      </c>
      <c r="K58" s="299">
        <v>30041208</v>
      </c>
      <c r="L58" s="300" t="s">
        <v>13</v>
      </c>
      <c r="M58" s="299"/>
      <c r="N58" s="299"/>
      <c r="O58" s="297" t="s">
        <v>16</v>
      </c>
      <c r="P58" s="306"/>
      <c r="Q58" s="297"/>
      <c r="R58" s="313"/>
      <c r="S58" s="145" t="s">
        <v>12</v>
      </c>
      <c r="T58" s="128">
        <v>30042135</v>
      </c>
      <c r="U58" s="128" t="s">
        <v>79</v>
      </c>
      <c r="V58" s="128"/>
      <c r="W58" s="128"/>
      <c r="X58" s="162" t="s">
        <v>78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45" t="s">
        <v>12</v>
      </c>
      <c r="B59" s="128">
        <v>30041923</v>
      </c>
      <c r="C59" s="148" t="s">
        <v>77</v>
      </c>
      <c r="D59" s="128"/>
      <c r="E59" s="128"/>
      <c r="F59" s="142" t="s">
        <v>118</v>
      </c>
      <c r="G59" s="307"/>
      <c r="H59" s="159"/>
      <c r="I59" s="314"/>
      <c r="J59" s="157" t="s">
        <v>12</v>
      </c>
      <c r="K59" s="158">
        <v>30041820</v>
      </c>
      <c r="L59" s="158" t="s">
        <v>180</v>
      </c>
      <c r="M59" s="158"/>
      <c r="N59" s="158"/>
      <c r="O59" s="159" t="s">
        <v>129</v>
      </c>
      <c r="P59" s="307"/>
      <c r="Q59" s="159"/>
      <c r="R59" s="314"/>
      <c r="S59" s="145" t="s">
        <v>12</v>
      </c>
      <c r="T59" s="128">
        <v>30041692</v>
      </c>
      <c r="U59" s="128" t="s">
        <v>77</v>
      </c>
      <c r="V59" s="128" t="s">
        <v>182</v>
      </c>
      <c r="W59" s="128"/>
      <c r="X59" s="162" t="s">
        <v>119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46165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46159</v>
      </c>
      <c r="M61" s="173">
        <f t="shared" ref="M61:M66" si="0">COUNTIF($A$5:$A$30,N61)</f>
        <v>3</v>
      </c>
      <c r="N61" s="174" t="s">
        <v>18</v>
      </c>
      <c r="O61" s="505">
        <f>J3</f>
        <v>46160</v>
      </c>
      <c r="P61" s="173">
        <f t="shared" ref="P61:P66" si="1">COUNTIF($J$5:$J$30,Q61)</f>
        <v>5</v>
      </c>
      <c r="Q61" s="174" t="s">
        <v>18</v>
      </c>
      <c r="R61" s="508">
        <f>S3</f>
        <v>46161</v>
      </c>
      <c r="S61" s="173">
        <f t="shared" ref="S61:S66" si="2">COUNTIF($S$5:$S$30,T61)</f>
        <v>3</v>
      </c>
      <c r="T61" s="174" t="s">
        <v>18</v>
      </c>
      <c r="U61" s="511">
        <f>A32</f>
        <v>46162</v>
      </c>
      <c r="V61" s="173">
        <f t="shared" ref="V61:V66" si="3">COUNTIF($A$34:$A$59,W61)</f>
        <v>7</v>
      </c>
      <c r="W61" s="174" t="s">
        <v>18</v>
      </c>
    </row>
    <row r="62" spans="1:43" x14ac:dyDescent="0.25">
      <c r="A62" s="135" t="s">
        <v>20</v>
      </c>
      <c r="B62" s="207">
        <v>35064</v>
      </c>
      <c r="C62" s="137">
        <v>85486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11</v>
      </c>
      <c r="T62" s="176" t="s">
        <v>19</v>
      </c>
      <c r="U62" s="512"/>
      <c r="V62" s="175">
        <f t="shared" si="3"/>
        <v>15</v>
      </c>
      <c r="W62" s="176" t="s">
        <v>19</v>
      </c>
    </row>
    <row r="63" spans="1:43" x14ac:dyDescent="0.25">
      <c r="A63" s="145" t="s">
        <v>19</v>
      </c>
      <c r="B63" s="205">
        <v>35065</v>
      </c>
      <c r="C63" s="128">
        <v>85462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35066</v>
      </c>
      <c r="C64" s="128">
        <v>85464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35067</v>
      </c>
      <c r="C65" s="128">
        <v>85465</v>
      </c>
      <c r="D65" s="128"/>
      <c r="E65" s="128" t="s">
        <v>62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35068</v>
      </c>
      <c r="C66" s="128">
        <v>85466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35069</v>
      </c>
      <c r="C67" s="128">
        <v>85467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16</v>
      </c>
      <c r="N67" s="178" t="s">
        <v>24</v>
      </c>
      <c r="O67" s="507"/>
      <c r="P67" s="177">
        <f>SUM(P61:P66)</f>
        <v>21</v>
      </c>
      <c r="Q67" s="178" t="s">
        <v>24</v>
      </c>
      <c r="R67" s="510"/>
      <c r="S67" s="177">
        <f>SUM(S61:S66)</f>
        <v>19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35070</v>
      </c>
      <c r="C68" s="128">
        <v>85468</v>
      </c>
      <c r="D68" s="128"/>
      <c r="E68" s="128" t="s">
        <v>69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35071</v>
      </c>
      <c r="C69" s="128">
        <v>85469</v>
      </c>
      <c r="D69" s="128"/>
      <c r="E69" s="128" t="s">
        <v>72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35072</v>
      </c>
      <c r="C70" s="128">
        <v>85484</v>
      </c>
      <c r="D70" s="128"/>
      <c r="E70" s="128" t="s">
        <v>72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35073</v>
      </c>
      <c r="C71" s="128">
        <v>85506</v>
      </c>
      <c r="D71" s="128"/>
      <c r="E71" s="128" t="s">
        <v>71</v>
      </c>
      <c r="F71" s="142"/>
      <c r="G71" s="302"/>
      <c r="H71" s="142"/>
      <c r="I71" s="311"/>
      <c r="L71" s="514">
        <f>J32</f>
        <v>46163</v>
      </c>
      <c r="M71" s="173">
        <f t="shared" ref="M71:M76" si="4">COUNTIF($J$34:$J$59,N71)</f>
        <v>7</v>
      </c>
      <c r="N71" s="174" t="s">
        <v>18</v>
      </c>
      <c r="O71" s="517">
        <f>S32</f>
        <v>46164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3</v>
      </c>
      <c r="T71" s="174" t="s">
        <v>18</v>
      </c>
      <c r="U71" s="523" t="str">
        <f>C1</f>
        <v>WW21</v>
      </c>
      <c r="V71" s="173">
        <f>SUM(M61,P61,S61,V61,S71,P71,M71)</f>
        <v>35</v>
      </c>
      <c r="W71" s="174" t="s">
        <v>18</v>
      </c>
    </row>
    <row r="72" spans="1:23" x14ac:dyDescent="0.25">
      <c r="A72" s="145" t="s">
        <v>22</v>
      </c>
      <c r="B72" s="128">
        <v>35074</v>
      </c>
      <c r="C72" s="539" t="s">
        <v>165</v>
      </c>
      <c r="D72" s="540"/>
      <c r="E72" s="128"/>
      <c r="F72" s="142"/>
      <c r="G72" s="302"/>
      <c r="H72" s="142"/>
      <c r="I72" s="311"/>
      <c r="L72" s="515"/>
      <c r="M72" s="175">
        <f t="shared" si="4"/>
        <v>12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81</v>
      </c>
      <c r="W72" s="176" t="s">
        <v>19</v>
      </c>
    </row>
    <row r="73" spans="1:23" x14ac:dyDescent="0.25">
      <c r="A73" s="145" t="s">
        <v>22</v>
      </c>
      <c r="B73" s="128">
        <v>35075</v>
      </c>
      <c r="C73" s="541"/>
      <c r="D73" s="542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2</v>
      </c>
      <c r="Q75" s="176" t="s">
        <v>22</v>
      </c>
      <c r="R75" s="521"/>
      <c r="S75" s="175">
        <f t="shared" si="5"/>
        <v>2</v>
      </c>
      <c r="T75" s="176" t="s">
        <v>22</v>
      </c>
      <c r="U75" s="524"/>
      <c r="V75" s="175">
        <f>SUM(M65,P65,S65,V65,M75,P75,S75)</f>
        <v>14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1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15</v>
      </c>
      <c r="T77" s="178" t="s">
        <v>24</v>
      </c>
      <c r="U77" s="525"/>
      <c r="V77" s="177">
        <f>SUM(V71:V76)</f>
        <v>143</v>
      </c>
      <c r="W77" s="178" t="s">
        <v>24</v>
      </c>
    </row>
    <row r="78" spans="1:23" x14ac:dyDescent="0.25">
      <c r="A78" s="152" t="s">
        <v>12</v>
      </c>
      <c r="B78" s="128">
        <v>30042068</v>
      </c>
      <c r="C78" s="128" t="s">
        <v>77</v>
      </c>
      <c r="D78" s="128"/>
      <c r="E78" s="128"/>
      <c r="F78" s="142" t="s">
        <v>16</v>
      </c>
      <c r="G78" s="302"/>
      <c r="H78" s="142"/>
      <c r="I78" s="311"/>
    </row>
    <row r="79" spans="1:23" x14ac:dyDescent="0.25">
      <c r="A79" s="152" t="s">
        <v>12</v>
      </c>
      <c r="B79" s="128">
        <v>30041940</v>
      </c>
      <c r="C79" s="153" t="s">
        <v>77</v>
      </c>
      <c r="D79" s="128"/>
      <c r="E79" s="128"/>
      <c r="F79" s="142" t="s">
        <v>75</v>
      </c>
      <c r="G79" s="302"/>
      <c r="H79" s="142"/>
      <c r="I79" s="315"/>
    </row>
    <row r="80" spans="1:23" x14ac:dyDescent="0.25">
      <c r="A80" s="152" t="s">
        <v>12</v>
      </c>
      <c r="B80" s="128">
        <v>30041692</v>
      </c>
      <c r="C80" s="153" t="s">
        <v>77</v>
      </c>
      <c r="D80" s="128"/>
      <c r="E80" s="128"/>
      <c r="F80" s="142" t="s">
        <v>74</v>
      </c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1</v>
      </c>
      <c r="H90" s="189">
        <f t="shared" ref="H90:H96" si="7">SUM(B90:G90)</f>
        <v>16</v>
      </c>
      <c r="J90" s="189">
        <f>SUM(C90:G90)</f>
        <v>13</v>
      </c>
    </row>
    <row r="91" spans="1:10" x14ac:dyDescent="0.25">
      <c r="A91" s="190" t="s">
        <v>28</v>
      </c>
      <c r="B91" s="188">
        <f t="shared" ref="B91:G91" si="8">COUNTIF($J$5:$J$30,B89)</f>
        <v>5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0</v>
      </c>
      <c r="H91" s="189">
        <f t="shared" si="7"/>
        <v>21</v>
      </c>
      <c r="J91" s="189">
        <f t="shared" ref="J91:J96" si="9">SUM(C91:G91)</f>
        <v>16</v>
      </c>
    </row>
    <row r="92" spans="1:10" x14ac:dyDescent="0.25">
      <c r="A92" s="191" t="s">
        <v>29</v>
      </c>
      <c r="B92" s="188">
        <f t="shared" ref="B92:G92" si="10">COUNTIF($S$5:$S$30,B89)</f>
        <v>3</v>
      </c>
      <c r="C92" s="188">
        <f t="shared" si="10"/>
        <v>11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1</v>
      </c>
      <c r="H92" s="189">
        <f t="shared" si="7"/>
        <v>19</v>
      </c>
      <c r="J92" s="189">
        <f t="shared" si="9"/>
        <v>16</v>
      </c>
    </row>
    <row r="93" spans="1:10" x14ac:dyDescent="0.25">
      <c r="A93" s="192" t="s">
        <v>30</v>
      </c>
      <c r="B93" s="188">
        <f t="shared" ref="B93:G93" si="11">COUNTIF($A$34:$A$59,B$89)</f>
        <v>7</v>
      </c>
      <c r="C93" s="188">
        <f t="shared" si="11"/>
        <v>15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24</v>
      </c>
      <c r="J93" s="189">
        <f t="shared" si="9"/>
        <v>17</v>
      </c>
    </row>
    <row r="94" spans="1:10" x14ac:dyDescent="0.25">
      <c r="A94" s="193" t="s">
        <v>31</v>
      </c>
      <c r="B94" s="188">
        <f t="shared" ref="B94:G94" si="12">COUNTIF($J$34:$J$59,B$89)</f>
        <v>7</v>
      </c>
      <c r="C94" s="188">
        <f t="shared" si="12"/>
        <v>12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1</v>
      </c>
      <c r="H94" s="189">
        <f t="shared" si="7"/>
        <v>24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2</v>
      </c>
      <c r="G95" s="188">
        <f t="shared" si="13"/>
        <v>0</v>
      </c>
      <c r="H95" s="189">
        <f t="shared" si="7"/>
        <v>24</v>
      </c>
      <c r="J95" s="189">
        <f t="shared" si="9"/>
        <v>17</v>
      </c>
    </row>
    <row r="96" spans="1:10" ht="16.5" thickBot="1" x14ac:dyDescent="0.3">
      <c r="A96" s="195" t="s">
        <v>33</v>
      </c>
      <c r="B96" s="188">
        <f t="shared" ref="B96:G96" si="14">COUNTIF($A$62:$A$87,B$89)</f>
        <v>3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2</v>
      </c>
      <c r="G96" s="188">
        <f t="shared" si="14"/>
        <v>0</v>
      </c>
      <c r="H96" s="189">
        <f t="shared" si="7"/>
        <v>15</v>
      </c>
      <c r="J96" s="189">
        <f t="shared" si="9"/>
        <v>12</v>
      </c>
    </row>
    <row r="97" spans="1:47" ht="16.5" thickBot="1" x14ac:dyDescent="0.3">
      <c r="A97" s="186" t="s">
        <v>24</v>
      </c>
      <c r="B97" s="196">
        <f t="shared" ref="B97:H97" si="15">SUM(B90:B96)</f>
        <v>35</v>
      </c>
      <c r="C97" s="196">
        <f t="shared" si="15"/>
        <v>81</v>
      </c>
      <c r="D97" s="196">
        <f t="shared" si="15"/>
        <v>10</v>
      </c>
      <c r="E97" s="196">
        <f t="shared" si="15"/>
        <v>0</v>
      </c>
      <c r="F97" s="196">
        <f t="shared" si="15"/>
        <v>14</v>
      </c>
      <c r="G97" s="196">
        <f t="shared" si="15"/>
        <v>3</v>
      </c>
      <c r="H97" s="179">
        <f t="shared" si="15"/>
        <v>143</v>
      </c>
      <c r="J97" s="179">
        <f>SUM(J90:J96)</f>
        <v>108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34968</v>
      </c>
      <c r="B101" s="197">
        <f t="shared" si="16"/>
        <v>84801</v>
      </c>
      <c r="C101" s="198">
        <f>IF(B5="","",$A$3)</f>
        <v>46159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34981</v>
      </c>
      <c r="J101" s="197">
        <f t="shared" si="17"/>
        <v>85463</v>
      </c>
      <c r="K101" s="198">
        <f t="shared" ref="K101:K106" si="18">IF(K5="","",$J$3)</f>
        <v>46160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34997</v>
      </c>
      <c r="R101" s="197">
        <f t="shared" si="23"/>
        <v>85514</v>
      </c>
      <c r="S101" s="198">
        <f t="shared" ref="S101:S106" si="24">IF(T5="","",$S$3)</f>
        <v>46161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35013</v>
      </c>
      <c r="Z101" s="197">
        <f t="shared" si="29"/>
        <v>85508</v>
      </c>
      <c r="AA101" s="198">
        <f t="shared" ref="AA101:AA108" si="30">IF(B34="","",$A$32)</f>
        <v>46162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35030</v>
      </c>
      <c r="AH101" s="197">
        <f t="shared" si="35"/>
        <v>85507</v>
      </c>
      <c r="AI101" s="198">
        <f t="shared" ref="AI101:AI108" si="36">IF(K34="","",$J$32)</f>
        <v>46163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35047</v>
      </c>
      <c r="AP101" s="197">
        <f t="shared" si="41"/>
        <v>85470</v>
      </c>
      <c r="AQ101" s="198">
        <f t="shared" ref="AQ101:AQ108" si="42">IF(T34="","",$S$32)</f>
        <v>46164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34969</v>
      </c>
      <c r="B102" s="197">
        <f t="shared" si="16"/>
        <v>84678</v>
      </c>
      <c r="C102" s="198">
        <f>IF(B6="","",$A$3)</f>
        <v>46159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34982</v>
      </c>
      <c r="J102" s="197">
        <f t="shared" si="17"/>
        <v>85474</v>
      </c>
      <c r="K102" s="198">
        <f t="shared" si="18"/>
        <v>46160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34998</v>
      </c>
      <c r="R102" s="197">
        <f t="shared" si="23"/>
        <v>85515</v>
      </c>
      <c r="S102" s="198">
        <f t="shared" si="24"/>
        <v>46161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35014</v>
      </c>
      <c r="Z102" s="197">
        <f t="shared" si="29"/>
        <v>85509</v>
      </c>
      <c r="AA102" s="198">
        <f t="shared" si="30"/>
        <v>46162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35031</v>
      </c>
      <c r="AH102" s="197">
        <f t="shared" si="35"/>
        <v>85532</v>
      </c>
      <c r="AI102" s="198">
        <f t="shared" si="36"/>
        <v>46163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35048</v>
      </c>
      <c r="AP102" s="197">
        <f t="shared" si="41"/>
        <v>85471</v>
      </c>
      <c r="AQ102" s="198">
        <f t="shared" si="42"/>
        <v>46164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34970</v>
      </c>
      <c r="B103" s="197">
        <f t="shared" si="16"/>
        <v>84679</v>
      </c>
      <c r="C103" s="198">
        <f>IF(B7="","",$A$3)</f>
        <v>46159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34983</v>
      </c>
      <c r="J103" s="197">
        <f t="shared" si="17"/>
        <v>85495</v>
      </c>
      <c r="K103" s="198">
        <f t="shared" si="18"/>
        <v>46160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34999</v>
      </c>
      <c r="R103" s="197">
        <f t="shared" si="23"/>
        <v>85516</v>
      </c>
      <c r="S103" s="198">
        <f t="shared" si="24"/>
        <v>46161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35015</v>
      </c>
      <c r="Z103" s="197">
        <f t="shared" si="29"/>
        <v>85510</v>
      </c>
      <c r="AA103" s="198">
        <f t="shared" si="30"/>
        <v>46162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35032</v>
      </c>
      <c r="AH103" s="197">
        <f t="shared" si="35"/>
        <v>85533</v>
      </c>
      <c r="AI103" s="198">
        <f t="shared" si="36"/>
        <v>46163</v>
      </c>
      <c r="AJ103" s="197" t="str">
        <f t="shared" si="37"/>
        <v>SLC</v>
      </c>
      <c r="AK103" s="197" t="str">
        <f t="shared" si="38"/>
        <v>INTEGIRTY</v>
      </c>
      <c r="AL103" s="197" t="str">
        <f t="shared" si="39"/>
        <v/>
      </c>
      <c r="AM103" s="197" t="str">
        <f t="shared" si="40"/>
        <v/>
      </c>
      <c r="AO103" s="197">
        <f t="shared" si="41"/>
        <v>35049</v>
      </c>
      <c r="AP103" s="197">
        <f t="shared" si="41"/>
        <v>85472</v>
      </c>
      <c r="AQ103" s="198">
        <f t="shared" si="42"/>
        <v>46164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34971</v>
      </c>
      <c r="B104" s="197">
        <f t="shared" si="16"/>
        <v>84680</v>
      </c>
      <c r="C104" s="198">
        <f>IF(B8="","",$A$3)</f>
        <v>46159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34984</v>
      </c>
      <c r="J104" s="197">
        <f t="shared" si="17"/>
        <v>85498</v>
      </c>
      <c r="K104" s="198">
        <f t="shared" si="18"/>
        <v>46160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35000</v>
      </c>
      <c r="R104" s="197">
        <f t="shared" si="23"/>
        <v>85517</v>
      </c>
      <c r="S104" s="198">
        <f t="shared" si="24"/>
        <v>46161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35016</v>
      </c>
      <c r="Z104" s="197">
        <f t="shared" si="29"/>
        <v>85511</v>
      </c>
      <c r="AA104" s="198">
        <f t="shared" si="30"/>
        <v>46162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35033</v>
      </c>
      <c r="AH104" s="197">
        <f t="shared" si="35"/>
        <v>85534</v>
      </c>
      <c r="AI104" s="198">
        <f t="shared" si="36"/>
        <v>46163</v>
      </c>
      <c r="AJ104" s="197" t="str">
        <f t="shared" si="37"/>
        <v>SLC</v>
      </c>
      <c r="AK104" s="197" t="str">
        <f t="shared" si="38"/>
        <v>SAUER</v>
      </c>
      <c r="AL104" s="197" t="str">
        <f t="shared" si="39"/>
        <v/>
      </c>
      <c r="AM104" s="197" t="str">
        <f t="shared" si="40"/>
        <v/>
      </c>
      <c r="AO104" s="197">
        <f t="shared" si="41"/>
        <v>35050</v>
      </c>
      <c r="AP104" s="197">
        <f t="shared" si="41"/>
        <v>85473</v>
      </c>
      <c r="AQ104" s="198">
        <f t="shared" si="42"/>
        <v>46164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34972</v>
      </c>
      <c r="B105" s="197">
        <f t="shared" si="16"/>
        <v>84681</v>
      </c>
      <c r="C105" s="198">
        <f>IF(B9="","",$A$3)</f>
        <v>46159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34985</v>
      </c>
      <c r="J105" s="197">
        <f t="shared" si="17"/>
        <v>85518</v>
      </c>
      <c r="K105" s="198">
        <f t="shared" si="18"/>
        <v>46160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35001</v>
      </c>
      <c r="R105" s="197">
        <f t="shared" si="23"/>
        <v>85519</v>
      </c>
      <c r="S105" s="198">
        <f t="shared" si="24"/>
        <v>46161</v>
      </c>
      <c r="T105" s="197" t="str">
        <f t="shared" si="25"/>
        <v>SLC</v>
      </c>
      <c r="U105" s="197" t="str">
        <f t="shared" si="26"/>
        <v>HANDY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35017</v>
      </c>
      <c r="Z105" s="197">
        <f t="shared" si="29"/>
        <v>85512</v>
      </c>
      <c r="AA105" s="198">
        <f t="shared" si="30"/>
        <v>46162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35034</v>
      </c>
      <c r="AH105" s="197">
        <f t="shared" si="35"/>
        <v>85535</v>
      </c>
      <c r="AI105" s="198">
        <f t="shared" si="36"/>
        <v>46163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35051</v>
      </c>
      <c r="AP105" s="197">
        <f t="shared" si="41"/>
        <v>85475</v>
      </c>
      <c r="AQ105" s="198">
        <f t="shared" si="42"/>
        <v>46164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34977</v>
      </c>
      <c r="B106" s="197">
        <f t="shared" si="47"/>
        <v>84686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IDEAL</v>
      </c>
      <c r="F106" s="197" t="str">
        <f t="shared" ref="F106:F115" si="51">IF(D14="","",D14)</f>
        <v/>
      </c>
      <c r="G106" s="197">
        <f t="shared" ref="G106:G115" si="52">IF(C14="","",C14)</f>
        <v>84686</v>
      </c>
      <c r="H106" s="200">
        <v>6</v>
      </c>
      <c r="I106" s="197">
        <f t="shared" si="17"/>
        <v>34986</v>
      </c>
      <c r="J106" s="197">
        <f t="shared" si="17"/>
        <v>85526</v>
      </c>
      <c r="K106" s="198">
        <f t="shared" si="18"/>
        <v>46160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35002</v>
      </c>
      <c r="R106" s="197">
        <f t="shared" si="23"/>
        <v>85520</v>
      </c>
      <c r="S106" s="198">
        <f t="shared" si="24"/>
        <v>46161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35018</v>
      </c>
      <c r="Z106" s="197">
        <f t="shared" si="29"/>
        <v>85513</v>
      </c>
      <c r="AA106" s="198">
        <f t="shared" si="30"/>
        <v>46162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35035</v>
      </c>
      <c r="AH106" s="197">
        <f t="shared" si="35"/>
        <v>85536</v>
      </c>
      <c r="AI106" s="198">
        <f t="shared" si="36"/>
        <v>46163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35052</v>
      </c>
      <c r="AP106" s="197">
        <f t="shared" si="41"/>
        <v>85476</v>
      </c>
      <c r="AQ106" s="198">
        <f t="shared" si="42"/>
        <v>46164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34978</v>
      </c>
      <c r="B107" s="197">
        <f t="shared" si="47"/>
        <v>4501364887</v>
      </c>
      <c r="C107" s="198" t="str">
        <f t="shared" si="48"/>
        <v>9AM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4501364887</v>
      </c>
      <c r="H107" s="200">
        <v>7</v>
      </c>
      <c r="I107" s="197">
        <f t="shared" ref="I107:J117" si="53">IF(K13="","",K13)</f>
        <v>34989</v>
      </c>
      <c r="J107" s="197">
        <f t="shared" si="53"/>
        <v>85529</v>
      </c>
      <c r="K107" s="198">
        <f t="shared" ref="K107:K117" si="54">IF(K13="","",$J$3)</f>
        <v>46160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35005</v>
      </c>
      <c r="R107" s="197">
        <f t="shared" si="59"/>
        <v>85523</v>
      </c>
      <c r="S107" s="198">
        <f t="shared" ref="S107:S117" si="60">IF(T13="","",$S$3)</f>
        <v>46161</v>
      </c>
      <c r="T107" s="197" t="str">
        <f t="shared" ref="T107:T117" si="61">IF(S13="","",S13)</f>
        <v>SLC</v>
      </c>
      <c r="U107" s="197" t="str">
        <f t="shared" ref="U107:U117" si="62">IF(W13="","",W13)</f>
        <v>IDEAL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35019</v>
      </c>
      <c r="Z107" s="197">
        <f t="shared" si="29"/>
        <v>85544</v>
      </c>
      <c r="AA107" s="198">
        <f t="shared" si="30"/>
        <v>46162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35036</v>
      </c>
      <c r="AH107" s="197">
        <f t="shared" si="35"/>
        <v>85537</v>
      </c>
      <c r="AI107" s="198">
        <f t="shared" si="36"/>
        <v>46163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35053</v>
      </c>
      <c r="AP107" s="197">
        <f t="shared" si="41"/>
        <v>85477</v>
      </c>
      <c r="AQ107" s="198">
        <f t="shared" si="42"/>
        <v>46164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34979</v>
      </c>
      <c r="B108" s="197">
        <f t="shared" si="47"/>
        <v>4501364888</v>
      </c>
      <c r="C108" s="198" t="str">
        <f t="shared" si="48"/>
        <v>11AM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4501364888</v>
      </c>
      <c r="H108" s="200">
        <v>8</v>
      </c>
      <c r="I108" s="197">
        <f t="shared" si="53"/>
        <v>34990</v>
      </c>
      <c r="J108" s="197">
        <f t="shared" si="53"/>
        <v>85530</v>
      </c>
      <c r="K108" s="198">
        <f t="shared" si="54"/>
        <v>46160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35006</v>
      </c>
      <c r="R108" s="197">
        <f t="shared" si="59"/>
        <v>85524</v>
      </c>
      <c r="S108" s="198">
        <f t="shared" si="60"/>
        <v>46161</v>
      </c>
      <c r="T108" s="197" t="str">
        <f t="shared" si="61"/>
        <v>SLC</v>
      </c>
      <c r="U108" s="197" t="str">
        <f t="shared" si="62"/>
        <v>IDEAL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35020</v>
      </c>
      <c r="Z108" s="197">
        <f t="shared" si="29"/>
        <v>85545</v>
      </c>
      <c r="AA108" s="198">
        <f t="shared" si="30"/>
        <v>46162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35037</v>
      </c>
      <c r="AH108" s="197">
        <f t="shared" si="35"/>
        <v>85538</v>
      </c>
      <c r="AI108" s="198">
        <f t="shared" si="36"/>
        <v>46163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35054</v>
      </c>
      <c r="AP108" s="197">
        <f t="shared" si="41"/>
        <v>85478</v>
      </c>
      <c r="AQ108" s="198">
        <f t="shared" si="42"/>
        <v>46164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34980</v>
      </c>
      <c r="B109" s="197" t="str">
        <f t="shared" si="47"/>
        <v/>
      </c>
      <c r="C109" s="198" t="str">
        <f t="shared" si="48"/>
        <v/>
      </c>
      <c r="D109" s="197" t="str">
        <f t="shared" si="49"/>
        <v>Gutzy</v>
      </c>
      <c r="E109" s="197" t="str">
        <f t="shared" si="50"/>
        <v>Full Load 280397</v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34991</v>
      </c>
      <c r="J109" s="197">
        <f t="shared" si="53"/>
        <v>85531</v>
      </c>
      <c r="K109" s="198">
        <f t="shared" si="54"/>
        <v>46160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35007</v>
      </c>
      <c r="R109" s="197">
        <f t="shared" si="59"/>
        <v>85525</v>
      </c>
      <c r="S109" s="198">
        <f t="shared" si="60"/>
        <v>46161</v>
      </c>
      <c r="T109" s="197" t="str">
        <f t="shared" si="61"/>
        <v>SLC</v>
      </c>
      <c r="U109" s="197" t="str">
        <f t="shared" si="62"/>
        <v>INTEGRITY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35023</v>
      </c>
      <c r="Z109" s="197">
        <f t="shared" si="65"/>
        <v>85548</v>
      </c>
      <c r="AA109" s="198">
        <f t="shared" ref="AA109:AA122" si="66">IF(B44="","",$A$32)</f>
        <v>46162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35040</v>
      </c>
      <c r="AH109" s="197">
        <f t="shared" si="71"/>
        <v>85541</v>
      </c>
      <c r="AI109" s="198">
        <f t="shared" ref="AI109:AI122" si="72">IF(K44="","",$J$32)</f>
        <v>46163</v>
      </c>
      <c r="AJ109" s="197" t="str">
        <f t="shared" ref="AJ109:AJ122" si="73">IF(J44="","",J44)</f>
        <v>SLC</v>
      </c>
      <c r="AK109" s="197" t="str">
        <f t="shared" ref="AK109:AK122" si="74">IF(N44="","",N44)</f>
        <v>INTEGRITY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17" si="77">IF(T44="","",T44)</f>
        <v>35057</v>
      </c>
      <c r="AP109" s="197">
        <f t="shared" si="77"/>
        <v>85481</v>
      </c>
      <c r="AQ109" s="198">
        <f t="shared" ref="AQ109:AQ117" si="78">IF(T44="","",$S$32)</f>
        <v>46164</v>
      </c>
      <c r="AR109" s="197" t="str">
        <f t="shared" ref="AR109:AR122" si="79">IF(S44="","",S44)</f>
        <v>SLC</v>
      </c>
      <c r="AS109" s="197" t="str">
        <f t="shared" ref="AS109:AS117" si="80">IF(W44="","",W44)</f>
        <v>MAY</v>
      </c>
      <c r="AT109" s="197" t="str">
        <f t="shared" ref="AT109:AT117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34992</v>
      </c>
      <c r="J110" s="197">
        <f t="shared" si="53"/>
        <v>85542</v>
      </c>
      <c r="K110" s="198">
        <f t="shared" si="54"/>
        <v>46160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35008</v>
      </c>
      <c r="R110" s="197" t="str">
        <f t="shared" si="59"/>
        <v/>
      </c>
      <c r="S110" s="198">
        <f t="shared" si="60"/>
        <v>46161</v>
      </c>
      <c r="T110" s="197" t="str">
        <f t="shared" si="61"/>
        <v>GUTZY</v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35024</v>
      </c>
      <c r="Z110" s="197">
        <f t="shared" si="65"/>
        <v>85549</v>
      </c>
      <c r="AA110" s="198">
        <f t="shared" si="66"/>
        <v>46162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35041</v>
      </c>
      <c r="AH110" s="197">
        <f t="shared" si="71"/>
        <v>85543</v>
      </c>
      <c r="AI110" s="198">
        <f t="shared" si="72"/>
        <v>46163</v>
      </c>
      <c r="AJ110" s="197" t="str">
        <f t="shared" si="73"/>
        <v>SLC</v>
      </c>
      <c r="AK110" s="197" t="str">
        <f t="shared" si="74"/>
        <v>IDEAL</v>
      </c>
      <c r="AL110" s="197" t="str">
        <f t="shared" si="75"/>
        <v/>
      </c>
      <c r="AM110" s="197" t="str">
        <f t="shared" si="76"/>
        <v/>
      </c>
      <c r="AO110" s="197">
        <f t="shared" si="77"/>
        <v>35058</v>
      </c>
      <c r="AP110" s="197">
        <f t="shared" si="77"/>
        <v>85482</v>
      </c>
      <c r="AQ110" s="198">
        <f t="shared" si="78"/>
        <v>46164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34993</v>
      </c>
      <c r="J111" s="197">
        <f t="shared" si="53"/>
        <v>85493</v>
      </c>
      <c r="K111" s="198">
        <f t="shared" si="54"/>
        <v>46160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35009</v>
      </c>
      <c r="R111" s="197">
        <f t="shared" si="59"/>
        <v>85491</v>
      </c>
      <c r="S111" s="198">
        <f t="shared" si="60"/>
        <v>46161</v>
      </c>
      <c r="T111" s="197" t="str">
        <f t="shared" si="61"/>
        <v>LCP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35025</v>
      </c>
      <c r="Z111" s="197">
        <f t="shared" si="65"/>
        <v>85550</v>
      </c>
      <c r="AA111" s="198">
        <f t="shared" si="66"/>
        <v>46162</v>
      </c>
      <c r="AB111" s="197" t="str">
        <f t="shared" si="67"/>
        <v>SLC</v>
      </c>
      <c r="AC111" s="197" t="str">
        <f t="shared" si="68"/>
        <v>MAY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35042</v>
      </c>
      <c r="AH111" s="197" t="str">
        <f t="shared" si="71"/>
        <v/>
      </c>
      <c r="AI111" s="198">
        <f t="shared" si="72"/>
        <v>46163</v>
      </c>
      <c r="AJ111" s="197" t="str">
        <f t="shared" si="73"/>
        <v>GUTZY</v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>
        <f t="shared" si="77"/>
        <v>35059</v>
      </c>
      <c r="AP111" s="197">
        <f t="shared" si="77"/>
        <v>85483</v>
      </c>
      <c r="AQ111" s="198">
        <f t="shared" si="78"/>
        <v>46164</v>
      </c>
      <c r="AR111" s="197" t="str">
        <f t="shared" si="79"/>
        <v>SLC</v>
      </c>
      <c r="AS111" s="197" t="str">
        <f t="shared" si="80"/>
        <v>IDEAL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34994</v>
      </c>
      <c r="J112" s="197">
        <f t="shared" si="53"/>
        <v>85494</v>
      </c>
      <c r="K112" s="198">
        <f t="shared" si="54"/>
        <v>46160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35010</v>
      </c>
      <c r="R112" s="197">
        <f t="shared" si="59"/>
        <v>85492</v>
      </c>
      <c r="S112" s="198">
        <f t="shared" si="60"/>
        <v>46161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35026</v>
      </c>
      <c r="Z112" s="197">
        <f t="shared" si="65"/>
        <v>85551</v>
      </c>
      <c r="AA112" s="198">
        <f t="shared" si="66"/>
        <v>46162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35043</v>
      </c>
      <c r="AH112" s="197">
        <f t="shared" si="71"/>
        <v>85489</v>
      </c>
      <c r="AI112" s="198">
        <f t="shared" si="72"/>
        <v>46163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35060</v>
      </c>
      <c r="AP112" s="197">
        <f t="shared" si="77"/>
        <v>85487</v>
      </c>
      <c r="AQ112" s="198">
        <f t="shared" si="78"/>
        <v>46164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33776</v>
      </c>
      <c r="J113" s="197">
        <f t="shared" si="53"/>
        <v>4501365152</v>
      </c>
      <c r="K113" s="198">
        <f t="shared" si="54"/>
        <v>46160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35011</v>
      </c>
      <c r="R113" s="197">
        <f t="shared" si="59"/>
        <v>4501365380</v>
      </c>
      <c r="S113" s="198">
        <f t="shared" si="60"/>
        <v>46161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35027</v>
      </c>
      <c r="Z113" s="197">
        <f t="shared" si="65"/>
        <v>85552</v>
      </c>
      <c r="AA113" s="198">
        <f t="shared" si="66"/>
        <v>46162</v>
      </c>
      <c r="AB113" s="197" t="str">
        <f t="shared" si="67"/>
        <v>SLC</v>
      </c>
      <c r="AC113" s="197" t="str">
        <f t="shared" si="68"/>
        <v>IDEAL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35044</v>
      </c>
      <c r="AH113" s="197">
        <f t="shared" si="71"/>
        <v>85490</v>
      </c>
      <c r="AI113" s="198">
        <f t="shared" si="72"/>
        <v>46163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35061</v>
      </c>
      <c r="AP113" s="197">
        <f t="shared" si="77"/>
        <v>85488</v>
      </c>
      <c r="AQ113" s="198">
        <f t="shared" si="78"/>
        <v>46164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34996</v>
      </c>
      <c r="J114" s="197">
        <f t="shared" si="53"/>
        <v>4501365153</v>
      </c>
      <c r="K114" s="198">
        <f t="shared" si="54"/>
        <v>46160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35012</v>
      </c>
      <c r="R114" s="197">
        <f t="shared" si="59"/>
        <v>4501365382</v>
      </c>
      <c r="S114" s="198">
        <f t="shared" si="60"/>
        <v>46161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35028</v>
      </c>
      <c r="Z114" s="197">
        <f t="shared" si="65"/>
        <v>4501365381</v>
      </c>
      <c r="AA114" s="198">
        <f t="shared" si="66"/>
        <v>46162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35045</v>
      </c>
      <c r="AH114" s="197">
        <f t="shared" si="71"/>
        <v>4501365902</v>
      </c>
      <c r="AI114" s="198">
        <f t="shared" si="72"/>
        <v>46163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35062</v>
      </c>
      <c r="AP114" s="197">
        <f t="shared" si="77"/>
        <v>4501366186</v>
      </c>
      <c r="AQ114" s="198">
        <f t="shared" si="78"/>
        <v>46164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35029</v>
      </c>
      <c r="Z115" s="197">
        <f t="shared" si="65"/>
        <v>4501365383</v>
      </c>
      <c r="AA115" s="198">
        <f t="shared" si="66"/>
        <v>46162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35046</v>
      </c>
      <c r="AH115" s="197">
        <f t="shared" si="71"/>
        <v>4501365901</v>
      </c>
      <c r="AI115" s="198">
        <f t="shared" si="72"/>
        <v>46163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35063</v>
      </c>
      <c r="AP115" s="197">
        <f t="shared" si="77"/>
        <v>4501366188</v>
      </c>
      <c r="AQ115" s="198">
        <f t="shared" si="78"/>
        <v>46164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30041146</v>
      </c>
      <c r="B116" s="197" t="str">
        <f t="shared" si="83"/>
        <v>CAPS</v>
      </c>
      <c r="C116" s="198" t="str">
        <f>IF(F25="","",F25)</f>
        <v xml:space="preserve">2PM 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 t="str">
        <f t="shared" si="53"/>
        <v/>
      </c>
      <c r="J116" s="197" t="str">
        <f t="shared" si="53"/>
        <v>moved to 5/19</v>
      </c>
      <c r="K116" s="198" t="str">
        <f t="shared" si="54"/>
        <v/>
      </c>
      <c r="L116" s="197" t="str">
        <f t="shared" si="55"/>
        <v>QAHOLD</v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si="83"/>
        <v>30041936</v>
      </c>
      <c r="B117" s="197" t="str">
        <f t="shared" si="83"/>
        <v>SCHOLLE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SCHOLLE</v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>
        <f t="shared" si="83"/>
        <v>30041492</v>
      </c>
      <c r="B118" s="197" t="str">
        <f t="shared" si="83"/>
        <v>GPI</v>
      </c>
      <c r="C118" s="198" t="str">
        <f>IF(F27="","",F27)</f>
        <v>7AM</v>
      </c>
      <c r="D118" s="197" t="str">
        <f>IF(A27="","",A27)</f>
        <v>RECEIVING</v>
      </c>
      <c r="E118" s="197" t="str">
        <f>IF(E27="","",E27)</f>
        <v/>
      </c>
      <c r="F118" s="197" t="str">
        <f>IF(D27="","",D27)</f>
        <v/>
      </c>
      <c r="G118" s="197" t="str">
        <f>IF(C27="","",C27)</f>
        <v>GPI</v>
      </c>
      <c r="H118" s="200">
        <v>18</v>
      </c>
      <c r="I118" s="197">
        <f t="shared" ref="I118:J121" si="84">IF(K25="","",K25)</f>
        <v>30042134</v>
      </c>
      <c r="J118" s="197" t="str">
        <f t="shared" si="84"/>
        <v>GPI</v>
      </c>
      <c r="K118" s="198">
        <f>IF(K25="","",$J$3)</f>
        <v>46160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30041147</v>
      </c>
      <c r="Z118" s="197" t="str">
        <f t="shared" si="65"/>
        <v>CAPS</v>
      </c>
      <c r="AA118" s="198">
        <f t="shared" si="66"/>
        <v>46162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30041494</v>
      </c>
      <c r="AH118" s="197" t="str">
        <f t="shared" si="71"/>
        <v>GPI</v>
      </c>
      <c r="AI118" s="198">
        <f t="shared" si="72"/>
        <v>46163</v>
      </c>
      <c r="AJ118" s="197" t="str">
        <f t="shared" si="73"/>
        <v>RECEIVING</v>
      </c>
      <c r="AK118" s="197" t="str">
        <f t="shared" si="74"/>
        <v/>
      </c>
      <c r="AL118" s="197">
        <f t="shared" si="75"/>
        <v>754940</v>
      </c>
      <c r="AM118" s="197" t="str">
        <f t="shared" si="76"/>
        <v/>
      </c>
      <c r="AO118" s="197" t="e">
        <f>IF(#REF!="","",#REF!)</f>
        <v>#REF!</v>
      </c>
      <c r="AP118" s="197" t="e">
        <f>IF(#REF!="","",#REF!)</f>
        <v>#REF!</v>
      </c>
      <c r="AQ118" s="198" t="e">
        <f>IF(#REF!="","",$S$32)</f>
        <v>#REF!</v>
      </c>
      <c r="AR118" s="197" t="str">
        <f t="shared" si="79"/>
        <v>RECEIVING</v>
      </c>
      <c r="AS118" s="197" t="e">
        <f>IF(#REF!="","",#REF!)</f>
        <v>#REF!</v>
      </c>
      <c r="AT118" s="197" t="e">
        <f>IF(#REF!="","",#REF!)</f>
        <v>#REF!</v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 t="str">
        <f t="shared" si="84"/>
        <v/>
      </c>
      <c r="J119" s="197" t="str">
        <f t="shared" si="84"/>
        <v/>
      </c>
      <c r="K119" s="198" t="str">
        <f>IF(K26="","",$J$3)</f>
        <v/>
      </c>
      <c r="L119" s="197" t="str">
        <f>IF(J26="","",J26)</f>
        <v/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30041149</v>
      </c>
      <c r="R119" s="197" t="str">
        <f t="shared" si="85"/>
        <v>CAPS</v>
      </c>
      <c r="S119" s="198">
        <f>IF(T26="","",$S$3)</f>
        <v>46161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30041531</v>
      </c>
      <c r="Z119" s="197" t="str">
        <f t="shared" si="65"/>
        <v>CHEP</v>
      </c>
      <c r="AA119" s="198">
        <f t="shared" si="66"/>
        <v>46162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>P/U Broken pallets</v>
      </c>
      <c r="AE119" s="197" t="str">
        <f t="shared" si="70"/>
        <v/>
      </c>
      <c r="AF119" s="200"/>
      <c r="AG119" s="197">
        <f t="shared" si="71"/>
        <v>30041532</v>
      </c>
      <c r="AH119" s="197" t="str">
        <f t="shared" si="71"/>
        <v>CHEP</v>
      </c>
      <c r="AI119" s="198">
        <f t="shared" si="72"/>
        <v>46163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 xml:space="preserve"> </v>
      </c>
      <c r="AO119" s="197">
        <f t="shared" ref="AO119:AP122" si="86">IF(T53="","",T53)</f>
        <v>30041533</v>
      </c>
      <c r="AP119" s="197" t="str">
        <f t="shared" si="86"/>
        <v>CHEP</v>
      </c>
      <c r="AQ119" s="198">
        <f>IF(T53="","",$S$32)</f>
        <v>46164</v>
      </c>
      <c r="AR119" s="197" t="str">
        <f t="shared" si="79"/>
        <v>RECEIVING</v>
      </c>
      <c r="AS119" s="197" t="str">
        <f>IF(W53="","",W53)</f>
        <v/>
      </c>
      <c r="AT119" s="197" t="str">
        <f>IF(V53="","",V53)</f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7">IF(B30="","",B30)</f>
        <v/>
      </c>
      <c r="B120" s="197" t="str">
        <f t="shared" si="87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30041508</v>
      </c>
      <c r="J120" s="197" t="str">
        <f t="shared" si="84"/>
        <v>PCA</v>
      </c>
      <c r="K120" s="198">
        <f>IF(K27="","",$J$3)</f>
        <v>46160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>IF(B59="","",B59)</f>
        <v>30041923</v>
      </c>
      <c r="R120" s="197" t="str">
        <f>IF(C59="","",C59)</f>
        <v>GPI</v>
      </c>
      <c r="S120" s="198">
        <f>IF(B59="","",$S$3)</f>
        <v>46161</v>
      </c>
      <c r="T120" s="197" t="str">
        <f>IF(A59="","",A59)</f>
        <v>RECEIVING</v>
      </c>
      <c r="U120" s="197" t="str">
        <f>IF(E59="","",E59)</f>
        <v/>
      </c>
      <c r="V120" s="197" t="str">
        <f>IF(D59="","",D59)</f>
        <v/>
      </c>
      <c r="W120" s="197" t="str">
        <f>IF(Y27="","",Y27)</f>
        <v/>
      </c>
      <c r="X120" s="200"/>
      <c r="Y120" s="197">
        <f t="shared" si="65"/>
        <v>30042065</v>
      </c>
      <c r="Z120" s="197" t="str">
        <f t="shared" si="65"/>
        <v>GPI</v>
      </c>
      <c r="AA120" s="198">
        <f t="shared" si="66"/>
        <v>46162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30041150</v>
      </c>
      <c r="AH120" s="197" t="str">
        <f t="shared" si="71"/>
        <v>CAPS</v>
      </c>
      <c r="AI120" s="198">
        <f t="shared" si="72"/>
        <v>46163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86"/>
        <v>30041698</v>
      </c>
      <c r="AP120" s="197" t="str">
        <f t="shared" si="86"/>
        <v>AMCOR</v>
      </c>
      <c r="AQ120" s="198">
        <f>IF(T54="","",$S$32)</f>
        <v>46164</v>
      </c>
      <c r="AR120" s="197" t="str">
        <f t="shared" si="79"/>
        <v>RECEIVING</v>
      </c>
      <c r="AS120" s="197" t="str">
        <f>IF(W54="","",W54)</f>
        <v/>
      </c>
      <c r="AT120" s="197" t="str">
        <f>IF(V54="","",V54)</f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30041493</v>
      </c>
      <c r="R121" s="197" t="str">
        <f t="shared" si="85"/>
        <v>GPI</v>
      </c>
      <c r="S121" s="198">
        <f>IF(T28="","",$S$3)</f>
        <v>46161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30041509</v>
      </c>
      <c r="Z121" s="197" t="str">
        <f t="shared" si="65"/>
        <v>pca</v>
      </c>
      <c r="AA121" s="198">
        <f t="shared" si="66"/>
        <v>46162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30042135</v>
      </c>
      <c r="AH121" s="197" t="str">
        <f t="shared" si="71"/>
        <v>AMCOR</v>
      </c>
      <c r="AI121" s="198">
        <f t="shared" si="72"/>
        <v>46163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86"/>
        <v>30041697</v>
      </c>
      <c r="AP121" s="197" t="str">
        <f t="shared" si="86"/>
        <v>AMCOR</v>
      </c>
      <c r="AQ121" s="198">
        <f>IF(T55="","",$S$32)</f>
        <v>46164</v>
      </c>
      <c r="AR121" s="197" t="str">
        <f t="shared" si="79"/>
        <v>RECEIVING</v>
      </c>
      <c r="AS121" s="197" t="str">
        <f>IF(W55="","",W55)</f>
        <v/>
      </c>
      <c r="AT121" s="197" t="str">
        <f>IF(V55="","",V55)</f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8">IF(K30="","",K30)</f>
        <v>30041207</v>
      </c>
      <c r="J122" s="197" t="str">
        <f t="shared" si="88"/>
        <v>CAPS</v>
      </c>
      <c r="K122" s="198">
        <f>IF(K30="","",$J$3)</f>
        <v>46160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9">IF(T30="","",T30)</f>
        <v/>
      </c>
      <c r="R122" s="197" t="str">
        <f t="shared" si="89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30042122</v>
      </c>
      <c r="Z122" s="197" t="str">
        <f t="shared" si="65"/>
        <v>pca</v>
      </c>
      <c r="AA122" s="198">
        <f t="shared" si="66"/>
        <v>46162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30041153</v>
      </c>
      <c r="AH122" s="197" t="str">
        <f t="shared" si="71"/>
        <v>CAPS</v>
      </c>
      <c r="AI122" s="198">
        <f t="shared" si="72"/>
        <v>46163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86"/>
        <v>30041691</v>
      </c>
      <c r="AP122" s="197" t="str">
        <f t="shared" si="86"/>
        <v>GPI</v>
      </c>
      <c r="AQ122" s="198">
        <f>IF(T56="","",$S$32)</f>
        <v>46164</v>
      </c>
      <c r="AR122" s="197" t="str">
        <f t="shared" si="79"/>
        <v>RECEIVING</v>
      </c>
      <c r="AS122" s="197" t="str">
        <f>IF(W56="","",W56)</f>
        <v/>
      </c>
      <c r="AT122" s="197">
        <f>IF(V56="","",V56)</f>
        <v>754851</v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90">C5</f>
        <v>84801</v>
      </c>
      <c r="B127" s="202">
        <f t="shared" ref="B127:B132" si="91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90"/>
        <v>84678</v>
      </c>
      <c r="B128" s="202">
        <f t="shared" si="91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90"/>
        <v>84679</v>
      </c>
      <c r="B129" s="202">
        <f t="shared" si="91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90"/>
        <v>84680</v>
      </c>
      <c r="B130" s="202">
        <f t="shared" si="91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90"/>
        <v>84681</v>
      </c>
      <c r="B131" s="202">
        <f t="shared" si="91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90"/>
        <v>84682</v>
      </c>
      <c r="B132" s="202">
        <f t="shared" si="91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2">C13</f>
        <v>84685</v>
      </c>
      <c r="B133" s="202">
        <f t="shared" ref="B133:B143" si="93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2"/>
        <v>84686</v>
      </c>
      <c r="B134" s="202">
        <f t="shared" si="93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2"/>
        <v>4501364887</v>
      </c>
      <c r="B135" s="202" t="str">
        <f t="shared" si="93"/>
        <v>9AM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2"/>
        <v>4501364888</v>
      </c>
      <c r="B136" s="202" t="str">
        <f t="shared" si="93"/>
        <v>11AM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2"/>
        <v>0</v>
      </c>
      <c r="B137" s="202">
        <f t="shared" si="93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2"/>
        <v>0</v>
      </c>
      <c r="B138" s="202">
        <f t="shared" si="93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2"/>
        <v>0</v>
      </c>
      <c r="B139" s="202">
        <f t="shared" si="93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2"/>
        <v>0</v>
      </c>
      <c r="B140" s="202">
        <f t="shared" si="93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2"/>
        <v>0</v>
      </c>
      <c r="B141" s="202">
        <f t="shared" si="93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2"/>
        <v>0</v>
      </c>
      <c r="B142" s="202">
        <f t="shared" si="93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2"/>
        <v>0</v>
      </c>
      <c r="B143" s="202">
        <f t="shared" si="93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 xml:space="preserve">2PM 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SCHOLLE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C27</f>
        <v>GPI</v>
      </c>
      <c r="B146" s="202" t="str">
        <f>F27</f>
        <v>7AM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4">C31</f>
        <v>0</v>
      </c>
      <c r="B150" s="202">
        <f t="shared" ref="B150:B160" si="95">F31</f>
        <v>0</v>
      </c>
    </row>
    <row r="151" spans="1:45" x14ac:dyDescent="0.25">
      <c r="A151" s="200">
        <f t="shared" si="94"/>
        <v>0</v>
      </c>
      <c r="B151" s="202">
        <f t="shared" si="95"/>
        <v>0</v>
      </c>
    </row>
    <row r="152" spans="1:45" x14ac:dyDescent="0.25">
      <c r="A152" s="200" t="str">
        <f t="shared" si="94"/>
        <v>P/U</v>
      </c>
      <c r="B152" s="202" t="str">
        <f t="shared" si="95"/>
        <v>Plan APT</v>
      </c>
    </row>
    <row r="153" spans="1:45" x14ac:dyDescent="0.25">
      <c r="A153" s="200">
        <f t="shared" si="94"/>
        <v>85508</v>
      </c>
      <c r="B153" s="202">
        <f t="shared" si="95"/>
        <v>0</v>
      </c>
    </row>
    <row r="154" spans="1:45" x14ac:dyDescent="0.25">
      <c r="A154" s="200">
        <f t="shared" si="94"/>
        <v>85509</v>
      </c>
      <c r="B154" s="202">
        <f t="shared" si="95"/>
        <v>0</v>
      </c>
    </row>
    <row r="155" spans="1:45" x14ac:dyDescent="0.25">
      <c r="A155" s="200">
        <f t="shared" si="94"/>
        <v>85510</v>
      </c>
      <c r="B155" s="202">
        <f t="shared" si="95"/>
        <v>0</v>
      </c>
    </row>
    <row r="156" spans="1:45" x14ac:dyDescent="0.25">
      <c r="A156" s="200">
        <f t="shared" si="94"/>
        <v>85511</v>
      </c>
      <c r="B156" s="202">
        <f t="shared" si="95"/>
        <v>0</v>
      </c>
    </row>
    <row r="157" spans="1:45" x14ac:dyDescent="0.25">
      <c r="A157" s="200">
        <f t="shared" si="94"/>
        <v>85512</v>
      </c>
      <c r="B157" s="202">
        <f t="shared" si="95"/>
        <v>0</v>
      </c>
    </row>
    <row r="158" spans="1:45" x14ac:dyDescent="0.25">
      <c r="A158" s="200">
        <f t="shared" si="94"/>
        <v>85513</v>
      </c>
      <c r="B158" s="202">
        <f t="shared" si="95"/>
        <v>0</v>
      </c>
    </row>
    <row r="159" spans="1:45" x14ac:dyDescent="0.25">
      <c r="A159" s="200">
        <f t="shared" si="94"/>
        <v>85544</v>
      </c>
      <c r="B159" s="202">
        <f t="shared" si="95"/>
        <v>0</v>
      </c>
    </row>
    <row r="160" spans="1:45" x14ac:dyDescent="0.25">
      <c r="A160" s="200">
        <f t="shared" si="94"/>
        <v>85545</v>
      </c>
      <c r="B160" s="202">
        <f t="shared" si="95"/>
        <v>0</v>
      </c>
    </row>
    <row r="161" spans="1:2" x14ac:dyDescent="0.25">
      <c r="A161" s="200">
        <f t="shared" ref="A161:A174" si="96">C44</f>
        <v>85548</v>
      </c>
      <c r="B161" s="202">
        <f t="shared" ref="B161:B174" si="97">F44</f>
        <v>0</v>
      </c>
    </row>
    <row r="162" spans="1:2" x14ac:dyDescent="0.25">
      <c r="A162" s="200">
        <f t="shared" si="96"/>
        <v>85549</v>
      </c>
      <c r="B162" s="202">
        <f t="shared" si="97"/>
        <v>0</v>
      </c>
    </row>
    <row r="163" spans="1:2" x14ac:dyDescent="0.25">
      <c r="A163" s="200">
        <f t="shared" si="96"/>
        <v>85550</v>
      </c>
      <c r="B163" s="202">
        <f t="shared" si="97"/>
        <v>0</v>
      </c>
    </row>
    <row r="164" spans="1:2" x14ac:dyDescent="0.25">
      <c r="A164" s="200">
        <f t="shared" si="96"/>
        <v>85551</v>
      </c>
      <c r="B164" s="202">
        <f t="shared" si="97"/>
        <v>0</v>
      </c>
    </row>
    <row r="165" spans="1:2" x14ac:dyDescent="0.25">
      <c r="A165" s="200">
        <f t="shared" si="96"/>
        <v>85552</v>
      </c>
      <c r="B165" s="202">
        <f t="shared" si="97"/>
        <v>0</v>
      </c>
    </row>
    <row r="166" spans="1:2" x14ac:dyDescent="0.25">
      <c r="A166" s="200">
        <f t="shared" si="96"/>
        <v>4501365381</v>
      </c>
      <c r="B166" s="202" t="str">
        <f t="shared" si="97"/>
        <v>11AM</v>
      </c>
    </row>
    <row r="167" spans="1:2" x14ac:dyDescent="0.25">
      <c r="A167" s="200">
        <f t="shared" si="96"/>
        <v>4501365383</v>
      </c>
      <c r="B167" s="202" t="str">
        <f t="shared" si="97"/>
        <v>1PM</v>
      </c>
    </row>
    <row r="168" spans="1:2" x14ac:dyDescent="0.25">
      <c r="A168" s="200">
        <f t="shared" si="96"/>
        <v>0</v>
      </c>
      <c r="B168" s="202">
        <f t="shared" si="97"/>
        <v>0</v>
      </c>
    </row>
    <row r="169" spans="1:2" x14ac:dyDescent="0.25">
      <c r="A169" s="200">
        <f t="shared" si="96"/>
        <v>0</v>
      </c>
      <c r="B169" s="202">
        <f t="shared" si="97"/>
        <v>0</v>
      </c>
    </row>
    <row r="170" spans="1:2" x14ac:dyDescent="0.25">
      <c r="A170" s="200" t="str">
        <f t="shared" si="96"/>
        <v>CAPS</v>
      </c>
      <c r="B170" s="202" t="str">
        <f t="shared" si="97"/>
        <v>11AM</v>
      </c>
    </row>
    <row r="171" spans="1:2" x14ac:dyDescent="0.25">
      <c r="A171" s="200" t="str">
        <f t="shared" si="96"/>
        <v>CHEP</v>
      </c>
      <c r="B171" s="202">
        <f t="shared" si="97"/>
        <v>0</v>
      </c>
    </row>
    <row r="172" spans="1:2" x14ac:dyDescent="0.25">
      <c r="A172" s="200" t="str">
        <f t="shared" si="96"/>
        <v>GPI</v>
      </c>
      <c r="B172" s="202" t="str">
        <f t="shared" si="97"/>
        <v>2PM</v>
      </c>
    </row>
    <row r="173" spans="1:2" x14ac:dyDescent="0.25">
      <c r="A173" s="200" t="str">
        <f t="shared" si="96"/>
        <v>pca</v>
      </c>
      <c r="B173" s="202" t="str">
        <f t="shared" si="97"/>
        <v>7am</v>
      </c>
    </row>
    <row r="174" spans="1:2" x14ac:dyDescent="0.25">
      <c r="A174" s="200" t="str">
        <f t="shared" si="96"/>
        <v>pca</v>
      </c>
      <c r="B174" s="202" t="str">
        <f t="shared" si="97"/>
        <v>8am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8">L5</f>
        <v>85463</v>
      </c>
      <c r="B176" s="203">
        <f t="shared" ref="B176:B181" si="99">O5</f>
        <v>0</v>
      </c>
    </row>
    <row r="177" spans="1:2" x14ac:dyDescent="0.25">
      <c r="A177" s="129">
        <f t="shared" si="98"/>
        <v>85474</v>
      </c>
      <c r="B177" s="203">
        <f t="shared" si="99"/>
        <v>0</v>
      </c>
    </row>
    <row r="178" spans="1:2" x14ac:dyDescent="0.25">
      <c r="A178" s="129">
        <f t="shared" si="98"/>
        <v>85495</v>
      </c>
      <c r="B178" s="203">
        <f t="shared" si="99"/>
        <v>0</v>
      </c>
    </row>
    <row r="179" spans="1:2" x14ac:dyDescent="0.25">
      <c r="A179" s="129">
        <f t="shared" si="98"/>
        <v>85498</v>
      </c>
      <c r="B179" s="203">
        <f t="shared" si="99"/>
        <v>0</v>
      </c>
    </row>
    <row r="180" spans="1:2" x14ac:dyDescent="0.25">
      <c r="A180" s="129">
        <f t="shared" si="98"/>
        <v>85518</v>
      </c>
      <c r="B180" s="203">
        <f t="shared" si="99"/>
        <v>0</v>
      </c>
    </row>
    <row r="181" spans="1:2" x14ac:dyDescent="0.25">
      <c r="A181" s="129">
        <f t="shared" si="98"/>
        <v>85526</v>
      </c>
      <c r="B181" s="203">
        <f t="shared" si="99"/>
        <v>0</v>
      </c>
    </row>
    <row r="182" spans="1:2" x14ac:dyDescent="0.25">
      <c r="A182" s="129">
        <f t="shared" ref="A182:A192" si="100">L13</f>
        <v>85529</v>
      </c>
      <c r="B182" s="203">
        <f t="shared" ref="B182:B192" si="101">O13</f>
        <v>0</v>
      </c>
    </row>
    <row r="183" spans="1:2" x14ac:dyDescent="0.25">
      <c r="A183" s="129">
        <f t="shared" si="100"/>
        <v>85530</v>
      </c>
      <c r="B183" s="203">
        <f t="shared" si="101"/>
        <v>0</v>
      </c>
    </row>
    <row r="184" spans="1:2" x14ac:dyDescent="0.25">
      <c r="A184" s="129">
        <f t="shared" si="100"/>
        <v>85531</v>
      </c>
      <c r="B184" s="203">
        <f t="shared" si="101"/>
        <v>0</v>
      </c>
    </row>
    <row r="185" spans="1:2" x14ac:dyDescent="0.25">
      <c r="A185" s="129">
        <f t="shared" si="100"/>
        <v>85542</v>
      </c>
      <c r="B185" s="203">
        <f t="shared" si="101"/>
        <v>0</v>
      </c>
    </row>
    <row r="186" spans="1:2" x14ac:dyDescent="0.25">
      <c r="A186" s="129">
        <f t="shared" si="100"/>
        <v>85493</v>
      </c>
      <c r="B186" s="203">
        <f t="shared" si="101"/>
        <v>0</v>
      </c>
    </row>
    <row r="187" spans="1:2" x14ac:dyDescent="0.25">
      <c r="A187" s="129">
        <f t="shared" si="100"/>
        <v>85494</v>
      </c>
      <c r="B187" s="203">
        <f t="shared" si="101"/>
        <v>0</v>
      </c>
    </row>
    <row r="188" spans="1:2" x14ac:dyDescent="0.25">
      <c r="A188" s="129">
        <f t="shared" si="100"/>
        <v>4501365152</v>
      </c>
      <c r="B188" s="203" t="str">
        <f t="shared" si="101"/>
        <v>11AM</v>
      </c>
    </row>
    <row r="189" spans="1:2" x14ac:dyDescent="0.25">
      <c r="A189" s="129">
        <f t="shared" si="100"/>
        <v>4501365153</v>
      </c>
      <c r="B189" s="203" t="str">
        <f t="shared" si="101"/>
        <v>1PM</v>
      </c>
    </row>
    <row r="190" spans="1:2" x14ac:dyDescent="0.25">
      <c r="A190" s="129">
        <f t="shared" si="100"/>
        <v>0</v>
      </c>
      <c r="B190" s="203">
        <f t="shared" si="101"/>
        <v>0</v>
      </c>
    </row>
    <row r="191" spans="1:2" x14ac:dyDescent="0.25">
      <c r="A191" s="129" t="str">
        <f t="shared" si="100"/>
        <v>moved to 5/19</v>
      </c>
      <c r="B191" s="203" t="str">
        <f t="shared" si="101"/>
        <v>7AM</v>
      </c>
    </row>
    <row r="192" spans="1:2" x14ac:dyDescent="0.25">
      <c r="A192" s="129">
        <f t="shared" si="100"/>
        <v>0</v>
      </c>
      <c r="B192" s="203">
        <f t="shared" si="101"/>
        <v>0</v>
      </c>
    </row>
    <row r="193" spans="1:2" x14ac:dyDescent="0.25">
      <c r="A193" s="129" t="str">
        <f>L25</f>
        <v>GPI</v>
      </c>
      <c r="B193" s="203" t="str">
        <f>O25</f>
        <v>10AM</v>
      </c>
    </row>
    <row r="194" spans="1:2" x14ac:dyDescent="0.25">
      <c r="A194" s="129">
        <f>L26</f>
        <v>0</v>
      </c>
      <c r="B194" s="203">
        <f>O26</f>
        <v>0</v>
      </c>
    </row>
    <row r="195" spans="1:2" x14ac:dyDescent="0.25">
      <c r="A195" s="129" t="str">
        <f>L27</f>
        <v>PCA</v>
      </c>
      <c r="B195" s="203" t="str">
        <f>O27</f>
        <v>7AM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 t="str">
        <f>L30</f>
        <v>CAPS</v>
      </c>
      <c r="B197" s="203" t="str">
        <f>O30</f>
        <v>12PM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2">L31</f>
        <v>0</v>
      </c>
      <c r="B199" s="203">
        <f t="shared" ref="B199:B209" si="103">O31</f>
        <v>0</v>
      </c>
    </row>
    <row r="200" spans="1:2" x14ac:dyDescent="0.25">
      <c r="A200" s="129">
        <f t="shared" si="102"/>
        <v>0</v>
      </c>
      <c r="B200" s="203">
        <f t="shared" si="103"/>
        <v>0</v>
      </c>
    </row>
    <row r="201" spans="1:2" x14ac:dyDescent="0.25">
      <c r="A201" s="129" t="str">
        <f t="shared" si="102"/>
        <v>P/U</v>
      </c>
      <c r="B201" s="203" t="str">
        <f t="shared" si="103"/>
        <v>Plan APT</v>
      </c>
    </row>
    <row r="202" spans="1:2" x14ac:dyDescent="0.25">
      <c r="A202" s="129">
        <f t="shared" si="102"/>
        <v>85507</v>
      </c>
      <c r="B202" s="203">
        <f t="shared" si="103"/>
        <v>0</v>
      </c>
    </row>
    <row r="203" spans="1:2" x14ac:dyDescent="0.25">
      <c r="A203" s="129">
        <f t="shared" si="102"/>
        <v>85532</v>
      </c>
      <c r="B203" s="203">
        <f t="shared" si="103"/>
        <v>0</v>
      </c>
    </row>
    <row r="204" spans="1:2" x14ac:dyDescent="0.25">
      <c r="A204" s="129">
        <f t="shared" si="102"/>
        <v>85533</v>
      </c>
      <c r="B204" s="203">
        <f t="shared" si="103"/>
        <v>0</v>
      </c>
    </row>
    <row r="205" spans="1:2" x14ac:dyDescent="0.25">
      <c r="A205" s="129">
        <f t="shared" si="102"/>
        <v>85534</v>
      </c>
      <c r="B205" s="203">
        <f t="shared" si="103"/>
        <v>0</v>
      </c>
    </row>
    <row r="206" spans="1:2" x14ac:dyDescent="0.25">
      <c r="A206" s="129">
        <f t="shared" si="102"/>
        <v>85535</v>
      </c>
      <c r="B206" s="203">
        <f t="shared" si="103"/>
        <v>0</v>
      </c>
    </row>
    <row r="207" spans="1:2" x14ac:dyDescent="0.25">
      <c r="A207" s="129">
        <f t="shared" si="102"/>
        <v>85536</v>
      </c>
      <c r="B207" s="203">
        <f t="shared" si="103"/>
        <v>0</v>
      </c>
    </row>
    <row r="208" spans="1:2" x14ac:dyDescent="0.25">
      <c r="A208" s="129">
        <f t="shared" si="102"/>
        <v>85537</v>
      </c>
      <c r="B208" s="203">
        <f t="shared" si="103"/>
        <v>0</v>
      </c>
    </row>
    <row r="209" spans="1:2" x14ac:dyDescent="0.25">
      <c r="A209" s="129">
        <f t="shared" si="102"/>
        <v>85538</v>
      </c>
      <c r="B209" s="203">
        <f t="shared" si="103"/>
        <v>0</v>
      </c>
    </row>
    <row r="210" spans="1:2" x14ac:dyDescent="0.25">
      <c r="A210" s="129">
        <f t="shared" ref="A210:A223" si="104">L44</f>
        <v>85541</v>
      </c>
      <c r="B210" s="203">
        <f t="shared" ref="B210:B223" si="105">O44</f>
        <v>0</v>
      </c>
    </row>
    <row r="211" spans="1:2" x14ac:dyDescent="0.25">
      <c r="A211" s="129">
        <f t="shared" si="104"/>
        <v>85543</v>
      </c>
      <c r="B211" s="203">
        <f t="shared" si="105"/>
        <v>0</v>
      </c>
    </row>
    <row r="212" spans="1:2" x14ac:dyDescent="0.25">
      <c r="A212" s="129">
        <f t="shared" si="104"/>
        <v>0</v>
      </c>
      <c r="B212" s="203" t="str">
        <f t="shared" si="105"/>
        <v>moved to 5/22</v>
      </c>
    </row>
    <row r="213" spans="1:2" x14ac:dyDescent="0.25">
      <c r="A213" s="129">
        <f t="shared" si="104"/>
        <v>85489</v>
      </c>
      <c r="B213" s="203">
        <f t="shared" si="105"/>
        <v>0</v>
      </c>
    </row>
    <row r="214" spans="1:2" x14ac:dyDescent="0.25">
      <c r="A214" s="129">
        <f t="shared" si="104"/>
        <v>85490</v>
      </c>
      <c r="B214" s="203" t="str">
        <f t="shared" si="105"/>
        <v>moved to 5/22</v>
      </c>
    </row>
    <row r="215" spans="1:2" x14ac:dyDescent="0.25">
      <c r="A215" s="129">
        <f t="shared" si="104"/>
        <v>4501365902</v>
      </c>
      <c r="B215" s="203" t="str">
        <f t="shared" si="105"/>
        <v>1PM</v>
      </c>
    </row>
    <row r="216" spans="1:2" x14ac:dyDescent="0.25">
      <c r="A216" s="129">
        <f t="shared" si="104"/>
        <v>4501365901</v>
      </c>
      <c r="B216" s="203" t="str">
        <f t="shared" si="105"/>
        <v>3PM</v>
      </c>
    </row>
    <row r="217" spans="1:2" x14ac:dyDescent="0.25">
      <c r="A217" s="129">
        <f t="shared" si="104"/>
        <v>0</v>
      </c>
      <c r="B217" s="203">
        <f t="shared" si="105"/>
        <v>0</v>
      </c>
    </row>
    <row r="218" spans="1:2" x14ac:dyDescent="0.25">
      <c r="A218" s="129">
        <f t="shared" si="104"/>
        <v>0</v>
      </c>
      <c r="B218" s="203">
        <f t="shared" si="105"/>
        <v>0</v>
      </c>
    </row>
    <row r="219" spans="1:2" x14ac:dyDescent="0.25">
      <c r="A219" s="129" t="str">
        <f t="shared" si="104"/>
        <v>GPI</v>
      </c>
      <c r="B219" s="203" t="str">
        <f t="shared" si="105"/>
        <v>2PM</v>
      </c>
    </row>
    <row r="220" spans="1:2" x14ac:dyDescent="0.25">
      <c r="A220" s="129" t="str">
        <f t="shared" si="104"/>
        <v>CHEP</v>
      </c>
      <c r="B220" s="203">
        <f t="shared" si="105"/>
        <v>0</v>
      </c>
    </row>
    <row r="221" spans="1:2" x14ac:dyDescent="0.25">
      <c r="A221" s="129" t="str">
        <f t="shared" si="104"/>
        <v>CAPS</v>
      </c>
      <c r="B221" s="203" t="str">
        <f t="shared" si="105"/>
        <v>10AM</v>
      </c>
    </row>
    <row r="222" spans="1:2" x14ac:dyDescent="0.25">
      <c r="A222" s="129" t="str">
        <f t="shared" si="104"/>
        <v>AMCOR</v>
      </c>
      <c r="B222" s="203" t="e">
        <f>#REF!</f>
        <v>#REF!</v>
      </c>
    </row>
    <row r="223" spans="1:2" x14ac:dyDescent="0.25">
      <c r="A223" s="129" t="str">
        <f t="shared" si="104"/>
        <v>CAPS</v>
      </c>
      <c r="B223" s="203" t="str">
        <f t="shared" si="105"/>
        <v xml:space="preserve">12PM 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6">U5</f>
        <v>85514</v>
      </c>
      <c r="B225" s="203">
        <f t="shared" ref="B225:B230" si="107">X5</f>
        <v>0</v>
      </c>
    </row>
    <row r="226" spans="1:2" x14ac:dyDescent="0.25">
      <c r="A226" s="129">
        <f t="shared" si="106"/>
        <v>85515</v>
      </c>
      <c r="B226" s="203">
        <f t="shared" si="107"/>
        <v>0</v>
      </c>
    </row>
    <row r="227" spans="1:2" x14ac:dyDescent="0.25">
      <c r="A227" s="129">
        <f t="shared" si="106"/>
        <v>85516</v>
      </c>
      <c r="B227" s="203">
        <f t="shared" si="107"/>
        <v>0</v>
      </c>
    </row>
    <row r="228" spans="1:2" x14ac:dyDescent="0.25">
      <c r="A228" s="129">
        <f t="shared" si="106"/>
        <v>85517</v>
      </c>
      <c r="B228" s="203">
        <f t="shared" si="107"/>
        <v>0</v>
      </c>
    </row>
    <row r="229" spans="1:2" x14ac:dyDescent="0.25">
      <c r="A229" s="129">
        <f t="shared" si="106"/>
        <v>85519</v>
      </c>
      <c r="B229" s="203">
        <f t="shared" si="107"/>
        <v>0</v>
      </c>
    </row>
    <row r="230" spans="1:2" x14ac:dyDescent="0.25">
      <c r="A230" s="129">
        <f t="shared" si="106"/>
        <v>85520</v>
      </c>
      <c r="B230" s="203">
        <f t="shared" si="107"/>
        <v>0</v>
      </c>
    </row>
    <row r="231" spans="1:2" x14ac:dyDescent="0.25">
      <c r="A231" s="129">
        <f t="shared" ref="A231:A241" si="108">U13</f>
        <v>85523</v>
      </c>
      <c r="B231" s="203">
        <f t="shared" ref="B231:B241" si="109">X13</f>
        <v>0</v>
      </c>
    </row>
    <row r="232" spans="1:2" x14ac:dyDescent="0.25">
      <c r="A232" s="129">
        <f t="shared" si="108"/>
        <v>85524</v>
      </c>
      <c r="B232" s="203">
        <f t="shared" si="109"/>
        <v>0</v>
      </c>
    </row>
    <row r="233" spans="1:2" x14ac:dyDescent="0.25">
      <c r="A233" s="129">
        <f t="shared" si="108"/>
        <v>85525</v>
      </c>
      <c r="B233" s="203">
        <f t="shared" si="109"/>
        <v>0</v>
      </c>
    </row>
    <row r="234" spans="1:2" x14ac:dyDescent="0.25">
      <c r="A234" s="129">
        <f t="shared" si="108"/>
        <v>0</v>
      </c>
      <c r="B234" s="203">
        <f t="shared" si="109"/>
        <v>0</v>
      </c>
    </row>
    <row r="235" spans="1:2" x14ac:dyDescent="0.25">
      <c r="A235" s="129">
        <f t="shared" si="108"/>
        <v>85491</v>
      </c>
      <c r="B235" s="203">
        <f t="shared" si="109"/>
        <v>0</v>
      </c>
    </row>
    <row r="236" spans="1:2" x14ac:dyDescent="0.25">
      <c r="A236" s="129">
        <f t="shared" si="108"/>
        <v>85492</v>
      </c>
      <c r="B236" s="203">
        <f t="shared" si="109"/>
        <v>0</v>
      </c>
    </row>
    <row r="237" spans="1:2" x14ac:dyDescent="0.25">
      <c r="A237" s="129">
        <f t="shared" si="108"/>
        <v>4501365380</v>
      </c>
      <c r="B237" s="203" t="str">
        <f t="shared" si="109"/>
        <v>10AM</v>
      </c>
    </row>
    <row r="238" spans="1:2" x14ac:dyDescent="0.25">
      <c r="A238" s="129">
        <f t="shared" si="108"/>
        <v>4501365382</v>
      </c>
      <c r="B238" s="203" t="str">
        <f t="shared" si="109"/>
        <v>1PM</v>
      </c>
    </row>
    <row r="239" spans="1:2" x14ac:dyDescent="0.25">
      <c r="A239" s="129">
        <f t="shared" si="108"/>
        <v>0</v>
      </c>
      <c r="B239" s="203">
        <f t="shared" si="109"/>
        <v>0</v>
      </c>
    </row>
    <row r="240" spans="1:2" x14ac:dyDescent="0.25">
      <c r="A240" s="129">
        <f t="shared" si="108"/>
        <v>0</v>
      </c>
      <c r="B240" s="203">
        <f t="shared" si="109"/>
        <v>0</v>
      </c>
    </row>
    <row r="241" spans="1:2" x14ac:dyDescent="0.25">
      <c r="A241" s="129">
        <f t="shared" si="108"/>
        <v>0</v>
      </c>
      <c r="B241" s="203">
        <f t="shared" si="109"/>
        <v>0</v>
      </c>
    </row>
    <row r="242" spans="1:2" x14ac:dyDescent="0.25">
      <c r="A242" s="129">
        <f>U25</f>
        <v>0</v>
      </c>
      <c r="B242" s="203" t="str">
        <f>X25</f>
        <v xml:space="preserve"> </v>
      </c>
    </row>
    <row r="243" spans="1:2" x14ac:dyDescent="0.25">
      <c r="A243" s="129" t="str">
        <f>U26</f>
        <v>CAPS</v>
      </c>
      <c r="B243" s="203" t="str">
        <f>X26</f>
        <v>9AM</v>
      </c>
    </row>
    <row r="244" spans="1:2" x14ac:dyDescent="0.25">
      <c r="A244" s="129" t="str">
        <f>C59</f>
        <v>GPI</v>
      </c>
      <c r="B244" s="203" t="str">
        <f>F59</f>
        <v>10am</v>
      </c>
    </row>
    <row r="245" spans="1:2" x14ac:dyDescent="0.25">
      <c r="A245" s="129" t="str">
        <f>U28</f>
        <v>GPI</v>
      </c>
      <c r="B245" s="203" t="str">
        <f>X28</f>
        <v>10AM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10">U31</f>
        <v>0</v>
      </c>
      <c r="B248" s="203">
        <f t="shared" ref="B248:B258" si="111">X31</f>
        <v>0</v>
      </c>
    </row>
    <row r="249" spans="1:2" x14ac:dyDescent="0.25">
      <c r="A249" s="129">
        <f t="shared" si="110"/>
        <v>0</v>
      </c>
      <c r="B249" s="203">
        <f t="shared" si="111"/>
        <v>0</v>
      </c>
    </row>
    <row r="250" spans="1:2" x14ac:dyDescent="0.25">
      <c r="A250" s="129" t="str">
        <f t="shared" si="110"/>
        <v>P/U</v>
      </c>
      <c r="B250" s="203" t="str">
        <f t="shared" si="111"/>
        <v>Plan APT</v>
      </c>
    </row>
    <row r="251" spans="1:2" x14ac:dyDescent="0.25">
      <c r="A251" s="129">
        <f t="shared" si="110"/>
        <v>85470</v>
      </c>
      <c r="B251" s="203">
        <f t="shared" si="111"/>
        <v>0</v>
      </c>
    </row>
    <row r="252" spans="1:2" x14ac:dyDescent="0.25">
      <c r="A252" s="129">
        <f t="shared" si="110"/>
        <v>85471</v>
      </c>
      <c r="B252" s="203">
        <f t="shared" si="111"/>
        <v>0</v>
      </c>
    </row>
    <row r="253" spans="1:2" x14ac:dyDescent="0.25">
      <c r="A253" s="129">
        <f t="shared" si="110"/>
        <v>85472</v>
      </c>
      <c r="B253" s="203">
        <f t="shared" si="111"/>
        <v>0</v>
      </c>
    </row>
    <row r="254" spans="1:2" x14ac:dyDescent="0.25">
      <c r="A254" s="129">
        <f t="shared" si="110"/>
        <v>85473</v>
      </c>
      <c r="B254" s="203">
        <f t="shared" si="111"/>
        <v>0</v>
      </c>
    </row>
    <row r="255" spans="1:2" x14ac:dyDescent="0.25">
      <c r="A255" s="129">
        <f t="shared" si="110"/>
        <v>85475</v>
      </c>
      <c r="B255" s="203">
        <f t="shared" si="111"/>
        <v>0</v>
      </c>
    </row>
    <row r="256" spans="1:2" x14ac:dyDescent="0.25">
      <c r="A256" s="129">
        <f t="shared" si="110"/>
        <v>85476</v>
      </c>
      <c r="B256" s="203">
        <f t="shared" si="111"/>
        <v>0</v>
      </c>
    </row>
    <row r="257" spans="1:2" x14ac:dyDescent="0.25">
      <c r="A257" s="129">
        <f t="shared" si="110"/>
        <v>85477</v>
      </c>
      <c r="B257" s="203">
        <f t="shared" si="111"/>
        <v>0</v>
      </c>
    </row>
    <row r="258" spans="1:2" x14ac:dyDescent="0.25">
      <c r="A258" s="129">
        <f t="shared" si="110"/>
        <v>85478</v>
      </c>
      <c r="B258" s="203">
        <f t="shared" si="111"/>
        <v>0</v>
      </c>
    </row>
    <row r="259" spans="1:2" x14ac:dyDescent="0.25">
      <c r="A259" s="129">
        <f t="shared" ref="A259:A267" si="112">U44</f>
        <v>85481</v>
      </c>
      <c r="B259" s="203">
        <f t="shared" ref="B259:B267" si="113">X44</f>
        <v>0</v>
      </c>
    </row>
    <row r="260" spans="1:2" x14ac:dyDescent="0.25">
      <c r="A260" s="129">
        <f t="shared" si="112"/>
        <v>85482</v>
      </c>
      <c r="B260" s="203">
        <f t="shared" si="113"/>
        <v>0</v>
      </c>
    </row>
    <row r="261" spans="1:2" x14ac:dyDescent="0.25">
      <c r="A261" s="129">
        <f t="shared" si="112"/>
        <v>85483</v>
      </c>
      <c r="B261" s="203">
        <f t="shared" si="113"/>
        <v>0</v>
      </c>
    </row>
    <row r="262" spans="1:2" x14ac:dyDescent="0.25">
      <c r="A262" s="129">
        <f t="shared" si="112"/>
        <v>85487</v>
      </c>
      <c r="B262" s="203">
        <f t="shared" si="113"/>
        <v>0</v>
      </c>
    </row>
    <row r="263" spans="1:2" x14ac:dyDescent="0.25">
      <c r="A263" s="129">
        <f t="shared" si="112"/>
        <v>85488</v>
      </c>
      <c r="B263" s="203">
        <f t="shared" si="113"/>
        <v>0</v>
      </c>
    </row>
    <row r="264" spans="1:2" x14ac:dyDescent="0.25">
      <c r="A264" s="129">
        <f t="shared" si="112"/>
        <v>4501366186</v>
      </c>
      <c r="B264" s="203" t="str">
        <f t="shared" si="113"/>
        <v>1PM</v>
      </c>
    </row>
    <row r="265" spans="1:2" x14ac:dyDescent="0.25">
      <c r="A265" s="129">
        <f t="shared" si="112"/>
        <v>4501366188</v>
      </c>
      <c r="B265" s="203" t="str">
        <f t="shared" si="113"/>
        <v>3PM</v>
      </c>
    </row>
    <row r="266" spans="1:2" x14ac:dyDescent="0.25">
      <c r="A266" s="129">
        <f t="shared" si="112"/>
        <v>0</v>
      </c>
      <c r="B266" s="203">
        <f t="shared" si="113"/>
        <v>0</v>
      </c>
    </row>
    <row r="267" spans="1:2" x14ac:dyDescent="0.25">
      <c r="A267" s="129">
        <f t="shared" si="112"/>
        <v>0</v>
      </c>
      <c r="B267" s="203">
        <f t="shared" si="113"/>
        <v>0</v>
      </c>
    </row>
    <row r="268" spans="1:2" x14ac:dyDescent="0.25">
      <c r="A268" s="129" t="e">
        <f>#REF!</f>
        <v>#REF!</v>
      </c>
      <c r="B268" s="203" t="e">
        <f>#REF!</f>
        <v>#REF!</v>
      </c>
    </row>
    <row r="269" spans="1:2" x14ac:dyDescent="0.25">
      <c r="A269" s="129" t="str">
        <f>U53</f>
        <v>CHEP</v>
      </c>
      <c r="B269" s="203">
        <f>X53</f>
        <v>0</v>
      </c>
    </row>
    <row r="270" spans="1:2" x14ac:dyDescent="0.25">
      <c r="A270" s="129" t="str">
        <f>U54</f>
        <v>AMCOR</v>
      </c>
      <c r="B270" s="203" t="str">
        <f>X54</f>
        <v>8AM</v>
      </c>
    </row>
    <row r="271" spans="1:2" x14ac:dyDescent="0.25">
      <c r="A271" s="129" t="str">
        <f>U55</f>
        <v>AMCOR</v>
      </c>
      <c r="B271" s="203" t="str">
        <f>X55</f>
        <v>7AM</v>
      </c>
    </row>
    <row r="272" spans="1:2" x14ac:dyDescent="0.25">
      <c r="A272" s="129" t="str">
        <f>U56</f>
        <v>GPI</v>
      </c>
      <c r="B272" s="203" t="str">
        <f>X56</f>
        <v>9AM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A1:B1"/>
    <mergeCell ref="A3:I3"/>
    <mergeCell ref="J3:R3"/>
    <mergeCell ref="S3:AA3"/>
    <mergeCell ref="A32:I32"/>
    <mergeCell ref="J32:R32"/>
    <mergeCell ref="S32:AA32"/>
    <mergeCell ref="O71:O77"/>
    <mergeCell ref="R71:R77"/>
    <mergeCell ref="U71:U77"/>
    <mergeCell ref="AB32:AJ32"/>
    <mergeCell ref="C72:D73"/>
    <mergeCell ref="A60:I60"/>
    <mergeCell ref="L61:L67"/>
    <mergeCell ref="O61:O67"/>
    <mergeCell ref="R61:R67"/>
    <mergeCell ref="U61:U67"/>
    <mergeCell ref="L71:L77"/>
  </mergeCells>
  <conditionalFormatting sqref="AB32 J31:J32 S31:S32 S60 AB34:AB40 J60 AB46:AB47 A31:A32 AB49:AB60 A88 H98:H99 J80:J88 J90:J97 S78:S99 A98:A100 A27:A29 A15:A16 AK59:AK99 AB68:AB99 A18:A25">
    <cfRule type="cellIs" dxfId="8413" priority="345" operator="equal">
      <formula>"SLC"</formula>
    </cfRule>
  </conditionalFormatting>
  <conditionalFormatting sqref="AB32 J31:J32 S31:S32 S60 AB34:AB40 J60 AB46:AB47 A31:A32 AB49:AB60 A88 H98:H99 J80:J88 J90:J97 S78:S99 A98:A100 A27:A29 A15:A16 AK59:AK99 AB68:AB99 A18:A25">
    <cfRule type="cellIs" dxfId="8412" priority="341" operator="equal">
      <formula>"IDF"</formula>
    </cfRule>
    <cfRule type="cellIs" dxfId="8411" priority="342" operator="equal">
      <formula>"Costco"</formula>
    </cfRule>
    <cfRule type="cellIs" dxfId="8410" priority="343" operator="equal">
      <formula>"Gutzy"</formula>
    </cfRule>
    <cfRule type="cellIs" dxfId="8409" priority="344" operator="equal">
      <formula>"LCP"</formula>
    </cfRule>
  </conditionalFormatting>
  <conditionalFormatting sqref="S60 AB34:AB40 J60 AB46:AB47 AB49:AB60 A88 H98:H99 J80:J88 J90:J97 S78:S99 A98:A99 A27:A29 A15:A16 AB68:AB99 A18:A25">
    <cfRule type="cellIs" dxfId="8408" priority="340" operator="equal">
      <formula>"Receiving"</formula>
    </cfRule>
  </conditionalFormatting>
  <conditionalFormatting sqref="AB48">
    <cfRule type="cellIs" dxfId="8407" priority="339" operator="equal">
      <formula>"SLC"</formula>
    </cfRule>
  </conditionalFormatting>
  <conditionalFormatting sqref="AB48">
    <cfRule type="cellIs" dxfId="8406" priority="335" operator="equal">
      <formula>"IDF"</formula>
    </cfRule>
    <cfRule type="cellIs" dxfId="8405" priority="336" operator="equal">
      <formula>"Costco"</formula>
    </cfRule>
    <cfRule type="cellIs" dxfId="8404" priority="337" operator="equal">
      <formula>"Gutzy"</formula>
    </cfRule>
    <cfRule type="cellIs" dxfId="8403" priority="338" operator="equal">
      <formula>"LCP"</formula>
    </cfRule>
  </conditionalFormatting>
  <conditionalFormatting sqref="AB48">
    <cfRule type="cellIs" dxfId="8402" priority="334" operator="equal">
      <formula>"Receiving"</formula>
    </cfRule>
  </conditionalFormatting>
  <conditionalFormatting sqref="AB41">
    <cfRule type="cellIs" dxfId="8401" priority="333" operator="equal">
      <formula>"SLC"</formula>
    </cfRule>
  </conditionalFormatting>
  <conditionalFormatting sqref="AB41">
    <cfRule type="cellIs" dxfId="8400" priority="329" operator="equal">
      <formula>"IDF"</formula>
    </cfRule>
    <cfRule type="cellIs" dxfId="8399" priority="330" operator="equal">
      <formula>"Costco"</formula>
    </cfRule>
    <cfRule type="cellIs" dxfId="8398" priority="331" operator="equal">
      <formula>"Gutzy"</formula>
    </cfRule>
    <cfRule type="cellIs" dxfId="8397" priority="332" operator="equal">
      <formula>"LCP"</formula>
    </cfRule>
  </conditionalFormatting>
  <conditionalFormatting sqref="AB41">
    <cfRule type="cellIs" dxfId="8396" priority="328" operator="equal">
      <formula>"Receiving"</formula>
    </cfRule>
  </conditionalFormatting>
  <conditionalFormatting sqref="AB42:AB44">
    <cfRule type="cellIs" dxfId="8395" priority="327" operator="equal">
      <formula>"SLC"</formula>
    </cfRule>
  </conditionalFormatting>
  <conditionalFormatting sqref="AB42:AB44">
    <cfRule type="cellIs" dxfId="8394" priority="323" operator="equal">
      <formula>"IDF"</formula>
    </cfRule>
    <cfRule type="cellIs" dxfId="8393" priority="324" operator="equal">
      <formula>"Costco"</formula>
    </cfRule>
    <cfRule type="cellIs" dxfId="8392" priority="325" operator="equal">
      <formula>"Gutzy"</formula>
    </cfRule>
    <cfRule type="cellIs" dxfId="8391" priority="326" operator="equal">
      <formula>"LCP"</formula>
    </cfRule>
  </conditionalFormatting>
  <conditionalFormatting sqref="AB42:AB44">
    <cfRule type="cellIs" dxfId="8390" priority="322" operator="equal">
      <formula>"Receiving"</formula>
    </cfRule>
  </conditionalFormatting>
  <conditionalFormatting sqref="AB45">
    <cfRule type="cellIs" dxfId="8389" priority="321" operator="equal">
      <formula>"SLC"</formula>
    </cfRule>
  </conditionalFormatting>
  <conditionalFormatting sqref="AB45">
    <cfRule type="cellIs" dxfId="8388" priority="317" operator="equal">
      <formula>"IDF"</formula>
    </cfRule>
    <cfRule type="cellIs" dxfId="8387" priority="318" operator="equal">
      <formula>"Costco"</formula>
    </cfRule>
    <cfRule type="cellIs" dxfId="8386" priority="319" operator="equal">
      <formula>"Gutzy"</formula>
    </cfRule>
    <cfRule type="cellIs" dxfId="8385" priority="320" operator="equal">
      <formula>"LCP"</formula>
    </cfRule>
  </conditionalFormatting>
  <conditionalFormatting sqref="AB45">
    <cfRule type="cellIs" dxfId="8384" priority="316" operator="equal">
      <formula>"Receiving"</formula>
    </cfRule>
  </conditionalFormatting>
  <conditionalFormatting sqref="I100">
    <cfRule type="cellIs" dxfId="8383" priority="315" operator="equal">
      <formula>"SLC"</formula>
    </cfRule>
  </conditionalFormatting>
  <conditionalFormatting sqref="I100">
    <cfRule type="cellIs" dxfId="8382" priority="311" operator="equal">
      <formula>"IDF"</formula>
    </cfRule>
    <cfRule type="cellIs" dxfId="8381" priority="312" operator="equal">
      <formula>"Costco"</formula>
    </cfRule>
    <cfRule type="cellIs" dxfId="8380" priority="313" operator="equal">
      <formula>"Gutzy"</formula>
    </cfRule>
    <cfRule type="cellIs" dxfId="8379" priority="314" operator="equal">
      <formula>"LCP"</formula>
    </cfRule>
  </conditionalFormatting>
  <conditionalFormatting sqref="Q100">
    <cfRule type="cellIs" dxfId="8378" priority="310" operator="equal">
      <formula>"SLC"</formula>
    </cfRule>
  </conditionalFormatting>
  <conditionalFormatting sqref="Q100">
    <cfRule type="cellIs" dxfId="8377" priority="306" operator="equal">
      <formula>"IDF"</formula>
    </cfRule>
    <cfRule type="cellIs" dxfId="8376" priority="307" operator="equal">
      <formula>"Costco"</formula>
    </cfRule>
    <cfRule type="cellIs" dxfId="8375" priority="308" operator="equal">
      <formula>"Gutzy"</formula>
    </cfRule>
    <cfRule type="cellIs" dxfId="8374" priority="309" operator="equal">
      <formula>"LCP"</formula>
    </cfRule>
  </conditionalFormatting>
  <conditionalFormatting sqref="Y100">
    <cfRule type="cellIs" dxfId="8373" priority="305" operator="equal">
      <formula>"SLC"</formula>
    </cfRule>
  </conditionalFormatting>
  <conditionalFormatting sqref="Y100">
    <cfRule type="cellIs" dxfId="8372" priority="301" operator="equal">
      <formula>"IDF"</formula>
    </cfRule>
    <cfRule type="cellIs" dxfId="8371" priority="302" operator="equal">
      <formula>"Costco"</formula>
    </cfRule>
    <cfRule type="cellIs" dxfId="8370" priority="303" operator="equal">
      <formula>"Gutzy"</formula>
    </cfRule>
    <cfRule type="cellIs" dxfId="8369" priority="304" operator="equal">
      <formula>"LCP"</formula>
    </cfRule>
  </conditionalFormatting>
  <conditionalFormatting sqref="AG100">
    <cfRule type="cellIs" dxfId="8368" priority="300" operator="equal">
      <formula>"SLC"</formula>
    </cfRule>
  </conditionalFormatting>
  <conditionalFormatting sqref="AG100">
    <cfRule type="cellIs" dxfId="8367" priority="296" operator="equal">
      <formula>"IDF"</formula>
    </cfRule>
    <cfRule type="cellIs" dxfId="8366" priority="297" operator="equal">
      <formula>"Costco"</formula>
    </cfRule>
    <cfRule type="cellIs" dxfId="8365" priority="298" operator="equal">
      <formula>"Gutzy"</formula>
    </cfRule>
    <cfRule type="cellIs" dxfId="8364" priority="299" operator="equal">
      <formula>"LCP"</formula>
    </cfRule>
  </conditionalFormatting>
  <conditionalFormatting sqref="AO100">
    <cfRule type="cellIs" dxfId="8363" priority="295" operator="equal">
      <formula>"SLC"</formula>
    </cfRule>
  </conditionalFormatting>
  <conditionalFormatting sqref="AO100">
    <cfRule type="cellIs" dxfId="8362" priority="291" operator="equal">
      <formula>"IDF"</formula>
    </cfRule>
    <cfRule type="cellIs" dxfId="8361" priority="292" operator="equal">
      <formula>"Costco"</formula>
    </cfRule>
    <cfRule type="cellIs" dxfId="8360" priority="293" operator="equal">
      <formula>"Gutzy"</formula>
    </cfRule>
    <cfRule type="cellIs" dxfId="8359" priority="294" operator="equal">
      <formula>"LCP"</formula>
    </cfRule>
  </conditionalFormatting>
  <conditionalFormatting sqref="AW100">
    <cfRule type="cellIs" dxfId="8358" priority="290" operator="equal">
      <formula>"SLC"</formula>
    </cfRule>
  </conditionalFormatting>
  <conditionalFormatting sqref="AW100">
    <cfRule type="cellIs" dxfId="8357" priority="286" operator="equal">
      <formula>"IDF"</formula>
    </cfRule>
    <cfRule type="cellIs" dxfId="8356" priority="287" operator="equal">
      <formula>"Costco"</formula>
    </cfRule>
    <cfRule type="cellIs" dxfId="8355" priority="288" operator="equal">
      <formula>"Gutzy"</formula>
    </cfRule>
    <cfRule type="cellIs" dxfId="8354" priority="289" operator="equal">
      <formula>"LCP"</formula>
    </cfRule>
  </conditionalFormatting>
  <conditionalFormatting sqref="J27">
    <cfRule type="cellIs" dxfId="8353" priority="285" operator="equal">
      <formula>"SLC"</formula>
    </cfRule>
  </conditionalFormatting>
  <conditionalFormatting sqref="J27">
    <cfRule type="cellIs" dxfId="8352" priority="281" operator="equal">
      <formula>"IDF"</formula>
    </cfRule>
    <cfRule type="cellIs" dxfId="8351" priority="282" operator="equal">
      <formula>"Costco"</formula>
    </cfRule>
    <cfRule type="cellIs" dxfId="8350" priority="283" operator="equal">
      <formula>"Gutzy"</formula>
    </cfRule>
    <cfRule type="cellIs" dxfId="8349" priority="284" operator="equal">
      <formula>"LCP"</formula>
    </cfRule>
  </conditionalFormatting>
  <conditionalFormatting sqref="J27">
    <cfRule type="cellIs" dxfId="8348" priority="280" operator="equal">
      <formula>"Receiving"</formula>
    </cfRule>
  </conditionalFormatting>
  <conditionalFormatting sqref="S28:S29 S23 S25:S26">
    <cfRule type="cellIs" dxfId="8347" priority="279" operator="equal">
      <formula>"SLC"</formula>
    </cfRule>
  </conditionalFormatting>
  <conditionalFormatting sqref="S28:S29 S23 S25:S26">
    <cfRule type="cellIs" dxfId="8346" priority="275" operator="equal">
      <formula>"IDF"</formula>
    </cfRule>
    <cfRule type="cellIs" dxfId="8345" priority="276" operator="equal">
      <formula>"Costco"</formula>
    </cfRule>
    <cfRule type="cellIs" dxfId="8344" priority="277" operator="equal">
      <formula>"Gutzy"</formula>
    </cfRule>
    <cfRule type="cellIs" dxfId="8343" priority="278" operator="equal">
      <formula>"LCP"</formula>
    </cfRule>
  </conditionalFormatting>
  <conditionalFormatting sqref="S28:S29 S23 S25:S26">
    <cfRule type="cellIs" dxfId="8342" priority="274" operator="equal">
      <formula>"Receiving"</formula>
    </cfRule>
  </conditionalFormatting>
  <conditionalFormatting sqref="J89">
    <cfRule type="cellIs" dxfId="8341" priority="273" operator="equal">
      <formula>"SLC"</formula>
    </cfRule>
  </conditionalFormatting>
  <conditionalFormatting sqref="J89">
    <cfRule type="cellIs" dxfId="8340" priority="269" operator="equal">
      <formula>"IDF"</formula>
    </cfRule>
    <cfRule type="cellIs" dxfId="8339" priority="270" operator="equal">
      <formula>"Costco"</formula>
    </cfRule>
    <cfRule type="cellIs" dxfId="8338" priority="271" operator="equal">
      <formula>"Gutzy"</formula>
    </cfRule>
    <cfRule type="cellIs" dxfId="8337" priority="272" operator="equal">
      <formula>"LCP"</formula>
    </cfRule>
  </conditionalFormatting>
  <conditionalFormatting sqref="J89">
    <cfRule type="cellIs" dxfId="8336" priority="268" operator="equal">
      <formula>"Receiving"</formula>
    </cfRule>
  </conditionalFormatting>
  <conditionalFormatting sqref="J30">
    <cfRule type="cellIs" dxfId="8335" priority="267" operator="equal">
      <formula>"SLC"</formula>
    </cfRule>
  </conditionalFormatting>
  <conditionalFormatting sqref="J30">
    <cfRule type="cellIs" dxfId="8334" priority="263" operator="equal">
      <formula>"IDF"</formula>
    </cfRule>
    <cfRule type="cellIs" dxfId="8333" priority="264" operator="equal">
      <formula>"Costco"</formula>
    </cfRule>
    <cfRule type="cellIs" dxfId="8332" priority="265" operator="equal">
      <formula>"Gutzy"</formula>
    </cfRule>
    <cfRule type="cellIs" dxfId="8331" priority="266" operator="equal">
      <formula>"LCP"</formula>
    </cfRule>
  </conditionalFormatting>
  <conditionalFormatting sqref="J30">
    <cfRule type="cellIs" dxfId="8330" priority="262" operator="equal">
      <formula>"Receiving"</formula>
    </cfRule>
  </conditionalFormatting>
  <conditionalFormatting sqref="J27:J30">
    <cfRule type="cellIs" dxfId="8329" priority="261" operator="equal">
      <formula>"SLC"</formula>
    </cfRule>
  </conditionalFormatting>
  <conditionalFormatting sqref="J27:J30">
    <cfRule type="cellIs" dxfId="8328" priority="257" operator="equal">
      <formula>"IDF"</formula>
    </cfRule>
    <cfRule type="cellIs" dxfId="8327" priority="258" operator="equal">
      <formula>"Costco"</formula>
    </cfRule>
    <cfRule type="cellIs" dxfId="8326" priority="259" operator="equal">
      <formula>"Gutzy"</formula>
    </cfRule>
    <cfRule type="cellIs" dxfId="8325" priority="260" operator="equal">
      <formula>"LCP"</formula>
    </cfRule>
  </conditionalFormatting>
  <conditionalFormatting sqref="J27:J30">
    <cfRule type="cellIs" dxfId="8324" priority="256" operator="equal">
      <formula>"Receiving"</formula>
    </cfRule>
  </conditionalFormatting>
  <conditionalFormatting sqref="A59">
    <cfRule type="cellIs" dxfId="8323" priority="255" operator="equal">
      <formula>"SLC"</formula>
    </cfRule>
  </conditionalFormatting>
  <conditionalFormatting sqref="A59">
    <cfRule type="cellIs" dxfId="8322" priority="251" operator="equal">
      <formula>"IDF"</formula>
    </cfRule>
    <cfRule type="cellIs" dxfId="8321" priority="252" operator="equal">
      <formula>"Costco"</formula>
    </cfRule>
    <cfRule type="cellIs" dxfId="8320" priority="253" operator="equal">
      <formula>"Gutzy"</formula>
    </cfRule>
    <cfRule type="cellIs" dxfId="8319" priority="254" operator="equal">
      <formula>"LCP"</formula>
    </cfRule>
  </conditionalFormatting>
  <conditionalFormatting sqref="A59">
    <cfRule type="cellIs" dxfId="8318" priority="250" operator="equal">
      <formula>"Receiving"</formula>
    </cfRule>
  </conditionalFormatting>
  <conditionalFormatting sqref="S30">
    <cfRule type="cellIs" dxfId="8317" priority="249" operator="equal">
      <formula>"SLC"</formula>
    </cfRule>
  </conditionalFormatting>
  <conditionalFormatting sqref="S30">
    <cfRule type="cellIs" dxfId="8316" priority="245" operator="equal">
      <formula>"IDF"</formula>
    </cfRule>
    <cfRule type="cellIs" dxfId="8315" priority="246" operator="equal">
      <formula>"Costco"</formula>
    </cfRule>
    <cfRule type="cellIs" dxfId="8314" priority="247" operator="equal">
      <formula>"Gutzy"</formula>
    </cfRule>
    <cfRule type="cellIs" dxfId="8313" priority="248" operator="equal">
      <formula>"LCP"</formula>
    </cfRule>
  </conditionalFormatting>
  <conditionalFormatting sqref="S30">
    <cfRule type="cellIs" dxfId="8312" priority="244" operator="equal">
      <formula>"Receiving"</formula>
    </cfRule>
  </conditionalFormatting>
  <conditionalFormatting sqref="J26 J5:J18">
    <cfRule type="cellIs" dxfId="8311" priority="243" operator="equal">
      <formula>"SLC"</formula>
    </cfRule>
  </conditionalFormatting>
  <conditionalFormatting sqref="J26 J5:J18">
    <cfRule type="cellIs" dxfId="8310" priority="239" operator="equal">
      <formula>"IDF"</formula>
    </cfRule>
    <cfRule type="cellIs" dxfId="8309" priority="240" operator="equal">
      <formula>"Costco"</formula>
    </cfRule>
    <cfRule type="cellIs" dxfId="8308" priority="241" operator="equal">
      <formula>"Gutzy"</formula>
    </cfRule>
    <cfRule type="cellIs" dxfId="8307" priority="242" operator="equal">
      <formula>"LCP"</formula>
    </cfRule>
  </conditionalFormatting>
  <conditionalFormatting sqref="J26 J5:J18">
    <cfRule type="cellIs" dxfId="8306" priority="238" operator="equal">
      <formula>"Receiving"</formula>
    </cfRule>
  </conditionalFormatting>
  <conditionalFormatting sqref="J19:J24">
    <cfRule type="cellIs" dxfId="8305" priority="237" operator="equal">
      <formula>"SLC"</formula>
    </cfRule>
  </conditionalFormatting>
  <conditionalFormatting sqref="J19:J24">
    <cfRule type="cellIs" dxfId="8304" priority="233" operator="equal">
      <formula>"IDF"</formula>
    </cfRule>
    <cfRule type="cellIs" dxfId="8303" priority="234" operator="equal">
      <formula>"Costco"</formula>
    </cfRule>
    <cfRule type="cellIs" dxfId="8302" priority="235" operator="equal">
      <formula>"Gutzy"</formula>
    </cfRule>
    <cfRule type="cellIs" dxfId="8301" priority="236" operator="equal">
      <formula>"LCP"</formula>
    </cfRule>
  </conditionalFormatting>
  <conditionalFormatting sqref="J19:J24">
    <cfRule type="cellIs" dxfId="8300" priority="232" operator="equal">
      <formula>"Receiving"</formula>
    </cfRule>
  </conditionalFormatting>
  <conditionalFormatting sqref="S5:S18">
    <cfRule type="cellIs" dxfId="8299" priority="231" operator="equal">
      <formula>"SLC"</formula>
    </cfRule>
  </conditionalFormatting>
  <conditionalFormatting sqref="S5:S18">
    <cfRule type="cellIs" dxfId="8298" priority="227" operator="equal">
      <formula>"IDF"</formula>
    </cfRule>
    <cfRule type="cellIs" dxfId="8297" priority="228" operator="equal">
      <formula>"Costco"</formula>
    </cfRule>
    <cfRule type="cellIs" dxfId="8296" priority="229" operator="equal">
      <formula>"Gutzy"</formula>
    </cfRule>
    <cfRule type="cellIs" dxfId="8295" priority="230" operator="equal">
      <formula>"LCP"</formula>
    </cfRule>
  </conditionalFormatting>
  <conditionalFormatting sqref="S5:S18">
    <cfRule type="cellIs" dxfId="8294" priority="226" operator="equal">
      <formula>"Receiving"</formula>
    </cfRule>
  </conditionalFormatting>
  <conditionalFormatting sqref="S19:S23">
    <cfRule type="cellIs" dxfId="8293" priority="225" operator="equal">
      <formula>"SLC"</formula>
    </cfRule>
  </conditionalFormatting>
  <conditionalFormatting sqref="S19:S23">
    <cfRule type="cellIs" dxfId="8292" priority="221" operator="equal">
      <formula>"IDF"</formula>
    </cfRule>
    <cfRule type="cellIs" dxfId="8291" priority="222" operator="equal">
      <formula>"Costco"</formula>
    </cfRule>
    <cfRule type="cellIs" dxfId="8290" priority="223" operator="equal">
      <formula>"Gutzy"</formula>
    </cfRule>
    <cfRule type="cellIs" dxfId="8289" priority="224" operator="equal">
      <formula>"LCP"</formula>
    </cfRule>
  </conditionalFormatting>
  <conditionalFormatting sqref="S19:S23">
    <cfRule type="cellIs" dxfId="8288" priority="220" operator="equal">
      <formula>"Receiving"</formula>
    </cfRule>
  </conditionalFormatting>
  <conditionalFormatting sqref="S24">
    <cfRule type="cellIs" dxfId="8287" priority="219" operator="equal">
      <formula>"SLC"</formula>
    </cfRule>
  </conditionalFormatting>
  <conditionalFormatting sqref="S24">
    <cfRule type="cellIs" dxfId="8286" priority="215" operator="equal">
      <formula>"IDF"</formula>
    </cfRule>
    <cfRule type="cellIs" dxfId="8285" priority="216" operator="equal">
      <formula>"Costco"</formula>
    </cfRule>
    <cfRule type="cellIs" dxfId="8284" priority="217" operator="equal">
      <formula>"Gutzy"</formula>
    </cfRule>
    <cfRule type="cellIs" dxfId="8283" priority="218" operator="equal">
      <formula>"LCP"</formula>
    </cfRule>
  </conditionalFormatting>
  <conditionalFormatting sqref="S24">
    <cfRule type="cellIs" dxfId="8282" priority="214" operator="equal">
      <formula>"Receiving"</formula>
    </cfRule>
  </conditionalFormatting>
  <conditionalFormatting sqref="A30">
    <cfRule type="cellIs" dxfId="8281" priority="213" operator="equal">
      <formula>"SLC"</formula>
    </cfRule>
  </conditionalFormatting>
  <conditionalFormatting sqref="A30">
    <cfRule type="cellIs" dxfId="8280" priority="209" operator="equal">
      <formula>"IDF"</formula>
    </cfRule>
    <cfRule type="cellIs" dxfId="8279" priority="210" operator="equal">
      <formula>"Costco"</formula>
    </cfRule>
    <cfRule type="cellIs" dxfId="8278" priority="211" operator="equal">
      <formula>"Gutzy"</formula>
    </cfRule>
    <cfRule type="cellIs" dxfId="8277" priority="212" operator="equal">
      <formula>"LCP"</formula>
    </cfRule>
  </conditionalFormatting>
  <conditionalFormatting sqref="A30">
    <cfRule type="cellIs" dxfId="8276" priority="208" operator="equal">
      <formula>"Receiving"</formula>
    </cfRule>
  </conditionalFormatting>
  <conditionalFormatting sqref="A30">
    <cfRule type="cellIs" dxfId="8275" priority="207" operator="equal">
      <formula>"SLC"</formula>
    </cfRule>
  </conditionalFormatting>
  <conditionalFormatting sqref="A30">
    <cfRule type="cellIs" dxfId="8274" priority="203" operator="equal">
      <formula>"IDF"</formula>
    </cfRule>
    <cfRule type="cellIs" dxfId="8273" priority="204" operator="equal">
      <formula>"Costco"</formula>
    </cfRule>
    <cfRule type="cellIs" dxfId="8272" priority="205" operator="equal">
      <formula>"Gutzy"</formula>
    </cfRule>
    <cfRule type="cellIs" dxfId="8271" priority="206" operator="equal">
      <formula>"LCP"</formula>
    </cfRule>
  </conditionalFormatting>
  <conditionalFormatting sqref="A30">
    <cfRule type="cellIs" dxfId="8270" priority="202" operator="equal">
      <formula>"Receiving"</formula>
    </cfRule>
  </conditionalFormatting>
  <conditionalFormatting sqref="A60">
    <cfRule type="cellIs" dxfId="8269" priority="201" operator="equal">
      <formula>"SLC"</formula>
    </cfRule>
  </conditionalFormatting>
  <conditionalFormatting sqref="A60">
    <cfRule type="cellIs" dxfId="8268" priority="197" operator="equal">
      <formula>"IDF"</formula>
    </cfRule>
    <cfRule type="cellIs" dxfId="8267" priority="198" operator="equal">
      <formula>"Costco"</formula>
    </cfRule>
    <cfRule type="cellIs" dxfId="8266" priority="199" operator="equal">
      <formula>"Gutzy"</formula>
    </cfRule>
    <cfRule type="cellIs" dxfId="8265" priority="200" operator="equal">
      <formula>"LCP"</formula>
    </cfRule>
  </conditionalFormatting>
  <conditionalFormatting sqref="A56">
    <cfRule type="cellIs" dxfId="8264" priority="196" operator="equal">
      <formula>"SLC"</formula>
    </cfRule>
  </conditionalFormatting>
  <conditionalFormatting sqref="A56">
    <cfRule type="cellIs" dxfId="8263" priority="192" operator="equal">
      <formula>"IDF"</formula>
    </cfRule>
    <cfRule type="cellIs" dxfId="8262" priority="193" operator="equal">
      <formula>"Costco"</formula>
    </cfRule>
    <cfRule type="cellIs" dxfId="8261" priority="194" operator="equal">
      <formula>"Gutzy"</formula>
    </cfRule>
    <cfRule type="cellIs" dxfId="8260" priority="195" operator="equal">
      <formula>"LCP"</formula>
    </cfRule>
  </conditionalFormatting>
  <conditionalFormatting sqref="A56">
    <cfRule type="cellIs" dxfId="8259" priority="191" operator="equal">
      <formula>"Receiving"</formula>
    </cfRule>
  </conditionalFormatting>
  <conditionalFormatting sqref="A56:A59">
    <cfRule type="cellIs" dxfId="8258" priority="184" operator="equal">
      <formula>"SLC"</formula>
    </cfRule>
  </conditionalFormatting>
  <conditionalFormatting sqref="A56:A59">
    <cfRule type="cellIs" dxfId="8257" priority="180" operator="equal">
      <formula>"IDF"</formula>
    </cfRule>
    <cfRule type="cellIs" dxfId="8256" priority="181" operator="equal">
      <formula>"Costco"</formula>
    </cfRule>
    <cfRule type="cellIs" dxfId="8255" priority="182" operator="equal">
      <formula>"Gutzy"</formula>
    </cfRule>
    <cfRule type="cellIs" dxfId="8254" priority="183" operator="equal">
      <formula>"LCP"</formula>
    </cfRule>
  </conditionalFormatting>
  <conditionalFormatting sqref="A56:A59">
    <cfRule type="cellIs" dxfId="8253" priority="179" operator="equal">
      <formula>"Receiving"</formula>
    </cfRule>
  </conditionalFormatting>
  <conditionalFormatting sqref="A34:A47">
    <cfRule type="cellIs" dxfId="8252" priority="178" operator="equal">
      <formula>"SLC"</formula>
    </cfRule>
  </conditionalFormatting>
  <conditionalFormatting sqref="A34:A47">
    <cfRule type="cellIs" dxfId="8251" priority="174" operator="equal">
      <formula>"IDF"</formula>
    </cfRule>
    <cfRule type="cellIs" dxfId="8250" priority="175" operator="equal">
      <formula>"Costco"</formula>
    </cfRule>
    <cfRule type="cellIs" dxfId="8249" priority="176" operator="equal">
      <formula>"Gutzy"</formula>
    </cfRule>
    <cfRule type="cellIs" dxfId="8248" priority="177" operator="equal">
      <formula>"LCP"</formula>
    </cfRule>
  </conditionalFormatting>
  <conditionalFormatting sqref="A34:A47">
    <cfRule type="cellIs" dxfId="8247" priority="173" operator="equal">
      <formula>"Receiving"</formula>
    </cfRule>
  </conditionalFormatting>
  <conditionalFormatting sqref="A48:A53">
    <cfRule type="cellIs" dxfId="8246" priority="172" operator="equal">
      <formula>"SLC"</formula>
    </cfRule>
  </conditionalFormatting>
  <conditionalFormatting sqref="A48:A53">
    <cfRule type="cellIs" dxfId="8245" priority="168" operator="equal">
      <formula>"IDF"</formula>
    </cfRule>
    <cfRule type="cellIs" dxfId="8244" priority="169" operator="equal">
      <formula>"Costco"</formula>
    </cfRule>
    <cfRule type="cellIs" dxfId="8243" priority="170" operator="equal">
      <formula>"Gutzy"</formula>
    </cfRule>
    <cfRule type="cellIs" dxfId="8242" priority="171" operator="equal">
      <formula>"LCP"</formula>
    </cfRule>
  </conditionalFormatting>
  <conditionalFormatting sqref="A48:A53">
    <cfRule type="cellIs" dxfId="8241" priority="167" operator="equal">
      <formula>"Receiving"</formula>
    </cfRule>
  </conditionalFormatting>
  <conditionalFormatting sqref="J59">
    <cfRule type="cellIs" dxfId="8240" priority="166" operator="equal">
      <formula>"SLC"</formula>
    </cfRule>
  </conditionalFormatting>
  <conditionalFormatting sqref="J59">
    <cfRule type="cellIs" dxfId="8239" priority="162" operator="equal">
      <formula>"IDF"</formula>
    </cfRule>
    <cfRule type="cellIs" dxfId="8238" priority="163" operator="equal">
      <formula>"Costco"</formula>
    </cfRule>
    <cfRule type="cellIs" dxfId="8237" priority="164" operator="equal">
      <formula>"Gutzy"</formula>
    </cfRule>
    <cfRule type="cellIs" dxfId="8236" priority="165" operator="equal">
      <formula>"LCP"</formula>
    </cfRule>
  </conditionalFormatting>
  <conditionalFormatting sqref="J59">
    <cfRule type="cellIs" dxfId="8235" priority="161" operator="equal">
      <formula>"Receiving"</formula>
    </cfRule>
  </conditionalFormatting>
  <conditionalFormatting sqref="J59">
    <cfRule type="cellIs" dxfId="8234" priority="160" operator="equal">
      <formula>"SLC"</formula>
    </cfRule>
  </conditionalFormatting>
  <conditionalFormatting sqref="J59">
    <cfRule type="cellIs" dxfId="8233" priority="156" operator="equal">
      <formula>"IDF"</formula>
    </cfRule>
    <cfRule type="cellIs" dxfId="8232" priority="157" operator="equal">
      <formula>"Costco"</formula>
    </cfRule>
    <cfRule type="cellIs" dxfId="8231" priority="158" operator="equal">
      <formula>"Gutzy"</formula>
    </cfRule>
    <cfRule type="cellIs" dxfId="8230" priority="159" operator="equal">
      <formula>"LCP"</formula>
    </cfRule>
  </conditionalFormatting>
  <conditionalFormatting sqref="J59">
    <cfRule type="cellIs" dxfId="8229" priority="155" operator="equal">
      <formula>"Receiving"</formula>
    </cfRule>
  </conditionalFormatting>
  <conditionalFormatting sqref="J34:J47">
    <cfRule type="cellIs" dxfId="8228" priority="154" operator="equal">
      <formula>"SLC"</formula>
    </cfRule>
  </conditionalFormatting>
  <conditionalFormatting sqref="J34:J47">
    <cfRule type="cellIs" dxfId="8227" priority="150" operator="equal">
      <formula>"IDF"</formula>
    </cfRule>
    <cfRule type="cellIs" dxfId="8226" priority="151" operator="equal">
      <formula>"Costco"</formula>
    </cfRule>
    <cfRule type="cellIs" dxfId="8225" priority="152" operator="equal">
      <formula>"Gutzy"</formula>
    </cfRule>
    <cfRule type="cellIs" dxfId="8224" priority="153" operator="equal">
      <formula>"LCP"</formula>
    </cfRule>
  </conditionalFormatting>
  <conditionalFormatting sqref="J34:J47">
    <cfRule type="cellIs" dxfId="8223" priority="149" operator="equal">
      <formula>"Receiving"</formula>
    </cfRule>
  </conditionalFormatting>
  <conditionalFormatting sqref="J48:J52">
    <cfRule type="cellIs" dxfId="8222" priority="148" operator="equal">
      <formula>"SLC"</formula>
    </cfRule>
  </conditionalFormatting>
  <conditionalFormatting sqref="J48:J52">
    <cfRule type="cellIs" dxfId="8221" priority="144" operator="equal">
      <formula>"IDF"</formula>
    </cfRule>
    <cfRule type="cellIs" dxfId="8220" priority="145" operator="equal">
      <formula>"Costco"</formula>
    </cfRule>
    <cfRule type="cellIs" dxfId="8219" priority="146" operator="equal">
      <formula>"Gutzy"</formula>
    </cfRule>
    <cfRule type="cellIs" dxfId="8218" priority="147" operator="equal">
      <formula>"LCP"</formula>
    </cfRule>
  </conditionalFormatting>
  <conditionalFormatting sqref="J48:J52">
    <cfRule type="cellIs" dxfId="8217" priority="143" operator="equal">
      <formula>"Receiving"</formula>
    </cfRule>
  </conditionalFormatting>
  <conditionalFormatting sqref="S56:S59">
    <cfRule type="cellIs" dxfId="8216" priority="142" operator="equal">
      <formula>"SLC"</formula>
    </cfRule>
  </conditionalFormatting>
  <conditionalFormatting sqref="S56:S59">
    <cfRule type="cellIs" dxfId="8215" priority="138" operator="equal">
      <formula>"IDF"</formula>
    </cfRule>
    <cfRule type="cellIs" dxfId="8214" priority="139" operator="equal">
      <formula>"Costco"</formula>
    </cfRule>
    <cfRule type="cellIs" dxfId="8213" priority="140" operator="equal">
      <formula>"Gutzy"</formula>
    </cfRule>
    <cfRule type="cellIs" dxfId="8212" priority="141" operator="equal">
      <formula>"LCP"</formula>
    </cfRule>
  </conditionalFormatting>
  <conditionalFormatting sqref="S56:S59">
    <cfRule type="cellIs" dxfId="8211" priority="137" operator="equal">
      <formula>"Receiving"</formula>
    </cfRule>
  </conditionalFormatting>
  <conditionalFormatting sqref="S59">
    <cfRule type="cellIs" dxfId="8210" priority="136" operator="equal">
      <formula>"SLC"</formula>
    </cfRule>
  </conditionalFormatting>
  <conditionalFormatting sqref="S59">
    <cfRule type="cellIs" dxfId="8209" priority="132" operator="equal">
      <formula>"IDF"</formula>
    </cfRule>
    <cfRule type="cellIs" dxfId="8208" priority="133" operator="equal">
      <formula>"Costco"</formula>
    </cfRule>
    <cfRule type="cellIs" dxfId="8207" priority="134" operator="equal">
      <formula>"Gutzy"</formula>
    </cfRule>
    <cfRule type="cellIs" dxfId="8206" priority="135" operator="equal">
      <formula>"LCP"</formula>
    </cfRule>
  </conditionalFormatting>
  <conditionalFormatting sqref="S59">
    <cfRule type="cellIs" dxfId="8205" priority="131" operator="equal">
      <formula>"Receiving"</formula>
    </cfRule>
  </conditionalFormatting>
  <conditionalFormatting sqref="S56:S59">
    <cfRule type="cellIs" dxfId="8204" priority="130" operator="equal">
      <formula>"SLC"</formula>
    </cfRule>
  </conditionalFormatting>
  <conditionalFormatting sqref="S56:S59">
    <cfRule type="cellIs" dxfId="8203" priority="126" operator="equal">
      <formula>"IDF"</formula>
    </cfRule>
    <cfRule type="cellIs" dxfId="8202" priority="127" operator="equal">
      <formula>"Costco"</formula>
    </cfRule>
    <cfRule type="cellIs" dxfId="8201" priority="128" operator="equal">
      <formula>"Gutzy"</formula>
    </cfRule>
    <cfRule type="cellIs" dxfId="8200" priority="129" operator="equal">
      <formula>"LCP"</formula>
    </cfRule>
  </conditionalFormatting>
  <conditionalFormatting sqref="S56:S59">
    <cfRule type="cellIs" dxfId="8199" priority="125" operator="equal">
      <formula>"Receiving"</formula>
    </cfRule>
  </conditionalFormatting>
  <conditionalFormatting sqref="S34:S47 S53:S55">
    <cfRule type="cellIs" dxfId="8198" priority="124" operator="equal">
      <formula>"SLC"</formula>
    </cfRule>
  </conditionalFormatting>
  <conditionalFormatting sqref="S34:S47 S53:S55">
    <cfRule type="cellIs" dxfId="8197" priority="120" operator="equal">
      <formula>"IDF"</formula>
    </cfRule>
    <cfRule type="cellIs" dxfId="8196" priority="121" operator="equal">
      <formula>"Costco"</formula>
    </cfRule>
    <cfRule type="cellIs" dxfId="8195" priority="122" operator="equal">
      <formula>"Gutzy"</formula>
    </cfRule>
    <cfRule type="cellIs" dxfId="8194" priority="123" operator="equal">
      <formula>"LCP"</formula>
    </cfRule>
  </conditionalFormatting>
  <conditionalFormatting sqref="S34:S47 S53:S55">
    <cfRule type="cellIs" dxfId="8193" priority="119" operator="equal">
      <formula>"Receiving"</formula>
    </cfRule>
  </conditionalFormatting>
  <conditionalFormatting sqref="S48:S52">
    <cfRule type="cellIs" dxfId="8192" priority="118" operator="equal">
      <formula>"SLC"</formula>
    </cfRule>
  </conditionalFormatting>
  <conditionalFormatting sqref="S48:S52">
    <cfRule type="cellIs" dxfId="8191" priority="114" operator="equal">
      <formula>"IDF"</formula>
    </cfRule>
    <cfRule type="cellIs" dxfId="8190" priority="115" operator="equal">
      <formula>"Costco"</formula>
    </cfRule>
    <cfRule type="cellIs" dxfId="8189" priority="116" operator="equal">
      <formula>"Gutzy"</formula>
    </cfRule>
    <cfRule type="cellIs" dxfId="8188" priority="117" operator="equal">
      <formula>"LCP"</formula>
    </cfRule>
  </conditionalFormatting>
  <conditionalFormatting sqref="S48:S52">
    <cfRule type="cellIs" dxfId="8187" priority="113" operator="equal">
      <formula>"Receiving"</formula>
    </cfRule>
  </conditionalFormatting>
  <conditionalFormatting sqref="A87">
    <cfRule type="cellIs" dxfId="8186" priority="112" operator="equal">
      <formula>"SLC"</formula>
    </cfRule>
  </conditionalFormatting>
  <conditionalFormatting sqref="A87">
    <cfRule type="cellIs" dxfId="8185" priority="108" operator="equal">
      <formula>"IDF"</formula>
    </cfRule>
    <cfRule type="cellIs" dxfId="8184" priority="109" operator="equal">
      <formula>"Costco"</formula>
    </cfRule>
    <cfRule type="cellIs" dxfId="8183" priority="110" operator="equal">
      <formula>"Gutzy"</formula>
    </cfRule>
    <cfRule type="cellIs" dxfId="8182" priority="111" operator="equal">
      <formula>"LCP"</formula>
    </cfRule>
  </conditionalFormatting>
  <conditionalFormatting sqref="A87">
    <cfRule type="cellIs" dxfId="8181" priority="107" operator="equal">
      <formula>"Receiving"</formula>
    </cfRule>
  </conditionalFormatting>
  <conditionalFormatting sqref="A85:A87">
    <cfRule type="cellIs" dxfId="8180" priority="106" operator="equal">
      <formula>"SLC"</formula>
    </cfRule>
  </conditionalFormatting>
  <conditionalFormatting sqref="A85:A87">
    <cfRule type="cellIs" dxfId="8179" priority="102" operator="equal">
      <formula>"IDF"</formula>
    </cfRule>
    <cfRule type="cellIs" dxfId="8178" priority="103" operator="equal">
      <formula>"Costco"</formula>
    </cfRule>
    <cfRule type="cellIs" dxfId="8177" priority="104" operator="equal">
      <formula>"Gutzy"</formula>
    </cfRule>
    <cfRule type="cellIs" dxfId="8176" priority="105" operator="equal">
      <formula>"LCP"</formula>
    </cfRule>
  </conditionalFormatting>
  <conditionalFormatting sqref="A85:A87">
    <cfRule type="cellIs" dxfId="8175" priority="101" operator="equal">
      <formula>"Receiving"</formula>
    </cfRule>
  </conditionalFormatting>
  <conditionalFormatting sqref="A82 A62:A75">
    <cfRule type="cellIs" dxfId="8174" priority="100" operator="equal">
      <formula>"SLC"</formula>
    </cfRule>
  </conditionalFormatting>
  <conditionalFormatting sqref="A82 A62:A75">
    <cfRule type="cellIs" dxfId="8173" priority="96" operator="equal">
      <formula>"IDF"</formula>
    </cfRule>
    <cfRule type="cellIs" dxfId="8172" priority="97" operator="equal">
      <formula>"Costco"</formula>
    </cfRule>
    <cfRule type="cellIs" dxfId="8171" priority="98" operator="equal">
      <formula>"Gutzy"</formula>
    </cfRule>
    <cfRule type="cellIs" dxfId="8170" priority="99" operator="equal">
      <formula>"LCP"</formula>
    </cfRule>
  </conditionalFormatting>
  <conditionalFormatting sqref="A82 A62:A75">
    <cfRule type="cellIs" dxfId="8169" priority="95" operator="equal">
      <formula>"Receiving"</formula>
    </cfRule>
  </conditionalFormatting>
  <conditionalFormatting sqref="A76:A81">
    <cfRule type="cellIs" dxfId="8168" priority="94" operator="equal">
      <formula>"SLC"</formula>
    </cfRule>
  </conditionalFormatting>
  <conditionalFormatting sqref="A76:A81">
    <cfRule type="cellIs" dxfId="8167" priority="90" operator="equal">
      <formula>"IDF"</formula>
    </cfRule>
    <cfRule type="cellIs" dxfId="8166" priority="91" operator="equal">
      <formula>"Costco"</formula>
    </cfRule>
    <cfRule type="cellIs" dxfId="8165" priority="92" operator="equal">
      <formula>"Gutzy"</formula>
    </cfRule>
    <cfRule type="cellIs" dxfId="8164" priority="93" operator="equal">
      <formula>"LCP"</formula>
    </cfRule>
  </conditionalFormatting>
  <conditionalFormatting sqref="A76:A81">
    <cfRule type="cellIs" dxfId="8163" priority="89" operator="equal">
      <formula>"Receiving"</formula>
    </cfRule>
  </conditionalFormatting>
  <conditionalFormatting sqref="A89:A97 H89:H97">
    <cfRule type="cellIs" dxfId="8162" priority="88" operator="equal">
      <formula>"SLC"</formula>
    </cfRule>
  </conditionalFormatting>
  <conditionalFormatting sqref="A89:A97 H89:H97">
    <cfRule type="cellIs" dxfId="8161" priority="84" operator="equal">
      <formula>"IDF"</formula>
    </cfRule>
    <cfRule type="cellIs" dxfId="8160" priority="85" operator="equal">
      <formula>"Costco"</formula>
    </cfRule>
    <cfRule type="cellIs" dxfId="8159" priority="86" operator="equal">
      <formula>"Gutzy"</formula>
    </cfRule>
    <cfRule type="cellIs" dxfId="8158" priority="87" operator="equal">
      <formula>"LCP"</formula>
    </cfRule>
  </conditionalFormatting>
  <conditionalFormatting sqref="A89:A97 H89:H97">
    <cfRule type="cellIs" dxfId="8157" priority="83" operator="equal">
      <formula>"Receiving"</formula>
    </cfRule>
  </conditionalFormatting>
  <conditionalFormatting sqref="S71:S76 N62:N67 N71:N77">
    <cfRule type="cellIs" dxfId="8156" priority="82" operator="equal">
      <formula>"SLC"</formula>
    </cfRule>
  </conditionalFormatting>
  <conditionalFormatting sqref="S71:S76 N62:N67 N71:N77">
    <cfRule type="cellIs" dxfId="8155" priority="78" operator="equal">
      <formula>"IDF"</formula>
    </cfRule>
    <cfRule type="cellIs" dxfId="8154" priority="79" operator="equal">
      <formula>"Costco"</formula>
    </cfRule>
    <cfRule type="cellIs" dxfId="8153" priority="80" operator="equal">
      <formula>"Gutzy"</formula>
    </cfRule>
    <cfRule type="cellIs" dxfId="8152" priority="81" operator="equal">
      <formula>"LCP"</formula>
    </cfRule>
  </conditionalFormatting>
  <conditionalFormatting sqref="S71:S76">
    <cfRule type="cellIs" dxfId="8151" priority="77" operator="equal">
      <formula>"Receiving"</formula>
    </cfRule>
  </conditionalFormatting>
  <conditionalFormatting sqref="Q62:Q66 T72:T77 W62:W67 O61 U71 L61:L67 S62:T67">
    <cfRule type="cellIs" dxfId="8150" priority="76" operator="equal">
      <formula>"SLC"</formula>
    </cfRule>
  </conditionalFormatting>
  <conditionalFormatting sqref="Q62:Q66 T72:T77 W62:W67 O61 U71 L61:L67 S62:T67">
    <cfRule type="cellIs" dxfId="8149" priority="72" operator="equal">
      <formula>"IDF"</formula>
    </cfRule>
    <cfRule type="cellIs" dxfId="8148" priority="73" operator="equal">
      <formula>"Costco"</formula>
    </cfRule>
    <cfRule type="cellIs" dxfId="8147" priority="74" operator="equal">
      <formula>"Gutzy"</formula>
    </cfRule>
    <cfRule type="cellIs" dxfId="8146" priority="75" operator="equal">
      <formula>"LCP"</formula>
    </cfRule>
  </conditionalFormatting>
  <conditionalFormatting sqref="Q72:Q77">
    <cfRule type="cellIs" dxfId="8145" priority="71" operator="equal">
      <formula>"SLC"</formula>
    </cfRule>
  </conditionalFormatting>
  <conditionalFormatting sqref="Q72:Q77">
    <cfRule type="cellIs" dxfId="8144" priority="67" operator="equal">
      <formula>"IDF"</formula>
    </cfRule>
    <cfRule type="cellIs" dxfId="8143" priority="68" operator="equal">
      <formula>"Costco"</formula>
    </cfRule>
    <cfRule type="cellIs" dxfId="8142" priority="69" operator="equal">
      <formula>"Gutzy"</formula>
    </cfRule>
    <cfRule type="cellIs" dxfId="8141" priority="70" operator="equal">
      <formula>"LCP"</formula>
    </cfRule>
  </conditionalFormatting>
  <conditionalFormatting sqref="W72:W77">
    <cfRule type="cellIs" dxfId="8140" priority="66" operator="equal">
      <formula>"SLC"</formula>
    </cfRule>
  </conditionalFormatting>
  <conditionalFormatting sqref="W72:W77">
    <cfRule type="cellIs" dxfId="8139" priority="62" operator="equal">
      <formula>"IDF"</formula>
    </cfRule>
    <cfRule type="cellIs" dxfId="8138" priority="63" operator="equal">
      <formula>"Costco"</formula>
    </cfRule>
    <cfRule type="cellIs" dxfId="8137" priority="64" operator="equal">
      <formula>"Gutzy"</formula>
    </cfRule>
    <cfRule type="cellIs" dxfId="8136" priority="65" operator="equal">
      <formula>"LCP"</formula>
    </cfRule>
  </conditionalFormatting>
  <conditionalFormatting sqref="N71:N77 U71 L61:L67 S62:S67">
    <cfRule type="cellIs" dxfId="8135" priority="61" operator="equal">
      <formula>"Receiving"</formula>
    </cfRule>
  </conditionalFormatting>
  <conditionalFormatting sqref="A26">
    <cfRule type="cellIs" dxfId="8134" priority="60" operator="equal">
      <formula>"SLC"</formula>
    </cfRule>
  </conditionalFormatting>
  <conditionalFormatting sqref="A26">
    <cfRule type="cellIs" dxfId="8133" priority="56" operator="equal">
      <formula>"IDF"</formula>
    </cfRule>
    <cfRule type="cellIs" dxfId="8132" priority="57" operator="equal">
      <formula>"Costco"</formula>
    </cfRule>
    <cfRule type="cellIs" dxfId="8131" priority="58" operator="equal">
      <formula>"Gutzy"</formula>
    </cfRule>
    <cfRule type="cellIs" dxfId="8130" priority="59" operator="equal">
      <formula>"LCP"</formula>
    </cfRule>
  </conditionalFormatting>
  <conditionalFormatting sqref="A26">
    <cfRule type="cellIs" dxfId="8129" priority="55" operator="equal">
      <formula>"Receiving"</formula>
    </cfRule>
  </conditionalFormatting>
  <conditionalFormatting sqref="A84">
    <cfRule type="cellIs" dxfId="8128" priority="54" operator="equal">
      <formula>"SLC"</formula>
    </cfRule>
  </conditionalFormatting>
  <conditionalFormatting sqref="A84">
    <cfRule type="cellIs" dxfId="8127" priority="50" operator="equal">
      <formula>"IDF"</formula>
    </cfRule>
    <cfRule type="cellIs" dxfId="8126" priority="51" operator="equal">
      <formula>"Costco"</formula>
    </cfRule>
    <cfRule type="cellIs" dxfId="8125" priority="52" operator="equal">
      <formula>"Gutzy"</formula>
    </cfRule>
    <cfRule type="cellIs" dxfId="8124" priority="53" operator="equal">
      <formula>"LCP"</formula>
    </cfRule>
  </conditionalFormatting>
  <conditionalFormatting sqref="A84">
    <cfRule type="cellIs" dxfId="8123" priority="49" operator="equal">
      <formula>"Receiving"</formula>
    </cfRule>
  </conditionalFormatting>
  <conditionalFormatting sqref="A5:A14">
    <cfRule type="cellIs" dxfId="8122" priority="48" operator="equal">
      <formula>"SLC"</formula>
    </cfRule>
  </conditionalFormatting>
  <conditionalFormatting sqref="A5:A14">
    <cfRule type="cellIs" dxfId="8121" priority="44" operator="equal">
      <formula>"IDF"</formula>
    </cfRule>
    <cfRule type="cellIs" dxfId="8120" priority="45" operator="equal">
      <formula>"Costco"</formula>
    </cfRule>
    <cfRule type="cellIs" dxfId="8119" priority="46" operator="equal">
      <formula>"Gutzy"</formula>
    </cfRule>
    <cfRule type="cellIs" dxfId="8118" priority="47" operator="equal">
      <formula>"LCP"</formula>
    </cfRule>
  </conditionalFormatting>
  <conditionalFormatting sqref="A5:A14">
    <cfRule type="cellIs" dxfId="8117" priority="43" operator="equal">
      <formula>"Receiving"</formula>
    </cfRule>
  </conditionalFormatting>
  <conditionalFormatting sqref="J25">
    <cfRule type="cellIs" dxfId="8116" priority="42" operator="equal">
      <formula>"SLC"</formula>
    </cfRule>
  </conditionalFormatting>
  <conditionalFormatting sqref="J25">
    <cfRule type="cellIs" dxfId="8115" priority="38" operator="equal">
      <formula>"IDF"</formula>
    </cfRule>
    <cfRule type="cellIs" dxfId="8114" priority="39" operator="equal">
      <formula>"Costco"</formula>
    </cfRule>
    <cfRule type="cellIs" dxfId="8113" priority="40" operator="equal">
      <formula>"Gutzy"</formula>
    </cfRule>
    <cfRule type="cellIs" dxfId="8112" priority="41" operator="equal">
      <formula>"LCP"</formula>
    </cfRule>
  </conditionalFormatting>
  <conditionalFormatting sqref="J25">
    <cfRule type="cellIs" dxfId="8111" priority="37" operator="equal">
      <formula>"Receiving"</formula>
    </cfRule>
  </conditionalFormatting>
  <conditionalFormatting sqref="A55">
    <cfRule type="cellIs" dxfId="8110" priority="36" operator="equal">
      <formula>"SLC"</formula>
    </cfRule>
  </conditionalFormatting>
  <conditionalFormatting sqref="A55">
    <cfRule type="cellIs" dxfId="8109" priority="32" operator="equal">
      <formula>"IDF"</formula>
    </cfRule>
    <cfRule type="cellIs" dxfId="8108" priority="33" operator="equal">
      <formula>"Costco"</formula>
    </cfRule>
    <cfRule type="cellIs" dxfId="8107" priority="34" operator="equal">
      <formula>"Gutzy"</formula>
    </cfRule>
    <cfRule type="cellIs" dxfId="8106" priority="35" operator="equal">
      <formula>"LCP"</formula>
    </cfRule>
  </conditionalFormatting>
  <conditionalFormatting sqref="A55">
    <cfRule type="cellIs" dxfId="8105" priority="31" operator="equal">
      <formula>"Receiving"</formula>
    </cfRule>
  </conditionalFormatting>
  <conditionalFormatting sqref="A83">
    <cfRule type="cellIs" dxfId="8104" priority="30" operator="equal">
      <formula>"SLC"</formula>
    </cfRule>
  </conditionalFormatting>
  <conditionalFormatting sqref="A83">
    <cfRule type="cellIs" dxfId="8103" priority="26" operator="equal">
      <formula>"IDF"</formula>
    </cfRule>
    <cfRule type="cellIs" dxfId="8102" priority="27" operator="equal">
      <formula>"Costco"</formula>
    </cfRule>
    <cfRule type="cellIs" dxfId="8101" priority="28" operator="equal">
      <formula>"Gutzy"</formula>
    </cfRule>
    <cfRule type="cellIs" dxfId="8100" priority="29" operator="equal">
      <formula>"LCP"</formula>
    </cfRule>
  </conditionalFormatting>
  <conditionalFormatting sqref="A83">
    <cfRule type="cellIs" dxfId="8099" priority="25" operator="equal">
      <formula>"Receiving"</formula>
    </cfRule>
  </conditionalFormatting>
  <conditionalFormatting sqref="J55 J58">
    <cfRule type="cellIs" dxfId="8098" priority="24" operator="equal">
      <formula>"SLC"</formula>
    </cfRule>
  </conditionalFormatting>
  <conditionalFormatting sqref="J55 J58">
    <cfRule type="cellIs" dxfId="8097" priority="20" operator="equal">
      <formula>"IDF"</formula>
    </cfRule>
    <cfRule type="cellIs" dxfId="8096" priority="21" operator="equal">
      <formula>"Costco"</formula>
    </cfRule>
    <cfRule type="cellIs" dxfId="8095" priority="22" operator="equal">
      <formula>"Gutzy"</formula>
    </cfRule>
    <cfRule type="cellIs" dxfId="8094" priority="23" operator="equal">
      <formula>"LCP"</formula>
    </cfRule>
  </conditionalFormatting>
  <conditionalFormatting sqref="J55 J58">
    <cfRule type="cellIs" dxfId="8093" priority="19" operator="equal">
      <formula>"Receiving"</formula>
    </cfRule>
  </conditionalFormatting>
  <conditionalFormatting sqref="J56">
    <cfRule type="cellIs" dxfId="8092" priority="18" operator="equal">
      <formula>"SLC"</formula>
    </cfRule>
  </conditionalFormatting>
  <conditionalFormatting sqref="J56">
    <cfRule type="cellIs" dxfId="8091" priority="14" operator="equal">
      <formula>"IDF"</formula>
    </cfRule>
    <cfRule type="cellIs" dxfId="8090" priority="15" operator="equal">
      <formula>"Costco"</formula>
    </cfRule>
    <cfRule type="cellIs" dxfId="8089" priority="16" operator="equal">
      <formula>"Gutzy"</formula>
    </cfRule>
    <cfRule type="cellIs" dxfId="8088" priority="17" operator="equal">
      <formula>"LCP"</formula>
    </cfRule>
  </conditionalFormatting>
  <conditionalFormatting sqref="J56">
    <cfRule type="cellIs" dxfId="8087" priority="13" operator="equal">
      <formula>"Receiving"</formula>
    </cfRule>
  </conditionalFormatting>
  <conditionalFormatting sqref="J57 J53:J54">
    <cfRule type="cellIs" dxfId="8086" priority="12" operator="equal">
      <formula>"SLC"</formula>
    </cfRule>
  </conditionalFormatting>
  <conditionalFormatting sqref="J57 J53:J54">
    <cfRule type="cellIs" dxfId="8085" priority="8" operator="equal">
      <formula>"IDF"</formula>
    </cfRule>
    <cfRule type="cellIs" dxfId="8084" priority="9" operator="equal">
      <formula>"Costco"</formula>
    </cfRule>
    <cfRule type="cellIs" dxfId="8083" priority="10" operator="equal">
      <formula>"Gutzy"</formula>
    </cfRule>
    <cfRule type="cellIs" dxfId="8082" priority="11" operator="equal">
      <formula>"LCP"</formula>
    </cfRule>
  </conditionalFormatting>
  <conditionalFormatting sqref="J57 J53:J54">
    <cfRule type="cellIs" dxfId="8081" priority="7" operator="equal">
      <formula>"Receiving"</formula>
    </cfRule>
  </conditionalFormatting>
  <conditionalFormatting sqref="A17">
    <cfRule type="cellIs" dxfId="8080" priority="6" operator="equal">
      <formula>"SLC"</formula>
    </cfRule>
  </conditionalFormatting>
  <conditionalFormatting sqref="A17">
    <cfRule type="cellIs" dxfId="8079" priority="2" operator="equal">
      <formula>"IDF"</formula>
    </cfRule>
    <cfRule type="cellIs" dxfId="8078" priority="3" operator="equal">
      <formula>"Costco"</formula>
    </cfRule>
    <cfRule type="cellIs" dxfId="8077" priority="4" operator="equal">
      <formula>"Gutzy"</formula>
    </cfRule>
    <cfRule type="cellIs" dxfId="8076" priority="5" operator="equal">
      <formula>"LCP"</formula>
    </cfRule>
  </conditionalFormatting>
  <conditionalFormatting sqref="A17">
    <cfRule type="cellIs" dxfId="807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715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15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217F45-0970-4952-89CE-723E8999C3FC}">
          <x14:formula1>
            <xm:f>Lists!$A$1:$A$52</xm:f>
          </x14:formula1>
          <xm:sqref>C1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83B31-0083-466B-AE0D-B8439CB74451}">
  <sheetPr codeName="Sheet255">
    <tabColor rgb="FFFF0000"/>
    <pageSetUpPr fitToPage="1"/>
  </sheetPr>
  <dimension ref="A1:BC273"/>
  <sheetViews>
    <sheetView topLeftCell="A4" zoomScale="90" zoomScaleNormal="90" zoomScaleSheetLayoutView="37" workbookViewId="0">
      <selection activeCell="T59" sqref="T59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7.42578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6.710937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183</v>
      </c>
    </row>
    <row r="2" spans="1:36" ht="8.25" customHeight="1" thickBot="1" x14ac:dyDescent="0.3"/>
    <row r="3" spans="1:36" ht="16.5" thickBot="1" x14ac:dyDescent="0.3">
      <c r="A3" s="476">
        <f>VLOOKUP(C1,Lists!A1:B52,2)</f>
        <v>46152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46153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46154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34855</v>
      </c>
      <c r="C5" s="137">
        <v>84272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34870</v>
      </c>
      <c r="L5" s="137">
        <v>84665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34887</v>
      </c>
      <c r="U5" s="137">
        <v>84702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34856</v>
      </c>
      <c r="C6" s="128">
        <v>84126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34871</v>
      </c>
      <c r="L6" s="128">
        <v>84676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34888</v>
      </c>
      <c r="U6" s="148">
        <v>84703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34857</v>
      </c>
      <c r="C7" s="128">
        <v>84127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34872</v>
      </c>
      <c r="L7" s="128">
        <v>84677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34889</v>
      </c>
      <c r="U7" s="128">
        <v>84704</v>
      </c>
      <c r="V7" s="128"/>
      <c r="W7" s="128" t="s">
        <v>62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34858</v>
      </c>
      <c r="C8" s="128">
        <v>84128</v>
      </c>
      <c r="D8" s="128"/>
      <c r="E8" s="128" t="s">
        <v>62</v>
      </c>
      <c r="F8" s="142"/>
      <c r="G8" s="302"/>
      <c r="H8" s="142"/>
      <c r="I8" s="312"/>
      <c r="J8" s="145" t="s">
        <v>19</v>
      </c>
      <c r="K8" s="205">
        <v>34873</v>
      </c>
      <c r="L8" s="128">
        <v>84687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34890</v>
      </c>
      <c r="U8" s="128">
        <v>84705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34859</v>
      </c>
      <c r="C9" s="128">
        <v>84129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34874</v>
      </c>
      <c r="L9" s="128">
        <v>84698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34891</v>
      </c>
      <c r="U9" s="128">
        <v>84706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34860</v>
      </c>
      <c r="C10" s="128">
        <v>84130</v>
      </c>
      <c r="D10" s="128"/>
      <c r="E10" s="128" t="s">
        <v>70</v>
      </c>
      <c r="F10" s="142"/>
      <c r="G10" s="302"/>
      <c r="H10" s="142"/>
      <c r="I10" s="311"/>
      <c r="J10" s="145" t="s">
        <v>19</v>
      </c>
      <c r="K10" s="205">
        <v>34875</v>
      </c>
      <c r="L10" s="128">
        <v>84709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34892</v>
      </c>
      <c r="U10" s="128">
        <v>84707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34861</v>
      </c>
      <c r="C11" s="128">
        <v>84131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34876</v>
      </c>
      <c r="L11" s="128">
        <v>84716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34893</v>
      </c>
      <c r="U11" s="128">
        <v>84708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34862</v>
      </c>
      <c r="C12" s="128">
        <v>84132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34877</v>
      </c>
      <c r="L12" s="128">
        <v>84717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34894</v>
      </c>
      <c r="U12" s="128">
        <v>84710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34863</v>
      </c>
      <c r="C13" s="128">
        <v>84133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34878</v>
      </c>
      <c r="L13" s="128">
        <v>84718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34895</v>
      </c>
      <c r="U13" s="128">
        <v>84711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34864</v>
      </c>
      <c r="C14" s="128">
        <v>84134</v>
      </c>
      <c r="D14" s="128"/>
      <c r="E14" s="128" t="s">
        <v>72</v>
      </c>
      <c r="F14" s="142"/>
      <c r="G14" s="302"/>
      <c r="H14" s="142"/>
      <c r="I14" s="311"/>
      <c r="J14" s="145" t="s">
        <v>19</v>
      </c>
      <c r="K14" s="205">
        <v>34879</v>
      </c>
      <c r="L14" s="128">
        <v>84719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34896</v>
      </c>
      <c r="U14" s="128">
        <v>84712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34865</v>
      </c>
      <c r="C15" s="128">
        <v>84135</v>
      </c>
      <c r="D15" s="128"/>
      <c r="E15" s="128" t="s">
        <v>72</v>
      </c>
      <c r="F15" s="142"/>
      <c r="G15" s="302"/>
      <c r="H15" s="142"/>
      <c r="I15" s="311"/>
      <c r="J15" s="145" t="s">
        <v>19</v>
      </c>
      <c r="K15" s="205">
        <v>34880</v>
      </c>
      <c r="L15" s="128">
        <v>84720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34897</v>
      </c>
      <c r="U15" s="128">
        <v>84713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34866</v>
      </c>
      <c r="C16" s="128">
        <v>84136</v>
      </c>
      <c r="D16" s="128"/>
      <c r="E16" s="128" t="s">
        <v>71</v>
      </c>
      <c r="F16" s="142"/>
      <c r="G16" s="302"/>
      <c r="H16" s="142"/>
      <c r="I16" s="311"/>
      <c r="J16" s="145" t="s">
        <v>19</v>
      </c>
      <c r="K16" s="205">
        <v>34881</v>
      </c>
      <c r="L16" s="148">
        <v>84731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34898</v>
      </c>
      <c r="U16" s="128">
        <v>84714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19</v>
      </c>
      <c r="B17" s="205">
        <v>34867</v>
      </c>
      <c r="C17" s="128">
        <v>84137</v>
      </c>
      <c r="D17" s="128"/>
      <c r="E17" s="128" t="s">
        <v>115</v>
      </c>
      <c r="F17" s="142"/>
      <c r="G17" s="302"/>
      <c r="H17" s="142"/>
      <c r="I17" s="311"/>
      <c r="J17" s="145" t="s">
        <v>19</v>
      </c>
      <c r="K17" s="205">
        <v>34882</v>
      </c>
      <c r="L17" s="128">
        <v>84742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34899</v>
      </c>
      <c r="U17" s="128">
        <v>84715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34868</v>
      </c>
      <c r="C18" s="128">
        <v>4501363437</v>
      </c>
      <c r="D18" s="128"/>
      <c r="E18" s="128"/>
      <c r="F18" s="142" t="s">
        <v>14</v>
      </c>
      <c r="G18" s="302"/>
      <c r="H18" s="142"/>
      <c r="I18" s="311"/>
      <c r="J18" s="145" t="s">
        <v>20</v>
      </c>
      <c r="K18" s="205">
        <v>34883</v>
      </c>
      <c r="L18" s="128">
        <v>84800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05">
        <v>34900</v>
      </c>
      <c r="U18" s="128">
        <v>84803</v>
      </c>
      <c r="V18" s="128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34869</v>
      </c>
      <c r="C19" s="128">
        <v>4501363439</v>
      </c>
      <c r="D19" s="128"/>
      <c r="E19" s="128"/>
      <c r="F19" s="142" t="s">
        <v>78</v>
      </c>
      <c r="G19" s="302"/>
      <c r="H19" s="142"/>
      <c r="I19" s="311"/>
      <c r="J19" s="145" t="s">
        <v>20</v>
      </c>
      <c r="K19" s="205">
        <v>34884</v>
      </c>
      <c r="L19" s="128">
        <v>84802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34901</v>
      </c>
      <c r="U19" s="128">
        <v>84804</v>
      </c>
      <c r="V19" s="128"/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45">
        <v>34885</v>
      </c>
      <c r="L20" s="148">
        <v>4501363755</v>
      </c>
      <c r="M20" s="128"/>
      <c r="N20" s="128"/>
      <c r="O20" s="142" t="s">
        <v>78</v>
      </c>
      <c r="P20" s="302"/>
      <c r="Q20" s="142"/>
      <c r="R20" s="333">
        <v>46154</v>
      </c>
      <c r="S20" s="145" t="s">
        <v>22</v>
      </c>
      <c r="T20" s="205">
        <v>34903</v>
      </c>
      <c r="U20" s="128">
        <v>4501363944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34886</v>
      </c>
      <c r="L21" s="128">
        <v>4501363754</v>
      </c>
      <c r="M21" s="172"/>
      <c r="N21" s="128"/>
      <c r="O21" s="142" t="s">
        <v>65</v>
      </c>
      <c r="P21" s="302"/>
      <c r="Q21" s="142"/>
      <c r="R21" s="311"/>
      <c r="S21" s="145" t="s">
        <v>22</v>
      </c>
      <c r="T21" s="205">
        <v>34904</v>
      </c>
      <c r="U21" s="128">
        <v>4501363945</v>
      </c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205">
        <v>30041522</v>
      </c>
      <c r="L23" s="153" t="s">
        <v>81</v>
      </c>
      <c r="M23" s="128"/>
      <c r="N23" s="128"/>
      <c r="O23" s="142"/>
      <c r="P23" s="302"/>
      <c r="Q23" s="142"/>
      <c r="R23" s="311"/>
      <c r="S23" s="152" t="s">
        <v>12</v>
      </c>
      <c r="T23" s="205">
        <v>30041523</v>
      </c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30041140</v>
      </c>
      <c r="C24" s="128" t="s">
        <v>13</v>
      </c>
      <c r="D24" s="128"/>
      <c r="E24" s="128"/>
      <c r="F24" s="162" t="s">
        <v>119</v>
      </c>
      <c r="G24" s="128"/>
      <c r="H24" s="142"/>
      <c r="I24" s="311"/>
      <c r="J24" s="152" t="s">
        <v>12</v>
      </c>
      <c r="K24" s="207">
        <v>30041143</v>
      </c>
      <c r="L24" s="154" t="s">
        <v>13</v>
      </c>
      <c r="M24" s="141"/>
      <c r="N24" s="141"/>
      <c r="O24" s="142" t="s">
        <v>66</v>
      </c>
      <c r="P24" s="304"/>
      <c r="Q24" s="143"/>
      <c r="R24" s="316"/>
      <c r="S24" s="145"/>
      <c r="T24" s="14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30041139</v>
      </c>
      <c r="C25" s="128" t="s">
        <v>13</v>
      </c>
      <c r="D25" s="128"/>
      <c r="E25" s="128"/>
      <c r="F25" s="162" t="s">
        <v>78</v>
      </c>
      <c r="G25" s="128"/>
      <c r="H25" s="142"/>
      <c r="I25" s="311"/>
      <c r="J25" s="156" t="s">
        <v>12</v>
      </c>
      <c r="K25" s="296">
        <v>30041206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96">
        <v>30041507</v>
      </c>
      <c r="L26" s="154" t="s">
        <v>94</v>
      </c>
      <c r="M26" s="141"/>
      <c r="N26" s="141"/>
      <c r="O26" s="143" t="s">
        <v>64</v>
      </c>
      <c r="P26" s="304"/>
      <c r="Q26" s="143"/>
      <c r="R26" s="316"/>
      <c r="S26" s="145" t="s">
        <v>12</v>
      </c>
      <c r="T26" s="205">
        <v>30041080</v>
      </c>
      <c r="U26" s="148" t="s">
        <v>77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30041932</v>
      </c>
      <c r="L27" s="153" t="s">
        <v>79</v>
      </c>
      <c r="M27" s="128">
        <v>752706</v>
      </c>
      <c r="N27" s="128"/>
      <c r="O27" s="142" t="s">
        <v>17</v>
      </c>
      <c r="P27" s="405"/>
      <c r="Q27" s="142"/>
      <c r="R27" s="311"/>
      <c r="S27" s="145" t="s">
        <v>12</v>
      </c>
      <c r="T27" s="205">
        <v>30041933</v>
      </c>
      <c r="U27" s="128" t="s">
        <v>77</v>
      </c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30041652</v>
      </c>
      <c r="L28" s="148" t="s">
        <v>79</v>
      </c>
      <c r="M28" s="128"/>
      <c r="N28" s="128"/>
      <c r="O28" s="142" t="s">
        <v>64</v>
      </c>
      <c r="P28" s="302"/>
      <c r="Q28" s="142"/>
      <c r="R28" s="311"/>
      <c r="S28" s="145" t="s">
        <v>12</v>
      </c>
      <c r="T28" s="205">
        <v>30041511</v>
      </c>
      <c r="U28" s="128" t="s">
        <v>94</v>
      </c>
      <c r="V28" s="128"/>
      <c r="W28" s="128"/>
      <c r="X28" s="142" t="s">
        <v>78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145" t="s">
        <v>12</v>
      </c>
      <c r="K29" s="301">
        <v>30041558</v>
      </c>
      <c r="L29" s="300" t="s">
        <v>77</v>
      </c>
      <c r="M29" s="299" t="s">
        <v>96</v>
      </c>
      <c r="N29" s="299"/>
      <c r="O29" s="297" t="s">
        <v>78</v>
      </c>
      <c r="P29" s="306"/>
      <c r="Q29" s="297"/>
      <c r="R29" s="313"/>
      <c r="S29" s="145" t="s">
        <v>12</v>
      </c>
      <c r="T29" s="321">
        <v>30041264</v>
      </c>
      <c r="U29" s="175" t="s">
        <v>77</v>
      </c>
      <c r="V29" s="175" t="s">
        <v>110</v>
      </c>
      <c r="W29" s="175"/>
      <c r="X29" s="175" t="s">
        <v>66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158">
        <v>30041205</v>
      </c>
      <c r="L30" s="158" t="s">
        <v>13</v>
      </c>
      <c r="M30" s="158"/>
      <c r="N30" s="158"/>
      <c r="O30" s="159" t="s">
        <v>65</v>
      </c>
      <c r="P30" s="307"/>
      <c r="Q30" s="159"/>
      <c r="R30" s="314"/>
      <c r="S30" s="145" t="s">
        <v>12</v>
      </c>
      <c r="T30" s="321">
        <v>30041490</v>
      </c>
      <c r="U30" s="175" t="s">
        <v>77</v>
      </c>
      <c r="V30" s="175" t="s">
        <v>110</v>
      </c>
      <c r="W30" s="175"/>
      <c r="X30" s="129" t="s">
        <v>65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46155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46156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46157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34905</v>
      </c>
      <c r="C34" s="137">
        <v>84699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34922</v>
      </c>
      <c r="L34" s="137">
        <v>84670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34939</v>
      </c>
      <c r="U34" s="137">
        <v>84655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34906</v>
      </c>
      <c r="C35" s="128">
        <v>84700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34923</v>
      </c>
      <c r="L35" s="128">
        <v>84671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34940</v>
      </c>
      <c r="U35" s="128">
        <v>84656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34907</v>
      </c>
      <c r="C36" s="128">
        <v>84701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34924</v>
      </c>
      <c r="L36" s="128">
        <v>84672</v>
      </c>
      <c r="M36" s="128"/>
      <c r="N36" s="128" t="s">
        <v>69</v>
      </c>
      <c r="O36" s="142"/>
      <c r="P36" s="302"/>
      <c r="Q36" s="142"/>
      <c r="R36" s="311"/>
      <c r="S36" s="145" t="s">
        <v>19</v>
      </c>
      <c r="T36" s="205">
        <v>34941</v>
      </c>
      <c r="U36" s="128">
        <v>84657</v>
      </c>
      <c r="V36" s="128"/>
      <c r="W36" s="128" t="s">
        <v>62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34908</v>
      </c>
      <c r="C37" s="128">
        <v>84729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34925</v>
      </c>
      <c r="L37" s="128">
        <v>84673</v>
      </c>
      <c r="M37" s="128"/>
      <c r="N37" s="128" t="s">
        <v>89</v>
      </c>
      <c r="O37" s="142"/>
      <c r="P37" s="302"/>
      <c r="Q37" s="142"/>
      <c r="R37" s="311"/>
      <c r="S37" s="145" t="s">
        <v>19</v>
      </c>
      <c r="T37" s="205">
        <v>34942</v>
      </c>
      <c r="U37" s="128">
        <v>84658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34909</v>
      </c>
      <c r="C38" s="128">
        <v>84730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34926</v>
      </c>
      <c r="L38" s="128">
        <v>84674</v>
      </c>
      <c r="M38" s="128"/>
      <c r="N38" s="128" t="s">
        <v>89</v>
      </c>
      <c r="O38" s="142"/>
      <c r="P38" s="302"/>
      <c r="Q38" s="142"/>
      <c r="R38" s="311"/>
      <c r="S38" s="145" t="s">
        <v>19</v>
      </c>
      <c r="T38" s="205">
        <v>34943</v>
      </c>
      <c r="U38" s="128">
        <v>84659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34910</v>
      </c>
      <c r="C39" s="128">
        <v>84732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34927</v>
      </c>
      <c r="L39" s="128">
        <v>84675</v>
      </c>
      <c r="M39" s="128"/>
      <c r="N39" s="128" t="s">
        <v>89</v>
      </c>
      <c r="O39" s="142"/>
      <c r="P39" s="302"/>
      <c r="Q39" s="142"/>
      <c r="R39" s="311"/>
      <c r="S39" s="145" t="s">
        <v>19</v>
      </c>
      <c r="T39" s="205">
        <v>34944</v>
      </c>
      <c r="U39" s="128">
        <v>84660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34911</v>
      </c>
      <c r="C40" s="128">
        <v>84733</v>
      </c>
      <c r="D40" s="128"/>
      <c r="E40" s="128" t="s">
        <v>70</v>
      </c>
      <c r="F40" s="142"/>
      <c r="G40" s="302"/>
      <c r="H40" s="142"/>
      <c r="I40" s="311"/>
      <c r="J40" s="145" t="s">
        <v>19</v>
      </c>
      <c r="K40" s="205">
        <v>34928</v>
      </c>
      <c r="L40" s="128">
        <v>84721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34945</v>
      </c>
      <c r="U40" s="128">
        <v>84661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34912</v>
      </c>
      <c r="C41" s="128">
        <v>84734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34929</v>
      </c>
      <c r="L41" s="128">
        <v>84722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34946</v>
      </c>
      <c r="U41" s="128">
        <v>84662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34913</v>
      </c>
      <c r="C42" s="128">
        <v>84735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34930</v>
      </c>
      <c r="L42" s="128">
        <v>84723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34947</v>
      </c>
      <c r="U42" s="128">
        <v>84663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34914</v>
      </c>
      <c r="C43" s="128">
        <v>84736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34931</v>
      </c>
      <c r="L43" s="128">
        <v>84724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34948</v>
      </c>
      <c r="U43" s="128">
        <v>84664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34915</v>
      </c>
      <c r="C44" s="128">
        <v>84737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34932</v>
      </c>
      <c r="L44" s="128">
        <v>84725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34949</v>
      </c>
      <c r="U44" s="128">
        <v>84666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34916</v>
      </c>
      <c r="C45" s="148">
        <v>84738</v>
      </c>
      <c r="D45" s="128"/>
      <c r="E45" s="128" t="s">
        <v>72</v>
      </c>
      <c r="F45" s="142"/>
      <c r="G45" s="302"/>
      <c r="H45" s="142"/>
      <c r="I45" s="311"/>
      <c r="J45" s="145" t="s">
        <v>19</v>
      </c>
      <c r="K45" s="205">
        <v>34933</v>
      </c>
      <c r="L45" s="148">
        <v>84726</v>
      </c>
      <c r="M45" s="128"/>
      <c r="N45" s="128" t="s">
        <v>72</v>
      </c>
      <c r="O45" s="142"/>
      <c r="P45" s="302" t="s">
        <v>100</v>
      </c>
      <c r="Q45" s="142"/>
      <c r="R45" s="311"/>
      <c r="S45" s="145" t="s">
        <v>19</v>
      </c>
      <c r="T45" s="205">
        <v>34950</v>
      </c>
      <c r="U45" s="148">
        <v>84667</v>
      </c>
      <c r="V45" s="128"/>
      <c r="W45" s="128" t="s">
        <v>72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34917</v>
      </c>
      <c r="C46" s="128">
        <v>84739</v>
      </c>
      <c r="D46" s="128"/>
      <c r="E46" s="128" t="s">
        <v>62</v>
      </c>
      <c r="F46" s="142"/>
      <c r="G46" s="302"/>
      <c r="H46" s="142"/>
      <c r="I46" s="311"/>
      <c r="J46" s="145" t="s">
        <v>19</v>
      </c>
      <c r="K46" s="205">
        <v>34934</v>
      </c>
      <c r="L46" s="128">
        <v>84727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34951</v>
      </c>
      <c r="U46" s="128">
        <v>84668</v>
      </c>
      <c r="V46" s="128"/>
      <c r="W46" s="128" t="s">
        <v>72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34918</v>
      </c>
      <c r="C47" s="128">
        <v>84740</v>
      </c>
      <c r="D47" s="128"/>
      <c r="E47" s="128" t="s">
        <v>71</v>
      </c>
      <c r="F47" s="142"/>
      <c r="G47" s="302"/>
      <c r="H47" s="142"/>
      <c r="I47" s="311"/>
      <c r="J47" s="145" t="s">
        <v>19</v>
      </c>
      <c r="K47" s="205">
        <v>34935</v>
      </c>
      <c r="L47" s="128">
        <v>84728</v>
      </c>
      <c r="M47" s="128"/>
      <c r="N47" s="128" t="s">
        <v>71</v>
      </c>
      <c r="O47" s="142"/>
      <c r="P47" s="302"/>
      <c r="Q47" s="142"/>
      <c r="R47" s="311"/>
      <c r="S47" s="145" t="s">
        <v>19</v>
      </c>
      <c r="T47" s="205">
        <v>34952</v>
      </c>
      <c r="U47" s="128">
        <v>84669</v>
      </c>
      <c r="V47" s="128"/>
      <c r="W47" s="128" t="s">
        <v>71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34919</v>
      </c>
      <c r="C48" s="128">
        <v>84741</v>
      </c>
      <c r="D48" s="128"/>
      <c r="E48" s="128" t="s">
        <v>71</v>
      </c>
      <c r="F48" s="142"/>
      <c r="G48" s="302"/>
      <c r="H48" s="142"/>
      <c r="I48" s="311"/>
      <c r="J48" s="145" t="s">
        <v>20</v>
      </c>
      <c r="K48" s="205">
        <v>34936</v>
      </c>
      <c r="L48" s="128">
        <v>84805</v>
      </c>
      <c r="M48" s="128"/>
      <c r="N48" s="128" t="s">
        <v>62</v>
      </c>
      <c r="O48" s="142"/>
      <c r="P48" s="302"/>
      <c r="Q48" s="142"/>
      <c r="R48" s="311"/>
      <c r="S48" s="145" t="s">
        <v>19</v>
      </c>
      <c r="T48" s="205">
        <v>34953</v>
      </c>
      <c r="U48" s="128">
        <v>84697</v>
      </c>
      <c r="V48" s="128"/>
      <c r="W48" s="128" t="s">
        <v>71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34920</v>
      </c>
      <c r="C49" s="148">
        <v>4501364270</v>
      </c>
      <c r="D49" s="128"/>
      <c r="E49" s="128"/>
      <c r="F49" s="142" t="s">
        <v>65</v>
      </c>
      <c r="G49" s="302"/>
      <c r="H49" s="142"/>
      <c r="I49" s="315"/>
      <c r="J49" s="145" t="s">
        <v>20</v>
      </c>
      <c r="K49" s="205">
        <v>34937</v>
      </c>
      <c r="L49" s="148">
        <v>84806</v>
      </c>
      <c r="M49" s="128"/>
      <c r="N49" s="128" t="s">
        <v>62</v>
      </c>
      <c r="O49" s="142"/>
      <c r="P49" s="302"/>
      <c r="Q49" s="142"/>
      <c r="R49" s="315"/>
      <c r="S49" s="145" t="s">
        <v>20</v>
      </c>
      <c r="T49" s="205">
        <v>34954</v>
      </c>
      <c r="U49" s="148">
        <v>84807</v>
      </c>
      <c r="V49" s="128"/>
      <c r="W49" s="128" t="s">
        <v>62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22</v>
      </c>
      <c r="B50" s="128">
        <v>34921</v>
      </c>
      <c r="C50" s="128"/>
      <c r="D50" s="128"/>
      <c r="E50" s="128"/>
      <c r="F50" s="142"/>
      <c r="G50" s="302"/>
      <c r="H50" s="142"/>
      <c r="I50" s="311"/>
      <c r="J50" s="152" t="s">
        <v>22</v>
      </c>
      <c r="K50" s="205">
        <v>34938</v>
      </c>
      <c r="L50" s="128">
        <v>4501364513</v>
      </c>
      <c r="M50" s="128"/>
      <c r="N50" s="128"/>
      <c r="O50" s="142" t="s">
        <v>14</v>
      </c>
      <c r="P50" s="302"/>
      <c r="Q50" s="142"/>
      <c r="R50" s="311"/>
      <c r="S50" s="152" t="s">
        <v>20</v>
      </c>
      <c r="T50" s="205">
        <v>34955</v>
      </c>
      <c r="U50" s="128">
        <v>84808</v>
      </c>
      <c r="V50" s="128"/>
      <c r="W50" s="128" t="s">
        <v>62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 t="s">
        <v>184</v>
      </c>
      <c r="T51" s="128"/>
      <c r="U51" s="153"/>
      <c r="V51" s="128"/>
      <c r="W51" s="128"/>
      <c r="X51" s="142" t="s">
        <v>65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12</v>
      </c>
      <c r="B52" s="205">
        <v>30041222</v>
      </c>
      <c r="C52" s="153" t="s">
        <v>13</v>
      </c>
      <c r="D52" s="128"/>
      <c r="E52" s="128"/>
      <c r="F52" s="142" t="s">
        <v>119</v>
      </c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 t="s">
        <v>185</v>
      </c>
      <c r="T52" s="128"/>
      <c r="U52" s="153"/>
      <c r="V52" s="128"/>
      <c r="W52" s="128"/>
      <c r="X52" s="142" t="s">
        <v>119</v>
      </c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205">
        <v>30041524</v>
      </c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207">
        <v>30041648</v>
      </c>
      <c r="L53" s="154" t="s">
        <v>79</v>
      </c>
      <c r="M53" s="141"/>
      <c r="N53" s="141"/>
      <c r="O53" s="142" t="s">
        <v>78</v>
      </c>
      <c r="P53" s="304"/>
      <c r="Q53" s="143"/>
      <c r="R53" s="316"/>
      <c r="S53" s="152" t="s">
        <v>12</v>
      </c>
      <c r="T53" s="141">
        <v>42425</v>
      </c>
      <c r="U53" s="154" t="s">
        <v>186</v>
      </c>
      <c r="V53" s="141"/>
      <c r="W53" s="141"/>
      <c r="X53" s="142" t="s">
        <v>78</v>
      </c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45" t="s">
        <v>12</v>
      </c>
      <c r="B54" s="205">
        <v>30041562</v>
      </c>
      <c r="C54" s="153" t="s">
        <v>77</v>
      </c>
      <c r="D54" s="141">
        <v>754726</v>
      </c>
      <c r="E54" s="141"/>
      <c r="F54" s="143" t="s">
        <v>64</v>
      </c>
      <c r="G54" s="304"/>
      <c r="H54" s="143"/>
      <c r="I54" s="316"/>
      <c r="J54" s="156" t="s">
        <v>12</v>
      </c>
      <c r="K54" s="207">
        <v>30041524</v>
      </c>
      <c r="L54" s="154" t="s">
        <v>81</v>
      </c>
      <c r="M54" s="141"/>
      <c r="N54" s="141"/>
      <c r="O54" s="143"/>
      <c r="P54" s="304"/>
      <c r="Q54" s="143"/>
      <c r="R54" s="316"/>
      <c r="S54" s="156" t="s">
        <v>12</v>
      </c>
      <c r="T54" s="207">
        <v>30041525</v>
      </c>
      <c r="U54" s="154" t="s">
        <v>81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45" t="s">
        <v>12</v>
      </c>
      <c r="B55" s="205">
        <v>30041977</v>
      </c>
      <c r="C55" s="154" t="s">
        <v>94</v>
      </c>
      <c r="D55" s="141" t="s">
        <v>187</v>
      </c>
      <c r="E55" s="141"/>
      <c r="F55" s="143" t="s">
        <v>16</v>
      </c>
      <c r="G55" s="304"/>
      <c r="H55" s="143"/>
      <c r="I55" s="316"/>
      <c r="J55" s="156" t="s">
        <v>12</v>
      </c>
      <c r="K55" s="207">
        <v>30041778</v>
      </c>
      <c r="L55" s="154" t="s">
        <v>79</v>
      </c>
      <c r="M55" s="141"/>
      <c r="N55" s="141"/>
      <c r="O55" s="143" t="s">
        <v>64</v>
      </c>
      <c r="P55" s="304"/>
      <c r="Q55" s="143"/>
      <c r="R55" s="316"/>
      <c r="S55" s="156" t="s">
        <v>12</v>
      </c>
      <c r="T55" s="207">
        <v>30041475</v>
      </c>
      <c r="U55" s="154" t="s">
        <v>77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45" t="s">
        <v>12</v>
      </c>
      <c r="B56" s="205">
        <v>30041484</v>
      </c>
      <c r="C56" s="153" t="s">
        <v>94</v>
      </c>
      <c r="D56" s="128"/>
      <c r="E56" s="128"/>
      <c r="F56" s="142" t="s">
        <v>14</v>
      </c>
      <c r="G56" s="302"/>
      <c r="H56" s="142"/>
      <c r="I56" s="311"/>
      <c r="J56" s="156" t="s">
        <v>12</v>
      </c>
      <c r="K56" s="205">
        <v>30041144</v>
      </c>
      <c r="L56" s="153" t="s">
        <v>13</v>
      </c>
      <c r="M56" s="128">
        <v>756120</v>
      </c>
      <c r="N56" s="128"/>
      <c r="O56" s="162" t="s">
        <v>119</v>
      </c>
      <c r="Q56" s="142"/>
      <c r="R56" s="311"/>
      <c r="S56" s="145" t="s">
        <v>12</v>
      </c>
      <c r="T56" s="205">
        <v>30041968</v>
      </c>
      <c r="U56" s="153" t="s">
        <v>79</v>
      </c>
      <c r="V56" s="128"/>
      <c r="W56" s="128"/>
      <c r="X56" s="142" t="s">
        <v>17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45" t="s">
        <v>12</v>
      </c>
      <c r="B57" s="205">
        <v>30041949</v>
      </c>
      <c r="C57" s="148" t="s">
        <v>94</v>
      </c>
      <c r="D57" s="128"/>
      <c r="E57" s="128"/>
      <c r="F57" s="142" t="s">
        <v>17</v>
      </c>
      <c r="G57" s="302"/>
      <c r="H57" s="142"/>
      <c r="I57" s="311"/>
      <c r="J57" s="156"/>
      <c r="K57" s="141"/>
      <c r="L57" s="154"/>
      <c r="M57" s="141"/>
      <c r="N57" s="141"/>
      <c r="O57" s="143"/>
      <c r="P57" s="407"/>
      <c r="Q57" s="211"/>
      <c r="R57" s="311"/>
      <c r="S57" s="145" t="s">
        <v>12</v>
      </c>
      <c r="T57" s="205">
        <v>30041733</v>
      </c>
      <c r="U57" s="148" t="s">
        <v>94</v>
      </c>
      <c r="V57" s="128"/>
      <c r="W57" s="128"/>
      <c r="X57" s="142" t="s">
        <v>16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301">
        <v>30041490</v>
      </c>
      <c r="L58" s="300" t="s">
        <v>77</v>
      </c>
      <c r="M58" s="299"/>
      <c r="N58" s="299"/>
      <c r="O58" s="297" t="s">
        <v>66</v>
      </c>
      <c r="P58" s="306"/>
      <c r="Q58" s="297"/>
      <c r="R58" s="313"/>
      <c r="S58" s="298" t="s">
        <v>12</v>
      </c>
      <c r="T58" s="301">
        <v>30042126</v>
      </c>
      <c r="U58" s="300" t="s">
        <v>77</v>
      </c>
      <c r="V58" s="299"/>
      <c r="W58" s="299"/>
      <c r="X58" s="297" t="s">
        <v>64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 t="s">
        <v>12</v>
      </c>
      <c r="B59" s="346">
        <v>30041264</v>
      </c>
      <c r="C59" s="158" t="s">
        <v>77</v>
      </c>
      <c r="D59" s="158"/>
      <c r="E59" s="158"/>
      <c r="F59" s="159" t="s">
        <v>65</v>
      </c>
      <c r="G59" s="307"/>
      <c r="H59" s="159"/>
      <c r="I59" s="314"/>
      <c r="J59" s="157" t="s">
        <v>12</v>
      </c>
      <c r="K59" s="334">
        <v>30041491</v>
      </c>
      <c r="L59" s="158" t="s">
        <v>77</v>
      </c>
      <c r="M59" s="158"/>
      <c r="N59" s="158"/>
      <c r="O59" s="159" t="s">
        <v>65</v>
      </c>
      <c r="P59" s="307"/>
      <c r="Q59" s="159"/>
      <c r="R59" s="314"/>
      <c r="S59" s="157" t="s">
        <v>12</v>
      </c>
      <c r="T59" s="334">
        <v>30041492</v>
      </c>
      <c r="U59" s="158" t="s">
        <v>77</v>
      </c>
      <c r="V59" s="158"/>
      <c r="W59" s="158"/>
      <c r="X59" s="159" t="s">
        <v>66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46158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46152</v>
      </c>
      <c r="M61" s="173">
        <f t="shared" ref="M61:M66" si="0">COUNTIF($A$5:$A$30,N61)</f>
        <v>2</v>
      </c>
      <c r="N61" s="174" t="s">
        <v>18</v>
      </c>
      <c r="O61" s="505">
        <f>J3</f>
        <v>46153</v>
      </c>
      <c r="P61" s="173">
        <f t="shared" ref="P61:P66" si="1">COUNTIF($J$5:$J$30,Q61)</f>
        <v>8</v>
      </c>
      <c r="Q61" s="174" t="s">
        <v>18</v>
      </c>
      <c r="R61" s="508">
        <f>S3</f>
        <v>46154</v>
      </c>
      <c r="S61" s="173">
        <f t="shared" ref="S61:S66" si="2">COUNTIF($S$5:$S$30,T61)</f>
        <v>6</v>
      </c>
      <c r="T61" s="174" t="s">
        <v>18</v>
      </c>
      <c r="U61" s="511">
        <f>A32</f>
        <v>46155</v>
      </c>
      <c r="V61" s="173">
        <f t="shared" ref="V61:V66" si="3">COUNTIF($A$34:$A$59,W61)</f>
        <v>7</v>
      </c>
      <c r="W61" s="174" t="s">
        <v>18</v>
      </c>
    </row>
    <row r="62" spans="1:43" x14ac:dyDescent="0.25">
      <c r="A62" s="135" t="s">
        <v>20</v>
      </c>
      <c r="B62" s="207">
        <v>34956</v>
      </c>
      <c r="C62" s="137">
        <v>84809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12</v>
      </c>
      <c r="N62" s="176" t="s">
        <v>19</v>
      </c>
      <c r="O62" s="506"/>
      <c r="P62" s="175">
        <f t="shared" si="1"/>
        <v>13</v>
      </c>
      <c r="Q62" s="176" t="s">
        <v>19</v>
      </c>
      <c r="R62" s="509"/>
      <c r="S62" s="175">
        <f t="shared" si="2"/>
        <v>13</v>
      </c>
      <c r="T62" s="176" t="s">
        <v>19</v>
      </c>
      <c r="U62" s="512"/>
      <c r="V62" s="175">
        <f t="shared" si="3"/>
        <v>15</v>
      </c>
      <c r="W62" s="176" t="s">
        <v>19</v>
      </c>
    </row>
    <row r="63" spans="1:43" x14ac:dyDescent="0.25">
      <c r="A63" s="145" t="s">
        <v>19</v>
      </c>
      <c r="B63" s="205">
        <v>34957</v>
      </c>
      <c r="C63" s="128">
        <v>84688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34958</v>
      </c>
      <c r="C64" s="128">
        <v>84689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34959</v>
      </c>
      <c r="C65" s="128">
        <v>84690</v>
      </c>
      <c r="D65" s="128"/>
      <c r="E65" s="128" t="s">
        <v>69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34960</v>
      </c>
      <c r="C66" s="128">
        <v>84691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34961</v>
      </c>
      <c r="C67" s="128">
        <v>84692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17</v>
      </c>
      <c r="N67" s="178" t="s">
        <v>24</v>
      </c>
      <c r="O67" s="507"/>
      <c r="P67" s="177">
        <f>SUM(P61:P66)</f>
        <v>25</v>
      </c>
      <c r="Q67" s="178" t="s">
        <v>24</v>
      </c>
      <c r="R67" s="510"/>
      <c r="S67" s="177">
        <f>SUM(S61:S66)</f>
        <v>23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34962</v>
      </c>
      <c r="C68" s="128">
        <v>84693</v>
      </c>
      <c r="D68" s="128"/>
      <c r="E68" s="128" t="s">
        <v>89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34963</v>
      </c>
      <c r="C69" s="128">
        <v>84694</v>
      </c>
      <c r="D69" s="128"/>
      <c r="E69" s="128" t="s">
        <v>72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34964</v>
      </c>
      <c r="C70" s="128">
        <v>84695</v>
      </c>
      <c r="D70" s="128"/>
      <c r="E70" s="128" t="s">
        <v>71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34965</v>
      </c>
      <c r="C71" s="128">
        <v>84696</v>
      </c>
      <c r="D71" s="128"/>
      <c r="E71" s="128" t="s">
        <v>188</v>
      </c>
      <c r="F71" s="142"/>
      <c r="G71" s="302"/>
      <c r="H71" s="142"/>
      <c r="I71" s="311"/>
      <c r="L71" s="514">
        <f>J32</f>
        <v>46156</v>
      </c>
      <c r="M71" s="173">
        <f t="shared" ref="M71:M76" si="4">COUNTIF($J$34:$J$59,N71)</f>
        <v>6</v>
      </c>
      <c r="N71" s="174" t="s">
        <v>18</v>
      </c>
      <c r="O71" s="517">
        <f>S32</f>
        <v>46157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6</v>
      </c>
      <c r="T71" s="174" t="s">
        <v>18</v>
      </c>
      <c r="U71" s="523" t="str">
        <f>C1</f>
        <v>WW20</v>
      </c>
      <c r="V71" s="173">
        <f>SUM(M61,P61,S61,V61,S71,P71,M71)</f>
        <v>42</v>
      </c>
      <c r="W71" s="174" t="s">
        <v>18</v>
      </c>
    </row>
    <row r="72" spans="1:23" x14ac:dyDescent="0.25">
      <c r="A72" s="145" t="s">
        <v>22</v>
      </c>
      <c r="B72" s="205">
        <v>34966</v>
      </c>
      <c r="C72" s="128">
        <v>4501364886</v>
      </c>
      <c r="D72" s="128"/>
      <c r="E72" s="128"/>
      <c r="F72" s="142" t="s">
        <v>16</v>
      </c>
      <c r="G72" s="302"/>
      <c r="H72" s="142"/>
      <c r="I72" s="311"/>
      <c r="L72" s="515"/>
      <c r="M72" s="175">
        <f t="shared" si="4"/>
        <v>14</v>
      </c>
      <c r="N72" s="176" t="s">
        <v>19</v>
      </c>
      <c r="O72" s="518"/>
      <c r="P72" s="175">
        <f>COUNTIF($S$34:$S$57,Q72)</f>
        <v>15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91</v>
      </c>
      <c r="W72" s="176" t="s">
        <v>19</v>
      </c>
    </row>
    <row r="73" spans="1:23" x14ac:dyDescent="0.25">
      <c r="A73" s="145" t="s">
        <v>23</v>
      </c>
      <c r="B73" s="205">
        <v>34967</v>
      </c>
      <c r="C73" s="148"/>
      <c r="D73" s="128"/>
      <c r="E73" s="320" t="s">
        <v>189</v>
      </c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1</v>
      </c>
      <c r="N75" s="176" t="s">
        <v>22</v>
      </c>
      <c r="O75" s="518"/>
      <c r="P75" s="175">
        <f>COUNTIF($S$34:$S$57,Q75)</f>
        <v>0</v>
      </c>
      <c r="Q75" s="176" t="s">
        <v>22</v>
      </c>
      <c r="R75" s="521"/>
      <c r="S75" s="175">
        <f t="shared" si="5"/>
        <v>1</v>
      </c>
      <c r="T75" s="176" t="s">
        <v>22</v>
      </c>
      <c r="U75" s="524"/>
      <c r="V75" s="175">
        <f>SUM(M65,P65,S65,V65,M75,P75,S75)</f>
        <v>10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1</v>
      </c>
      <c r="T76" s="176" t="s">
        <v>23</v>
      </c>
      <c r="U76" s="524"/>
      <c r="V76" s="175">
        <f>SUM(M66,P66,S66,V66,M76,P76,S76)</f>
        <v>1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23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18</v>
      </c>
      <c r="T77" s="178" t="s">
        <v>24</v>
      </c>
      <c r="U77" s="525"/>
      <c r="V77" s="177">
        <f>SUM(V71:V76)</f>
        <v>154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 t="s">
        <v>12</v>
      </c>
      <c r="B79" s="128">
        <v>30041207</v>
      </c>
      <c r="C79" s="153" t="s">
        <v>13</v>
      </c>
      <c r="D79" s="128"/>
      <c r="E79" s="128"/>
      <c r="F79" s="142" t="s">
        <v>16</v>
      </c>
      <c r="G79" s="302"/>
      <c r="H79" s="142"/>
      <c r="I79" s="315"/>
    </row>
    <row r="80" spans="1:23" x14ac:dyDescent="0.25">
      <c r="A80" s="152" t="s">
        <v>12</v>
      </c>
      <c r="B80" s="128">
        <v>30041689</v>
      </c>
      <c r="C80" s="153" t="s">
        <v>77</v>
      </c>
      <c r="D80" s="128"/>
      <c r="E80" s="128"/>
      <c r="F80" s="142" t="s">
        <v>14</v>
      </c>
      <c r="G80" s="302"/>
      <c r="H80" s="142"/>
      <c r="I80" s="311"/>
    </row>
    <row r="81" spans="1:10" x14ac:dyDescent="0.25">
      <c r="A81" s="152" t="s">
        <v>12</v>
      </c>
      <c r="B81" s="141">
        <v>30041996</v>
      </c>
      <c r="C81" s="154" t="s">
        <v>79</v>
      </c>
      <c r="D81" s="141"/>
      <c r="E81" s="141"/>
      <c r="F81" s="142" t="s">
        <v>64</v>
      </c>
      <c r="G81" s="304"/>
      <c r="H81" s="143"/>
      <c r="I81" s="316"/>
    </row>
    <row r="82" spans="1:10" x14ac:dyDescent="0.25">
      <c r="A82" s="156" t="s">
        <v>12</v>
      </c>
      <c r="B82" s="141">
        <v>30041648</v>
      </c>
      <c r="C82" s="154" t="s">
        <v>79</v>
      </c>
      <c r="D82" s="141"/>
      <c r="E82" s="141"/>
      <c r="F82" s="143" t="s">
        <v>66</v>
      </c>
      <c r="G82" s="304"/>
      <c r="H82" s="143"/>
      <c r="I82" s="316"/>
    </row>
    <row r="83" spans="1:10" x14ac:dyDescent="0.25">
      <c r="A83" s="156" t="s">
        <v>12</v>
      </c>
      <c r="B83" s="141">
        <v>30042127</v>
      </c>
      <c r="C83" s="154" t="s">
        <v>77</v>
      </c>
      <c r="D83" s="141"/>
      <c r="E83" s="141"/>
      <c r="F83" s="143" t="s">
        <v>17</v>
      </c>
      <c r="G83" s="304"/>
      <c r="H83" s="143"/>
      <c r="I83" s="316"/>
    </row>
    <row r="84" spans="1:10" x14ac:dyDescent="0.25">
      <c r="A84" s="156" t="s">
        <v>12</v>
      </c>
      <c r="B84" s="128">
        <v>30042126</v>
      </c>
      <c r="C84" s="153"/>
      <c r="D84" s="128"/>
      <c r="E84" s="128"/>
      <c r="F84" s="142" t="s">
        <v>78</v>
      </c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12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17</v>
      </c>
      <c r="J90" s="189">
        <f>SUM(C90:G90)</f>
        <v>15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13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0</v>
      </c>
      <c r="H91" s="189">
        <f t="shared" si="7"/>
        <v>25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13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23</v>
      </c>
      <c r="J92" s="189">
        <f t="shared" si="9"/>
        <v>17</v>
      </c>
    </row>
    <row r="93" spans="1:10" x14ac:dyDescent="0.25">
      <c r="A93" s="192" t="s">
        <v>30</v>
      </c>
      <c r="B93" s="188">
        <f t="shared" ref="B93:G93" si="11">COUNTIF($A$34:$A$59,B$89)</f>
        <v>7</v>
      </c>
      <c r="C93" s="188">
        <f t="shared" si="11"/>
        <v>15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24</v>
      </c>
      <c r="J93" s="189">
        <f t="shared" si="9"/>
        <v>17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14</v>
      </c>
      <c r="D94" s="188">
        <f t="shared" si="12"/>
        <v>2</v>
      </c>
      <c r="E94" s="188">
        <f t="shared" si="12"/>
        <v>0</v>
      </c>
      <c r="F94" s="188">
        <f t="shared" si="12"/>
        <v>1</v>
      </c>
      <c r="G94" s="188">
        <f t="shared" si="12"/>
        <v>0</v>
      </c>
      <c r="H94" s="189">
        <f t="shared" si="7"/>
        <v>23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15</v>
      </c>
      <c r="D95" s="188">
        <f t="shared" si="13"/>
        <v>2</v>
      </c>
      <c r="E95" s="188">
        <f t="shared" si="13"/>
        <v>0</v>
      </c>
      <c r="F95" s="188">
        <f t="shared" si="13"/>
        <v>0</v>
      </c>
      <c r="G95" s="188">
        <f t="shared" si="13"/>
        <v>0</v>
      </c>
      <c r="H95" s="189">
        <f t="shared" si="7"/>
        <v>24</v>
      </c>
      <c r="J95" s="189">
        <f t="shared" si="9"/>
        <v>17</v>
      </c>
    </row>
    <row r="96" spans="1:10" ht="16.5" thickBot="1" x14ac:dyDescent="0.3">
      <c r="A96" s="195" t="s">
        <v>33</v>
      </c>
      <c r="B96" s="188">
        <f t="shared" ref="B96:G96" si="14">COUNTIF($A$62:$A$87,B$89)</f>
        <v>6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1</v>
      </c>
      <c r="G96" s="188">
        <f t="shared" si="14"/>
        <v>1</v>
      </c>
      <c r="H96" s="189">
        <f t="shared" si="7"/>
        <v>18</v>
      </c>
      <c r="J96" s="189">
        <f t="shared" si="9"/>
        <v>12</v>
      </c>
    </row>
    <row r="97" spans="1:47" ht="16.5" thickBot="1" x14ac:dyDescent="0.3">
      <c r="A97" s="186" t="s">
        <v>24</v>
      </c>
      <c r="B97" s="196">
        <f t="shared" ref="B97:H97" si="15">SUM(B90:B96)</f>
        <v>42</v>
      </c>
      <c r="C97" s="196">
        <f t="shared" si="15"/>
        <v>91</v>
      </c>
      <c r="D97" s="196">
        <f t="shared" si="15"/>
        <v>10</v>
      </c>
      <c r="E97" s="196">
        <f t="shared" si="15"/>
        <v>0</v>
      </c>
      <c r="F97" s="196">
        <f t="shared" si="15"/>
        <v>10</v>
      </c>
      <c r="G97" s="196">
        <f t="shared" si="15"/>
        <v>1</v>
      </c>
      <c r="H97" s="179">
        <f t="shared" si="15"/>
        <v>154</v>
      </c>
      <c r="J97" s="179">
        <f>SUM(J90:J96)</f>
        <v>112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34855</v>
      </c>
      <c r="B101" s="197">
        <f t="shared" si="16"/>
        <v>84272</v>
      </c>
      <c r="C101" s="198">
        <f>IF(B5="","",$A$3)</f>
        <v>46152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34870</v>
      </c>
      <c r="J101" s="197">
        <f t="shared" si="17"/>
        <v>84665</v>
      </c>
      <c r="K101" s="198">
        <f t="shared" ref="K101:K106" si="18">IF(K5="","",$J$3)</f>
        <v>46153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34887</v>
      </c>
      <c r="R101" s="197">
        <f t="shared" si="23"/>
        <v>84702</v>
      </c>
      <c r="S101" s="198">
        <f t="shared" ref="S101:S106" si="24">IF(T5="","",$S$3)</f>
        <v>46154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34905</v>
      </c>
      <c r="Z101" s="197">
        <f t="shared" si="29"/>
        <v>84699</v>
      </c>
      <c r="AA101" s="198">
        <f t="shared" ref="AA101:AA108" si="30">IF(B34="","",$A$32)</f>
        <v>46155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34922</v>
      </c>
      <c r="AH101" s="197">
        <f t="shared" si="35"/>
        <v>84670</v>
      </c>
      <c r="AI101" s="198">
        <f t="shared" ref="AI101:AI108" si="36">IF(K34="","",$J$32)</f>
        <v>46156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34939</v>
      </c>
      <c r="AP101" s="197">
        <f t="shared" si="41"/>
        <v>84655</v>
      </c>
      <c r="AQ101" s="198">
        <f t="shared" ref="AQ101:AQ108" si="42">IF(T34="","",$S$32)</f>
        <v>46157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34856</v>
      </c>
      <c r="B102" s="197">
        <f t="shared" si="16"/>
        <v>84126</v>
      </c>
      <c r="C102" s="198">
        <f>IF(B6="","",$A$3)</f>
        <v>46152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34871</v>
      </c>
      <c r="J102" s="197">
        <f t="shared" si="17"/>
        <v>84676</v>
      </c>
      <c r="K102" s="198">
        <f t="shared" si="18"/>
        <v>46153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34888</v>
      </c>
      <c r="R102" s="197">
        <f t="shared" si="23"/>
        <v>84703</v>
      </c>
      <c r="S102" s="198">
        <f t="shared" si="24"/>
        <v>46154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34906</v>
      </c>
      <c r="Z102" s="197">
        <f t="shared" si="29"/>
        <v>84700</v>
      </c>
      <c r="AA102" s="198">
        <f t="shared" si="30"/>
        <v>46155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34923</v>
      </c>
      <c r="AH102" s="197">
        <f t="shared" si="35"/>
        <v>84671</v>
      </c>
      <c r="AI102" s="198">
        <f t="shared" si="36"/>
        <v>46156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34940</v>
      </c>
      <c r="AP102" s="197">
        <f t="shared" si="41"/>
        <v>84656</v>
      </c>
      <c r="AQ102" s="198">
        <f t="shared" si="42"/>
        <v>46157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34857</v>
      </c>
      <c r="B103" s="197">
        <f t="shared" si="16"/>
        <v>84127</v>
      </c>
      <c r="C103" s="198">
        <f>IF(B7="","",$A$3)</f>
        <v>46152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34872</v>
      </c>
      <c r="J103" s="197">
        <f t="shared" si="17"/>
        <v>84677</v>
      </c>
      <c r="K103" s="198">
        <f t="shared" si="18"/>
        <v>46153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34889</v>
      </c>
      <c r="R103" s="197">
        <f t="shared" si="23"/>
        <v>84704</v>
      </c>
      <c r="S103" s="198">
        <f t="shared" si="24"/>
        <v>46154</v>
      </c>
      <c r="T103" s="197" t="str">
        <f t="shared" si="25"/>
        <v>SLC</v>
      </c>
      <c r="U103" s="197" t="str">
        <f t="shared" si="26"/>
        <v>INTEGRITY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34907</v>
      </c>
      <c r="Z103" s="197">
        <f t="shared" si="29"/>
        <v>84701</v>
      </c>
      <c r="AA103" s="198">
        <f t="shared" si="30"/>
        <v>46155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34924</v>
      </c>
      <c r="AH103" s="197">
        <f t="shared" si="35"/>
        <v>84672</v>
      </c>
      <c r="AI103" s="198">
        <f t="shared" si="36"/>
        <v>46156</v>
      </c>
      <c r="AJ103" s="197" t="str">
        <f t="shared" si="37"/>
        <v>SLC</v>
      </c>
      <c r="AK103" s="197" t="str">
        <f t="shared" si="38"/>
        <v>SAUER</v>
      </c>
      <c r="AL103" s="197" t="str">
        <f t="shared" si="39"/>
        <v/>
      </c>
      <c r="AM103" s="197" t="str">
        <f t="shared" si="40"/>
        <v/>
      </c>
      <c r="AO103" s="197">
        <f t="shared" si="41"/>
        <v>34941</v>
      </c>
      <c r="AP103" s="197">
        <f t="shared" si="41"/>
        <v>84657</v>
      </c>
      <c r="AQ103" s="198">
        <f t="shared" si="42"/>
        <v>46157</v>
      </c>
      <c r="AR103" s="197" t="str">
        <f t="shared" si="43"/>
        <v>SLC</v>
      </c>
      <c r="AS103" s="197" t="str">
        <f t="shared" si="44"/>
        <v>INTEGRITY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34858</v>
      </c>
      <c r="B104" s="197">
        <f t="shared" si="16"/>
        <v>84128</v>
      </c>
      <c r="C104" s="198">
        <f>IF(B8="","",$A$3)</f>
        <v>46152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34873</v>
      </c>
      <c r="J104" s="197">
        <f t="shared" si="17"/>
        <v>84687</v>
      </c>
      <c r="K104" s="198">
        <f t="shared" si="18"/>
        <v>46153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34890</v>
      </c>
      <c r="R104" s="197">
        <f t="shared" si="23"/>
        <v>84705</v>
      </c>
      <c r="S104" s="198">
        <f t="shared" si="24"/>
        <v>46154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34908</v>
      </c>
      <c r="Z104" s="197">
        <f t="shared" si="29"/>
        <v>84729</v>
      </c>
      <c r="AA104" s="198">
        <f t="shared" si="30"/>
        <v>46155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34925</v>
      </c>
      <c r="AH104" s="197">
        <f t="shared" si="35"/>
        <v>84673</v>
      </c>
      <c r="AI104" s="198">
        <f t="shared" si="36"/>
        <v>46156</v>
      </c>
      <c r="AJ104" s="197" t="str">
        <f t="shared" si="37"/>
        <v>SLC</v>
      </c>
      <c r="AK104" s="197" t="str">
        <f t="shared" si="38"/>
        <v>INTEGIRTY</v>
      </c>
      <c r="AL104" s="197" t="str">
        <f t="shared" si="39"/>
        <v/>
      </c>
      <c r="AM104" s="197" t="str">
        <f t="shared" si="40"/>
        <v/>
      </c>
      <c r="AO104" s="197">
        <f t="shared" si="41"/>
        <v>34942</v>
      </c>
      <c r="AP104" s="197">
        <f t="shared" si="41"/>
        <v>84658</v>
      </c>
      <c r="AQ104" s="198">
        <f t="shared" si="42"/>
        <v>46157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34859</v>
      </c>
      <c r="B105" s="197">
        <f t="shared" si="16"/>
        <v>84129</v>
      </c>
      <c r="C105" s="198">
        <f>IF(B9="","",$A$3)</f>
        <v>46152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34874</v>
      </c>
      <c r="J105" s="197">
        <f t="shared" si="17"/>
        <v>84698</v>
      </c>
      <c r="K105" s="198">
        <f t="shared" si="18"/>
        <v>46153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34891</v>
      </c>
      <c r="R105" s="197">
        <f t="shared" si="23"/>
        <v>84706</v>
      </c>
      <c r="S105" s="198">
        <f t="shared" si="24"/>
        <v>46154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34909</v>
      </c>
      <c r="Z105" s="197">
        <f t="shared" si="29"/>
        <v>84730</v>
      </c>
      <c r="AA105" s="198">
        <f t="shared" si="30"/>
        <v>46155</v>
      </c>
      <c r="AB105" s="197" t="str">
        <f t="shared" si="31"/>
        <v>SLC</v>
      </c>
      <c r="AC105" s="197" t="str">
        <f t="shared" si="32"/>
        <v>SUNRISE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34926</v>
      </c>
      <c r="AH105" s="197">
        <f t="shared" si="35"/>
        <v>84674</v>
      </c>
      <c r="AI105" s="198">
        <f t="shared" si="36"/>
        <v>46156</v>
      </c>
      <c r="AJ105" s="197" t="str">
        <f t="shared" si="37"/>
        <v>SLC</v>
      </c>
      <c r="AK105" s="197" t="str">
        <f t="shared" si="38"/>
        <v>INTEGIRTY</v>
      </c>
      <c r="AL105" s="197" t="str">
        <f t="shared" si="39"/>
        <v/>
      </c>
      <c r="AM105" s="197" t="str">
        <f t="shared" si="40"/>
        <v/>
      </c>
      <c r="AO105" s="197">
        <f t="shared" si="41"/>
        <v>34943</v>
      </c>
      <c r="AP105" s="197">
        <f t="shared" si="41"/>
        <v>84659</v>
      </c>
      <c r="AQ105" s="198">
        <f t="shared" si="42"/>
        <v>46157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34864</v>
      </c>
      <c r="B106" s="197">
        <f t="shared" si="47"/>
        <v>84134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MAY</v>
      </c>
      <c r="F106" s="197" t="str">
        <f t="shared" ref="F106:F115" si="51">IF(D14="","",D14)</f>
        <v/>
      </c>
      <c r="G106" s="197">
        <f t="shared" ref="G106:G115" si="52">IF(C14="","",C14)</f>
        <v>84134</v>
      </c>
      <c r="H106" s="200">
        <v>6</v>
      </c>
      <c r="I106" s="197">
        <f t="shared" si="17"/>
        <v>34875</v>
      </c>
      <c r="J106" s="197">
        <f t="shared" si="17"/>
        <v>84709</v>
      </c>
      <c r="K106" s="198">
        <f t="shared" si="18"/>
        <v>46153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34892</v>
      </c>
      <c r="R106" s="197">
        <f t="shared" si="23"/>
        <v>84707</v>
      </c>
      <c r="S106" s="198">
        <f t="shared" si="24"/>
        <v>46154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34910</v>
      </c>
      <c r="Z106" s="197">
        <f t="shared" si="29"/>
        <v>84732</v>
      </c>
      <c r="AA106" s="198">
        <f t="shared" si="30"/>
        <v>46155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34927</v>
      </c>
      <c r="AH106" s="197">
        <f t="shared" si="35"/>
        <v>84675</v>
      </c>
      <c r="AI106" s="198">
        <f t="shared" si="36"/>
        <v>46156</v>
      </c>
      <c r="AJ106" s="197" t="str">
        <f t="shared" si="37"/>
        <v>SLC</v>
      </c>
      <c r="AK106" s="197" t="str">
        <f t="shared" si="38"/>
        <v>INTEGIRTY</v>
      </c>
      <c r="AL106" s="197" t="str">
        <f t="shared" si="39"/>
        <v/>
      </c>
      <c r="AM106" s="197" t="str">
        <f t="shared" si="40"/>
        <v/>
      </c>
      <c r="AO106" s="197">
        <f t="shared" si="41"/>
        <v>34944</v>
      </c>
      <c r="AP106" s="197">
        <f t="shared" si="41"/>
        <v>84660</v>
      </c>
      <c r="AQ106" s="198">
        <f t="shared" si="42"/>
        <v>46157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34865</v>
      </c>
      <c r="B107" s="197">
        <f t="shared" si="47"/>
        <v>84135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MAY</v>
      </c>
      <c r="F107" s="197" t="str">
        <f t="shared" si="51"/>
        <v/>
      </c>
      <c r="G107" s="197">
        <f t="shared" si="52"/>
        <v>84135</v>
      </c>
      <c r="H107" s="200">
        <v>7</v>
      </c>
      <c r="I107" s="197">
        <f t="shared" ref="I107:J117" si="53">IF(K13="","",K13)</f>
        <v>34878</v>
      </c>
      <c r="J107" s="197">
        <f t="shared" si="53"/>
        <v>84718</v>
      </c>
      <c r="K107" s="198">
        <f t="shared" ref="K107:K117" si="54">IF(K13="","",$J$3)</f>
        <v>46153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34895</v>
      </c>
      <c r="R107" s="197">
        <f t="shared" si="59"/>
        <v>84711</v>
      </c>
      <c r="S107" s="198">
        <f t="shared" ref="S107:S117" si="60">IF(T13="","",$S$3)</f>
        <v>46154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34911</v>
      </c>
      <c r="Z107" s="197">
        <f t="shared" si="29"/>
        <v>84733</v>
      </c>
      <c r="AA107" s="198">
        <f t="shared" si="30"/>
        <v>46155</v>
      </c>
      <c r="AB107" s="197" t="str">
        <f t="shared" si="31"/>
        <v>SLC</v>
      </c>
      <c r="AC107" s="197" t="str">
        <f t="shared" si="32"/>
        <v>HANDY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34928</v>
      </c>
      <c r="AH107" s="197">
        <f t="shared" si="35"/>
        <v>84721</v>
      </c>
      <c r="AI107" s="198">
        <f t="shared" si="36"/>
        <v>46156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34945</v>
      </c>
      <c r="AP107" s="197">
        <f t="shared" si="41"/>
        <v>84661</v>
      </c>
      <c r="AQ107" s="198">
        <f t="shared" si="42"/>
        <v>46157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34866</v>
      </c>
      <c r="B108" s="197">
        <f t="shared" si="47"/>
        <v>84136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IDEAL</v>
      </c>
      <c r="F108" s="197" t="str">
        <f t="shared" si="51"/>
        <v/>
      </c>
      <c r="G108" s="197">
        <f t="shared" si="52"/>
        <v>84136</v>
      </c>
      <c r="H108" s="200">
        <v>8</v>
      </c>
      <c r="I108" s="197">
        <f t="shared" si="53"/>
        <v>34879</v>
      </c>
      <c r="J108" s="197">
        <f t="shared" si="53"/>
        <v>84719</v>
      </c>
      <c r="K108" s="198">
        <f t="shared" si="54"/>
        <v>46153</v>
      </c>
      <c r="L108" s="197" t="str">
        <f t="shared" si="55"/>
        <v>SLC</v>
      </c>
      <c r="M108" s="197" t="str">
        <f t="shared" si="56"/>
        <v>HANDY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34896</v>
      </c>
      <c r="R108" s="197">
        <f t="shared" si="59"/>
        <v>84712</v>
      </c>
      <c r="S108" s="198">
        <f t="shared" si="60"/>
        <v>46154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34912</v>
      </c>
      <c r="Z108" s="197">
        <f t="shared" si="29"/>
        <v>84734</v>
      </c>
      <c r="AA108" s="198">
        <f t="shared" si="30"/>
        <v>46155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34929</v>
      </c>
      <c r="AH108" s="197">
        <f t="shared" si="35"/>
        <v>84722</v>
      </c>
      <c r="AI108" s="198">
        <f t="shared" si="36"/>
        <v>46156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34946</v>
      </c>
      <c r="AP108" s="197">
        <f t="shared" si="41"/>
        <v>84662</v>
      </c>
      <c r="AQ108" s="198">
        <f t="shared" si="42"/>
        <v>46157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34867</v>
      </c>
      <c r="B109" s="197">
        <f t="shared" si="47"/>
        <v>84137</v>
      </c>
      <c r="C109" s="198" t="str">
        <f t="shared" si="48"/>
        <v/>
      </c>
      <c r="D109" s="197" t="str">
        <f t="shared" si="49"/>
        <v>SLC</v>
      </c>
      <c r="E109" s="197" t="str">
        <f t="shared" si="50"/>
        <v>CHR</v>
      </c>
      <c r="F109" s="197" t="str">
        <f t="shared" si="51"/>
        <v/>
      </c>
      <c r="G109" s="197">
        <f t="shared" si="52"/>
        <v>84137</v>
      </c>
      <c r="H109" s="200">
        <v>9</v>
      </c>
      <c r="I109" s="197">
        <f t="shared" si="53"/>
        <v>34880</v>
      </c>
      <c r="J109" s="197">
        <f t="shared" si="53"/>
        <v>84720</v>
      </c>
      <c r="K109" s="198">
        <f t="shared" si="54"/>
        <v>46153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34897</v>
      </c>
      <c r="R109" s="197">
        <f t="shared" si="59"/>
        <v>84713</v>
      </c>
      <c r="S109" s="198">
        <f t="shared" si="60"/>
        <v>46154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34915</v>
      </c>
      <c r="Z109" s="197">
        <f t="shared" si="65"/>
        <v>84737</v>
      </c>
      <c r="AA109" s="198">
        <f t="shared" ref="AA109:AA122" si="66">IF(B44="","",$A$32)</f>
        <v>46155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34932</v>
      </c>
      <c r="AH109" s="197">
        <f t="shared" si="71"/>
        <v>84725</v>
      </c>
      <c r="AI109" s="198">
        <f t="shared" ref="AI109:AI122" si="72">IF(K44="","",$J$32)</f>
        <v>46156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34949</v>
      </c>
      <c r="AP109" s="197">
        <f t="shared" si="77"/>
        <v>84666</v>
      </c>
      <c r="AQ109" s="198">
        <f t="shared" ref="AQ109:AQ122" si="78">IF(T44="","",$S$32)</f>
        <v>46157</v>
      </c>
      <c r="AR109" s="197" t="str">
        <f t="shared" ref="AR109:AR122" si="79">IF(S44="","",S44)</f>
        <v>SLC</v>
      </c>
      <c r="AS109" s="197" t="str">
        <f t="shared" ref="AS109:AS122" si="80">IF(W44="","",W44)</f>
        <v>HANDY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34868</v>
      </c>
      <c r="B110" s="197">
        <f t="shared" si="47"/>
        <v>4501363437</v>
      </c>
      <c r="C110" s="198" t="str">
        <f t="shared" si="48"/>
        <v>9AM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4501363437</v>
      </c>
      <c r="H110" s="200">
        <v>10</v>
      </c>
      <c r="I110" s="197">
        <f t="shared" si="53"/>
        <v>34881</v>
      </c>
      <c r="J110" s="197">
        <f t="shared" si="53"/>
        <v>84731</v>
      </c>
      <c r="K110" s="198">
        <f t="shared" si="54"/>
        <v>46153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34898</v>
      </c>
      <c r="R110" s="197">
        <f t="shared" si="59"/>
        <v>84714</v>
      </c>
      <c r="S110" s="198">
        <f t="shared" si="60"/>
        <v>46154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34916</v>
      </c>
      <c r="Z110" s="197">
        <f t="shared" si="65"/>
        <v>84738</v>
      </c>
      <c r="AA110" s="198">
        <f t="shared" si="66"/>
        <v>46155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34933</v>
      </c>
      <c r="AH110" s="197">
        <f t="shared" si="71"/>
        <v>84726</v>
      </c>
      <c r="AI110" s="198">
        <f t="shared" si="72"/>
        <v>46156</v>
      </c>
      <c r="AJ110" s="197" t="str">
        <f t="shared" si="73"/>
        <v>SLC</v>
      </c>
      <c r="AK110" s="197" t="str">
        <f t="shared" si="74"/>
        <v>MAY</v>
      </c>
      <c r="AL110" s="197" t="str">
        <f t="shared" si="75"/>
        <v/>
      </c>
      <c r="AM110" s="197" t="str">
        <f t="shared" si="76"/>
        <v xml:space="preserve"> </v>
      </c>
      <c r="AO110" s="197">
        <f t="shared" si="77"/>
        <v>34950</v>
      </c>
      <c r="AP110" s="197">
        <f t="shared" si="77"/>
        <v>84667</v>
      </c>
      <c r="AQ110" s="198">
        <f t="shared" si="78"/>
        <v>46157</v>
      </c>
      <c r="AR110" s="197" t="str">
        <f t="shared" si="79"/>
        <v>SLC</v>
      </c>
      <c r="AS110" s="197" t="str">
        <f t="shared" si="80"/>
        <v>MAY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34869</v>
      </c>
      <c r="B111" s="197">
        <f t="shared" si="47"/>
        <v>4501363439</v>
      </c>
      <c r="C111" s="198" t="str">
        <f t="shared" si="48"/>
        <v>11AM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4501363439</v>
      </c>
      <c r="H111" s="200">
        <v>11</v>
      </c>
      <c r="I111" s="197">
        <f t="shared" si="53"/>
        <v>34882</v>
      </c>
      <c r="J111" s="197">
        <f t="shared" si="53"/>
        <v>84742</v>
      </c>
      <c r="K111" s="198">
        <f t="shared" si="54"/>
        <v>46153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34899</v>
      </c>
      <c r="R111" s="197">
        <f t="shared" si="59"/>
        <v>84715</v>
      </c>
      <c r="S111" s="198">
        <f t="shared" si="60"/>
        <v>46154</v>
      </c>
      <c r="T111" s="197" t="str">
        <f t="shared" si="61"/>
        <v>SLC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34917</v>
      </c>
      <c r="Z111" s="197">
        <f t="shared" si="65"/>
        <v>84739</v>
      </c>
      <c r="AA111" s="198">
        <f t="shared" si="66"/>
        <v>46155</v>
      </c>
      <c r="AB111" s="197" t="str">
        <f t="shared" si="67"/>
        <v>SLC</v>
      </c>
      <c r="AC111" s="197" t="str">
        <f t="shared" si="68"/>
        <v>INTEGRITY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34934</v>
      </c>
      <c r="AH111" s="197">
        <f t="shared" si="71"/>
        <v>84727</v>
      </c>
      <c r="AI111" s="198">
        <f t="shared" si="72"/>
        <v>46156</v>
      </c>
      <c r="AJ111" s="197" t="str">
        <f t="shared" si="73"/>
        <v>SLC</v>
      </c>
      <c r="AK111" s="197" t="str">
        <f t="shared" si="74"/>
        <v>IDEAL</v>
      </c>
      <c r="AL111" s="197" t="str">
        <f t="shared" si="75"/>
        <v/>
      </c>
      <c r="AM111" s="197" t="str">
        <f t="shared" si="76"/>
        <v/>
      </c>
      <c r="AO111" s="197">
        <f t="shared" si="77"/>
        <v>34951</v>
      </c>
      <c r="AP111" s="197">
        <f t="shared" si="77"/>
        <v>84668</v>
      </c>
      <c r="AQ111" s="198">
        <f t="shared" si="78"/>
        <v>46157</v>
      </c>
      <c r="AR111" s="197" t="str">
        <f t="shared" si="79"/>
        <v>SLC</v>
      </c>
      <c r="AS111" s="197" t="str">
        <f t="shared" si="80"/>
        <v>MAY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34883</v>
      </c>
      <c r="J112" s="197">
        <f t="shared" si="53"/>
        <v>84800</v>
      </c>
      <c r="K112" s="198">
        <f t="shared" si="54"/>
        <v>46153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34900</v>
      </c>
      <c r="R112" s="197">
        <f t="shared" si="59"/>
        <v>84803</v>
      </c>
      <c r="S112" s="198">
        <f t="shared" si="60"/>
        <v>46154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34918</v>
      </c>
      <c r="Z112" s="197">
        <f t="shared" si="65"/>
        <v>84740</v>
      </c>
      <c r="AA112" s="198">
        <f t="shared" si="66"/>
        <v>46155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34935</v>
      </c>
      <c r="AH112" s="197">
        <f t="shared" si="71"/>
        <v>84728</v>
      </c>
      <c r="AI112" s="198">
        <f t="shared" si="72"/>
        <v>46156</v>
      </c>
      <c r="AJ112" s="197" t="str">
        <f t="shared" si="73"/>
        <v>SLC</v>
      </c>
      <c r="AK112" s="197" t="str">
        <f t="shared" si="74"/>
        <v>IDEAL</v>
      </c>
      <c r="AL112" s="197" t="str">
        <f t="shared" si="75"/>
        <v/>
      </c>
      <c r="AM112" s="197" t="str">
        <f t="shared" si="76"/>
        <v/>
      </c>
      <c r="AO112" s="197">
        <f t="shared" si="77"/>
        <v>34952</v>
      </c>
      <c r="AP112" s="197">
        <f t="shared" si="77"/>
        <v>84669</v>
      </c>
      <c r="AQ112" s="198">
        <f t="shared" si="78"/>
        <v>46157</v>
      </c>
      <c r="AR112" s="197" t="str">
        <f t="shared" si="79"/>
        <v>SLC</v>
      </c>
      <c r="AS112" s="197" t="str">
        <f t="shared" si="80"/>
        <v>IDEAL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34884</v>
      </c>
      <c r="J113" s="197">
        <f t="shared" si="53"/>
        <v>84802</v>
      </c>
      <c r="K113" s="198">
        <f t="shared" si="54"/>
        <v>46153</v>
      </c>
      <c r="L113" s="197" t="str">
        <f t="shared" si="55"/>
        <v>LCP</v>
      </c>
      <c r="M113" s="197" t="str">
        <f t="shared" si="56"/>
        <v>INTEGRITY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34901</v>
      </c>
      <c r="R113" s="197">
        <f t="shared" si="59"/>
        <v>84804</v>
      </c>
      <c r="S113" s="198">
        <f t="shared" si="60"/>
        <v>46154</v>
      </c>
      <c r="T113" s="197" t="str">
        <f t="shared" si="61"/>
        <v>LCP</v>
      </c>
      <c r="U113" s="197" t="str">
        <f t="shared" si="62"/>
        <v>INTEGRITY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34919</v>
      </c>
      <c r="Z113" s="197">
        <f t="shared" si="65"/>
        <v>84741</v>
      </c>
      <c r="AA113" s="198">
        <f t="shared" si="66"/>
        <v>46155</v>
      </c>
      <c r="AB113" s="197" t="str">
        <f t="shared" si="67"/>
        <v>SLC</v>
      </c>
      <c r="AC113" s="197" t="str">
        <f t="shared" si="68"/>
        <v>IDEAL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34936</v>
      </c>
      <c r="AH113" s="197">
        <f t="shared" si="71"/>
        <v>84805</v>
      </c>
      <c r="AI113" s="198">
        <f t="shared" si="72"/>
        <v>46156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34953</v>
      </c>
      <c r="AP113" s="197">
        <f t="shared" si="77"/>
        <v>84697</v>
      </c>
      <c r="AQ113" s="198">
        <f t="shared" si="78"/>
        <v>46157</v>
      </c>
      <c r="AR113" s="197" t="str">
        <f t="shared" si="79"/>
        <v>SLC</v>
      </c>
      <c r="AS113" s="197" t="str">
        <f t="shared" si="80"/>
        <v>IDEAL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34885</v>
      </c>
      <c r="J114" s="197">
        <f t="shared" si="53"/>
        <v>4501363755</v>
      </c>
      <c r="K114" s="198">
        <f t="shared" si="54"/>
        <v>46153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34903</v>
      </c>
      <c r="R114" s="197">
        <f t="shared" si="59"/>
        <v>4501363944</v>
      </c>
      <c r="S114" s="198">
        <f t="shared" si="60"/>
        <v>46154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34920</v>
      </c>
      <c r="Z114" s="197">
        <f t="shared" si="65"/>
        <v>4501364270</v>
      </c>
      <c r="AA114" s="198">
        <f t="shared" si="66"/>
        <v>46155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34937</v>
      </c>
      <c r="AH114" s="197">
        <f t="shared" si="71"/>
        <v>84806</v>
      </c>
      <c r="AI114" s="198">
        <f t="shared" si="72"/>
        <v>46156</v>
      </c>
      <c r="AJ114" s="197" t="str">
        <f t="shared" si="73"/>
        <v>LCP</v>
      </c>
      <c r="AK114" s="197" t="str">
        <f t="shared" si="74"/>
        <v>INTEGRITY</v>
      </c>
      <c r="AL114" s="197" t="str">
        <f t="shared" si="75"/>
        <v/>
      </c>
      <c r="AM114" s="197" t="str">
        <f t="shared" si="76"/>
        <v/>
      </c>
      <c r="AO114" s="197">
        <f t="shared" si="77"/>
        <v>34954</v>
      </c>
      <c r="AP114" s="197">
        <f t="shared" si="77"/>
        <v>84807</v>
      </c>
      <c r="AQ114" s="198">
        <f t="shared" si="78"/>
        <v>46157</v>
      </c>
      <c r="AR114" s="197" t="str">
        <f t="shared" si="79"/>
        <v>LCP</v>
      </c>
      <c r="AS114" s="197" t="str">
        <f t="shared" si="80"/>
        <v>INTEGRITY</v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34886</v>
      </c>
      <c r="J115" s="197">
        <f t="shared" si="53"/>
        <v>4501363754</v>
      </c>
      <c r="K115" s="198">
        <f t="shared" si="54"/>
        <v>46153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34904</v>
      </c>
      <c r="R115" s="197">
        <f t="shared" si="59"/>
        <v>4501363945</v>
      </c>
      <c r="S115" s="198">
        <f t="shared" si="60"/>
        <v>46154</v>
      </c>
      <c r="T115" s="197" t="str">
        <f t="shared" si="61"/>
        <v>IDF</v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34921</v>
      </c>
      <c r="Z115" s="197" t="str">
        <f t="shared" si="65"/>
        <v/>
      </c>
      <c r="AA115" s="198">
        <f t="shared" si="66"/>
        <v>46155</v>
      </c>
      <c r="AB115" s="197" t="str">
        <f t="shared" si="67"/>
        <v>IDF</v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34938</v>
      </c>
      <c r="AH115" s="197">
        <f t="shared" si="71"/>
        <v>4501364513</v>
      </c>
      <c r="AI115" s="198">
        <f t="shared" si="72"/>
        <v>46156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34955</v>
      </c>
      <c r="AP115" s="197">
        <f t="shared" si="77"/>
        <v>84808</v>
      </c>
      <c r="AQ115" s="198">
        <f t="shared" si="78"/>
        <v>46157</v>
      </c>
      <c r="AR115" s="197" t="str">
        <f t="shared" si="79"/>
        <v>LCP</v>
      </c>
      <c r="AS115" s="197" t="str">
        <f t="shared" si="80"/>
        <v>INTEGRITY</v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30041139</v>
      </c>
      <c r="B116" s="197" t="str">
        <f t="shared" si="83"/>
        <v>CAPS</v>
      </c>
      <c r="C116" s="198" t="str">
        <f>IF(F25="","",F25)</f>
        <v>11AM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>QAHOLD 1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30041522</v>
      </c>
      <c r="J117" s="197" t="str">
        <f t="shared" si="53"/>
        <v>CHEP</v>
      </c>
      <c r="K117" s="198">
        <f t="shared" si="54"/>
        <v>46153</v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30041523</v>
      </c>
      <c r="R117" s="197" t="str">
        <f t="shared" si="59"/>
        <v>CHEP</v>
      </c>
      <c r="S117" s="198">
        <f t="shared" si="60"/>
        <v>46154</v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30041222</v>
      </c>
      <c r="Z117" s="197" t="str">
        <f t="shared" si="65"/>
        <v>CAPS</v>
      </c>
      <c r="AA117" s="198">
        <f t="shared" si="66"/>
        <v>46155</v>
      </c>
      <c r="AB117" s="197" t="str">
        <f t="shared" si="67"/>
        <v>RECEIVING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>QAHOLD 2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30041206</v>
      </c>
      <c r="J118" s="197" t="str">
        <f t="shared" si="84"/>
        <v>CAPS</v>
      </c>
      <c r="K118" s="198">
        <f>IF(K25="","",$J$3)</f>
        <v>46153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IF(T24="","",T24)</f>
        <v/>
      </c>
      <c r="R118" s="197" t="str">
        <f t="shared" si="85"/>
        <v/>
      </c>
      <c r="S118" s="198" t="str">
        <f>IF(T24="","",$S$3)</f>
        <v/>
      </c>
      <c r="T118" s="197" t="str">
        <f>IF(S24="","",S24)</f>
        <v/>
      </c>
      <c r="U118" s="197" t="str">
        <f>IF(W24="","",W24)</f>
        <v/>
      </c>
      <c r="V118" s="197" t="str">
        <f>IF(V24="","",V24)</f>
        <v/>
      </c>
      <c r="W118" s="197" t="str">
        <f>IF(Y25="","",Y25)</f>
        <v/>
      </c>
      <c r="X118" s="200"/>
      <c r="Y118" s="197">
        <f t="shared" si="65"/>
        <v>30041524</v>
      </c>
      <c r="Z118" s="197" t="str">
        <f t="shared" si="65"/>
        <v>CHEP</v>
      </c>
      <c r="AA118" s="198">
        <f t="shared" si="66"/>
        <v>46155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30041648</v>
      </c>
      <c r="AH118" s="197" t="str">
        <f t="shared" si="71"/>
        <v>AMCOR</v>
      </c>
      <c r="AI118" s="198">
        <f t="shared" si="72"/>
        <v>46156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42425</v>
      </c>
      <c r="AP118" s="197" t="str">
        <f t="shared" si="77"/>
        <v>TVC TRAN</v>
      </c>
      <c r="AQ118" s="198">
        <f t="shared" si="78"/>
        <v>46157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30041507</v>
      </c>
      <c r="J119" s="197" t="str">
        <f t="shared" si="84"/>
        <v>PCA</v>
      </c>
      <c r="K119" s="198">
        <f>IF(K26="","",$J$3)</f>
        <v>46153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IF(T25="","",$S$3)</f>
        <v/>
      </c>
      <c r="T119" s="197" t="str">
        <f>IF(S25="","",S25)</f>
        <v/>
      </c>
      <c r="U119" s="197" t="str">
        <f>IF(W25="","",W25)</f>
        <v/>
      </c>
      <c r="V119" s="197" t="str">
        <f>IF(V25="","",V25)</f>
        <v/>
      </c>
      <c r="W119" s="197" t="str">
        <f>IF(Y26="","",Y26)</f>
        <v/>
      </c>
      <c r="X119" s="200"/>
      <c r="Y119" s="197">
        <f t="shared" si="65"/>
        <v>30041562</v>
      </c>
      <c r="Z119" s="197" t="str">
        <f t="shared" si="65"/>
        <v>GPI</v>
      </c>
      <c r="AA119" s="198">
        <f t="shared" si="66"/>
        <v>46155</v>
      </c>
      <c r="AB119" s="197" t="str">
        <f>IF(A55="","",A55)</f>
        <v>RECEIVING</v>
      </c>
      <c r="AC119" s="197" t="str">
        <f t="shared" si="68"/>
        <v/>
      </c>
      <c r="AD119" s="197">
        <f t="shared" si="69"/>
        <v>754726</v>
      </c>
      <c r="AE119" s="197" t="str">
        <f t="shared" si="70"/>
        <v/>
      </c>
      <c r="AF119" s="200"/>
      <c r="AG119" s="197">
        <f t="shared" si="71"/>
        <v>30041524</v>
      </c>
      <c r="AH119" s="197" t="str">
        <f t="shared" si="71"/>
        <v>CHEP</v>
      </c>
      <c r="AI119" s="198">
        <f t="shared" si="72"/>
        <v>46156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30041525</v>
      </c>
      <c r="AP119" s="197" t="str">
        <f t="shared" si="77"/>
        <v>CHEP</v>
      </c>
      <c r="AQ119" s="198">
        <f t="shared" si="78"/>
        <v>46157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30041932</v>
      </c>
      <c r="J120" s="197" t="str">
        <f t="shared" si="84"/>
        <v>AMCOR</v>
      </c>
      <c r="K120" s="198">
        <f>IF(K27="","",$J$3)</f>
        <v>46153</v>
      </c>
      <c r="L120" s="197" t="str">
        <f>IF(J27="","",J27)</f>
        <v>RECEIVING</v>
      </c>
      <c r="M120" s="197" t="str">
        <f>IF(N27="","",N27)</f>
        <v/>
      </c>
      <c r="N120" s="197">
        <f>IF(M27="","",M27)</f>
        <v>752706</v>
      </c>
      <c r="O120" s="197" t="str">
        <f>IF(P27="","",P27)</f>
        <v/>
      </c>
      <c r="P120" s="200"/>
      <c r="Q120" s="197">
        <f t="shared" si="85"/>
        <v>30041080</v>
      </c>
      <c r="R120" s="197" t="str">
        <f t="shared" si="85"/>
        <v>GPI</v>
      </c>
      <c r="S120" s="198">
        <f>IF(T26="","",$S$3)</f>
        <v>46154</v>
      </c>
      <c r="T120" s="197" t="str">
        <f>IF(S26="","",S26)</f>
        <v>RECEIVING</v>
      </c>
      <c r="U120" s="197" t="str">
        <f>IF(W26="","",W26)</f>
        <v/>
      </c>
      <c r="V120" s="197" t="str">
        <f>IF(V26="","",V26)</f>
        <v/>
      </c>
      <c r="W120" s="197" t="str">
        <f>IF(Y27="","",Y27)</f>
        <v/>
      </c>
      <c r="X120" s="200"/>
      <c r="Y120" s="197">
        <f t="shared" si="65"/>
        <v>30041977</v>
      </c>
      <c r="Z120" s="197" t="str">
        <f t="shared" si="65"/>
        <v>PCA</v>
      </c>
      <c r="AA120" s="198">
        <f t="shared" si="66"/>
        <v>46155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>03's</v>
      </c>
      <c r="AE120" s="197" t="str">
        <f t="shared" si="70"/>
        <v/>
      </c>
      <c r="AF120" s="200"/>
      <c r="AG120" s="197">
        <f t="shared" si="71"/>
        <v>30041778</v>
      </c>
      <c r="AH120" s="197" t="str">
        <f t="shared" si="71"/>
        <v>AMCOR</v>
      </c>
      <c r="AI120" s="198">
        <f t="shared" si="72"/>
        <v>46156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30041475</v>
      </c>
      <c r="AP120" s="197" t="str">
        <f t="shared" si="77"/>
        <v>GPI</v>
      </c>
      <c r="AQ120" s="198">
        <f t="shared" si="78"/>
        <v>46157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30041652</v>
      </c>
      <c r="J121" s="197" t="str">
        <f t="shared" si="84"/>
        <v>AMCOR</v>
      </c>
      <c r="K121" s="198">
        <f>IF(K28="","",$J$3)</f>
        <v>46153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30041933</v>
      </c>
      <c r="R121" s="197" t="str">
        <f t="shared" si="85"/>
        <v>GPI</v>
      </c>
      <c r="S121" s="198">
        <f>IF(T27="","",$S$3)</f>
        <v>46154</v>
      </c>
      <c r="T121" s="197" t="str">
        <f>IF(S27="","",S27)</f>
        <v>RECEIVING</v>
      </c>
      <c r="U121" s="197" t="str">
        <f>IF(W27="","",W27)</f>
        <v/>
      </c>
      <c r="V121" s="197" t="str">
        <f>IF(V27="","",V27)</f>
        <v/>
      </c>
      <c r="W121" s="197" t="str">
        <f>IF(Y28="","",Y28)</f>
        <v/>
      </c>
      <c r="X121" s="200"/>
      <c r="Y121" s="197">
        <f t="shared" si="65"/>
        <v>30041484</v>
      </c>
      <c r="Z121" s="197" t="str">
        <f t="shared" si="65"/>
        <v>PCA</v>
      </c>
      <c r="AA121" s="198">
        <f t="shared" si="66"/>
        <v>46155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30041144</v>
      </c>
      <c r="AH121" s="197" t="str">
        <f t="shared" si="71"/>
        <v>CAPS</v>
      </c>
      <c r="AI121" s="198">
        <f t="shared" si="72"/>
        <v>46156</v>
      </c>
      <c r="AJ121" s="197" t="str">
        <f t="shared" si="73"/>
        <v>RECEIVING</v>
      </c>
      <c r="AK121" s="197" t="str">
        <f t="shared" si="74"/>
        <v/>
      </c>
      <c r="AL121" s="197">
        <f t="shared" si="75"/>
        <v>756120</v>
      </c>
      <c r="AM121" s="197" t="str">
        <f>IF(O56="","",O56)</f>
        <v>2PM</v>
      </c>
      <c r="AO121" s="197">
        <f t="shared" si="77"/>
        <v>30041968</v>
      </c>
      <c r="AP121" s="197" t="str">
        <f t="shared" si="77"/>
        <v>AMCOR</v>
      </c>
      <c r="AQ121" s="198">
        <f t="shared" si="78"/>
        <v>46157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30041205</v>
      </c>
      <c r="J122" s="197" t="str">
        <f t="shared" si="87"/>
        <v>CAPS</v>
      </c>
      <c r="K122" s="198">
        <f>IF(K30="","",$J$3)</f>
        <v>46153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30041490</v>
      </c>
      <c r="R122" s="197" t="str">
        <f t="shared" si="88"/>
        <v>GPI</v>
      </c>
      <c r="S122" s="198">
        <f>IF(T30="","",$S$3)</f>
        <v>46154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>MIX</v>
      </c>
      <c r="W122" s="197" t="str">
        <f>IF(Y30="","",Y30)</f>
        <v/>
      </c>
      <c r="X122" s="200"/>
      <c r="Y122" s="197">
        <f t="shared" si="65"/>
        <v>30041949</v>
      </c>
      <c r="Z122" s="197" t="str">
        <f t="shared" si="65"/>
        <v>PCA</v>
      </c>
      <c r="AA122" s="198">
        <f t="shared" si="66"/>
        <v>46155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30041733</v>
      </c>
      <c r="AP122" s="197" t="str">
        <f t="shared" si="77"/>
        <v>PCA</v>
      </c>
      <c r="AQ122" s="198">
        <f t="shared" si="78"/>
        <v>46157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84272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84126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84127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84128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84129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84130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84133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84134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84135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84136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84137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4501363437</v>
      </c>
      <c r="B138" s="202" t="str">
        <f t="shared" si="92"/>
        <v>9AM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4501363439</v>
      </c>
      <c r="B139" s="202" t="str">
        <f t="shared" si="92"/>
        <v>11AM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11AM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84699</v>
      </c>
      <c r="B153" s="202">
        <f t="shared" si="94"/>
        <v>0</v>
      </c>
    </row>
    <row r="154" spans="1:45" x14ac:dyDescent="0.25">
      <c r="A154" s="200">
        <f t="shared" si="93"/>
        <v>84700</v>
      </c>
      <c r="B154" s="202">
        <f t="shared" si="94"/>
        <v>0</v>
      </c>
    </row>
    <row r="155" spans="1:45" x14ac:dyDescent="0.25">
      <c r="A155" s="200">
        <f t="shared" si="93"/>
        <v>84701</v>
      </c>
      <c r="B155" s="202">
        <f t="shared" si="94"/>
        <v>0</v>
      </c>
    </row>
    <row r="156" spans="1:45" x14ac:dyDescent="0.25">
      <c r="A156" s="200">
        <f t="shared" si="93"/>
        <v>84729</v>
      </c>
      <c r="B156" s="202">
        <f t="shared" si="94"/>
        <v>0</v>
      </c>
    </row>
    <row r="157" spans="1:45" x14ac:dyDescent="0.25">
      <c r="A157" s="200">
        <f t="shared" si="93"/>
        <v>84730</v>
      </c>
      <c r="B157" s="202">
        <f t="shared" si="94"/>
        <v>0</v>
      </c>
    </row>
    <row r="158" spans="1:45" x14ac:dyDescent="0.25">
      <c r="A158" s="200">
        <f t="shared" si="93"/>
        <v>84732</v>
      </c>
      <c r="B158" s="202">
        <f t="shared" si="94"/>
        <v>0</v>
      </c>
    </row>
    <row r="159" spans="1:45" x14ac:dyDescent="0.25">
      <c r="A159" s="200">
        <f t="shared" si="93"/>
        <v>84733</v>
      </c>
      <c r="B159" s="202">
        <f t="shared" si="94"/>
        <v>0</v>
      </c>
    </row>
    <row r="160" spans="1:45" x14ac:dyDescent="0.25">
      <c r="A160" s="200">
        <f t="shared" si="93"/>
        <v>84734</v>
      </c>
      <c r="B160" s="202">
        <f t="shared" si="94"/>
        <v>0</v>
      </c>
    </row>
    <row r="161" spans="1:2" x14ac:dyDescent="0.25">
      <c r="A161" s="200">
        <f t="shared" ref="A161:A174" si="95">C44</f>
        <v>84737</v>
      </c>
      <c r="B161" s="202">
        <f t="shared" ref="B161:B174" si="96">F44</f>
        <v>0</v>
      </c>
    </row>
    <row r="162" spans="1:2" x14ac:dyDescent="0.25">
      <c r="A162" s="200">
        <f t="shared" si="95"/>
        <v>84738</v>
      </c>
      <c r="B162" s="202">
        <f t="shared" si="96"/>
        <v>0</v>
      </c>
    </row>
    <row r="163" spans="1:2" x14ac:dyDescent="0.25">
      <c r="A163" s="200">
        <f t="shared" si="95"/>
        <v>84739</v>
      </c>
      <c r="B163" s="202">
        <f t="shared" si="96"/>
        <v>0</v>
      </c>
    </row>
    <row r="164" spans="1:2" x14ac:dyDescent="0.25">
      <c r="A164" s="200">
        <f t="shared" si="95"/>
        <v>84740</v>
      </c>
      <c r="B164" s="202">
        <f t="shared" si="96"/>
        <v>0</v>
      </c>
    </row>
    <row r="165" spans="1:2" x14ac:dyDescent="0.25">
      <c r="A165" s="200">
        <f t="shared" si="95"/>
        <v>84741</v>
      </c>
      <c r="B165" s="202">
        <f t="shared" si="96"/>
        <v>0</v>
      </c>
    </row>
    <row r="166" spans="1:2" x14ac:dyDescent="0.25">
      <c r="A166" s="200">
        <f t="shared" si="95"/>
        <v>4501364270</v>
      </c>
      <c r="B166" s="202" t="str">
        <f t="shared" si="96"/>
        <v>1PM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 t="str">
        <f t="shared" si="95"/>
        <v>CAPS</v>
      </c>
      <c r="B169" s="202" t="str">
        <f t="shared" si="96"/>
        <v>2PM</v>
      </c>
    </row>
    <row r="170" spans="1:2" x14ac:dyDescent="0.25">
      <c r="A170" s="200" t="str">
        <f t="shared" si="95"/>
        <v>CHEP</v>
      </c>
      <c r="B170" s="202">
        <f t="shared" si="96"/>
        <v>0</v>
      </c>
    </row>
    <row r="171" spans="1:2" x14ac:dyDescent="0.25">
      <c r="A171" s="200" t="str">
        <f t="shared" si="95"/>
        <v>GPI</v>
      </c>
      <c r="B171" s="202" t="str">
        <f t="shared" si="96"/>
        <v>7AM</v>
      </c>
    </row>
    <row r="172" spans="1:2" x14ac:dyDescent="0.25">
      <c r="A172" s="200" t="str">
        <f t="shared" si="95"/>
        <v>PCA</v>
      </c>
      <c r="B172" s="202" t="str">
        <f t="shared" si="96"/>
        <v>8AM</v>
      </c>
    </row>
    <row r="173" spans="1:2" x14ac:dyDescent="0.25">
      <c r="A173" s="200" t="str">
        <f t="shared" si="95"/>
        <v>PCA</v>
      </c>
      <c r="B173" s="202" t="str">
        <f t="shared" si="96"/>
        <v>9AM</v>
      </c>
    </row>
    <row r="174" spans="1:2" x14ac:dyDescent="0.25">
      <c r="A174" s="200" t="str">
        <f t="shared" si="95"/>
        <v>PCA</v>
      </c>
      <c r="B174" s="202" t="str">
        <f t="shared" si="96"/>
        <v>10AM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84665</v>
      </c>
      <c r="B176" s="203">
        <f t="shared" ref="B176:B181" si="98">O5</f>
        <v>0</v>
      </c>
    </row>
    <row r="177" spans="1:2" x14ac:dyDescent="0.25">
      <c r="A177" s="129">
        <f t="shared" si="97"/>
        <v>84676</v>
      </c>
      <c r="B177" s="203">
        <f t="shared" si="98"/>
        <v>0</v>
      </c>
    </row>
    <row r="178" spans="1:2" x14ac:dyDescent="0.25">
      <c r="A178" s="129">
        <f t="shared" si="97"/>
        <v>84677</v>
      </c>
      <c r="B178" s="203">
        <f t="shared" si="98"/>
        <v>0</v>
      </c>
    </row>
    <row r="179" spans="1:2" x14ac:dyDescent="0.25">
      <c r="A179" s="129">
        <f t="shared" si="97"/>
        <v>84687</v>
      </c>
      <c r="B179" s="203">
        <f t="shared" si="98"/>
        <v>0</v>
      </c>
    </row>
    <row r="180" spans="1:2" x14ac:dyDescent="0.25">
      <c r="A180" s="129">
        <f t="shared" si="97"/>
        <v>84698</v>
      </c>
      <c r="B180" s="203">
        <f t="shared" si="98"/>
        <v>0</v>
      </c>
    </row>
    <row r="181" spans="1:2" x14ac:dyDescent="0.25">
      <c r="A181" s="129">
        <f t="shared" si="97"/>
        <v>84709</v>
      </c>
      <c r="B181" s="203">
        <f t="shared" si="98"/>
        <v>0</v>
      </c>
    </row>
    <row r="182" spans="1:2" x14ac:dyDescent="0.25">
      <c r="A182" s="129">
        <f t="shared" ref="A182:A192" si="99">L13</f>
        <v>84718</v>
      </c>
      <c r="B182" s="203">
        <f t="shared" ref="B182:B192" si="100">O13</f>
        <v>0</v>
      </c>
    </row>
    <row r="183" spans="1:2" x14ac:dyDescent="0.25">
      <c r="A183" s="129">
        <f t="shared" si="99"/>
        <v>84719</v>
      </c>
      <c r="B183" s="203">
        <f t="shared" si="100"/>
        <v>0</v>
      </c>
    </row>
    <row r="184" spans="1:2" x14ac:dyDescent="0.25">
      <c r="A184" s="129">
        <f t="shared" si="99"/>
        <v>84720</v>
      </c>
      <c r="B184" s="203">
        <f t="shared" si="100"/>
        <v>0</v>
      </c>
    </row>
    <row r="185" spans="1:2" x14ac:dyDescent="0.25">
      <c r="A185" s="129">
        <f t="shared" si="99"/>
        <v>84731</v>
      </c>
      <c r="B185" s="203">
        <f t="shared" si="100"/>
        <v>0</v>
      </c>
    </row>
    <row r="186" spans="1:2" x14ac:dyDescent="0.25">
      <c r="A186" s="129">
        <f t="shared" si="99"/>
        <v>84742</v>
      </c>
      <c r="B186" s="203">
        <f t="shared" si="100"/>
        <v>0</v>
      </c>
    </row>
    <row r="187" spans="1:2" x14ac:dyDescent="0.25">
      <c r="A187" s="129">
        <f t="shared" si="99"/>
        <v>84800</v>
      </c>
      <c r="B187" s="203">
        <f t="shared" si="100"/>
        <v>0</v>
      </c>
    </row>
    <row r="188" spans="1:2" x14ac:dyDescent="0.25">
      <c r="A188" s="129">
        <f t="shared" si="99"/>
        <v>84802</v>
      </c>
      <c r="B188" s="203">
        <f t="shared" si="100"/>
        <v>0</v>
      </c>
    </row>
    <row r="189" spans="1:2" x14ac:dyDescent="0.25">
      <c r="A189" s="129">
        <f t="shared" si="99"/>
        <v>4501363755</v>
      </c>
      <c r="B189" s="203" t="str">
        <f t="shared" si="100"/>
        <v>11AM</v>
      </c>
    </row>
    <row r="190" spans="1:2" x14ac:dyDescent="0.25">
      <c r="A190" s="129">
        <f t="shared" si="99"/>
        <v>4501363754</v>
      </c>
      <c r="B190" s="203" t="str">
        <f t="shared" si="100"/>
        <v>1PM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PCA</v>
      </c>
      <c r="B194" s="203" t="str">
        <f>O26</f>
        <v>7AM</v>
      </c>
    </row>
    <row r="195" spans="1:2" x14ac:dyDescent="0.25">
      <c r="A195" s="129" t="str">
        <f>L27</f>
        <v>AMCOR</v>
      </c>
      <c r="B195" s="203" t="str">
        <f>O27</f>
        <v>10AM</v>
      </c>
    </row>
    <row r="196" spans="1:2" x14ac:dyDescent="0.25">
      <c r="A196" s="129" t="str">
        <f>L28</f>
        <v>AMCOR</v>
      </c>
      <c r="B196" s="203" t="str">
        <f>O28</f>
        <v>7AM</v>
      </c>
    </row>
    <row r="197" spans="1:2" x14ac:dyDescent="0.25">
      <c r="A197" s="129" t="str">
        <f>L30</f>
        <v>CAPS</v>
      </c>
      <c r="B197" s="203" t="str">
        <f>O30</f>
        <v>1PM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84670</v>
      </c>
      <c r="B202" s="203">
        <f t="shared" si="102"/>
        <v>0</v>
      </c>
    </row>
    <row r="203" spans="1:2" x14ac:dyDescent="0.25">
      <c r="A203" s="129">
        <f t="shared" si="101"/>
        <v>84671</v>
      </c>
      <c r="B203" s="203">
        <f t="shared" si="102"/>
        <v>0</v>
      </c>
    </row>
    <row r="204" spans="1:2" x14ac:dyDescent="0.25">
      <c r="A204" s="129">
        <f t="shared" si="101"/>
        <v>84672</v>
      </c>
      <c r="B204" s="203">
        <f t="shared" si="102"/>
        <v>0</v>
      </c>
    </row>
    <row r="205" spans="1:2" x14ac:dyDescent="0.25">
      <c r="A205" s="129">
        <f t="shared" si="101"/>
        <v>84673</v>
      </c>
      <c r="B205" s="203">
        <f t="shared" si="102"/>
        <v>0</v>
      </c>
    </row>
    <row r="206" spans="1:2" x14ac:dyDescent="0.25">
      <c r="A206" s="129">
        <f t="shared" si="101"/>
        <v>84674</v>
      </c>
      <c r="B206" s="203">
        <f t="shared" si="102"/>
        <v>0</v>
      </c>
    </row>
    <row r="207" spans="1:2" x14ac:dyDescent="0.25">
      <c r="A207" s="129">
        <f t="shared" si="101"/>
        <v>84675</v>
      </c>
      <c r="B207" s="203">
        <f t="shared" si="102"/>
        <v>0</v>
      </c>
    </row>
    <row r="208" spans="1:2" x14ac:dyDescent="0.25">
      <c r="A208" s="129">
        <f t="shared" si="101"/>
        <v>84721</v>
      </c>
      <c r="B208" s="203">
        <f t="shared" si="102"/>
        <v>0</v>
      </c>
    </row>
    <row r="209" spans="1:2" x14ac:dyDescent="0.25">
      <c r="A209" s="129">
        <f t="shared" si="101"/>
        <v>84722</v>
      </c>
      <c r="B209" s="203">
        <f t="shared" si="102"/>
        <v>0</v>
      </c>
    </row>
    <row r="210" spans="1:2" x14ac:dyDescent="0.25">
      <c r="A210" s="129">
        <f t="shared" ref="A210:A223" si="103">L44</f>
        <v>84725</v>
      </c>
      <c r="B210" s="203">
        <f t="shared" ref="B210:B223" si="104">O44</f>
        <v>0</v>
      </c>
    </row>
    <row r="211" spans="1:2" x14ac:dyDescent="0.25">
      <c r="A211" s="129">
        <f t="shared" si="103"/>
        <v>84726</v>
      </c>
      <c r="B211" s="203">
        <f t="shared" si="104"/>
        <v>0</v>
      </c>
    </row>
    <row r="212" spans="1:2" x14ac:dyDescent="0.25">
      <c r="A212" s="129">
        <f t="shared" si="103"/>
        <v>84727</v>
      </c>
      <c r="B212" s="203">
        <f t="shared" si="104"/>
        <v>0</v>
      </c>
    </row>
    <row r="213" spans="1:2" x14ac:dyDescent="0.25">
      <c r="A213" s="129">
        <f t="shared" si="103"/>
        <v>84728</v>
      </c>
      <c r="B213" s="203">
        <f t="shared" si="104"/>
        <v>0</v>
      </c>
    </row>
    <row r="214" spans="1:2" x14ac:dyDescent="0.25">
      <c r="A214" s="129">
        <f t="shared" si="103"/>
        <v>84805</v>
      </c>
      <c r="B214" s="203">
        <f t="shared" si="104"/>
        <v>0</v>
      </c>
    </row>
    <row r="215" spans="1:2" x14ac:dyDescent="0.25">
      <c r="A215" s="129">
        <f t="shared" si="103"/>
        <v>84806</v>
      </c>
      <c r="B215" s="203">
        <f t="shared" si="104"/>
        <v>0</v>
      </c>
    </row>
    <row r="216" spans="1:2" x14ac:dyDescent="0.25">
      <c r="A216" s="129">
        <f t="shared" si="103"/>
        <v>4501364513</v>
      </c>
      <c r="B216" s="203" t="str">
        <f t="shared" si="104"/>
        <v>9AM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AMCOR</v>
      </c>
      <c r="B219" s="203" t="str">
        <f t="shared" si="104"/>
        <v>11AM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AMCOR</v>
      </c>
      <c r="B221" s="203" t="str">
        <f t="shared" si="104"/>
        <v>7AM</v>
      </c>
    </row>
    <row r="222" spans="1:2" x14ac:dyDescent="0.25">
      <c r="A222" s="129" t="str">
        <f t="shared" si="103"/>
        <v>CAPS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84702</v>
      </c>
      <c r="B225" s="203">
        <f t="shared" ref="B225:B230" si="106">X5</f>
        <v>0</v>
      </c>
    </row>
    <row r="226" spans="1:2" x14ac:dyDescent="0.25">
      <c r="A226" s="129">
        <f t="shared" si="105"/>
        <v>84703</v>
      </c>
      <c r="B226" s="203">
        <f t="shared" si="106"/>
        <v>0</v>
      </c>
    </row>
    <row r="227" spans="1:2" x14ac:dyDescent="0.25">
      <c r="A227" s="129">
        <f t="shared" si="105"/>
        <v>84704</v>
      </c>
      <c r="B227" s="203">
        <f t="shared" si="106"/>
        <v>0</v>
      </c>
    </row>
    <row r="228" spans="1:2" x14ac:dyDescent="0.25">
      <c r="A228" s="129">
        <f t="shared" si="105"/>
        <v>84705</v>
      </c>
      <c r="B228" s="203">
        <f t="shared" si="106"/>
        <v>0</v>
      </c>
    </row>
    <row r="229" spans="1:2" x14ac:dyDescent="0.25">
      <c r="A229" s="129">
        <f t="shared" si="105"/>
        <v>84706</v>
      </c>
      <c r="B229" s="203">
        <f t="shared" si="106"/>
        <v>0</v>
      </c>
    </row>
    <row r="230" spans="1:2" x14ac:dyDescent="0.25">
      <c r="A230" s="129">
        <f t="shared" si="105"/>
        <v>84707</v>
      </c>
      <c r="B230" s="203">
        <f t="shared" si="106"/>
        <v>0</v>
      </c>
    </row>
    <row r="231" spans="1:2" x14ac:dyDescent="0.25">
      <c r="A231" s="129">
        <f t="shared" ref="A231:A241" si="107">U13</f>
        <v>84711</v>
      </c>
      <c r="B231" s="203">
        <f t="shared" ref="B231:B241" si="108">X13</f>
        <v>0</v>
      </c>
    </row>
    <row r="232" spans="1:2" x14ac:dyDescent="0.25">
      <c r="A232" s="129">
        <f t="shared" si="107"/>
        <v>84712</v>
      </c>
      <c r="B232" s="203">
        <f t="shared" si="108"/>
        <v>0</v>
      </c>
    </row>
    <row r="233" spans="1:2" x14ac:dyDescent="0.25">
      <c r="A233" s="129">
        <f t="shared" si="107"/>
        <v>84713</v>
      </c>
      <c r="B233" s="203">
        <f t="shared" si="108"/>
        <v>0</v>
      </c>
    </row>
    <row r="234" spans="1:2" x14ac:dyDescent="0.25">
      <c r="A234" s="129">
        <f t="shared" si="107"/>
        <v>84714</v>
      </c>
      <c r="B234" s="203">
        <f t="shared" si="108"/>
        <v>0</v>
      </c>
    </row>
    <row r="235" spans="1:2" x14ac:dyDescent="0.25">
      <c r="A235" s="129">
        <f t="shared" si="107"/>
        <v>84715</v>
      </c>
      <c r="B235" s="203">
        <f t="shared" si="108"/>
        <v>0</v>
      </c>
    </row>
    <row r="236" spans="1:2" x14ac:dyDescent="0.25">
      <c r="A236" s="129">
        <f t="shared" si="107"/>
        <v>84803</v>
      </c>
      <c r="B236" s="203">
        <f t="shared" si="108"/>
        <v>0</v>
      </c>
    </row>
    <row r="237" spans="1:2" x14ac:dyDescent="0.25">
      <c r="A237" s="129">
        <f t="shared" si="107"/>
        <v>84804</v>
      </c>
      <c r="B237" s="203">
        <f t="shared" si="108"/>
        <v>0</v>
      </c>
    </row>
    <row r="238" spans="1:2" x14ac:dyDescent="0.25">
      <c r="A238" s="129">
        <f t="shared" si="107"/>
        <v>4501363944</v>
      </c>
      <c r="B238" s="203">
        <f t="shared" si="108"/>
        <v>0</v>
      </c>
    </row>
    <row r="239" spans="1:2" x14ac:dyDescent="0.25">
      <c r="A239" s="129">
        <f t="shared" si="107"/>
        <v>4501363945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 t="str">
        <f t="shared" si="107"/>
        <v>CHEP</v>
      </c>
      <c r="B241" s="203">
        <f t="shared" si="108"/>
        <v>0</v>
      </c>
    </row>
    <row r="242" spans="1:2" x14ac:dyDescent="0.25">
      <c r="A242" s="129">
        <f>U24</f>
        <v>0</v>
      </c>
      <c r="B242" s="203">
        <f>X24</f>
        <v>0</v>
      </c>
    </row>
    <row r="243" spans="1:2" x14ac:dyDescent="0.25">
      <c r="A243" s="129">
        <f>U25</f>
        <v>0</v>
      </c>
      <c r="B243" s="203">
        <f>X25</f>
        <v>0</v>
      </c>
    </row>
    <row r="244" spans="1:2" x14ac:dyDescent="0.25">
      <c r="A244" s="129" t="str">
        <f>U26</f>
        <v>GPI</v>
      </c>
      <c r="B244" s="203" t="str">
        <f>X26</f>
        <v>9AM</v>
      </c>
    </row>
    <row r="245" spans="1:2" x14ac:dyDescent="0.25">
      <c r="A245" s="129" t="str">
        <f>U27</f>
        <v>GPI</v>
      </c>
      <c r="B245" s="203" t="str">
        <f>X27</f>
        <v>10AM</v>
      </c>
    </row>
    <row r="246" spans="1:2" x14ac:dyDescent="0.25">
      <c r="A246" s="129" t="str">
        <f>U30</f>
        <v>GPI</v>
      </c>
      <c r="B246" s="203" t="str">
        <f>X30</f>
        <v>1PM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84655</v>
      </c>
      <c r="B251" s="203">
        <f t="shared" si="110"/>
        <v>0</v>
      </c>
    </row>
    <row r="252" spans="1:2" x14ac:dyDescent="0.25">
      <c r="A252" s="129">
        <f t="shared" si="109"/>
        <v>84656</v>
      </c>
      <c r="B252" s="203">
        <f t="shared" si="110"/>
        <v>0</v>
      </c>
    </row>
    <row r="253" spans="1:2" x14ac:dyDescent="0.25">
      <c r="A253" s="129">
        <f t="shared" si="109"/>
        <v>84657</v>
      </c>
      <c r="B253" s="203">
        <f t="shared" si="110"/>
        <v>0</v>
      </c>
    </row>
    <row r="254" spans="1:2" x14ac:dyDescent="0.25">
      <c r="A254" s="129">
        <f t="shared" si="109"/>
        <v>84658</v>
      </c>
      <c r="B254" s="203">
        <f t="shared" si="110"/>
        <v>0</v>
      </c>
    </row>
    <row r="255" spans="1:2" x14ac:dyDescent="0.25">
      <c r="A255" s="129">
        <f t="shared" si="109"/>
        <v>84659</v>
      </c>
      <c r="B255" s="203">
        <f t="shared" si="110"/>
        <v>0</v>
      </c>
    </row>
    <row r="256" spans="1:2" x14ac:dyDescent="0.25">
      <c r="A256" s="129">
        <f t="shared" si="109"/>
        <v>84660</v>
      </c>
      <c r="B256" s="203">
        <f t="shared" si="110"/>
        <v>0</v>
      </c>
    </row>
    <row r="257" spans="1:2" x14ac:dyDescent="0.25">
      <c r="A257" s="129">
        <f t="shared" si="109"/>
        <v>84661</v>
      </c>
      <c r="B257" s="203">
        <f t="shared" si="110"/>
        <v>0</v>
      </c>
    </row>
    <row r="258" spans="1:2" x14ac:dyDescent="0.25">
      <c r="A258" s="129">
        <f t="shared" si="109"/>
        <v>84662</v>
      </c>
      <c r="B258" s="203">
        <f t="shared" si="110"/>
        <v>0</v>
      </c>
    </row>
    <row r="259" spans="1:2" x14ac:dyDescent="0.25">
      <c r="A259" s="129">
        <f t="shared" ref="A259:A272" si="111">U44</f>
        <v>84666</v>
      </c>
      <c r="B259" s="203">
        <f t="shared" ref="B259:B272" si="112">X44</f>
        <v>0</v>
      </c>
    </row>
    <row r="260" spans="1:2" x14ac:dyDescent="0.25">
      <c r="A260" s="129">
        <f t="shared" si="111"/>
        <v>84667</v>
      </c>
      <c r="B260" s="203">
        <f t="shared" si="112"/>
        <v>0</v>
      </c>
    </row>
    <row r="261" spans="1:2" x14ac:dyDescent="0.25">
      <c r="A261" s="129">
        <f t="shared" si="111"/>
        <v>84668</v>
      </c>
      <c r="B261" s="203">
        <f t="shared" si="112"/>
        <v>0</v>
      </c>
    </row>
    <row r="262" spans="1:2" x14ac:dyDescent="0.25">
      <c r="A262" s="129">
        <f t="shared" si="111"/>
        <v>84669</v>
      </c>
      <c r="B262" s="203">
        <f t="shared" si="112"/>
        <v>0</v>
      </c>
    </row>
    <row r="263" spans="1:2" x14ac:dyDescent="0.25">
      <c r="A263" s="129">
        <f t="shared" si="111"/>
        <v>84697</v>
      </c>
      <c r="B263" s="203">
        <f t="shared" si="112"/>
        <v>0</v>
      </c>
    </row>
    <row r="264" spans="1:2" x14ac:dyDescent="0.25">
      <c r="A264" s="129">
        <f t="shared" si="111"/>
        <v>84807</v>
      </c>
      <c r="B264" s="203">
        <f t="shared" si="112"/>
        <v>0</v>
      </c>
    </row>
    <row r="265" spans="1:2" x14ac:dyDescent="0.25">
      <c r="A265" s="129">
        <f t="shared" si="111"/>
        <v>84808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 t="str">
        <f t="shared" si="112"/>
        <v>1PM</v>
      </c>
    </row>
    <row r="267" spans="1:2" x14ac:dyDescent="0.25">
      <c r="A267" s="129">
        <f t="shared" si="111"/>
        <v>0</v>
      </c>
      <c r="B267" s="203" t="str">
        <f t="shared" si="112"/>
        <v>2PM</v>
      </c>
    </row>
    <row r="268" spans="1:2" x14ac:dyDescent="0.25">
      <c r="A268" s="129" t="str">
        <f t="shared" si="111"/>
        <v>TVC TRAN</v>
      </c>
      <c r="B268" s="203" t="str">
        <f t="shared" si="112"/>
        <v>11AM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GPI</v>
      </c>
      <c r="B270" s="203" t="str">
        <f t="shared" si="112"/>
        <v>9AM</v>
      </c>
    </row>
    <row r="271" spans="1:2" x14ac:dyDescent="0.25">
      <c r="A271" s="129" t="str">
        <f t="shared" si="111"/>
        <v>AMCOR</v>
      </c>
      <c r="B271" s="203" t="str">
        <f t="shared" si="112"/>
        <v>10AM</v>
      </c>
    </row>
    <row r="272" spans="1:2" x14ac:dyDescent="0.25">
      <c r="A272" s="129" t="str">
        <f t="shared" si="111"/>
        <v>PCA</v>
      </c>
      <c r="B272" s="203" t="str">
        <f t="shared" si="112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8074" priority="351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8073" priority="347" operator="equal">
      <formula>"IDF"</formula>
    </cfRule>
    <cfRule type="cellIs" dxfId="8072" priority="348" operator="equal">
      <formula>"Costco"</formula>
    </cfRule>
    <cfRule type="cellIs" dxfId="8071" priority="349" operator="equal">
      <formula>"Gutzy"</formula>
    </cfRule>
    <cfRule type="cellIs" dxfId="8070" priority="350" operator="equal">
      <formula>"LCP"</formula>
    </cfRule>
  </conditionalFormatting>
  <conditionalFormatting sqref="S60 AB34:AB40 J60 AB46:AB47 AB49:AB60 A88 H98:H99 J80:J88 J90:J97 S78:S99 A98:A99 A27:A29 A15:A25 AB68:AB99">
    <cfRule type="cellIs" dxfId="8069" priority="346" operator="equal">
      <formula>"Receiving"</formula>
    </cfRule>
  </conditionalFormatting>
  <conditionalFormatting sqref="AB48">
    <cfRule type="cellIs" dxfId="8068" priority="345" operator="equal">
      <formula>"SLC"</formula>
    </cfRule>
  </conditionalFormatting>
  <conditionalFormatting sqref="AB48">
    <cfRule type="cellIs" dxfId="8067" priority="341" operator="equal">
      <formula>"IDF"</formula>
    </cfRule>
    <cfRule type="cellIs" dxfId="8066" priority="342" operator="equal">
      <formula>"Costco"</formula>
    </cfRule>
    <cfRule type="cellIs" dxfId="8065" priority="343" operator="equal">
      <formula>"Gutzy"</formula>
    </cfRule>
    <cfRule type="cellIs" dxfId="8064" priority="344" operator="equal">
      <formula>"LCP"</formula>
    </cfRule>
  </conditionalFormatting>
  <conditionalFormatting sqref="AB48">
    <cfRule type="cellIs" dxfId="8063" priority="340" operator="equal">
      <formula>"Receiving"</formula>
    </cfRule>
  </conditionalFormatting>
  <conditionalFormatting sqref="AB41">
    <cfRule type="cellIs" dxfId="8062" priority="339" operator="equal">
      <formula>"SLC"</formula>
    </cfRule>
  </conditionalFormatting>
  <conditionalFormatting sqref="AB41">
    <cfRule type="cellIs" dxfId="8061" priority="335" operator="equal">
      <formula>"IDF"</formula>
    </cfRule>
    <cfRule type="cellIs" dxfId="8060" priority="336" operator="equal">
      <formula>"Costco"</formula>
    </cfRule>
    <cfRule type="cellIs" dxfId="8059" priority="337" operator="equal">
      <formula>"Gutzy"</formula>
    </cfRule>
    <cfRule type="cellIs" dxfId="8058" priority="338" operator="equal">
      <formula>"LCP"</formula>
    </cfRule>
  </conditionalFormatting>
  <conditionalFormatting sqref="AB41">
    <cfRule type="cellIs" dxfId="8057" priority="334" operator="equal">
      <formula>"Receiving"</formula>
    </cfRule>
  </conditionalFormatting>
  <conditionalFormatting sqref="AB42:AB44">
    <cfRule type="cellIs" dxfId="8056" priority="333" operator="equal">
      <formula>"SLC"</formula>
    </cfRule>
  </conditionalFormatting>
  <conditionalFormatting sqref="AB42:AB44">
    <cfRule type="cellIs" dxfId="8055" priority="329" operator="equal">
      <formula>"IDF"</formula>
    </cfRule>
    <cfRule type="cellIs" dxfId="8054" priority="330" operator="equal">
      <formula>"Costco"</formula>
    </cfRule>
    <cfRule type="cellIs" dxfId="8053" priority="331" operator="equal">
      <formula>"Gutzy"</formula>
    </cfRule>
    <cfRule type="cellIs" dxfId="8052" priority="332" operator="equal">
      <formula>"LCP"</formula>
    </cfRule>
  </conditionalFormatting>
  <conditionalFormatting sqref="AB42:AB44">
    <cfRule type="cellIs" dxfId="8051" priority="328" operator="equal">
      <formula>"Receiving"</formula>
    </cfRule>
  </conditionalFormatting>
  <conditionalFormatting sqref="AB45">
    <cfRule type="cellIs" dxfId="8050" priority="327" operator="equal">
      <formula>"SLC"</formula>
    </cfRule>
  </conditionalFormatting>
  <conditionalFormatting sqref="AB45">
    <cfRule type="cellIs" dxfId="8049" priority="323" operator="equal">
      <formula>"IDF"</formula>
    </cfRule>
    <cfRule type="cellIs" dxfId="8048" priority="324" operator="equal">
      <formula>"Costco"</formula>
    </cfRule>
    <cfRule type="cellIs" dxfId="8047" priority="325" operator="equal">
      <formula>"Gutzy"</formula>
    </cfRule>
    <cfRule type="cellIs" dxfId="8046" priority="326" operator="equal">
      <formula>"LCP"</formula>
    </cfRule>
  </conditionalFormatting>
  <conditionalFormatting sqref="AB45">
    <cfRule type="cellIs" dxfId="8045" priority="322" operator="equal">
      <formula>"Receiving"</formula>
    </cfRule>
  </conditionalFormatting>
  <conditionalFormatting sqref="I100">
    <cfRule type="cellIs" dxfId="8044" priority="321" operator="equal">
      <formula>"SLC"</formula>
    </cfRule>
  </conditionalFormatting>
  <conditionalFormatting sqref="I100">
    <cfRule type="cellIs" dxfId="8043" priority="317" operator="equal">
      <formula>"IDF"</formula>
    </cfRule>
    <cfRule type="cellIs" dxfId="8042" priority="318" operator="equal">
      <formula>"Costco"</formula>
    </cfRule>
    <cfRule type="cellIs" dxfId="8041" priority="319" operator="equal">
      <formula>"Gutzy"</formula>
    </cfRule>
    <cfRule type="cellIs" dxfId="8040" priority="320" operator="equal">
      <formula>"LCP"</formula>
    </cfRule>
  </conditionalFormatting>
  <conditionalFormatting sqref="Q100">
    <cfRule type="cellIs" dxfId="8039" priority="316" operator="equal">
      <formula>"SLC"</formula>
    </cfRule>
  </conditionalFormatting>
  <conditionalFormatting sqref="Q100">
    <cfRule type="cellIs" dxfId="8038" priority="312" operator="equal">
      <formula>"IDF"</formula>
    </cfRule>
    <cfRule type="cellIs" dxfId="8037" priority="313" operator="equal">
      <formula>"Costco"</formula>
    </cfRule>
    <cfRule type="cellIs" dxfId="8036" priority="314" operator="equal">
      <formula>"Gutzy"</formula>
    </cfRule>
    <cfRule type="cellIs" dxfId="8035" priority="315" operator="equal">
      <formula>"LCP"</formula>
    </cfRule>
  </conditionalFormatting>
  <conditionalFormatting sqref="Y100">
    <cfRule type="cellIs" dxfId="8034" priority="311" operator="equal">
      <formula>"SLC"</formula>
    </cfRule>
  </conditionalFormatting>
  <conditionalFormatting sqref="Y100">
    <cfRule type="cellIs" dxfId="8033" priority="307" operator="equal">
      <formula>"IDF"</formula>
    </cfRule>
    <cfRule type="cellIs" dxfId="8032" priority="308" operator="equal">
      <formula>"Costco"</formula>
    </cfRule>
    <cfRule type="cellIs" dxfId="8031" priority="309" operator="equal">
      <formula>"Gutzy"</formula>
    </cfRule>
    <cfRule type="cellIs" dxfId="8030" priority="310" operator="equal">
      <formula>"LCP"</formula>
    </cfRule>
  </conditionalFormatting>
  <conditionalFormatting sqref="AG100">
    <cfRule type="cellIs" dxfId="8029" priority="306" operator="equal">
      <formula>"SLC"</formula>
    </cfRule>
  </conditionalFormatting>
  <conditionalFormatting sqref="AG100">
    <cfRule type="cellIs" dxfId="8028" priority="302" operator="equal">
      <formula>"IDF"</formula>
    </cfRule>
    <cfRule type="cellIs" dxfId="8027" priority="303" operator="equal">
      <formula>"Costco"</formula>
    </cfRule>
    <cfRule type="cellIs" dxfId="8026" priority="304" operator="equal">
      <formula>"Gutzy"</formula>
    </cfRule>
    <cfRule type="cellIs" dxfId="8025" priority="305" operator="equal">
      <formula>"LCP"</formula>
    </cfRule>
  </conditionalFormatting>
  <conditionalFormatting sqref="AO100">
    <cfRule type="cellIs" dxfId="8024" priority="301" operator="equal">
      <formula>"SLC"</formula>
    </cfRule>
  </conditionalFormatting>
  <conditionalFormatting sqref="AO100">
    <cfRule type="cellIs" dxfId="8023" priority="297" operator="equal">
      <formula>"IDF"</formula>
    </cfRule>
    <cfRule type="cellIs" dxfId="8022" priority="298" operator="equal">
      <formula>"Costco"</formula>
    </cfRule>
    <cfRule type="cellIs" dxfId="8021" priority="299" operator="equal">
      <formula>"Gutzy"</formula>
    </cfRule>
    <cfRule type="cellIs" dxfId="8020" priority="300" operator="equal">
      <formula>"LCP"</formula>
    </cfRule>
  </conditionalFormatting>
  <conditionalFormatting sqref="AW100">
    <cfRule type="cellIs" dxfId="8019" priority="296" operator="equal">
      <formula>"SLC"</formula>
    </cfRule>
  </conditionalFormatting>
  <conditionalFormatting sqref="AW100">
    <cfRule type="cellIs" dxfId="8018" priority="292" operator="equal">
      <formula>"IDF"</formula>
    </cfRule>
    <cfRule type="cellIs" dxfId="8017" priority="293" operator="equal">
      <formula>"Costco"</formula>
    </cfRule>
    <cfRule type="cellIs" dxfId="8016" priority="294" operator="equal">
      <formula>"Gutzy"</formula>
    </cfRule>
    <cfRule type="cellIs" dxfId="8015" priority="295" operator="equal">
      <formula>"LCP"</formula>
    </cfRule>
  </conditionalFormatting>
  <conditionalFormatting sqref="J27">
    <cfRule type="cellIs" dxfId="8014" priority="291" operator="equal">
      <formula>"SLC"</formula>
    </cfRule>
  </conditionalFormatting>
  <conditionalFormatting sqref="J27">
    <cfRule type="cellIs" dxfId="8013" priority="287" operator="equal">
      <formula>"IDF"</formula>
    </cfRule>
    <cfRule type="cellIs" dxfId="8012" priority="288" operator="equal">
      <formula>"Costco"</formula>
    </cfRule>
    <cfRule type="cellIs" dxfId="8011" priority="289" operator="equal">
      <formula>"Gutzy"</formula>
    </cfRule>
    <cfRule type="cellIs" dxfId="8010" priority="290" operator="equal">
      <formula>"LCP"</formula>
    </cfRule>
  </conditionalFormatting>
  <conditionalFormatting sqref="J27">
    <cfRule type="cellIs" dxfId="8009" priority="286" operator="equal">
      <formula>"Receiving"</formula>
    </cfRule>
  </conditionalFormatting>
  <conditionalFormatting sqref="S23:S25 S27:S30">
    <cfRule type="cellIs" dxfId="8008" priority="285" operator="equal">
      <formula>"SLC"</formula>
    </cfRule>
  </conditionalFormatting>
  <conditionalFormatting sqref="S23:S25 S27:S30">
    <cfRule type="cellIs" dxfId="8007" priority="281" operator="equal">
      <formula>"IDF"</formula>
    </cfRule>
    <cfRule type="cellIs" dxfId="8006" priority="282" operator="equal">
      <formula>"Costco"</formula>
    </cfRule>
    <cfRule type="cellIs" dxfId="8005" priority="283" operator="equal">
      <formula>"Gutzy"</formula>
    </cfRule>
    <cfRule type="cellIs" dxfId="8004" priority="284" operator="equal">
      <formula>"LCP"</formula>
    </cfRule>
  </conditionalFormatting>
  <conditionalFormatting sqref="S23:S25 S27:S30">
    <cfRule type="cellIs" dxfId="8003" priority="280" operator="equal">
      <formula>"Receiving"</formula>
    </cfRule>
  </conditionalFormatting>
  <conditionalFormatting sqref="J89">
    <cfRule type="cellIs" dxfId="8002" priority="279" operator="equal">
      <formula>"SLC"</formula>
    </cfRule>
  </conditionalFormatting>
  <conditionalFormatting sqref="J89">
    <cfRule type="cellIs" dxfId="8001" priority="275" operator="equal">
      <formula>"IDF"</formula>
    </cfRule>
    <cfRule type="cellIs" dxfId="8000" priority="276" operator="equal">
      <formula>"Costco"</formula>
    </cfRule>
    <cfRule type="cellIs" dxfId="7999" priority="277" operator="equal">
      <formula>"Gutzy"</formula>
    </cfRule>
    <cfRule type="cellIs" dxfId="7998" priority="278" operator="equal">
      <formula>"LCP"</formula>
    </cfRule>
  </conditionalFormatting>
  <conditionalFormatting sqref="J89">
    <cfRule type="cellIs" dxfId="7997" priority="274" operator="equal">
      <formula>"Receiving"</formula>
    </cfRule>
  </conditionalFormatting>
  <conditionalFormatting sqref="J30">
    <cfRule type="cellIs" dxfId="7996" priority="273" operator="equal">
      <formula>"SLC"</formula>
    </cfRule>
  </conditionalFormatting>
  <conditionalFormatting sqref="J30">
    <cfRule type="cellIs" dxfId="7995" priority="269" operator="equal">
      <formula>"IDF"</formula>
    </cfRule>
    <cfRule type="cellIs" dxfId="7994" priority="270" operator="equal">
      <formula>"Costco"</formula>
    </cfRule>
    <cfRule type="cellIs" dxfId="7993" priority="271" operator="equal">
      <formula>"Gutzy"</formula>
    </cfRule>
    <cfRule type="cellIs" dxfId="7992" priority="272" operator="equal">
      <formula>"LCP"</formula>
    </cfRule>
  </conditionalFormatting>
  <conditionalFormatting sqref="J30">
    <cfRule type="cellIs" dxfId="7991" priority="268" operator="equal">
      <formula>"Receiving"</formula>
    </cfRule>
  </conditionalFormatting>
  <conditionalFormatting sqref="J27:J30">
    <cfRule type="cellIs" dxfId="7990" priority="267" operator="equal">
      <formula>"SLC"</formula>
    </cfRule>
  </conditionalFormatting>
  <conditionalFormatting sqref="J27:J30">
    <cfRule type="cellIs" dxfId="7989" priority="263" operator="equal">
      <formula>"IDF"</formula>
    </cfRule>
    <cfRule type="cellIs" dxfId="7988" priority="264" operator="equal">
      <formula>"Costco"</formula>
    </cfRule>
    <cfRule type="cellIs" dxfId="7987" priority="265" operator="equal">
      <formula>"Gutzy"</formula>
    </cfRule>
    <cfRule type="cellIs" dxfId="7986" priority="266" operator="equal">
      <formula>"LCP"</formula>
    </cfRule>
  </conditionalFormatting>
  <conditionalFormatting sqref="J27:J30">
    <cfRule type="cellIs" dxfId="7985" priority="262" operator="equal">
      <formula>"Receiving"</formula>
    </cfRule>
  </conditionalFormatting>
  <conditionalFormatting sqref="S26">
    <cfRule type="cellIs" dxfId="7984" priority="261" operator="equal">
      <formula>"SLC"</formula>
    </cfRule>
  </conditionalFormatting>
  <conditionalFormatting sqref="S26">
    <cfRule type="cellIs" dxfId="7983" priority="257" operator="equal">
      <formula>"IDF"</formula>
    </cfRule>
    <cfRule type="cellIs" dxfId="7982" priority="258" operator="equal">
      <formula>"Costco"</formula>
    </cfRule>
    <cfRule type="cellIs" dxfId="7981" priority="259" operator="equal">
      <formula>"Gutzy"</formula>
    </cfRule>
    <cfRule type="cellIs" dxfId="7980" priority="260" operator="equal">
      <formula>"LCP"</formula>
    </cfRule>
  </conditionalFormatting>
  <conditionalFormatting sqref="S26">
    <cfRule type="cellIs" dxfId="7979" priority="256" operator="equal">
      <formula>"Receiving"</formula>
    </cfRule>
  </conditionalFormatting>
  <conditionalFormatting sqref="J26 J5:J18">
    <cfRule type="cellIs" dxfId="7978" priority="249" operator="equal">
      <formula>"SLC"</formula>
    </cfRule>
  </conditionalFormatting>
  <conditionalFormatting sqref="J26 J5:J18">
    <cfRule type="cellIs" dxfId="7977" priority="245" operator="equal">
      <formula>"IDF"</formula>
    </cfRule>
    <cfRule type="cellIs" dxfId="7976" priority="246" operator="equal">
      <formula>"Costco"</formula>
    </cfRule>
    <cfRule type="cellIs" dxfId="7975" priority="247" operator="equal">
      <formula>"Gutzy"</formula>
    </cfRule>
    <cfRule type="cellIs" dxfId="7974" priority="248" operator="equal">
      <formula>"LCP"</formula>
    </cfRule>
  </conditionalFormatting>
  <conditionalFormatting sqref="J26 J5:J18">
    <cfRule type="cellIs" dxfId="7973" priority="244" operator="equal">
      <formula>"Receiving"</formula>
    </cfRule>
  </conditionalFormatting>
  <conditionalFormatting sqref="J19:J24">
    <cfRule type="cellIs" dxfId="7972" priority="243" operator="equal">
      <formula>"SLC"</formula>
    </cfRule>
  </conditionalFormatting>
  <conditionalFormatting sqref="J19:J24">
    <cfRule type="cellIs" dxfId="7971" priority="239" operator="equal">
      <formula>"IDF"</formula>
    </cfRule>
    <cfRule type="cellIs" dxfId="7970" priority="240" operator="equal">
      <formula>"Costco"</formula>
    </cfRule>
    <cfRule type="cellIs" dxfId="7969" priority="241" operator="equal">
      <formula>"Gutzy"</formula>
    </cfRule>
    <cfRule type="cellIs" dxfId="7968" priority="242" operator="equal">
      <formula>"LCP"</formula>
    </cfRule>
  </conditionalFormatting>
  <conditionalFormatting sqref="J19:J24">
    <cfRule type="cellIs" dxfId="7967" priority="238" operator="equal">
      <formula>"Receiving"</formula>
    </cfRule>
  </conditionalFormatting>
  <conditionalFormatting sqref="S5:S18">
    <cfRule type="cellIs" dxfId="7966" priority="237" operator="equal">
      <formula>"SLC"</formula>
    </cfRule>
  </conditionalFormatting>
  <conditionalFormatting sqref="S5:S18">
    <cfRule type="cellIs" dxfId="7965" priority="233" operator="equal">
      <formula>"IDF"</formula>
    </cfRule>
    <cfRule type="cellIs" dxfId="7964" priority="234" operator="equal">
      <formula>"Costco"</formula>
    </cfRule>
    <cfRule type="cellIs" dxfId="7963" priority="235" operator="equal">
      <formula>"Gutzy"</formula>
    </cfRule>
    <cfRule type="cellIs" dxfId="7962" priority="236" operator="equal">
      <formula>"LCP"</formula>
    </cfRule>
  </conditionalFormatting>
  <conditionalFormatting sqref="S5:S18">
    <cfRule type="cellIs" dxfId="7961" priority="232" operator="equal">
      <formula>"Receiving"</formula>
    </cfRule>
  </conditionalFormatting>
  <conditionalFormatting sqref="S19:S23">
    <cfRule type="cellIs" dxfId="7960" priority="231" operator="equal">
      <formula>"SLC"</formula>
    </cfRule>
  </conditionalFormatting>
  <conditionalFormatting sqref="S19:S23">
    <cfRule type="cellIs" dxfId="7959" priority="227" operator="equal">
      <formula>"IDF"</formula>
    </cfRule>
    <cfRule type="cellIs" dxfId="7958" priority="228" operator="equal">
      <formula>"Costco"</formula>
    </cfRule>
    <cfRule type="cellIs" dxfId="7957" priority="229" operator="equal">
      <formula>"Gutzy"</formula>
    </cfRule>
    <cfRule type="cellIs" dxfId="7956" priority="230" operator="equal">
      <formula>"LCP"</formula>
    </cfRule>
  </conditionalFormatting>
  <conditionalFormatting sqref="S19:S23">
    <cfRule type="cellIs" dxfId="7955" priority="226" operator="equal">
      <formula>"Receiving"</formula>
    </cfRule>
  </conditionalFormatting>
  <conditionalFormatting sqref="A30">
    <cfRule type="cellIs" dxfId="7954" priority="219" operator="equal">
      <formula>"SLC"</formula>
    </cfRule>
  </conditionalFormatting>
  <conditionalFormatting sqref="A30">
    <cfRule type="cellIs" dxfId="7953" priority="215" operator="equal">
      <formula>"IDF"</formula>
    </cfRule>
    <cfRule type="cellIs" dxfId="7952" priority="216" operator="equal">
      <formula>"Costco"</formula>
    </cfRule>
    <cfRule type="cellIs" dxfId="7951" priority="217" operator="equal">
      <formula>"Gutzy"</formula>
    </cfRule>
    <cfRule type="cellIs" dxfId="7950" priority="218" operator="equal">
      <formula>"LCP"</formula>
    </cfRule>
  </conditionalFormatting>
  <conditionalFormatting sqref="A30">
    <cfRule type="cellIs" dxfId="7949" priority="214" operator="equal">
      <formula>"Receiving"</formula>
    </cfRule>
  </conditionalFormatting>
  <conditionalFormatting sqref="A30">
    <cfRule type="cellIs" dxfId="7948" priority="213" operator="equal">
      <formula>"SLC"</formula>
    </cfRule>
  </conditionalFormatting>
  <conditionalFormatting sqref="A30">
    <cfRule type="cellIs" dxfId="7947" priority="209" operator="equal">
      <formula>"IDF"</formula>
    </cfRule>
    <cfRule type="cellIs" dxfId="7946" priority="210" operator="equal">
      <formula>"Costco"</formula>
    </cfRule>
    <cfRule type="cellIs" dxfId="7945" priority="211" operator="equal">
      <formula>"Gutzy"</formula>
    </cfRule>
    <cfRule type="cellIs" dxfId="7944" priority="212" operator="equal">
      <formula>"LCP"</formula>
    </cfRule>
  </conditionalFormatting>
  <conditionalFormatting sqref="A30">
    <cfRule type="cellIs" dxfId="7943" priority="208" operator="equal">
      <formula>"Receiving"</formula>
    </cfRule>
  </conditionalFormatting>
  <conditionalFormatting sqref="A60">
    <cfRule type="cellIs" dxfId="7942" priority="207" operator="equal">
      <formula>"SLC"</formula>
    </cfRule>
  </conditionalFormatting>
  <conditionalFormatting sqref="A60">
    <cfRule type="cellIs" dxfId="7941" priority="203" operator="equal">
      <formula>"IDF"</formula>
    </cfRule>
    <cfRule type="cellIs" dxfId="7940" priority="204" operator="equal">
      <formula>"Costco"</formula>
    </cfRule>
    <cfRule type="cellIs" dxfId="7939" priority="205" operator="equal">
      <formula>"Gutzy"</formula>
    </cfRule>
    <cfRule type="cellIs" dxfId="7938" priority="206" operator="equal">
      <formula>"LCP"</formula>
    </cfRule>
  </conditionalFormatting>
  <conditionalFormatting sqref="A59">
    <cfRule type="cellIs" dxfId="7937" priority="196" operator="equal">
      <formula>"SLC"</formula>
    </cfRule>
  </conditionalFormatting>
  <conditionalFormatting sqref="A59">
    <cfRule type="cellIs" dxfId="7936" priority="192" operator="equal">
      <formula>"IDF"</formula>
    </cfRule>
    <cfRule type="cellIs" dxfId="7935" priority="193" operator="equal">
      <formula>"Costco"</formula>
    </cfRule>
    <cfRule type="cellIs" dxfId="7934" priority="194" operator="equal">
      <formula>"Gutzy"</formula>
    </cfRule>
    <cfRule type="cellIs" dxfId="7933" priority="195" operator="equal">
      <formula>"LCP"</formula>
    </cfRule>
  </conditionalFormatting>
  <conditionalFormatting sqref="A59">
    <cfRule type="cellIs" dxfId="7932" priority="191" operator="equal">
      <formula>"Receiving"</formula>
    </cfRule>
  </conditionalFormatting>
  <conditionalFormatting sqref="A58:A59">
    <cfRule type="cellIs" dxfId="7931" priority="190" operator="equal">
      <formula>"SLC"</formula>
    </cfRule>
  </conditionalFormatting>
  <conditionalFormatting sqref="A58:A59">
    <cfRule type="cellIs" dxfId="7930" priority="186" operator="equal">
      <formula>"IDF"</formula>
    </cfRule>
    <cfRule type="cellIs" dxfId="7929" priority="187" operator="equal">
      <formula>"Costco"</formula>
    </cfRule>
    <cfRule type="cellIs" dxfId="7928" priority="188" operator="equal">
      <formula>"Gutzy"</formula>
    </cfRule>
    <cfRule type="cellIs" dxfId="7927" priority="189" operator="equal">
      <formula>"LCP"</formula>
    </cfRule>
  </conditionalFormatting>
  <conditionalFormatting sqref="A58:A59">
    <cfRule type="cellIs" dxfId="7926" priority="185" operator="equal">
      <formula>"Receiving"</formula>
    </cfRule>
  </conditionalFormatting>
  <conditionalFormatting sqref="A34:A47">
    <cfRule type="cellIs" dxfId="7925" priority="184" operator="equal">
      <formula>"SLC"</formula>
    </cfRule>
  </conditionalFormatting>
  <conditionalFormatting sqref="A34:A47">
    <cfRule type="cellIs" dxfId="7924" priority="180" operator="equal">
      <formula>"IDF"</formula>
    </cfRule>
    <cfRule type="cellIs" dxfId="7923" priority="181" operator="equal">
      <formula>"Costco"</formula>
    </cfRule>
    <cfRule type="cellIs" dxfId="7922" priority="182" operator="equal">
      <formula>"Gutzy"</formula>
    </cfRule>
    <cfRule type="cellIs" dxfId="7921" priority="183" operator="equal">
      <formula>"LCP"</formula>
    </cfRule>
  </conditionalFormatting>
  <conditionalFormatting sqref="A34:A47">
    <cfRule type="cellIs" dxfId="7920" priority="179" operator="equal">
      <formula>"Receiving"</formula>
    </cfRule>
  </conditionalFormatting>
  <conditionalFormatting sqref="A48:A53">
    <cfRule type="cellIs" dxfId="7919" priority="178" operator="equal">
      <formula>"SLC"</formula>
    </cfRule>
  </conditionalFormatting>
  <conditionalFormatting sqref="A48:A53">
    <cfRule type="cellIs" dxfId="7918" priority="174" operator="equal">
      <formula>"IDF"</formula>
    </cfRule>
    <cfRule type="cellIs" dxfId="7917" priority="175" operator="equal">
      <formula>"Costco"</formula>
    </cfRule>
    <cfRule type="cellIs" dxfId="7916" priority="176" operator="equal">
      <formula>"Gutzy"</formula>
    </cfRule>
    <cfRule type="cellIs" dxfId="7915" priority="177" operator="equal">
      <formula>"LCP"</formula>
    </cfRule>
  </conditionalFormatting>
  <conditionalFormatting sqref="A48:A53">
    <cfRule type="cellIs" dxfId="7914" priority="173" operator="equal">
      <formula>"Receiving"</formula>
    </cfRule>
  </conditionalFormatting>
  <conditionalFormatting sqref="J59">
    <cfRule type="cellIs" dxfId="7913" priority="172" operator="equal">
      <formula>"SLC"</formula>
    </cfRule>
  </conditionalFormatting>
  <conditionalFormatting sqref="J59">
    <cfRule type="cellIs" dxfId="7912" priority="168" operator="equal">
      <formula>"IDF"</formula>
    </cfRule>
    <cfRule type="cellIs" dxfId="7911" priority="169" operator="equal">
      <formula>"Costco"</formula>
    </cfRule>
    <cfRule type="cellIs" dxfId="7910" priority="170" operator="equal">
      <formula>"Gutzy"</formula>
    </cfRule>
    <cfRule type="cellIs" dxfId="7909" priority="171" operator="equal">
      <formula>"LCP"</formula>
    </cfRule>
  </conditionalFormatting>
  <conditionalFormatting sqref="J59">
    <cfRule type="cellIs" dxfId="7908" priority="167" operator="equal">
      <formula>"Receiving"</formula>
    </cfRule>
  </conditionalFormatting>
  <conditionalFormatting sqref="J59">
    <cfRule type="cellIs" dxfId="7907" priority="166" operator="equal">
      <formula>"SLC"</formula>
    </cfRule>
  </conditionalFormatting>
  <conditionalFormatting sqref="J59">
    <cfRule type="cellIs" dxfId="7906" priority="162" operator="equal">
      <formula>"IDF"</formula>
    </cfRule>
    <cfRule type="cellIs" dxfId="7905" priority="163" operator="equal">
      <formula>"Costco"</formula>
    </cfRule>
    <cfRule type="cellIs" dxfId="7904" priority="164" operator="equal">
      <formula>"Gutzy"</formula>
    </cfRule>
    <cfRule type="cellIs" dxfId="7903" priority="165" operator="equal">
      <formula>"LCP"</formula>
    </cfRule>
  </conditionalFormatting>
  <conditionalFormatting sqref="J59">
    <cfRule type="cellIs" dxfId="7902" priority="161" operator="equal">
      <formula>"Receiving"</formula>
    </cfRule>
  </conditionalFormatting>
  <conditionalFormatting sqref="J34:J47">
    <cfRule type="cellIs" dxfId="7901" priority="160" operator="equal">
      <formula>"SLC"</formula>
    </cfRule>
  </conditionalFormatting>
  <conditionalFormatting sqref="J34:J47">
    <cfRule type="cellIs" dxfId="7900" priority="156" operator="equal">
      <formula>"IDF"</formula>
    </cfRule>
    <cfRule type="cellIs" dxfId="7899" priority="157" operator="equal">
      <formula>"Costco"</formula>
    </cfRule>
    <cfRule type="cellIs" dxfId="7898" priority="158" operator="equal">
      <formula>"Gutzy"</formula>
    </cfRule>
    <cfRule type="cellIs" dxfId="7897" priority="159" operator="equal">
      <formula>"LCP"</formula>
    </cfRule>
  </conditionalFormatting>
  <conditionalFormatting sqref="J34:J47">
    <cfRule type="cellIs" dxfId="7896" priority="155" operator="equal">
      <formula>"Receiving"</formula>
    </cfRule>
  </conditionalFormatting>
  <conditionalFormatting sqref="J48:J52">
    <cfRule type="cellIs" dxfId="7895" priority="154" operator="equal">
      <formula>"SLC"</formula>
    </cfRule>
  </conditionalFormatting>
  <conditionalFormatting sqref="J48:J52">
    <cfRule type="cellIs" dxfId="7894" priority="150" operator="equal">
      <formula>"IDF"</formula>
    </cfRule>
    <cfRule type="cellIs" dxfId="7893" priority="151" operator="equal">
      <formula>"Costco"</formula>
    </cfRule>
    <cfRule type="cellIs" dxfId="7892" priority="152" operator="equal">
      <formula>"Gutzy"</formula>
    </cfRule>
    <cfRule type="cellIs" dxfId="7891" priority="153" operator="equal">
      <formula>"LCP"</formula>
    </cfRule>
  </conditionalFormatting>
  <conditionalFormatting sqref="J48:J52">
    <cfRule type="cellIs" dxfId="7890" priority="149" operator="equal">
      <formula>"Receiving"</formula>
    </cfRule>
  </conditionalFormatting>
  <conditionalFormatting sqref="S56">
    <cfRule type="cellIs" dxfId="7889" priority="148" operator="equal">
      <formula>"SLC"</formula>
    </cfRule>
  </conditionalFormatting>
  <conditionalFormatting sqref="S56">
    <cfRule type="cellIs" dxfId="7888" priority="144" operator="equal">
      <formula>"IDF"</formula>
    </cfRule>
    <cfRule type="cellIs" dxfId="7887" priority="145" operator="equal">
      <formula>"Costco"</formula>
    </cfRule>
    <cfRule type="cellIs" dxfId="7886" priority="146" operator="equal">
      <formula>"Gutzy"</formula>
    </cfRule>
    <cfRule type="cellIs" dxfId="7885" priority="147" operator="equal">
      <formula>"LCP"</formula>
    </cfRule>
  </conditionalFormatting>
  <conditionalFormatting sqref="S56">
    <cfRule type="cellIs" dxfId="7884" priority="143" operator="equal">
      <formula>"Receiving"</formula>
    </cfRule>
  </conditionalFormatting>
  <conditionalFormatting sqref="S59">
    <cfRule type="cellIs" dxfId="7883" priority="142" operator="equal">
      <formula>"SLC"</formula>
    </cfRule>
  </conditionalFormatting>
  <conditionalFormatting sqref="S59">
    <cfRule type="cellIs" dxfId="7882" priority="138" operator="equal">
      <formula>"IDF"</formula>
    </cfRule>
    <cfRule type="cellIs" dxfId="7881" priority="139" operator="equal">
      <formula>"Costco"</formula>
    </cfRule>
    <cfRule type="cellIs" dxfId="7880" priority="140" operator="equal">
      <formula>"Gutzy"</formula>
    </cfRule>
    <cfRule type="cellIs" dxfId="7879" priority="141" operator="equal">
      <formula>"LCP"</formula>
    </cfRule>
  </conditionalFormatting>
  <conditionalFormatting sqref="S59">
    <cfRule type="cellIs" dxfId="7878" priority="137" operator="equal">
      <formula>"Receiving"</formula>
    </cfRule>
  </conditionalFormatting>
  <conditionalFormatting sqref="S56:S59">
    <cfRule type="cellIs" dxfId="7877" priority="136" operator="equal">
      <formula>"SLC"</formula>
    </cfRule>
  </conditionalFormatting>
  <conditionalFormatting sqref="S56:S59">
    <cfRule type="cellIs" dxfId="7876" priority="132" operator="equal">
      <formula>"IDF"</formula>
    </cfRule>
    <cfRule type="cellIs" dxfId="7875" priority="133" operator="equal">
      <formula>"Costco"</formula>
    </cfRule>
    <cfRule type="cellIs" dxfId="7874" priority="134" operator="equal">
      <formula>"Gutzy"</formula>
    </cfRule>
    <cfRule type="cellIs" dxfId="7873" priority="135" operator="equal">
      <formula>"LCP"</formula>
    </cfRule>
  </conditionalFormatting>
  <conditionalFormatting sqref="S56:S59">
    <cfRule type="cellIs" dxfId="7872" priority="131" operator="equal">
      <formula>"Receiving"</formula>
    </cfRule>
  </conditionalFormatting>
  <conditionalFormatting sqref="S54:S55 S34:S47">
    <cfRule type="cellIs" dxfId="7871" priority="130" operator="equal">
      <formula>"SLC"</formula>
    </cfRule>
  </conditionalFormatting>
  <conditionalFormatting sqref="S54:S55 S34:S47">
    <cfRule type="cellIs" dxfId="7870" priority="126" operator="equal">
      <formula>"IDF"</formula>
    </cfRule>
    <cfRule type="cellIs" dxfId="7869" priority="127" operator="equal">
      <formula>"Costco"</formula>
    </cfRule>
    <cfRule type="cellIs" dxfId="7868" priority="128" operator="equal">
      <formula>"Gutzy"</formula>
    </cfRule>
    <cfRule type="cellIs" dxfId="7867" priority="129" operator="equal">
      <formula>"LCP"</formula>
    </cfRule>
  </conditionalFormatting>
  <conditionalFormatting sqref="S54:S55 S34:S47">
    <cfRule type="cellIs" dxfId="7866" priority="125" operator="equal">
      <formula>"Receiving"</formula>
    </cfRule>
  </conditionalFormatting>
  <conditionalFormatting sqref="S48:S53">
    <cfRule type="cellIs" dxfId="7865" priority="124" operator="equal">
      <formula>"SLC"</formula>
    </cfRule>
  </conditionalFormatting>
  <conditionalFormatting sqref="S48:S53">
    <cfRule type="cellIs" dxfId="7864" priority="120" operator="equal">
      <formula>"IDF"</formula>
    </cfRule>
    <cfRule type="cellIs" dxfId="7863" priority="121" operator="equal">
      <formula>"Costco"</formula>
    </cfRule>
    <cfRule type="cellIs" dxfId="7862" priority="122" operator="equal">
      <formula>"Gutzy"</formula>
    </cfRule>
    <cfRule type="cellIs" dxfId="7861" priority="123" operator="equal">
      <formula>"LCP"</formula>
    </cfRule>
  </conditionalFormatting>
  <conditionalFormatting sqref="S48:S53">
    <cfRule type="cellIs" dxfId="7860" priority="119" operator="equal">
      <formula>"Receiving"</formula>
    </cfRule>
  </conditionalFormatting>
  <conditionalFormatting sqref="A87">
    <cfRule type="cellIs" dxfId="7859" priority="118" operator="equal">
      <formula>"SLC"</formula>
    </cfRule>
  </conditionalFormatting>
  <conditionalFormatting sqref="A87">
    <cfRule type="cellIs" dxfId="7858" priority="114" operator="equal">
      <formula>"IDF"</formula>
    </cfRule>
    <cfRule type="cellIs" dxfId="7857" priority="115" operator="equal">
      <formula>"Costco"</formula>
    </cfRule>
    <cfRule type="cellIs" dxfId="7856" priority="116" operator="equal">
      <formula>"Gutzy"</formula>
    </cfRule>
    <cfRule type="cellIs" dxfId="7855" priority="117" operator="equal">
      <formula>"LCP"</formula>
    </cfRule>
  </conditionalFormatting>
  <conditionalFormatting sqref="A87">
    <cfRule type="cellIs" dxfId="7854" priority="113" operator="equal">
      <formula>"Receiving"</formula>
    </cfRule>
  </conditionalFormatting>
  <conditionalFormatting sqref="A85:A87">
    <cfRule type="cellIs" dxfId="7853" priority="112" operator="equal">
      <formula>"SLC"</formula>
    </cfRule>
  </conditionalFormatting>
  <conditionalFormatting sqref="A85:A87">
    <cfRule type="cellIs" dxfId="7852" priority="108" operator="equal">
      <formula>"IDF"</formula>
    </cfRule>
    <cfRule type="cellIs" dxfId="7851" priority="109" operator="equal">
      <formula>"Costco"</formula>
    </cfRule>
    <cfRule type="cellIs" dxfId="7850" priority="110" operator="equal">
      <formula>"Gutzy"</formula>
    </cfRule>
    <cfRule type="cellIs" dxfId="7849" priority="111" operator="equal">
      <formula>"LCP"</formula>
    </cfRule>
  </conditionalFormatting>
  <conditionalFormatting sqref="A85:A87">
    <cfRule type="cellIs" dxfId="7848" priority="107" operator="equal">
      <formula>"Receiving"</formula>
    </cfRule>
  </conditionalFormatting>
  <conditionalFormatting sqref="A82 A62:A75">
    <cfRule type="cellIs" dxfId="7847" priority="106" operator="equal">
      <formula>"SLC"</formula>
    </cfRule>
  </conditionalFormatting>
  <conditionalFormatting sqref="A82 A62:A75">
    <cfRule type="cellIs" dxfId="7846" priority="102" operator="equal">
      <formula>"IDF"</formula>
    </cfRule>
    <cfRule type="cellIs" dxfId="7845" priority="103" operator="equal">
      <formula>"Costco"</formula>
    </cfRule>
    <cfRule type="cellIs" dxfId="7844" priority="104" operator="equal">
      <formula>"Gutzy"</formula>
    </cfRule>
    <cfRule type="cellIs" dxfId="7843" priority="105" operator="equal">
      <formula>"LCP"</formula>
    </cfRule>
  </conditionalFormatting>
  <conditionalFormatting sqref="A82 A62:A75">
    <cfRule type="cellIs" dxfId="7842" priority="101" operator="equal">
      <formula>"Receiving"</formula>
    </cfRule>
  </conditionalFormatting>
  <conditionalFormatting sqref="A76:A81">
    <cfRule type="cellIs" dxfId="7841" priority="100" operator="equal">
      <formula>"SLC"</formula>
    </cfRule>
  </conditionalFormatting>
  <conditionalFormatting sqref="A76:A81">
    <cfRule type="cellIs" dxfId="7840" priority="96" operator="equal">
      <formula>"IDF"</formula>
    </cfRule>
    <cfRule type="cellIs" dxfId="7839" priority="97" operator="equal">
      <formula>"Costco"</formula>
    </cfRule>
    <cfRule type="cellIs" dxfId="7838" priority="98" operator="equal">
      <formula>"Gutzy"</formula>
    </cfRule>
    <cfRule type="cellIs" dxfId="7837" priority="99" operator="equal">
      <formula>"LCP"</formula>
    </cfRule>
  </conditionalFormatting>
  <conditionalFormatting sqref="A76:A81">
    <cfRule type="cellIs" dxfId="7836" priority="95" operator="equal">
      <formula>"Receiving"</formula>
    </cfRule>
  </conditionalFormatting>
  <conditionalFormatting sqref="A89:A97 H89:H97">
    <cfRule type="cellIs" dxfId="7835" priority="94" operator="equal">
      <formula>"SLC"</formula>
    </cfRule>
  </conditionalFormatting>
  <conditionalFormatting sqref="A89:A97 H89:H97">
    <cfRule type="cellIs" dxfId="7834" priority="90" operator="equal">
      <formula>"IDF"</formula>
    </cfRule>
    <cfRule type="cellIs" dxfId="7833" priority="91" operator="equal">
      <formula>"Costco"</formula>
    </cfRule>
    <cfRule type="cellIs" dxfId="7832" priority="92" operator="equal">
      <formula>"Gutzy"</formula>
    </cfRule>
    <cfRule type="cellIs" dxfId="7831" priority="93" operator="equal">
      <formula>"LCP"</formula>
    </cfRule>
  </conditionalFormatting>
  <conditionalFormatting sqref="A89:A97 H89:H97">
    <cfRule type="cellIs" dxfId="7830" priority="89" operator="equal">
      <formula>"Receiving"</formula>
    </cfRule>
  </conditionalFormatting>
  <conditionalFormatting sqref="S71:S76 N62:N67 N71:N77">
    <cfRule type="cellIs" dxfId="7829" priority="88" operator="equal">
      <formula>"SLC"</formula>
    </cfRule>
  </conditionalFormatting>
  <conditionalFormatting sqref="S71:S76 N62:N67 N71:N77">
    <cfRule type="cellIs" dxfId="7828" priority="84" operator="equal">
      <formula>"IDF"</formula>
    </cfRule>
    <cfRule type="cellIs" dxfId="7827" priority="85" operator="equal">
      <formula>"Costco"</formula>
    </cfRule>
    <cfRule type="cellIs" dxfId="7826" priority="86" operator="equal">
      <formula>"Gutzy"</formula>
    </cfRule>
    <cfRule type="cellIs" dxfId="7825" priority="87" operator="equal">
      <formula>"LCP"</formula>
    </cfRule>
  </conditionalFormatting>
  <conditionalFormatting sqref="S71:S76">
    <cfRule type="cellIs" dxfId="7824" priority="83" operator="equal">
      <formula>"Receiving"</formula>
    </cfRule>
  </conditionalFormatting>
  <conditionalFormatting sqref="Q62:Q66 T72:T77 W62:W67 O61 U71 L61:L67 S62:T67">
    <cfRule type="cellIs" dxfId="7823" priority="82" operator="equal">
      <formula>"SLC"</formula>
    </cfRule>
  </conditionalFormatting>
  <conditionalFormatting sqref="Q62:Q66 T72:T77 W62:W67 O61 U71 L61:L67 S62:T67">
    <cfRule type="cellIs" dxfId="7822" priority="78" operator="equal">
      <formula>"IDF"</formula>
    </cfRule>
    <cfRule type="cellIs" dxfId="7821" priority="79" operator="equal">
      <formula>"Costco"</formula>
    </cfRule>
    <cfRule type="cellIs" dxfId="7820" priority="80" operator="equal">
      <formula>"Gutzy"</formula>
    </cfRule>
    <cfRule type="cellIs" dxfId="7819" priority="81" operator="equal">
      <formula>"LCP"</formula>
    </cfRule>
  </conditionalFormatting>
  <conditionalFormatting sqref="Q72:Q77">
    <cfRule type="cellIs" dxfId="7818" priority="77" operator="equal">
      <formula>"SLC"</formula>
    </cfRule>
  </conditionalFormatting>
  <conditionalFormatting sqref="Q72:Q77">
    <cfRule type="cellIs" dxfId="7817" priority="73" operator="equal">
      <formula>"IDF"</formula>
    </cfRule>
    <cfRule type="cellIs" dxfId="7816" priority="74" operator="equal">
      <formula>"Costco"</formula>
    </cfRule>
    <cfRule type="cellIs" dxfId="7815" priority="75" operator="equal">
      <formula>"Gutzy"</formula>
    </cfRule>
    <cfRule type="cellIs" dxfId="7814" priority="76" operator="equal">
      <formula>"LCP"</formula>
    </cfRule>
  </conditionalFormatting>
  <conditionalFormatting sqref="W72:W77">
    <cfRule type="cellIs" dxfId="7813" priority="72" operator="equal">
      <formula>"SLC"</formula>
    </cfRule>
  </conditionalFormatting>
  <conditionalFormatting sqref="W72:W77">
    <cfRule type="cellIs" dxfId="7812" priority="68" operator="equal">
      <formula>"IDF"</formula>
    </cfRule>
    <cfRule type="cellIs" dxfId="7811" priority="69" operator="equal">
      <formula>"Costco"</formula>
    </cfRule>
    <cfRule type="cellIs" dxfId="7810" priority="70" operator="equal">
      <formula>"Gutzy"</formula>
    </cfRule>
    <cfRule type="cellIs" dxfId="7809" priority="71" operator="equal">
      <formula>"LCP"</formula>
    </cfRule>
  </conditionalFormatting>
  <conditionalFormatting sqref="N71:N77 U71 L61:L67 S62:S67">
    <cfRule type="cellIs" dxfId="7808" priority="67" operator="equal">
      <formula>"Receiving"</formula>
    </cfRule>
  </conditionalFormatting>
  <conditionalFormatting sqref="A26">
    <cfRule type="cellIs" dxfId="7807" priority="66" operator="equal">
      <formula>"SLC"</formula>
    </cfRule>
  </conditionalFormatting>
  <conditionalFormatting sqref="A26">
    <cfRule type="cellIs" dxfId="7806" priority="62" operator="equal">
      <formula>"IDF"</formula>
    </cfRule>
    <cfRule type="cellIs" dxfId="7805" priority="63" operator="equal">
      <formula>"Costco"</formula>
    </cfRule>
    <cfRule type="cellIs" dxfId="7804" priority="64" operator="equal">
      <formula>"Gutzy"</formula>
    </cfRule>
    <cfRule type="cellIs" dxfId="7803" priority="65" operator="equal">
      <formula>"LCP"</formula>
    </cfRule>
  </conditionalFormatting>
  <conditionalFormatting sqref="A26">
    <cfRule type="cellIs" dxfId="7802" priority="61" operator="equal">
      <formula>"Receiving"</formula>
    </cfRule>
  </conditionalFormatting>
  <conditionalFormatting sqref="A84">
    <cfRule type="cellIs" dxfId="7801" priority="60" operator="equal">
      <formula>"SLC"</formula>
    </cfRule>
  </conditionalFormatting>
  <conditionalFormatting sqref="A84">
    <cfRule type="cellIs" dxfId="7800" priority="56" operator="equal">
      <formula>"IDF"</formula>
    </cfRule>
    <cfRule type="cellIs" dxfId="7799" priority="57" operator="equal">
      <formula>"Costco"</formula>
    </cfRule>
    <cfRule type="cellIs" dxfId="7798" priority="58" operator="equal">
      <formula>"Gutzy"</formula>
    </cfRule>
    <cfRule type="cellIs" dxfId="7797" priority="59" operator="equal">
      <formula>"LCP"</formula>
    </cfRule>
  </conditionalFormatting>
  <conditionalFormatting sqref="A84">
    <cfRule type="cellIs" dxfId="7796" priority="55" operator="equal">
      <formula>"Receiving"</formula>
    </cfRule>
  </conditionalFormatting>
  <conditionalFormatting sqref="A5:A14">
    <cfRule type="cellIs" dxfId="7795" priority="54" operator="equal">
      <formula>"SLC"</formula>
    </cfRule>
  </conditionalFormatting>
  <conditionalFormatting sqref="A5:A14">
    <cfRule type="cellIs" dxfId="7794" priority="50" operator="equal">
      <formula>"IDF"</formula>
    </cfRule>
    <cfRule type="cellIs" dxfId="7793" priority="51" operator="equal">
      <formula>"Costco"</formula>
    </cfRule>
    <cfRule type="cellIs" dxfId="7792" priority="52" operator="equal">
      <formula>"Gutzy"</formula>
    </cfRule>
    <cfRule type="cellIs" dxfId="7791" priority="53" operator="equal">
      <formula>"LCP"</formula>
    </cfRule>
  </conditionalFormatting>
  <conditionalFormatting sqref="A5:A14">
    <cfRule type="cellIs" dxfId="7790" priority="49" operator="equal">
      <formula>"Receiving"</formula>
    </cfRule>
  </conditionalFormatting>
  <conditionalFormatting sqref="J25">
    <cfRule type="cellIs" dxfId="7789" priority="48" operator="equal">
      <formula>"SLC"</formula>
    </cfRule>
  </conditionalFormatting>
  <conditionalFormatting sqref="J25">
    <cfRule type="cellIs" dxfId="7788" priority="44" operator="equal">
      <formula>"IDF"</formula>
    </cfRule>
    <cfRule type="cellIs" dxfId="7787" priority="45" operator="equal">
      <formula>"Costco"</formula>
    </cfRule>
    <cfRule type="cellIs" dxfId="7786" priority="46" operator="equal">
      <formula>"Gutzy"</formula>
    </cfRule>
    <cfRule type="cellIs" dxfId="7785" priority="47" operator="equal">
      <formula>"LCP"</formula>
    </cfRule>
  </conditionalFormatting>
  <conditionalFormatting sqref="J25">
    <cfRule type="cellIs" dxfId="7784" priority="43" operator="equal">
      <formula>"Receiving"</formula>
    </cfRule>
  </conditionalFormatting>
  <conditionalFormatting sqref="A83">
    <cfRule type="cellIs" dxfId="7783" priority="36" operator="equal">
      <formula>"SLC"</formula>
    </cfRule>
  </conditionalFormatting>
  <conditionalFormatting sqref="A83">
    <cfRule type="cellIs" dxfId="7782" priority="32" operator="equal">
      <formula>"IDF"</formula>
    </cfRule>
    <cfRule type="cellIs" dxfId="7781" priority="33" operator="equal">
      <formula>"Costco"</formula>
    </cfRule>
    <cfRule type="cellIs" dxfId="7780" priority="34" operator="equal">
      <formula>"Gutzy"</formula>
    </cfRule>
    <cfRule type="cellIs" dxfId="7779" priority="35" operator="equal">
      <formula>"LCP"</formula>
    </cfRule>
  </conditionalFormatting>
  <conditionalFormatting sqref="A83">
    <cfRule type="cellIs" dxfId="7778" priority="31" operator="equal">
      <formula>"Receiving"</formula>
    </cfRule>
  </conditionalFormatting>
  <conditionalFormatting sqref="J58 J55:J56">
    <cfRule type="cellIs" dxfId="7777" priority="30" operator="equal">
      <formula>"SLC"</formula>
    </cfRule>
  </conditionalFormatting>
  <conditionalFormatting sqref="J58 J55:J56">
    <cfRule type="cellIs" dxfId="7776" priority="26" operator="equal">
      <formula>"IDF"</formula>
    </cfRule>
    <cfRule type="cellIs" dxfId="7775" priority="27" operator="equal">
      <formula>"Costco"</formula>
    </cfRule>
    <cfRule type="cellIs" dxfId="7774" priority="28" operator="equal">
      <formula>"Gutzy"</formula>
    </cfRule>
    <cfRule type="cellIs" dxfId="7773" priority="29" operator="equal">
      <formula>"LCP"</formula>
    </cfRule>
  </conditionalFormatting>
  <conditionalFormatting sqref="J58 J55:J56">
    <cfRule type="cellIs" dxfId="7772" priority="25" operator="equal">
      <formula>"Receiving"</formula>
    </cfRule>
  </conditionalFormatting>
  <conditionalFormatting sqref="J53">
    <cfRule type="cellIs" dxfId="7771" priority="24" operator="equal">
      <formula>"SLC"</formula>
    </cfRule>
  </conditionalFormatting>
  <conditionalFormatting sqref="J53">
    <cfRule type="cellIs" dxfId="7770" priority="20" operator="equal">
      <formula>"IDF"</formula>
    </cfRule>
    <cfRule type="cellIs" dxfId="7769" priority="21" operator="equal">
      <formula>"Costco"</formula>
    </cfRule>
    <cfRule type="cellIs" dxfId="7768" priority="22" operator="equal">
      <formula>"Gutzy"</formula>
    </cfRule>
    <cfRule type="cellIs" dxfId="7767" priority="23" operator="equal">
      <formula>"LCP"</formula>
    </cfRule>
  </conditionalFormatting>
  <conditionalFormatting sqref="J53">
    <cfRule type="cellIs" dxfId="7766" priority="19" operator="equal">
      <formula>"Receiving"</formula>
    </cfRule>
  </conditionalFormatting>
  <conditionalFormatting sqref="J54">
    <cfRule type="cellIs" dxfId="7765" priority="18" operator="equal">
      <formula>"SLC"</formula>
    </cfRule>
  </conditionalFormatting>
  <conditionalFormatting sqref="J54">
    <cfRule type="cellIs" dxfId="7764" priority="14" operator="equal">
      <formula>"IDF"</formula>
    </cfRule>
    <cfRule type="cellIs" dxfId="7763" priority="15" operator="equal">
      <formula>"Costco"</formula>
    </cfRule>
    <cfRule type="cellIs" dxfId="7762" priority="16" operator="equal">
      <formula>"Gutzy"</formula>
    </cfRule>
    <cfRule type="cellIs" dxfId="7761" priority="17" operator="equal">
      <formula>"LCP"</formula>
    </cfRule>
  </conditionalFormatting>
  <conditionalFormatting sqref="J54">
    <cfRule type="cellIs" dxfId="7760" priority="13" operator="equal">
      <formula>"Receiving"</formula>
    </cfRule>
  </conditionalFormatting>
  <conditionalFormatting sqref="A54:A57">
    <cfRule type="cellIs" dxfId="7759" priority="12" operator="equal">
      <formula>"SLC"</formula>
    </cfRule>
  </conditionalFormatting>
  <conditionalFormatting sqref="A54:A57">
    <cfRule type="cellIs" dxfId="7758" priority="8" operator="equal">
      <formula>"IDF"</formula>
    </cfRule>
    <cfRule type="cellIs" dxfId="7757" priority="9" operator="equal">
      <formula>"Costco"</formula>
    </cfRule>
    <cfRule type="cellIs" dxfId="7756" priority="10" operator="equal">
      <formula>"Gutzy"</formula>
    </cfRule>
    <cfRule type="cellIs" dxfId="7755" priority="11" operator="equal">
      <formula>"LCP"</formula>
    </cfRule>
  </conditionalFormatting>
  <conditionalFormatting sqref="A54:A57">
    <cfRule type="cellIs" dxfId="7754" priority="7" operator="equal">
      <formula>"Receiving"</formula>
    </cfRule>
  </conditionalFormatting>
  <conditionalFormatting sqref="J57">
    <cfRule type="cellIs" dxfId="7753" priority="6" operator="equal">
      <formula>"SLC"</formula>
    </cfRule>
  </conditionalFormatting>
  <conditionalFormatting sqref="J57">
    <cfRule type="cellIs" dxfId="7752" priority="2" operator="equal">
      <formula>"IDF"</formula>
    </cfRule>
    <cfRule type="cellIs" dxfId="7751" priority="3" operator="equal">
      <formula>"Costco"</formula>
    </cfRule>
    <cfRule type="cellIs" dxfId="7750" priority="4" operator="equal">
      <formula>"Gutzy"</formula>
    </cfRule>
    <cfRule type="cellIs" dxfId="7749" priority="5" operator="equal">
      <formula>"LCP"</formula>
    </cfRule>
  </conditionalFormatting>
  <conditionalFormatting sqref="J57">
    <cfRule type="cellIs" dxfId="774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612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13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524BEA-B35C-41AC-9D0A-EA5CD9CACAAF}">
          <x14:formula1>
            <xm:f>Lists!$A$1:$A$52</xm:f>
          </x14:formula1>
          <xm:sqref>C1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81B9F-78F8-4D6B-A39B-89A212E7E484}">
  <sheetPr codeName="Sheet254">
    <tabColor rgb="FFFF0000"/>
    <pageSetUpPr fitToPage="1"/>
  </sheetPr>
  <dimension ref="A1:AT276"/>
  <sheetViews>
    <sheetView zoomScale="80" zoomScaleNormal="80" zoomScaleSheetLayoutView="37" workbookViewId="0">
      <selection activeCell="M19" sqref="M19"/>
    </sheetView>
  </sheetViews>
  <sheetFormatPr defaultColWidth="9.28515625" defaultRowHeight="15.75" customHeight="1" x14ac:dyDescent="0.25"/>
  <cols>
    <col min="1" max="1" width="15.5703125" style="129" customWidth="1"/>
    <col min="2" max="2" width="13.42578125" style="129" bestFit="1" customWidth="1"/>
    <col min="3" max="3" width="13.7109375" style="129" bestFit="1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10" width="12.42578125" style="129" bestFit="1" customWidth="1"/>
    <col min="11" max="11" width="13.42578125" style="129" bestFit="1" customWidth="1"/>
    <col min="12" max="12" width="13.7109375" style="129" bestFit="1" customWidth="1"/>
    <col min="13" max="13" width="15.42578125" style="129" bestFit="1" customWidth="1"/>
    <col min="14" max="14" width="13.5703125" style="129" bestFit="1" customWidth="1"/>
    <col min="15" max="15" width="11.7109375" style="129" bestFit="1" customWidth="1"/>
    <col min="16" max="16" width="12.5703125" style="129" bestFit="1" customWidth="1"/>
    <col min="17" max="17" width="10.42578125" style="129" bestFit="1" customWidth="1"/>
    <col min="18" max="18" width="12.42578125" style="129" bestFit="1" customWidth="1"/>
    <col min="19" max="19" width="13.42578125" style="129" bestFit="1" customWidth="1"/>
    <col min="20" max="20" width="8.5703125" style="129" bestFit="1" customWidth="1"/>
    <col min="21" max="21" width="12.7109375" style="129" bestFit="1" customWidth="1"/>
    <col min="22" max="22" width="8" style="129" bestFit="1" customWidth="1"/>
    <col min="23" max="23" width="12.7109375" style="129" bestFit="1" customWidth="1"/>
    <col min="24" max="24" width="11.42578125" style="129" bestFit="1" customWidth="1"/>
    <col min="25" max="25" width="8" style="129" bestFit="1" customWidth="1"/>
    <col min="26" max="26" width="12.42578125" style="129" bestFit="1" customWidth="1"/>
    <col min="27" max="27" width="13.42578125" style="129" bestFit="1" customWidth="1"/>
    <col min="28" max="28" width="8.5703125" style="129" bestFit="1" customWidth="1"/>
    <col min="29" max="29" width="12.7109375" style="129" bestFit="1" customWidth="1"/>
    <col min="30" max="30" width="8" style="129" bestFit="1" customWidth="1"/>
    <col min="31" max="31" width="10.28515625" style="129" customWidth="1"/>
    <col min="32" max="32" width="10.42578125" style="129" bestFit="1" customWidth="1"/>
    <col min="33" max="33" width="7" style="129" bestFit="1" customWidth="1"/>
    <col min="34" max="34" width="11.42578125" style="129" bestFit="1" customWidth="1"/>
    <col min="35" max="35" width="13" style="129" bestFit="1" customWidth="1"/>
    <col min="36" max="36" width="8.42578125" style="129" bestFit="1" customWidth="1"/>
    <col min="37" max="37" width="12.7109375" style="129" bestFit="1" customWidth="1"/>
    <col min="38" max="38" width="7" style="129" bestFit="1" customWidth="1"/>
    <col min="39" max="39" width="9.28515625" style="129"/>
    <col min="40" max="40" width="9.42578125" style="129" bestFit="1" customWidth="1"/>
    <col min="41" max="41" width="12" style="129" bestFit="1" customWidth="1"/>
    <col min="42" max="42" width="11.28515625" style="129" bestFit="1" customWidth="1"/>
    <col min="43" max="43" width="9.28515625" style="129"/>
    <col min="44" max="44" width="11.5703125" style="129" bestFit="1" customWidth="1"/>
    <col min="45" max="45" width="9.42578125" style="129" bestFit="1" customWidth="1"/>
    <col min="46" max="16384" width="9.28515625" style="129"/>
  </cols>
  <sheetData>
    <row r="1" spans="1:27" x14ac:dyDescent="0.25">
      <c r="A1" s="475" t="s">
        <v>0</v>
      </c>
      <c r="B1" s="475"/>
      <c r="C1" s="127" t="s">
        <v>190</v>
      </c>
    </row>
    <row r="2" spans="1:27" x14ac:dyDescent="0.25">
      <c r="C2" s="127"/>
    </row>
    <row r="3" spans="1:27" ht="8.25" customHeight="1" thickBot="1" x14ac:dyDescent="0.3"/>
    <row r="4" spans="1:27" ht="16.5" thickBot="1" x14ac:dyDescent="0.3">
      <c r="A4" s="558">
        <f>VLOOKUP(C1,Lists!A1:B52,2)</f>
        <v>46145</v>
      </c>
      <c r="B4" s="559"/>
      <c r="C4" s="559"/>
      <c r="D4" s="559"/>
      <c r="E4" s="559"/>
      <c r="F4" s="559"/>
      <c r="G4" s="559"/>
      <c r="H4" s="559"/>
      <c r="I4" s="560"/>
      <c r="J4" s="484" t="e">
        <f>#REF!+1</f>
        <v>#REF!</v>
      </c>
      <c r="K4" s="485"/>
      <c r="L4" s="485"/>
      <c r="M4" s="485"/>
      <c r="N4" s="485"/>
      <c r="O4" s="486"/>
      <c r="P4" s="486"/>
      <c r="Q4" s="486"/>
      <c r="R4" s="487"/>
      <c r="S4" s="130"/>
      <c r="T4" s="130"/>
      <c r="U4" s="130"/>
      <c r="V4" s="130"/>
      <c r="W4" s="130"/>
      <c r="X4" s="130"/>
      <c r="Y4" s="130"/>
      <c r="Z4" s="130"/>
      <c r="AA4" s="130"/>
    </row>
    <row r="5" spans="1:27" ht="16.5" thickBot="1" x14ac:dyDescent="0.3">
      <c r="A5" s="131" t="s">
        <v>2</v>
      </c>
      <c r="B5" s="132" t="s">
        <v>3</v>
      </c>
      <c r="C5" s="132" t="s">
        <v>4</v>
      </c>
      <c r="D5" s="132" t="s">
        <v>5</v>
      </c>
      <c r="E5" s="132" t="s">
        <v>6</v>
      </c>
      <c r="F5" s="133" t="s">
        <v>7</v>
      </c>
      <c r="G5" s="133" t="s">
        <v>8</v>
      </c>
      <c r="H5" s="133" t="s">
        <v>9</v>
      </c>
      <c r="I5" s="134" t="s">
        <v>10</v>
      </c>
      <c r="J5" s="131" t="s">
        <v>2</v>
      </c>
      <c r="K5" s="132" t="s">
        <v>3</v>
      </c>
      <c r="L5" s="132" t="s">
        <v>4</v>
      </c>
      <c r="M5" s="132" t="s">
        <v>5</v>
      </c>
      <c r="N5" s="132" t="s">
        <v>6</v>
      </c>
      <c r="O5" s="133" t="s">
        <v>7</v>
      </c>
      <c r="P5" s="133" t="s">
        <v>8</v>
      </c>
      <c r="Q5" s="133" t="s">
        <v>9</v>
      </c>
      <c r="R5" s="134" t="s">
        <v>10</v>
      </c>
      <c r="S5" s="130"/>
      <c r="T5" s="130"/>
      <c r="U5" s="130"/>
      <c r="V5" s="130"/>
      <c r="W5" s="130"/>
      <c r="X5" s="130"/>
      <c r="Y5" s="130"/>
      <c r="Z5" s="130"/>
      <c r="AA5" s="130"/>
    </row>
    <row r="6" spans="1:27" x14ac:dyDescent="0.25">
      <c r="A6" s="135" t="s">
        <v>20</v>
      </c>
      <c r="B6" s="206">
        <v>34732</v>
      </c>
      <c r="C6" s="137">
        <v>83644</v>
      </c>
      <c r="D6" s="395">
        <v>280682</v>
      </c>
      <c r="E6" s="137" t="s">
        <v>62</v>
      </c>
      <c r="F6" s="138"/>
      <c r="G6" s="305"/>
      <c r="H6" s="138"/>
      <c r="I6" s="310"/>
      <c r="J6" s="135" t="s">
        <v>19</v>
      </c>
      <c r="K6" s="208">
        <v>34767</v>
      </c>
      <c r="L6" s="137">
        <v>84166</v>
      </c>
      <c r="M6" s="137"/>
      <c r="N6" s="128" t="s">
        <v>62</v>
      </c>
      <c r="O6" s="142"/>
      <c r="P6" s="304"/>
      <c r="Q6" s="143"/>
      <c r="R6" s="310"/>
      <c r="S6" s="130"/>
      <c r="T6" s="130"/>
      <c r="U6" s="130"/>
      <c r="V6" s="130"/>
      <c r="W6" s="130"/>
      <c r="X6" s="130"/>
      <c r="Y6" s="130"/>
      <c r="Z6" s="130"/>
      <c r="AA6" s="130"/>
    </row>
    <row r="7" spans="1:27" x14ac:dyDescent="0.25">
      <c r="A7" s="145" t="s">
        <v>19</v>
      </c>
      <c r="B7" s="205">
        <v>34733</v>
      </c>
      <c r="C7" s="128">
        <v>83565</v>
      </c>
      <c r="D7" s="128"/>
      <c r="E7" s="128" t="s">
        <v>70</v>
      </c>
      <c r="F7" s="142"/>
      <c r="G7" s="302"/>
      <c r="H7" s="142"/>
      <c r="I7" s="311"/>
      <c r="J7" s="145" t="s">
        <v>19</v>
      </c>
      <c r="K7" s="205">
        <v>34768</v>
      </c>
      <c r="L7" s="148">
        <v>84167</v>
      </c>
      <c r="M7" s="128"/>
      <c r="N7" s="128" t="s">
        <v>69</v>
      </c>
      <c r="O7" s="142"/>
      <c r="P7" s="302"/>
      <c r="Q7" s="142"/>
      <c r="R7" s="311"/>
      <c r="S7" s="130"/>
      <c r="T7" s="130"/>
      <c r="U7" s="130"/>
      <c r="V7" s="130"/>
      <c r="W7" s="130"/>
      <c r="X7" s="130"/>
      <c r="Y7" s="130"/>
      <c r="Z7" s="130"/>
      <c r="AA7" s="130"/>
    </row>
    <row r="8" spans="1:27" x14ac:dyDescent="0.25">
      <c r="A8" s="145" t="s">
        <v>19</v>
      </c>
      <c r="B8" s="205">
        <v>34734</v>
      </c>
      <c r="C8" s="128">
        <v>83566</v>
      </c>
      <c r="D8" s="128"/>
      <c r="E8" s="128" t="s">
        <v>62</v>
      </c>
      <c r="F8" s="142"/>
      <c r="G8" s="302"/>
      <c r="H8" s="142"/>
      <c r="I8" s="312"/>
      <c r="J8" s="145" t="s">
        <v>19</v>
      </c>
      <c r="K8" s="205">
        <v>34769</v>
      </c>
      <c r="L8" s="128">
        <v>84168</v>
      </c>
      <c r="M8" s="128"/>
      <c r="N8" s="128" t="s">
        <v>69</v>
      </c>
      <c r="O8" s="142"/>
      <c r="P8" s="302"/>
      <c r="Q8" s="142"/>
      <c r="R8" s="311"/>
      <c r="S8" s="130"/>
      <c r="T8" s="130"/>
      <c r="U8" s="130"/>
      <c r="V8" s="130"/>
      <c r="W8" s="130"/>
      <c r="X8" s="130"/>
      <c r="Y8" s="130"/>
      <c r="Z8" s="130"/>
      <c r="AA8" s="130"/>
    </row>
    <row r="9" spans="1:27" x14ac:dyDescent="0.25">
      <c r="A9" s="145" t="s">
        <v>19</v>
      </c>
      <c r="B9" s="205">
        <v>34735</v>
      </c>
      <c r="C9" s="128">
        <v>83567</v>
      </c>
      <c r="D9" s="128"/>
      <c r="E9" s="128" t="s">
        <v>70</v>
      </c>
      <c r="F9" s="142"/>
      <c r="G9" s="302"/>
      <c r="H9" s="142"/>
      <c r="I9" s="312"/>
      <c r="J9" s="145" t="s">
        <v>19</v>
      </c>
      <c r="K9" s="205">
        <v>34770</v>
      </c>
      <c r="L9" s="128">
        <v>84169</v>
      </c>
      <c r="M9" s="128"/>
      <c r="N9" s="128" t="s">
        <v>73</v>
      </c>
      <c r="O9" s="142"/>
      <c r="P9" s="302"/>
      <c r="Q9" s="142"/>
      <c r="R9" s="311"/>
      <c r="S9" s="130"/>
      <c r="T9" s="130"/>
      <c r="U9" s="130"/>
      <c r="V9" s="130"/>
      <c r="W9" s="130"/>
      <c r="X9" s="130"/>
      <c r="Y9" s="130"/>
      <c r="Z9" s="130"/>
      <c r="AA9" s="130"/>
    </row>
    <row r="10" spans="1:27" x14ac:dyDescent="0.25">
      <c r="A10" s="145" t="s">
        <v>19</v>
      </c>
      <c r="B10" s="245">
        <v>34736</v>
      </c>
      <c r="C10" s="128">
        <v>83568</v>
      </c>
      <c r="D10" s="128"/>
      <c r="E10" s="128" t="s">
        <v>70</v>
      </c>
      <c r="F10" s="142"/>
      <c r="G10" s="302"/>
      <c r="H10" s="142"/>
      <c r="I10" s="309">
        <v>46147</v>
      </c>
      <c r="J10" s="145" t="s">
        <v>19</v>
      </c>
      <c r="K10" s="205">
        <v>34771</v>
      </c>
      <c r="L10" s="128">
        <v>84170</v>
      </c>
      <c r="M10" s="128"/>
      <c r="N10" s="128" t="s">
        <v>73</v>
      </c>
      <c r="O10" s="142"/>
      <c r="P10" s="302"/>
      <c r="Q10" s="142"/>
      <c r="R10" s="311"/>
      <c r="S10" s="130"/>
      <c r="T10" s="130"/>
      <c r="U10" s="130"/>
      <c r="V10" s="130"/>
      <c r="W10" s="130"/>
      <c r="X10" s="130"/>
      <c r="Y10" s="130"/>
      <c r="Z10" s="130"/>
      <c r="AA10" s="130"/>
    </row>
    <row r="11" spans="1:27" x14ac:dyDescent="0.25">
      <c r="A11" s="145" t="s">
        <v>19</v>
      </c>
      <c r="B11" s="205">
        <v>34737</v>
      </c>
      <c r="C11" s="128">
        <v>83569</v>
      </c>
      <c r="D11" s="128"/>
      <c r="E11" s="128" t="s">
        <v>72</v>
      </c>
      <c r="F11" s="142"/>
      <c r="G11" s="302"/>
      <c r="H11" s="142"/>
      <c r="I11" s="311"/>
      <c r="J11" s="145" t="s">
        <v>19</v>
      </c>
      <c r="K11" s="205">
        <v>34772</v>
      </c>
      <c r="L11" s="128">
        <v>84171</v>
      </c>
      <c r="M11" s="128"/>
      <c r="N11" s="128" t="s">
        <v>73</v>
      </c>
      <c r="O11" s="142"/>
      <c r="P11" s="302"/>
      <c r="Q11" s="142"/>
      <c r="R11" s="311"/>
      <c r="S11" s="130"/>
      <c r="T11" s="130"/>
      <c r="U11" s="130"/>
      <c r="V11" s="130"/>
      <c r="W11" s="130"/>
      <c r="X11" s="130"/>
      <c r="Y11" s="130"/>
      <c r="Z11" s="130"/>
      <c r="AA11" s="130"/>
    </row>
    <row r="12" spans="1:27" x14ac:dyDescent="0.25">
      <c r="A12" s="145" t="s">
        <v>19</v>
      </c>
      <c r="B12" s="205">
        <v>34738</v>
      </c>
      <c r="C12" s="128">
        <v>83570</v>
      </c>
      <c r="D12" s="128"/>
      <c r="E12" s="128" t="s">
        <v>62</v>
      </c>
      <c r="F12" s="142"/>
      <c r="G12" s="302"/>
      <c r="H12" s="142"/>
      <c r="I12" s="311"/>
      <c r="J12" s="145" t="s">
        <v>19</v>
      </c>
      <c r="K12" s="245">
        <v>34773</v>
      </c>
      <c r="L12" s="128">
        <v>84172</v>
      </c>
      <c r="M12" s="128"/>
      <c r="N12" s="128" t="s">
        <v>70</v>
      </c>
      <c r="O12" s="142"/>
      <c r="P12" s="302"/>
      <c r="Q12" s="142"/>
      <c r="R12" s="311">
        <v>46150</v>
      </c>
      <c r="S12" s="130"/>
      <c r="T12" s="130"/>
      <c r="U12" s="130"/>
      <c r="V12" s="130"/>
      <c r="W12" s="130"/>
      <c r="X12" s="130"/>
      <c r="Y12" s="130"/>
      <c r="Z12" s="130"/>
      <c r="AA12" s="130"/>
    </row>
    <row r="13" spans="1:27" x14ac:dyDescent="0.25">
      <c r="A13" s="145" t="s">
        <v>19</v>
      </c>
      <c r="B13" s="205">
        <v>34739</v>
      </c>
      <c r="C13" s="128">
        <v>83571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34774</v>
      </c>
      <c r="L13" s="128">
        <v>84173</v>
      </c>
      <c r="M13" s="128"/>
      <c r="N13" s="128" t="s">
        <v>70</v>
      </c>
      <c r="O13" s="142"/>
      <c r="P13" s="302"/>
      <c r="Q13" s="142"/>
      <c r="R13" s="311"/>
      <c r="S13" s="130"/>
      <c r="T13" s="130"/>
      <c r="U13" s="130"/>
      <c r="V13" s="130"/>
      <c r="W13" s="130"/>
      <c r="X13" s="130"/>
      <c r="Y13" s="130"/>
      <c r="Z13" s="130"/>
      <c r="AA13" s="130"/>
    </row>
    <row r="14" spans="1:27" x14ac:dyDescent="0.25">
      <c r="A14" s="145" t="s">
        <v>19</v>
      </c>
      <c r="B14" s="205">
        <v>34740</v>
      </c>
      <c r="C14" s="128">
        <v>83572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34775</v>
      </c>
      <c r="L14" s="128">
        <v>84174</v>
      </c>
      <c r="M14" s="128"/>
      <c r="N14" s="128" t="s">
        <v>70</v>
      </c>
      <c r="O14" s="142"/>
      <c r="P14" s="302"/>
      <c r="Q14" s="142"/>
      <c r="R14" s="311"/>
      <c r="S14" s="130"/>
      <c r="T14" s="130"/>
      <c r="U14" s="130"/>
      <c r="V14" s="130"/>
      <c r="W14" s="130"/>
      <c r="X14" s="130"/>
      <c r="Y14" s="130"/>
      <c r="Z14" s="130"/>
      <c r="AA14" s="130"/>
    </row>
    <row r="15" spans="1:27" x14ac:dyDescent="0.25">
      <c r="A15" s="145" t="s">
        <v>19</v>
      </c>
      <c r="B15" s="205">
        <v>34741</v>
      </c>
      <c r="C15" s="128">
        <v>83574</v>
      </c>
      <c r="D15" s="128"/>
      <c r="E15" s="128" t="s">
        <v>69</v>
      </c>
      <c r="F15" s="142"/>
      <c r="G15" s="302"/>
      <c r="H15" s="142"/>
      <c r="I15" s="311"/>
      <c r="J15" s="145" t="s">
        <v>19</v>
      </c>
      <c r="K15" s="205">
        <v>34776</v>
      </c>
      <c r="L15" s="128">
        <v>84175</v>
      </c>
      <c r="M15" s="128"/>
      <c r="N15" s="128" t="s">
        <v>89</v>
      </c>
      <c r="O15" s="142" t="s">
        <v>70</v>
      </c>
      <c r="P15" s="302"/>
      <c r="Q15" s="142"/>
      <c r="R15" s="311"/>
      <c r="S15" s="130"/>
      <c r="T15" s="130"/>
      <c r="U15" s="130"/>
      <c r="V15" s="130"/>
      <c r="W15" s="130"/>
      <c r="X15" s="130"/>
      <c r="Y15" s="130"/>
      <c r="Z15" s="130"/>
      <c r="AA15" s="130"/>
    </row>
    <row r="16" spans="1:27" x14ac:dyDescent="0.25">
      <c r="A16" s="145" t="s">
        <v>19</v>
      </c>
      <c r="B16" s="205">
        <v>34742</v>
      </c>
      <c r="C16" s="128">
        <v>83575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05">
        <v>34777</v>
      </c>
      <c r="L16" s="128">
        <v>84176</v>
      </c>
      <c r="M16" s="128"/>
      <c r="N16" s="128" t="s">
        <v>72</v>
      </c>
      <c r="O16" s="142"/>
      <c r="P16" s="302"/>
      <c r="Q16" s="142"/>
      <c r="R16" s="311"/>
      <c r="S16" s="130"/>
      <c r="T16" s="130"/>
      <c r="U16" s="130"/>
      <c r="V16" s="130"/>
      <c r="W16" s="130"/>
      <c r="X16" s="130"/>
      <c r="Y16" s="130"/>
      <c r="Z16" s="130"/>
      <c r="AA16" s="130"/>
    </row>
    <row r="17" spans="1:27" x14ac:dyDescent="0.25">
      <c r="A17" s="145" t="s">
        <v>19</v>
      </c>
      <c r="B17" s="205">
        <v>34743</v>
      </c>
      <c r="C17" s="128">
        <v>83576</v>
      </c>
      <c r="D17" s="128"/>
      <c r="E17" s="128" t="s">
        <v>115</v>
      </c>
      <c r="F17" s="142"/>
      <c r="G17" s="302"/>
      <c r="H17" s="142"/>
      <c r="I17" s="311"/>
      <c r="J17" s="145" t="s">
        <v>19</v>
      </c>
      <c r="K17" s="205">
        <v>34778</v>
      </c>
      <c r="L17" s="128">
        <v>84177</v>
      </c>
      <c r="M17" s="128"/>
      <c r="N17" s="128" t="s">
        <v>72</v>
      </c>
      <c r="O17" s="142"/>
      <c r="P17" s="302"/>
      <c r="Q17" s="142"/>
      <c r="R17" s="311"/>
      <c r="S17" s="130"/>
      <c r="T17" s="130"/>
      <c r="U17" s="130"/>
      <c r="V17" s="130"/>
      <c r="W17" s="130"/>
      <c r="X17" s="130"/>
      <c r="Y17" s="130"/>
      <c r="Z17" s="130"/>
      <c r="AA17" s="130"/>
    </row>
    <row r="18" spans="1:27" x14ac:dyDescent="0.25">
      <c r="A18" s="145" t="s">
        <v>19</v>
      </c>
      <c r="B18" s="205">
        <v>34744</v>
      </c>
      <c r="C18" s="128">
        <v>83577</v>
      </c>
      <c r="D18" s="128"/>
      <c r="E18" s="128" t="s">
        <v>115</v>
      </c>
      <c r="F18" s="142"/>
      <c r="G18" s="302"/>
      <c r="H18" s="142"/>
      <c r="I18" s="311"/>
      <c r="J18" s="145" t="s">
        <v>19</v>
      </c>
      <c r="K18" s="205">
        <v>34779</v>
      </c>
      <c r="L18" s="128">
        <v>84178</v>
      </c>
      <c r="M18" s="128"/>
      <c r="N18" s="128" t="s">
        <v>71</v>
      </c>
      <c r="O18" s="142"/>
      <c r="P18" s="302"/>
      <c r="Q18" s="142"/>
      <c r="R18" s="311"/>
      <c r="S18" s="130"/>
      <c r="T18" s="130"/>
      <c r="U18" s="130"/>
      <c r="V18" s="130"/>
      <c r="W18" s="130"/>
      <c r="X18" s="130"/>
      <c r="Y18" s="130"/>
      <c r="Z18" s="130"/>
      <c r="AA18" s="130"/>
    </row>
    <row r="19" spans="1:27" x14ac:dyDescent="0.25">
      <c r="A19" s="145" t="s">
        <v>22</v>
      </c>
      <c r="B19" s="128">
        <v>34745</v>
      </c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34780</v>
      </c>
      <c r="L19" s="128">
        <v>84179</v>
      </c>
      <c r="M19" s="128"/>
      <c r="N19" s="128" t="s">
        <v>71</v>
      </c>
      <c r="O19" s="142"/>
      <c r="P19" s="302"/>
      <c r="Q19" s="142"/>
      <c r="R19" s="311"/>
      <c r="S19" s="130"/>
      <c r="T19" s="130"/>
      <c r="U19" s="130"/>
      <c r="V19" s="130"/>
      <c r="W19" s="130"/>
      <c r="X19" s="130"/>
      <c r="Y19" s="130"/>
      <c r="Z19" s="130"/>
      <c r="AA19" s="130"/>
    </row>
    <row r="20" spans="1:27" x14ac:dyDescent="0.25">
      <c r="A20" s="145" t="s">
        <v>22</v>
      </c>
      <c r="B20" s="128">
        <v>34746</v>
      </c>
      <c r="C20" s="128"/>
      <c r="D20" s="128"/>
      <c r="E20" s="128"/>
      <c r="F20" s="142"/>
      <c r="G20" s="302"/>
      <c r="H20" s="142"/>
      <c r="I20" s="311"/>
      <c r="J20" s="145" t="s">
        <v>19</v>
      </c>
      <c r="K20" s="205">
        <v>34781</v>
      </c>
      <c r="L20" s="128">
        <v>84180</v>
      </c>
      <c r="M20" s="128"/>
      <c r="N20" s="128" t="s">
        <v>71</v>
      </c>
      <c r="O20" s="142"/>
      <c r="P20" s="302"/>
      <c r="Q20" s="142"/>
      <c r="R20" s="311"/>
      <c r="S20" s="130"/>
      <c r="T20" s="130"/>
      <c r="U20" s="130"/>
      <c r="V20" s="130"/>
      <c r="W20" s="130"/>
      <c r="X20" s="130"/>
      <c r="Y20" s="130"/>
      <c r="Z20" s="130"/>
      <c r="AA20" s="130"/>
    </row>
    <row r="21" spans="1:27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45" t="s">
        <v>19</v>
      </c>
      <c r="K21" s="205">
        <v>34782</v>
      </c>
      <c r="L21" s="128">
        <v>84181</v>
      </c>
      <c r="M21" s="128"/>
      <c r="N21" s="128" t="s">
        <v>115</v>
      </c>
      <c r="O21" s="142"/>
      <c r="P21" s="302"/>
      <c r="Q21" s="142"/>
      <c r="R21" s="311"/>
      <c r="S21" s="130"/>
      <c r="T21" s="130"/>
      <c r="U21" s="130"/>
      <c r="V21" s="130"/>
      <c r="W21" s="130"/>
      <c r="X21" s="130"/>
      <c r="Y21" s="130"/>
      <c r="Z21" s="130"/>
      <c r="AA21" s="130"/>
    </row>
    <row r="22" spans="1:27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45" t="s">
        <v>19</v>
      </c>
      <c r="K22" s="205">
        <v>34783</v>
      </c>
      <c r="L22" s="128">
        <v>84182</v>
      </c>
      <c r="M22" s="128"/>
      <c r="N22" s="128" t="s">
        <v>115</v>
      </c>
      <c r="O22" s="142"/>
      <c r="P22" s="302"/>
      <c r="Q22" s="142"/>
      <c r="R22" s="311"/>
      <c r="S22" s="130"/>
      <c r="T22" s="130"/>
      <c r="U22" s="130"/>
      <c r="V22" s="130"/>
      <c r="W22" s="130"/>
      <c r="X22" s="130"/>
      <c r="Y22" s="130"/>
      <c r="Z22" s="130"/>
      <c r="AA22" s="130"/>
    </row>
    <row r="23" spans="1:27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20</v>
      </c>
      <c r="K23" s="205">
        <v>34784</v>
      </c>
      <c r="L23" s="153">
        <v>84274</v>
      </c>
      <c r="M23" s="245">
        <v>280616</v>
      </c>
      <c r="N23" s="128" t="s">
        <v>89</v>
      </c>
      <c r="O23" s="142"/>
      <c r="P23" s="302"/>
      <c r="Q23" s="142"/>
      <c r="R23" s="311"/>
      <c r="S23" s="130"/>
      <c r="T23" s="130"/>
      <c r="U23" s="130"/>
      <c r="V23" s="130"/>
      <c r="W23" s="130"/>
      <c r="X23" s="130"/>
      <c r="Y23" s="130"/>
      <c r="Z23" s="130"/>
      <c r="AA23" s="130"/>
    </row>
    <row r="24" spans="1:27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20</v>
      </c>
      <c r="K24" s="205">
        <v>34785</v>
      </c>
      <c r="L24" s="153">
        <v>84275</v>
      </c>
      <c r="M24" s="245">
        <v>280616</v>
      </c>
      <c r="N24" s="128" t="s">
        <v>89</v>
      </c>
      <c r="O24" s="142"/>
      <c r="P24" s="302"/>
      <c r="Q24" s="142"/>
      <c r="R24" s="311"/>
      <c r="S24" s="130"/>
      <c r="T24" s="130"/>
      <c r="U24" s="130"/>
      <c r="V24" s="130"/>
      <c r="W24" s="130"/>
      <c r="X24" s="130"/>
      <c r="Y24" s="130"/>
      <c r="Z24" s="130"/>
      <c r="AA24" s="130"/>
    </row>
    <row r="25" spans="1:27" x14ac:dyDescent="0.25">
      <c r="A25" s="145"/>
      <c r="B25" s="128"/>
      <c r="C25" s="128"/>
      <c r="D25" s="128"/>
      <c r="E25" s="128"/>
      <c r="F25" s="142"/>
      <c r="G25" s="302"/>
      <c r="H25" s="142"/>
      <c r="I25" s="311"/>
      <c r="J25" s="152" t="s">
        <v>63</v>
      </c>
      <c r="K25" s="205">
        <v>34786</v>
      </c>
      <c r="L25" s="153"/>
      <c r="M25" s="128"/>
      <c r="N25" s="128"/>
      <c r="O25" s="142"/>
      <c r="P25" s="302"/>
      <c r="Q25" s="142"/>
      <c r="R25" s="311"/>
      <c r="S25" s="130"/>
      <c r="T25" s="130"/>
      <c r="U25" s="130"/>
      <c r="V25" s="130"/>
      <c r="W25" s="130"/>
      <c r="X25" s="130"/>
      <c r="Y25" s="130"/>
      <c r="Z25" s="130"/>
      <c r="AA25" s="130"/>
    </row>
    <row r="26" spans="1:27" x14ac:dyDescent="0.25">
      <c r="A26" s="145"/>
      <c r="B26" s="128"/>
      <c r="C26" s="128"/>
      <c r="D26" s="128"/>
      <c r="E26" s="128"/>
      <c r="F26" s="162"/>
      <c r="G26" s="128"/>
      <c r="H26" s="142"/>
      <c r="I26" s="311"/>
      <c r="J26" s="152" t="s">
        <v>12</v>
      </c>
      <c r="K26" s="128">
        <v>30041517</v>
      </c>
      <c r="L26" s="153" t="s">
        <v>81</v>
      </c>
      <c r="M26" s="128"/>
      <c r="N26" s="128"/>
      <c r="O26" s="142"/>
      <c r="P26" s="302"/>
      <c r="Q26" s="142"/>
      <c r="R26" s="311"/>
      <c r="S26" s="130"/>
      <c r="T26" s="130"/>
      <c r="U26" s="130"/>
      <c r="V26" s="130"/>
      <c r="W26" s="130"/>
      <c r="X26" s="130"/>
      <c r="Y26" s="130"/>
      <c r="Z26" s="130"/>
      <c r="AA26" s="130"/>
    </row>
    <row r="27" spans="1:27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48">
        <v>30041203</v>
      </c>
      <c r="L27" s="153" t="s">
        <v>13</v>
      </c>
      <c r="M27" s="128"/>
      <c r="N27" s="128"/>
      <c r="O27" s="162" t="s">
        <v>66</v>
      </c>
      <c r="P27" s="302"/>
      <c r="Q27" s="142"/>
      <c r="R27" s="311"/>
      <c r="S27" s="130"/>
      <c r="T27" s="130"/>
      <c r="U27" s="130"/>
      <c r="V27" s="130"/>
      <c r="W27" s="130"/>
      <c r="X27" s="130"/>
      <c r="Y27" s="130"/>
      <c r="Z27" s="130"/>
      <c r="AA27" s="130"/>
    </row>
    <row r="28" spans="1:27" x14ac:dyDescent="0.25">
      <c r="A28" s="156" t="s">
        <v>12</v>
      </c>
      <c r="B28" s="128">
        <v>30041132</v>
      </c>
      <c r="C28" s="128" t="s">
        <v>13</v>
      </c>
      <c r="D28" s="128"/>
      <c r="E28" s="128"/>
      <c r="F28" s="250" t="s">
        <v>17</v>
      </c>
      <c r="G28" s="175"/>
      <c r="H28" s="142"/>
      <c r="I28" s="311"/>
      <c r="J28" s="145" t="s">
        <v>12</v>
      </c>
      <c r="K28" s="148">
        <v>30041506</v>
      </c>
      <c r="L28" s="153" t="s">
        <v>77</v>
      </c>
      <c r="M28" s="128"/>
      <c r="N28" s="128"/>
      <c r="O28" s="142" t="s">
        <v>14</v>
      </c>
      <c r="P28" s="302"/>
      <c r="Q28" s="142"/>
      <c r="R28" s="311"/>
      <c r="S28" s="130"/>
      <c r="T28" s="130"/>
      <c r="U28" s="130"/>
      <c r="V28" s="130"/>
      <c r="W28" s="130"/>
      <c r="X28" s="130"/>
      <c r="Y28" s="130"/>
      <c r="Z28" s="130"/>
      <c r="AA28" s="130"/>
    </row>
    <row r="29" spans="1:27" x14ac:dyDescent="0.25">
      <c r="A29" s="145" t="s">
        <v>12</v>
      </c>
      <c r="B29" s="128">
        <v>30041203</v>
      </c>
      <c r="C29" s="128" t="s">
        <v>13</v>
      </c>
      <c r="D29" s="128"/>
      <c r="E29" s="128"/>
      <c r="F29" s="162" t="s">
        <v>78</v>
      </c>
      <c r="G29" s="128"/>
      <c r="H29" s="142"/>
      <c r="I29" s="311"/>
      <c r="J29" s="145" t="s">
        <v>12</v>
      </c>
      <c r="K29" s="128">
        <v>30041687</v>
      </c>
      <c r="L29" s="148" t="s">
        <v>77</v>
      </c>
      <c r="M29" s="128"/>
      <c r="N29" s="128"/>
      <c r="O29" s="142" t="s">
        <v>17</v>
      </c>
      <c r="P29" s="302"/>
      <c r="Q29" s="142"/>
      <c r="R29" s="311"/>
      <c r="S29" s="130"/>
      <c r="T29" s="130"/>
      <c r="U29" s="130"/>
      <c r="V29" s="130"/>
      <c r="W29" s="130"/>
      <c r="X29" s="130"/>
      <c r="Y29" s="130"/>
      <c r="Z29" s="130"/>
      <c r="AA29" s="130"/>
    </row>
    <row r="30" spans="1:27" x14ac:dyDescent="0.25">
      <c r="A30" s="145"/>
      <c r="B30" s="128"/>
      <c r="C30" s="128"/>
      <c r="D30" s="128"/>
      <c r="E30" s="128"/>
      <c r="F30" s="162"/>
      <c r="G30" s="128"/>
      <c r="H30" s="142"/>
      <c r="I30" s="311"/>
      <c r="J30" s="145" t="s">
        <v>12</v>
      </c>
      <c r="K30" s="128">
        <v>30041560</v>
      </c>
      <c r="L30" s="128" t="s">
        <v>77</v>
      </c>
      <c r="M30" s="128"/>
      <c r="N30" s="128"/>
      <c r="O30" s="142" t="s">
        <v>78</v>
      </c>
      <c r="P30" s="302"/>
      <c r="Q30" s="142"/>
      <c r="R30" s="311"/>
      <c r="S30" s="130"/>
      <c r="T30" s="130"/>
      <c r="U30" s="130"/>
      <c r="V30" s="130"/>
      <c r="W30" s="130"/>
      <c r="X30" s="130"/>
      <c r="Y30" s="130"/>
      <c r="Z30" s="130"/>
      <c r="AA30" s="130"/>
    </row>
    <row r="31" spans="1:27" x14ac:dyDescent="0.25">
      <c r="A31" s="298"/>
      <c r="B31" s="299"/>
      <c r="C31" s="299"/>
      <c r="D31" s="299"/>
      <c r="E31" s="299"/>
      <c r="F31" s="297"/>
      <c r="G31" s="306"/>
      <c r="H31" s="297"/>
      <c r="I31" s="313"/>
      <c r="J31" s="145" t="s">
        <v>12</v>
      </c>
      <c r="K31" s="128">
        <v>30041133</v>
      </c>
      <c r="L31" s="128" t="s">
        <v>13</v>
      </c>
      <c r="M31" s="128"/>
      <c r="N31" s="128"/>
      <c r="O31" s="142" t="s">
        <v>66</v>
      </c>
      <c r="P31" s="302"/>
      <c r="Q31" s="142"/>
      <c r="R31" s="311"/>
      <c r="S31" s="130"/>
      <c r="T31" s="130"/>
      <c r="U31" s="130"/>
      <c r="V31" s="130"/>
      <c r="W31" s="130"/>
      <c r="X31" s="130"/>
      <c r="Y31" s="130"/>
      <c r="Z31" s="130"/>
      <c r="AA31" s="130"/>
    </row>
    <row r="32" spans="1:27" x14ac:dyDescent="0.25">
      <c r="A32" s="298"/>
      <c r="B32" s="299"/>
      <c r="C32" s="299"/>
      <c r="D32" s="299"/>
      <c r="E32" s="299"/>
      <c r="F32" s="297"/>
      <c r="G32" s="306"/>
      <c r="H32" s="297"/>
      <c r="I32" s="313"/>
      <c r="J32" s="298" t="s">
        <v>12</v>
      </c>
      <c r="K32" s="299">
        <v>30041131</v>
      </c>
      <c r="L32" s="403" t="s">
        <v>13</v>
      </c>
      <c r="M32" s="299"/>
      <c r="N32" s="299"/>
      <c r="O32" s="404" t="s">
        <v>65</v>
      </c>
      <c r="P32" s="299"/>
      <c r="Q32" s="297"/>
      <c r="R32" s="313"/>
      <c r="S32" s="130"/>
      <c r="T32" s="130"/>
      <c r="U32" s="130"/>
      <c r="V32" s="130"/>
      <c r="W32" s="130"/>
      <c r="X32" s="130"/>
      <c r="Y32" s="130"/>
      <c r="Z32" s="130"/>
      <c r="AA32" s="130"/>
    </row>
    <row r="33" spans="1:34" x14ac:dyDescent="0.25">
      <c r="A33" s="128"/>
      <c r="B33" s="128"/>
      <c r="C33" s="128"/>
      <c r="D33" s="128"/>
      <c r="E33" s="128"/>
      <c r="F33" s="162"/>
      <c r="G33" s="128"/>
      <c r="H33" s="162"/>
      <c r="I33" s="389"/>
      <c r="J33" s="128"/>
      <c r="K33" s="128"/>
      <c r="L33" s="161"/>
      <c r="M33" s="128"/>
      <c r="N33" s="128"/>
      <c r="O33" s="162"/>
      <c r="P33" s="128"/>
      <c r="Q33" s="162"/>
      <c r="R33" s="389"/>
      <c r="S33" s="130"/>
      <c r="T33" s="130"/>
      <c r="U33" s="130"/>
      <c r="V33" s="130"/>
      <c r="W33" s="130"/>
      <c r="X33" s="130"/>
      <c r="Y33" s="130"/>
      <c r="Z33" s="130"/>
      <c r="AA33" s="130"/>
    </row>
    <row r="34" spans="1:34" ht="16.5" thickBot="1" x14ac:dyDescent="0.3">
      <c r="A34" s="285"/>
      <c r="B34" s="285"/>
      <c r="C34" s="285"/>
      <c r="D34" s="285"/>
      <c r="E34" s="285"/>
      <c r="F34" s="285"/>
      <c r="G34" s="285"/>
      <c r="H34" s="285"/>
      <c r="I34" s="285"/>
    </row>
    <row r="35" spans="1:34" ht="16.5" thickBot="1" x14ac:dyDescent="0.3">
      <c r="A35" s="488" t="e">
        <f>J4+1</f>
        <v>#REF!</v>
      </c>
      <c r="B35" s="489"/>
      <c r="C35" s="489"/>
      <c r="D35" s="489"/>
      <c r="E35" s="489"/>
      <c r="F35" s="489"/>
      <c r="G35" s="489"/>
      <c r="H35" s="489"/>
      <c r="I35" s="490"/>
      <c r="J35" s="495" t="e">
        <f>#REF!+1</f>
        <v>#REF!</v>
      </c>
      <c r="K35" s="496"/>
      <c r="L35" s="496"/>
      <c r="M35" s="496"/>
      <c r="N35" s="496"/>
      <c r="O35" s="497"/>
      <c r="P35" s="497"/>
      <c r="Q35" s="497"/>
      <c r="R35" s="497"/>
      <c r="S35" s="526"/>
      <c r="T35" s="527"/>
      <c r="U35" s="527"/>
      <c r="V35" s="527"/>
      <c r="W35" s="527"/>
      <c r="X35" s="527"/>
      <c r="Y35" s="527"/>
      <c r="Z35" s="527"/>
      <c r="AA35" s="527"/>
    </row>
    <row r="36" spans="1:34" ht="16.5" thickBot="1" x14ac:dyDescent="0.3">
      <c r="A36" s="131" t="s">
        <v>2</v>
      </c>
      <c r="B36" s="132" t="s">
        <v>3</v>
      </c>
      <c r="C36" s="132" t="s">
        <v>4</v>
      </c>
      <c r="D36" s="132" t="s">
        <v>5</v>
      </c>
      <c r="E36" s="132" t="s">
        <v>6</v>
      </c>
      <c r="F36" s="133" t="s">
        <v>7</v>
      </c>
      <c r="G36" s="133" t="s">
        <v>8</v>
      </c>
      <c r="H36" s="133" t="s">
        <v>9</v>
      </c>
      <c r="I36" s="134" t="s">
        <v>10</v>
      </c>
      <c r="J36" s="131" t="s">
        <v>2</v>
      </c>
      <c r="K36" s="132" t="s">
        <v>3</v>
      </c>
      <c r="L36" s="132" t="s">
        <v>4</v>
      </c>
      <c r="M36" s="132" t="s">
        <v>5</v>
      </c>
      <c r="N36" s="132" t="s">
        <v>6</v>
      </c>
      <c r="O36" s="133" t="s">
        <v>7</v>
      </c>
      <c r="P36" s="133" t="s">
        <v>8</v>
      </c>
      <c r="Q36" s="133" t="s">
        <v>9</v>
      </c>
      <c r="R36" s="133" t="s">
        <v>10</v>
      </c>
      <c r="S36" s="165"/>
    </row>
    <row r="37" spans="1:34" x14ac:dyDescent="0.25">
      <c r="A37" s="135" t="s">
        <v>19</v>
      </c>
      <c r="B37" s="207">
        <v>34787</v>
      </c>
      <c r="C37" s="137">
        <v>84149</v>
      </c>
      <c r="D37" s="137"/>
      <c r="E37" s="137" t="s">
        <v>62</v>
      </c>
      <c r="F37" s="142"/>
      <c r="G37" s="304"/>
      <c r="H37" s="143"/>
      <c r="I37" s="310"/>
      <c r="J37" s="135" t="s">
        <v>19</v>
      </c>
      <c r="K37" s="207">
        <v>34823</v>
      </c>
      <c r="L37" s="137">
        <v>84224</v>
      </c>
      <c r="M37" s="137"/>
      <c r="N37" s="137" t="s">
        <v>69</v>
      </c>
      <c r="O37" s="142"/>
      <c r="P37" s="304"/>
      <c r="Q37" s="143"/>
      <c r="R37" s="310"/>
      <c r="S37" s="166"/>
      <c r="T37" s="167"/>
      <c r="U37" s="167"/>
      <c r="V37" s="167"/>
      <c r="W37" s="167"/>
      <c r="X37" s="168"/>
      <c r="Y37" s="168"/>
      <c r="Z37" s="168"/>
      <c r="AA37" s="167"/>
      <c r="AF37" s="169"/>
      <c r="AG37" s="169"/>
      <c r="AH37" s="169"/>
    </row>
    <row r="38" spans="1:34" x14ac:dyDescent="0.25">
      <c r="A38" s="145" t="s">
        <v>19</v>
      </c>
      <c r="B38" s="205">
        <v>34788</v>
      </c>
      <c r="C38" s="128">
        <v>84150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128">
        <v>34824</v>
      </c>
      <c r="L38" s="128">
        <v>84225</v>
      </c>
      <c r="M38" s="128"/>
      <c r="N38" s="128" t="s">
        <v>62</v>
      </c>
      <c r="O38" s="142"/>
      <c r="P38" s="302"/>
      <c r="Q38" s="142"/>
      <c r="R38" s="311"/>
      <c r="S38" s="166"/>
      <c r="T38" s="167"/>
      <c r="U38" s="167"/>
      <c r="V38" s="167"/>
      <c r="W38" s="167"/>
      <c r="X38" s="168"/>
      <c r="Y38" s="168"/>
      <c r="Z38" s="168"/>
      <c r="AA38" s="168"/>
      <c r="AF38" s="169"/>
      <c r="AG38" s="169"/>
      <c r="AH38" s="169"/>
    </row>
    <row r="39" spans="1:34" x14ac:dyDescent="0.25">
      <c r="A39" s="145" t="s">
        <v>19</v>
      </c>
      <c r="B39" s="205">
        <v>34789</v>
      </c>
      <c r="C39" s="128">
        <v>84151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34825</v>
      </c>
      <c r="L39" s="128">
        <v>84226</v>
      </c>
      <c r="M39" s="128"/>
      <c r="N39" s="128" t="s">
        <v>62</v>
      </c>
      <c r="O39" s="142"/>
      <c r="P39" s="302"/>
      <c r="Q39" s="142"/>
      <c r="R39" s="311"/>
      <c r="S39" s="166"/>
      <c r="T39" s="167"/>
      <c r="U39" s="167"/>
      <c r="V39" s="167"/>
      <c r="W39" s="167"/>
      <c r="X39" s="168"/>
      <c r="Y39" s="168"/>
      <c r="Z39" s="168"/>
      <c r="AA39" s="167"/>
      <c r="AF39" s="169"/>
      <c r="AG39" s="169"/>
      <c r="AH39" s="169"/>
    </row>
    <row r="40" spans="1:34" x14ac:dyDescent="0.25">
      <c r="A40" s="145" t="s">
        <v>19</v>
      </c>
      <c r="B40" s="205">
        <v>34790</v>
      </c>
      <c r="C40" s="128">
        <v>84152</v>
      </c>
      <c r="D40" s="128"/>
      <c r="E40" s="128" t="s">
        <v>69</v>
      </c>
      <c r="F40" s="142"/>
      <c r="G40" s="302"/>
      <c r="H40" s="142"/>
      <c r="I40" s="311"/>
      <c r="J40" s="145" t="s">
        <v>19</v>
      </c>
      <c r="K40" s="205">
        <v>34826</v>
      </c>
      <c r="L40" s="128">
        <v>84227</v>
      </c>
      <c r="M40" s="128"/>
      <c r="N40" s="128" t="s">
        <v>69</v>
      </c>
      <c r="O40" s="142"/>
      <c r="P40" s="302"/>
      <c r="Q40" s="142"/>
      <c r="R40" s="311"/>
      <c r="S40" s="166"/>
      <c r="T40" s="167"/>
      <c r="U40" s="167"/>
      <c r="V40" s="167"/>
      <c r="W40" s="167"/>
      <c r="X40" s="168"/>
      <c r="Y40" s="168"/>
      <c r="Z40" s="168"/>
      <c r="AA40" s="167"/>
      <c r="AF40" s="169"/>
      <c r="AG40" s="169"/>
      <c r="AH40" s="169"/>
    </row>
    <row r="41" spans="1:34" x14ac:dyDescent="0.25">
      <c r="A41" s="145" t="s">
        <v>19</v>
      </c>
      <c r="B41" s="205">
        <v>34791</v>
      </c>
      <c r="C41" s="128">
        <v>84153</v>
      </c>
      <c r="D41" s="128"/>
      <c r="E41" s="128" t="s">
        <v>69</v>
      </c>
      <c r="F41" s="142"/>
      <c r="G41" s="302"/>
      <c r="H41" s="142"/>
      <c r="I41" s="311"/>
      <c r="J41" s="145" t="s">
        <v>19</v>
      </c>
      <c r="K41" s="128">
        <v>34827</v>
      </c>
      <c r="L41" s="128">
        <v>84228</v>
      </c>
      <c r="M41" s="128"/>
      <c r="N41" s="128" t="s">
        <v>73</v>
      </c>
      <c r="O41" s="142"/>
      <c r="P41" s="302"/>
      <c r="Q41" s="142"/>
      <c r="R41" s="311"/>
      <c r="S41" s="166"/>
      <c r="T41" s="167"/>
      <c r="U41" s="167"/>
      <c r="V41" s="167"/>
      <c r="W41" s="167"/>
      <c r="X41" s="168"/>
      <c r="Y41" s="168"/>
      <c r="Z41" s="168"/>
      <c r="AA41" s="167"/>
      <c r="AF41" s="169"/>
      <c r="AG41" s="169"/>
      <c r="AH41" s="169"/>
    </row>
    <row r="42" spans="1:34" x14ac:dyDescent="0.25">
      <c r="A42" s="145" t="s">
        <v>19</v>
      </c>
      <c r="B42" s="205">
        <v>34792</v>
      </c>
      <c r="C42" s="128">
        <v>84154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34828</v>
      </c>
      <c r="L42" s="128">
        <v>84229</v>
      </c>
      <c r="M42" s="128"/>
      <c r="N42" s="128" t="s">
        <v>73</v>
      </c>
      <c r="O42" s="142"/>
      <c r="P42" s="302"/>
      <c r="Q42" s="142"/>
      <c r="R42" s="311"/>
      <c r="S42" s="166"/>
      <c r="T42" s="167"/>
      <c r="U42" s="167"/>
      <c r="V42" s="167"/>
      <c r="W42" s="167"/>
      <c r="X42" s="168"/>
      <c r="Y42" s="168"/>
      <c r="Z42" s="168"/>
      <c r="AA42" s="167"/>
      <c r="AF42" s="169"/>
      <c r="AG42" s="169"/>
      <c r="AH42" s="169"/>
    </row>
    <row r="43" spans="1:34" x14ac:dyDescent="0.25">
      <c r="A43" s="145" t="s">
        <v>19</v>
      </c>
      <c r="B43" s="205">
        <v>34793</v>
      </c>
      <c r="C43" s="128">
        <v>83155</v>
      </c>
      <c r="D43" s="128" t="s">
        <v>191</v>
      </c>
      <c r="E43" s="128" t="s">
        <v>73</v>
      </c>
      <c r="F43" s="142"/>
      <c r="G43" s="302"/>
      <c r="H43" s="142"/>
      <c r="I43" s="311"/>
      <c r="J43" s="145" t="s">
        <v>19</v>
      </c>
      <c r="K43" s="205">
        <v>34829</v>
      </c>
      <c r="L43" s="128">
        <v>84230</v>
      </c>
      <c r="M43" s="128"/>
      <c r="N43" s="128" t="s">
        <v>73</v>
      </c>
      <c r="O43" s="142"/>
      <c r="P43" s="302"/>
      <c r="Q43" s="142"/>
      <c r="R43" s="311"/>
      <c r="S43" s="166"/>
      <c r="T43" s="167"/>
      <c r="U43" s="167"/>
      <c r="V43" s="167"/>
      <c r="W43" s="167"/>
      <c r="X43" s="168"/>
      <c r="Y43" s="168"/>
      <c r="Z43" s="168"/>
      <c r="AA43" s="168"/>
      <c r="AF43" s="169"/>
      <c r="AG43" s="169"/>
      <c r="AH43" s="169"/>
    </row>
    <row r="44" spans="1:34" x14ac:dyDescent="0.25">
      <c r="A44" s="145" t="s">
        <v>19</v>
      </c>
      <c r="B44" s="205">
        <v>34794</v>
      </c>
      <c r="C44" s="128">
        <v>84156</v>
      </c>
      <c r="D44" s="128"/>
      <c r="E44" s="128" t="s">
        <v>73</v>
      </c>
      <c r="F44" s="142"/>
      <c r="G44" s="302"/>
      <c r="H44" s="142"/>
      <c r="I44" s="311"/>
      <c r="J44" s="145" t="s">
        <v>19</v>
      </c>
      <c r="K44" s="205">
        <v>34830</v>
      </c>
      <c r="L44" s="128">
        <v>84231</v>
      </c>
      <c r="M44" s="128"/>
      <c r="N44" s="128" t="s">
        <v>70</v>
      </c>
      <c r="O44" s="142"/>
      <c r="P44" s="302"/>
      <c r="Q44" s="142"/>
      <c r="R44" s="311"/>
      <c r="S44" s="166"/>
      <c r="T44" s="167"/>
      <c r="U44" s="171"/>
      <c r="V44" s="167"/>
      <c r="W44" s="167"/>
      <c r="X44" s="168"/>
      <c r="Y44" s="168"/>
      <c r="Z44" s="168"/>
      <c r="AA44" s="167"/>
      <c r="AF44" s="169"/>
      <c r="AG44" s="169"/>
      <c r="AH44" s="169"/>
    </row>
    <row r="45" spans="1:34" x14ac:dyDescent="0.25">
      <c r="A45" s="145" t="s">
        <v>19</v>
      </c>
      <c r="B45" s="205">
        <v>34795</v>
      </c>
      <c r="C45" s="128">
        <v>84157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34831</v>
      </c>
      <c r="L45" s="128">
        <v>84232</v>
      </c>
      <c r="M45" s="128"/>
      <c r="N45" s="128" t="s">
        <v>70</v>
      </c>
      <c r="O45" s="142"/>
      <c r="P45" s="302"/>
      <c r="Q45" s="142"/>
      <c r="R45" s="311"/>
      <c r="S45" s="166"/>
      <c r="T45" s="167"/>
      <c r="U45" s="171"/>
      <c r="V45" s="167"/>
      <c r="W45" s="167"/>
      <c r="X45" s="168"/>
      <c r="Y45" s="168"/>
      <c r="Z45" s="168"/>
      <c r="AA45" s="168"/>
      <c r="AF45" s="169"/>
      <c r="AG45" s="169"/>
      <c r="AH45" s="169"/>
    </row>
    <row r="46" spans="1:34" x14ac:dyDescent="0.25">
      <c r="A46" s="145" t="s">
        <v>19</v>
      </c>
      <c r="B46" s="205">
        <v>34796</v>
      </c>
      <c r="C46" s="128">
        <v>84158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34832</v>
      </c>
      <c r="L46" s="128">
        <v>84233</v>
      </c>
      <c r="M46" s="128"/>
      <c r="N46" s="128" t="s">
        <v>70</v>
      </c>
      <c r="O46" s="142"/>
      <c r="P46" s="302"/>
      <c r="Q46" s="142"/>
      <c r="R46" s="311"/>
      <c r="S46" s="166"/>
      <c r="T46" s="167"/>
      <c r="U46" s="171"/>
      <c r="V46" s="167"/>
      <c r="W46" s="167"/>
      <c r="X46" s="168"/>
      <c r="Y46" s="168"/>
      <c r="Z46" s="168"/>
      <c r="AA46" s="168"/>
      <c r="AF46" s="169"/>
      <c r="AG46" s="169"/>
      <c r="AH46" s="169"/>
    </row>
    <row r="47" spans="1:34" x14ac:dyDescent="0.25">
      <c r="A47" s="145" t="s">
        <v>19</v>
      </c>
      <c r="B47" s="205">
        <v>34797</v>
      </c>
      <c r="C47" s="128">
        <v>84159</v>
      </c>
      <c r="D47" s="128"/>
      <c r="E47" s="128" t="s">
        <v>70</v>
      </c>
      <c r="F47" s="142"/>
      <c r="G47" s="302"/>
      <c r="H47" s="142"/>
      <c r="I47" s="311"/>
      <c r="J47" s="145" t="s">
        <v>19</v>
      </c>
      <c r="K47" s="205">
        <v>34833</v>
      </c>
      <c r="L47" s="128">
        <v>84234</v>
      </c>
      <c r="M47" s="128"/>
      <c r="N47" s="128" t="s">
        <v>72</v>
      </c>
      <c r="O47" s="142"/>
      <c r="P47" s="302"/>
      <c r="Q47" s="142"/>
      <c r="R47" s="311"/>
      <c r="S47" s="166"/>
      <c r="T47" s="167"/>
      <c r="U47" s="171"/>
      <c r="V47" s="167"/>
      <c r="W47" s="167"/>
      <c r="X47" s="168"/>
      <c r="Y47" s="168"/>
      <c r="Z47" s="168"/>
      <c r="AA47" s="168"/>
      <c r="AF47" s="169"/>
      <c r="AG47" s="169"/>
      <c r="AH47" s="169"/>
    </row>
    <row r="48" spans="1:34" x14ac:dyDescent="0.25">
      <c r="A48" s="145" t="s">
        <v>19</v>
      </c>
      <c r="B48" s="205">
        <v>34798</v>
      </c>
      <c r="C48" s="148">
        <v>84160</v>
      </c>
      <c r="D48" s="128"/>
      <c r="E48" s="128" t="s">
        <v>62</v>
      </c>
      <c r="F48" s="142"/>
      <c r="G48" s="302"/>
      <c r="H48" s="142"/>
      <c r="I48" s="311"/>
      <c r="J48" s="145" t="s">
        <v>19</v>
      </c>
      <c r="K48" s="128">
        <v>34834</v>
      </c>
      <c r="L48" s="148">
        <v>84235</v>
      </c>
      <c r="M48" s="128"/>
      <c r="N48" s="128" t="s">
        <v>71</v>
      </c>
      <c r="O48" s="142"/>
      <c r="P48" s="302"/>
      <c r="Q48" s="142"/>
      <c r="R48" s="311"/>
      <c r="S48" s="166"/>
      <c r="T48" s="167"/>
      <c r="U48" s="167"/>
      <c r="V48" s="167"/>
      <c r="W48" s="167"/>
      <c r="X48" s="168"/>
      <c r="Y48" s="168"/>
      <c r="Z48" s="168"/>
      <c r="AA48" s="167"/>
      <c r="AF48" s="169"/>
      <c r="AG48" s="169"/>
      <c r="AH48" s="169"/>
    </row>
    <row r="49" spans="1:34" x14ac:dyDescent="0.25">
      <c r="A49" s="145" t="s">
        <v>19</v>
      </c>
      <c r="B49" s="205">
        <v>34799</v>
      </c>
      <c r="C49" s="128">
        <v>84161</v>
      </c>
      <c r="D49" s="128"/>
      <c r="E49" s="128" t="s">
        <v>62</v>
      </c>
      <c r="F49" s="142"/>
      <c r="G49" s="302"/>
      <c r="H49" s="142"/>
      <c r="I49" s="311"/>
      <c r="J49" s="145" t="s">
        <v>19</v>
      </c>
      <c r="K49" s="128">
        <v>34835</v>
      </c>
      <c r="L49" s="128">
        <v>84236</v>
      </c>
      <c r="M49" s="128"/>
      <c r="N49" s="128" t="s">
        <v>71</v>
      </c>
      <c r="O49" s="142"/>
      <c r="P49" s="302"/>
      <c r="Q49" s="142"/>
      <c r="R49" s="311"/>
      <c r="S49" s="166"/>
      <c r="T49" s="167"/>
      <c r="U49" s="171"/>
      <c r="V49" s="167"/>
      <c r="W49" s="167"/>
      <c r="X49" s="168"/>
      <c r="Y49" s="168"/>
      <c r="Z49" s="168"/>
      <c r="AA49" s="168"/>
      <c r="AF49" s="169"/>
      <c r="AG49" s="169"/>
      <c r="AH49" s="169"/>
    </row>
    <row r="50" spans="1:34" x14ac:dyDescent="0.25">
      <c r="A50" s="145" t="s">
        <v>19</v>
      </c>
      <c r="B50" s="205">
        <v>34800</v>
      </c>
      <c r="C50" s="128">
        <v>84162</v>
      </c>
      <c r="D50" s="128"/>
      <c r="E50" s="128" t="s">
        <v>72</v>
      </c>
      <c r="F50" s="142"/>
      <c r="G50" s="302"/>
      <c r="H50" s="142"/>
      <c r="I50" s="311"/>
      <c r="J50" s="145" t="s">
        <v>20</v>
      </c>
      <c r="K50" s="205">
        <v>34836</v>
      </c>
      <c r="L50" s="128">
        <v>84278</v>
      </c>
      <c r="M50" s="128"/>
      <c r="N50" s="128" t="s">
        <v>62</v>
      </c>
      <c r="O50" s="142"/>
      <c r="P50" s="302"/>
      <c r="Q50" s="142"/>
      <c r="R50" s="311"/>
      <c r="S50" s="166"/>
      <c r="T50" s="167"/>
      <c r="U50" s="171"/>
      <c r="V50" s="167"/>
      <c r="W50" s="167"/>
      <c r="X50" s="168"/>
      <c r="Y50" s="168"/>
      <c r="Z50" s="168"/>
      <c r="AA50" s="168"/>
      <c r="AF50" s="169"/>
      <c r="AG50" s="169"/>
      <c r="AH50" s="169"/>
    </row>
    <row r="51" spans="1:34" x14ac:dyDescent="0.25">
      <c r="A51" s="128" t="s">
        <v>19</v>
      </c>
      <c r="B51" s="205">
        <v>34801</v>
      </c>
      <c r="C51" s="128">
        <v>84163</v>
      </c>
      <c r="D51" s="128"/>
      <c r="E51" s="128" t="s">
        <v>72</v>
      </c>
      <c r="F51" s="142"/>
      <c r="G51" s="302"/>
      <c r="H51" s="142"/>
      <c r="I51" s="311"/>
      <c r="J51" s="145" t="s">
        <v>20</v>
      </c>
      <c r="K51" s="128">
        <v>34837</v>
      </c>
      <c r="L51" s="128">
        <v>84279</v>
      </c>
      <c r="M51" s="128"/>
      <c r="N51" s="128" t="s">
        <v>62</v>
      </c>
      <c r="O51" s="142"/>
      <c r="P51" s="302"/>
      <c r="Q51" s="142"/>
      <c r="R51" s="311"/>
      <c r="S51" s="166"/>
      <c r="T51" s="167"/>
      <c r="U51" s="167"/>
      <c r="V51" s="167"/>
      <c r="W51" s="167"/>
      <c r="X51" s="168"/>
      <c r="Y51" s="168"/>
      <c r="Z51" s="168"/>
      <c r="AA51" s="168"/>
      <c r="AF51" s="169"/>
      <c r="AG51" s="169"/>
      <c r="AH51" s="169"/>
    </row>
    <row r="52" spans="1:34" x14ac:dyDescent="0.25">
      <c r="A52" s="128" t="s">
        <v>19</v>
      </c>
      <c r="B52" s="205">
        <v>34802</v>
      </c>
      <c r="C52" s="148">
        <v>84164</v>
      </c>
      <c r="D52" s="128"/>
      <c r="E52" s="128" t="s">
        <v>71</v>
      </c>
      <c r="F52" s="142"/>
      <c r="G52" s="302"/>
      <c r="H52" s="142"/>
      <c r="I52" s="315"/>
      <c r="J52" s="145" t="s">
        <v>22</v>
      </c>
      <c r="K52" s="205">
        <v>34838</v>
      </c>
      <c r="L52" s="148">
        <v>4501363434</v>
      </c>
      <c r="M52" s="128"/>
      <c r="N52" s="128"/>
      <c r="O52" s="142" t="s">
        <v>74</v>
      </c>
      <c r="P52" s="302"/>
      <c r="Q52" s="142"/>
      <c r="R52" s="315"/>
      <c r="S52" s="166"/>
      <c r="T52" s="167"/>
      <c r="U52" s="171"/>
      <c r="V52" s="167"/>
      <c r="W52" s="167"/>
      <c r="X52" s="168"/>
      <c r="Y52" s="168"/>
      <c r="Z52" s="168"/>
      <c r="AA52" s="167"/>
      <c r="AF52" s="169"/>
      <c r="AG52" s="169"/>
      <c r="AH52" s="169"/>
    </row>
    <row r="53" spans="1:34" x14ac:dyDescent="0.25">
      <c r="A53" s="252" t="s">
        <v>19</v>
      </c>
      <c r="B53" s="205">
        <v>34803</v>
      </c>
      <c r="C53" s="128">
        <v>84165</v>
      </c>
      <c r="D53" s="128"/>
      <c r="E53" s="128" t="s">
        <v>71</v>
      </c>
      <c r="F53" s="142"/>
      <c r="G53" s="302"/>
      <c r="H53" s="142"/>
      <c r="I53" s="311"/>
      <c r="J53" s="152" t="s">
        <v>22</v>
      </c>
      <c r="K53" s="205">
        <v>34839</v>
      </c>
      <c r="L53" s="128">
        <v>4501363435</v>
      </c>
      <c r="M53" s="128"/>
      <c r="N53" s="128"/>
      <c r="O53" s="142" t="s">
        <v>15</v>
      </c>
      <c r="P53" s="302"/>
      <c r="Q53" s="142"/>
      <c r="R53" s="311"/>
      <c r="S53" s="166"/>
      <c r="T53" s="167"/>
      <c r="U53" s="167"/>
      <c r="V53" s="167"/>
      <c r="W53" s="167"/>
      <c r="X53" s="168"/>
      <c r="Y53" s="168"/>
      <c r="Z53" s="168"/>
      <c r="AA53" s="168"/>
      <c r="AF53" s="169"/>
      <c r="AG53" s="169"/>
      <c r="AH53" s="169"/>
    </row>
    <row r="54" spans="1:34" x14ac:dyDescent="0.25">
      <c r="A54" s="252"/>
      <c r="B54" s="128"/>
      <c r="C54" s="153"/>
      <c r="D54" s="128"/>
      <c r="E54" s="128"/>
      <c r="F54" s="142"/>
      <c r="G54" s="302"/>
      <c r="H54" s="142"/>
      <c r="I54" s="315"/>
      <c r="J54" s="152" t="s">
        <v>22</v>
      </c>
      <c r="K54" s="205">
        <v>34840</v>
      </c>
      <c r="L54" s="153">
        <v>4501363438</v>
      </c>
      <c r="M54" s="128"/>
      <c r="N54" s="128"/>
      <c r="O54" s="142" t="s">
        <v>104</v>
      </c>
      <c r="P54" s="302"/>
      <c r="Q54" s="142"/>
      <c r="R54" s="315"/>
      <c r="S54" s="166"/>
      <c r="T54" s="167"/>
      <c r="U54" s="167"/>
      <c r="V54" s="167"/>
      <c r="W54" s="167"/>
      <c r="X54" s="168"/>
      <c r="Y54" s="168"/>
      <c r="Z54" s="168"/>
      <c r="AA54" s="168"/>
      <c r="AF54" s="169"/>
      <c r="AG54" s="169"/>
      <c r="AH54" s="169"/>
    </row>
    <row r="55" spans="1:34" x14ac:dyDescent="0.25">
      <c r="A55" s="252" t="s">
        <v>12</v>
      </c>
      <c r="B55" s="128">
        <v>30041518</v>
      </c>
      <c r="C55" s="153" t="s">
        <v>81</v>
      </c>
      <c r="D55" s="128"/>
      <c r="E55" s="128"/>
      <c r="F55" s="142"/>
      <c r="G55" s="302"/>
      <c r="H55" s="142"/>
      <c r="I55" s="311"/>
      <c r="J55" s="152"/>
      <c r="K55" s="128"/>
      <c r="L55" s="153"/>
      <c r="M55" s="128"/>
      <c r="N55" s="128"/>
      <c r="O55" s="142"/>
      <c r="P55" s="302"/>
      <c r="Q55" s="142"/>
      <c r="R55" s="311"/>
      <c r="S55" s="166"/>
      <c r="T55" s="167"/>
      <c r="U55" s="171"/>
      <c r="V55" s="167"/>
      <c r="W55" s="167"/>
      <c r="X55" s="168"/>
      <c r="Y55" s="168"/>
      <c r="Z55" s="168"/>
      <c r="AA55" s="167"/>
      <c r="AF55" s="169"/>
      <c r="AG55" s="169"/>
      <c r="AH55" s="169"/>
    </row>
    <row r="56" spans="1:34" x14ac:dyDescent="0.25">
      <c r="A56" s="252" t="s">
        <v>12</v>
      </c>
      <c r="B56" s="128">
        <v>30041497</v>
      </c>
      <c r="C56" s="153" t="s">
        <v>163</v>
      </c>
      <c r="D56" s="141"/>
      <c r="E56" s="141"/>
      <c r="F56" s="142" t="s">
        <v>64</v>
      </c>
      <c r="G56" s="304"/>
      <c r="H56" s="143"/>
      <c r="I56" s="316"/>
      <c r="J56" s="152" t="s">
        <v>12</v>
      </c>
      <c r="K56" s="141">
        <v>30041520</v>
      </c>
      <c r="L56" s="154" t="s">
        <v>81</v>
      </c>
      <c r="M56" s="141"/>
      <c r="N56" s="141"/>
      <c r="O56" s="142"/>
      <c r="P56" s="304"/>
      <c r="Q56" s="143"/>
      <c r="R56" s="316"/>
      <c r="S56" s="166"/>
      <c r="T56" s="167"/>
      <c r="U56" s="171"/>
      <c r="V56" s="167"/>
      <c r="W56" s="167"/>
      <c r="X56" s="168"/>
      <c r="Y56" s="168"/>
      <c r="Z56" s="168"/>
      <c r="AA56" s="167"/>
      <c r="AF56" s="169"/>
      <c r="AG56" s="169"/>
      <c r="AH56" s="169"/>
    </row>
    <row r="57" spans="1:34" x14ac:dyDescent="0.25">
      <c r="A57" s="251" t="s">
        <v>12</v>
      </c>
      <c r="B57" s="128">
        <v>30041080</v>
      </c>
      <c r="C57" s="153" t="s">
        <v>77</v>
      </c>
      <c r="D57" s="141"/>
      <c r="E57" s="141"/>
      <c r="F57" s="143" t="s">
        <v>16</v>
      </c>
      <c r="G57" s="304"/>
      <c r="H57" s="143"/>
      <c r="I57" s="316"/>
      <c r="J57" s="156" t="s">
        <v>12</v>
      </c>
      <c r="K57" s="141">
        <v>30041813</v>
      </c>
      <c r="L57" s="154" t="s">
        <v>77</v>
      </c>
      <c r="M57" s="141"/>
      <c r="N57" s="141"/>
      <c r="O57" s="143" t="s">
        <v>64</v>
      </c>
      <c r="P57" s="304"/>
      <c r="Q57" s="143"/>
      <c r="R57" s="316"/>
      <c r="S57" s="166"/>
      <c r="T57" s="167"/>
      <c r="U57" s="167"/>
      <c r="V57" s="167"/>
      <c r="W57" s="167"/>
      <c r="X57" s="168"/>
      <c r="Y57" s="168"/>
      <c r="Z57" s="168"/>
      <c r="AA57" s="167"/>
      <c r="AF57" s="169"/>
      <c r="AG57" s="169"/>
      <c r="AH57" s="169"/>
    </row>
    <row r="58" spans="1:34" x14ac:dyDescent="0.25">
      <c r="A58" s="156" t="s">
        <v>12</v>
      </c>
      <c r="B58" s="128">
        <v>30041813</v>
      </c>
      <c r="C58" s="154" t="s">
        <v>77</v>
      </c>
      <c r="D58" s="141"/>
      <c r="E58" s="141"/>
      <c r="F58" s="143" t="s">
        <v>14</v>
      </c>
      <c r="G58" s="304"/>
      <c r="H58" s="143"/>
      <c r="I58" s="316"/>
      <c r="J58" s="156" t="s">
        <v>12</v>
      </c>
      <c r="K58" s="141">
        <v>30041142</v>
      </c>
      <c r="L58" s="154" t="s">
        <v>13</v>
      </c>
      <c r="M58" s="141"/>
      <c r="N58" s="141"/>
      <c r="O58" s="143" t="s">
        <v>16</v>
      </c>
      <c r="P58" s="304"/>
      <c r="Q58" s="143"/>
      <c r="R58" s="316"/>
      <c r="S58" s="166"/>
      <c r="T58" s="167"/>
      <c r="U58" s="167"/>
      <c r="V58" s="167"/>
      <c r="W58" s="167"/>
      <c r="X58" s="168"/>
      <c r="Y58" s="168"/>
      <c r="Z58" s="168"/>
      <c r="AA58" s="167"/>
      <c r="AF58" s="169"/>
      <c r="AG58" s="169"/>
      <c r="AH58" s="169"/>
    </row>
    <row r="59" spans="1:34" x14ac:dyDescent="0.25">
      <c r="A59" s="128" t="s">
        <v>12</v>
      </c>
      <c r="B59" s="128">
        <v>30041262</v>
      </c>
      <c r="C59" s="153" t="s">
        <v>77</v>
      </c>
      <c r="D59" s="128"/>
      <c r="E59" s="128"/>
      <c r="F59" s="142" t="s">
        <v>17</v>
      </c>
      <c r="G59" s="302"/>
      <c r="H59" s="142"/>
      <c r="I59" s="311"/>
      <c r="J59" s="145" t="s">
        <v>12</v>
      </c>
      <c r="K59" s="128">
        <v>30041814</v>
      </c>
      <c r="L59" s="153" t="s">
        <v>77</v>
      </c>
      <c r="M59" s="128"/>
      <c r="N59" s="128"/>
      <c r="O59" s="142" t="s">
        <v>14</v>
      </c>
      <c r="P59" s="302"/>
      <c r="Q59" s="142"/>
      <c r="R59" s="311"/>
      <c r="S59" s="166"/>
      <c r="T59" s="171"/>
      <c r="U59" s="171"/>
      <c r="V59" s="167"/>
      <c r="W59" s="167"/>
      <c r="X59" s="168"/>
      <c r="Y59" s="168"/>
      <c r="Z59" s="168"/>
      <c r="AA59" s="167"/>
      <c r="AF59" s="169"/>
      <c r="AG59" s="169"/>
      <c r="AH59" s="169"/>
    </row>
    <row r="60" spans="1:34" x14ac:dyDescent="0.25">
      <c r="A60" s="128" t="s">
        <v>12</v>
      </c>
      <c r="B60" s="128">
        <v>30041305</v>
      </c>
      <c r="C60" s="148"/>
      <c r="D60" s="128"/>
      <c r="E60" s="128"/>
      <c r="F60" s="142" t="s">
        <v>78</v>
      </c>
      <c r="G60" s="302"/>
      <c r="H60" s="142"/>
      <c r="I60" s="311"/>
      <c r="J60" s="145" t="s">
        <v>12</v>
      </c>
      <c r="K60" s="128">
        <v>30041557</v>
      </c>
      <c r="L60" s="148" t="s">
        <v>77</v>
      </c>
      <c r="M60" s="128"/>
      <c r="N60" s="128"/>
      <c r="O60" s="142" t="s">
        <v>118</v>
      </c>
      <c r="P60" s="302"/>
      <c r="Q60" s="142"/>
      <c r="R60" s="311"/>
      <c r="S60" s="166"/>
      <c r="T60" s="167"/>
      <c r="U60" s="167"/>
      <c r="V60" s="167"/>
      <c r="W60" s="167"/>
      <c r="X60" s="168"/>
      <c r="Y60" s="168"/>
      <c r="Z60" s="168"/>
      <c r="AA60" s="167"/>
      <c r="AF60" s="169"/>
      <c r="AG60" s="169"/>
      <c r="AH60" s="169"/>
    </row>
    <row r="61" spans="1:34" x14ac:dyDescent="0.25">
      <c r="A61" s="128" t="s">
        <v>12</v>
      </c>
      <c r="B61" s="299">
        <v>30041650</v>
      </c>
      <c r="C61" s="300" t="s">
        <v>79</v>
      </c>
      <c r="D61" s="299"/>
      <c r="E61" s="299"/>
      <c r="F61" s="297" t="s">
        <v>65</v>
      </c>
      <c r="G61" s="306"/>
      <c r="H61" s="297"/>
      <c r="I61" s="313"/>
      <c r="J61" s="298" t="s">
        <v>12</v>
      </c>
      <c r="K61" s="299">
        <v>30041779</v>
      </c>
      <c r="L61" s="148" t="s">
        <v>77</v>
      </c>
      <c r="M61" s="299"/>
      <c r="N61" s="299"/>
      <c r="O61" s="297" t="s">
        <v>78</v>
      </c>
      <c r="P61" s="306"/>
      <c r="Q61" s="297"/>
      <c r="R61" s="313"/>
      <c r="S61" s="167"/>
      <c r="T61" s="167"/>
      <c r="U61" s="167"/>
      <c r="V61" s="167"/>
      <c r="W61" s="167"/>
      <c r="X61" s="168"/>
      <c r="Y61" s="168"/>
      <c r="Z61" s="168"/>
      <c r="AA61" s="167"/>
      <c r="AF61" s="169"/>
      <c r="AG61" s="169"/>
      <c r="AH61" s="169"/>
    </row>
    <row r="62" spans="1:34" ht="16.5" thickBot="1" x14ac:dyDescent="0.3">
      <c r="A62" s="157"/>
      <c r="B62" s="158"/>
      <c r="C62" s="158"/>
      <c r="D62" s="158"/>
      <c r="E62" s="158"/>
      <c r="F62" s="159"/>
      <c r="G62" s="307"/>
      <c r="H62" s="159"/>
      <c r="I62" s="314"/>
      <c r="J62" s="298" t="s">
        <v>12</v>
      </c>
      <c r="K62" s="158">
        <v>30036791</v>
      </c>
      <c r="L62" s="158" t="s">
        <v>192</v>
      </c>
      <c r="M62" s="158"/>
      <c r="N62" s="158"/>
      <c r="O62" s="159" t="s">
        <v>65</v>
      </c>
      <c r="P62" s="307"/>
      <c r="Q62" s="159"/>
      <c r="R62" s="314"/>
      <c r="AB62" s="169"/>
      <c r="AC62" s="169"/>
      <c r="AD62" s="169"/>
      <c r="AE62" s="169"/>
      <c r="AF62" s="169"/>
      <c r="AG62" s="169"/>
      <c r="AH62" s="169"/>
    </row>
    <row r="63" spans="1:34" ht="16.5" thickBot="1" x14ac:dyDescent="0.3">
      <c r="A63" s="555" t="e">
        <f>J35+1</f>
        <v>#REF!</v>
      </c>
      <c r="B63" s="556"/>
      <c r="C63" s="556"/>
      <c r="D63" s="556"/>
      <c r="E63" s="556"/>
      <c r="F63" s="556"/>
      <c r="G63" s="556"/>
      <c r="H63" s="556"/>
      <c r="I63" s="557"/>
      <c r="AB63" s="169"/>
      <c r="AC63" s="169"/>
      <c r="AD63" s="169"/>
      <c r="AE63" s="169"/>
      <c r="AF63" s="169"/>
      <c r="AG63" s="169"/>
      <c r="AH63" s="169"/>
    </row>
    <row r="64" spans="1:34" ht="16.149999999999999" customHeight="1" thickBot="1" x14ac:dyDescent="0.3">
      <c r="A64" s="131" t="s">
        <v>2</v>
      </c>
      <c r="B64" s="132" t="s">
        <v>3</v>
      </c>
      <c r="C64" s="132" t="s">
        <v>4</v>
      </c>
      <c r="D64" s="132" t="s">
        <v>5</v>
      </c>
      <c r="E64" s="132" t="s">
        <v>6</v>
      </c>
      <c r="F64" s="133" t="s">
        <v>7</v>
      </c>
      <c r="G64" s="133" t="s">
        <v>8</v>
      </c>
      <c r="H64" s="133" t="s">
        <v>9</v>
      </c>
      <c r="I64" s="134" t="s">
        <v>10</v>
      </c>
      <c r="J64" s="173">
        <f t="shared" ref="J64:J69" si="0">COUNTIF($J$6:$J$32,K64)</f>
        <v>7</v>
      </c>
      <c r="K64" s="174" t="s">
        <v>18</v>
      </c>
      <c r="L64" s="511" t="e">
        <f>A35</f>
        <v>#REF!</v>
      </c>
      <c r="M64" s="173">
        <f t="shared" ref="M64:M69" si="1">COUNTIF($A$37:$A$62,N64)</f>
        <v>7</v>
      </c>
      <c r="N64" s="174" t="s">
        <v>18</v>
      </c>
    </row>
    <row r="65" spans="1:14" ht="15.6" customHeight="1" x14ac:dyDescent="0.25">
      <c r="A65" s="135" t="s">
        <v>20</v>
      </c>
      <c r="B65" s="207">
        <v>34841</v>
      </c>
      <c r="C65" s="137">
        <v>84280</v>
      </c>
      <c r="D65" s="137"/>
      <c r="E65" s="137" t="s">
        <v>62</v>
      </c>
      <c r="F65" s="142"/>
      <c r="G65" s="304"/>
      <c r="H65" s="143"/>
      <c r="I65" s="310"/>
      <c r="J65" s="175">
        <f t="shared" si="0"/>
        <v>17</v>
      </c>
      <c r="K65" s="176" t="s">
        <v>19</v>
      </c>
      <c r="L65" s="512"/>
      <c r="M65" s="175">
        <f t="shared" si="1"/>
        <v>17</v>
      </c>
      <c r="N65" s="176" t="s">
        <v>19</v>
      </c>
    </row>
    <row r="66" spans="1:14" ht="15.6" customHeight="1" x14ac:dyDescent="0.25">
      <c r="A66" s="145" t="s">
        <v>19</v>
      </c>
      <c r="B66" s="205">
        <v>34842</v>
      </c>
      <c r="C66" s="128">
        <v>84138</v>
      </c>
      <c r="D66" s="128"/>
      <c r="E66" s="128" t="s">
        <v>62</v>
      </c>
      <c r="F66" s="142"/>
      <c r="G66" s="302"/>
      <c r="H66" s="142"/>
      <c r="I66" s="311"/>
      <c r="J66" s="175">
        <f t="shared" si="0"/>
        <v>2</v>
      </c>
      <c r="K66" s="176" t="s">
        <v>20</v>
      </c>
      <c r="L66" s="512"/>
      <c r="M66" s="175">
        <f t="shared" si="1"/>
        <v>0</v>
      </c>
      <c r="N66" s="176" t="s">
        <v>20</v>
      </c>
    </row>
    <row r="67" spans="1:14" ht="15.6" customHeight="1" x14ac:dyDescent="0.25">
      <c r="A67" s="145" t="s">
        <v>19</v>
      </c>
      <c r="B67" s="205">
        <v>34843</v>
      </c>
      <c r="C67" s="128">
        <v>84139</v>
      </c>
      <c r="D67" s="128"/>
      <c r="E67" s="128" t="s">
        <v>70</v>
      </c>
      <c r="F67" s="142"/>
      <c r="G67" s="302"/>
      <c r="H67" s="142"/>
      <c r="I67" s="311"/>
      <c r="J67" s="175">
        <f t="shared" si="0"/>
        <v>0</v>
      </c>
      <c r="K67" s="204" t="s">
        <v>21</v>
      </c>
      <c r="L67" s="512"/>
      <c r="M67" s="175">
        <f t="shared" si="1"/>
        <v>0</v>
      </c>
      <c r="N67" s="204" t="s">
        <v>21</v>
      </c>
    </row>
    <row r="68" spans="1:14" x14ac:dyDescent="0.25">
      <c r="A68" s="145" t="s">
        <v>19</v>
      </c>
      <c r="B68" s="128">
        <v>34844</v>
      </c>
      <c r="C68" s="128">
        <v>84140</v>
      </c>
      <c r="D68" s="128"/>
      <c r="E68" s="128" t="s">
        <v>70</v>
      </c>
      <c r="F68" s="142"/>
      <c r="G68" s="302"/>
      <c r="H68" s="142"/>
      <c r="I68" s="311"/>
      <c r="J68" s="175">
        <f t="shared" si="0"/>
        <v>0</v>
      </c>
      <c r="K68" s="176" t="s">
        <v>22</v>
      </c>
      <c r="L68" s="512"/>
      <c r="M68" s="175">
        <f t="shared" si="1"/>
        <v>0</v>
      </c>
      <c r="N68" s="176" t="s">
        <v>22</v>
      </c>
    </row>
    <row r="69" spans="1:14" x14ac:dyDescent="0.25">
      <c r="A69" s="145" t="s">
        <v>19</v>
      </c>
      <c r="B69" s="205">
        <v>34845</v>
      </c>
      <c r="C69" s="128">
        <v>84141</v>
      </c>
      <c r="D69" s="128"/>
      <c r="E69" s="128" t="s">
        <v>70</v>
      </c>
      <c r="F69" s="142"/>
      <c r="G69" s="302"/>
      <c r="H69" s="142"/>
      <c r="I69" s="311"/>
      <c r="J69" s="175">
        <f t="shared" si="0"/>
        <v>1</v>
      </c>
      <c r="K69" s="176" t="s">
        <v>23</v>
      </c>
      <c r="L69" s="512"/>
      <c r="M69" s="175">
        <f t="shared" si="1"/>
        <v>0</v>
      </c>
      <c r="N69" s="176" t="s">
        <v>23</v>
      </c>
    </row>
    <row r="70" spans="1:14" ht="16.5" thickBot="1" x14ac:dyDescent="0.3">
      <c r="A70" s="145" t="s">
        <v>19</v>
      </c>
      <c r="B70" s="205">
        <v>34846</v>
      </c>
      <c r="C70" s="128">
        <v>84142</v>
      </c>
      <c r="D70" s="128"/>
      <c r="E70" s="128" t="s">
        <v>69</v>
      </c>
      <c r="F70" s="142"/>
      <c r="G70" s="302"/>
      <c r="H70" s="142"/>
      <c r="I70" s="311"/>
      <c r="J70" s="177">
        <f>SUM(J64:J69)</f>
        <v>27</v>
      </c>
      <c r="K70" s="178" t="s">
        <v>24</v>
      </c>
      <c r="L70" s="513"/>
      <c r="M70" s="177">
        <f>SUM(M64:M69)</f>
        <v>24</v>
      </c>
      <c r="N70" s="178" t="s">
        <v>24</v>
      </c>
    </row>
    <row r="71" spans="1:14" x14ac:dyDescent="0.25">
      <c r="A71" s="145" t="s">
        <v>19</v>
      </c>
      <c r="B71" s="205">
        <v>34847</v>
      </c>
      <c r="C71" s="128">
        <v>84143</v>
      </c>
      <c r="D71" s="128"/>
      <c r="E71" s="128" t="s">
        <v>69</v>
      </c>
      <c r="F71" s="142"/>
      <c r="G71" s="302"/>
      <c r="H71" s="142"/>
      <c r="I71" s="311"/>
    </row>
    <row r="72" spans="1:14" x14ac:dyDescent="0.25">
      <c r="A72" s="145" t="s">
        <v>19</v>
      </c>
      <c r="B72" s="205">
        <v>34848</v>
      </c>
      <c r="C72" s="128">
        <v>84144</v>
      </c>
      <c r="D72" s="128"/>
      <c r="E72" s="128" t="s">
        <v>72</v>
      </c>
      <c r="F72" s="142"/>
      <c r="G72" s="302"/>
      <c r="H72" s="142"/>
      <c r="I72" s="311"/>
    </row>
    <row r="73" spans="1:14" ht="16.5" thickBot="1" x14ac:dyDescent="0.3">
      <c r="A73" s="145" t="s">
        <v>19</v>
      </c>
      <c r="B73" s="205">
        <v>34849</v>
      </c>
      <c r="C73" s="128">
        <v>84145</v>
      </c>
      <c r="D73" s="128"/>
      <c r="E73" s="128" t="s">
        <v>62</v>
      </c>
      <c r="F73" s="142"/>
      <c r="G73" s="302"/>
      <c r="H73" s="142"/>
      <c r="I73" s="311"/>
    </row>
    <row r="74" spans="1:14" x14ac:dyDescent="0.25">
      <c r="A74" s="145" t="s">
        <v>19</v>
      </c>
      <c r="B74" s="205">
        <v>34850</v>
      </c>
      <c r="C74" s="128">
        <v>84183</v>
      </c>
      <c r="D74" s="128"/>
      <c r="E74" s="128" t="s">
        <v>72</v>
      </c>
      <c r="F74" s="142"/>
      <c r="G74" s="302"/>
      <c r="H74" s="142"/>
      <c r="I74" s="311"/>
      <c r="J74" s="173">
        <f t="shared" ref="J74:J79" si="2">COUNTIF($A$65:$A$90,K74)</f>
        <v>4</v>
      </c>
      <c r="K74" s="174" t="s">
        <v>18</v>
      </c>
      <c r="L74" s="523" t="str">
        <f>C1</f>
        <v>WW19</v>
      </c>
      <c r="M74" s="173" t="e">
        <f>SUM(#REF!,#REF!,J64,M64,J74,#REF!,#REF!)</f>
        <v>#REF!</v>
      </c>
      <c r="N74" s="174" t="s">
        <v>18</v>
      </c>
    </row>
    <row r="75" spans="1:14" x14ac:dyDescent="0.25">
      <c r="A75" s="145" t="s">
        <v>19</v>
      </c>
      <c r="B75" s="205">
        <v>34851</v>
      </c>
      <c r="C75" s="128">
        <v>84221</v>
      </c>
      <c r="D75" s="128"/>
      <c r="E75" s="128" t="s">
        <v>71</v>
      </c>
      <c r="F75" s="142"/>
      <c r="G75" s="302"/>
      <c r="H75" s="142"/>
      <c r="I75" s="311"/>
      <c r="J75" s="175">
        <f t="shared" si="2"/>
        <v>12</v>
      </c>
      <c r="K75" s="176" t="s">
        <v>19</v>
      </c>
      <c r="L75" s="524"/>
      <c r="M75" s="175" t="e">
        <f>SUM(#REF!,#REF!,J65,M65,#REF!,#REF!,J75)</f>
        <v>#REF!</v>
      </c>
      <c r="N75" s="176" t="s">
        <v>19</v>
      </c>
    </row>
    <row r="76" spans="1:14" x14ac:dyDescent="0.25">
      <c r="A76" s="145" t="s">
        <v>19</v>
      </c>
      <c r="B76" s="245">
        <v>34852</v>
      </c>
      <c r="C76" s="148">
        <v>84222</v>
      </c>
      <c r="D76" s="128"/>
      <c r="E76" s="128" t="s">
        <v>115</v>
      </c>
      <c r="F76" s="142"/>
      <c r="G76" s="302"/>
      <c r="H76" s="142"/>
      <c r="I76" s="309">
        <v>46152</v>
      </c>
      <c r="J76" s="175">
        <f t="shared" si="2"/>
        <v>1</v>
      </c>
      <c r="K76" s="176" t="s">
        <v>20</v>
      </c>
      <c r="L76" s="524"/>
      <c r="M76" s="175" t="e">
        <f>SUM(#REF!,#REF!,J66,M66,#REF!,#REF!,J76)</f>
        <v>#REF!</v>
      </c>
      <c r="N76" s="176" t="s">
        <v>20</v>
      </c>
    </row>
    <row r="77" spans="1:14" x14ac:dyDescent="0.25">
      <c r="A77" s="145" t="s">
        <v>19</v>
      </c>
      <c r="B77" s="205">
        <v>34853</v>
      </c>
      <c r="C77" s="128">
        <v>84223</v>
      </c>
      <c r="D77" s="128"/>
      <c r="E77" s="128" t="s">
        <v>115</v>
      </c>
      <c r="F77" s="142"/>
      <c r="G77" s="302"/>
      <c r="H77" s="142"/>
      <c r="I77" s="311"/>
      <c r="J77" s="175">
        <f t="shared" si="2"/>
        <v>0</v>
      </c>
      <c r="K77" s="204" t="s">
        <v>21</v>
      </c>
      <c r="L77" s="524"/>
      <c r="M77" s="175" t="e">
        <f>SUM(#REF!,#REF!,J67,M67,#REF!,#REF!,J77)</f>
        <v>#REF!</v>
      </c>
      <c r="N77" s="204" t="s">
        <v>21</v>
      </c>
    </row>
    <row r="78" spans="1:14" x14ac:dyDescent="0.25">
      <c r="A78" s="145" t="s">
        <v>22</v>
      </c>
      <c r="B78" s="205">
        <v>34854</v>
      </c>
      <c r="C78" s="128">
        <v>4501363436</v>
      </c>
      <c r="D78" s="128"/>
      <c r="E78" s="128"/>
      <c r="F78" s="142" t="s">
        <v>75</v>
      </c>
      <c r="G78" s="302"/>
      <c r="H78" s="142"/>
      <c r="I78" s="311"/>
      <c r="J78" s="175">
        <f t="shared" si="2"/>
        <v>1</v>
      </c>
      <c r="K78" s="176" t="s">
        <v>22</v>
      </c>
      <c r="L78" s="524"/>
      <c r="M78" s="175" t="e">
        <f>SUM(#REF!,#REF!,J68,M68,#REF!,#REF!,J78)</f>
        <v>#REF!</v>
      </c>
      <c r="N78" s="176" t="s">
        <v>22</v>
      </c>
    </row>
    <row r="79" spans="1:14" x14ac:dyDescent="0.25">
      <c r="A79" s="145"/>
      <c r="B79" s="128"/>
      <c r="C79" s="128"/>
      <c r="D79" s="128"/>
      <c r="E79" s="128"/>
      <c r="F79" s="142"/>
      <c r="G79" s="302"/>
      <c r="H79" s="142"/>
      <c r="I79" s="311"/>
      <c r="J79" s="175">
        <f t="shared" si="2"/>
        <v>0</v>
      </c>
      <c r="K79" s="176" t="s">
        <v>23</v>
      </c>
      <c r="L79" s="524"/>
      <c r="M79" s="175" t="e">
        <f>SUM(#REF!,#REF!,J69,M69,#REF!,#REF!,J79)</f>
        <v>#REF!</v>
      </c>
      <c r="N79" s="176" t="s">
        <v>23</v>
      </c>
    </row>
    <row r="80" spans="1:14" ht="16.5" thickBot="1" x14ac:dyDescent="0.3">
      <c r="A80" s="145"/>
      <c r="B80" s="128"/>
      <c r="C80" s="148"/>
      <c r="D80" s="128"/>
      <c r="E80" s="128"/>
      <c r="F80" s="142"/>
      <c r="G80" s="302"/>
      <c r="H80" s="142"/>
      <c r="I80" s="315"/>
      <c r="J80" s="177">
        <f>SUM(J74:J79)</f>
        <v>18</v>
      </c>
      <c r="K80" s="178" t="s">
        <v>24</v>
      </c>
      <c r="L80" s="525"/>
      <c r="M80" s="177" t="e">
        <f>SUM(M74:M79)</f>
        <v>#REF!</v>
      </c>
      <c r="N80" s="178" t="s">
        <v>24</v>
      </c>
    </row>
    <row r="81" spans="1:9" x14ac:dyDescent="0.25">
      <c r="A81" s="152"/>
      <c r="B81" s="128"/>
      <c r="C81" s="128"/>
      <c r="D81" s="128"/>
      <c r="E81" s="128"/>
      <c r="F81" s="142"/>
      <c r="G81" s="302"/>
      <c r="H81" s="142"/>
      <c r="I81" s="311"/>
    </row>
    <row r="82" spans="1:9" x14ac:dyDescent="0.25">
      <c r="A82" s="152" t="s">
        <v>12</v>
      </c>
      <c r="B82" s="128">
        <v>30036791</v>
      </c>
      <c r="C82" s="153"/>
      <c r="D82" s="128"/>
      <c r="E82" s="128"/>
      <c r="F82" s="142" t="s">
        <v>16</v>
      </c>
      <c r="G82" s="302"/>
      <c r="H82" s="142"/>
      <c r="I82" s="315"/>
    </row>
    <row r="83" spans="1:9" x14ac:dyDescent="0.25">
      <c r="A83" s="152" t="s">
        <v>12</v>
      </c>
      <c r="B83" s="128">
        <v>30042116</v>
      </c>
      <c r="C83" s="153" t="s">
        <v>81</v>
      </c>
      <c r="D83" s="128"/>
      <c r="E83" s="128"/>
      <c r="F83" s="142" t="s">
        <v>64</v>
      </c>
      <c r="G83" s="302"/>
      <c r="H83" s="142"/>
      <c r="I83" s="311"/>
    </row>
    <row r="84" spans="1:9" x14ac:dyDescent="0.25">
      <c r="A84" s="152" t="s">
        <v>12</v>
      </c>
      <c r="B84" s="141">
        <v>30041483</v>
      </c>
      <c r="C84" s="154" t="s">
        <v>94</v>
      </c>
      <c r="D84" s="141"/>
      <c r="E84" s="141"/>
      <c r="F84" s="142" t="s">
        <v>14</v>
      </c>
      <c r="G84" s="304"/>
      <c r="H84" s="143"/>
      <c r="I84" s="316"/>
    </row>
    <row r="85" spans="1:9" x14ac:dyDescent="0.25">
      <c r="A85" s="152" t="s">
        <v>12</v>
      </c>
      <c r="B85" s="141">
        <v>30041482</v>
      </c>
      <c r="C85" s="154" t="s">
        <v>94</v>
      </c>
      <c r="D85" s="141"/>
      <c r="E85" s="141"/>
      <c r="F85" s="143" t="s">
        <v>17</v>
      </c>
      <c r="G85" s="304"/>
      <c r="H85" s="143"/>
      <c r="I85" s="316"/>
    </row>
    <row r="86" spans="1:9" x14ac:dyDescent="0.25">
      <c r="A86" s="156"/>
      <c r="B86" s="141"/>
      <c r="C86" s="154"/>
      <c r="D86" s="141"/>
      <c r="E86" s="141"/>
      <c r="F86" s="143"/>
      <c r="G86" s="304"/>
      <c r="H86" s="143"/>
      <c r="I86" s="316"/>
    </row>
    <row r="87" spans="1:9" x14ac:dyDescent="0.25">
      <c r="A87" s="156"/>
      <c r="B87" s="128"/>
      <c r="C87" s="153"/>
      <c r="D87" s="128"/>
      <c r="E87" s="128"/>
      <c r="F87" s="142"/>
      <c r="G87" s="302"/>
      <c r="H87" s="142"/>
      <c r="I87" s="311"/>
    </row>
    <row r="88" spans="1:9" x14ac:dyDescent="0.25">
      <c r="A88" s="145"/>
      <c r="B88" s="128"/>
      <c r="C88" s="148"/>
      <c r="D88" s="128"/>
      <c r="E88" s="128"/>
      <c r="F88" s="142"/>
      <c r="G88" s="302"/>
      <c r="H88" s="142"/>
      <c r="I88" s="311"/>
    </row>
    <row r="89" spans="1:9" x14ac:dyDescent="0.25">
      <c r="A89" s="298"/>
      <c r="B89" s="299"/>
      <c r="C89" s="300"/>
      <c r="D89" s="299"/>
      <c r="E89" s="299"/>
      <c r="F89" s="297"/>
      <c r="G89" s="306"/>
      <c r="H89" s="297"/>
      <c r="I89" s="313"/>
    </row>
    <row r="90" spans="1:9" ht="16.5" thickBot="1" x14ac:dyDescent="0.3">
      <c r="A90" s="157"/>
      <c r="B90" s="158"/>
      <c r="C90" s="158"/>
      <c r="D90" s="158"/>
      <c r="E90" s="158"/>
      <c r="F90" s="159"/>
      <c r="G90" s="307"/>
      <c r="H90" s="159"/>
      <c r="I90" s="314"/>
    </row>
    <row r="91" spans="1:9" ht="16.5" thickBot="1" x14ac:dyDescent="0.3"/>
    <row r="92" spans="1:9" ht="16.5" thickBot="1" x14ac:dyDescent="0.3">
      <c r="A92" s="179" t="s">
        <v>25</v>
      </c>
      <c r="B92" s="180" t="s">
        <v>18</v>
      </c>
      <c r="C92" s="181" t="s">
        <v>19</v>
      </c>
      <c r="D92" s="182" t="s">
        <v>20</v>
      </c>
      <c r="E92" s="183" t="s">
        <v>21</v>
      </c>
      <c r="F92" s="184" t="s">
        <v>22</v>
      </c>
      <c r="G92" s="185" t="s">
        <v>23</v>
      </c>
      <c r="H92" s="186" t="s">
        <v>24</v>
      </c>
    </row>
    <row r="93" spans="1:9" x14ac:dyDescent="0.25">
      <c r="A93" s="187" t="s">
        <v>27</v>
      </c>
      <c r="B93" s="188">
        <f t="shared" ref="B93:G93" si="3">COUNTIF($A$6:$A$32,B92)</f>
        <v>2</v>
      </c>
      <c r="C93" s="188">
        <f t="shared" si="3"/>
        <v>12</v>
      </c>
      <c r="D93" s="188">
        <f t="shared" si="3"/>
        <v>1</v>
      </c>
      <c r="E93" s="188">
        <f t="shared" si="3"/>
        <v>0</v>
      </c>
      <c r="F93" s="188">
        <f t="shared" si="3"/>
        <v>2</v>
      </c>
      <c r="G93" s="188">
        <f t="shared" si="3"/>
        <v>0</v>
      </c>
      <c r="H93" s="189">
        <f t="shared" ref="H93:H99" si="4">SUM(B93:G93)</f>
        <v>17</v>
      </c>
    </row>
    <row r="94" spans="1:9" x14ac:dyDescent="0.25">
      <c r="A94" s="190" t="s">
        <v>28</v>
      </c>
      <c r="B94" s="188" t="e">
        <f>COUNTIF(#REF!,B92)</f>
        <v>#REF!</v>
      </c>
      <c r="C94" s="188" t="e">
        <f>COUNTIF(#REF!,C92)</f>
        <v>#REF!</v>
      </c>
      <c r="D94" s="188" t="e">
        <f>COUNTIF(#REF!,D92)</f>
        <v>#REF!</v>
      </c>
      <c r="E94" s="188" t="e">
        <f>COUNTIF(#REF!,E92)</f>
        <v>#REF!</v>
      </c>
      <c r="F94" s="188" t="e">
        <f>COUNTIF(#REF!,F92)</f>
        <v>#REF!</v>
      </c>
      <c r="G94" s="188" t="e">
        <f>COUNTIF(#REF!,G92)</f>
        <v>#REF!</v>
      </c>
      <c r="H94" s="189" t="e">
        <f t="shared" si="4"/>
        <v>#REF!</v>
      </c>
    </row>
    <row r="95" spans="1:9" x14ac:dyDescent="0.25">
      <c r="A95" s="191" t="s">
        <v>29</v>
      </c>
      <c r="B95" s="188">
        <f t="shared" ref="B95:G95" si="5">COUNTIF($J$6:$J$32,B92)</f>
        <v>7</v>
      </c>
      <c r="C95" s="188">
        <f t="shared" si="5"/>
        <v>17</v>
      </c>
      <c r="D95" s="188">
        <f t="shared" si="5"/>
        <v>2</v>
      </c>
      <c r="E95" s="188">
        <f t="shared" si="5"/>
        <v>0</v>
      </c>
      <c r="F95" s="188">
        <f t="shared" si="5"/>
        <v>0</v>
      </c>
      <c r="G95" s="188">
        <f t="shared" si="5"/>
        <v>1</v>
      </c>
      <c r="H95" s="189">
        <f t="shared" si="4"/>
        <v>27</v>
      </c>
    </row>
    <row r="96" spans="1:9" x14ac:dyDescent="0.25">
      <c r="A96" s="192" t="s">
        <v>30</v>
      </c>
      <c r="B96" s="188">
        <f t="shared" ref="B96:G96" si="6">COUNTIF($A$37:$A$62,B$92)</f>
        <v>7</v>
      </c>
      <c r="C96" s="188">
        <f t="shared" si="6"/>
        <v>17</v>
      </c>
      <c r="D96" s="188">
        <f t="shared" si="6"/>
        <v>0</v>
      </c>
      <c r="E96" s="188">
        <f t="shared" si="6"/>
        <v>0</v>
      </c>
      <c r="F96" s="188">
        <f t="shared" si="6"/>
        <v>0</v>
      </c>
      <c r="G96" s="188">
        <f t="shared" si="6"/>
        <v>0</v>
      </c>
      <c r="H96" s="189">
        <f t="shared" si="4"/>
        <v>24</v>
      </c>
    </row>
    <row r="97" spans="1:38" x14ac:dyDescent="0.25">
      <c r="A97" s="193" t="s">
        <v>31</v>
      </c>
      <c r="B97" s="188" t="e">
        <f>COUNTIF(#REF!,B$92)</f>
        <v>#REF!</v>
      </c>
      <c r="C97" s="188" t="e">
        <f>COUNTIF(#REF!,C$92)</f>
        <v>#REF!</v>
      </c>
      <c r="D97" s="188" t="e">
        <f>COUNTIF(#REF!,D$92)</f>
        <v>#REF!</v>
      </c>
      <c r="E97" s="188" t="e">
        <f>COUNTIF(#REF!,E$92)</f>
        <v>#REF!</v>
      </c>
      <c r="F97" s="188" t="e">
        <f>COUNTIF(#REF!,F$92)</f>
        <v>#REF!</v>
      </c>
      <c r="G97" s="188" t="e">
        <f>COUNTIF(#REF!,G$92)</f>
        <v>#REF!</v>
      </c>
      <c r="H97" s="189" t="e">
        <f t="shared" si="4"/>
        <v>#REF!</v>
      </c>
    </row>
    <row r="98" spans="1:38" x14ac:dyDescent="0.25">
      <c r="A98" s="194" t="s">
        <v>32</v>
      </c>
      <c r="B98" s="188">
        <f t="shared" ref="B98:G98" si="7">COUNTIF($J$37:$J$62,B$92)</f>
        <v>7</v>
      </c>
      <c r="C98" s="188">
        <f t="shared" si="7"/>
        <v>13</v>
      </c>
      <c r="D98" s="188">
        <f t="shared" si="7"/>
        <v>2</v>
      </c>
      <c r="E98" s="188">
        <f t="shared" si="7"/>
        <v>0</v>
      </c>
      <c r="F98" s="188">
        <f t="shared" si="7"/>
        <v>3</v>
      </c>
      <c r="G98" s="188">
        <f t="shared" si="7"/>
        <v>0</v>
      </c>
      <c r="H98" s="189">
        <f t="shared" si="4"/>
        <v>25</v>
      </c>
    </row>
    <row r="99" spans="1:38" ht="16.5" thickBot="1" x14ac:dyDescent="0.3">
      <c r="A99" s="195" t="s">
        <v>33</v>
      </c>
      <c r="B99" s="188">
        <f t="shared" ref="B99:G99" si="8">COUNTIF($A$65:$A$90,B$92)</f>
        <v>4</v>
      </c>
      <c r="C99" s="188">
        <f t="shared" si="8"/>
        <v>12</v>
      </c>
      <c r="D99" s="188">
        <f t="shared" si="8"/>
        <v>1</v>
      </c>
      <c r="E99" s="188">
        <f t="shared" si="8"/>
        <v>0</v>
      </c>
      <c r="F99" s="188">
        <f t="shared" si="8"/>
        <v>1</v>
      </c>
      <c r="G99" s="188">
        <f t="shared" si="8"/>
        <v>0</v>
      </c>
      <c r="H99" s="189">
        <f t="shared" si="4"/>
        <v>18</v>
      </c>
    </row>
    <row r="100" spans="1:38" ht="16.5" thickBot="1" x14ac:dyDescent="0.3">
      <c r="A100" s="186" t="s">
        <v>24</v>
      </c>
      <c r="B100" s="196" t="e">
        <f t="shared" ref="B100:H100" si="9">SUM(B93:B99)</f>
        <v>#REF!</v>
      </c>
      <c r="C100" s="196" t="e">
        <f t="shared" si="9"/>
        <v>#REF!</v>
      </c>
      <c r="D100" s="196" t="e">
        <f t="shared" si="9"/>
        <v>#REF!</v>
      </c>
      <c r="E100" s="196" t="e">
        <f t="shared" si="9"/>
        <v>#REF!</v>
      </c>
      <c r="F100" s="196" t="e">
        <f t="shared" si="9"/>
        <v>#REF!</v>
      </c>
      <c r="G100" s="196" t="e">
        <f t="shared" si="9"/>
        <v>#REF!</v>
      </c>
      <c r="H100" s="179" t="e">
        <f t="shared" si="9"/>
        <v>#REF!</v>
      </c>
    </row>
    <row r="101" spans="1:38" x14ac:dyDescent="0.25">
      <c r="A101" s="130"/>
    </row>
    <row r="102" spans="1:38" x14ac:dyDescent="0.25">
      <c r="A102" s="130"/>
    </row>
    <row r="103" spans="1:38" x14ac:dyDescent="0.25">
      <c r="A103" s="129" t="s">
        <v>34</v>
      </c>
      <c r="B103" s="129" t="s">
        <v>35</v>
      </c>
      <c r="C103" s="129" t="s">
        <v>36</v>
      </c>
      <c r="D103" s="129" t="s">
        <v>37</v>
      </c>
      <c r="E103" s="129" t="s">
        <v>38</v>
      </c>
      <c r="F103" s="129" t="s">
        <v>39</v>
      </c>
      <c r="G103" s="129" t="s">
        <v>40</v>
      </c>
      <c r="I103" s="129" t="s">
        <v>34</v>
      </c>
      <c r="J103" s="129" t="s">
        <v>36</v>
      </c>
      <c r="K103" s="129" t="s">
        <v>37</v>
      </c>
      <c r="L103" s="129" t="s">
        <v>38</v>
      </c>
      <c r="M103" s="129" t="s">
        <v>39</v>
      </c>
      <c r="N103" s="129" t="s">
        <v>40</v>
      </c>
      <c r="P103" s="129" t="s">
        <v>34</v>
      </c>
      <c r="Q103" s="129" t="s">
        <v>35</v>
      </c>
      <c r="R103" s="129" t="s">
        <v>36</v>
      </c>
      <c r="S103" s="129" t="s">
        <v>37</v>
      </c>
      <c r="T103" s="129" t="s">
        <v>38</v>
      </c>
      <c r="U103" s="129" t="s">
        <v>39</v>
      </c>
      <c r="V103" s="129" t="s">
        <v>40</v>
      </c>
      <c r="X103" s="129" t="s">
        <v>34</v>
      </c>
      <c r="Y103" s="129" t="s">
        <v>35</v>
      </c>
      <c r="Z103" s="129" t="s">
        <v>36</v>
      </c>
      <c r="AA103" s="129" t="s">
        <v>37</v>
      </c>
      <c r="AB103" s="129" t="s">
        <v>38</v>
      </c>
      <c r="AC103" s="129" t="s">
        <v>39</v>
      </c>
      <c r="AD103" s="129" t="s">
        <v>40</v>
      </c>
      <c r="AF103" s="129" t="s">
        <v>34</v>
      </c>
      <c r="AG103" s="129" t="s">
        <v>35</v>
      </c>
      <c r="AH103" s="129" t="s">
        <v>36</v>
      </c>
      <c r="AI103" s="129" t="s">
        <v>37</v>
      </c>
      <c r="AJ103" s="129" t="s">
        <v>38</v>
      </c>
      <c r="AK103" s="129" t="s">
        <v>39</v>
      </c>
      <c r="AL103" s="129" t="s">
        <v>40</v>
      </c>
    </row>
    <row r="104" spans="1:38" x14ac:dyDescent="0.25">
      <c r="A104" s="197">
        <f t="shared" ref="A104:B108" si="10">IF(B6="","",B6)</f>
        <v>34732</v>
      </c>
      <c r="B104" s="197">
        <f t="shared" si="10"/>
        <v>83644</v>
      </c>
      <c r="C104" s="198">
        <f>IF(B6="","",$A$4)</f>
        <v>46145</v>
      </c>
      <c r="D104" s="197" t="str">
        <f>IF(A6="","",A6)</f>
        <v>LCP</v>
      </c>
      <c r="E104" s="197" t="str">
        <f>IF(E6="","",E6)</f>
        <v>INTEGRITY</v>
      </c>
      <c r="F104" s="197">
        <f>IF(D6="","",D6)</f>
        <v>280682</v>
      </c>
      <c r="G104" s="199" t="str">
        <f>IF(G6="","",G6)</f>
        <v/>
      </c>
      <c r="H104" s="200">
        <v>1</v>
      </c>
      <c r="I104" s="197" t="e">
        <f>IF(#REF!="","",#REF!)</f>
        <v>#REF!</v>
      </c>
      <c r="J104" s="198" t="e">
        <f t="shared" ref="J104:J109" si="11">IF(K6="","",$J$4)</f>
        <v>#REF!</v>
      </c>
      <c r="K104" s="197" t="str">
        <f t="shared" ref="K104:K109" si="12">IF(J6="","",J6)</f>
        <v>SLC</v>
      </c>
      <c r="L104" s="197" t="str">
        <f t="shared" ref="L104:L109" si="13">IF(N6="","",N6)</f>
        <v>INTEGRITY</v>
      </c>
      <c r="M104" s="197" t="str">
        <f t="shared" ref="M104:M109" si="14">IF(M6="","",M6)</f>
        <v/>
      </c>
      <c r="N104" s="197" t="str">
        <f t="shared" ref="N104:N109" si="15">IF(P6="","",P6)</f>
        <v/>
      </c>
      <c r="O104" s="200"/>
      <c r="P104" s="197">
        <f t="shared" ref="P104:Q111" si="16">IF(B37="","",B37)</f>
        <v>34787</v>
      </c>
      <c r="Q104" s="197">
        <f t="shared" si="16"/>
        <v>84149</v>
      </c>
      <c r="R104" s="198" t="e">
        <f t="shared" ref="R104:R111" si="17">IF(B37="","",$A$35)</f>
        <v>#REF!</v>
      </c>
      <c r="S104" s="197" t="str">
        <f t="shared" ref="S104:S111" si="18">IF(A37="","",A37)</f>
        <v>SLC</v>
      </c>
      <c r="T104" s="197" t="str">
        <f t="shared" ref="T104:T111" si="19">IF(E37="","",E37)</f>
        <v>INTEGRITY</v>
      </c>
      <c r="U104" s="197" t="str">
        <f t="shared" ref="U104:U111" si="20">IF(D37="","",D37)</f>
        <v/>
      </c>
      <c r="V104" s="197" t="str">
        <f t="shared" ref="V104:V111" si="21">IF(G37="","",G37)</f>
        <v/>
      </c>
      <c r="W104" s="200"/>
      <c r="X104" s="197" t="e">
        <f>IF(#REF!="","",#REF!)</f>
        <v>#REF!</v>
      </c>
      <c r="Y104" s="197" t="e">
        <f>IF(#REF!="","",#REF!)</f>
        <v>#REF!</v>
      </c>
      <c r="Z104" s="198" t="e">
        <f>IF(#REF!="","",#REF!)</f>
        <v>#REF!</v>
      </c>
      <c r="AA104" s="197" t="e">
        <f>IF(#REF!="","",#REF!)</f>
        <v>#REF!</v>
      </c>
      <c r="AB104" s="197" t="e">
        <f>IF(#REF!="","",#REF!)</f>
        <v>#REF!</v>
      </c>
      <c r="AC104" s="197" t="e">
        <f>IF(#REF!="","",#REF!)</f>
        <v>#REF!</v>
      </c>
      <c r="AD104" s="197" t="e">
        <f>IF(#REF!="","",#REF!)</f>
        <v>#REF!</v>
      </c>
      <c r="AF104" s="197">
        <f t="shared" ref="AF104:AG111" si="22">IF(K37="","",K37)</f>
        <v>34823</v>
      </c>
      <c r="AG104" s="197">
        <f t="shared" si="22"/>
        <v>84224</v>
      </c>
      <c r="AH104" s="198" t="e">
        <f t="shared" ref="AH104:AH111" si="23">IF(K37="","",$J$35)</f>
        <v>#REF!</v>
      </c>
      <c r="AI104" s="197" t="str">
        <f t="shared" ref="AI104:AI111" si="24">IF(J37="","",J37)</f>
        <v>SLC</v>
      </c>
      <c r="AJ104" s="197" t="str">
        <f t="shared" ref="AJ104:AJ111" si="25">IF(N37="","",N37)</f>
        <v>SAUER</v>
      </c>
      <c r="AK104" s="197" t="str">
        <f t="shared" ref="AK104:AK111" si="26">IF(M37="","",M37)</f>
        <v/>
      </c>
      <c r="AL104" s="197" t="str">
        <f t="shared" ref="AL104:AL111" si="27">IF(P37="","",P37)</f>
        <v/>
      </c>
    </row>
    <row r="105" spans="1:38" x14ac:dyDescent="0.25">
      <c r="A105" s="197">
        <f t="shared" si="10"/>
        <v>34733</v>
      </c>
      <c r="B105" s="197">
        <f t="shared" si="10"/>
        <v>83565</v>
      </c>
      <c r="C105" s="198">
        <f>IF(B7="","",$A$4)</f>
        <v>46145</v>
      </c>
      <c r="D105" s="197" t="str">
        <f>IF(A7="","",A7)</f>
        <v>SLC</v>
      </c>
      <c r="E105" s="197" t="str">
        <f>IF(E7="","",E7)</f>
        <v>HANDY</v>
      </c>
      <c r="F105" s="197" t="str">
        <f>IF(D7="","",D7)</f>
        <v/>
      </c>
      <c r="G105" s="197" t="str">
        <f>IF(G7="","",G7)</f>
        <v/>
      </c>
      <c r="H105" s="200">
        <v>2</v>
      </c>
      <c r="I105" s="197" t="e">
        <f>IF(#REF!="","",#REF!)</f>
        <v>#REF!</v>
      </c>
      <c r="J105" s="198" t="e">
        <f t="shared" si="11"/>
        <v>#REF!</v>
      </c>
      <c r="K105" s="197" t="str">
        <f t="shared" si="12"/>
        <v>SLC</v>
      </c>
      <c r="L105" s="197" t="str">
        <f t="shared" si="13"/>
        <v>SAUER</v>
      </c>
      <c r="M105" s="197" t="str">
        <f t="shared" si="14"/>
        <v/>
      </c>
      <c r="N105" s="197" t="str">
        <f t="shared" si="15"/>
        <v/>
      </c>
      <c r="O105" s="200"/>
      <c r="P105" s="197">
        <f t="shared" si="16"/>
        <v>34788</v>
      </c>
      <c r="Q105" s="197">
        <f t="shared" si="16"/>
        <v>84150</v>
      </c>
      <c r="R105" s="198" t="e">
        <f t="shared" si="17"/>
        <v>#REF!</v>
      </c>
      <c r="S105" s="197" t="str">
        <f t="shared" si="18"/>
        <v>SLC</v>
      </c>
      <c r="T105" s="197" t="str">
        <f t="shared" si="19"/>
        <v>INTEGRITY</v>
      </c>
      <c r="U105" s="197" t="str">
        <f t="shared" si="20"/>
        <v/>
      </c>
      <c r="V105" s="197" t="str">
        <f t="shared" si="21"/>
        <v/>
      </c>
      <c r="W105" s="200"/>
      <c r="X105" s="197" t="e">
        <f>IF(#REF!="","",#REF!)</f>
        <v>#REF!</v>
      </c>
      <c r="Y105" s="197" t="e">
        <f>IF(#REF!="","",#REF!)</f>
        <v>#REF!</v>
      </c>
      <c r="Z105" s="198" t="e">
        <f>IF(#REF!="","",#REF!)</f>
        <v>#REF!</v>
      </c>
      <c r="AA105" s="197" t="e">
        <f>IF(#REF!="","",#REF!)</f>
        <v>#REF!</v>
      </c>
      <c r="AB105" s="197" t="e">
        <f>IF(#REF!="","",#REF!)</f>
        <v>#REF!</v>
      </c>
      <c r="AC105" s="197" t="e">
        <f>IF(#REF!="","",#REF!)</f>
        <v>#REF!</v>
      </c>
      <c r="AD105" s="197" t="e">
        <f>IF(#REF!="","",#REF!)</f>
        <v>#REF!</v>
      </c>
      <c r="AF105" s="197">
        <f t="shared" si="22"/>
        <v>34824</v>
      </c>
      <c r="AG105" s="197">
        <f t="shared" si="22"/>
        <v>84225</v>
      </c>
      <c r="AH105" s="198" t="e">
        <f t="shared" si="23"/>
        <v>#REF!</v>
      </c>
      <c r="AI105" s="197" t="str">
        <f t="shared" si="24"/>
        <v>SLC</v>
      </c>
      <c r="AJ105" s="197" t="str">
        <f t="shared" si="25"/>
        <v>INTEGRITY</v>
      </c>
      <c r="AK105" s="197" t="str">
        <f t="shared" si="26"/>
        <v/>
      </c>
      <c r="AL105" s="197" t="str">
        <f t="shared" si="27"/>
        <v/>
      </c>
    </row>
    <row r="106" spans="1:38" x14ac:dyDescent="0.25">
      <c r="A106" s="197">
        <f t="shared" si="10"/>
        <v>34734</v>
      </c>
      <c r="B106" s="197">
        <f t="shared" si="10"/>
        <v>83566</v>
      </c>
      <c r="C106" s="198">
        <f>IF(B8="","",$A$4)</f>
        <v>46145</v>
      </c>
      <c r="D106" s="197" t="str">
        <f>IF(A8="","",A8)</f>
        <v>SLC</v>
      </c>
      <c r="E106" s="197" t="str">
        <f>IF(E8="","",E8)</f>
        <v>INTEGRITY</v>
      </c>
      <c r="F106" s="197" t="str">
        <f>IF(D8="","",D8)</f>
        <v/>
      </c>
      <c r="G106" s="197" t="str">
        <f>IF(G8="","",G8)</f>
        <v/>
      </c>
      <c r="H106" s="200">
        <v>3</v>
      </c>
      <c r="I106" s="197" t="e">
        <f>IF(#REF!="","",#REF!)</f>
        <v>#REF!</v>
      </c>
      <c r="J106" s="198" t="e">
        <f t="shared" si="11"/>
        <v>#REF!</v>
      </c>
      <c r="K106" s="197" t="str">
        <f t="shared" si="12"/>
        <v>SLC</v>
      </c>
      <c r="L106" s="197" t="str">
        <f t="shared" si="13"/>
        <v>SAUER</v>
      </c>
      <c r="M106" s="197" t="str">
        <f t="shared" si="14"/>
        <v/>
      </c>
      <c r="N106" s="197" t="str">
        <f t="shared" si="15"/>
        <v/>
      </c>
      <c r="O106" s="200"/>
      <c r="P106" s="197">
        <f t="shared" si="16"/>
        <v>34789</v>
      </c>
      <c r="Q106" s="197">
        <f t="shared" si="16"/>
        <v>84151</v>
      </c>
      <c r="R106" s="198" t="e">
        <f t="shared" si="17"/>
        <v>#REF!</v>
      </c>
      <c r="S106" s="197" t="str">
        <f t="shared" si="18"/>
        <v>SLC</v>
      </c>
      <c r="T106" s="197" t="str">
        <f t="shared" si="19"/>
        <v>INTEGRITY</v>
      </c>
      <c r="U106" s="197" t="str">
        <f t="shared" si="20"/>
        <v/>
      </c>
      <c r="V106" s="197" t="str">
        <f t="shared" si="21"/>
        <v/>
      </c>
      <c r="W106" s="200"/>
      <c r="X106" s="197" t="e">
        <f>IF(#REF!="","",#REF!)</f>
        <v>#REF!</v>
      </c>
      <c r="Y106" s="197" t="e">
        <f>IF(#REF!="","",#REF!)</f>
        <v>#REF!</v>
      </c>
      <c r="Z106" s="198" t="e">
        <f>IF(#REF!="","",#REF!)</f>
        <v>#REF!</v>
      </c>
      <c r="AA106" s="197" t="e">
        <f>IF(#REF!="","",#REF!)</f>
        <v>#REF!</v>
      </c>
      <c r="AB106" s="197" t="e">
        <f>IF(#REF!="","",#REF!)</f>
        <v>#REF!</v>
      </c>
      <c r="AC106" s="197" t="e">
        <f>IF(#REF!="","",#REF!)</f>
        <v>#REF!</v>
      </c>
      <c r="AD106" s="197" t="e">
        <f>IF(#REF!="","",#REF!)</f>
        <v>#REF!</v>
      </c>
      <c r="AF106" s="197">
        <f t="shared" si="22"/>
        <v>34825</v>
      </c>
      <c r="AG106" s="197">
        <f t="shared" si="22"/>
        <v>84226</v>
      </c>
      <c r="AH106" s="198" t="e">
        <f t="shared" si="23"/>
        <v>#REF!</v>
      </c>
      <c r="AI106" s="197" t="str">
        <f t="shared" si="24"/>
        <v>SLC</v>
      </c>
      <c r="AJ106" s="197" t="str">
        <f t="shared" si="25"/>
        <v>INTEGRITY</v>
      </c>
      <c r="AK106" s="197" t="str">
        <f t="shared" si="26"/>
        <v/>
      </c>
      <c r="AL106" s="197" t="str">
        <f t="shared" si="27"/>
        <v/>
      </c>
    </row>
    <row r="107" spans="1:38" x14ac:dyDescent="0.25">
      <c r="A107" s="197">
        <f t="shared" si="10"/>
        <v>34735</v>
      </c>
      <c r="B107" s="197">
        <f t="shared" si="10"/>
        <v>83567</v>
      </c>
      <c r="C107" s="198">
        <f>IF(B9="","",$A$4)</f>
        <v>46145</v>
      </c>
      <c r="D107" s="197" t="str">
        <f>IF(A9="","",A9)</f>
        <v>SLC</v>
      </c>
      <c r="E107" s="197" t="str">
        <f>IF(E9="","",E9)</f>
        <v>HANDY</v>
      </c>
      <c r="F107" s="197" t="str">
        <f>IF(D9="","",D9)</f>
        <v/>
      </c>
      <c r="G107" s="197" t="str">
        <f>IF(G9="","",G9)</f>
        <v/>
      </c>
      <c r="H107" s="200">
        <v>4</v>
      </c>
      <c r="I107" s="197" t="e">
        <f>IF(#REF!="","",#REF!)</f>
        <v>#REF!</v>
      </c>
      <c r="J107" s="198" t="e">
        <f t="shared" si="11"/>
        <v>#REF!</v>
      </c>
      <c r="K107" s="197" t="str">
        <f t="shared" si="12"/>
        <v>SLC</v>
      </c>
      <c r="L107" s="197" t="str">
        <f t="shared" si="13"/>
        <v>SUNRISE</v>
      </c>
      <c r="M107" s="197" t="str">
        <f t="shared" si="14"/>
        <v/>
      </c>
      <c r="N107" s="197" t="str">
        <f t="shared" si="15"/>
        <v/>
      </c>
      <c r="O107" s="200"/>
      <c r="P107" s="197">
        <f t="shared" si="16"/>
        <v>34790</v>
      </c>
      <c r="Q107" s="197">
        <f t="shared" si="16"/>
        <v>84152</v>
      </c>
      <c r="R107" s="198" t="e">
        <f t="shared" si="17"/>
        <v>#REF!</v>
      </c>
      <c r="S107" s="197" t="str">
        <f t="shared" si="18"/>
        <v>SLC</v>
      </c>
      <c r="T107" s="197" t="str">
        <f t="shared" si="19"/>
        <v>SAUER</v>
      </c>
      <c r="U107" s="197" t="str">
        <f t="shared" si="20"/>
        <v/>
      </c>
      <c r="V107" s="197" t="str">
        <f t="shared" si="21"/>
        <v/>
      </c>
      <c r="W107" s="200"/>
      <c r="X107" s="197" t="e">
        <f>IF(#REF!="","",#REF!)</f>
        <v>#REF!</v>
      </c>
      <c r="Y107" s="197" t="e">
        <f>IF(#REF!="","",#REF!)</f>
        <v>#REF!</v>
      </c>
      <c r="Z107" s="198" t="e">
        <f>IF(#REF!="","",#REF!)</f>
        <v>#REF!</v>
      </c>
      <c r="AA107" s="197" t="e">
        <f>IF(#REF!="","",#REF!)</f>
        <v>#REF!</v>
      </c>
      <c r="AB107" s="197" t="e">
        <f>IF(#REF!="","",#REF!)</f>
        <v>#REF!</v>
      </c>
      <c r="AC107" s="197" t="e">
        <f>IF(#REF!="","",#REF!)</f>
        <v>#REF!</v>
      </c>
      <c r="AD107" s="197" t="e">
        <f>IF(#REF!="","",#REF!)</f>
        <v>#REF!</v>
      </c>
      <c r="AF107" s="197">
        <f t="shared" si="22"/>
        <v>34826</v>
      </c>
      <c r="AG107" s="197">
        <f t="shared" si="22"/>
        <v>84227</v>
      </c>
      <c r="AH107" s="198" t="e">
        <f t="shared" si="23"/>
        <v>#REF!</v>
      </c>
      <c r="AI107" s="197" t="str">
        <f t="shared" si="24"/>
        <v>SLC</v>
      </c>
      <c r="AJ107" s="197" t="str">
        <f t="shared" si="25"/>
        <v>SAUER</v>
      </c>
      <c r="AK107" s="197" t="str">
        <f t="shared" si="26"/>
        <v/>
      </c>
      <c r="AL107" s="197" t="str">
        <f t="shared" si="27"/>
        <v/>
      </c>
    </row>
    <row r="108" spans="1:38" x14ac:dyDescent="0.25">
      <c r="A108" s="197">
        <f t="shared" si="10"/>
        <v>34736</v>
      </c>
      <c r="B108" s="197">
        <f t="shared" si="10"/>
        <v>83568</v>
      </c>
      <c r="C108" s="198">
        <f>IF(B10="","",$A$4)</f>
        <v>46145</v>
      </c>
      <c r="D108" s="197" t="str">
        <f>IF(A10="","",A10)</f>
        <v>SLC</v>
      </c>
      <c r="E108" s="197" t="str">
        <f>IF(E10="","",E10)</f>
        <v>HANDY</v>
      </c>
      <c r="F108" s="197" t="str">
        <f>IF(D10="","",D10)</f>
        <v/>
      </c>
      <c r="G108" s="197" t="str">
        <f>IF(G10="","",G10)</f>
        <v/>
      </c>
      <c r="H108" s="200">
        <v>5</v>
      </c>
      <c r="I108" s="197" t="e">
        <f>IF(#REF!="","",#REF!)</f>
        <v>#REF!</v>
      </c>
      <c r="J108" s="198" t="e">
        <f t="shared" si="11"/>
        <v>#REF!</v>
      </c>
      <c r="K108" s="197" t="str">
        <f t="shared" si="12"/>
        <v>SLC</v>
      </c>
      <c r="L108" s="197" t="str">
        <f t="shared" si="13"/>
        <v>SUNRISE</v>
      </c>
      <c r="M108" s="197" t="str">
        <f t="shared" si="14"/>
        <v/>
      </c>
      <c r="N108" s="197" t="str">
        <f t="shared" si="15"/>
        <v/>
      </c>
      <c r="O108" s="200"/>
      <c r="P108" s="197">
        <f t="shared" si="16"/>
        <v>34791</v>
      </c>
      <c r="Q108" s="197">
        <f t="shared" si="16"/>
        <v>84153</v>
      </c>
      <c r="R108" s="198" t="e">
        <f t="shared" si="17"/>
        <v>#REF!</v>
      </c>
      <c r="S108" s="197" t="str">
        <f t="shared" si="18"/>
        <v>SLC</v>
      </c>
      <c r="T108" s="197" t="str">
        <f t="shared" si="19"/>
        <v>SAUER</v>
      </c>
      <c r="U108" s="197" t="str">
        <f t="shared" si="20"/>
        <v/>
      </c>
      <c r="V108" s="197" t="str">
        <f t="shared" si="21"/>
        <v/>
      </c>
      <c r="W108" s="200"/>
      <c r="X108" s="197" t="e">
        <f>IF(#REF!="","",#REF!)</f>
        <v>#REF!</v>
      </c>
      <c r="Y108" s="197" t="e">
        <f>IF(#REF!="","",#REF!)</f>
        <v>#REF!</v>
      </c>
      <c r="Z108" s="198" t="e">
        <f>IF(#REF!="","",#REF!)</f>
        <v>#REF!</v>
      </c>
      <c r="AA108" s="197" t="e">
        <f>IF(#REF!="","",#REF!)</f>
        <v>#REF!</v>
      </c>
      <c r="AB108" s="197" t="e">
        <f>IF(#REF!="","",#REF!)</f>
        <v>#REF!</v>
      </c>
      <c r="AC108" s="197" t="e">
        <f>IF(#REF!="","",#REF!)</f>
        <v>#REF!</v>
      </c>
      <c r="AD108" s="197" t="e">
        <f>IF(#REF!="","",#REF!)</f>
        <v>#REF!</v>
      </c>
      <c r="AF108" s="197">
        <f t="shared" si="22"/>
        <v>34827</v>
      </c>
      <c r="AG108" s="197">
        <f t="shared" si="22"/>
        <v>84228</v>
      </c>
      <c r="AH108" s="198" t="e">
        <f t="shared" si="23"/>
        <v>#REF!</v>
      </c>
      <c r="AI108" s="197" t="str">
        <f t="shared" si="24"/>
        <v>SLC</v>
      </c>
      <c r="AJ108" s="197" t="str">
        <f t="shared" si="25"/>
        <v>SUNRISE</v>
      </c>
      <c r="AK108" s="197" t="str">
        <f t="shared" si="26"/>
        <v/>
      </c>
      <c r="AL108" s="197" t="str">
        <f t="shared" si="27"/>
        <v/>
      </c>
    </row>
    <row r="109" spans="1:38" x14ac:dyDescent="0.25">
      <c r="A109" s="197">
        <f t="shared" ref="A109:B117" si="28">IF(B15="","",B15)</f>
        <v>34741</v>
      </c>
      <c r="B109" s="197">
        <f t="shared" si="28"/>
        <v>83574</v>
      </c>
      <c r="C109" s="198" t="str">
        <f t="shared" ref="C109:C117" si="29">IF(F15="","",F15)</f>
        <v/>
      </c>
      <c r="D109" s="197" t="str">
        <f t="shared" ref="D109:D117" si="30">IF(A15="","",A15)</f>
        <v>SLC</v>
      </c>
      <c r="E109" s="197" t="str">
        <f t="shared" ref="E109:E117" si="31">IF(E15="","",E15)</f>
        <v>SAUER</v>
      </c>
      <c r="F109" s="197" t="str">
        <f t="shared" ref="F109:F117" si="32">IF(D15="","",D15)</f>
        <v/>
      </c>
      <c r="G109" s="197">
        <f t="shared" ref="G109:G117" si="33">IF(C15="","",C15)</f>
        <v>83574</v>
      </c>
      <c r="H109" s="200">
        <v>6</v>
      </c>
      <c r="I109" s="197" t="e">
        <f>IF(#REF!="","",#REF!)</f>
        <v>#REF!</v>
      </c>
      <c r="J109" s="198" t="e">
        <f t="shared" si="11"/>
        <v>#REF!</v>
      </c>
      <c r="K109" s="197" t="str">
        <f t="shared" si="12"/>
        <v>SLC</v>
      </c>
      <c r="L109" s="197" t="str">
        <f t="shared" si="13"/>
        <v>SUNRISE</v>
      </c>
      <c r="M109" s="197" t="str">
        <f t="shared" si="14"/>
        <v/>
      </c>
      <c r="N109" s="197" t="str">
        <f t="shared" si="15"/>
        <v/>
      </c>
      <c r="O109" s="200"/>
      <c r="P109" s="197">
        <f t="shared" si="16"/>
        <v>34792</v>
      </c>
      <c r="Q109" s="197">
        <f t="shared" si="16"/>
        <v>84154</v>
      </c>
      <c r="R109" s="198" t="e">
        <f t="shared" si="17"/>
        <v>#REF!</v>
      </c>
      <c r="S109" s="197" t="str">
        <f t="shared" si="18"/>
        <v>SLC</v>
      </c>
      <c r="T109" s="197" t="str">
        <f t="shared" si="19"/>
        <v>SUNRISE</v>
      </c>
      <c r="U109" s="197" t="str">
        <f t="shared" si="20"/>
        <v/>
      </c>
      <c r="V109" s="197" t="str">
        <f t="shared" si="21"/>
        <v/>
      </c>
      <c r="W109" s="200"/>
      <c r="X109" s="197" t="e">
        <f>IF(#REF!="","",#REF!)</f>
        <v>#REF!</v>
      </c>
      <c r="Y109" s="197" t="e">
        <f>IF(#REF!="","",#REF!)</f>
        <v>#REF!</v>
      </c>
      <c r="Z109" s="198" t="e">
        <f>IF(#REF!="","",#REF!)</f>
        <v>#REF!</v>
      </c>
      <c r="AA109" s="197" t="e">
        <f>IF(#REF!="","",#REF!)</f>
        <v>#REF!</v>
      </c>
      <c r="AB109" s="197" t="e">
        <f>IF(#REF!="","",#REF!)</f>
        <v>#REF!</v>
      </c>
      <c r="AC109" s="197" t="e">
        <f>IF(#REF!="","",#REF!)</f>
        <v>#REF!</v>
      </c>
      <c r="AD109" s="197" t="e">
        <f>IF(#REF!="","",#REF!)</f>
        <v>#REF!</v>
      </c>
      <c r="AF109" s="197">
        <f t="shared" si="22"/>
        <v>34828</v>
      </c>
      <c r="AG109" s="197">
        <f t="shared" si="22"/>
        <v>84229</v>
      </c>
      <c r="AH109" s="198" t="e">
        <f t="shared" si="23"/>
        <v>#REF!</v>
      </c>
      <c r="AI109" s="197" t="str">
        <f t="shared" si="24"/>
        <v>SLC</v>
      </c>
      <c r="AJ109" s="197" t="str">
        <f t="shared" si="25"/>
        <v>SUNRISE</v>
      </c>
      <c r="AK109" s="197" t="str">
        <f t="shared" si="26"/>
        <v/>
      </c>
      <c r="AL109" s="197" t="str">
        <f t="shared" si="27"/>
        <v/>
      </c>
    </row>
    <row r="110" spans="1:38" x14ac:dyDescent="0.25">
      <c r="A110" s="197">
        <f t="shared" si="28"/>
        <v>34742</v>
      </c>
      <c r="B110" s="197">
        <f t="shared" si="28"/>
        <v>83575</v>
      </c>
      <c r="C110" s="198" t="str">
        <f t="shared" si="29"/>
        <v/>
      </c>
      <c r="D110" s="197" t="str">
        <f t="shared" si="30"/>
        <v>SLC</v>
      </c>
      <c r="E110" s="197" t="str">
        <f t="shared" si="31"/>
        <v>CHR</v>
      </c>
      <c r="F110" s="197" t="str">
        <f t="shared" si="32"/>
        <v/>
      </c>
      <c r="G110" s="197">
        <f t="shared" si="33"/>
        <v>83575</v>
      </c>
      <c r="H110" s="200">
        <v>7</v>
      </c>
      <c r="I110" s="197" t="e">
        <f>IF(#REF!="","",#REF!)</f>
        <v>#REF!</v>
      </c>
      <c r="J110" s="198" t="e">
        <f t="shared" ref="J110:J119" si="34">IF(K14="","",$J$4)</f>
        <v>#REF!</v>
      </c>
      <c r="K110" s="197" t="str">
        <f t="shared" ref="K110:K119" si="35">IF(J14="","",J14)</f>
        <v>SLC</v>
      </c>
      <c r="L110" s="197" t="str">
        <f t="shared" ref="L110:L119" si="36">IF(N14="","",N14)</f>
        <v>HANDY</v>
      </c>
      <c r="M110" s="197" t="str">
        <f t="shared" ref="M110:M119" si="37">IF(M14="","",M14)</f>
        <v/>
      </c>
      <c r="N110" s="197" t="str">
        <f t="shared" ref="N110:N119" si="38">IF(P14="","",P14)</f>
        <v/>
      </c>
      <c r="O110" s="200"/>
      <c r="P110" s="197">
        <f t="shared" si="16"/>
        <v>34793</v>
      </c>
      <c r="Q110" s="197">
        <f t="shared" si="16"/>
        <v>83155</v>
      </c>
      <c r="R110" s="198" t="e">
        <f t="shared" si="17"/>
        <v>#REF!</v>
      </c>
      <c r="S110" s="197" t="str">
        <f t="shared" si="18"/>
        <v>SLC</v>
      </c>
      <c r="T110" s="197" t="str">
        <f t="shared" si="19"/>
        <v>SUNRISE</v>
      </c>
      <c r="U110" s="197" t="str">
        <f t="shared" si="20"/>
        <v>typo</v>
      </c>
      <c r="V110" s="197" t="str">
        <f t="shared" si="21"/>
        <v/>
      </c>
      <c r="W110" s="200"/>
      <c r="X110" s="197" t="e">
        <f>IF(#REF!="","",#REF!)</f>
        <v>#REF!</v>
      </c>
      <c r="Y110" s="197" t="e">
        <f>IF(#REF!="","",#REF!)</f>
        <v>#REF!</v>
      </c>
      <c r="Z110" s="198" t="e">
        <f>IF(#REF!="","",#REF!)</f>
        <v>#REF!</v>
      </c>
      <c r="AA110" s="197" t="e">
        <f>IF(#REF!="","",#REF!)</f>
        <v>#REF!</v>
      </c>
      <c r="AB110" s="197" t="e">
        <f>IF(#REF!="","",#REF!)</f>
        <v>#REF!</v>
      </c>
      <c r="AC110" s="197" t="e">
        <f>IF(#REF!="","",#REF!)</f>
        <v>#REF!</v>
      </c>
      <c r="AD110" s="197" t="e">
        <f>IF(#REF!="","",#REF!)</f>
        <v>#REF!</v>
      </c>
      <c r="AF110" s="197">
        <f t="shared" si="22"/>
        <v>34829</v>
      </c>
      <c r="AG110" s="197">
        <f t="shared" si="22"/>
        <v>84230</v>
      </c>
      <c r="AH110" s="198" t="e">
        <f t="shared" si="23"/>
        <v>#REF!</v>
      </c>
      <c r="AI110" s="197" t="str">
        <f t="shared" si="24"/>
        <v>SLC</v>
      </c>
      <c r="AJ110" s="197" t="str">
        <f t="shared" si="25"/>
        <v>SUNRISE</v>
      </c>
      <c r="AK110" s="197" t="str">
        <f t="shared" si="26"/>
        <v/>
      </c>
      <c r="AL110" s="197" t="str">
        <f t="shared" si="27"/>
        <v/>
      </c>
    </row>
    <row r="111" spans="1:38" x14ac:dyDescent="0.25">
      <c r="A111" s="197">
        <f t="shared" si="28"/>
        <v>34743</v>
      </c>
      <c r="B111" s="197">
        <f t="shared" si="28"/>
        <v>83576</v>
      </c>
      <c r="C111" s="198" t="str">
        <f t="shared" si="29"/>
        <v/>
      </c>
      <c r="D111" s="197" t="str">
        <f t="shared" si="30"/>
        <v>SLC</v>
      </c>
      <c r="E111" s="197" t="str">
        <f t="shared" si="31"/>
        <v>CHR</v>
      </c>
      <c r="F111" s="197" t="str">
        <f t="shared" si="32"/>
        <v/>
      </c>
      <c r="G111" s="197">
        <f t="shared" si="33"/>
        <v>83576</v>
      </c>
      <c r="H111" s="200">
        <v>8</v>
      </c>
      <c r="I111" s="197" t="e">
        <f>IF(#REF!="","",#REF!)</f>
        <v>#REF!</v>
      </c>
      <c r="J111" s="198" t="e">
        <f t="shared" si="34"/>
        <v>#REF!</v>
      </c>
      <c r="K111" s="197" t="str">
        <f t="shared" si="35"/>
        <v>SLC</v>
      </c>
      <c r="L111" s="197" t="str">
        <f t="shared" si="36"/>
        <v>INTEGIRTY</v>
      </c>
      <c r="M111" s="197" t="str">
        <f t="shared" si="37"/>
        <v/>
      </c>
      <c r="N111" s="197" t="str">
        <f t="shared" si="38"/>
        <v/>
      </c>
      <c r="O111" s="200"/>
      <c r="P111" s="197">
        <f t="shared" si="16"/>
        <v>34794</v>
      </c>
      <c r="Q111" s="197">
        <f t="shared" si="16"/>
        <v>84156</v>
      </c>
      <c r="R111" s="198" t="e">
        <f t="shared" si="17"/>
        <v>#REF!</v>
      </c>
      <c r="S111" s="197" t="str">
        <f t="shared" si="18"/>
        <v>SLC</v>
      </c>
      <c r="T111" s="197" t="str">
        <f t="shared" si="19"/>
        <v>SUNRISE</v>
      </c>
      <c r="U111" s="197" t="str">
        <f t="shared" si="20"/>
        <v/>
      </c>
      <c r="V111" s="197" t="str">
        <f t="shared" si="21"/>
        <v/>
      </c>
      <c r="W111" s="200"/>
      <c r="X111" s="197" t="e">
        <f>IF(#REF!="","",#REF!)</f>
        <v>#REF!</v>
      </c>
      <c r="Y111" s="197" t="e">
        <f>IF(#REF!="","",#REF!)</f>
        <v>#REF!</v>
      </c>
      <c r="Z111" s="198" t="e">
        <f>IF(#REF!="","",#REF!)</f>
        <v>#REF!</v>
      </c>
      <c r="AA111" s="197" t="e">
        <f>IF(#REF!="","",#REF!)</f>
        <v>#REF!</v>
      </c>
      <c r="AB111" s="197" t="e">
        <f>IF(#REF!="","",#REF!)</f>
        <v>#REF!</v>
      </c>
      <c r="AC111" s="197" t="e">
        <f>IF(#REF!="","",#REF!)</f>
        <v>#REF!</v>
      </c>
      <c r="AD111" s="197" t="e">
        <f>IF(#REF!="","",#REF!)</f>
        <v>#REF!</v>
      </c>
      <c r="AF111" s="197">
        <f t="shared" si="22"/>
        <v>34830</v>
      </c>
      <c r="AG111" s="197">
        <f t="shared" si="22"/>
        <v>84231</v>
      </c>
      <c r="AH111" s="198" t="e">
        <f t="shared" si="23"/>
        <v>#REF!</v>
      </c>
      <c r="AI111" s="197" t="str">
        <f t="shared" si="24"/>
        <v>SLC</v>
      </c>
      <c r="AJ111" s="197" t="str">
        <f t="shared" si="25"/>
        <v>HANDY</v>
      </c>
      <c r="AK111" s="197" t="str">
        <f t="shared" si="26"/>
        <v/>
      </c>
      <c r="AL111" s="197" t="str">
        <f t="shared" si="27"/>
        <v/>
      </c>
    </row>
    <row r="112" spans="1:38" x14ac:dyDescent="0.25">
      <c r="A112" s="197">
        <f t="shared" si="28"/>
        <v>34744</v>
      </c>
      <c r="B112" s="197">
        <f t="shared" si="28"/>
        <v>83577</v>
      </c>
      <c r="C112" s="198" t="str">
        <f t="shared" si="29"/>
        <v/>
      </c>
      <c r="D112" s="197" t="str">
        <f t="shared" si="30"/>
        <v>SLC</v>
      </c>
      <c r="E112" s="197" t="str">
        <f t="shared" si="31"/>
        <v>CHR</v>
      </c>
      <c r="F112" s="197" t="str">
        <f t="shared" si="32"/>
        <v/>
      </c>
      <c r="G112" s="197">
        <f t="shared" si="33"/>
        <v>83577</v>
      </c>
      <c r="H112" s="200">
        <v>9</v>
      </c>
      <c r="I112" s="197" t="e">
        <f>IF(#REF!="","",#REF!)</f>
        <v>#REF!</v>
      </c>
      <c r="J112" s="198" t="e">
        <f t="shared" si="34"/>
        <v>#REF!</v>
      </c>
      <c r="K112" s="197" t="str">
        <f t="shared" si="35"/>
        <v>SLC</v>
      </c>
      <c r="L112" s="197" t="str">
        <f t="shared" si="36"/>
        <v>MAY</v>
      </c>
      <c r="M112" s="197" t="str">
        <f t="shared" si="37"/>
        <v/>
      </c>
      <c r="N112" s="197" t="str">
        <f t="shared" si="38"/>
        <v/>
      </c>
      <c r="O112" s="200"/>
      <c r="P112" s="197">
        <f t="shared" ref="P112:Q125" si="39">IF(B47="","",B47)</f>
        <v>34797</v>
      </c>
      <c r="Q112" s="197">
        <f t="shared" si="39"/>
        <v>84159</v>
      </c>
      <c r="R112" s="198" t="e">
        <f t="shared" ref="R112:R125" si="40">IF(B47="","",$A$35)</f>
        <v>#REF!</v>
      </c>
      <c r="S112" s="197" t="str">
        <f t="shared" ref="S112:S125" si="41">IF(A47="","",A47)</f>
        <v>SLC</v>
      </c>
      <c r="T112" s="197" t="str">
        <f t="shared" ref="T112:T125" si="42">IF(E47="","",E47)</f>
        <v>HANDY</v>
      </c>
      <c r="U112" s="197" t="str">
        <f t="shared" ref="U112:U125" si="43">IF(D47="","",D47)</f>
        <v/>
      </c>
      <c r="V112" s="197" t="str">
        <f t="shared" ref="V112:V125" si="44">IF(G47="","",G47)</f>
        <v/>
      </c>
      <c r="W112" s="200"/>
      <c r="X112" s="197" t="e">
        <f>IF(#REF!="","",#REF!)</f>
        <v>#REF!</v>
      </c>
      <c r="Y112" s="197" t="e">
        <f>IF(#REF!="","",#REF!)</f>
        <v>#REF!</v>
      </c>
      <c r="Z112" s="198" t="e">
        <f>IF(#REF!="","",#REF!)</f>
        <v>#REF!</v>
      </c>
      <c r="AA112" s="197" t="e">
        <f>IF(#REF!="","",#REF!)</f>
        <v>#REF!</v>
      </c>
      <c r="AB112" s="197" t="e">
        <f>IF(#REF!="","",#REF!)</f>
        <v>#REF!</v>
      </c>
      <c r="AC112" s="197" t="e">
        <f>IF(#REF!="","",#REF!)</f>
        <v>#REF!</v>
      </c>
      <c r="AD112" s="197" t="e">
        <f>IF(#REF!="","",#REF!)</f>
        <v>#REF!</v>
      </c>
      <c r="AF112" s="197">
        <f t="shared" ref="AF112:AG125" si="45">IF(K47="","",K47)</f>
        <v>34833</v>
      </c>
      <c r="AG112" s="197">
        <f t="shared" si="45"/>
        <v>84234</v>
      </c>
      <c r="AH112" s="198" t="e">
        <f t="shared" ref="AH112:AH125" si="46">IF(K47="","",$J$35)</f>
        <v>#REF!</v>
      </c>
      <c r="AI112" s="197" t="str">
        <f t="shared" ref="AI112:AI125" si="47">IF(J47="","",J47)</f>
        <v>SLC</v>
      </c>
      <c r="AJ112" s="197" t="str">
        <f t="shared" ref="AJ112:AJ125" si="48">IF(N47="","",N47)</f>
        <v>MAY</v>
      </c>
      <c r="AK112" s="197" t="str">
        <f t="shared" ref="AK112:AK125" si="49">IF(M47="","",M47)</f>
        <v/>
      </c>
      <c r="AL112" s="197" t="str">
        <f t="shared" ref="AL112:AL125" si="50">IF(P47="","",P47)</f>
        <v/>
      </c>
    </row>
    <row r="113" spans="1:46" x14ac:dyDescent="0.25">
      <c r="A113" s="197">
        <f t="shared" si="28"/>
        <v>34745</v>
      </c>
      <c r="B113" s="197" t="str">
        <f t="shared" si="28"/>
        <v/>
      </c>
      <c r="C113" s="198" t="str">
        <f t="shared" si="29"/>
        <v/>
      </c>
      <c r="D113" s="197" t="str">
        <f t="shared" si="30"/>
        <v>IDF</v>
      </c>
      <c r="E113" s="197" t="str">
        <f t="shared" si="31"/>
        <v/>
      </c>
      <c r="F113" s="197" t="str">
        <f t="shared" si="32"/>
        <v/>
      </c>
      <c r="G113" s="197" t="str">
        <f t="shared" si="33"/>
        <v/>
      </c>
      <c r="H113" s="200">
        <v>10</v>
      </c>
      <c r="I113" s="197" t="e">
        <f>IF(#REF!="","",#REF!)</f>
        <v>#REF!</v>
      </c>
      <c r="J113" s="198" t="e">
        <f t="shared" si="34"/>
        <v>#REF!</v>
      </c>
      <c r="K113" s="197" t="str">
        <f t="shared" si="35"/>
        <v>SLC</v>
      </c>
      <c r="L113" s="197" t="str">
        <f t="shared" si="36"/>
        <v>MAY</v>
      </c>
      <c r="M113" s="197" t="str">
        <f t="shared" si="37"/>
        <v/>
      </c>
      <c r="N113" s="197" t="str">
        <f t="shared" si="38"/>
        <v/>
      </c>
      <c r="O113" s="200"/>
      <c r="P113" s="197">
        <f t="shared" si="39"/>
        <v>34798</v>
      </c>
      <c r="Q113" s="197">
        <f t="shared" si="39"/>
        <v>84160</v>
      </c>
      <c r="R113" s="198" t="e">
        <f t="shared" si="40"/>
        <v>#REF!</v>
      </c>
      <c r="S113" s="197" t="str">
        <f t="shared" si="41"/>
        <v>SLC</v>
      </c>
      <c r="T113" s="197" t="str">
        <f t="shared" si="42"/>
        <v>INTEGRITY</v>
      </c>
      <c r="U113" s="197" t="str">
        <f t="shared" si="43"/>
        <v/>
      </c>
      <c r="V113" s="197" t="str">
        <f t="shared" si="44"/>
        <v/>
      </c>
      <c r="W113" s="200"/>
      <c r="X113" s="197" t="e">
        <f>IF(#REF!="","",#REF!)</f>
        <v>#REF!</v>
      </c>
      <c r="Y113" s="197" t="e">
        <f>IF(#REF!="","",#REF!)</f>
        <v>#REF!</v>
      </c>
      <c r="Z113" s="198" t="e">
        <f>IF(#REF!="","",#REF!)</f>
        <v>#REF!</v>
      </c>
      <c r="AA113" s="197" t="e">
        <f>IF(#REF!="","",#REF!)</f>
        <v>#REF!</v>
      </c>
      <c r="AB113" s="197" t="e">
        <f>IF(#REF!="","",#REF!)</f>
        <v>#REF!</v>
      </c>
      <c r="AC113" s="197" t="e">
        <f>IF(#REF!="","",#REF!)</f>
        <v>#REF!</v>
      </c>
      <c r="AD113" s="197" t="e">
        <f>IF(#REF!="","",#REF!)</f>
        <v>#REF!</v>
      </c>
      <c r="AF113" s="197">
        <f t="shared" si="45"/>
        <v>34834</v>
      </c>
      <c r="AG113" s="197">
        <f t="shared" si="45"/>
        <v>84235</v>
      </c>
      <c r="AH113" s="198" t="e">
        <f t="shared" si="46"/>
        <v>#REF!</v>
      </c>
      <c r="AI113" s="197" t="str">
        <f t="shared" si="47"/>
        <v>SLC</v>
      </c>
      <c r="AJ113" s="197" t="str">
        <f t="shared" si="48"/>
        <v>IDEAL</v>
      </c>
      <c r="AK113" s="197" t="str">
        <f t="shared" si="49"/>
        <v/>
      </c>
      <c r="AL113" s="197" t="str">
        <f t="shared" si="50"/>
        <v/>
      </c>
    </row>
    <row r="114" spans="1:46" x14ac:dyDescent="0.25">
      <c r="A114" s="197">
        <f t="shared" si="28"/>
        <v>34746</v>
      </c>
      <c r="B114" s="197" t="str">
        <f t="shared" si="28"/>
        <v/>
      </c>
      <c r="C114" s="198" t="str">
        <f t="shared" si="29"/>
        <v/>
      </c>
      <c r="D114" s="197" t="str">
        <f t="shared" si="30"/>
        <v>IDF</v>
      </c>
      <c r="E114" s="197" t="str">
        <f t="shared" si="31"/>
        <v/>
      </c>
      <c r="F114" s="197" t="str">
        <f t="shared" si="32"/>
        <v/>
      </c>
      <c r="G114" s="197" t="str">
        <f t="shared" si="33"/>
        <v/>
      </c>
      <c r="H114" s="200">
        <v>11</v>
      </c>
      <c r="I114" s="197" t="e">
        <f>IF(#REF!="","",#REF!)</f>
        <v>#REF!</v>
      </c>
      <c r="J114" s="198" t="e">
        <f t="shared" si="34"/>
        <v>#REF!</v>
      </c>
      <c r="K114" s="197" t="str">
        <f t="shared" si="35"/>
        <v>SLC</v>
      </c>
      <c r="L114" s="197" t="str">
        <f t="shared" si="36"/>
        <v>IDEAL</v>
      </c>
      <c r="M114" s="197" t="str">
        <f t="shared" si="37"/>
        <v/>
      </c>
      <c r="N114" s="197" t="str">
        <f t="shared" si="38"/>
        <v/>
      </c>
      <c r="O114" s="200"/>
      <c r="P114" s="197">
        <f t="shared" si="39"/>
        <v>34799</v>
      </c>
      <c r="Q114" s="197">
        <f t="shared" si="39"/>
        <v>84161</v>
      </c>
      <c r="R114" s="198" t="e">
        <f t="shared" si="40"/>
        <v>#REF!</v>
      </c>
      <c r="S114" s="197" t="str">
        <f t="shared" si="41"/>
        <v>SLC</v>
      </c>
      <c r="T114" s="197" t="str">
        <f t="shared" si="42"/>
        <v>INTEGRITY</v>
      </c>
      <c r="U114" s="197" t="str">
        <f t="shared" si="43"/>
        <v/>
      </c>
      <c r="V114" s="197" t="str">
        <f t="shared" si="44"/>
        <v/>
      </c>
      <c r="W114" s="200"/>
      <c r="X114" s="197" t="e">
        <f>IF(#REF!="","",#REF!)</f>
        <v>#REF!</v>
      </c>
      <c r="Y114" s="197" t="e">
        <f>IF(#REF!="","",#REF!)</f>
        <v>#REF!</v>
      </c>
      <c r="Z114" s="198" t="e">
        <f>IF(#REF!="","",#REF!)</f>
        <v>#REF!</v>
      </c>
      <c r="AA114" s="197" t="e">
        <f>IF(#REF!="","",#REF!)</f>
        <v>#REF!</v>
      </c>
      <c r="AB114" s="197" t="e">
        <f>IF(#REF!="","",#REF!)</f>
        <v>#REF!</v>
      </c>
      <c r="AC114" s="197" t="e">
        <f>IF(#REF!="","",#REF!)</f>
        <v>#REF!</v>
      </c>
      <c r="AD114" s="197" t="e">
        <f>IF(#REF!="","",#REF!)</f>
        <v>#REF!</v>
      </c>
      <c r="AF114" s="197">
        <f t="shared" si="45"/>
        <v>34835</v>
      </c>
      <c r="AG114" s="197">
        <f t="shared" si="45"/>
        <v>84236</v>
      </c>
      <c r="AH114" s="198" t="e">
        <f t="shared" si="46"/>
        <v>#REF!</v>
      </c>
      <c r="AI114" s="197" t="str">
        <f t="shared" si="47"/>
        <v>SLC</v>
      </c>
      <c r="AJ114" s="197" t="str">
        <f t="shared" si="48"/>
        <v>IDEAL</v>
      </c>
      <c r="AK114" s="197" t="str">
        <f t="shared" si="49"/>
        <v/>
      </c>
      <c r="AL114" s="197" t="str">
        <f t="shared" si="50"/>
        <v/>
      </c>
    </row>
    <row r="115" spans="1:46" x14ac:dyDescent="0.25">
      <c r="A115" s="197" t="str">
        <f t="shared" si="28"/>
        <v/>
      </c>
      <c r="B115" s="197" t="str">
        <f t="shared" si="28"/>
        <v/>
      </c>
      <c r="C115" s="198" t="str">
        <f t="shared" si="29"/>
        <v/>
      </c>
      <c r="D115" s="197" t="str">
        <f t="shared" si="30"/>
        <v/>
      </c>
      <c r="E115" s="197" t="str">
        <f t="shared" si="31"/>
        <v/>
      </c>
      <c r="F115" s="197" t="str">
        <f t="shared" si="32"/>
        <v/>
      </c>
      <c r="G115" s="197" t="str">
        <f t="shared" si="33"/>
        <v/>
      </c>
      <c r="H115" s="200">
        <v>12</v>
      </c>
      <c r="I115" s="197" t="e">
        <f>IF(#REF!="","",#REF!)</f>
        <v>#REF!</v>
      </c>
      <c r="J115" s="198" t="e">
        <f t="shared" si="34"/>
        <v>#REF!</v>
      </c>
      <c r="K115" s="197" t="str">
        <f t="shared" si="35"/>
        <v>SLC</v>
      </c>
      <c r="L115" s="197" t="str">
        <f t="shared" si="36"/>
        <v>IDEAL</v>
      </c>
      <c r="M115" s="197" t="str">
        <f t="shared" si="37"/>
        <v/>
      </c>
      <c r="N115" s="197" t="str">
        <f t="shared" si="38"/>
        <v/>
      </c>
      <c r="O115" s="200"/>
      <c r="P115" s="197">
        <f t="shared" si="39"/>
        <v>34800</v>
      </c>
      <c r="Q115" s="197">
        <f t="shared" si="39"/>
        <v>84162</v>
      </c>
      <c r="R115" s="198" t="e">
        <f t="shared" si="40"/>
        <v>#REF!</v>
      </c>
      <c r="S115" s="197" t="str">
        <f t="shared" si="41"/>
        <v>SLC</v>
      </c>
      <c r="T115" s="197" t="str">
        <f t="shared" si="42"/>
        <v>MAY</v>
      </c>
      <c r="U115" s="197" t="str">
        <f t="shared" si="43"/>
        <v/>
      </c>
      <c r="V115" s="197" t="str">
        <f t="shared" si="44"/>
        <v/>
      </c>
      <c r="W115" s="200"/>
      <c r="X115" s="197" t="e">
        <f>IF(#REF!="","",#REF!)</f>
        <v>#REF!</v>
      </c>
      <c r="Y115" s="197" t="e">
        <f>IF(#REF!="","",#REF!)</f>
        <v>#REF!</v>
      </c>
      <c r="Z115" s="198" t="e">
        <f>IF(#REF!="","",#REF!)</f>
        <v>#REF!</v>
      </c>
      <c r="AA115" s="197" t="e">
        <f>IF(#REF!="","",#REF!)</f>
        <v>#REF!</v>
      </c>
      <c r="AB115" s="197" t="e">
        <f>IF(#REF!="","",#REF!)</f>
        <v>#REF!</v>
      </c>
      <c r="AC115" s="197" t="e">
        <f>IF(#REF!="","",#REF!)</f>
        <v>#REF!</v>
      </c>
      <c r="AD115" s="197" t="e">
        <f>IF(#REF!="","",#REF!)</f>
        <v>#REF!</v>
      </c>
      <c r="AF115" s="197">
        <f t="shared" si="45"/>
        <v>34836</v>
      </c>
      <c r="AG115" s="197">
        <f t="shared" si="45"/>
        <v>84278</v>
      </c>
      <c r="AH115" s="198" t="e">
        <f t="shared" si="46"/>
        <v>#REF!</v>
      </c>
      <c r="AI115" s="197" t="str">
        <f t="shared" si="47"/>
        <v>LCP</v>
      </c>
      <c r="AJ115" s="197" t="str">
        <f t="shared" si="48"/>
        <v>INTEGRITY</v>
      </c>
      <c r="AK115" s="197" t="str">
        <f t="shared" si="49"/>
        <v/>
      </c>
      <c r="AL115" s="197" t="str">
        <f t="shared" si="50"/>
        <v/>
      </c>
    </row>
    <row r="116" spans="1:46" x14ac:dyDescent="0.25">
      <c r="A116" s="197" t="str">
        <f t="shared" si="28"/>
        <v/>
      </c>
      <c r="B116" s="197" t="str">
        <f t="shared" si="28"/>
        <v/>
      </c>
      <c r="C116" s="198" t="str">
        <f t="shared" si="29"/>
        <v/>
      </c>
      <c r="D116" s="197" t="str">
        <f t="shared" si="30"/>
        <v/>
      </c>
      <c r="E116" s="197" t="str">
        <f t="shared" si="31"/>
        <v/>
      </c>
      <c r="F116" s="197" t="str">
        <f t="shared" si="32"/>
        <v/>
      </c>
      <c r="G116" s="197" t="str">
        <f t="shared" si="33"/>
        <v/>
      </c>
      <c r="H116" s="200">
        <v>13</v>
      </c>
      <c r="I116" s="197" t="e">
        <f>IF(#REF!="","",#REF!)</f>
        <v>#REF!</v>
      </c>
      <c r="J116" s="198" t="e">
        <f t="shared" si="34"/>
        <v>#REF!</v>
      </c>
      <c r="K116" s="197" t="str">
        <f t="shared" si="35"/>
        <v>SLC</v>
      </c>
      <c r="L116" s="197" t="str">
        <f t="shared" si="36"/>
        <v>IDEAL</v>
      </c>
      <c r="M116" s="197" t="str">
        <f t="shared" si="37"/>
        <v/>
      </c>
      <c r="N116" s="197" t="str">
        <f t="shared" si="38"/>
        <v/>
      </c>
      <c r="O116" s="200"/>
      <c r="P116" s="197">
        <f t="shared" si="39"/>
        <v>34801</v>
      </c>
      <c r="Q116" s="197">
        <f t="shared" si="39"/>
        <v>84163</v>
      </c>
      <c r="R116" s="198" t="e">
        <f t="shared" si="40"/>
        <v>#REF!</v>
      </c>
      <c r="S116" s="197" t="str">
        <f t="shared" si="41"/>
        <v>SLC</v>
      </c>
      <c r="T116" s="197" t="str">
        <f t="shared" si="42"/>
        <v>MAY</v>
      </c>
      <c r="U116" s="197" t="str">
        <f t="shared" si="43"/>
        <v/>
      </c>
      <c r="V116" s="197" t="str">
        <f t="shared" si="44"/>
        <v/>
      </c>
      <c r="W116" s="200"/>
      <c r="X116" s="197" t="e">
        <f>IF(#REF!="","",#REF!)</f>
        <v>#REF!</v>
      </c>
      <c r="Y116" s="197" t="e">
        <f>IF(#REF!="","",#REF!)</f>
        <v>#REF!</v>
      </c>
      <c r="Z116" s="198" t="e">
        <f>IF(#REF!="","",#REF!)</f>
        <v>#REF!</v>
      </c>
      <c r="AA116" s="197" t="e">
        <f>IF(#REF!="","",#REF!)</f>
        <v>#REF!</v>
      </c>
      <c r="AB116" s="197" t="e">
        <f>IF(#REF!="","",#REF!)</f>
        <v>#REF!</v>
      </c>
      <c r="AC116" s="197" t="e">
        <f>IF(#REF!="","",#REF!)</f>
        <v>#REF!</v>
      </c>
      <c r="AD116" s="197" t="e">
        <f>IF(#REF!="","",#REF!)</f>
        <v>#REF!</v>
      </c>
      <c r="AF116" s="197">
        <f t="shared" si="45"/>
        <v>34837</v>
      </c>
      <c r="AG116" s="197">
        <f t="shared" si="45"/>
        <v>84279</v>
      </c>
      <c r="AH116" s="198" t="e">
        <f t="shared" si="46"/>
        <v>#REF!</v>
      </c>
      <c r="AI116" s="197" t="str">
        <f t="shared" si="47"/>
        <v>LCP</v>
      </c>
      <c r="AJ116" s="197" t="str">
        <f t="shared" si="48"/>
        <v>INTEGRITY</v>
      </c>
      <c r="AK116" s="197" t="str">
        <f t="shared" si="49"/>
        <v/>
      </c>
      <c r="AL116" s="197" t="str">
        <f t="shared" si="50"/>
        <v/>
      </c>
    </row>
    <row r="117" spans="1:46" x14ac:dyDescent="0.25">
      <c r="A117" s="197" t="str">
        <f t="shared" si="28"/>
        <v/>
      </c>
      <c r="B117" s="197" t="str">
        <f t="shared" si="28"/>
        <v/>
      </c>
      <c r="C117" s="198" t="str">
        <f t="shared" si="29"/>
        <v/>
      </c>
      <c r="D117" s="197" t="str">
        <f t="shared" si="30"/>
        <v/>
      </c>
      <c r="E117" s="197" t="str">
        <f t="shared" si="31"/>
        <v/>
      </c>
      <c r="F117" s="197" t="str">
        <f t="shared" si="32"/>
        <v/>
      </c>
      <c r="G117" s="197" t="str">
        <f t="shared" si="33"/>
        <v/>
      </c>
      <c r="H117" s="200">
        <v>14</v>
      </c>
      <c r="I117" s="197" t="e">
        <f>IF(#REF!="","",#REF!)</f>
        <v>#REF!</v>
      </c>
      <c r="J117" s="198" t="e">
        <f t="shared" si="34"/>
        <v>#REF!</v>
      </c>
      <c r="K117" s="197" t="str">
        <f t="shared" si="35"/>
        <v>SLC</v>
      </c>
      <c r="L117" s="197" t="str">
        <f t="shared" si="36"/>
        <v>CHR</v>
      </c>
      <c r="M117" s="197" t="str">
        <f t="shared" si="37"/>
        <v/>
      </c>
      <c r="N117" s="197" t="str">
        <f t="shared" si="38"/>
        <v/>
      </c>
      <c r="O117" s="200"/>
      <c r="P117" s="197">
        <f t="shared" si="39"/>
        <v>34802</v>
      </c>
      <c r="Q117" s="197">
        <f t="shared" si="39"/>
        <v>84164</v>
      </c>
      <c r="R117" s="198" t="e">
        <f t="shared" si="40"/>
        <v>#REF!</v>
      </c>
      <c r="S117" s="197" t="str">
        <f t="shared" si="41"/>
        <v>SLC</v>
      </c>
      <c r="T117" s="197" t="str">
        <f t="shared" si="42"/>
        <v>IDEAL</v>
      </c>
      <c r="U117" s="197" t="str">
        <f t="shared" si="43"/>
        <v/>
      </c>
      <c r="V117" s="197" t="str">
        <f t="shared" si="44"/>
        <v/>
      </c>
      <c r="W117" s="200"/>
      <c r="X117" s="197" t="e">
        <f>IF(#REF!="","",#REF!)</f>
        <v>#REF!</v>
      </c>
      <c r="Y117" s="197" t="e">
        <f>IF(#REF!="","",#REF!)</f>
        <v>#REF!</v>
      </c>
      <c r="Z117" s="198" t="e">
        <f>IF(#REF!="","",#REF!)</f>
        <v>#REF!</v>
      </c>
      <c r="AA117" s="197" t="e">
        <f>IF(#REF!="","",#REF!)</f>
        <v>#REF!</v>
      </c>
      <c r="AB117" s="197" t="e">
        <f>IF(#REF!="","",#REF!)</f>
        <v>#REF!</v>
      </c>
      <c r="AC117" s="197" t="e">
        <f>IF(#REF!="","",#REF!)</f>
        <v>#REF!</v>
      </c>
      <c r="AD117" s="197" t="e">
        <f>IF(#REF!="","",#REF!)</f>
        <v>#REF!</v>
      </c>
      <c r="AF117" s="197">
        <f t="shared" si="45"/>
        <v>34838</v>
      </c>
      <c r="AG117" s="197">
        <f t="shared" si="45"/>
        <v>4501363434</v>
      </c>
      <c r="AH117" s="198" t="e">
        <f t="shared" si="46"/>
        <v>#REF!</v>
      </c>
      <c r="AI117" s="197" t="str">
        <f t="shared" si="47"/>
        <v>IDF</v>
      </c>
      <c r="AJ117" s="197" t="str">
        <f t="shared" si="48"/>
        <v/>
      </c>
      <c r="AK117" s="197" t="str">
        <f t="shared" si="49"/>
        <v/>
      </c>
      <c r="AL117" s="197" t="str">
        <f t="shared" si="50"/>
        <v/>
      </c>
    </row>
    <row r="118" spans="1:46" x14ac:dyDescent="0.25">
      <c r="A118" s="197" t="str">
        <f t="shared" ref="A118:B118" si="51">IF(B25="","",B25)</f>
        <v/>
      </c>
      <c r="B118" s="197" t="str">
        <f t="shared" si="51"/>
        <v/>
      </c>
      <c r="C118" s="198" t="str">
        <f t="shared" ref="C118" si="52">IF(F25="","",F25)</f>
        <v/>
      </c>
      <c r="D118" s="197" t="str">
        <f t="shared" ref="D118" si="53">IF(A25="","",A25)</f>
        <v/>
      </c>
      <c r="E118" s="197" t="str">
        <f t="shared" ref="E118" si="54">IF(E25="","",E25)</f>
        <v/>
      </c>
      <c r="F118" s="197" t="str">
        <f t="shared" ref="F118" si="55">IF(D25="","",D25)</f>
        <v/>
      </c>
      <c r="G118" s="197" t="str">
        <f t="shared" ref="G118" si="56">IF(C25="","",C25)</f>
        <v/>
      </c>
      <c r="H118" s="200">
        <v>15</v>
      </c>
      <c r="I118" s="197" t="e">
        <f>IF(#REF!="","",#REF!)</f>
        <v>#REF!</v>
      </c>
      <c r="J118" s="198" t="e">
        <f t="shared" si="34"/>
        <v>#REF!</v>
      </c>
      <c r="K118" s="197" t="str">
        <f t="shared" si="35"/>
        <v>SLC</v>
      </c>
      <c r="L118" s="197" t="str">
        <f t="shared" si="36"/>
        <v>CHR</v>
      </c>
      <c r="M118" s="197" t="str">
        <f t="shared" si="37"/>
        <v/>
      </c>
      <c r="N118" s="197" t="str">
        <f t="shared" si="38"/>
        <v/>
      </c>
      <c r="O118" s="200"/>
      <c r="P118" s="197">
        <f t="shared" si="39"/>
        <v>34803</v>
      </c>
      <c r="Q118" s="197">
        <f t="shared" si="39"/>
        <v>84165</v>
      </c>
      <c r="R118" s="198" t="e">
        <f t="shared" si="40"/>
        <v>#REF!</v>
      </c>
      <c r="S118" s="197" t="str">
        <f t="shared" si="41"/>
        <v>SLC</v>
      </c>
      <c r="T118" s="197" t="str">
        <f t="shared" si="42"/>
        <v>IDEAL</v>
      </c>
      <c r="U118" s="197" t="str">
        <f t="shared" si="43"/>
        <v/>
      </c>
      <c r="V118" s="197" t="str">
        <f t="shared" si="44"/>
        <v/>
      </c>
      <c r="W118" s="200"/>
      <c r="X118" s="197" t="e">
        <f>IF(#REF!="","",#REF!)</f>
        <v>#REF!</v>
      </c>
      <c r="Y118" s="197" t="e">
        <f>IF(#REF!="","",#REF!)</f>
        <v>#REF!</v>
      </c>
      <c r="Z118" s="198" t="e">
        <f>IF(#REF!="","",#REF!)</f>
        <v>#REF!</v>
      </c>
      <c r="AA118" s="197" t="e">
        <f>IF(#REF!="","",#REF!)</f>
        <v>#REF!</v>
      </c>
      <c r="AB118" s="197" t="e">
        <f>IF(#REF!="","",#REF!)</f>
        <v>#REF!</v>
      </c>
      <c r="AC118" s="197" t="e">
        <f>IF(#REF!="","",#REF!)</f>
        <v>#REF!</v>
      </c>
      <c r="AD118" s="197" t="e">
        <f>IF(#REF!="","",#REF!)</f>
        <v>#REF!</v>
      </c>
      <c r="AF118" s="197">
        <f t="shared" si="45"/>
        <v>34839</v>
      </c>
      <c r="AG118" s="197">
        <f t="shared" si="45"/>
        <v>4501363435</v>
      </c>
      <c r="AH118" s="198" t="e">
        <f t="shared" si="46"/>
        <v>#REF!</v>
      </c>
      <c r="AI118" s="197" t="str">
        <f t="shared" si="47"/>
        <v>IDF</v>
      </c>
      <c r="AJ118" s="197" t="str">
        <f t="shared" si="48"/>
        <v/>
      </c>
      <c r="AK118" s="197" t="str">
        <f t="shared" si="49"/>
        <v/>
      </c>
      <c r="AL118" s="197" t="str">
        <f t="shared" si="50"/>
        <v/>
      </c>
    </row>
    <row r="119" spans="1:46" x14ac:dyDescent="0.25">
      <c r="A119" s="197" t="str">
        <f t="shared" ref="A119:B122" si="57">IF(B27="","",B27)</f>
        <v/>
      </c>
      <c r="B119" s="197" t="str">
        <f t="shared" si="57"/>
        <v/>
      </c>
      <c r="C119" s="198" t="str">
        <f>IF(F27="","",F27)</f>
        <v/>
      </c>
      <c r="D119" s="197" t="str">
        <f>IF(A27="","",A27)</f>
        <v/>
      </c>
      <c r="E119" s="197" t="str">
        <f>IF(E27="","",E27)</f>
        <v/>
      </c>
      <c r="F119" s="197" t="str">
        <f>IF(D27="","",D27)</f>
        <v/>
      </c>
      <c r="G119" s="197" t="str">
        <f>IF(C27="","",C27)</f>
        <v/>
      </c>
      <c r="H119" s="200">
        <v>16</v>
      </c>
      <c r="I119" s="197" t="e">
        <f>IF(#REF!="","",#REF!)</f>
        <v>#REF!</v>
      </c>
      <c r="J119" s="198" t="e">
        <f t="shared" si="34"/>
        <v>#REF!</v>
      </c>
      <c r="K119" s="197" t="str">
        <f t="shared" si="35"/>
        <v>LCP</v>
      </c>
      <c r="L119" s="197" t="str">
        <f t="shared" si="36"/>
        <v>INTEGIRTY</v>
      </c>
      <c r="M119" s="197">
        <f t="shared" si="37"/>
        <v>280616</v>
      </c>
      <c r="N119" s="197" t="str">
        <f t="shared" si="38"/>
        <v/>
      </c>
      <c r="O119" s="200"/>
      <c r="P119" s="197" t="str">
        <f t="shared" si="39"/>
        <v/>
      </c>
      <c r="Q119" s="197" t="str">
        <f t="shared" si="39"/>
        <v/>
      </c>
      <c r="R119" s="198" t="str">
        <f t="shared" si="40"/>
        <v/>
      </c>
      <c r="S119" s="197" t="str">
        <f t="shared" si="41"/>
        <v/>
      </c>
      <c r="T119" s="197" t="str">
        <f t="shared" si="42"/>
        <v/>
      </c>
      <c r="U119" s="197" t="str">
        <f t="shared" si="43"/>
        <v/>
      </c>
      <c r="V119" s="197" t="str">
        <f t="shared" si="44"/>
        <v/>
      </c>
      <c r="W119" s="200"/>
      <c r="X119" s="197" t="e">
        <f>IF(#REF!="","",#REF!)</f>
        <v>#REF!</v>
      </c>
      <c r="Y119" s="197" t="e">
        <f>IF(#REF!="","",#REF!)</f>
        <v>#REF!</v>
      </c>
      <c r="Z119" s="198" t="e">
        <f>IF(#REF!="","",#REF!)</f>
        <v>#REF!</v>
      </c>
      <c r="AA119" s="197" t="e">
        <f>IF(#REF!="","",#REF!)</f>
        <v>#REF!</v>
      </c>
      <c r="AB119" s="197" t="e">
        <f>IF(#REF!="","",#REF!)</f>
        <v>#REF!</v>
      </c>
      <c r="AC119" s="197" t="e">
        <f>IF(#REF!="","",#REF!)</f>
        <v>#REF!</v>
      </c>
      <c r="AD119" s="197" t="e">
        <f>IF(#REF!="","",#REF!)</f>
        <v>#REF!</v>
      </c>
      <c r="AF119" s="197">
        <f t="shared" si="45"/>
        <v>34840</v>
      </c>
      <c r="AG119" s="197">
        <f t="shared" si="45"/>
        <v>4501363438</v>
      </c>
      <c r="AH119" s="198" t="e">
        <f t="shared" si="46"/>
        <v>#REF!</v>
      </c>
      <c r="AI119" s="197" t="str">
        <f t="shared" si="47"/>
        <v>IDF</v>
      </c>
      <c r="AJ119" s="197" t="str">
        <f t="shared" si="48"/>
        <v/>
      </c>
      <c r="AK119" s="197" t="str">
        <f t="shared" si="49"/>
        <v/>
      </c>
      <c r="AL119" s="197" t="str">
        <f t="shared" si="50"/>
        <v/>
      </c>
    </row>
    <row r="120" spans="1:46" x14ac:dyDescent="0.25">
      <c r="A120" s="197">
        <f t="shared" si="57"/>
        <v>30041132</v>
      </c>
      <c r="B120" s="197" t="str">
        <f t="shared" si="57"/>
        <v>CAPS</v>
      </c>
      <c r="C120" s="198" t="e">
        <f>IF(#REF!="","",#REF!)</f>
        <v>#REF!</v>
      </c>
      <c r="D120" s="197" t="str">
        <f>IF(A28="","",A28)</f>
        <v>RECEIVING</v>
      </c>
      <c r="E120" s="197" t="str">
        <f>IF(E28="","",E28)</f>
        <v/>
      </c>
      <c r="F120" s="197" t="str">
        <f>IF(D28="","",D28)</f>
        <v/>
      </c>
      <c r="G120" s="197" t="str">
        <f>IF(C28="","",C28)</f>
        <v>CAPS</v>
      </c>
      <c r="H120" s="200">
        <v>17</v>
      </c>
      <c r="I120" s="197" t="e">
        <f>IF(#REF!="","",#REF!)</f>
        <v>#REF!</v>
      </c>
      <c r="J120" s="198" t="e">
        <f t="shared" ref="J120" si="58">IF(K25="","",$J$4)</f>
        <v>#REF!</v>
      </c>
      <c r="K120" s="197" t="str">
        <f t="shared" ref="K120" si="59">IF(J25="","",J25)</f>
        <v>GUTZY</v>
      </c>
      <c r="L120" s="197" t="str">
        <f t="shared" ref="L120" si="60">IF(N25="","",N25)</f>
        <v/>
      </c>
      <c r="M120" s="197" t="str">
        <f t="shared" ref="M120" si="61">IF(M25="","",M25)</f>
        <v/>
      </c>
      <c r="N120" s="197" t="str">
        <f t="shared" ref="N120" si="62">IF(P25="","",P25)</f>
        <v/>
      </c>
      <c r="O120" s="200"/>
      <c r="P120" s="197">
        <f t="shared" si="39"/>
        <v>30041518</v>
      </c>
      <c r="Q120" s="197" t="str">
        <f t="shared" si="39"/>
        <v>CHEP</v>
      </c>
      <c r="R120" s="198" t="e">
        <f t="shared" si="40"/>
        <v>#REF!</v>
      </c>
      <c r="S120" s="197" t="str">
        <f t="shared" si="41"/>
        <v>RECEIVING</v>
      </c>
      <c r="T120" s="197" t="str">
        <f t="shared" si="42"/>
        <v/>
      </c>
      <c r="U120" s="197" t="str">
        <f t="shared" si="43"/>
        <v/>
      </c>
      <c r="V120" s="197" t="str">
        <f t="shared" si="44"/>
        <v/>
      </c>
      <c r="W120" s="200"/>
      <c r="X120" s="197" t="e">
        <f>IF(#REF!="","",#REF!)</f>
        <v>#REF!</v>
      </c>
      <c r="Y120" s="197" t="e">
        <f>IF(#REF!="","",#REF!)</f>
        <v>#REF!</v>
      </c>
      <c r="Z120" s="198" t="e">
        <f>IF(#REF!="","",#REF!)</f>
        <v>#REF!</v>
      </c>
      <c r="AA120" s="197" t="e">
        <f>IF(#REF!="","",#REF!)</f>
        <v>#REF!</v>
      </c>
      <c r="AB120" s="197" t="e">
        <f>IF(#REF!="","",#REF!)</f>
        <v>#REF!</v>
      </c>
      <c r="AC120" s="197" t="e">
        <f>IF(#REF!="","",#REF!)</f>
        <v>#REF!</v>
      </c>
      <c r="AD120" s="197" t="e">
        <f>IF(#REF!="","",#REF!)</f>
        <v>#REF!</v>
      </c>
      <c r="AF120" s="197" t="str">
        <f t="shared" si="45"/>
        <v/>
      </c>
      <c r="AG120" s="197" t="str">
        <f t="shared" si="45"/>
        <v/>
      </c>
      <c r="AH120" s="198" t="str">
        <f t="shared" si="46"/>
        <v/>
      </c>
      <c r="AI120" s="197" t="str">
        <f t="shared" si="47"/>
        <v/>
      </c>
      <c r="AJ120" s="197" t="str">
        <f t="shared" si="48"/>
        <v/>
      </c>
      <c r="AK120" s="197" t="str">
        <f t="shared" si="49"/>
        <v/>
      </c>
      <c r="AL120" s="197" t="str">
        <f t="shared" si="50"/>
        <v/>
      </c>
    </row>
    <row r="121" spans="1:46" x14ac:dyDescent="0.25">
      <c r="A121" s="197">
        <f t="shared" si="57"/>
        <v>30041203</v>
      </c>
      <c r="B121" s="197" t="str">
        <f t="shared" si="57"/>
        <v>CAPS</v>
      </c>
      <c r="C121" s="198" t="str">
        <f>IF(F29="","",F29)</f>
        <v>11AM</v>
      </c>
      <c r="D121" s="197" t="str">
        <f>IF(A29="","",A29)</f>
        <v>RECEIVING</v>
      </c>
      <c r="E121" s="197" t="str">
        <f>IF(E29="","",E29)</f>
        <v/>
      </c>
      <c r="F121" s="197" t="str">
        <f>IF(D29="","",D29)</f>
        <v/>
      </c>
      <c r="G121" s="197" t="str">
        <f>IF(C29="","",C29)</f>
        <v>CAPS</v>
      </c>
      <c r="H121" s="200">
        <v>18</v>
      </c>
      <c r="I121" s="197" t="e">
        <f>IF(#REF!="","",#REF!)</f>
        <v>#REF!</v>
      </c>
      <c r="J121" s="198" t="e">
        <f>IF(#REF!="","",$J$4)</f>
        <v>#REF!</v>
      </c>
      <c r="K121" s="197" t="str">
        <f>IF(J27="","",J27)</f>
        <v>RECEIVING</v>
      </c>
      <c r="L121" s="197" t="e">
        <f>IF(#REF!="","",#REF!)</f>
        <v>#REF!</v>
      </c>
      <c r="M121" s="197" t="e">
        <f>IF(#REF!="","",#REF!)</f>
        <v>#REF!</v>
      </c>
      <c r="N121" s="197" t="str">
        <f>IF(P27="","",P27)</f>
        <v/>
      </c>
      <c r="O121" s="200"/>
      <c r="P121" s="197">
        <f t="shared" si="39"/>
        <v>30041497</v>
      </c>
      <c r="Q121" s="197" t="str">
        <f t="shared" si="39"/>
        <v>CGP</v>
      </c>
      <c r="R121" s="198" t="e">
        <f t="shared" si="40"/>
        <v>#REF!</v>
      </c>
      <c r="S121" s="197" t="str">
        <f t="shared" si="41"/>
        <v>RECEIVING</v>
      </c>
      <c r="T121" s="197" t="str">
        <f t="shared" si="42"/>
        <v/>
      </c>
      <c r="U121" s="197" t="str">
        <f t="shared" si="43"/>
        <v/>
      </c>
      <c r="V121" s="197" t="str">
        <f t="shared" si="44"/>
        <v/>
      </c>
      <c r="W121" s="200"/>
      <c r="X121" s="197" t="e">
        <f>IF(#REF!="","",#REF!)</f>
        <v>#REF!</v>
      </c>
      <c r="Y121" s="197" t="e">
        <f>IF(#REF!="","",#REF!)</f>
        <v>#REF!</v>
      </c>
      <c r="Z121" s="198" t="e">
        <f>IF(#REF!="","",#REF!)</f>
        <v>#REF!</v>
      </c>
      <c r="AA121" s="197" t="e">
        <f>IF(#REF!="","",#REF!)</f>
        <v>#REF!</v>
      </c>
      <c r="AB121" s="197" t="e">
        <f>IF(#REF!="","",#REF!)</f>
        <v>#REF!</v>
      </c>
      <c r="AC121" s="197" t="e">
        <f>IF(#REF!="","",#REF!)</f>
        <v>#REF!</v>
      </c>
      <c r="AD121" s="197" t="e">
        <f>IF(#REF!="","",#REF!)</f>
        <v>#REF!</v>
      </c>
      <c r="AF121" s="197">
        <f t="shared" si="45"/>
        <v>30041520</v>
      </c>
      <c r="AG121" s="197" t="str">
        <f t="shared" si="45"/>
        <v>CHEP</v>
      </c>
      <c r="AH121" s="198" t="e">
        <f t="shared" si="46"/>
        <v>#REF!</v>
      </c>
      <c r="AI121" s="197" t="str">
        <f t="shared" si="47"/>
        <v>RECEIVING</v>
      </c>
      <c r="AJ121" s="197" t="str">
        <f t="shared" si="48"/>
        <v/>
      </c>
      <c r="AK121" s="197" t="str">
        <f t="shared" si="49"/>
        <v/>
      </c>
      <c r="AL121" s="197" t="str">
        <f t="shared" si="50"/>
        <v/>
      </c>
    </row>
    <row r="122" spans="1:46" x14ac:dyDescent="0.25">
      <c r="A122" s="197" t="str">
        <f t="shared" si="57"/>
        <v/>
      </c>
      <c r="B122" s="197" t="str">
        <f t="shared" si="57"/>
        <v/>
      </c>
      <c r="C122" s="198" t="str">
        <f>IF(F30="","",F30)</f>
        <v/>
      </c>
      <c r="D122" s="197" t="str">
        <f>IF(A30="","",A30)</f>
        <v/>
      </c>
      <c r="E122" s="197" t="str">
        <f>IF(E30="","",E30)</f>
        <v/>
      </c>
      <c r="F122" s="197" t="str">
        <f>IF(D30="","",D30)</f>
        <v/>
      </c>
      <c r="G122" s="197" t="str">
        <f>IF(C30="","",C30)</f>
        <v/>
      </c>
      <c r="H122" s="200">
        <v>19</v>
      </c>
      <c r="I122" s="197" t="e">
        <f>IF(#REF!="","",#REF!)</f>
        <v>#REF!</v>
      </c>
      <c r="J122" s="198" t="e">
        <f>IF(K28="","",$J$4)</f>
        <v>#REF!</v>
      </c>
      <c r="K122" s="197" t="str">
        <f>IF(J28="","",J28)</f>
        <v>RECEIVING</v>
      </c>
      <c r="L122" s="197" t="str">
        <f>IF(N28="","",N28)</f>
        <v/>
      </c>
      <c r="M122" s="197" t="str">
        <f>IF(M28="","",M28)</f>
        <v/>
      </c>
      <c r="N122" s="197" t="str">
        <f>IF(P28="","",P28)</f>
        <v/>
      </c>
      <c r="O122" s="200"/>
      <c r="P122" s="197">
        <f t="shared" si="39"/>
        <v>30041080</v>
      </c>
      <c r="Q122" s="197" t="str">
        <f t="shared" si="39"/>
        <v>GPI</v>
      </c>
      <c r="R122" s="198" t="e">
        <f t="shared" si="40"/>
        <v>#REF!</v>
      </c>
      <c r="S122" s="197" t="str">
        <f>IF(A58="","",A58)</f>
        <v>RECEIVING</v>
      </c>
      <c r="T122" s="197" t="str">
        <f t="shared" si="42"/>
        <v/>
      </c>
      <c r="U122" s="197" t="str">
        <f t="shared" si="43"/>
        <v/>
      </c>
      <c r="V122" s="197" t="str">
        <f t="shared" si="44"/>
        <v/>
      </c>
      <c r="W122" s="200"/>
      <c r="X122" s="197" t="e">
        <f>IF(#REF!="","",#REF!)</f>
        <v>#REF!</v>
      </c>
      <c r="Y122" s="197" t="e">
        <f>IF(#REF!="","",#REF!)</f>
        <v>#REF!</v>
      </c>
      <c r="Z122" s="198" t="e">
        <f>IF(#REF!="","",#REF!)</f>
        <v>#REF!</v>
      </c>
      <c r="AA122" s="197" t="e">
        <f>IF(#REF!="","",#REF!)</f>
        <v>#REF!</v>
      </c>
      <c r="AB122" s="197" t="e">
        <f>IF(#REF!="","",#REF!)</f>
        <v>#REF!</v>
      </c>
      <c r="AC122" s="197" t="e">
        <f>IF(#REF!="","",#REF!)</f>
        <v>#REF!</v>
      </c>
      <c r="AD122" s="197" t="e">
        <f>IF(#REF!="","",#REF!)</f>
        <v>#REF!</v>
      </c>
      <c r="AF122" s="197">
        <f t="shared" si="45"/>
        <v>30041813</v>
      </c>
      <c r="AG122" s="197" t="str">
        <f t="shared" si="45"/>
        <v>GPI</v>
      </c>
      <c r="AH122" s="198" t="e">
        <f t="shared" si="46"/>
        <v>#REF!</v>
      </c>
      <c r="AI122" s="197" t="str">
        <f t="shared" si="47"/>
        <v>RECEIVING</v>
      </c>
      <c r="AJ122" s="197" t="str">
        <f t="shared" si="48"/>
        <v/>
      </c>
      <c r="AK122" s="197" t="str">
        <f t="shared" si="49"/>
        <v/>
      </c>
      <c r="AL122" s="197" t="str">
        <f t="shared" si="50"/>
        <v/>
      </c>
      <c r="AN122" s="200"/>
      <c r="AO122" s="200"/>
      <c r="AP122" s="201"/>
      <c r="AQ122" s="200"/>
      <c r="AR122" s="200"/>
      <c r="AS122" s="200"/>
      <c r="AT122" s="200"/>
    </row>
    <row r="123" spans="1:46" x14ac:dyDescent="0.25">
      <c r="A123" s="197" t="str">
        <f t="shared" ref="A123:B123" si="63">IF(B32="","",B32)</f>
        <v/>
      </c>
      <c r="B123" s="197" t="str">
        <f t="shared" si="63"/>
        <v/>
      </c>
      <c r="C123" s="198" t="str">
        <f>IF(F32="","",F32)</f>
        <v/>
      </c>
      <c r="D123" s="197" t="str">
        <f>IF(A32="","",A32)</f>
        <v/>
      </c>
      <c r="E123" s="197" t="str">
        <f>IF(E32="","",E32)</f>
        <v/>
      </c>
      <c r="F123" s="197" t="str">
        <f>IF(D32="","",D32)</f>
        <v/>
      </c>
      <c r="G123" s="197" t="str">
        <f>IF(C32="","",C32)</f>
        <v/>
      </c>
      <c r="H123" s="200">
        <v>20</v>
      </c>
      <c r="I123" s="197" t="e">
        <f>IF(#REF!="","",#REF!)</f>
        <v>#REF!</v>
      </c>
      <c r="J123" s="198" t="e">
        <f>IF(K29="","",$J$4)</f>
        <v>#REF!</v>
      </c>
      <c r="K123" s="197" t="str">
        <f>IF(J29="","",J29)</f>
        <v>RECEIVING</v>
      </c>
      <c r="L123" s="197" t="str">
        <f>IF(N29="","",N29)</f>
        <v/>
      </c>
      <c r="M123" s="197" t="str">
        <f>IF(M29="","",M29)</f>
        <v/>
      </c>
      <c r="N123" s="197" t="str">
        <f>IF(P29="","",P29)</f>
        <v/>
      </c>
      <c r="O123" s="200"/>
      <c r="P123" s="197">
        <f t="shared" si="39"/>
        <v>30041813</v>
      </c>
      <c r="Q123" s="197" t="str">
        <f t="shared" si="39"/>
        <v>GPI</v>
      </c>
      <c r="R123" s="198" t="e">
        <f t="shared" si="40"/>
        <v>#REF!</v>
      </c>
      <c r="S123" s="197" t="e">
        <f>IF(#REF!="","",#REF!)</f>
        <v>#REF!</v>
      </c>
      <c r="T123" s="197" t="str">
        <f t="shared" si="42"/>
        <v/>
      </c>
      <c r="U123" s="197" t="str">
        <f t="shared" si="43"/>
        <v/>
      </c>
      <c r="V123" s="197" t="str">
        <f t="shared" si="44"/>
        <v/>
      </c>
      <c r="W123" s="200"/>
      <c r="X123" s="197" t="e">
        <f>IF(#REF!="","",#REF!)</f>
        <v>#REF!</v>
      </c>
      <c r="Y123" s="197" t="e">
        <f>IF(#REF!="","",#REF!)</f>
        <v>#REF!</v>
      </c>
      <c r="Z123" s="198" t="e">
        <f>IF(#REF!="","",#REF!)</f>
        <v>#REF!</v>
      </c>
      <c r="AA123" s="197" t="e">
        <f>IF(#REF!="","",#REF!)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F123" s="197">
        <f t="shared" si="45"/>
        <v>30041142</v>
      </c>
      <c r="AG123" s="197" t="str">
        <f t="shared" si="45"/>
        <v>CAPS</v>
      </c>
      <c r="AH123" s="198" t="e">
        <f t="shared" si="46"/>
        <v>#REF!</v>
      </c>
      <c r="AI123" s="197" t="str">
        <f t="shared" si="47"/>
        <v>RECEIVING</v>
      </c>
      <c r="AJ123" s="197" t="str">
        <f t="shared" si="48"/>
        <v/>
      </c>
      <c r="AK123" s="197" t="str">
        <f t="shared" si="49"/>
        <v/>
      </c>
      <c r="AL123" s="197" t="str">
        <f t="shared" si="50"/>
        <v/>
      </c>
      <c r="AN123" s="200"/>
      <c r="AO123" s="200"/>
      <c r="AP123" s="201"/>
      <c r="AQ123" s="200"/>
      <c r="AR123" s="200"/>
      <c r="AS123" s="200"/>
      <c r="AT123" s="200"/>
    </row>
    <row r="124" spans="1:46" x14ac:dyDescent="0.25">
      <c r="A124" s="197" t="e">
        <f>IF(#REF!="","",#REF!)</f>
        <v>#REF!</v>
      </c>
      <c r="B124" s="197" t="e">
        <f>IF(#REF!="","",#REF!)</f>
        <v>#REF!</v>
      </c>
      <c r="C124" s="198" t="e">
        <f>IF(#REF!="","",#REF!)</f>
        <v>#REF!</v>
      </c>
      <c r="D124" s="197" t="e">
        <f>IF(#REF!="","",#REF!)</f>
        <v>#REF!</v>
      </c>
      <c r="E124" s="197" t="e">
        <f>IF(#REF!="","",#REF!)</f>
        <v>#REF!</v>
      </c>
      <c r="F124" s="197" t="e">
        <f>IF(#REF!="","",#REF!)</f>
        <v>#REF!</v>
      </c>
      <c r="G124" s="197" t="e">
        <f>IF(#REF!="","",#REF!)</f>
        <v>#REF!</v>
      </c>
      <c r="H124" s="200">
        <v>21</v>
      </c>
      <c r="I124" s="197" t="e">
        <f>IF(#REF!="","",#REF!)</f>
        <v>#REF!</v>
      </c>
      <c r="J124" s="198" t="e">
        <f>IF(K30="","",$J$4)</f>
        <v>#REF!</v>
      </c>
      <c r="K124" s="197" t="str">
        <f>IF(J30="","",J30)</f>
        <v>RECEIVING</v>
      </c>
      <c r="L124" s="197" t="str">
        <f>IF(N30="","",N30)</f>
        <v/>
      </c>
      <c r="M124" s="197" t="str">
        <f>IF(M30="","",M30)</f>
        <v/>
      </c>
      <c r="N124" s="197" t="str">
        <f>IF(P30="","",P30)</f>
        <v/>
      </c>
      <c r="O124" s="200"/>
      <c r="P124" s="197">
        <f t="shared" si="39"/>
        <v>30041262</v>
      </c>
      <c r="Q124" s="197" t="str">
        <f t="shared" si="39"/>
        <v>GPI</v>
      </c>
      <c r="R124" s="198" t="e">
        <f t="shared" si="40"/>
        <v>#REF!</v>
      </c>
      <c r="S124" s="197" t="str">
        <f t="shared" si="41"/>
        <v>RECEIVING</v>
      </c>
      <c r="T124" s="197" t="str">
        <f t="shared" si="42"/>
        <v/>
      </c>
      <c r="U124" s="197" t="str">
        <f t="shared" si="43"/>
        <v/>
      </c>
      <c r="V124" s="197" t="str">
        <f t="shared" si="44"/>
        <v/>
      </c>
      <c r="W124" s="200"/>
      <c r="X124" s="197" t="e">
        <f>IF(#REF!="","",#REF!)</f>
        <v>#REF!</v>
      </c>
      <c r="Y124" s="197" t="e">
        <f>IF(#REF!="","",#REF!)</f>
        <v>#REF!</v>
      </c>
      <c r="Z124" s="198" t="e">
        <f>IF(#REF!="","",#REF!)</f>
        <v>#REF!</v>
      </c>
      <c r="AA124" s="197" t="e">
        <f>IF(#REF!="","",#REF!)</f>
        <v>#REF!</v>
      </c>
      <c r="AB124" s="197" t="e">
        <f>IF(#REF!="","",#REF!)</f>
        <v>#REF!</v>
      </c>
      <c r="AC124" s="197" t="e">
        <f>IF(#REF!="","",#REF!)</f>
        <v>#REF!</v>
      </c>
      <c r="AD124" s="197" t="e">
        <f>IF(#REF!="","",#REF!)</f>
        <v>#REF!</v>
      </c>
      <c r="AF124" s="197">
        <f t="shared" si="45"/>
        <v>30041814</v>
      </c>
      <c r="AG124" s="197" t="str">
        <f t="shared" si="45"/>
        <v>GPI</v>
      </c>
      <c r="AH124" s="198" t="e">
        <f t="shared" si="46"/>
        <v>#REF!</v>
      </c>
      <c r="AI124" s="197" t="str">
        <f t="shared" si="47"/>
        <v>RECEIVING</v>
      </c>
      <c r="AJ124" s="197" t="str">
        <f t="shared" si="48"/>
        <v/>
      </c>
      <c r="AK124" s="197" t="str">
        <f t="shared" si="49"/>
        <v/>
      </c>
      <c r="AL124" s="197" t="str">
        <f t="shared" si="50"/>
        <v/>
      </c>
      <c r="AN124" s="200"/>
      <c r="AO124" s="200"/>
      <c r="AP124" s="201"/>
      <c r="AQ124" s="200"/>
      <c r="AR124" s="200"/>
      <c r="AS124" s="200"/>
      <c r="AT124" s="200"/>
    </row>
    <row r="125" spans="1:46" x14ac:dyDescent="0.25">
      <c r="A125" s="197"/>
      <c r="B125" s="197"/>
      <c r="C125" s="198"/>
      <c r="D125" s="197"/>
      <c r="E125" s="197"/>
      <c r="F125" s="197"/>
      <c r="G125" s="197"/>
      <c r="H125" s="200">
        <v>22</v>
      </c>
      <c r="I125" s="197" t="e">
        <f>IF(#REF!="","",#REF!)</f>
        <v>#REF!</v>
      </c>
      <c r="J125" s="198" t="e">
        <f>IF(K32="","",$J$4)</f>
        <v>#REF!</v>
      </c>
      <c r="K125" s="197" t="str">
        <f>IF(J32="","",J32)</f>
        <v>RECEIVING</v>
      </c>
      <c r="L125" s="197" t="str">
        <f>IF(N32="","",N32)</f>
        <v/>
      </c>
      <c r="M125" s="197" t="str">
        <f>IF(M32="","",M32)</f>
        <v/>
      </c>
      <c r="N125" s="197" t="str">
        <f>IF(P32="","",P32)</f>
        <v/>
      </c>
      <c r="O125" s="200"/>
      <c r="P125" s="197">
        <f t="shared" si="39"/>
        <v>30041305</v>
      </c>
      <c r="Q125" s="197" t="str">
        <f t="shared" si="39"/>
        <v/>
      </c>
      <c r="R125" s="198" t="e">
        <f t="shared" si="40"/>
        <v>#REF!</v>
      </c>
      <c r="S125" s="197" t="str">
        <f t="shared" si="41"/>
        <v>RECEIVING</v>
      </c>
      <c r="T125" s="197" t="str">
        <f t="shared" si="42"/>
        <v/>
      </c>
      <c r="U125" s="197" t="str">
        <f t="shared" si="43"/>
        <v/>
      </c>
      <c r="V125" s="197" t="str">
        <f t="shared" si="44"/>
        <v/>
      </c>
      <c r="W125" s="200"/>
      <c r="X125" s="197" t="e">
        <f>IF(#REF!="","",#REF!)</f>
        <v>#REF!</v>
      </c>
      <c r="Y125" s="197" t="e">
        <f>IF(#REF!="","",#REF!)</f>
        <v>#REF!</v>
      </c>
      <c r="Z125" s="198" t="e">
        <f>IF(#REF!="","",#REF!)</f>
        <v>#REF!</v>
      </c>
      <c r="AA125" s="197" t="e">
        <f>IF(#REF!="","",#REF!)</f>
        <v>#REF!</v>
      </c>
      <c r="AB125" s="197" t="e">
        <f>IF(#REF!="","",#REF!)</f>
        <v>#REF!</v>
      </c>
      <c r="AC125" s="197" t="e">
        <f>IF(#REF!="","",#REF!)</f>
        <v>#REF!</v>
      </c>
      <c r="AD125" s="197" t="e">
        <f>IF(#REF!="","",#REF!)</f>
        <v>#REF!</v>
      </c>
      <c r="AF125" s="197">
        <f t="shared" si="45"/>
        <v>30041557</v>
      </c>
      <c r="AG125" s="197" t="str">
        <f t="shared" si="45"/>
        <v>GPI</v>
      </c>
      <c r="AH125" s="198" t="e">
        <f t="shared" si="46"/>
        <v>#REF!</v>
      </c>
      <c r="AI125" s="197" t="str">
        <f t="shared" si="47"/>
        <v>RECEIVING</v>
      </c>
      <c r="AJ125" s="197" t="str">
        <f t="shared" si="48"/>
        <v/>
      </c>
      <c r="AK125" s="197" t="str">
        <f t="shared" si="49"/>
        <v/>
      </c>
      <c r="AL125" s="197" t="str">
        <f t="shared" si="50"/>
        <v/>
      </c>
      <c r="AN125" s="200"/>
      <c r="AO125" s="200"/>
      <c r="AP125" s="201"/>
      <c r="AQ125" s="200"/>
      <c r="AR125" s="200"/>
      <c r="AS125" s="200"/>
      <c r="AT125" s="200"/>
    </row>
    <row r="126" spans="1:46" x14ac:dyDescent="0.25">
      <c r="A126" s="197"/>
      <c r="B126" s="197"/>
      <c r="C126" s="198"/>
      <c r="D126" s="197"/>
      <c r="E126" s="197"/>
      <c r="F126" s="197"/>
      <c r="G126" s="197"/>
      <c r="H126" s="200">
        <v>23</v>
      </c>
      <c r="I126" s="197" t="e">
        <f>IF(#REF!="","",#REF!)</f>
        <v>#REF!</v>
      </c>
      <c r="J126" s="198" t="e">
        <f>IF(#REF!="","",$J$4)</f>
        <v>#REF!</v>
      </c>
      <c r="K126" s="197" t="e">
        <f>IF(#REF!="","",#REF!)</f>
        <v>#REF!</v>
      </c>
      <c r="L126" s="197" t="e">
        <f>IF(#REF!="","",#REF!)</f>
        <v>#REF!</v>
      </c>
      <c r="M126" s="197" t="e">
        <f>IF(#REF!="","",#REF!)</f>
        <v>#REF!</v>
      </c>
      <c r="N126" s="197" t="e">
        <f>IF(#REF!="","",#REF!)</f>
        <v>#REF!</v>
      </c>
      <c r="O126" s="200"/>
      <c r="P126" s="197" t="e">
        <f>IF(#REF!="","",#REF!)</f>
        <v>#REF!</v>
      </c>
      <c r="Q126" s="197" t="e">
        <f>IF(#REF!="","",#REF!)</f>
        <v>#REF!</v>
      </c>
      <c r="R126" s="198" t="e">
        <f>IF(#REF!="","",$A$35)</f>
        <v>#REF!</v>
      </c>
      <c r="S126" s="197" t="e">
        <f>IF(#REF!="","",#REF!)</f>
        <v>#REF!</v>
      </c>
      <c r="T126" s="197" t="e">
        <f>IF(#REF!="","",#REF!)</f>
        <v>#REF!</v>
      </c>
      <c r="U126" s="197" t="e">
        <f>IF(#REF!="","",#REF!)</f>
        <v>#REF!</v>
      </c>
      <c r="V126" s="197" t="e">
        <f>IF(#REF!="","",#REF!)</f>
        <v>#REF!</v>
      </c>
      <c r="W126" s="200"/>
      <c r="X126" s="197" t="e">
        <f>IF(#REF!="","",#REF!)</f>
        <v>#REF!</v>
      </c>
      <c r="Y126" s="197" t="e">
        <f>IF(#REF!="","",#REF!)</f>
        <v>#REF!</v>
      </c>
      <c r="Z126" s="198" t="e">
        <f>IF(#REF!="","",#REF!)</f>
        <v>#REF!</v>
      </c>
      <c r="AA126" s="197" t="e">
        <f>IF(#REF!="","",#REF!)</f>
        <v>#REF!</v>
      </c>
      <c r="AB126" s="197" t="e">
        <f>IF(#REF!="","",#REF!)</f>
        <v>#REF!</v>
      </c>
      <c r="AC126" s="197" t="e">
        <f>IF(#REF!="","",#REF!)</f>
        <v>#REF!</v>
      </c>
      <c r="AD126" s="197" t="e">
        <f>IF(#REF!="","",#REF!)</f>
        <v>#REF!</v>
      </c>
      <c r="AF126" s="197" t="e">
        <f>IF(#REF!="","",#REF!)</f>
        <v>#REF!</v>
      </c>
      <c r="AG126" s="197" t="e">
        <f>IF(#REF!="","",#REF!)</f>
        <v>#REF!</v>
      </c>
      <c r="AH126" s="198" t="e">
        <f>IF(#REF!="","",$J$35)</f>
        <v>#REF!</v>
      </c>
      <c r="AI126" s="197" t="e">
        <f>IF(#REF!="","",#REF!)</f>
        <v>#REF!</v>
      </c>
      <c r="AJ126" s="197" t="e">
        <f>IF(#REF!="","",#REF!)</f>
        <v>#REF!</v>
      </c>
      <c r="AK126" s="197" t="e">
        <f>IF(#REF!="","",#REF!)</f>
        <v>#REF!</v>
      </c>
      <c r="AL126" s="197" t="e">
        <f>IF(#REF!="","",#REF!)</f>
        <v>#REF!</v>
      </c>
      <c r="AN126" s="200"/>
      <c r="AO126" s="200"/>
      <c r="AP126" s="201"/>
      <c r="AQ126" s="200"/>
      <c r="AR126" s="200"/>
      <c r="AS126" s="200"/>
      <c r="AT126" s="200"/>
    </row>
    <row r="127" spans="1:46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H127" s="200"/>
      <c r="AI127" s="200"/>
      <c r="AJ127" s="200"/>
    </row>
    <row r="128" spans="1:46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H128" s="200"/>
      <c r="AI128" s="200"/>
      <c r="AJ128" s="200"/>
    </row>
    <row r="129" spans="1:36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H129" s="200"/>
      <c r="AI129" s="200"/>
      <c r="AJ129" s="200"/>
    </row>
    <row r="130" spans="1:36" x14ac:dyDescent="0.25">
      <c r="A130" s="200">
        <f t="shared" ref="A130:A135" si="64">C6</f>
        <v>83644</v>
      </c>
      <c r="B130" s="202">
        <f t="shared" ref="B130:B135" si="65">F6</f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H130" s="200"/>
      <c r="AI130" s="200"/>
      <c r="AJ130" s="200"/>
    </row>
    <row r="131" spans="1:36" x14ac:dyDescent="0.25">
      <c r="A131" s="200">
        <f t="shared" si="64"/>
        <v>83565</v>
      </c>
      <c r="B131" s="202">
        <f t="shared" si="65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H131" s="200"/>
      <c r="AI131" s="200"/>
      <c r="AJ131" s="200"/>
    </row>
    <row r="132" spans="1:36" x14ac:dyDescent="0.25">
      <c r="A132" s="200">
        <f t="shared" si="64"/>
        <v>83566</v>
      </c>
      <c r="B132" s="202">
        <f t="shared" si="65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H132" s="200"/>
      <c r="AI132" s="200"/>
      <c r="AJ132" s="200"/>
    </row>
    <row r="133" spans="1:36" x14ac:dyDescent="0.25">
      <c r="A133" s="200">
        <f t="shared" si="64"/>
        <v>83567</v>
      </c>
      <c r="B133" s="202">
        <f t="shared" si="65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H133" s="200"/>
      <c r="AI133" s="200"/>
      <c r="AJ133" s="200"/>
    </row>
    <row r="134" spans="1:36" x14ac:dyDescent="0.25">
      <c r="A134" s="200">
        <f t="shared" si="64"/>
        <v>83568</v>
      </c>
      <c r="B134" s="202">
        <f t="shared" si="65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H134" s="200"/>
      <c r="AI134" s="200"/>
      <c r="AJ134" s="200"/>
    </row>
    <row r="135" spans="1:36" x14ac:dyDescent="0.25">
      <c r="A135" s="200">
        <f t="shared" si="64"/>
        <v>83569</v>
      </c>
      <c r="B135" s="202">
        <f t="shared" si="65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H135" s="200"/>
      <c r="AI135" s="200"/>
      <c r="AJ135" s="200"/>
    </row>
    <row r="136" spans="1:36" x14ac:dyDescent="0.25">
      <c r="A136" s="200">
        <f t="shared" ref="A136:A145" si="66">C14</f>
        <v>83572</v>
      </c>
      <c r="B136" s="202">
        <f t="shared" ref="B136:B145" si="67">F14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H136" s="200"/>
      <c r="AI136" s="200"/>
      <c r="AJ136" s="200"/>
    </row>
    <row r="137" spans="1:36" x14ac:dyDescent="0.25">
      <c r="A137" s="200">
        <f t="shared" si="66"/>
        <v>83574</v>
      </c>
      <c r="B137" s="202">
        <f t="shared" si="67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H137" s="200"/>
      <c r="AI137" s="200"/>
      <c r="AJ137" s="200"/>
    </row>
    <row r="138" spans="1:36" x14ac:dyDescent="0.25">
      <c r="A138" s="200">
        <f t="shared" si="66"/>
        <v>83575</v>
      </c>
      <c r="B138" s="202">
        <f t="shared" si="67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H138" s="200"/>
      <c r="AI138" s="200"/>
      <c r="AJ138" s="200"/>
    </row>
    <row r="139" spans="1:36" x14ac:dyDescent="0.25">
      <c r="A139" s="200">
        <f t="shared" si="66"/>
        <v>83576</v>
      </c>
      <c r="B139" s="202">
        <f t="shared" si="67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H139" s="200"/>
      <c r="AI139" s="200"/>
      <c r="AJ139" s="200"/>
    </row>
    <row r="140" spans="1:36" x14ac:dyDescent="0.25">
      <c r="A140" s="200">
        <f t="shared" si="66"/>
        <v>83577</v>
      </c>
      <c r="B140" s="202">
        <f t="shared" si="67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H140" s="200"/>
      <c r="AI140" s="200"/>
      <c r="AJ140" s="200"/>
    </row>
    <row r="141" spans="1:36" x14ac:dyDescent="0.25">
      <c r="A141" s="200">
        <f t="shared" si="66"/>
        <v>0</v>
      </c>
      <c r="B141" s="202">
        <f t="shared" si="67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H141" s="200"/>
      <c r="AI141" s="200"/>
      <c r="AJ141" s="200"/>
    </row>
    <row r="142" spans="1:36" x14ac:dyDescent="0.25">
      <c r="A142" s="200">
        <f t="shared" si="66"/>
        <v>0</v>
      </c>
      <c r="B142" s="202">
        <f t="shared" si="67"/>
        <v>0</v>
      </c>
      <c r="X142" s="200"/>
      <c r="Y142" s="200"/>
      <c r="Z142" s="200"/>
      <c r="AA142" s="200"/>
      <c r="AB142" s="200"/>
      <c r="AC142" s="200"/>
      <c r="AD142" s="200"/>
      <c r="AH142" s="200"/>
      <c r="AI142" s="200"/>
      <c r="AJ142" s="200"/>
    </row>
    <row r="143" spans="1:36" x14ac:dyDescent="0.25">
      <c r="A143" s="200">
        <f t="shared" si="66"/>
        <v>0</v>
      </c>
      <c r="B143" s="202">
        <f t="shared" si="67"/>
        <v>0</v>
      </c>
      <c r="X143" s="200"/>
      <c r="Y143" s="200"/>
      <c r="Z143" s="200"/>
      <c r="AA143" s="200"/>
      <c r="AB143" s="200"/>
      <c r="AC143" s="200"/>
      <c r="AD143" s="200"/>
      <c r="AH143" s="200"/>
      <c r="AI143" s="200"/>
      <c r="AJ143" s="200"/>
    </row>
    <row r="144" spans="1:36" x14ac:dyDescent="0.25">
      <c r="A144" s="200">
        <f t="shared" si="66"/>
        <v>0</v>
      </c>
      <c r="B144" s="202">
        <f t="shared" si="67"/>
        <v>0</v>
      </c>
      <c r="X144" s="200"/>
      <c r="Y144" s="200"/>
      <c r="Z144" s="200"/>
      <c r="AA144" s="200"/>
      <c r="AB144" s="200"/>
      <c r="AC144" s="200"/>
      <c r="AD144" s="200"/>
      <c r="AH144" s="200"/>
      <c r="AI144" s="200"/>
      <c r="AJ144" s="200"/>
    </row>
    <row r="145" spans="1:36" x14ac:dyDescent="0.25">
      <c r="A145" s="200">
        <f t="shared" si="66"/>
        <v>0</v>
      </c>
      <c r="B145" s="202">
        <f t="shared" si="67"/>
        <v>0</v>
      </c>
      <c r="X145" s="200"/>
      <c r="Y145" s="200"/>
      <c r="Z145" s="200"/>
      <c r="AA145" s="200"/>
      <c r="AB145" s="200"/>
      <c r="AC145" s="200"/>
      <c r="AD145" s="200"/>
      <c r="AH145" s="200"/>
      <c r="AI145" s="200"/>
      <c r="AJ145" s="200"/>
    </row>
    <row r="146" spans="1:36" x14ac:dyDescent="0.25">
      <c r="A146" s="200">
        <f t="shared" ref="A146" si="68">C25</f>
        <v>0</v>
      </c>
      <c r="B146" s="202">
        <f t="shared" ref="B146" si="69">F25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H146" s="200"/>
      <c r="AI146" s="200"/>
      <c r="AJ146" s="200"/>
    </row>
    <row r="147" spans="1:36" x14ac:dyDescent="0.25">
      <c r="A147" s="200">
        <f>C27</f>
        <v>0</v>
      </c>
      <c r="B147" s="202">
        <f>F27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H147" s="200"/>
      <c r="AI147" s="200"/>
      <c r="AJ147" s="200"/>
    </row>
    <row r="148" spans="1:36" x14ac:dyDescent="0.25">
      <c r="A148" s="200" t="str">
        <f>C28</f>
        <v>CAPS</v>
      </c>
      <c r="B148" s="202" t="e">
        <f>#REF!</f>
        <v>#REF!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H148" s="200"/>
      <c r="AI148" s="200"/>
      <c r="AJ148" s="200"/>
    </row>
    <row r="149" spans="1:36" x14ac:dyDescent="0.25">
      <c r="A149" s="200" t="str">
        <f>C29</f>
        <v>CAPS</v>
      </c>
      <c r="B149" s="202" t="str">
        <f>F29</f>
        <v>11AM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H149" s="200"/>
      <c r="AI149" s="200"/>
      <c r="AJ149" s="200"/>
    </row>
    <row r="150" spans="1:36" x14ac:dyDescent="0.25">
      <c r="A150" s="200">
        <f>C30</f>
        <v>0</v>
      </c>
      <c r="B150" s="202">
        <f>F30</f>
        <v>0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H150" s="200"/>
      <c r="AI150" s="200"/>
      <c r="AJ150" s="200"/>
    </row>
    <row r="151" spans="1:36" x14ac:dyDescent="0.25">
      <c r="A151" s="200">
        <f>C32</f>
        <v>0</v>
      </c>
      <c r="B151" s="202">
        <f>F32</f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H151" s="200"/>
      <c r="AI151" s="200"/>
      <c r="AJ151" s="200"/>
    </row>
    <row r="152" spans="1:36" x14ac:dyDescent="0.25">
      <c r="A152" s="200" t="e">
        <f>#REF!</f>
        <v>#REF!</v>
      </c>
      <c r="B152" s="202" t="e">
        <f>#REF!</f>
        <v>#REF!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</row>
    <row r="153" spans="1:36" x14ac:dyDescent="0.25">
      <c r="A153" s="200">
        <f t="shared" ref="A153:A163" si="70">C34</f>
        <v>0</v>
      </c>
      <c r="B153" s="202">
        <f t="shared" ref="B153:B163" si="71">F34</f>
        <v>0</v>
      </c>
    </row>
    <row r="154" spans="1:36" x14ac:dyDescent="0.25">
      <c r="A154" s="200">
        <f t="shared" si="70"/>
        <v>0</v>
      </c>
      <c r="B154" s="202">
        <f t="shared" si="71"/>
        <v>0</v>
      </c>
    </row>
    <row r="155" spans="1:36" x14ac:dyDescent="0.25">
      <c r="A155" s="200" t="str">
        <f t="shared" si="70"/>
        <v>P/U</v>
      </c>
      <c r="B155" s="202" t="str">
        <f t="shared" si="71"/>
        <v>Plan APT</v>
      </c>
    </row>
    <row r="156" spans="1:36" x14ac:dyDescent="0.25">
      <c r="A156" s="200">
        <f t="shared" si="70"/>
        <v>84149</v>
      </c>
      <c r="B156" s="202">
        <f t="shared" si="71"/>
        <v>0</v>
      </c>
    </row>
    <row r="157" spans="1:36" x14ac:dyDescent="0.25">
      <c r="A157" s="200">
        <f t="shared" si="70"/>
        <v>84150</v>
      </c>
      <c r="B157" s="202">
        <f t="shared" si="71"/>
        <v>0</v>
      </c>
    </row>
    <row r="158" spans="1:36" x14ac:dyDescent="0.25">
      <c r="A158" s="200">
        <f t="shared" si="70"/>
        <v>84151</v>
      </c>
      <c r="B158" s="202">
        <f t="shared" si="71"/>
        <v>0</v>
      </c>
    </row>
    <row r="159" spans="1:36" x14ac:dyDescent="0.25">
      <c r="A159" s="200">
        <f t="shared" si="70"/>
        <v>84152</v>
      </c>
      <c r="B159" s="202">
        <f t="shared" si="71"/>
        <v>0</v>
      </c>
    </row>
    <row r="160" spans="1:36" x14ac:dyDescent="0.25">
      <c r="A160" s="200">
        <f t="shared" si="70"/>
        <v>84153</v>
      </c>
      <c r="B160" s="202">
        <f t="shared" si="71"/>
        <v>0</v>
      </c>
    </row>
    <row r="161" spans="1:2" x14ac:dyDescent="0.25">
      <c r="A161" s="200">
        <f t="shared" si="70"/>
        <v>84154</v>
      </c>
      <c r="B161" s="202">
        <f t="shared" si="71"/>
        <v>0</v>
      </c>
    </row>
    <row r="162" spans="1:2" x14ac:dyDescent="0.25">
      <c r="A162" s="200">
        <f t="shared" si="70"/>
        <v>83155</v>
      </c>
      <c r="B162" s="202">
        <f t="shared" si="71"/>
        <v>0</v>
      </c>
    </row>
    <row r="163" spans="1:2" x14ac:dyDescent="0.25">
      <c r="A163" s="200">
        <f t="shared" si="70"/>
        <v>84156</v>
      </c>
      <c r="B163" s="202">
        <f t="shared" si="71"/>
        <v>0</v>
      </c>
    </row>
    <row r="164" spans="1:2" x14ac:dyDescent="0.25">
      <c r="A164" s="200">
        <f t="shared" ref="A164:A177" si="72">C47</f>
        <v>84159</v>
      </c>
      <c r="B164" s="202">
        <f t="shared" ref="B164:B177" si="73">F47</f>
        <v>0</v>
      </c>
    </row>
    <row r="165" spans="1:2" x14ac:dyDescent="0.25">
      <c r="A165" s="200">
        <f t="shared" si="72"/>
        <v>84160</v>
      </c>
      <c r="B165" s="202">
        <f t="shared" si="73"/>
        <v>0</v>
      </c>
    </row>
    <row r="166" spans="1:2" x14ac:dyDescent="0.25">
      <c r="A166" s="200">
        <f t="shared" si="72"/>
        <v>84161</v>
      </c>
      <c r="B166" s="202">
        <f t="shared" si="73"/>
        <v>0</v>
      </c>
    </row>
    <row r="167" spans="1:2" x14ac:dyDescent="0.25">
      <c r="A167" s="200">
        <f t="shared" si="72"/>
        <v>84162</v>
      </c>
      <c r="B167" s="202">
        <f t="shared" si="73"/>
        <v>0</v>
      </c>
    </row>
    <row r="168" spans="1:2" x14ac:dyDescent="0.25">
      <c r="A168" s="200">
        <f t="shared" si="72"/>
        <v>84163</v>
      </c>
      <c r="B168" s="202">
        <f t="shared" si="73"/>
        <v>0</v>
      </c>
    </row>
    <row r="169" spans="1:2" x14ac:dyDescent="0.25">
      <c r="A169" s="200">
        <f t="shared" si="72"/>
        <v>84164</v>
      </c>
      <c r="B169" s="202">
        <f t="shared" si="73"/>
        <v>0</v>
      </c>
    </row>
    <row r="170" spans="1:2" x14ac:dyDescent="0.25">
      <c r="A170" s="200">
        <f t="shared" si="72"/>
        <v>84165</v>
      </c>
      <c r="B170" s="202">
        <f t="shared" si="73"/>
        <v>0</v>
      </c>
    </row>
    <row r="171" spans="1:2" x14ac:dyDescent="0.25">
      <c r="A171" s="200">
        <f t="shared" si="72"/>
        <v>0</v>
      </c>
      <c r="B171" s="202">
        <f t="shared" si="73"/>
        <v>0</v>
      </c>
    </row>
    <row r="172" spans="1:2" x14ac:dyDescent="0.25">
      <c r="A172" s="200" t="str">
        <f t="shared" si="72"/>
        <v>CHEP</v>
      </c>
      <c r="B172" s="202">
        <f t="shared" si="73"/>
        <v>0</v>
      </c>
    </row>
    <row r="173" spans="1:2" x14ac:dyDescent="0.25">
      <c r="A173" s="200" t="str">
        <f t="shared" si="72"/>
        <v>CGP</v>
      </c>
      <c r="B173" s="202" t="str">
        <f t="shared" si="73"/>
        <v>7AM</v>
      </c>
    </row>
    <row r="174" spans="1:2" x14ac:dyDescent="0.25">
      <c r="A174" s="200" t="str">
        <f t="shared" si="72"/>
        <v>GPI</v>
      </c>
      <c r="B174" s="202" t="str">
        <f t="shared" si="73"/>
        <v>8AM</v>
      </c>
    </row>
    <row r="175" spans="1:2" x14ac:dyDescent="0.25">
      <c r="A175" s="200" t="str">
        <f t="shared" si="72"/>
        <v>GPI</v>
      </c>
      <c r="B175" s="202" t="str">
        <f t="shared" si="73"/>
        <v>9AM</v>
      </c>
    </row>
    <row r="176" spans="1:2" x14ac:dyDescent="0.25">
      <c r="A176" s="200" t="str">
        <f t="shared" si="72"/>
        <v>GPI</v>
      </c>
      <c r="B176" s="202" t="str">
        <f t="shared" si="73"/>
        <v>10AM</v>
      </c>
    </row>
    <row r="177" spans="1:2" x14ac:dyDescent="0.25">
      <c r="A177" s="200">
        <f t="shared" si="72"/>
        <v>0</v>
      </c>
      <c r="B177" s="202" t="str">
        <f t="shared" si="73"/>
        <v>11AM</v>
      </c>
    </row>
    <row r="178" spans="1:2" x14ac:dyDescent="0.25">
      <c r="A178" s="200" t="e">
        <f>#REF!</f>
        <v>#REF!</v>
      </c>
      <c r="B178" s="202" t="e">
        <f>#REF!</f>
        <v>#REF!</v>
      </c>
    </row>
    <row r="179" spans="1:2" x14ac:dyDescent="0.25">
      <c r="A179" s="129" t="e">
        <f>#REF!</f>
        <v>#REF!</v>
      </c>
      <c r="B179" s="203" t="e">
        <f>#REF!</f>
        <v>#REF!</v>
      </c>
    </row>
    <row r="180" spans="1:2" x14ac:dyDescent="0.25">
      <c r="A180" s="129" t="e">
        <f>#REF!</f>
        <v>#REF!</v>
      </c>
      <c r="B180" s="203" t="e">
        <f>#REF!</f>
        <v>#REF!</v>
      </c>
    </row>
    <row r="181" spans="1:2" x14ac:dyDescent="0.25">
      <c r="A181" s="129" t="e">
        <f>#REF!</f>
        <v>#REF!</v>
      </c>
      <c r="B181" s="203" t="e">
        <f>#REF!</f>
        <v>#REF!</v>
      </c>
    </row>
    <row r="182" spans="1:2" x14ac:dyDescent="0.25">
      <c r="A182" s="129" t="e">
        <f>#REF!</f>
        <v>#REF!</v>
      </c>
      <c r="B182" s="203" t="e">
        <f>#REF!</f>
        <v>#REF!</v>
      </c>
    </row>
    <row r="183" spans="1:2" x14ac:dyDescent="0.25">
      <c r="A183" s="129" t="e">
        <f>#REF!</f>
        <v>#REF!</v>
      </c>
      <c r="B183" s="203" t="e">
        <f>#REF!</f>
        <v>#REF!</v>
      </c>
    </row>
    <row r="184" spans="1:2" x14ac:dyDescent="0.25">
      <c r="A184" s="129" t="e">
        <f>#REF!</f>
        <v>#REF!</v>
      </c>
      <c r="B184" s="203" t="e">
        <f>#REF!</f>
        <v>#REF!</v>
      </c>
    </row>
    <row r="185" spans="1:2" x14ac:dyDescent="0.25">
      <c r="A185" s="129" t="e">
        <f>#REF!</f>
        <v>#REF!</v>
      </c>
      <c r="B185" s="203" t="e">
        <f>#REF!</f>
        <v>#REF!</v>
      </c>
    </row>
    <row r="186" spans="1:2" x14ac:dyDescent="0.25">
      <c r="A186" s="129" t="e">
        <f>#REF!</f>
        <v>#REF!</v>
      </c>
      <c r="B186" s="203" t="e">
        <f>#REF!</f>
        <v>#REF!</v>
      </c>
    </row>
    <row r="187" spans="1:2" x14ac:dyDescent="0.25">
      <c r="A187" s="129" t="e">
        <f>#REF!</f>
        <v>#REF!</v>
      </c>
      <c r="B187" s="203" t="e">
        <f>#REF!</f>
        <v>#REF!</v>
      </c>
    </row>
    <row r="188" spans="1:2" x14ac:dyDescent="0.25">
      <c r="A188" s="129" t="e">
        <f>#REF!</f>
        <v>#REF!</v>
      </c>
      <c r="B188" s="203" t="e">
        <f>#REF!</f>
        <v>#REF!</v>
      </c>
    </row>
    <row r="189" spans="1:2" x14ac:dyDescent="0.25">
      <c r="A189" s="129" t="e">
        <f>#REF!</f>
        <v>#REF!</v>
      </c>
      <c r="B189" s="203" t="e">
        <f>#REF!</f>
        <v>#REF!</v>
      </c>
    </row>
    <row r="190" spans="1:2" x14ac:dyDescent="0.25">
      <c r="A190" s="129" t="e">
        <f>#REF!</f>
        <v>#REF!</v>
      </c>
      <c r="B190" s="203" t="e">
        <f>#REF!</f>
        <v>#REF!</v>
      </c>
    </row>
    <row r="191" spans="1:2" x14ac:dyDescent="0.25">
      <c r="A191" s="129" t="e">
        <f>#REF!</f>
        <v>#REF!</v>
      </c>
      <c r="B191" s="203" t="e">
        <f>#REF!</f>
        <v>#REF!</v>
      </c>
    </row>
    <row r="192" spans="1:2" x14ac:dyDescent="0.25">
      <c r="A192" s="129" t="e">
        <f>#REF!</f>
        <v>#REF!</v>
      </c>
      <c r="B192" s="203" t="e">
        <f>#REF!</f>
        <v>#REF!</v>
      </c>
    </row>
    <row r="193" spans="1:2" x14ac:dyDescent="0.25">
      <c r="A193" s="129" t="e">
        <f>#REF!</f>
        <v>#REF!</v>
      </c>
      <c r="B193" s="203" t="e">
        <f>#REF!</f>
        <v>#REF!</v>
      </c>
    </row>
    <row r="194" spans="1:2" x14ac:dyDescent="0.25">
      <c r="A194" s="129" t="e">
        <f>#REF!</f>
        <v>#REF!</v>
      </c>
      <c r="B194" s="203" t="e">
        <f>#REF!</f>
        <v>#REF!</v>
      </c>
    </row>
    <row r="195" spans="1:2" x14ac:dyDescent="0.25">
      <c r="A195" s="129" t="e">
        <f>#REF!</f>
        <v>#REF!</v>
      </c>
      <c r="B195" s="203" t="e">
        <f>#REF!</f>
        <v>#REF!</v>
      </c>
    </row>
    <row r="196" spans="1:2" x14ac:dyDescent="0.25">
      <c r="A196" s="129" t="e">
        <f>#REF!</f>
        <v>#REF!</v>
      </c>
      <c r="B196" s="203" t="e">
        <f>#REF!</f>
        <v>#REF!</v>
      </c>
    </row>
    <row r="197" spans="1:2" x14ac:dyDescent="0.25">
      <c r="A197" s="129" t="e">
        <f>#REF!</f>
        <v>#REF!</v>
      </c>
      <c r="B197" s="203" t="e">
        <f>#REF!</f>
        <v>#REF!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 t="e">
        <f>#REF!</f>
        <v>#REF!</v>
      </c>
      <c r="B199" s="203" t="e">
        <f>#REF!</f>
        <v>#REF!</v>
      </c>
    </row>
    <row r="200" spans="1:2" x14ac:dyDescent="0.25">
      <c r="A200" s="129" t="e">
        <f>#REF!</f>
        <v>#REF!</v>
      </c>
      <c r="B200" s="203" t="e">
        <f>#REF!</f>
        <v>#REF!</v>
      </c>
    </row>
    <row r="201" spans="1:2" x14ac:dyDescent="0.25">
      <c r="A201" s="129" t="e">
        <f>#REF!</f>
        <v>#REF!</v>
      </c>
      <c r="B201" s="203" t="e">
        <f>#REF!</f>
        <v>#REF!</v>
      </c>
    </row>
    <row r="202" spans="1:2" x14ac:dyDescent="0.25">
      <c r="A202" s="129" t="e">
        <f>#REF!</f>
        <v>#REF!</v>
      </c>
      <c r="B202" s="203" t="e">
        <f>#REF!</f>
        <v>#REF!</v>
      </c>
    </row>
    <row r="203" spans="1:2" x14ac:dyDescent="0.25">
      <c r="A203" s="129" t="e">
        <f>#REF!</f>
        <v>#REF!</v>
      </c>
      <c r="B203" s="203" t="e">
        <f>#REF!</f>
        <v>#REF!</v>
      </c>
    </row>
    <row r="204" spans="1:2" x14ac:dyDescent="0.25">
      <c r="A204" s="129" t="e">
        <f>#REF!</f>
        <v>#REF!</v>
      </c>
      <c r="B204" s="203" t="e">
        <f>#REF!</f>
        <v>#REF!</v>
      </c>
    </row>
    <row r="205" spans="1:2" x14ac:dyDescent="0.25">
      <c r="A205" s="129" t="e">
        <f>#REF!</f>
        <v>#REF!</v>
      </c>
      <c r="B205" s="203" t="e">
        <f>#REF!</f>
        <v>#REF!</v>
      </c>
    </row>
    <row r="206" spans="1:2" x14ac:dyDescent="0.25">
      <c r="A206" s="129" t="e">
        <f>#REF!</f>
        <v>#REF!</v>
      </c>
      <c r="B206" s="203" t="e">
        <f>#REF!</f>
        <v>#REF!</v>
      </c>
    </row>
    <row r="207" spans="1:2" x14ac:dyDescent="0.25">
      <c r="A207" s="129" t="e">
        <f>#REF!</f>
        <v>#REF!</v>
      </c>
      <c r="B207" s="203" t="e">
        <f>#REF!</f>
        <v>#REF!</v>
      </c>
    </row>
    <row r="208" spans="1:2" x14ac:dyDescent="0.25">
      <c r="A208" s="129" t="e">
        <f>#REF!</f>
        <v>#REF!</v>
      </c>
      <c r="B208" s="203" t="e">
        <f>#REF!</f>
        <v>#REF!</v>
      </c>
    </row>
    <row r="209" spans="1:2" x14ac:dyDescent="0.25">
      <c r="A209" s="129" t="e">
        <f>#REF!</f>
        <v>#REF!</v>
      </c>
      <c r="B209" s="203" t="e">
        <f>#REF!</f>
        <v>#REF!</v>
      </c>
    </row>
    <row r="210" spans="1:2" x14ac:dyDescent="0.25">
      <c r="A210" s="129" t="e">
        <f>#REF!</f>
        <v>#REF!</v>
      </c>
      <c r="B210" s="203" t="e">
        <f>#REF!</f>
        <v>#REF!</v>
      </c>
    </row>
    <row r="211" spans="1:2" x14ac:dyDescent="0.25">
      <c r="A211" s="129" t="e">
        <f>#REF!</f>
        <v>#REF!</v>
      </c>
      <c r="B211" s="203" t="e">
        <f>#REF!</f>
        <v>#REF!</v>
      </c>
    </row>
    <row r="212" spans="1:2" x14ac:dyDescent="0.25">
      <c r="A212" s="129" t="e">
        <f>#REF!</f>
        <v>#REF!</v>
      </c>
      <c r="B212" s="203" t="e">
        <f>#REF!</f>
        <v>#REF!</v>
      </c>
    </row>
    <row r="213" spans="1:2" x14ac:dyDescent="0.25">
      <c r="A213" s="129" t="e">
        <f>#REF!</f>
        <v>#REF!</v>
      </c>
      <c r="B213" s="203" t="e">
        <f>#REF!</f>
        <v>#REF!</v>
      </c>
    </row>
    <row r="214" spans="1:2" x14ac:dyDescent="0.25">
      <c r="A214" s="129" t="e">
        <f>#REF!</f>
        <v>#REF!</v>
      </c>
      <c r="B214" s="203" t="e">
        <f>#REF!</f>
        <v>#REF!</v>
      </c>
    </row>
    <row r="215" spans="1:2" x14ac:dyDescent="0.25">
      <c r="A215" s="129" t="e">
        <f>#REF!</f>
        <v>#REF!</v>
      </c>
      <c r="B215" s="203" t="e">
        <f>#REF!</f>
        <v>#REF!</v>
      </c>
    </row>
    <row r="216" spans="1:2" x14ac:dyDescent="0.25">
      <c r="A216" s="129" t="e">
        <f>#REF!</f>
        <v>#REF!</v>
      </c>
      <c r="B216" s="203" t="e">
        <f>#REF!</f>
        <v>#REF!</v>
      </c>
    </row>
    <row r="217" spans="1:2" x14ac:dyDescent="0.25">
      <c r="A217" s="129" t="e">
        <f>#REF!</f>
        <v>#REF!</v>
      </c>
      <c r="B217" s="203" t="e">
        <f>#REF!</f>
        <v>#REF!</v>
      </c>
    </row>
    <row r="218" spans="1:2" x14ac:dyDescent="0.25">
      <c r="A218" s="129" t="e">
        <f>#REF!</f>
        <v>#REF!</v>
      </c>
      <c r="B218" s="203" t="e">
        <f>#REF!</f>
        <v>#REF!</v>
      </c>
    </row>
    <row r="219" spans="1:2" x14ac:dyDescent="0.25">
      <c r="A219" s="129" t="e">
        <f>#REF!</f>
        <v>#REF!</v>
      </c>
      <c r="B219" s="203" t="e">
        <f>#REF!</f>
        <v>#REF!</v>
      </c>
    </row>
    <row r="220" spans="1:2" x14ac:dyDescent="0.25">
      <c r="A220" s="129" t="e">
        <f>#REF!</f>
        <v>#REF!</v>
      </c>
      <c r="B220" s="203" t="e">
        <f>#REF!</f>
        <v>#REF!</v>
      </c>
    </row>
    <row r="221" spans="1:2" x14ac:dyDescent="0.25">
      <c r="A221" s="129" t="e">
        <f>#REF!</f>
        <v>#REF!</v>
      </c>
      <c r="B221" s="203" t="e">
        <f>#REF!</f>
        <v>#REF!</v>
      </c>
    </row>
    <row r="222" spans="1:2" x14ac:dyDescent="0.25">
      <c r="A222" s="129" t="e">
        <f>#REF!</f>
        <v>#REF!</v>
      </c>
      <c r="B222" s="203" t="e">
        <f>#REF!</f>
        <v>#REF!</v>
      </c>
    </row>
    <row r="223" spans="1:2" x14ac:dyDescent="0.25">
      <c r="A223" s="129" t="e">
        <f>#REF!</f>
        <v>#REF!</v>
      </c>
      <c r="B223" s="203" t="e">
        <f>#REF!</f>
        <v>#REF!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 t="e">
        <f>#REF!</f>
        <v>#REF!</v>
      </c>
      <c r="B225" s="203" t="e">
        <f>#REF!</f>
        <v>#REF!</v>
      </c>
    </row>
    <row r="226" spans="1:2" x14ac:dyDescent="0.25">
      <c r="A226" s="129" t="e">
        <f>#REF!</f>
        <v>#REF!</v>
      </c>
      <c r="B226" s="203" t="e">
        <f>#REF!</f>
        <v>#REF!</v>
      </c>
    </row>
    <row r="227" spans="1:2" x14ac:dyDescent="0.25">
      <c r="A227" s="129" t="e">
        <f>#REF!</f>
        <v>#REF!</v>
      </c>
      <c r="B227" s="203" t="e">
        <f>#REF!</f>
        <v>#REF!</v>
      </c>
    </row>
    <row r="228" spans="1:2" x14ac:dyDescent="0.25">
      <c r="A228" s="129">
        <f t="shared" ref="A228:A233" si="74">L6</f>
        <v>84166</v>
      </c>
      <c r="B228" s="203">
        <f t="shared" ref="B228:B233" si="75">O6</f>
        <v>0</v>
      </c>
    </row>
    <row r="229" spans="1:2" x14ac:dyDescent="0.25">
      <c r="A229" s="129">
        <f t="shared" si="74"/>
        <v>84167</v>
      </c>
      <c r="B229" s="203">
        <f t="shared" si="75"/>
        <v>0</v>
      </c>
    </row>
    <row r="230" spans="1:2" x14ac:dyDescent="0.25">
      <c r="A230" s="129">
        <f t="shared" si="74"/>
        <v>84168</v>
      </c>
      <c r="B230" s="203">
        <f t="shared" si="75"/>
        <v>0</v>
      </c>
    </row>
    <row r="231" spans="1:2" x14ac:dyDescent="0.25">
      <c r="A231" s="129">
        <f t="shared" si="74"/>
        <v>84169</v>
      </c>
      <c r="B231" s="203">
        <f t="shared" si="75"/>
        <v>0</v>
      </c>
    </row>
    <row r="232" spans="1:2" x14ac:dyDescent="0.25">
      <c r="A232" s="129">
        <f t="shared" si="74"/>
        <v>84170</v>
      </c>
      <c r="B232" s="203">
        <f t="shared" si="75"/>
        <v>0</v>
      </c>
    </row>
    <row r="233" spans="1:2" x14ac:dyDescent="0.25">
      <c r="A233" s="129">
        <f t="shared" si="74"/>
        <v>84171</v>
      </c>
      <c r="B233" s="203">
        <f t="shared" si="75"/>
        <v>0</v>
      </c>
    </row>
    <row r="234" spans="1:2" x14ac:dyDescent="0.25">
      <c r="A234" s="129">
        <f t="shared" ref="A234:A243" si="76">L14</f>
        <v>84174</v>
      </c>
      <c r="B234" s="203">
        <f t="shared" ref="B234:B243" si="77">O14</f>
        <v>0</v>
      </c>
    </row>
    <row r="235" spans="1:2" x14ac:dyDescent="0.25">
      <c r="A235" s="129">
        <f t="shared" si="76"/>
        <v>84175</v>
      </c>
      <c r="B235" s="203" t="str">
        <f t="shared" si="77"/>
        <v>HANDY</v>
      </c>
    </row>
    <row r="236" spans="1:2" x14ac:dyDescent="0.25">
      <c r="A236" s="129">
        <f t="shared" si="76"/>
        <v>84176</v>
      </c>
      <c r="B236" s="203">
        <f t="shared" si="77"/>
        <v>0</v>
      </c>
    </row>
    <row r="237" spans="1:2" x14ac:dyDescent="0.25">
      <c r="A237" s="129">
        <f t="shared" si="76"/>
        <v>84177</v>
      </c>
      <c r="B237" s="203">
        <f t="shared" si="77"/>
        <v>0</v>
      </c>
    </row>
    <row r="238" spans="1:2" x14ac:dyDescent="0.25">
      <c r="A238" s="129">
        <f t="shared" si="76"/>
        <v>84178</v>
      </c>
      <c r="B238" s="203">
        <f t="shared" si="77"/>
        <v>0</v>
      </c>
    </row>
    <row r="239" spans="1:2" x14ac:dyDescent="0.25">
      <c r="A239" s="129">
        <f t="shared" si="76"/>
        <v>84179</v>
      </c>
      <c r="B239" s="203">
        <f t="shared" si="77"/>
        <v>0</v>
      </c>
    </row>
    <row r="240" spans="1:2" x14ac:dyDescent="0.25">
      <c r="A240" s="129">
        <f t="shared" si="76"/>
        <v>84180</v>
      </c>
      <c r="B240" s="203">
        <f t="shared" si="77"/>
        <v>0</v>
      </c>
    </row>
    <row r="241" spans="1:2" x14ac:dyDescent="0.25">
      <c r="A241" s="129">
        <f t="shared" si="76"/>
        <v>84181</v>
      </c>
      <c r="B241" s="203">
        <f t="shared" si="77"/>
        <v>0</v>
      </c>
    </row>
    <row r="242" spans="1:2" x14ac:dyDescent="0.25">
      <c r="A242" s="129">
        <f t="shared" si="76"/>
        <v>84182</v>
      </c>
      <c r="B242" s="203">
        <f t="shared" si="77"/>
        <v>0</v>
      </c>
    </row>
    <row r="243" spans="1:2" x14ac:dyDescent="0.25">
      <c r="A243" s="129">
        <f t="shared" si="76"/>
        <v>84274</v>
      </c>
      <c r="B243" s="203">
        <f t="shared" si="77"/>
        <v>0</v>
      </c>
    </row>
    <row r="244" spans="1:2" x14ac:dyDescent="0.25">
      <c r="A244" s="129">
        <f t="shared" ref="A244" si="78">L25</f>
        <v>0</v>
      </c>
      <c r="B244" s="203">
        <f t="shared" ref="B244" si="79">O25</f>
        <v>0</v>
      </c>
    </row>
    <row r="245" spans="1:2" x14ac:dyDescent="0.25">
      <c r="A245" s="129" t="e">
        <f>#REF!</f>
        <v>#REF!</v>
      </c>
      <c r="B245" s="203" t="e">
        <f>#REF!</f>
        <v>#REF!</v>
      </c>
    </row>
    <row r="246" spans="1:2" x14ac:dyDescent="0.25">
      <c r="A246" s="129" t="str">
        <f>L28</f>
        <v>GPI</v>
      </c>
      <c r="B246" s="203" t="str">
        <f>O28</f>
        <v>9AM</v>
      </c>
    </row>
    <row r="247" spans="1:2" x14ac:dyDescent="0.25">
      <c r="A247" s="129" t="str">
        <f>L29</f>
        <v>GPI</v>
      </c>
      <c r="B247" s="203" t="str">
        <f>O29</f>
        <v>10AM</v>
      </c>
    </row>
    <row r="248" spans="1:2" x14ac:dyDescent="0.25">
      <c r="A248" s="129" t="str">
        <f>L30</f>
        <v>GPI</v>
      </c>
      <c r="B248" s="203" t="str">
        <f>O30</f>
        <v>11AM</v>
      </c>
    </row>
    <row r="249" spans="1:2" x14ac:dyDescent="0.25">
      <c r="A249" s="129" t="str">
        <f>L32</f>
        <v>CAPS</v>
      </c>
      <c r="B249" s="203" t="str">
        <f>O32</f>
        <v>1PM</v>
      </c>
    </row>
    <row r="250" spans="1:2" x14ac:dyDescent="0.25">
      <c r="A250" s="129" t="e">
        <f>#REF!</f>
        <v>#REF!</v>
      </c>
      <c r="B250" s="203" t="e">
        <f>#REF!</f>
        <v>#REF!</v>
      </c>
    </row>
    <row r="251" spans="1:2" x14ac:dyDescent="0.25">
      <c r="A251" s="129">
        <f t="shared" ref="A251:A261" si="80">L34</f>
        <v>0</v>
      </c>
      <c r="B251" s="203">
        <f t="shared" ref="B251:B261" si="81">O34</f>
        <v>0</v>
      </c>
    </row>
    <row r="252" spans="1:2" x14ac:dyDescent="0.25">
      <c r="A252" s="129">
        <f t="shared" si="80"/>
        <v>0</v>
      </c>
      <c r="B252" s="203">
        <f t="shared" si="81"/>
        <v>0</v>
      </c>
    </row>
    <row r="253" spans="1:2" x14ac:dyDescent="0.25">
      <c r="A253" s="129" t="str">
        <f t="shared" si="80"/>
        <v>P/U</v>
      </c>
      <c r="B253" s="203" t="str">
        <f t="shared" si="81"/>
        <v>Plan APT</v>
      </c>
    </row>
    <row r="254" spans="1:2" x14ac:dyDescent="0.25">
      <c r="A254" s="129">
        <f t="shared" si="80"/>
        <v>84224</v>
      </c>
      <c r="B254" s="203">
        <f t="shared" si="81"/>
        <v>0</v>
      </c>
    </row>
    <row r="255" spans="1:2" x14ac:dyDescent="0.25">
      <c r="A255" s="129">
        <f t="shared" si="80"/>
        <v>84225</v>
      </c>
      <c r="B255" s="203">
        <f t="shared" si="81"/>
        <v>0</v>
      </c>
    </row>
    <row r="256" spans="1:2" x14ac:dyDescent="0.25">
      <c r="A256" s="129">
        <f t="shared" si="80"/>
        <v>84226</v>
      </c>
      <c r="B256" s="203">
        <f t="shared" si="81"/>
        <v>0</v>
      </c>
    </row>
    <row r="257" spans="1:2" x14ac:dyDescent="0.25">
      <c r="A257" s="129">
        <f t="shared" si="80"/>
        <v>84227</v>
      </c>
      <c r="B257" s="203">
        <f t="shared" si="81"/>
        <v>0</v>
      </c>
    </row>
    <row r="258" spans="1:2" x14ac:dyDescent="0.25">
      <c r="A258" s="129">
        <f t="shared" si="80"/>
        <v>84228</v>
      </c>
      <c r="B258" s="203">
        <f t="shared" si="81"/>
        <v>0</v>
      </c>
    </row>
    <row r="259" spans="1:2" x14ac:dyDescent="0.25">
      <c r="A259" s="129">
        <f t="shared" si="80"/>
        <v>84229</v>
      </c>
      <c r="B259" s="203">
        <f t="shared" si="81"/>
        <v>0</v>
      </c>
    </row>
    <row r="260" spans="1:2" x14ac:dyDescent="0.25">
      <c r="A260" s="129">
        <f t="shared" si="80"/>
        <v>84230</v>
      </c>
      <c r="B260" s="203">
        <f t="shared" si="81"/>
        <v>0</v>
      </c>
    </row>
    <row r="261" spans="1:2" x14ac:dyDescent="0.25">
      <c r="A261" s="129">
        <f t="shared" si="80"/>
        <v>84231</v>
      </c>
      <c r="B261" s="203">
        <f t="shared" si="81"/>
        <v>0</v>
      </c>
    </row>
    <row r="262" spans="1:2" x14ac:dyDescent="0.25">
      <c r="A262" s="129">
        <f t="shared" ref="A262:A275" si="82">L47</f>
        <v>84234</v>
      </c>
      <c r="B262" s="203">
        <f t="shared" ref="B262:B275" si="83">O47</f>
        <v>0</v>
      </c>
    </row>
    <row r="263" spans="1:2" x14ac:dyDescent="0.25">
      <c r="A263" s="129">
        <f t="shared" si="82"/>
        <v>84235</v>
      </c>
      <c r="B263" s="203">
        <f t="shared" si="83"/>
        <v>0</v>
      </c>
    </row>
    <row r="264" spans="1:2" x14ac:dyDescent="0.25">
      <c r="A264" s="129">
        <f t="shared" si="82"/>
        <v>84236</v>
      </c>
      <c r="B264" s="203">
        <f t="shared" si="83"/>
        <v>0</v>
      </c>
    </row>
    <row r="265" spans="1:2" x14ac:dyDescent="0.25">
      <c r="A265" s="129">
        <f t="shared" si="82"/>
        <v>84278</v>
      </c>
      <c r="B265" s="203">
        <f t="shared" si="83"/>
        <v>0</v>
      </c>
    </row>
    <row r="266" spans="1:2" x14ac:dyDescent="0.25">
      <c r="A266" s="129">
        <f t="shared" si="82"/>
        <v>84279</v>
      </c>
      <c r="B266" s="203">
        <f t="shared" si="83"/>
        <v>0</v>
      </c>
    </row>
    <row r="267" spans="1:2" x14ac:dyDescent="0.25">
      <c r="A267" s="129">
        <f t="shared" si="82"/>
        <v>4501363434</v>
      </c>
      <c r="B267" s="203" t="str">
        <f t="shared" si="83"/>
        <v>11am</v>
      </c>
    </row>
    <row r="268" spans="1:2" x14ac:dyDescent="0.25">
      <c r="A268" s="129">
        <f t="shared" si="82"/>
        <v>4501363435</v>
      </c>
      <c r="B268" s="203" t="str">
        <f t="shared" si="83"/>
        <v>1pm</v>
      </c>
    </row>
    <row r="269" spans="1:2" x14ac:dyDescent="0.25">
      <c r="A269" s="129">
        <f t="shared" si="82"/>
        <v>4501363438</v>
      </c>
      <c r="B269" s="203" t="str">
        <f t="shared" si="83"/>
        <v>5pm</v>
      </c>
    </row>
    <row r="270" spans="1:2" x14ac:dyDescent="0.25">
      <c r="A270" s="129">
        <f t="shared" si="82"/>
        <v>0</v>
      </c>
      <c r="B270" s="203">
        <f t="shared" si="83"/>
        <v>0</v>
      </c>
    </row>
    <row r="271" spans="1:2" x14ac:dyDescent="0.25">
      <c r="A271" s="129" t="str">
        <f t="shared" si="82"/>
        <v>CHEP</v>
      </c>
      <c r="B271" s="203">
        <f t="shared" si="83"/>
        <v>0</v>
      </c>
    </row>
    <row r="272" spans="1:2" x14ac:dyDescent="0.25">
      <c r="A272" s="129" t="str">
        <f t="shared" si="82"/>
        <v>GPI</v>
      </c>
      <c r="B272" s="203" t="str">
        <f t="shared" si="83"/>
        <v>7AM</v>
      </c>
    </row>
    <row r="273" spans="1:2" x14ac:dyDescent="0.25">
      <c r="A273" s="129" t="str">
        <f t="shared" si="82"/>
        <v>CAPS</v>
      </c>
      <c r="B273" s="203" t="str">
        <f t="shared" si="83"/>
        <v>8AM</v>
      </c>
    </row>
    <row r="274" spans="1:2" x14ac:dyDescent="0.25">
      <c r="A274" s="129" t="str">
        <f t="shared" si="82"/>
        <v>GPI</v>
      </c>
      <c r="B274" s="203" t="str">
        <f t="shared" si="83"/>
        <v>9AM</v>
      </c>
    </row>
    <row r="275" spans="1:2" x14ac:dyDescent="0.25">
      <c r="A275" s="129" t="str">
        <f t="shared" si="82"/>
        <v>GPI</v>
      </c>
      <c r="B275" s="203" t="str">
        <f t="shared" si="83"/>
        <v>10am</v>
      </c>
    </row>
    <row r="276" spans="1:2" x14ac:dyDescent="0.25">
      <c r="A276" s="129" t="e">
        <f>#REF!</f>
        <v>#REF!</v>
      </c>
      <c r="B276" s="203" t="e">
        <f>#REF!</f>
        <v>#REF!</v>
      </c>
    </row>
  </sheetData>
  <sheetProtection formatCells="0" formatColumns="0" formatRows="0"/>
  <mergeCells count="9">
    <mergeCell ref="A63:I63"/>
    <mergeCell ref="L64:L70"/>
    <mergeCell ref="L74:L80"/>
    <mergeCell ref="S35:AA35"/>
    <mergeCell ref="A1:B1"/>
    <mergeCell ref="A4:I4"/>
    <mergeCell ref="J4:R4"/>
    <mergeCell ref="A35:I35"/>
    <mergeCell ref="J35:R35"/>
  </mergeCells>
  <conditionalFormatting sqref="S35 J34:J35 J63 S37:S43 S49:S50 A34:A35 S52:S63 A91 H101:H102 J81:J102 A101:A103 A29:A31 A16:A27 AB62:AB102 S71:S102">
    <cfRule type="cellIs" dxfId="7747" priority="345" operator="equal">
      <formula>"SLC"</formula>
    </cfRule>
  </conditionalFormatting>
  <conditionalFormatting sqref="S35 J34:J35 J63 S37:S43 S49:S50 A34:A35 S52:S63 A91 H101:H102 J81:J102 A101:A103 A29:A31 A16:A27 AB62:AB102 S71:S102">
    <cfRule type="cellIs" dxfId="7746" priority="341" operator="equal">
      <formula>"IDF"</formula>
    </cfRule>
    <cfRule type="cellIs" dxfId="7745" priority="342" operator="equal">
      <formula>"Costco"</formula>
    </cfRule>
    <cfRule type="cellIs" dxfId="7744" priority="343" operator="equal">
      <formula>"Gutzy"</formula>
    </cfRule>
    <cfRule type="cellIs" dxfId="7743" priority="344" operator="equal">
      <formula>"LCP"</formula>
    </cfRule>
  </conditionalFormatting>
  <conditionalFormatting sqref="J63 S37:S43 S49:S50 S52:S63 A91 H101:H102 J81:J102 A101:A102 A29:A31 A16:A27 S71:S102">
    <cfRule type="cellIs" dxfId="7742" priority="340" operator="equal">
      <formula>"Receiving"</formula>
    </cfRule>
  </conditionalFormatting>
  <conditionalFormatting sqref="S51">
    <cfRule type="cellIs" dxfId="7741" priority="339" operator="equal">
      <formula>"SLC"</formula>
    </cfRule>
  </conditionalFormatting>
  <conditionalFormatting sqref="S51">
    <cfRule type="cellIs" dxfId="7740" priority="335" operator="equal">
      <formula>"IDF"</formula>
    </cfRule>
    <cfRule type="cellIs" dxfId="7739" priority="336" operator="equal">
      <formula>"Costco"</formula>
    </cfRule>
    <cfRule type="cellIs" dxfId="7738" priority="337" operator="equal">
      <formula>"Gutzy"</formula>
    </cfRule>
    <cfRule type="cellIs" dxfId="7737" priority="338" operator="equal">
      <formula>"LCP"</formula>
    </cfRule>
  </conditionalFormatting>
  <conditionalFormatting sqref="S51">
    <cfRule type="cellIs" dxfId="7736" priority="334" operator="equal">
      <formula>"Receiving"</formula>
    </cfRule>
  </conditionalFormatting>
  <conditionalFormatting sqref="S44">
    <cfRule type="cellIs" dxfId="7735" priority="333" operator="equal">
      <formula>"SLC"</formula>
    </cfRule>
  </conditionalFormatting>
  <conditionalFormatting sqref="S44">
    <cfRule type="cellIs" dxfId="7734" priority="329" operator="equal">
      <formula>"IDF"</formula>
    </cfRule>
    <cfRule type="cellIs" dxfId="7733" priority="330" operator="equal">
      <formula>"Costco"</formula>
    </cfRule>
    <cfRule type="cellIs" dxfId="7732" priority="331" operator="equal">
      <formula>"Gutzy"</formula>
    </cfRule>
    <cfRule type="cellIs" dxfId="7731" priority="332" operator="equal">
      <formula>"LCP"</formula>
    </cfRule>
  </conditionalFormatting>
  <conditionalFormatting sqref="S44">
    <cfRule type="cellIs" dxfId="7730" priority="328" operator="equal">
      <formula>"Receiving"</formula>
    </cfRule>
  </conditionalFormatting>
  <conditionalFormatting sqref="S45:S47">
    <cfRule type="cellIs" dxfId="7729" priority="327" operator="equal">
      <formula>"SLC"</formula>
    </cfRule>
  </conditionalFormatting>
  <conditionalFormatting sqref="S45:S47">
    <cfRule type="cellIs" dxfId="7728" priority="323" operator="equal">
      <formula>"IDF"</formula>
    </cfRule>
    <cfRule type="cellIs" dxfId="7727" priority="324" operator="equal">
      <formula>"Costco"</formula>
    </cfRule>
    <cfRule type="cellIs" dxfId="7726" priority="325" operator="equal">
      <formula>"Gutzy"</formula>
    </cfRule>
    <cfRule type="cellIs" dxfId="7725" priority="326" operator="equal">
      <formula>"LCP"</formula>
    </cfRule>
  </conditionalFormatting>
  <conditionalFormatting sqref="S45:S47">
    <cfRule type="cellIs" dxfId="7724" priority="322" operator="equal">
      <formula>"Receiving"</formula>
    </cfRule>
  </conditionalFormatting>
  <conditionalFormatting sqref="S48">
    <cfRule type="cellIs" dxfId="7723" priority="321" operator="equal">
      <formula>"SLC"</formula>
    </cfRule>
  </conditionalFormatting>
  <conditionalFormatting sqref="S48">
    <cfRule type="cellIs" dxfId="7722" priority="317" operator="equal">
      <formula>"IDF"</formula>
    </cfRule>
    <cfRule type="cellIs" dxfId="7721" priority="318" operator="equal">
      <formula>"Costco"</formula>
    </cfRule>
    <cfRule type="cellIs" dxfId="7720" priority="319" operator="equal">
      <formula>"Gutzy"</formula>
    </cfRule>
    <cfRule type="cellIs" dxfId="7719" priority="320" operator="equal">
      <formula>"LCP"</formula>
    </cfRule>
  </conditionalFormatting>
  <conditionalFormatting sqref="S48">
    <cfRule type="cellIs" dxfId="7718" priority="316" operator="equal">
      <formula>"Receiving"</formula>
    </cfRule>
  </conditionalFormatting>
  <conditionalFormatting sqref="I103">
    <cfRule type="cellIs" dxfId="7717" priority="315" operator="equal">
      <formula>"SLC"</formula>
    </cfRule>
  </conditionalFormatting>
  <conditionalFormatting sqref="I103">
    <cfRule type="cellIs" dxfId="7716" priority="311" operator="equal">
      <formula>"IDF"</formula>
    </cfRule>
    <cfRule type="cellIs" dxfId="7715" priority="312" operator="equal">
      <formula>"Costco"</formula>
    </cfRule>
    <cfRule type="cellIs" dxfId="7714" priority="313" operator="equal">
      <formula>"Gutzy"</formula>
    </cfRule>
    <cfRule type="cellIs" dxfId="7713" priority="314" operator="equal">
      <formula>"LCP"</formula>
    </cfRule>
  </conditionalFormatting>
  <conditionalFormatting sqref="P103">
    <cfRule type="cellIs" dxfId="7712" priority="305" operator="equal">
      <formula>"SLC"</formula>
    </cfRule>
  </conditionalFormatting>
  <conditionalFormatting sqref="P103">
    <cfRule type="cellIs" dxfId="7711" priority="301" operator="equal">
      <formula>"IDF"</formula>
    </cfRule>
    <cfRule type="cellIs" dxfId="7710" priority="302" operator="equal">
      <formula>"Costco"</formula>
    </cfRule>
    <cfRule type="cellIs" dxfId="7709" priority="303" operator="equal">
      <formula>"Gutzy"</formula>
    </cfRule>
    <cfRule type="cellIs" dxfId="7708" priority="304" operator="equal">
      <formula>"LCP"</formula>
    </cfRule>
  </conditionalFormatting>
  <conditionalFormatting sqref="X103">
    <cfRule type="cellIs" dxfId="7707" priority="300" operator="equal">
      <formula>"SLC"</formula>
    </cfRule>
  </conditionalFormatting>
  <conditionalFormatting sqref="X103">
    <cfRule type="cellIs" dxfId="7706" priority="296" operator="equal">
      <formula>"IDF"</formula>
    </cfRule>
    <cfRule type="cellIs" dxfId="7705" priority="297" operator="equal">
      <formula>"Costco"</formula>
    </cfRule>
    <cfRule type="cellIs" dxfId="7704" priority="298" operator="equal">
      <formula>"Gutzy"</formula>
    </cfRule>
    <cfRule type="cellIs" dxfId="7703" priority="299" operator="equal">
      <formula>"LCP"</formula>
    </cfRule>
  </conditionalFormatting>
  <conditionalFormatting sqref="AF103">
    <cfRule type="cellIs" dxfId="7702" priority="295" operator="equal">
      <formula>"SLC"</formula>
    </cfRule>
  </conditionalFormatting>
  <conditionalFormatting sqref="AF103">
    <cfRule type="cellIs" dxfId="7701" priority="291" operator="equal">
      <formula>"IDF"</formula>
    </cfRule>
    <cfRule type="cellIs" dxfId="7700" priority="292" operator="equal">
      <formula>"Costco"</formula>
    </cfRule>
    <cfRule type="cellIs" dxfId="7699" priority="293" operator="equal">
      <formula>"Gutzy"</formula>
    </cfRule>
    <cfRule type="cellIs" dxfId="7698" priority="294" operator="equal">
      <formula>"LCP"</formula>
    </cfRule>
  </conditionalFormatting>
  <conditionalFormatting sqref="AN103">
    <cfRule type="cellIs" dxfId="7697" priority="290" operator="equal">
      <formula>"SLC"</formula>
    </cfRule>
  </conditionalFormatting>
  <conditionalFormatting sqref="AN103">
    <cfRule type="cellIs" dxfId="7696" priority="286" operator="equal">
      <formula>"IDF"</formula>
    </cfRule>
    <cfRule type="cellIs" dxfId="7695" priority="287" operator="equal">
      <formula>"Costco"</formula>
    </cfRule>
    <cfRule type="cellIs" dxfId="7694" priority="288" operator="equal">
      <formula>"Gutzy"</formula>
    </cfRule>
    <cfRule type="cellIs" dxfId="7693" priority="289" operator="equal">
      <formula>"LCP"</formula>
    </cfRule>
  </conditionalFormatting>
  <conditionalFormatting sqref="J30:J31 J25 J27:J28">
    <cfRule type="cellIs" dxfId="7692" priority="279" operator="equal">
      <formula>"SLC"</formula>
    </cfRule>
  </conditionalFormatting>
  <conditionalFormatting sqref="J30:J31 J25 J27:J28">
    <cfRule type="cellIs" dxfId="7691" priority="275" operator="equal">
      <formula>"IDF"</formula>
    </cfRule>
    <cfRule type="cellIs" dxfId="7690" priority="276" operator="equal">
      <formula>"Costco"</formula>
    </cfRule>
    <cfRule type="cellIs" dxfId="7689" priority="277" operator="equal">
      <formula>"Gutzy"</formula>
    </cfRule>
    <cfRule type="cellIs" dxfId="7688" priority="278" operator="equal">
      <formula>"LCP"</formula>
    </cfRule>
  </conditionalFormatting>
  <conditionalFormatting sqref="J30:J31 J25 J27:J28">
    <cfRule type="cellIs" dxfId="7687" priority="274" operator="equal">
      <formula>"Receiving"</formula>
    </cfRule>
  </conditionalFormatting>
  <conditionalFormatting sqref="J29">
    <cfRule type="cellIs" dxfId="7686" priority="255" operator="equal">
      <formula>"SLC"</formula>
    </cfRule>
  </conditionalFormatting>
  <conditionalFormatting sqref="J29">
    <cfRule type="cellIs" dxfId="7685" priority="251" operator="equal">
      <formula>"IDF"</formula>
    </cfRule>
    <cfRule type="cellIs" dxfId="7684" priority="252" operator="equal">
      <formula>"Costco"</formula>
    </cfRule>
    <cfRule type="cellIs" dxfId="7683" priority="253" operator="equal">
      <formula>"Gutzy"</formula>
    </cfRule>
    <cfRule type="cellIs" dxfId="7682" priority="254" operator="equal">
      <formula>"LCP"</formula>
    </cfRule>
  </conditionalFormatting>
  <conditionalFormatting sqref="J29">
    <cfRule type="cellIs" dxfId="7681" priority="250" operator="equal">
      <formula>"Receiving"</formula>
    </cfRule>
  </conditionalFormatting>
  <conditionalFormatting sqref="J32:J33">
    <cfRule type="cellIs" dxfId="7680" priority="249" operator="equal">
      <formula>"SLC"</formula>
    </cfRule>
  </conditionalFormatting>
  <conditionalFormatting sqref="J32:J33">
    <cfRule type="cellIs" dxfId="7679" priority="245" operator="equal">
      <formula>"IDF"</formula>
    </cfRule>
    <cfRule type="cellIs" dxfId="7678" priority="246" operator="equal">
      <formula>"Costco"</formula>
    </cfRule>
    <cfRule type="cellIs" dxfId="7677" priority="247" operator="equal">
      <formula>"Gutzy"</formula>
    </cfRule>
    <cfRule type="cellIs" dxfId="7676" priority="248" operator="equal">
      <formula>"LCP"</formula>
    </cfRule>
  </conditionalFormatting>
  <conditionalFormatting sqref="J32:J33">
    <cfRule type="cellIs" dxfId="7675" priority="244" operator="equal">
      <formula>"Receiving"</formula>
    </cfRule>
  </conditionalFormatting>
  <conditionalFormatting sqref="J6:J19">
    <cfRule type="cellIs" dxfId="7674" priority="231" operator="equal">
      <formula>"SLC"</formula>
    </cfRule>
  </conditionalFormatting>
  <conditionalFormatting sqref="J6:J19">
    <cfRule type="cellIs" dxfId="7673" priority="227" operator="equal">
      <formula>"IDF"</formula>
    </cfRule>
    <cfRule type="cellIs" dxfId="7672" priority="228" operator="equal">
      <formula>"Costco"</formula>
    </cfRule>
    <cfRule type="cellIs" dxfId="7671" priority="229" operator="equal">
      <formula>"Gutzy"</formula>
    </cfRule>
    <cfRule type="cellIs" dxfId="7670" priority="230" operator="equal">
      <formula>"LCP"</formula>
    </cfRule>
  </conditionalFormatting>
  <conditionalFormatting sqref="J6:J19">
    <cfRule type="cellIs" dxfId="7669" priority="226" operator="equal">
      <formula>"Receiving"</formula>
    </cfRule>
  </conditionalFormatting>
  <conditionalFormatting sqref="J20:J25">
    <cfRule type="cellIs" dxfId="7668" priority="225" operator="equal">
      <formula>"SLC"</formula>
    </cfRule>
  </conditionalFormatting>
  <conditionalFormatting sqref="J20:J25">
    <cfRule type="cellIs" dxfId="7667" priority="221" operator="equal">
      <formula>"IDF"</formula>
    </cfRule>
    <cfRule type="cellIs" dxfId="7666" priority="222" operator="equal">
      <formula>"Costco"</formula>
    </cfRule>
    <cfRule type="cellIs" dxfId="7665" priority="223" operator="equal">
      <formula>"Gutzy"</formula>
    </cfRule>
    <cfRule type="cellIs" dxfId="7664" priority="224" operator="equal">
      <formula>"LCP"</formula>
    </cfRule>
  </conditionalFormatting>
  <conditionalFormatting sqref="J20:J25">
    <cfRule type="cellIs" dxfId="7663" priority="220" operator="equal">
      <formula>"Receiving"</formula>
    </cfRule>
  </conditionalFormatting>
  <conditionalFormatting sqref="J26">
    <cfRule type="cellIs" dxfId="7662" priority="219" operator="equal">
      <formula>"SLC"</formula>
    </cfRule>
  </conditionalFormatting>
  <conditionalFormatting sqref="J26">
    <cfRule type="cellIs" dxfId="7661" priority="215" operator="equal">
      <formula>"IDF"</formula>
    </cfRule>
    <cfRule type="cellIs" dxfId="7660" priority="216" operator="equal">
      <formula>"Costco"</formula>
    </cfRule>
    <cfRule type="cellIs" dxfId="7659" priority="217" operator="equal">
      <formula>"Gutzy"</formula>
    </cfRule>
    <cfRule type="cellIs" dxfId="7658" priority="218" operator="equal">
      <formula>"LCP"</formula>
    </cfRule>
  </conditionalFormatting>
  <conditionalFormatting sqref="J26">
    <cfRule type="cellIs" dxfId="7657" priority="214" operator="equal">
      <formula>"Receiving"</formula>
    </cfRule>
  </conditionalFormatting>
  <conditionalFormatting sqref="A32:A33">
    <cfRule type="cellIs" dxfId="7656" priority="213" operator="equal">
      <formula>"SLC"</formula>
    </cfRule>
  </conditionalFormatting>
  <conditionalFormatting sqref="A32:A33">
    <cfRule type="cellIs" dxfId="7655" priority="209" operator="equal">
      <formula>"IDF"</formula>
    </cfRule>
    <cfRule type="cellIs" dxfId="7654" priority="210" operator="equal">
      <formula>"Costco"</formula>
    </cfRule>
    <cfRule type="cellIs" dxfId="7653" priority="211" operator="equal">
      <formula>"Gutzy"</formula>
    </cfRule>
    <cfRule type="cellIs" dxfId="7652" priority="212" operator="equal">
      <formula>"LCP"</formula>
    </cfRule>
  </conditionalFormatting>
  <conditionalFormatting sqref="A32:A33">
    <cfRule type="cellIs" dxfId="7651" priority="208" operator="equal">
      <formula>"Receiving"</formula>
    </cfRule>
  </conditionalFormatting>
  <conditionalFormatting sqref="A32:A33">
    <cfRule type="cellIs" dxfId="7650" priority="207" operator="equal">
      <formula>"SLC"</formula>
    </cfRule>
  </conditionalFormatting>
  <conditionalFormatting sqref="A32:A33">
    <cfRule type="cellIs" dxfId="7649" priority="203" operator="equal">
      <formula>"IDF"</formula>
    </cfRule>
    <cfRule type="cellIs" dxfId="7648" priority="204" operator="equal">
      <formula>"Costco"</formula>
    </cfRule>
    <cfRule type="cellIs" dxfId="7647" priority="205" operator="equal">
      <formula>"Gutzy"</formula>
    </cfRule>
    <cfRule type="cellIs" dxfId="7646" priority="206" operator="equal">
      <formula>"LCP"</formula>
    </cfRule>
  </conditionalFormatting>
  <conditionalFormatting sqref="A32:A33">
    <cfRule type="cellIs" dxfId="7645" priority="202" operator="equal">
      <formula>"Receiving"</formula>
    </cfRule>
  </conditionalFormatting>
  <conditionalFormatting sqref="A63">
    <cfRule type="cellIs" dxfId="7644" priority="201" operator="equal">
      <formula>"SLC"</formula>
    </cfRule>
  </conditionalFormatting>
  <conditionalFormatting sqref="A63">
    <cfRule type="cellIs" dxfId="7643" priority="197" operator="equal">
      <formula>"IDF"</formula>
    </cfRule>
    <cfRule type="cellIs" dxfId="7642" priority="198" operator="equal">
      <formula>"Costco"</formula>
    </cfRule>
    <cfRule type="cellIs" dxfId="7641" priority="199" operator="equal">
      <formula>"Gutzy"</formula>
    </cfRule>
    <cfRule type="cellIs" dxfId="7640" priority="200" operator="equal">
      <formula>"LCP"</formula>
    </cfRule>
  </conditionalFormatting>
  <conditionalFormatting sqref="A59">
    <cfRule type="cellIs" dxfId="7639" priority="196" operator="equal">
      <formula>"SLC"</formula>
    </cfRule>
  </conditionalFormatting>
  <conditionalFormatting sqref="A59">
    <cfRule type="cellIs" dxfId="7638" priority="192" operator="equal">
      <formula>"IDF"</formula>
    </cfRule>
    <cfRule type="cellIs" dxfId="7637" priority="193" operator="equal">
      <formula>"Costco"</formula>
    </cfRule>
    <cfRule type="cellIs" dxfId="7636" priority="194" operator="equal">
      <formula>"Gutzy"</formula>
    </cfRule>
    <cfRule type="cellIs" dxfId="7635" priority="195" operator="equal">
      <formula>"LCP"</formula>
    </cfRule>
  </conditionalFormatting>
  <conditionalFormatting sqref="A59">
    <cfRule type="cellIs" dxfId="7634" priority="191" operator="equal">
      <formula>"Receiving"</formula>
    </cfRule>
  </conditionalFormatting>
  <conditionalFormatting sqref="A62">
    <cfRule type="cellIs" dxfId="7633" priority="190" operator="equal">
      <formula>"SLC"</formula>
    </cfRule>
  </conditionalFormatting>
  <conditionalFormatting sqref="A62">
    <cfRule type="cellIs" dxfId="7632" priority="186" operator="equal">
      <formula>"IDF"</formula>
    </cfRule>
    <cfRule type="cellIs" dxfId="7631" priority="187" operator="equal">
      <formula>"Costco"</formula>
    </cfRule>
    <cfRule type="cellIs" dxfId="7630" priority="188" operator="equal">
      <formula>"Gutzy"</formula>
    </cfRule>
    <cfRule type="cellIs" dxfId="7629" priority="189" operator="equal">
      <formula>"LCP"</formula>
    </cfRule>
  </conditionalFormatting>
  <conditionalFormatting sqref="A62">
    <cfRule type="cellIs" dxfId="7628" priority="185" operator="equal">
      <formula>"Receiving"</formula>
    </cfRule>
  </conditionalFormatting>
  <conditionalFormatting sqref="A59:A62">
    <cfRule type="cellIs" dxfId="7627" priority="184" operator="equal">
      <formula>"SLC"</formula>
    </cfRule>
  </conditionalFormatting>
  <conditionalFormatting sqref="A59:A62">
    <cfRule type="cellIs" dxfId="7626" priority="180" operator="equal">
      <formula>"IDF"</formula>
    </cfRule>
    <cfRule type="cellIs" dxfId="7625" priority="181" operator="equal">
      <formula>"Costco"</formula>
    </cfRule>
    <cfRule type="cellIs" dxfId="7624" priority="182" operator="equal">
      <formula>"Gutzy"</formula>
    </cfRule>
    <cfRule type="cellIs" dxfId="7623" priority="183" operator="equal">
      <formula>"LCP"</formula>
    </cfRule>
  </conditionalFormatting>
  <conditionalFormatting sqref="A59:A62">
    <cfRule type="cellIs" dxfId="7622" priority="179" operator="equal">
      <formula>"Receiving"</formula>
    </cfRule>
  </conditionalFormatting>
  <conditionalFormatting sqref="A37:A50">
    <cfRule type="cellIs" dxfId="7621" priority="178" operator="equal">
      <formula>"SLC"</formula>
    </cfRule>
  </conditionalFormatting>
  <conditionalFormatting sqref="A37:A50">
    <cfRule type="cellIs" dxfId="7620" priority="174" operator="equal">
      <formula>"IDF"</formula>
    </cfRule>
    <cfRule type="cellIs" dxfId="7619" priority="175" operator="equal">
      <formula>"Costco"</formula>
    </cfRule>
    <cfRule type="cellIs" dxfId="7618" priority="176" operator="equal">
      <formula>"Gutzy"</formula>
    </cfRule>
    <cfRule type="cellIs" dxfId="7617" priority="177" operator="equal">
      <formula>"LCP"</formula>
    </cfRule>
  </conditionalFormatting>
  <conditionalFormatting sqref="A37:A50">
    <cfRule type="cellIs" dxfId="7616" priority="173" operator="equal">
      <formula>"Receiving"</formula>
    </cfRule>
  </conditionalFormatting>
  <conditionalFormatting sqref="A51:A56">
    <cfRule type="cellIs" dxfId="7615" priority="172" operator="equal">
      <formula>"SLC"</formula>
    </cfRule>
  </conditionalFormatting>
  <conditionalFormatting sqref="A51:A56">
    <cfRule type="cellIs" dxfId="7614" priority="168" operator="equal">
      <formula>"IDF"</formula>
    </cfRule>
    <cfRule type="cellIs" dxfId="7613" priority="169" operator="equal">
      <formula>"Costco"</formula>
    </cfRule>
    <cfRule type="cellIs" dxfId="7612" priority="170" operator="equal">
      <formula>"Gutzy"</formula>
    </cfRule>
    <cfRule type="cellIs" dxfId="7611" priority="171" operator="equal">
      <formula>"LCP"</formula>
    </cfRule>
  </conditionalFormatting>
  <conditionalFormatting sqref="A51:A56">
    <cfRule type="cellIs" dxfId="7610" priority="167" operator="equal">
      <formula>"Receiving"</formula>
    </cfRule>
  </conditionalFormatting>
  <conditionalFormatting sqref="J59">
    <cfRule type="cellIs" dxfId="7609" priority="142" operator="equal">
      <formula>"SLC"</formula>
    </cfRule>
  </conditionalFormatting>
  <conditionalFormatting sqref="J59">
    <cfRule type="cellIs" dxfId="7608" priority="138" operator="equal">
      <formula>"IDF"</formula>
    </cfRule>
    <cfRule type="cellIs" dxfId="7607" priority="139" operator="equal">
      <formula>"Costco"</formula>
    </cfRule>
    <cfRule type="cellIs" dxfId="7606" priority="140" operator="equal">
      <formula>"Gutzy"</formula>
    </cfRule>
    <cfRule type="cellIs" dxfId="7605" priority="141" operator="equal">
      <formula>"LCP"</formula>
    </cfRule>
  </conditionalFormatting>
  <conditionalFormatting sqref="J59">
    <cfRule type="cellIs" dxfId="7604" priority="137" operator="equal">
      <formula>"Receiving"</formula>
    </cfRule>
  </conditionalFormatting>
  <conditionalFormatting sqref="J62">
    <cfRule type="cellIs" dxfId="7603" priority="136" operator="equal">
      <formula>"SLC"</formula>
    </cfRule>
  </conditionalFormatting>
  <conditionalFormatting sqref="J62">
    <cfRule type="cellIs" dxfId="7602" priority="132" operator="equal">
      <formula>"IDF"</formula>
    </cfRule>
    <cfRule type="cellIs" dxfId="7601" priority="133" operator="equal">
      <formula>"Costco"</formula>
    </cfRule>
    <cfRule type="cellIs" dxfId="7600" priority="134" operator="equal">
      <formula>"Gutzy"</formula>
    </cfRule>
    <cfRule type="cellIs" dxfId="7599" priority="135" operator="equal">
      <formula>"LCP"</formula>
    </cfRule>
  </conditionalFormatting>
  <conditionalFormatting sqref="J62">
    <cfRule type="cellIs" dxfId="7598" priority="131" operator="equal">
      <formula>"Receiving"</formula>
    </cfRule>
  </conditionalFormatting>
  <conditionalFormatting sqref="J59:J62">
    <cfRule type="cellIs" dxfId="7597" priority="130" operator="equal">
      <formula>"SLC"</formula>
    </cfRule>
  </conditionalFormatting>
  <conditionalFormatting sqref="J59:J62">
    <cfRule type="cellIs" dxfId="7596" priority="126" operator="equal">
      <formula>"IDF"</formula>
    </cfRule>
    <cfRule type="cellIs" dxfId="7595" priority="127" operator="equal">
      <formula>"Costco"</formula>
    </cfRule>
    <cfRule type="cellIs" dxfId="7594" priority="128" operator="equal">
      <formula>"Gutzy"</formula>
    </cfRule>
    <cfRule type="cellIs" dxfId="7593" priority="129" operator="equal">
      <formula>"LCP"</formula>
    </cfRule>
  </conditionalFormatting>
  <conditionalFormatting sqref="J59:J62">
    <cfRule type="cellIs" dxfId="7592" priority="125" operator="equal">
      <formula>"Receiving"</formula>
    </cfRule>
  </conditionalFormatting>
  <conditionalFormatting sqref="J57:J58 J37:J50">
    <cfRule type="cellIs" dxfId="7591" priority="124" operator="equal">
      <formula>"SLC"</formula>
    </cfRule>
  </conditionalFormatting>
  <conditionalFormatting sqref="J57:J58 J37:J50">
    <cfRule type="cellIs" dxfId="7590" priority="120" operator="equal">
      <formula>"IDF"</formula>
    </cfRule>
    <cfRule type="cellIs" dxfId="7589" priority="121" operator="equal">
      <formula>"Costco"</formula>
    </cfRule>
    <cfRule type="cellIs" dxfId="7588" priority="122" operator="equal">
      <formula>"Gutzy"</formula>
    </cfRule>
    <cfRule type="cellIs" dxfId="7587" priority="123" operator="equal">
      <formula>"LCP"</formula>
    </cfRule>
  </conditionalFormatting>
  <conditionalFormatting sqref="J57:J58 J37:J50">
    <cfRule type="cellIs" dxfId="7586" priority="119" operator="equal">
      <formula>"Receiving"</formula>
    </cfRule>
  </conditionalFormatting>
  <conditionalFormatting sqref="J51:J56">
    <cfRule type="cellIs" dxfId="7585" priority="118" operator="equal">
      <formula>"SLC"</formula>
    </cfRule>
  </conditionalFormatting>
  <conditionalFormatting sqref="J51:J56">
    <cfRule type="cellIs" dxfId="7584" priority="114" operator="equal">
      <formula>"IDF"</formula>
    </cfRule>
    <cfRule type="cellIs" dxfId="7583" priority="115" operator="equal">
      <formula>"Costco"</formula>
    </cfRule>
    <cfRule type="cellIs" dxfId="7582" priority="116" operator="equal">
      <formula>"Gutzy"</formula>
    </cfRule>
    <cfRule type="cellIs" dxfId="7581" priority="117" operator="equal">
      <formula>"LCP"</formula>
    </cfRule>
  </conditionalFormatting>
  <conditionalFormatting sqref="J51:J56">
    <cfRule type="cellIs" dxfId="7580" priority="113" operator="equal">
      <formula>"Receiving"</formula>
    </cfRule>
  </conditionalFormatting>
  <conditionalFormatting sqref="A90">
    <cfRule type="cellIs" dxfId="7579" priority="112" operator="equal">
      <formula>"SLC"</formula>
    </cfRule>
  </conditionalFormatting>
  <conditionalFormatting sqref="A90">
    <cfRule type="cellIs" dxfId="7578" priority="108" operator="equal">
      <formula>"IDF"</formula>
    </cfRule>
    <cfRule type="cellIs" dxfId="7577" priority="109" operator="equal">
      <formula>"Costco"</formula>
    </cfRule>
    <cfRule type="cellIs" dxfId="7576" priority="110" operator="equal">
      <formula>"Gutzy"</formula>
    </cfRule>
    <cfRule type="cellIs" dxfId="7575" priority="111" operator="equal">
      <formula>"LCP"</formula>
    </cfRule>
  </conditionalFormatting>
  <conditionalFormatting sqref="A90">
    <cfRule type="cellIs" dxfId="7574" priority="107" operator="equal">
      <formula>"Receiving"</formula>
    </cfRule>
  </conditionalFormatting>
  <conditionalFormatting sqref="A88:A90">
    <cfRule type="cellIs" dxfId="7573" priority="106" operator="equal">
      <formula>"SLC"</formula>
    </cfRule>
  </conditionalFormatting>
  <conditionalFormatting sqref="A88:A90">
    <cfRule type="cellIs" dxfId="7572" priority="102" operator="equal">
      <formula>"IDF"</formula>
    </cfRule>
    <cfRule type="cellIs" dxfId="7571" priority="103" operator="equal">
      <formula>"Costco"</formula>
    </cfRule>
    <cfRule type="cellIs" dxfId="7570" priority="104" operator="equal">
      <formula>"Gutzy"</formula>
    </cfRule>
    <cfRule type="cellIs" dxfId="7569" priority="105" operator="equal">
      <formula>"LCP"</formula>
    </cfRule>
  </conditionalFormatting>
  <conditionalFormatting sqref="A88:A90">
    <cfRule type="cellIs" dxfId="7568" priority="101" operator="equal">
      <formula>"Receiving"</formula>
    </cfRule>
  </conditionalFormatting>
  <conditionalFormatting sqref="A65:A78">
    <cfRule type="cellIs" dxfId="7567" priority="100" operator="equal">
      <formula>"SLC"</formula>
    </cfRule>
  </conditionalFormatting>
  <conditionalFormatting sqref="A65:A78">
    <cfRule type="cellIs" dxfId="7566" priority="96" operator="equal">
      <formula>"IDF"</formula>
    </cfRule>
    <cfRule type="cellIs" dxfId="7565" priority="97" operator="equal">
      <formula>"Costco"</formula>
    </cfRule>
    <cfRule type="cellIs" dxfId="7564" priority="98" operator="equal">
      <formula>"Gutzy"</formula>
    </cfRule>
    <cfRule type="cellIs" dxfId="7563" priority="99" operator="equal">
      <formula>"LCP"</formula>
    </cfRule>
  </conditionalFormatting>
  <conditionalFormatting sqref="A65:A78">
    <cfRule type="cellIs" dxfId="7562" priority="95" operator="equal">
      <formula>"Receiving"</formula>
    </cfRule>
  </conditionalFormatting>
  <conditionalFormatting sqref="A79:A85">
    <cfRule type="cellIs" dxfId="7561" priority="94" operator="equal">
      <formula>"SLC"</formula>
    </cfRule>
  </conditionalFormatting>
  <conditionalFormatting sqref="A79:A85">
    <cfRule type="cellIs" dxfId="7560" priority="90" operator="equal">
      <formula>"IDF"</formula>
    </cfRule>
    <cfRule type="cellIs" dxfId="7559" priority="91" operator="equal">
      <formula>"Costco"</formula>
    </cfRule>
    <cfRule type="cellIs" dxfId="7558" priority="92" operator="equal">
      <formula>"Gutzy"</formula>
    </cfRule>
    <cfRule type="cellIs" dxfId="7557" priority="93" operator="equal">
      <formula>"LCP"</formula>
    </cfRule>
  </conditionalFormatting>
  <conditionalFormatting sqref="A79:A85">
    <cfRule type="cellIs" dxfId="7556" priority="89" operator="equal">
      <formula>"Receiving"</formula>
    </cfRule>
  </conditionalFormatting>
  <conditionalFormatting sqref="A92:A100 H92:H100">
    <cfRule type="cellIs" dxfId="7555" priority="88" operator="equal">
      <formula>"SLC"</formula>
    </cfRule>
  </conditionalFormatting>
  <conditionalFormatting sqref="A92:A100 H92:H100">
    <cfRule type="cellIs" dxfId="7554" priority="84" operator="equal">
      <formula>"IDF"</formula>
    </cfRule>
    <cfRule type="cellIs" dxfId="7553" priority="85" operator="equal">
      <formula>"Costco"</formula>
    </cfRule>
    <cfRule type="cellIs" dxfId="7552" priority="86" operator="equal">
      <formula>"Gutzy"</formula>
    </cfRule>
    <cfRule type="cellIs" dxfId="7551" priority="87" operator="equal">
      <formula>"LCP"</formula>
    </cfRule>
  </conditionalFormatting>
  <conditionalFormatting sqref="A92:A100 H92:H100">
    <cfRule type="cellIs" dxfId="7550" priority="83" operator="equal">
      <formula>"Receiving"</formula>
    </cfRule>
  </conditionalFormatting>
  <conditionalFormatting sqref="J74:J79">
    <cfRule type="cellIs" dxfId="7549" priority="82" operator="equal">
      <formula>"SLC"</formula>
    </cfRule>
  </conditionalFormatting>
  <conditionalFormatting sqref="J74:J79">
    <cfRule type="cellIs" dxfId="7548" priority="78" operator="equal">
      <formula>"IDF"</formula>
    </cfRule>
    <cfRule type="cellIs" dxfId="7547" priority="79" operator="equal">
      <formula>"Costco"</formula>
    </cfRule>
    <cfRule type="cellIs" dxfId="7546" priority="80" operator="equal">
      <formula>"Gutzy"</formula>
    </cfRule>
    <cfRule type="cellIs" dxfId="7545" priority="81" operator="equal">
      <formula>"LCP"</formula>
    </cfRule>
  </conditionalFormatting>
  <conditionalFormatting sqref="J74:J79">
    <cfRule type="cellIs" dxfId="7544" priority="77" operator="equal">
      <formula>"Receiving"</formula>
    </cfRule>
  </conditionalFormatting>
  <conditionalFormatting sqref="K75:K80 N65:N70 L74 J65:K70">
    <cfRule type="cellIs" dxfId="7543" priority="76" operator="equal">
      <formula>"SLC"</formula>
    </cfRule>
  </conditionalFormatting>
  <conditionalFormatting sqref="K75:K80 N65:N70 L74 J65:K70">
    <cfRule type="cellIs" dxfId="7542" priority="72" operator="equal">
      <formula>"IDF"</formula>
    </cfRule>
    <cfRule type="cellIs" dxfId="7541" priority="73" operator="equal">
      <formula>"Costco"</formula>
    </cfRule>
    <cfRule type="cellIs" dxfId="7540" priority="74" operator="equal">
      <formula>"Gutzy"</formula>
    </cfRule>
    <cfRule type="cellIs" dxfId="7539" priority="75" operator="equal">
      <formula>"LCP"</formula>
    </cfRule>
  </conditionalFormatting>
  <conditionalFormatting sqref="N75:N80">
    <cfRule type="cellIs" dxfId="7538" priority="66" operator="equal">
      <formula>"SLC"</formula>
    </cfRule>
  </conditionalFormatting>
  <conditionalFormatting sqref="N75:N80">
    <cfRule type="cellIs" dxfId="7537" priority="62" operator="equal">
      <formula>"IDF"</formula>
    </cfRule>
    <cfRule type="cellIs" dxfId="7536" priority="63" operator="equal">
      <formula>"Costco"</formula>
    </cfRule>
    <cfRule type="cellIs" dxfId="7535" priority="64" operator="equal">
      <formula>"Gutzy"</formula>
    </cfRule>
    <cfRule type="cellIs" dxfId="7534" priority="65" operator="equal">
      <formula>"LCP"</formula>
    </cfRule>
  </conditionalFormatting>
  <conditionalFormatting sqref="L74 J65:J70">
    <cfRule type="cellIs" dxfId="7533" priority="61" operator="equal">
      <formula>"Receiving"</formula>
    </cfRule>
  </conditionalFormatting>
  <conditionalFormatting sqref="A28">
    <cfRule type="cellIs" dxfId="7532" priority="60" operator="equal">
      <formula>"SLC"</formula>
    </cfRule>
  </conditionalFormatting>
  <conditionalFormatting sqref="A28">
    <cfRule type="cellIs" dxfId="7531" priority="56" operator="equal">
      <formula>"IDF"</formula>
    </cfRule>
    <cfRule type="cellIs" dxfId="7530" priority="57" operator="equal">
      <formula>"Costco"</formula>
    </cfRule>
    <cfRule type="cellIs" dxfId="7529" priority="58" operator="equal">
      <formula>"Gutzy"</formula>
    </cfRule>
    <cfRule type="cellIs" dxfId="7528" priority="59" operator="equal">
      <formula>"LCP"</formula>
    </cfRule>
  </conditionalFormatting>
  <conditionalFormatting sqref="A28">
    <cfRule type="cellIs" dxfId="7527" priority="55" operator="equal">
      <formula>"Receiving"</formula>
    </cfRule>
  </conditionalFormatting>
  <conditionalFormatting sqref="A87">
    <cfRule type="cellIs" dxfId="7526" priority="54" operator="equal">
      <formula>"SLC"</formula>
    </cfRule>
  </conditionalFormatting>
  <conditionalFormatting sqref="A87">
    <cfRule type="cellIs" dxfId="7525" priority="50" operator="equal">
      <formula>"IDF"</formula>
    </cfRule>
    <cfRule type="cellIs" dxfId="7524" priority="51" operator="equal">
      <formula>"Costco"</formula>
    </cfRule>
    <cfRule type="cellIs" dxfId="7523" priority="52" operator="equal">
      <formula>"Gutzy"</formula>
    </cfRule>
    <cfRule type="cellIs" dxfId="7522" priority="53" operator="equal">
      <formula>"LCP"</formula>
    </cfRule>
  </conditionalFormatting>
  <conditionalFormatting sqref="A87">
    <cfRule type="cellIs" dxfId="7521" priority="49" operator="equal">
      <formula>"Receiving"</formula>
    </cfRule>
  </conditionalFormatting>
  <conditionalFormatting sqref="A6:A15">
    <cfRule type="cellIs" dxfId="7520" priority="48" operator="equal">
      <formula>"SLC"</formula>
    </cfRule>
  </conditionalFormatting>
  <conditionalFormatting sqref="A6:A15">
    <cfRule type="cellIs" dxfId="7519" priority="44" operator="equal">
      <formula>"IDF"</formula>
    </cfRule>
    <cfRule type="cellIs" dxfId="7518" priority="45" operator="equal">
      <formula>"Costco"</formula>
    </cfRule>
    <cfRule type="cellIs" dxfId="7517" priority="46" operator="equal">
      <formula>"Gutzy"</formula>
    </cfRule>
    <cfRule type="cellIs" dxfId="7516" priority="47" operator="equal">
      <formula>"LCP"</formula>
    </cfRule>
  </conditionalFormatting>
  <conditionalFormatting sqref="A6:A15">
    <cfRule type="cellIs" dxfId="7515" priority="43" operator="equal">
      <formula>"Receiving"</formula>
    </cfRule>
  </conditionalFormatting>
  <conditionalFormatting sqref="A58">
    <cfRule type="cellIs" dxfId="7514" priority="36" operator="equal">
      <formula>"SLC"</formula>
    </cfRule>
  </conditionalFormatting>
  <conditionalFormatting sqref="A58">
    <cfRule type="cellIs" dxfId="7513" priority="32" operator="equal">
      <formula>"IDF"</formula>
    </cfRule>
    <cfRule type="cellIs" dxfId="7512" priority="33" operator="equal">
      <formula>"Costco"</formula>
    </cfRule>
    <cfRule type="cellIs" dxfId="7511" priority="34" operator="equal">
      <formula>"Gutzy"</formula>
    </cfRule>
    <cfRule type="cellIs" dxfId="7510" priority="35" operator="equal">
      <formula>"LCP"</formula>
    </cfRule>
  </conditionalFormatting>
  <conditionalFormatting sqref="A58">
    <cfRule type="cellIs" dxfId="7509" priority="31" operator="equal">
      <formula>"Receiving"</formula>
    </cfRule>
  </conditionalFormatting>
  <conditionalFormatting sqref="A86">
    <cfRule type="cellIs" dxfId="7508" priority="30" operator="equal">
      <formula>"SLC"</formula>
    </cfRule>
  </conditionalFormatting>
  <conditionalFormatting sqref="A86">
    <cfRule type="cellIs" dxfId="7507" priority="26" operator="equal">
      <formula>"IDF"</formula>
    </cfRule>
    <cfRule type="cellIs" dxfId="7506" priority="27" operator="equal">
      <formula>"Costco"</formula>
    </cfRule>
    <cfRule type="cellIs" dxfId="7505" priority="28" operator="equal">
      <formula>"Gutzy"</formula>
    </cfRule>
    <cfRule type="cellIs" dxfId="7504" priority="29" operator="equal">
      <formula>"LCP"</formula>
    </cfRule>
  </conditionalFormatting>
  <conditionalFormatting sqref="A86">
    <cfRule type="cellIs" dxfId="7503" priority="25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5105" r:id="rId4" name="Button 1">
              <controlPr defaultSize="0" print="0" autoFill="0" autoPict="0" macro="[0]!Macro_CopyRecords">
                <anchor moveWithCells="1" sizeWithCells="1">
                  <from>
                    <xdr:col>18</xdr:col>
                    <xdr:colOff>457200</xdr:colOff>
                    <xdr:row>4</xdr:row>
                    <xdr:rowOff>28575</xdr:rowOff>
                  </from>
                  <to>
                    <xdr:col>20</xdr:col>
                    <xdr:colOff>638175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106" r:id="rId5" name="Button 2">
              <controlPr defaultSize="0" print="0" autoFill="0" autoPict="0" macro="[0]!Clear_all">
                <anchor moveWithCells="1" sizeWithCells="1">
                  <from>
                    <xdr:col>18</xdr:col>
                    <xdr:colOff>457200</xdr:colOff>
                    <xdr:row>9</xdr:row>
                    <xdr:rowOff>66675</xdr:rowOff>
                  </from>
                  <to>
                    <xdr:col>20</xdr:col>
                    <xdr:colOff>638175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C09189-3530-41FD-8555-745F88B87A44}">
          <x14:formula1>
            <xm:f>Lists!$A$1:$A$52</xm:f>
          </x14:formula1>
          <xm:sqref>C1:C2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084B-EB3D-44FD-A76A-9C5E3742DD7B}">
  <sheetPr codeName="Sheet253">
    <tabColor rgb="FFFF0000"/>
    <pageSetUpPr fitToPage="1"/>
  </sheetPr>
  <dimension ref="A1:BC273"/>
  <sheetViews>
    <sheetView topLeftCell="A40" zoomScale="90" zoomScaleNormal="90" zoomScaleSheetLayoutView="37" workbookViewId="0">
      <selection activeCell="E24" sqref="E24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7109375" style="129" bestFit="1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.7109375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193</v>
      </c>
    </row>
    <row r="2" spans="1:36" ht="8.25" customHeight="1" thickBot="1" x14ac:dyDescent="0.3"/>
    <row r="3" spans="1:36" ht="16.5" thickBot="1" x14ac:dyDescent="0.3">
      <c r="A3" s="476">
        <f>VLOOKUP(C1,Lists!A1:B52,2)</f>
        <v>46138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46139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46140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34617</v>
      </c>
      <c r="C5" s="137">
        <v>82859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34629</v>
      </c>
      <c r="L5" s="137">
        <v>83547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34646</v>
      </c>
      <c r="U5" s="137">
        <v>83590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34618</v>
      </c>
      <c r="C6" s="128">
        <v>82807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34630</v>
      </c>
      <c r="L6" s="128">
        <v>83558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34647</v>
      </c>
      <c r="U6" s="148">
        <v>83592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34619</v>
      </c>
      <c r="C7" s="128">
        <v>82808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34631</v>
      </c>
      <c r="L7" s="128">
        <v>83573</v>
      </c>
      <c r="M7" s="128"/>
      <c r="N7" s="128" t="s">
        <v>73</v>
      </c>
      <c r="O7" s="142"/>
      <c r="P7" s="302"/>
      <c r="Q7" s="142"/>
      <c r="R7" s="311">
        <v>46141</v>
      </c>
      <c r="S7" s="145" t="s">
        <v>19</v>
      </c>
      <c r="T7" s="205">
        <v>34648</v>
      </c>
      <c r="U7" s="128">
        <v>83593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34620</v>
      </c>
      <c r="C8" s="128">
        <v>82809</v>
      </c>
      <c r="D8" s="128"/>
      <c r="E8" s="128" t="s">
        <v>62</v>
      </c>
      <c r="F8" s="142"/>
      <c r="G8" s="302"/>
      <c r="H8" s="142"/>
      <c r="I8" s="312"/>
      <c r="J8" s="145" t="s">
        <v>19</v>
      </c>
      <c r="K8" s="205">
        <v>34632</v>
      </c>
      <c r="L8" s="128">
        <v>83584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34649</v>
      </c>
      <c r="U8" s="128">
        <v>83594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34621</v>
      </c>
      <c r="C9" s="128">
        <v>82810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34633</v>
      </c>
      <c r="L9" s="128">
        <v>83591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34650</v>
      </c>
      <c r="U9" s="128">
        <v>83595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34622</v>
      </c>
      <c r="C10" s="128">
        <v>82811</v>
      </c>
      <c r="D10" s="128"/>
      <c r="E10" s="128" t="s">
        <v>72</v>
      </c>
      <c r="F10" s="142"/>
      <c r="G10" s="302"/>
      <c r="H10" s="142"/>
      <c r="I10" s="311"/>
      <c r="J10" s="145" t="s">
        <v>19</v>
      </c>
      <c r="K10" s="205">
        <v>34634</v>
      </c>
      <c r="L10" s="128">
        <v>83602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34651</v>
      </c>
      <c r="U10" s="128">
        <v>83596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34623</v>
      </c>
      <c r="C11" s="128">
        <v>82812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34635</v>
      </c>
      <c r="L11" s="128">
        <v>83607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34652</v>
      </c>
      <c r="U11" s="128">
        <v>83597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34624</v>
      </c>
      <c r="C12" s="128">
        <v>82813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34636</v>
      </c>
      <c r="L12" s="128">
        <v>83608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34653</v>
      </c>
      <c r="U12" s="128">
        <v>83598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34625</v>
      </c>
      <c r="C13" s="128">
        <v>82814</v>
      </c>
      <c r="D13" s="128"/>
      <c r="E13" s="128" t="s">
        <v>62</v>
      </c>
      <c r="F13" s="142"/>
      <c r="G13" s="302"/>
      <c r="H13" s="142"/>
      <c r="I13" s="311"/>
      <c r="J13" s="145" t="s">
        <v>19</v>
      </c>
      <c r="K13" s="205">
        <v>34637</v>
      </c>
      <c r="L13" s="128">
        <v>83609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34654</v>
      </c>
      <c r="U13" s="128">
        <v>83599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34626</v>
      </c>
      <c r="C14" s="128">
        <v>82816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34638</v>
      </c>
      <c r="L14" s="128">
        <v>83610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34655</v>
      </c>
      <c r="U14" s="128">
        <v>83600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34627</v>
      </c>
      <c r="C15" s="128">
        <v>4501360946</v>
      </c>
      <c r="D15" s="128"/>
      <c r="E15" s="128"/>
      <c r="F15" s="142" t="s">
        <v>74</v>
      </c>
      <c r="G15" s="302"/>
      <c r="H15" s="142"/>
      <c r="I15" s="311"/>
      <c r="J15" s="145" t="s">
        <v>19</v>
      </c>
      <c r="K15" s="205">
        <v>34639</v>
      </c>
      <c r="L15" s="128">
        <v>83611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34656</v>
      </c>
      <c r="U15" s="128">
        <v>83601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34628</v>
      </c>
      <c r="C16" s="128">
        <v>4501360947</v>
      </c>
      <c r="D16" s="128"/>
      <c r="E16" s="128"/>
      <c r="F16" s="142" t="s">
        <v>15</v>
      </c>
      <c r="G16" s="302"/>
      <c r="H16" s="142"/>
      <c r="I16" s="311"/>
      <c r="J16" s="145" t="s">
        <v>19</v>
      </c>
      <c r="K16" s="205">
        <v>34640</v>
      </c>
      <c r="L16" s="148">
        <v>83612</v>
      </c>
      <c r="M16" s="128"/>
      <c r="N16" s="128" t="s">
        <v>71</v>
      </c>
      <c r="O16" s="142" t="s">
        <v>72</v>
      </c>
      <c r="P16" s="302"/>
      <c r="Q16" s="142"/>
      <c r="R16" s="311"/>
      <c r="S16" s="145" t="s">
        <v>19</v>
      </c>
      <c r="T16" s="205">
        <v>34657</v>
      </c>
      <c r="U16" s="128">
        <v>83603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19</v>
      </c>
      <c r="K17" s="205">
        <v>34641</v>
      </c>
      <c r="L17" s="128">
        <v>83613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34658</v>
      </c>
      <c r="U17" s="128">
        <v>83604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34642</v>
      </c>
      <c r="L18" s="128">
        <v>83617</v>
      </c>
      <c r="M18" s="128"/>
      <c r="N18" s="128" t="s">
        <v>71</v>
      </c>
      <c r="O18" s="142"/>
      <c r="P18" s="302"/>
      <c r="Q18" s="142"/>
      <c r="R18" s="311"/>
      <c r="S18" s="145" t="s">
        <v>19</v>
      </c>
      <c r="T18" s="205">
        <v>34659</v>
      </c>
      <c r="U18" s="128">
        <v>83605</v>
      </c>
      <c r="V18" s="128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34643</v>
      </c>
      <c r="L19" s="128">
        <v>83628</v>
      </c>
      <c r="M19" s="128"/>
      <c r="N19" s="128" t="s">
        <v>71</v>
      </c>
      <c r="O19" s="142" t="s">
        <v>72</v>
      </c>
      <c r="P19" s="302"/>
      <c r="Q19" s="142"/>
      <c r="R19" s="311"/>
      <c r="S19" s="145" t="s">
        <v>19</v>
      </c>
      <c r="T19" s="205">
        <v>34660</v>
      </c>
      <c r="U19" s="128">
        <v>83606</v>
      </c>
      <c r="V19" s="128"/>
      <c r="W19" s="128" t="s">
        <v>71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20</v>
      </c>
      <c r="K20" s="205">
        <v>34644</v>
      </c>
      <c r="L20" s="148">
        <v>83643</v>
      </c>
      <c r="M20" s="128"/>
      <c r="N20" s="128" t="s">
        <v>62</v>
      </c>
      <c r="O20" s="142"/>
      <c r="P20" s="302"/>
      <c r="Q20" s="142"/>
      <c r="R20" s="315"/>
      <c r="S20" s="145" t="s">
        <v>20</v>
      </c>
      <c r="T20" s="205">
        <v>34661</v>
      </c>
      <c r="U20" s="128">
        <v>83646</v>
      </c>
      <c r="V20" s="128"/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20</v>
      </c>
      <c r="K21" s="205">
        <v>34645</v>
      </c>
      <c r="L21" s="128">
        <v>83645</v>
      </c>
      <c r="M21" s="172"/>
      <c r="N21" s="128" t="s">
        <v>62</v>
      </c>
      <c r="O21" s="142"/>
      <c r="P21" s="302"/>
      <c r="Q21" s="142"/>
      <c r="R21" s="311"/>
      <c r="S21" s="145" t="s">
        <v>20</v>
      </c>
      <c r="T21" s="205">
        <v>34662</v>
      </c>
      <c r="U21" s="128">
        <v>83647</v>
      </c>
      <c r="V21" s="128"/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 t="s">
        <v>63</v>
      </c>
      <c r="T22" s="205">
        <v>34663</v>
      </c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205">
        <v>30041015</v>
      </c>
      <c r="L23" s="153" t="s">
        <v>81</v>
      </c>
      <c r="M23" s="128"/>
      <c r="N23" s="128"/>
      <c r="O23" s="142"/>
      <c r="P23" s="302"/>
      <c r="Q23" s="142"/>
      <c r="R23" s="311"/>
      <c r="S23" s="152" t="s">
        <v>12</v>
      </c>
      <c r="T23" s="205">
        <v>30041016</v>
      </c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96">
        <v>30041651</v>
      </c>
      <c r="L24" s="154" t="s">
        <v>79</v>
      </c>
      <c r="M24" s="141"/>
      <c r="N24" s="141"/>
      <c r="O24" s="142" t="s">
        <v>119</v>
      </c>
      <c r="P24" s="304"/>
      <c r="Q24" s="143"/>
      <c r="R24" s="379"/>
      <c r="S24" s="152" t="s">
        <v>12</v>
      </c>
      <c r="T24" s="205">
        <v>30041254</v>
      </c>
      <c r="U24" s="153" t="s">
        <v>77</v>
      </c>
      <c r="V24" s="128"/>
      <c r="W24" s="128"/>
      <c r="X24" s="142" t="s">
        <v>66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30041121</v>
      </c>
      <c r="C25" s="128" t="s">
        <v>13</v>
      </c>
      <c r="D25" s="128"/>
      <c r="E25" s="128"/>
      <c r="F25" s="162" t="s">
        <v>17</v>
      </c>
      <c r="G25" s="128"/>
      <c r="H25" s="142"/>
      <c r="I25" s="311"/>
      <c r="J25" s="156" t="s">
        <v>12</v>
      </c>
      <c r="K25" s="207">
        <v>30041077</v>
      </c>
      <c r="L25" s="154" t="s">
        <v>77</v>
      </c>
      <c r="M25" s="141"/>
      <c r="N25" s="141"/>
      <c r="O25" s="143" t="s">
        <v>66</v>
      </c>
      <c r="P25" s="304"/>
      <c r="Q25" s="143"/>
      <c r="R25" s="316"/>
      <c r="S25" s="145" t="s">
        <v>12</v>
      </c>
      <c r="T25" s="210">
        <v>30041123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30041200</v>
      </c>
      <c r="L26" s="154" t="s">
        <v>13</v>
      </c>
      <c r="M26" s="141"/>
      <c r="N26" s="141"/>
      <c r="O26" s="143" t="s">
        <v>17</v>
      </c>
      <c r="P26" s="304"/>
      <c r="Q26" s="143"/>
      <c r="R26" s="316"/>
      <c r="S26" s="145" t="s">
        <v>12</v>
      </c>
      <c r="T26" s="210">
        <v>30041201</v>
      </c>
      <c r="U26" s="153" t="s">
        <v>13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30041202</v>
      </c>
      <c r="L27" s="153" t="s">
        <v>13</v>
      </c>
      <c r="M27" s="128"/>
      <c r="N27" s="128"/>
      <c r="O27" s="142" t="s">
        <v>78</v>
      </c>
      <c r="P27" s="302"/>
      <c r="Q27" s="142"/>
      <c r="R27" s="311"/>
      <c r="S27" s="145" t="s">
        <v>12</v>
      </c>
      <c r="T27" s="205">
        <v>30041286</v>
      </c>
      <c r="U27" s="148" t="s">
        <v>77</v>
      </c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30041125</v>
      </c>
      <c r="L28" s="148" t="s">
        <v>13</v>
      </c>
      <c r="M28" s="128"/>
      <c r="N28" s="128"/>
      <c r="O28" s="142" t="s">
        <v>14</v>
      </c>
      <c r="P28" s="302"/>
      <c r="Q28" s="142"/>
      <c r="R28" s="311"/>
      <c r="S28" s="145" t="s">
        <v>12</v>
      </c>
      <c r="T28" s="205">
        <v>30041314</v>
      </c>
      <c r="U28" s="128" t="s">
        <v>77</v>
      </c>
      <c r="V28" s="128"/>
      <c r="W28" s="128"/>
      <c r="X28" s="142" t="s">
        <v>74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30041472</v>
      </c>
      <c r="L29" s="300" t="s">
        <v>77</v>
      </c>
      <c r="M29" s="299"/>
      <c r="N29" s="299"/>
      <c r="O29" s="297" t="s">
        <v>16</v>
      </c>
      <c r="P29" s="306"/>
      <c r="Q29" s="297"/>
      <c r="R29" s="313"/>
      <c r="S29" s="145" t="s">
        <v>12</v>
      </c>
      <c r="T29" s="245">
        <v>30041488</v>
      </c>
      <c r="U29" s="128" t="s">
        <v>77</v>
      </c>
      <c r="V29" s="128"/>
      <c r="W29" s="128"/>
      <c r="X29" s="142" t="s">
        <v>117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346">
        <v>30040798</v>
      </c>
      <c r="L30" s="158" t="s">
        <v>79</v>
      </c>
      <c r="M30" s="158"/>
      <c r="N30" s="158"/>
      <c r="O30" s="159" t="s">
        <v>65</v>
      </c>
      <c r="P30" s="307"/>
      <c r="Q30" s="159"/>
      <c r="R30" s="349"/>
      <c r="S30" s="145" t="s">
        <v>12</v>
      </c>
      <c r="T30" s="205">
        <v>30041829</v>
      </c>
      <c r="U30" s="161" t="s">
        <v>116</v>
      </c>
      <c r="V30" s="128"/>
      <c r="W30" s="128"/>
      <c r="X30" s="162" t="s">
        <v>129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46141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46142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46143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34664</v>
      </c>
      <c r="C34" s="137">
        <v>83620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34683</v>
      </c>
      <c r="L34" s="137">
        <v>83557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34700</v>
      </c>
      <c r="U34" s="137">
        <v>83543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34665</v>
      </c>
      <c r="C35" s="128">
        <v>83621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34684</v>
      </c>
      <c r="L35" s="128">
        <v>83559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34701</v>
      </c>
      <c r="U35" s="128">
        <v>83544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34666</v>
      </c>
      <c r="C36" s="128">
        <v>83622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34685</v>
      </c>
      <c r="L36" s="128">
        <v>83560</v>
      </c>
      <c r="M36" s="128"/>
      <c r="N36" s="128" t="s">
        <v>69</v>
      </c>
      <c r="O36" s="142"/>
      <c r="P36" s="302"/>
      <c r="Q36" s="142"/>
      <c r="R36" s="311"/>
      <c r="S36" s="145" t="s">
        <v>19</v>
      </c>
      <c r="T36" s="205">
        <v>34702</v>
      </c>
      <c r="U36" s="128">
        <v>83545</v>
      </c>
      <c r="V36" s="128"/>
      <c r="W36" s="128" t="s">
        <v>73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34667</v>
      </c>
      <c r="C37" s="128">
        <v>83623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34686</v>
      </c>
      <c r="L37" s="128">
        <v>83561</v>
      </c>
      <c r="M37" s="128"/>
      <c r="N37" s="128" t="s">
        <v>69</v>
      </c>
      <c r="O37" s="142"/>
      <c r="P37" s="302"/>
      <c r="Q37" s="142"/>
      <c r="R37" s="311"/>
      <c r="S37" s="145" t="s">
        <v>19</v>
      </c>
      <c r="T37" s="205">
        <v>34703</v>
      </c>
      <c r="U37" s="128">
        <v>83546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34668</v>
      </c>
      <c r="C38" s="128">
        <v>83624</v>
      </c>
      <c r="D38" s="128"/>
      <c r="E38" s="128" t="s">
        <v>69</v>
      </c>
      <c r="F38" s="142"/>
      <c r="G38" s="302"/>
      <c r="H38" s="142"/>
      <c r="I38" s="311"/>
      <c r="J38" s="145" t="s">
        <v>19</v>
      </c>
      <c r="K38" s="205">
        <v>34687</v>
      </c>
      <c r="L38" s="128">
        <v>83562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34704</v>
      </c>
      <c r="U38" s="128">
        <v>83548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34669</v>
      </c>
      <c r="C39" s="128">
        <v>83625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34688</v>
      </c>
      <c r="L39" s="128">
        <v>83563</v>
      </c>
      <c r="M39" s="128"/>
      <c r="N39" s="128" t="s">
        <v>89</v>
      </c>
      <c r="O39" s="142"/>
      <c r="P39" s="302"/>
      <c r="Q39" s="142"/>
      <c r="R39" s="311"/>
      <c r="S39" s="145" t="s">
        <v>19</v>
      </c>
      <c r="T39" s="205">
        <v>34705</v>
      </c>
      <c r="U39" s="128">
        <v>83549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34670</v>
      </c>
      <c r="C40" s="128">
        <v>83626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34689</v>
      </c>
      <c r="L40" s="128">
        <v>83564</v>
      </c>
      <c r="M40" s="128"/>
      <c r="N40" s="128" t="s">
        <v>89</v>
      </c>
      <c r="O40" s="142"/>
      <c r="P40" s="302"/>
      <c r="Q40" s="142"/>
      <c r="R40" s="311"/>
      <c r="S40" s="145" t="s">
        <v>19</v>
      </c>
      <c r="T40" s="205">
        <v>34706</v>
      </c>
      <c r="U40" s="128">
        <v>83550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34671</v>
      </c>
      <c r="C41" s="128">
        <v>83627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34690</v>
      </c>
      <c r="L41" s="128">
        <v>83589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34707</v>
      </c>
      <c r="U41" s="128">
        <v>83551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34672</v>
      </c>
      <c r="C42" s="128">
        <v>83629</v>
      </c>
      <c r="D42" s="128"/>
      <c r="E42" s="128" t="s">
        <v>89</v>
      </c>
      <c r="F42" s="142"/>
      <c r="G42" s="302"/>
      <c r="H42" s="142"/>
      <c r="I42" s="311"/>
      <c r="J42" s="145" t="s">
        <v>19</v>
      </c>
      <c r="K42" s="205">
        <v>34691</v>
      </c>
      <c r="L42" s="128">
        <v>83614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34708</v>
      </c>
      <c r="U42" s="128">
        <v>83552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34673</v>
      </c>
      <c r="C43" s="128">
        <v>83630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34692</v>
      </c>
      <c r="L43" s="128">
        <v>83615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34709</v>
      </c>
      <c r="U43" s="128">
        <v>83553</v>
      </c>
      <c r="V43" s="128"/>
      <c r="W43" s="128" t="s">
        <v>62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34674</v>
      </c>
      <c r="C44" s="128">
        <v>83631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34693</v>
      </c>
      <c r="L44" s="128">
        <v>83616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34710</v>
      </c>
      <c r="U44" s="128">
        <v>83554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34675</v>
      </c>
      <c r="C45" s="148">
        <v>83632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34694</v>
      </c>
      <c r="L45" s="148">
        <v>83618</v>
      </c>
      <c r="M45" s="128"/>
      <c r="N45" s="128" t="s">
        <v>71</v>
      </c>
      <c r="O45" s="142"/>
      <c r="P45" s="302"/>
      <c r="Q45" s="142"/>
      <c r="R45" s="311"/>
      <c r="S45" s="145" t="s">
        <v>19</v>
      </c>
      <c r="T45" s="205">
        <v>34711</v>
      </c>
      <c r="U45" s="148">
        <v>83555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34676</v>
      </c>
      <c r="C46" s="128">
        <v>83633</v>
      </c>
      <c r="D46" s="128"/>
      <c r="E46" s="128" t="s">
        <v>89</v>
      </c>
      <c r="F46" s="142"/>
      <c r="G46" s="302"/>
      <c r="H46" s="142"/>
      <c r="I46" s="311"/>
      <c r="J46" s="145" t="s">
        <v>19</v>
      </c>
      <c r="K46" s="205">
        <v>34695</v>
      </c>
      <c r="L46" s="128">
        <v>83619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34712</v>
      </c>
      <c r="U46" s="128">
        <v>83556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34677</v>
      </c>
      <c r="C47" s="128">
        <v>83634</v>
      </c>
      <c r="D47" s="128"/>
      <c r="E47" s="128" t="s">
        <v>72</v>
      </c>
      <c r="F47" s="142"/>
      <c r="G47" s="302"/>
      <c r="H47" s="142"/>
      <c r="I47" s="311"/>
      <c r="J47" s="145" t="s">
        <v>20</v>
      </c>
      <c r="K47" s="205">
        <v>34696</v>
      </c>
      <c r="L47" s="128">
        <v>83648</v>
      </c>
      <c r="M47" s="128"/>
      <c r="N47" s="128" t="s">
        <v>89</v>
      </c>
      <c r="O47" s="142"/>
      <c r="P47" s="302"/>
      <c r="Q47" s="142"/>
      <c r="R47" s="311"/>
      <c r="S47" s="145" t="s">
        <v>20</v>
      </c>
      <c r="T47" s="205">
        <v>34713</v>
      </c>
      <c r="U47" s="128">
        <v>83650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34678</v>
      </c>
      <c r="C48" s="128">
        <v>83635</v>
      </c>
      <c r="D48" s="128"/>
      <c r="E48" s="128" t="s">
        <v>71</v>
      </c>
      <c r="F48" s="142"/>
      <c r="G48" s="302"/>
      <c r="H48" s="142"/>
      <c r="I48" s="311"/>
      <c r="J48" s="145" t="s">
        <v>20</v>
      </c>
      <c r="K48" s="205">
        <v>34697</v>
      </c>
      <c r="L48" s="128">
        <v>83649</v>
      </c>
      <c r="M48" s="128"/>
      <c r="N48" s="128" t="s">
        <v>89</v>
      </c>
      <c r="O48" s="142"/>
      <c r="P48" s="302"/>
      <c r="Q48" s="142"/>
      <c r="R48" s="311"/>
      <c r="S48" s="145" t="s">
        <v>20</v>
      </c>
      <c r="T48" s="205">
        <v>34714</v>
      </c>
      <c r="U48" s="128">
        <v>83651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34679</v>
      </c>
      <c r="C49" s="148">
        <v>83636</v>
      </c>
      <c r="D49" s="128"/>
      <c r="E49" s="128" t="s">
        <v>71</v>
      </c>
      <c r="F49" s="142"/>
      <c r="G49" s="302"/>
      <c r="H49" s="142"/>
      <c r="I49" s="315"/>
      <c r="J49" s="145" t="s">
        <v>22</v>
      </c>
      <c r="K49" s="128">
        <v>34698</v>
      </c>
      <c r="L49" s="148"/>
      <c r="M49" s="128"/>
      <c r="N49" s="128"/>
      <c r="O49" s="142"/>
      <c r="P49" s="302"/>
      <c r="Q49" s="142"/>
      <c r="R49" s="315"/>
      <c r="S49" s="145" t="s">
        <v>22</v>
      </c>
      <c r="T49" s="205">
        <v>34715</v>
      </c>
      <c r="U49" s="148">
        <v>4501362235</v>
      </c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34680</v>
      </c>
      <c r="C50" s="128">
        <v>83637</v>
      </c>
      <c r="D50" s="128"/>
      <c r="E50" s="128" t="s">
        <v>71</v>
      </c>
      <c r="F50" s="142"/>
      <c r="G50" s="302"/>
      <c r="H50" s="142"/>
      <c r="I50" s="311"/>
      <c r="J50" s="152" t="s">
        <v>22</v>
      </c>
      <c r="K50" s="128">
        <v>34699</v>
      </c>
      <c r="L50" s="128"/>
      <c r="M50" s="128"/>
      <c r="N50" s="128"/>
      <c r="O50" s="142"/>
      <c r="P50" s="302"/>
      <c r="Q50" s="142"/>
      <c r="R50" s="311"/>
      <c r="S50" s="152" t="s">
        <v>22</v>
      </c>
      <c r="T50" s="205">
        <v>34716</v>
      </c>
      <c r="U50" s="128">
        <v>4501362236</v>
      </c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34681</v>
      </c>
      <c r="C51" s="153">
        <v>4501361646</v>
      </c>
      <c r="D51" s="128"/>
      <c r="E51" s="128"/>
      <c r="F51" s="402" t="s">
        <v>65</v>
      </c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 t="s">
        <v>194</v>
      </c>
      <c r="T51" s="128"/>
      <c r="U51" s="153">
        <v>42534</v>
      </c>
      <c r="V51" s="128"/>
      <c r="W51" s="128"/>
      <c r="X51" s="142" t="s">
        <v>119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34682</v>
      </c>
      <c r="C52" s="153">
        <v>4501361647</v>
      </c>
      <c r="D52" s="128"/>
      <c r="E52" s="128"/>
      <c r="F52" s="402" t="s">
        <v>76</v>
      </c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30041078</v>
      </c>
      <c r="C53" s="153" t="s">
        <v>77</v>
      </c>
      <c r="D53" s="141"/>
      <c r="E53" s="141"/>
      <c r="F53" s="142" t="s">
        <v>17</v>
      </c>
      <c r="G53" s="304"/>
      <c r="H53" s="143"/>
      <c r="I53" s="316"/>
      <c r="J53" s="152" t="s">
        <v>12</v>
      </c>
      <c r="K53" s="141">
        <v>30041018</v>
      </c>
      <c r="L53" s="154" t="s">
        <v>81</v>
      </c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30041704</v>
      </c>
      <c r="C54" s="153" t="s">
        <v>79</v>
      </c>
      <c r="D54" s="141"/>
      <c r="E54" s="141"/>
      <c r="F54" s="143" t="s">
        <v>119</v>
      </c>
      <c r="G54" s="304"/>
      <c r="H54" s="143"/>
      <c r="I54" s="316"/>
      <c r="J54" s="156" t="s">
        <v>12</v>
      </c>
      <c r="K54" s="141">
        <v>30041488</v>
      </c>
      <c r="L54" s="154" t="s">
        <v>77</v>
      </c>
      <c r="M54" s="141"/>
      <c r="N54" s="141"/>
      <c r="O54" s="143" t="s">
        <v>14</v>
      </c>
      <c r="P54" s="304"/>
      <c r="Q54" s="143"/>
      <c r="R54" s="316"/>
      <c r="S54" s="156" t="s">
        <v>12</v>
      </c>
      <c r="T54" s="141">
        <v>30041315</v>
      </c>
      <c r="U54" s="154" t="s">
        <v>77</v>
      </c>
      <c r="V54" s="141">
        <v>754751</v>
      </c>
      <c r="W54" s="141"/>
      <c r="X54" s="143" t="s">
        <v>14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30041281</v>
      </c>
      <c r="C55" s="154" t="s">
        <v>94</v>
      </c>
      <c r="D55" s="141"/>
      <c r="E55" s="141"/>
      <c r="F55" s="143" t="s">
        <v>64</v>
      </c>
      <c r="G55" s="304"/>
      <c r="H55" s="143"/>
      <c r="I55" s="316"/>
      <c r="J55" s="156" t="s">
        <v>12</v>
      </c>
      <c r="K55" s="141">
        <v>30041128</v>
      </c>
      <c r="L55" s="154" t="s">
        <v>13</v>
      </c>
      <c r="M55" s="141">
        <v>756120</v>
      </c>
      <c r="N55" s="141"/>
      <c r="O55" s="143" t="s">
        <v>16</v>
      </c>
      <c r="P55" s="304"/>
      <c r="Q55" s="143"/>
      <c r="R55" s="316"/>
      <c r="S55" s="156" t="s">
        <v>12</v>
      </c>
      <c r="T55" s="141">
        <v>30041831</v>
      </c>
      <c r="U55" s="154" t="s">
        <v>116</v>
      </c>
      <c r="V55" s="141"/>
      <c r="W55" s="141"/>
      <c r="X55" s="143" t="s">
        <v>78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 t="s">
        <v>195</v>
      </c>
      <c r="C56" s="153" t="s">
        <v>94</v>
      </c>
      <c r="D56" s="128"/>
      <c r="E56" s="128"/>
      <c r="F56" s="142" t="s">
        <v>14</v>
      </c>
      <c r="G56" s="302"/>
      <c r="H56" s="142"/>
      <c r="I56" s="311"/>
      <c r="J56" s="152" t="s">
        <v>12</v>
      </c>
      <c r="K56" s="128">
        <v>30041126</v>
      </c>
      <c r="L56" s="153" t="s">
        <v>13</v>
      </c>
      <c r="M56" s="128"/>
      <c r="N56" s="128"/>
      <c r="O56" s="162" t="s">
        <v>17</v>
      </c>
      <c r="Q56" s="142"/>
      <c r="R56" s="311"/>
      <c r="S56" s="145" t="s">
        <v>12</v>
      </c>
      <c r="T56" s="128">
        <v>30041019</v>
      </c>
      <c r="U56" s="153" t="s">
        <v>81</v>
      </c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30041481</v>
      </c>
      <c r="C57" s="148" t="s">
        <v>94</v>
      </c>
      <c r="D57" s="128"/>
      <c r="E57" s="128"/>
      <c r="F57" s="142" t="s">
        <v>78</v>
      </c>
      <c r="G57" s="302"/>
      <c r="H57" s="142"/>
      <c r="I57" s="311"/>
      <c r="J57" s="156" t="s">
        <v>12</v>
      </c>
      <c r="K57" s="128">
        <v>30041640</v>
      </c>
      <c r="L57" s="148" t="s">
        <v>79</v>
      </c>
      <c r="M57" s="128"/>
      <c r="N57" s="128"/>
      <c r="O57" s="142" t="s">
        <v>78</v>
      </c>
      <c r="P57" s="302"/>
      <c r="Q57" s="142"/>
      <c r="R57" s="311"/>
      <c r="S57" s="145" t="s">
        <v>12</v>
      </c>
      <c r="T57" s="128">
        <v>30041481</v>
      </c>
      <c r="U57" s="148" t="s">
        <v>94</v>
      </c>
      <c r="V57" s="128"/>
      <c r="W57" s="128"/>
      <c r="X57" s="142" t="s">
        <v>64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30041017</v>
      </c>
      <c r="C58" s="300" t="s">
        <v>81</v>
      </c>
      <c r="D58" s="299"/>
      <c r="E58" s="299"/>
      <c r="F58" s="297"/>
      <c r="G58" s="306"/>
      <c r="H58" s="297"/>
      <c r="I58" s="313"/>
      <c r="J58" s="156" t="s">
        <v>12</v>
      </c>
      <c r="K58" s="299">
        <v>30041084</v>
      </c>
      <c r="L58" s="300" t="s">
        <v>94</v>
      </c>
      <c r="M58" s="299"/>
      <c r="N58" s="299"/>
      <c r="O58" s="297" t="s">
        <v>66</v>
      </c>
      <c r="P58" s="306"/>
      <c r="Q58" s="297"/>
      <c r="R58" s="313"/>
      <c r="S58" s="298" t="s">
        <v>12</v>
      </c>
      <c r="T58" s="299">
        <v>30041681</v>
      </c>
      <c r="U58" s="300" t="s">
        <v>77</v>
      </c>
      <c r="V58" s="299"/>
      <c r="W58" s="299"/>
      <c r="X58" s="297" t="s">
        <v>16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46144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46138</v>
      </c>
      <c r="M61" s="173">
        <f t="shared" ref="M61:M66" si="0">COUNTIF($A$5:$A$30,N61)</f>
        <v>1</v>
      </c>
      <c r="N61" s="174" t="s">
        <v>18</v>
      </c>
      <c r="O61" s="505">
        <f>J3</f>
        <v>46139</v>
      </c>
      <c r="P61" s="173">
        <f t="shared" ref="P61:P66" si="1">COUNTIF($J$5:$J$30,Q61)</f>
        <v>8</v>
      </c>
      <c r="Q61" s="174" t="s">
        <v>18</v>
      </c>
      <c r="R61" s="508">
        <f>S3</f>
        <v>46140</v>
      </c>
      <c r="S61" s="173">
        <f t="shared" ref="S61:S66" si="2">COUNTIF($S$5:$S$30,T61)</f>
        <v>8</v>
      </c>
      <c r="T61" s="174" t="s">
        <v>18</v>
      </c>
      <c r="U61" s="511">
        <f>A32</f>
        <v>46141</v>
      </c>
      <c r="V61" s="173">
        <f t="shared" ref="V61:V66" si="3">COUNTIF($A$34:$A$59,W61)</f>
        <v>6</v>
      </c>
      <c r="W61" s="174" t="s">
        <v>18</v>
      </c>
    </row>
    <row r="62" spans="1:43" x14ac:dyDescent="0.25">
      <c r="A62" s="135" t="s">
        <v>20</v>
      </c>
      <c r="B62" s="207">
        <v>34717</v>
      </c>
      <c r="C62" s="137">
        <v>83652</v>
      </c>
      <c r="D62" s="395">
        <v>280682</v>
      </c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15</v>
      </c>
      <c r="Q62" s="176" t="s">
        <v>19</v>
      </c>
      <c r="R62" s="509"/>
      <c r="S62" s="175">
        <f t="shared" si="2"/>
        <v>15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05">
        <v>34718</v>
      </c>
      <c r="C63" s="128">
        <v>83541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34719</v>
      </c>
      <c r="C64" s="128">
        <v>83542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34720</v>
      </c>
      <c r="C65" s="128">
        <v>83578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34721</v>
      </c>
      <c r="C66" s="128">
        <v>83579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34722</v>
      </c>
      <c r="C67" s="128">
        <v>83580</v>
      </c>
      <c r="D67" s="128"/>
      <c r="E67" s="128" t="s">
        <v>70</v>
      </c>
      <c r="F67" s="142"/>
      <c r="G67" s="302"/>
      <c r="H67" s="142"/>
      <c r="I67" s="311"/>
      <c r="L67" s="504"/>
      <c r="M67" s="177">
        <f>SUM(M61:M66)</f>
        <v>13</v>
      </c>
      <c r="N67" s="178" t="s">
        <v>24</v>
      </c>
      <c r="O67" s="507"/>
      <c r="P67" s="177">
        <f>SUM(P61:P66)</f>
        <v>25</v>
      </c>
      <c r="Q67" s="178" t="s">
        <v>24</v>
      </c>
      <c r="R67" s="510"/>
      <c r="S67" s="177">
        <f>SUM(S61:S66)</f>
        <v>26</v>
      </c>
      <c r="T67" s="178" t="s">
        <v>24</v>
      </c>
      <c r="U67" s="513"/>
      <c r="V67" s="177">
        <f>SUM(V61:V66)</f>
        <v>25</v>
      </c>
      <c r="W67" s="178" t="s">
        <v>24</v>
      </c>
    </row>
    <row r="68" spans="1:23" x14ac:dyDescent="0.25">
      <c r="A68" s="145" t="s">
        <v>19</v>
      </c>
      <c r="B68" s="205">
        <v>34723</v>
      </c>
      <c r="C68" s="128">
        <v>83581</v>
      </c>
      <c r="D68" s="128"/>
      <c r="E68" s="128" t="s">
        <v>72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34724</v>
      </c>
      <c r="C69" s="128">
        <v>83582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34725</v>
      </c>
      <c r="C70" s="128">
        <v>83583</v>
      </c>
      <c r="D70" s="128"/>
      <c r="E70" s="128" t="s">
        <v>69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34726</v>
      </c>
      <c r="C71" s="128">
        <v>83585</v>
      </c>
      <c r="D71" s="128"/>
      <c r="E71" s="128" t="s">
        <v>71</v>
      </c>
      <c r="F71" s="142"/>
      <c r="G71" s="302"/>
      <c r="H71" s="142"/>
      <c r="I71" s="311"/>
      <c r="L71" s="514">
        <f>J32</f>
        <v>46142</v>
      </c>
      <c r="M71" s="173">
        <f t="shared" ref="M71:M76" si="4">COUNTIF($J$34:$J$59,N71)</f>
        <v>6</v>
      </c>
      <c r="N71" s="174" t="s">
        <v>18</v>
      </c>
      <c r="O71" s="517">
        <f>S32</f>
        <v>46143</v>
      </c>
      <c r="P71" s="173">
        <f>COUNTIF($S$34:$S$59,Q71)</f>
        <v>5</v>
      </c>
      <c r="Q71" s="174" t="s">
        <v>18</v>
      </c>
      <c r="R71" s="520">
        <f>AB32</f>
        <v>0</v>
      </c>
      <c r="S71" s="173">
        <f t="shared" ref="S71:S76" si="5">COUNTIF($A$62:$A$87,T71)</f>
        <v>1</v>
      </c>
      <c r="T71" s="174" t="s">
        <v>18</v>
      </c>
      <c r="U71" s="523" t="str">
        <f>C1</f>
        <v>WW18</v>
      </c>
      <c r="V71" s="173">
        <f>SUM(M61,P61,S61,V61,S71,P71,M71)</f>
        <v>35</v>
      </c>
      <c r="W71" s="174" t="s">
        <v>18</v>
      </c>
    </row>
    <row r="72" spans="1:23" x14ac:dyDescent="0.25">
      <c r="A72" s="145" t="s">
        <v>19</v>
      </c>
      <c r="B72" s="205">
        <v>34727</v>
      </c>
      <c r="C72" s="128">
        <v>83586</v>
      </c>
      <c r="D72" s="128"/>
      <c r="E72" s="128" t="s">
        <v>115</v>
      </c>
      <c r="F72" s="142"/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12</v>
      </c>
      <c r="T72" s="176" t="s">
        <v>19</v>
      </c>
      <c r="U72" s="524"/>
      <c r="V72" s="175">
        <f>SUM(M62,P62,S62,V62,M72,P72,S72)</f>
        <v>94</v>
      </c>
      <c r="W72" s="176" t="s">
        <v>19</v>
      </c>
    </row>
    <row r="73" spans="1:23" x14ac:dyDescent="0.25">
      <c r="A73" s="145" t="s">
        <v>19</v>
      </c>
      <c r="B73" s="205">
        <v>34728</v>
      </c>
      <c r="C73" s="148">
        <v>83587</v>
      </c>
      <c r="D73" s="128"/>
      <c r="E73" s="128" t="s">
        <v>115</v>
      </c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19</v>
      </c>
      <c r="B74" s="205">
        <v>34729</v>
      </c>
      <c r="C74" s="128">
        <v>83588</v>
      </c>
      <c r="D74" s="128"/>
      <c r="E74" s="128" t="s">
        <v>115</v>
      </c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34731</v>
      </c>
      <c r="C75" s="128">
        <v>4501362237</v>
      </c>
      <c r="D75" s="128"/>
      <c r="E75" s="128"/>
      <c r="F75" s="142" t="s">
        <v>74</v>
      </c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2</v>
      </c>
      <c r="Q75" s="176" t="s">
        <v>22</v>
      </c>
      <c r="R75" s="521"/>
      <c r="S75" s="175">
        <f t="shared" si="5"/>
        <v>1</v>
      </c>
      <c r="T75" s="176" t="s">
        <v>22</v>
      </c>
      <c r="U75" s="524"/>
      <c r="V75" s="175">
        <f>SUM(M65,P65,S65,V65,M75,P75,S75)</f>
        <v>9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1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23</v>
      </c>
      <c r="N77" s="178" t="s">
        <v>24</v>
      </c>
      <c r="O77" s="519"/>
      <c r="P77" s="177">
        <f>SUM(P71:P76)</f>
        <v>22</v>
      </c>
      <c r="Q77" s="178" t="s">
        <v>24</v>
      </c>
      <c r="R77" s="522"/>
      <c r="S77" s="177">
        <f>SUM(S71:S76)</f>
        <v>15</v>
      </c>
      <c r="T77" s="178" t="s">
        <v>24</v>
      </c>
      <c r="U77" s="525"/>
      <c r="V77" s="177">
        <f>SUM(V71:V76)</f>
        <v>149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 t="s">
        <v>12</v>
      </c>
      <c r="B81" s="296">
        <v>30041650</v>
      </c>
      <c r="C81" s="154" t="s">
        <v>79</v>
      </c>
      <c r="D81" s="141"/>
      <c r="E81" s="141"/>
      <c r="F81" s="142" t="s">
        <v>66</v>
      </c>
      <c r="G81" s="304"/>
      <c r="H81" s="143"/>
      <c r="I81" s="316"/>
    </row>
    <row r="82" spans="1:10" x14ac:dyDescent="0.25">
      <c r="A82" s="156"/>
      <c r="B82" s="141"/>
      <c r="C82" s="154"/>
      <c r="D82" s="141"/>
      <c r="E82" s="141"/>
      <c r="F82" s="143"/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1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13</v>
      </c>
      <c r="J90" s="189">
        <f>SUM(C90:G90)</f>
        <v>12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15</v>
      </c>
      <c r="D91" s="188">
        <f t="shared" si="8"/>
        <v>2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25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8</v>
      </c>
      <c r="C92" s="188">
        <f t="shared" si="10"/>
        <v>15</v>
      </c>
      <c r="D92" s="188">
        <f t="shared" si="10"/>
        <v>2</v>
      </c>
      <c r="E92" s="188">
        <f t="shared" si="10"/>
        <v>0</v>
      </c>
      <c r="F92" s="188">
        <f t="shared" si="10"/>
        <v>0</v>
      </c>
      <c r="G92" s="188">
        <f t="shared" si="10"/>
        <v>1</v>
      </c>
      <c r="H92" s="189">
        <f t="shared" si="7"/>
        <v>26</v>
      </c>
      <c r="J92" s="189">
        <f t="shared" si="9"/>
        <v>18</v>
      </c>
    </row>
    <row r="93" spans="1:10" x14ac:dyDescent="0.25">
      <c r="A93" s="192" t="s">
        <v>30</v>
      </c>
      <c r="B93" s="188">
        <f t="shared" ref="B93:G93" si="11">COUNTIF($A$34:$A$59,B$89)</f>
        <v>6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25</v>
      </c>
      <c r="J93" s="189">
        <f t="shared" si="9"/>
        <v>19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0</v>
      </c>
      <c r="H94" s="189">
        <f t="shared" si="7"/>
        <v>23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5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2</v>
      </c>
      <c r="G95" s="188">
        <f t="shared" si="13"/>
        <v>0</v>
      </c>
      <c r="H95" s="189">
        <f t="shared" si="7"/>
        <v>22</v>
      </c>
      <c r="J95" s="189">
        <f t="shared" si="9"/>
        <v>17</v>
      </c>
    </row>
    <row r="96" spans="1:10" ht="16.5" thickBot="1" x14ac:dyDescent="0.3">
      <c r="A96" s="195" t="s">
        <v>33</v>
      </c>
      <c r="B96" s="188">
        <f t="shared" ref="B96:G96" si="14">COUNTIF($A$62:$A$87,B$89)</f>
        <v>1</v>
      </c>
      <c r="C96" s="188">
        <f t="shared" si="14"/>
        <v>12</v>
      </c>
      <c r="D96" s="188">
        <f t="shared" si="14"/>
        <v>1</v>
      </c>
      <c r="E96" s="188">
        <f t="shared" si="14"/>
        <v>0</v>
      </c>
      <c r="F96" s="188">
        <f t="shared" si="14"/>
        <v>1</v>
      </c>
      <c r="G96" s="188">
        <f t="shared" si="14"/>
        <v>0</v>
      </c>
      <c r="H96" s="189">
        <f t="shared" si="7"/>
        <v>15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35</v>
      </c>
      <c r="C97" s="196">
        <f t="shared" si="15"/>
        <v>94</v>
      </c>
      <c r="D97" s="196">
        <f t="shared" si="15"/>
        <v>10</v>
      </c>
      <c r="E97" s="196">
        <f t="shared" si="15"/>
        <v>0</v>
      </c>
      <c r="F97" s="196">
        <f t="shared" si="15"/>
        <v>9</v>
      </c>
      <c r="G97" s="196">
        <f t="shared" si="15"/>
        <v>1</v>
      </c>
      <c r="H97" s="179">
        <f t="shared" si="15"/>
        <v>149</v>
      </c>
      <c r="J97" s="179">
        <f>SUM(J90:J96)</f>
        <v>114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34617</v>
      </c>
      <c r="B101" s="197">
        <f t="shared" si="16"/>
        <v>82859</v>
      </c>
      <c r="C101" s="198">
        <f>IF(B5="","",$A$3)</f>
        <v>46138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34629</v>
      </c>
      <c r="J101" s="197">
        <f t="shared" si="17"/>
        <v>83547</v>
      </c>
      <c r="K101" s="198">
        <f t="shared" ref="K101:K106" si="18">IF(K5="","",$J$3)</f>
        <v>46139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34646</v>
      </c>
      <c r="R101" s="197">
        <f t="shared" si="23"/>
        <v>83590</v>
      </c>
      <c r="S101" s="198">
        <f t="shared" ref="S101:S106" si="24">IF(T5="","",$S$3)</f>
        <v>46140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34664</v>
      </c>
      <c r="Z101" s="197">
        <f t="shared" si="29"/>
        <v>83620</v>
      </c>
      <c r="AA101" s="198">
        <f t="shared" ref="AA101:AA108" si="30">IF(B34="","",$A$32)</f>
        <v>46141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34683</v>
      </c>
      <c r="AH101" s="197">
        <f t="shared" si="35"/>
        <v>83557</v>
      </c>
      <c r="AI101" s="198">
        <f t="shared" ref="AI101:AI108" si="36">IF(K34="","",$J$32)</f>
        <v>46142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34700</v>
      </c>
      <c r="AP101" s="197">
        <f t="shared" si="41"/>
        <v>83543</v>
      </c>
      <c r="AQ101" s="198">
        <f t="shared" ref="AQ101:AQ108" si="42">IF(T34="","",$S$32)</f>
        <v>46143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34618</v>
      </c>
      <c r="B102" s="197">
        <f t="shared" si="16"/>
        <v>82807</v>
      </c>
      <c r="C102" s="198">
        <f>IF(B6="","",$A$3)</f>
        <v>46138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34630</v>
      </c>
      <c r="J102" s="197">
        <f t="shared" si="17"/>
        <v>83558</v>
      </c>
      <c r="K102" s="198">
        <f t="shared" si="18"/>
        <v>46139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34647</v>
      </c>
      <c r="R102" s="197">
        <f t="shared" si="23"/>
        <v>83592</v>
      </c>
      <c r="S102" s="198">
        <f t="shared" si="24"/>
        <v>46140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34665</v>
      </c>
      <c r="Z102" s="197">
        <f t="shared" si="29"/>
        <v>83621</v>
      </c>
      <c r="AA102" s="198">
        <f t="shared" si="30"/>
        <v>46141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34684</v>
      </c>
      <c r="AH102" s="197">
        <f t="shared" si="35"/>
        <v>83559</v>
      </c>
      <c r="AI102" s="198">
        <f t="shared" si="36"/>
        <v>46142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34701</v>
      </c>
      <c r="AP102" s="197">
        <f t="shared" si="41"/>
        <v>83544</v>
      </c>
      <c r="AQ102" s="198">
        <f t="shared" si="42"/>
        <v>46143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34619</v>
      </c>
      <c r="B103" s="197">
        <f t="shared" si="16"/>
        <v>82808</v>
      </c>
      <c r="C103" s="198">
        <f>IF(B7="","",$A$3)</f>
        <v>46138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34631</v>
      </c>
      <c r="J103" s="197">
        <f t="shared" si="17"/>
        <v>83573</v>
      </c>
      <c r="K103" s="198">
        <f t="shared" si="18"/>
        <v>46139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34648</v>
      </c>
      <c r="R103" s="197">
        <f t="shared" si="23"/>
        <v>83593</v>
      </c>
      <c r="S103" s="198">
        <f t="shared" si="24"/>
        <v>46140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34666</v>
      </c>
      <c r="Z103" s="197">
        <f t="shared" si="29"/>
        <v>83622</v>
      </c>
      <c r="AA103" s="198">
        <f t="shared" si="30"/>
        <v>46141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34685</v>
      </c>
      <c r="AH103" s="197">
        <f t="shared" si="35"/>
        <v>83560</v>
      </c>
      <c r="AI103" s="198">
        <f t="shared" si="36"/>
        <v>46142</v>
      </c>
      <c r="AJ103" s="197" t="str">
        <f t="shared" si="37"/>
        <v>SLC</v>
      </c>
      <c r="AK103" s="197" t="str">
        <f t="shared" si="38"/>
        <v>SAUER</v>
      </c>
      <c r="AL103" s="197" t="str">
        <f t="shared" si="39"/>
        <v/>
      </c>
      <c r="AM103" s="197" t="str">
        <f t="shared" si="40"/>
        <v/>
      </c>
      <c r="AO103" s="197">
        <f t="shared" si="41"/>
        <v>34702</v>
      </c>
      <c r="AP103" s="197">
        <f t="shared" si="41"/>
        <v>83545</v>
      </c>
      <c r="AQ103" s="198">
        <f t="shared" si="42"/>
        <v>46143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34620</v>
      </c>
      <c r="B104" s="197">
        <f t="shared" si="16"/>
        <v>82809</v>
      </c>
      <c r="C104" s="198">
        <f>IF(B8="","",$A$3)</f>
        <v>46138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34632</v>
      </c>
      <c r="J104" s="197">
        <f t="shared" si="17"/>
        <v>83584</v>
      </c>
      <c r="K104" s="198">
        <f t="shared" si="18"/>
        <v>46139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34649</v>
      </c>
      <c r="R104" s="197">
        <f t="shared" si="23"/>
        <v>83594</v>
      </c>
      <c r="S104" s="198">
        <f t="shared" si="24"/>
        <v>46140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34667</v>
      </c>
      <c r="Z104" s="197">
        <f t="shared" si="29"/>
        <v>83623</v>
      </c>
      <c r="AA104" s="198">
        <f t="shared" si="30"/>
        <v>46141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34686</v>
      </c>
      <c r="AH104" s="197">
        <f t="shared" si="35"/>
        <v>83561</v>
      </c>
      <c r="AI104" s="198">
        <f t="shared" si="36"/>
        <v>46142</v>
      </c>
      <c r="AJ104" s="197" t="str">
        <f t="shared" si="37"/>
        <v>SLC</v>
      </c>
      <c r="AK104" s="197" t="str">
        <f t="shared" si="38"/>
        <v>SAUER</v>
      </c>
      <c r="AL104" s="197" t="str">
        <f t="shared" si="39"/>
        <v/>
      </c>
      <c r="AM104" s="197" t="str">
        <f t="shared" si="40"/>
        <v/>
      </c>
      <c r="AO104" s="197">
        <f t="shared" si="41"/>
        <v>34703</v>
      </c>
      <c r="AP104" s="197">
        <f t="shared" si="41"/>
        <v>83546</v>
      </c>
      <c r="AQ104" s="198">
        <f t="shared" si="42"/>
        <v>46143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34621</v>
      </c>
      <c r="B105" s="197">
        <f t="shared" si="16"/>
        <v>82810</v>
      </c>
      <c r="C105" s="198">
        <f>IF(B9="","",$A$3)</f>
        <v>46138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34633</v>
      </c>
      <c r="J105" s="197">
        <f t="shared" si="17"/>
        <v>83591</v>
      </c>
      <c r="K105" s="198">
        <f t="shared" si="18"/>
        <v>46139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34650</v>
      </c>
      <c r="R105" s="197">
        <f t="shared" si="23"/>
        <v>83595</v>
      </c>
      <c r="S105" s="198">
        <f t="shared" si="24"/>
        <v>46140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34668</v>
      </c>
      <c r="Z105" s="197">
        <f t="shared" si="29"/>
        <v>83624</v>
      </c>
      <c r="AA105" s="198">
        <f t="shared" si="30"/>
        <v>46141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34687</v>
      </c>
      <c r="AH105" s="197">
        <f t="shared" si="35"/>
        <v>83562</v>
      </c>
      <c r="AI105" s="198">
        <f t="shared" si="36"/>
        <v>46142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34704</v>
      </c>
      <c r="AP105" s="197">
        <f t="shared" si="41"/>
        <v>83548</v>
      </c>
      <c r="AQ105" s="198">
        <f t="shared" si="42"/>
        <v>46143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34626</v>
      </c>
      <c r="B106" s="197">
        <f t="shared" si="47"/>
        <v>82816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IDEAL</v>
      </c>
      <c r="F106" s="197" t="str">
        <f t="shared" ref="F106:F115" si="51">IF(D14="","",D14)</f>
        <v/>
      </c>
      <c r="G106" s="197">
        <f t="shared" ref="G106:G115" si="52">IF(C14="","",C14)</f>
        <v>82816</v>
      </c>
      <c r="H106" s="200">
        <v>6</v>
      </c>
      <c r="I106" s="197">
        <f t="shared" si="17"/>
        <v>34634</v>
      </c>
      <c r="J106" s="197">
        <f t="shared" si="17"/>
        <v>83602</v>
      </c>
      <c r="K106" s="198">
        <f t="shared" si="18"/>
        <v>46139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34651</v>
      </c>
      <c r="R106" s="197">
        <f t="shared" si="23"/>
        <v>83596</v>
      </c>
      <c r="S106" s="198">
        <f t="shared" si="24"/>
        <v>46140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34669</v>
      </c>
      <c r="Z106" s="197">
        <f t="shared" si="29"/>
        <v>83625</v>
      </c>
      <c r="AA106" s="198">
        <f t="shared" si="30"/>
        <v>46141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34688</v>
      </c>
      <c r="AH106" s="197">
        <f t="shared" si="35"/>
        <v>83563</v>
      </c>
      <c r="AI106" s="198">
        <f t="shared" si="36"/>
        <v>46142</v>
      </c>
      <c r="AJ106" s="197" t="str">
        <f t="shared" si="37"/>
        <v>SLC</v>
      </c>
      <c r="AK106" s="197" t="str">
        <f t="shared" si="38"/>
        <v>INTEGIRTY</v>
      </c>
      <c r="AL106" s="197" t="str">
        <f t="shared" si="39"/>
        <v/>
      </c>
      <c r="AM106" s="197" t="str">
        <f t="shared" si="40"/>
        <v/>
      </c>
      <c r="AO106" s="197">
        <f t="shared" si="41"/>
        <v>34705</v>
      </c>
      <c r="AP106" s="197">
        <f t="shared" si="41"/>
        <v>83549</v>
      </c>
      <c r="AQ106" s="198">
        <f t="shared" si="42"/>
        <v>46143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34627</v>
      </c>
      <c r="B107" s="197">
        <f t="shared" si="47"/>
        <v>4501360946</v>
      </c>
      <c r="C107" s="198" t="str">
        <f t="shared" si="48"/>
        <v>11am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4501360946</v>
      </c>
      <c r="H107" s="200">
        <v>7</v>
      </c>
      <c r="I107" s="197">
        <f t="shared" ref="I107:J117" si="53">IF(K13="","",K13)</f>
        <v>34637</v>
      </c>
      <c r="J107" s="197">
        <f t="shared" si="53"/>
        <v>83609</v>
      </c>
      <c r="K107" s="198">
        <f t="shared" ref="K107:K117" si="54">IF(K13="","",$J$3)</f>
        <v>46139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34654</v>
      </c>
      <c r="R107" s="197">
        <f t="shared" si="59"/>
        <v>83599</v>
      </c>
      <c r="S107" s="198">
        <f t="shared" ref="S107:S117" si="60">IF(T13="","",$S$3)</f>
        <v>46140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34670</v>
      </c>
      <c r="Z107" s="197">
        <f t="shared" si="29"/>
        <v>83626</v>
      </c>
      <c r="AA107" s="198">
        <f t="shared" si="30"/>
        <v>46141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34689</v>
      </c>
      <c r="AH107" s="197">
        <f t="shared" si="35"/>
        <v>83564</v>
      </c>
      <c r="AI107" s="198">
        <f t="shared" si="36"/>
        <v>46142</v>
      </c>
      <c r="AJ107" s="197" t="str">
        <f t="shared" si="37"/>
        <v>SLC</v>
      </c>
      <c r="AK107" s="197" t="str">
        <f t="shared" si="38"/>
        <v>INTEGIRTY</v>
      </c>
      <c r="AL107" s="197" t="str">
        <f t="shared" si="39"/>
        <v/>
      </c>
      <c r="AM107" s="197" t="str">
        <f t="shared" si="40"/>
        <v/>
      </c>
      <c r="AO107" s="197">
        <f t="shared" si="41"/>
        <v>34706</v>
      </c>
      <c r="AP107" s="197">
        <f t="shared" si="41"/>
        <v>83550</v>
      </c>
      <c r="AQ107" s="198">
        <f t="shared" si="42"/>
        <v>46143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34628</v>
      </c>
      <c r="B108" s="197">
        <f t="shared" si="47"/>
        <v>4501360947</v>
      </c>
      <c r="C108" s="198" t="str">
        <f t="shared" si="48"/>
        <v>1pm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4501360947</v>
      </c>
      <c r="H108" s="200">
        <v>8</v>
      </c>
      <c r="I108" s="197">
        <f t="shared" si="53"/>
        <v>34638</v>
      </c>
      <c r="J108" s="197">
        <f t="shared" si="53"/>
        <v>83610</v>
      </c>
      <c r="K108" s="198">
        <f t="shared" si="54"/>
        <v>46139</v>
      </c>
      <c r="L108" s="197" t="str">
        <f t="shared" si="55"/>
        <v>SLC</v>
      </c>
      <c r="M108" s="197" t="str">
        <f t="shared" si="56"/>
        <v>HANDY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34655</v>
      </c>
      <c r="R108" s="197">
        <f t="shared" si="59"/>
        <v>83600</v>
      </c>
      <c r="S108" s="198">
        <f t="shared" si="60"/>
        <v>46140</v>
      </c>
      <c r="T108" s="197" t="str">
        <f t="shared" si="61"/>
        <v>SLC</v>
      </c>
      <c r="U108" s="197" t="str">
        <f t="shared" si="62"/>
        <v>HANDY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34671</v>
      </c>
      <c r="Z108" s="197">
        <f t="shared" si="29"/>
        <v>83627</v>
      </c>
      <c r="AA108" s="198">
        <f t="shared" si="30"/>
        <v>46141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34690</v>
      </c>
      <c r="AH108" s="197">
        <f t="shared" si="35"/>
        <v>83589</v>
      </c>
      <c r="AI108" s="198">
        <f t="shared" si="36"/>
        <v>46142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34707</v>
      </c>
      <c r="AP108" s="197">
        <f t="shared" si="41"/>
        <v>83551</v>
      </c>
      <c r="AQ108" s="198">
        <f t="shared" si="42"/>
        <v>46143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34639</v>
      </c>
      <c r="J109" s="197">
        <f t="shared" si="53"/>
        <v>83611</v>
      </c>
      <c r="K109" s="198">
        <f t="shared" si="54"/>
        <v>46139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34656</v>
      </c>
      <c r="R109" s="197">
        <f t="shared" si="59"/>
        <v>83601</v>
      </c>
      <c r="S109" s="198">
        <f t="shared" si="60"/>
        <v>46140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34674</v>
      </c>
      <c r="Z109" s="197">
        <f t="shared" si="65"/>
        <v>83631</v>
      </c>
      <c r="AA109" s="198">
        <f t="shared" ref="AA109:AA122" si="66">IF(B44="","",$A$32)</f>
        <v>46141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34693</v>
      </c>
      <c r="AH109" s="197">
        <f t="shared" si="71"/>
        <v>83616</v>
      </c>
      <c r="AI109" s="198">
        <f t="shared" ref="AI109:AI122" si="72">IF(K44="","",$J$32)</f>
        <v>46142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34710</v>
      </c>
      <c r="AP109" s="197">
        <f t="shared" si="77"/>
        <v>83554</v>
      </c>
      <c r="AQ109" s="198">
        <f t="shared" ref="AQ109:AQ122" si="78">IF(T44="","",$S$32)</f>
        <v>46143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34640</v>
      </c>
      <c r="J110" s="197">
        <f t="shared" si="53"/>
        <v>83612</v>
      </c>
      <c r="K110" s="198">
        <f t="shared" si="54"/>
        <v>46139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34657</v>
      </c>
      <c r="R110" s="197">
        <f t="shared" si="59"/>
        <v>83603</v>
      </c>
      <c r="S110" s="198">
        <f t="shared" si="60"/>
        <v>46140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34675</v>
      </c>
      <c r="Z110" s="197">
        <f t="shared" si="65"/>
        <v>83632</v>
      </c>
      <c r="AA110" s="198">
        <f t="shared" si="66"/>
        <v>46141</v>
      </c>
      <c r="AB110" s="197" t="str">
        <f t="shared" si="67"/>
        <v>SLC</v>
      </c>
      <c r="AC110" s="197" t="str">
        <f t="shared" si="68"/>
        <v>HANDY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34694</v>
      </c>
      <c r="AH110" s="197">
        <f t="shared" si="71"/>
        <v>83618</v>
      </c>
      <c r="AI110" s="198">
        <f t="shared" si="72"/>
        <v>46142</v>
      </c>
      <c r="AJ110" s="197" t="str">
        <f t="shared" si="73"/>
        <v>SLC</v>
      </c>
      <c r="AK110" s="197" t="str">
        <f t="shared" si="74"/>
        <v>IDEAL</v>
      </c>
      <c r="AL110" s="197" t="str">
        <f t="shared" si="75"/>
        <v/>
      </c>
      <c r="AM110" s="197" t="str">
        <f t="shared" si="76"/>
        <v/>
      </c>
      <c r="AO110" s="197">
        <f t="shared" si="77"/>
        <v>34711</v>
      </c>
      <c r="AP110" s="197">
        <f t="shared" si="77"/>
        <v>83555</v>
      </c>
      <c r="AQ110" s="198">
        <f t="shared" si="78"/>
        <v>46143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34641</v>
      </c>
      <c r="J111" s="197">
        <f t="shared" si="53"/>
        <v>83613</v>
      </c>
      <c r="K111" s="198">
        <f t="shared" si="54"/>
        <v>46139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34658</v>
      </c>
      <c r="R111" s="197">
        <f t="shared" si="59"/>
        <v>83604</v>
      </c>
      <c r="S111" s="198">
        <f t="shared" si="60"/>
        <v>46140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34676</v>
      </c>
      <c r="Z111" s="197">
        <f t="shared" si="65"/>
        <v>83633</v>
      </c>
      <c r="AA111" s="198">
        <f t="shared" si="66"/>
        <v>46141</v>
      </c>
      <c r="AB111" s="197" t="str">
        <f t="shared" si="67"/>
        <v>SLC</v>
      </c>
      <c r="AC111" s="197" t="str">
        <f t="shared" si="68"/>
        <v>INTEGIRTY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34695</v>
      </c>
      <c r="AH111" s="197">
        <f t="shared" si="71"/>
        <v>83619</v>
      </c>
      <c r="AI111" s="198">
        <f t="shared" si="72"/>
        <v>46142</v>
      </c>
      <c r="AJ111" s="197" t="str">
        <f t="shared" si="73"/>
        <v>SLC</v>
      </c>
      <c r="AK111" s="197" t="str">
        <f t="shared" si="74"/>
        <v>IDEAL</v>
      </c>
      <c r="AL111" s="197" t="str">
        <f t="shared" si="75"/>
        <v/>
      </c>
      <c r="AM111" s="197" t="str">
        <f t="shared" si="76"/>
        <v/>
      </c>
      <c r="AO111" s="197">
        <f t="shared" si="77"/>
        <v>34712</v>
      </c>
      <c r="AP111" s="197">
        <f t="shared" si="77"/>
        <v>83556</v>
      </c>
      <c r="AQ111" s="198">
        <f t="shared" si="78"/>
        <v>46143</v>
      </c>
      <c r="AR111" s="197" t="str">
        <f t="shared" si="79"/>
        <v>SLC</v>
      </c>
      <c r="AS111" s="197" t="str">
        <f t="shared" si="80"/>
        <v>IDEAL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34642</v>
      </c>
      <c r="J112" s="197">
        <f t="shared" si="53"/>
        <v>83617</v>
      </c>
      <c r="K112" s="198">
        <f t="shared" si="54"/>
        <v>46139</v>
      </c>
      <c r="L112" s="197" t="str">
        <f t="shared" si="55"/>
        <v>SLC</v>
      </c>
      <c r="M112" s="197" t="str">
        <f t="shared" si="56"/>
        <v>IDEAL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34659</v>
      </c>
      <c r="R112" s="197">
        <f t="shared" si="59"/>
        <v>83605</v>
      </c>
      <c r="S112" s="198">
        <f t="shared" si="60"/>
        <v>46140</v>
      </c>
      <c r="T112" s="197" t="str">
        <f t="shared" si="61"/>
        <v>SLC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34677</v>
      </c>
      <c r="Z112" s="197">
        <f t="shared" si="65"/>
        <v>83634</v>
      </c>
      <c r="AA112" s="198">
        <f t="shared" si="66"/>
        <v>46141</v>
      </c>
      <c r="AB112" s="197" t="str">
        <f t="shared" si="67"/>
        <v>SLC</v>
      </c>
      <c r="AC112" s="197" t="str">
        <f t="shared" si="68"/>
        <v>MAY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34696</v>
      </c>
      <c r="AH112" s="197">
        <f t="shared" si="71"/>
        <v>83648</v>
      </c>
      <c r="AI112" s="198">
        <f t="shared" si="72"/>
        <v>46142</v>
      </c>
      <c r="AJ112" s="197" t="str">
        <f t="shared" si="73"/>
        <v>LCP</v>
      </c>
      <c r="AK112" s="197" t="str">
        <f t="shared" si="74"/>
        <v>INTEGIRTY</v>
      </c>
      <c r="AL112" s="197" t="str">
        <f t="shared" si="75"/>
        <v/>
      </c>
      <c r="AM112" s="197" t="str">
        <f t="shared" si="76"/>
        <v/>
      </c>
      <c r="AO112" s="197">
        <f t="shared" si="77"/>
        <v>34713</v>
      </c>
      <c r="AP112" s="197">
        <f t="shared" si="77"/>
        <v>83650</v>
      </c>
      <c r="AQ112" s="198">
        <f t="shared" si="78"/>
        <v>46143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34643</v>
      </c>
      <c r="J113" s="197">
        <f t="shared" si="53"/>
        <v>83628</v>
      </c>
      <c r="K113" s="198">
        <f t="shared" si="54"/>
        <v>46139</v>
      </c>
      <c r="L113" s="197" t="str">
        <f t="shared" si="55"/>
        <v>SLC</v>
      </c>
      <c r="M113" s="197" t="str">
        <f t="shared" si="56"/>
        <v>IDEAL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34660</v>
      </c>
      <c r="R113" s="197">
        <f t="shared" si="59"/>
        <v>83606</v>
      </c>
      <c r="S113" s="198">
        <f t="shared" si="60"/>
        <v>46140</v>
      </c>
      <c r="T113" s="197" t="str">
        <f t="shared" si="61"/>
        <v>SLC</v>
      </c>
      <c r="U113" s="197" t="str">
        <f t="shared" si="62"/>
        <v>IDEAL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34678</v>
      </c>
      <c r="Z113" s="197">
        <f t="shared" si="65"/>
        <v>83635</v>
      </c>
      <c r="AA113" s="198">
        <f t="shared" si="66"/>
        <v>46141</v>
      </c>
      <c r="AB113" s="197" t="str">
        <f t="shared" si="67"/>
        <v>SLC</v>
      </c>
      <c r="AC113" s="197" t="str">
        <f t="shared" si="68"/>
        <v>IDEAL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34697</v>
      </c>
      <c r="AH113" s="197">
        <f t="shared" si="71"/>
        <v>83649</v>
      </c>
      <c r="AI113" s="198">
        <f t="shared" si="72"/>
        <v>46142</v>
      </c>
      <c r="AJ113" s="197" t="str">
        <f t="shared" si="73"/>
        <v>LCP</v>
      </c>
      <c r="AK113" s="197" t="str">
        <f t="shared" si="74"/>
        <v>INTEGIRTY</v>
      </c>
      <c r="AL113" s="197" t="str">
        <f t="shared" si="75"/>
        <v/>
      </c>
      <c r="AM113" s="197" t="str">
        <f t="shared" si="76"/>
        <v/>
      </c>
      <c r="AO113" s="197">
        <f t="shared" si="77"/>
        <v>34714</v>
      </c>
      <c r="AP113" s="197">
        <f t="shared" si="77"/>
        <v>83651</v>
      </c>
      <c r="AQ113" s="198">
        <f t="shared" si="78"/>
        <v>46143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34644</v>
      </c>
      <c r="J114" s="197">
        <f t="shared" si="53"/>
        <v>83643</v>
      </c>
      <c r="K114" s="198">
        <f t="shared" si="54"/>
        <v>46139</v>
      </c>
      <c r="L114" s="197" t="str">
        <f t="shared" si="55"/>
        <v>LCP</v>
      </c>
      <c r="M114" s="197" t="str">
        <f t="shared" si="56"/>
        <v>INTEGRITY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34661</v>
      </c>
      <c r="R114" s="197">
        <f t="shared" si="59"/>
        <v>83646</v>
      </c>
      <c r="S114" s="198">
        <f t="shared" si="60"/>
        <v>46140</v>
      </c>
      <c r="T114" s="197" t="str">
        <f t="shared" si="61"/>
        <v>LCP</v>
      </c>
      <c r="U114" s="197" t="str">
        <f t="shared" si="62"/>
        <v>INTEGRITY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34679</v>
      </c>
      <c r="Z114" s="197">
        <f t="shared" si="65"/>
        <v>83636</v>
      </c>
      <c r="AA114" s="198">
        <f t="shared" si="66"/>
        <v>46141</v>
      </c>
      <c r="AB114" s="197" t="str">
        <f t="shared" si="67"/>
        <v>SLC</v>
      </c>
      <c r="AC114" s="197" t="str">
        <f t="shared" si="68"/>
        <v>IDEAL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34698</v>
      </c>
      <c r="AH114" s="197" t="str">
        <f t="shared" si="71"/>
        <v/>
      </c>
      <c r="AI114" s="198">
        <f t="shared" si="72"/>
        <v>46142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34715</v>
      </c>
      <c r="AP114" s="197">
        <f t="shared" si="77"/>
        <v>4501362235</v>
      </c>
      <c r="AQ114" s="198">
        <f t="shared" si="78"/>
        <v>46143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34645</v>
      </c>
      <c r="J115" s="197">
        <f t="shared" si="53"/>
        <v>83645</v>
      </c>
      <c r="K115" s="198">
        <f t="shared" si="54"/>
        <v>46139</v>
      </c>
      <c r="L115" s="197" t="str">
        <f t="shared" si="55"/>
        <v>LCP</v>
      </c>
      <c r="M115" s="197" t="str">
        <f t="shared" si="56"/>
        <v>INTEGRITY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34662</v>
      </c>
      <c r="R115" s="197">
        <f t="shared" si="59"/>
        <v>83647</v>
      </c>
      <c r="S115" s="198">
        <f t="shared" si="60"/>
        <v>46140</v>
      </c>
      <c r="T115" s="197" t="str">
        <f t="shared" si="61"/>
        <v>LCP</v>
      </c>
      <c r="U115" s="197" t="str">
        <f t="shared" si="62"/>
        <v>INTEGRITY</v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34680</v>
      </c>
      <c r="Z115" s="197">
        <f t="shared" si="65"/>
        <v>83637</v>
      </c>
      <c r="AA115" s="198">
        <f t="shared" si="66"/>
        <v>46141</v>
      </c>
      <c r="AB115" s="197" t="str">
        <f t="shared" si="67"/>
        <v>SLC</v>
      </c>
      <c r="AC115" s="197" t="str">
        <f t="shared" si="68"/>
        <v>IDEAL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34699</v>
      </c>
      <c r="AH115" s="197" t="str">
        <f t="shared" si="71"/>
        <v/>
      </c>
      <c r="AI115" s="198">
        <f t="shared" si="72"/>
        <v>46142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34716</v>
      </c>
      <c r="AP115" s="197">
        <f t="shared" si="77"/>
        <v>4501362236</v>
      </c>
      <c r="AQ115" s="198">
        <f t="shared" si="78"/>
        <v>46143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30041121</v>
      </c>
      <c r="B116" s="197" t="str">
        <f t="shared" si="83"/>
        <v>CAPS</v>
      </c>
      <c r="C116" s="198" t="str">
        <f>IF(F25="","",F25)</f>
        <v>10AM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34663</v>
      </c>
      <c r="R116" s="197" t="str">
        <f t="shared" si="59"/>
        <v/>
      </c>
      <c r="S116" s="198">
        <f t="shared" si="60"/>
        <v>46140</v>
      </c>
      <c r="T116" s="197" t="str">
        <f t="shared" si="61"/>
        <v>GUTZY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34681</v>
      </c>
      <c r="Z116" s="197">
        <f t="shared" si="65"/>
        <v>4501361646</v>
      </c>
      <c r="AA116" s="198">
        <f t="shared" si="66"/>
        <v>46141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>
        <f t="shared" si="77"/>
        <v>42534</v>
      </c>
      <c r="AQ116" s="198" t="str">
        <f t="shared" si="78"/>
        <v/>
      </c>
      <c r="AR116" s="197" t="str">
        <f t="shared" si="79"/>
        <v>TVC tran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30041015</v>
      </c>
      <c r="J117" s="197" t="str">
        <f t="shared" si="53"/>
        <v>CHEP</v>
      </c>
      <c r="K117" s="198">
        <f t="shared" si="54"/>
        <v>46139</v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30041016</v>
      </c>
      <c r="R117" s="197" t="str">
        <f t="shared" si="59"/>
        <v>CHEP</v>
      </c>
      <c r="S117" s="198">
        <f t="shared" si="60"/>
        <v>46140</v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34682</v>
      </c>
      <c r="Z117" s="197">
        <f t="shared" si="65"/>
        <v>4501361647</v>
      </c>
      <c r="AA117" s="198">
        <f t="shared" si="66"/>
        <v>46141</v>
      </c>
      <c r="AB117" s="197" t="str">
        <f t="shared" si="67"/>
        <v>IDF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30041077</v>
      </c>
      <c r="J118" s="197" t="str">
        <f t="shared" si="84"/>
        <v>GPI</v>
      </c>
      <c r="K118" s="198">
        <f>IF(K25="","",$J$3)</f>
        <v>46139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30041123</v>
      </c>
      <c r="R118" s="197" t="str">
        <f t="shared" si="85"/>
        <v>CAPS</v>
      </c>
      <c r="S118" s="198">
        <f>IF(T25="","",$S$3)</f>
        <v>46140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30041078</v>
      </c>
      <c r="Z118" s="197" t="str">
        <f t="shared" si="65"/>
        <v>GPI</v>
      </c>
      <c r="AA118" s="198">
        <f t="shared" si="66"/>
        <v>46141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30041018</v>
      </c>
      <c r="AH118" s="197" t="str">
        <f t="shared" si="71"/>
        <v>CHEP</v>
      </c>
      <c r="AI118" s="198">
        <f t="shared" si="72"/>
        <v>46142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30041200</v>
      </c>
      <c r="J119" s="197" t="str">
        <f t="shared" si="84"/>
        <v>CAPS</v>
      </c>
      <c r="K119" s="198">
        <f>IF(K26="","",$J$3)</f>
        <v>46139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30041201</v>
      </c>
      <c r="R119" s="197" t="str">
        <f t="shared" si="85"/>
        <v>CAPS</v>
      </c>
      <c r="S119" s="198">
        <f>IF(T26="","",$S$3)</f>
        <v>46140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30041704</v>
      </c>
      <c r="Z119" s="197" t="str">
        <f t="shared" si="65"/>
        <v>AMCOR</v>
      </c>
      <c r="AA119" s="198">
        <f t="shared" si="66"/>
        <v>46141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30041488</v>
      </c>
      <c r="AH119" s="197" t="str">
        <f t="shared" si="71"/>
        <v>GPI</v>
      </c>
      <c r="AI119" s="198">
        <f t="shared" si="72"/>
        <v>46142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30041315</v>
      </c>
      <c r="AP119" s="197" t="str">
        <f t="shared" si="77"/>
        <v>GPI</v>
      </c>
      <c r="AQ119" s="198">
        <f t="shared" si="78"/>
        <v>46143</v>
      </c>
      <c r="AR119" s="197" t="str">
        <f t="shared" si="79"/>
        <v>RECEIVING</v>
      </c>
      <c r="AS119" s="197" t="str">
        <f t="shared" si="80"/>
        <v/>
      </c>
      <c r="AT119" s="197">
        <f t="shared" si="81"/>
        <v>754751</v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30041202</v>
      </c>
      <c r="J120" s="197" t="str">
        <f t="shared" si="84"/>
        <v>CAPS</v>
      </c>
      <c r="K120" s="198">
        <f>IF(K27="","",$J$3)</f>
        <v>46139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30041286</v>
      </c>
      <c r="R120" s="197" t="str">
        <f t="shared" si="85"/>
        <v>GPI</v>
      </c>
      <c r="S120" s="198">
        <f>IF(T27="","",$S$3)</f>
        <v>46140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30041281</v>
      </c>
      <c r="Z120" s="197" t="str">
        <f t="shared" si="65"/>
        <v>PCA</v>
      </c>
      <c r="AA120" s="198">
        <f t="shared" si="66"/>
        <v>46141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30041128</v>
      </c>
      <c r="AH120" s="197" t="str">
        <f t="shared" si="71"/>
        <v>CAPS</v>
      </c>
      <c r="AI120" s="198">
        <f t="shared" si="72"/>
        <v>46142</v>
      </c>
      <c r="AJ120" s="197" t="str">
        <f t="shared" si="73"/>
        <v>RECEIVING</v>
      </c>
      <c r="AK120" s="197" t="str">
        <f t="shared" si="74"/>
        <v/>
      </c>
      <c r="AL120" s="197">
        <f t="shared" si="75"/>
        <v>756120</v>
      </c>
      <c r="AM120" s="197" t="str">
        <f t="shared" si="76"/>
        <v/>
      </c>
      <c r="AO120" s="197">
        <f t="shared" si="77"/>
        <v>30041831</v>
      </c>
      <c r="AP120" s="197" t="str">
        <f t="shared" si="77"/>
        <v>TVC</v>
      </c>
      <c r="AQ120" s="198">
        <f t="shared" si="78"/>
        <v>46143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30041125</v>
      </c>
      <c r="J121" s="197" t="str">
        <f t="shared" si="84"/>
        <v>CAPS</v>
      </c>
      <c r="K121" s="198">
        <f>IF(K28="","",$J$3)</f>
        <v>46139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30041314</v>
      </c>
      <c r="R121" s="197" t="str">
        <f t="shared" si="85"/>
        <v>GPI</v>
      </c>
      <c r="S121" s="198">
        <f>IF(T28="","",$S$3)</f>
        <v>46140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 t="str">
        <f t="shared" si="65"/>
        <v>*2</v>
      </c>
      <c r="Z121" s="197" t="str">
        <f t="shared" si="65"/>
        <v>PCA</v>
      </c>
      <c r="AA121" s="198">
        <f t="shared" si="66"/>
        <v>46141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30041126</v>
      </c>
      <c r="AH121" s="197" t="str">
        <f t="shared" si="71"/>
        <v>CAPS</v>
      </c>
      <c r="AI121" s="198">
        <f t="shared" si="72"/>
        <v>46142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10AM</v>
      </c>
      <c r="AO121" s="197">
        <f t="shared" si="77"/>
        <v>30041019</v>
      </c>
      <c r="AP121" s="197" t="str">
        <f t="shared" si="77"/>
        <v>CHEP</v>
      </c>
      <c r="AQ121" s="198">
        <f t="shared" si="78"/>
        <v>46143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30040798</v>
      </c>
      <c r="J122" s="197" t="str">
        <f t="shared" si="87"/>
        <v>AMCOR</v>
      </c>
      <c r="K122" s="198">
        <f>IF(K30="","",$J$3)</f>
        <v>46139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30041829</v>
      </c>
      <c r="R122" s="197" t="str">
        <f t="shared" si="88"/>
        <v>TVC</v>
      </c>
      <c r="S122" s="198">
        <f>IF(T30="","",$S$3)</f>
        <v>46140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30041481</v>
      </c>
      <c r="Z122" s="197" t="str">
        <f t="shared" si="65"/>
        <v>PCA</v>
      </c>
      <c r="AA122" s="198">
        <f t="shared" si="66"/>
        <v>46141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30041640</v>
      </c>
      <c r="AH122" s="197" t="str">
        <f t="shared" si="71"/>
        <v>AMCOR</v>
      </c>
      <c r="AI122" s="198">
        <f t="shared" si="72"/>
        <v>46142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30041481</v>
      </c>
      <c r="AP122" s="197" t="str">
        <f t="shared" si="77"/>
        <v>PCA</v>
      </c>
      <c r="AQ122" s="198">
        <f t="shared" si="78"/>
        <v>46143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82859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82807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82808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82809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82810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82811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82814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82816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4501360946</v>
      </c>
      <c r="B135" s="202" t="str">
        <f t="shared" si="92"/>
        <v>11am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4501360947</v>
      </c>
      <c r="B136" s="202" t="str">
        <f t="shared" si="92"/>
        <v>1pm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10AM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83620</v>
      </c>
      <c r="B153" s="202">
        <f t="shared" si="94"/>
        <v>0</v>
      </c>
    </row>
    <row r="154" spans="1:45" x14ac:dyDescent="0.25">
      <c r="A154" s="200">
        <f t="shared" si="93"/>
        <v>83621</v>
      </c>
      <c r="B154" s="202">
        <f t="shared" si="94"/>
        <v>0</v>
      </c>
    </row>
    <row r="155" spans="1:45" x14ac:dyDescent="0.25">
      <c r="A155" s="200">
        <f t="shared" si="93"/>
        <v>83622</v>
      </c>
      <c r="B155" s="202">
        <f t="shared" si="94"/>
        <v>0</v>
      </c>
    </row>
    <row r="156" spans="1:45" x14ac:dyDescent="0.25">
      <c r="A156" s="200">
        <f t="shared" si="93"/>
        <v>83623</v>
      </c>
      <c r="B156" s="202">
        <f t="shared" si="94"/>
        <v>0</v>
      </c>
    </row>
    <row r="157" spans="1:45" x14ac:dyDescent="0.25">
      <c r="A157" s="200">
        <f t="shared" si="93"/>
        <v>83624</v>
      </c>
      <c r="B157" s="202">
        <f t="shared" si="94"/>
        <v>0</v>
      </c>
    </row>
    <row r="158" spans="1:45" x14ac:dyDescent="0.25">
      <c r="A158" s="200">
        <f t="shared" si="93"/>
        <v>83625</v>
      </c>
      <c r="B158" s="202">
        <f t="shared" si="94"/>
        <v>0</v>
      </c>
    </row>
    <row r="159" spans="1:45" x14ac:dyDescent="0.25">
      <c r="A159" s="200">
        <f t="shared" si="93"/>
        <v>83626</v>
      </c>
      <c r="B159" s="202">
        <f t="shared" si="94"/>
        <v>0</v>
      </c>
    </row>
    <row r="160" spans="1:45" x14ac:dyDescent="0.25">
      <c r="A160" s="200">
        <f t="shared" si="93"/>
        <v>83627</v>
      </c>
      <c r="B160" s="202">
        <f t="shared" si="94"/>
        <v>0</v>
      </c>
    </row>
    <row r="161" spans="1:2" x14ac:dyDescent="0.25">
      <c r="A161" s="200">
        <f t="shared" ref="A161:A174" si="95">C44</f>
        <v>83631</v>
      </c>
      <c r="B161" s="202">
        <f t="shared" ref="B161:B174" si="96">F44</f>
        <v>0</v>
      </c>
    </row>
    <row r="162" spans="1:2" x14ac:dyDescent="0.25">
      <c r="A162" s="200">
        <f t="shared" si="95"/>
        <v>83632</v>
      </c>
      <c r="B162" s="202">
        <f t="shared" si="96"/>
        <v>0</v>
      </c>
    </row>
    <row r="163" spans="1:2" x14ac:dyDescent="0.25">
      <c r="A163" s="200">
        <f t="shared" si="95"/>
        <v>83633</v>
      </c>
      <c r="B163" s="202">
        <f t="shared" si="96"/>
        <v>0</v>
      </c>
    </row>
    <row r="164" spans="1:2" x14ac:dyDescent="0.25">
      <c r="A164" s="200">
        <f t="shared" si="95"/>
        <v>83634</v>
      </c>
      <c r="B164" s="202">
        <f t="shared" si="96"/>
        <v>0</v>
      </c>
    </row>
    <row r="165" spans="1:2" x14ac:dyDescent="0.25">
      <c r="A165" s="200">
        <f t="shared" si="95"/>
        <v>83635</v>
      </c>
      <c r="B165" s="202">
        <f t="shared" si="96"/>
        <v>0</v>
      </c>
    </row>
    <row r="166" spans="1:2" x14ac:dyDescent="0.25">
      <c r="A166" s="200">
        <f t="shared" si="95"/>
        <v>83636</v>
      </c>
      <c r="B166" s="202">
        <f t="shared" si="96"/>
        <v>0</v>
      </c>
    </row>
    <row r="167" spans="1:2" x14ac:dyDescent="0.25">
      <c r="A167" s="200">
        <f t="shared" si="95"/>
        <v>83637</v>
      </c>
      <c r="B167" s="202">
        <f t="shared" si="96"/>
        <v>0</v>
      </c>
    </row>
    <row r="168" spans="1:2" x14ac:dyDescent="0.25">
      <c r="A168" s="200">
        <f t="shared" si="95"/>
        <v>4501361646</v>
      </c>
      <c r="B168" s="202" t="str">
        <f t="shared" si="96"/>
        <v>1PM</v>
      </c>
    </row>
    <row r="169" spans="1:2" x14ac:dyDescent="0.25">
      <c r="A169" s="200">
        <f t="shared" si="95"/>
        <v>4501361647</v>
      </c>
      <c r="B169" s="202" t="str">
        <f t="shared" si="96"/>
        <v>3PM</v>
      </c>
    </row>
    <row r="170" spans="1:2" x14ac:dyDescent="0.25">
      <c r="A170" s="200" t="str">
        <f t="shared" si="95"/>
        <v>GPI</v>
      </c>
      <c r="B170" s="202" t="str">
        <f t="shared" si="96"/>
        <v>10AM</v>
      </c>
    </row>
    <row r="171" spans="1:2" x14ac:dyDescent="0.25">
      <c r="A171" s="200" t="str">
        <f t="shared" si="95"/>
        <v>AMCOR</v>
      </c>
      <c r="B171" s="202" t="str">
        <f t="shared" si="96"/>
        <v>2PM</v>
      </c>
    </row>
    <row r="172" spans="1:2" x14ac:dyDescent="0.25">
      <c r="A172" s="200" t="str">
        <f t="shared" si="95"/>
        <v>PCA</v>
      </c>
      <c r="B172" s="202" t="str">
        <f t="shared" si="96"/>
        <v>7AM</v>
      </c>
    </row>
    <row r="173" spans="1:2" x14ac:dyDescent="0.25">
      <c r="A173" s="200" t="str">
        <f t="shared" si="95"/>
        <v>PCA</v>
      </c>
      <c r="B173" s="202" t="str">
        <f t="shared" si="96"/>
        <v>9AM</v>
      </c>
    </row>
    <row r="174" spans="1:2" x14ac:dyDescent="0.25">
      <c r="A174" s="200" t="str">
        <f t="shared" si="95"/>
        <v>PCA</v>
      </c>
      <c r="B174" s="202" t="str">
        <f t="shared" si="96"/>
        <v>11AM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83547</v>
      </c>
      <c r="B176" s="203">
        <f t="shared" ref="B176:B181" si="98">O5</f>
        <v>0</v>
      </c>
    </row>
    <row r="177" spans="1:2" x14ac:dyDescent="0.25">
      <c r="A177" s="129">
        <f t="shared" si="97"/>
        <v>83558</v>
      </c>
      <c r="B177" s="203">
        <f t="shared" si="98"/>
        <v>0</v>
      </c>
    </row>
    <row r="178" spans="1:2" x14ac:dyDescent="0.25">
      <c r="A178" s="129">
        <f t="shared" si="97"/>
        <v>83573</v>
      </c>
      <c r="B178" s="203">
        <f t="shared" si="98"/>
        <v>0</v>
      </c>
    </row>
    <row r="179" spans="1:2" x14ac:dyDescent="0.25">
      <c r="A179" s="129">
        <f t="shared" si="97"/>
        <v>83584</v>
      </c>
      <c r="B179" s="203">
        <f t="shared" si="98"/>
        <v>0</v>
      </c>
    </row>
    <row r="180" spans="1:2" x14ac:dyDescent="0.25">
      <c r="A180" s="129">
        <f t="shared" si="97"/>
        <v>83591</v>
      </c>
      <c r="B180" s="203">
        <f t="shared" si="98"/>
        <v>0</v>
      </c>
    </row>
    <row r="181" spans="1:2" x14ac:dyDescent="0.25">
      <c r="A181" s="129">
        <f t="shared" si="97"/>
        <v>83602</v>
      </c>
      <c r="B181" s="203">
        <f t="shared" si="98"/>
        <v>0</v>
      </c>
    </row>
    <row r="182" spans="1:2" x14ac:dyDescent="0.25">
      <c r="A182" s="129">
        <f t="shared" ref="A182:A192" si="99">L13</f>
        <v>83609</v>
      </c>
      <c r="B182" s="203">
        <f t="shared" ref="B182:B192" si="100">O13</f>
        <v>0</v>
      </c>
    </row>
    <row r="183" spans="1:2" x14ac:dyDescent="0.25">
      <c r="A183" s="129">
        <f t="shared" si="99"/>
        <v>83610</v>
      </c>
      <c r="B183" s="203">
        <f t="shared" si="100"/>
        <v>0</v>
      </c>
    </row>
    <row r="184" spans="1:2" x14ac:dyDescent="0.25">
      <c r="A184" s="129">
        <f t="shared" si="99"/>
        <v>83611</v>
      </c>
      <c r="B184" s="203">
        <f t="shared" si="100"/>
        <v>0</v>
      </c>
    </row>
    <row r="185" spans="1:2" x14ac:dyDescent="0.25">
      <c r="A185" s="129">
        <f t="shared" si="99"/>
        <v>83612</v>
      </c>
      <c r="B185" s="203" t="str">
        <f t="shared" si="100"/>
        <v>MAY</v>
      </c>
    </row>
    <row r="186" spans="1:2" x14ac:dyDescent="0.25">
      <c r="A186" s="129">
        <f t="shared" si="99"/>
        <v>83613</v>
      </c>
      <c r="B186" s="203">
        <f t="shared" si="100"/>
        <v>0</v>
      </c>
    </row>
    <row r="187" spans="1:2" x14ac:dyDescent="0.25">
      <c r="A187" s="129">
        <f t="shared" si="99"/>
        <v>83617</v>
      </c>
      <c r="B187" s="203">
        <f t="shared" si="100"/>
        <v>0</v>
      </c>
    </row>
    <row r="188" spans="1:2" x14ac:dyDescent="0.25">
      <c r="A188" s="129">
        <f t="shared" si="99"/>
        <v>83628</v>
      </c>
      <c r="B188" s="203" t="str">
        <f t="shared" si="100"/>
        <v>MAY</v>
      </c>
    </row>
    <row r="189" spans="1:2" x14ac:dyDescent="0.25">
      <c r="A189" s="129">
        <f t="shared" si="99"/>
        <v>83643</v>
      </c>
      <c r="B189" s="203">
        <f t="shared" si="100"/>
        <v>0</v>
      </c>
    </row>
    <row r="190" spans="1:2" x14ac:dyDescent="0.25">
      <c r="A190" s="129">
        <f t="shared" si="99"/>
        <v>83645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GPI</v>
      </c>
      <c r="B193" s="203" t="str">
        <f>O25</f>
        <v>12PM</v>
      </c>
    </row>
    <row r="194" spans="1:2" x14ac:dyDescent="0.25">
      <c r="A194" s="129" t="str">
        <f>L26</f>
        <v>CAPS</v>
      </c>
      <c r="B194" s="203" t="str">
        <f>O26</f>
        <v>10AM</v>
      </c>
    </row>
    <row r="195" spans="1:2" x14ac:dyDescent="0.25">
      <c r="A195" s="129" t="str">
        <f>L27</f>
        <v>CAPS</v>
      </c>
      <c r="B195" s="203" t="str">
        <f>O27</f>
        <v>11AM</v>
      </c>
    </row>
    <row r="196" spans="1:2" x14ac:dyDescent="0.25">
      <c r="A196" s="129" t="str">
        <f>L28</f>
        <v>CAPS</v>
      </c>
      <c r="B196" s="203" t="str">
        <f>O28</f>
        <v>9AM</v>
      </c>
    </row>
    <row r="197" spans="1:2" x14ac:dyDescent="0.25">
      <c r="A197" s="129" t="str">
        <f>L30</f>
        <v>AMCOR</v>
      </c>
      <c r="B197" s="203" t="str">
        <f>O30</f>
        <v>1PM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83557</v>
      </c>
      <c r="B202" s="203">
        <f t="shared" si="102"/>
        <v>0</v>
      </c>
    </row>
    <row r="203" spans="1:2" x14ac:dyDescent="0.25">
      <c r="A203" s="129">
        <f t="shared" si="101"/>
        <v>83559</v>
      </c>
      <c r="B203" s="203">
        <f t="shared" si="102"/>
        <v>0</v>
      </c>
    </row>
    <row r="204" spans="1:2" x14ac:dyDescent="0.25">
      <c r="A204" s="129">
        <f t="shared" si="101"/>
        <v>83560</v>
      </c>
      <c r="B204" s="203">
        <f t="shared" si="102"/>
        <v>0</v>
      </c>
    </row>
    <row r="205" spans="1:2" x14ac:dyDescent="0.25">
      <c r="A205" s="129">
        <f t="shared" si="101"/>
        <v>83561</v>
      </c>
      <c r="B205" s="203">
        <f t="shared" si="102"/>
        <v>0</v>
      </c>
    </row>
    <row r="206" spans="1:2" x14ac:dyDescent="0.25">
      <c r="A206" s="129">
        <f t="shared" si="101"/>
        <v>83562</v>
      </c>
      <c r="B206" s="203">
        <f t="shared" si="102"/>
        <v>0</v>
      </c>
    </row>
    <row r="207" spans="1:2" x14ac:dyDescent="0.25">
      <c r="A207" s="129">
        <f t="shared" si="101"/>
        <v>83563</v>
      </c>
      <c r="B207" s="203">
        <f t="shared" si="102"/>
        <v>0</v>
      </c>
    </row>
    <row r="208" spans="1:2" x14ac:dyDescent="0.25">
      <c r="A208" s="129">
        <f t="shared" si="101"/>
        <v>83564</v>
      </c>
      <c r="B208" s="203">
        <f t="shared" si="102"/>
        <v>0</v>
      </c>
    </row>
    <row r="209" spans="1:2" x14ac:dyDescent="0.25">
      <c r="A209" s="129">
        <f t="shared" si="101"/>
        <v>83589</v>
      </c>
      <c r="B209" s="203">
        <f t="shared" si="102"/>
        <v>0</v>
      </c>
    </row>
    <row r="210" spans="1:2" x14ac:dyDescent="0.25">
      <c r="A210" s="129">
        <f t="shared" ref="A210:A223" si="103">L44</f>
        <v>83616</v>
      </c>
      <c r="B210" s="203">
        <f t="shared" ref="B210:B223" si="104">O44</f>
        <v>0</v>
      </c>
    </row>
    <row r="211" spans="1:2" x14ac:dyDescent="0.25">
      <c r="A211" s="129">
        <f t="shared" si="103"/>
        <v>83618</v>
      </c>
      <c r="B211" s="203">
        <f t="shared" si="104"/>
        <v>0</v>
      </c>
    </row>
    <row r="212" spans="1:2" x14ac:dyDescent="0.25">
      <c r="A212" s="129">
        <f t="shared" si="103"/>
        <v>83619</v>
      </c>
      <c r="B212" s="203">
        <f t="shared" si="104"/>
        <v>0</v>
      </c>
    </row>
    <row r="213" spans="1:2" x14ac:dyDescent="0.25">
      <c r="A213" s="129">
        <f t="shared" si="103"/>
        <v>83648</v>
      </c>
      <c r="B213" s="203">
        <f t="shared" si="104"/>
        <v>0</v>
      </c>
    </row>
    <row r="214" spans="1:2" x14ac:dyDescent="0.25">
      <c r="A214" s="129">
        <f t="shared" si="103"/>
        <v>83649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GPI</v>
      </c>
      <c r="B220" s="203" t="str">
        <f t="shared" si="104"/>
        <v>9AM</v>
      </c>
    </row>
    <row r="221" spans="1:2" x14ac:dyDescent="0.25">
      <c r="A221" s="129" t="str">
        <f t="shared" si="103"/>
        <v>CAPS</v>
      </c>
      <c r="B221" s="203" t="str">
        <f t="shared" si="104"/>
        <v>8AM</v>
      </c>
    </row>
    <row r="222" spans="1:2" x14ac:dyDescent="0.25">
      <c r="A222" s="129" t="str">
        <f t="shared" si="103"/>
        <v>CAPS</v>
      </c>
      <c r="B222" s="203" t="e">
        <f>#REF!</f>
        <v>#REF!</v>
      </c>
    </row>
    <row r="223" spans="1:2" x14ac:dyDescent="0.25">
      <c r="A223" s="129" t="str">
        <f t="shared" si="103"/>
        <v>AMCOR</v>
      </c>
      <c r="B223" s="203" t="str">
        <f t="shared" si="104"/>
        <v>11AM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83590</v>
      </c>
      <c r="B225" s="203">
        <f t="shared" ref="B225:B230" si="106">X5</f>
        <v>0</v>
      </c>
    </row>
    <row r="226" spans="1:2" x14ac:dyDescent="0.25">
      <c r="A226" s="129">
        <f t="shared" si="105"/>
        <v>83592</v>
      </c>
      <c r="B226" s="203">
        <f t="shared" si="106"/>
        <v>0</v>
      </c>
    </row>
    <row r="227" spans="1:2" x14ac:dyDescent="0.25">
      <c r="A227" s="129">
        <f t="shared" si="105"/>
        <v>83593</v>
      </c>
      <c r="B227" s="203">
        <f t="shared" si="106"/>
        <v>0</v>
      </c>
    </row>
    <row r="228" spans="1:2" x14ac:dyDescent="0.25">
      <c r="A228" s="129">
        <f t="shared" si="105"/>
        <v>83594</v>
      </c>
      <c r="B228" s="203">
        <f t="shared" si="106"/>
        <v>0</v>
      </c>
    </row>
    <row r="229" spans="1:2" x14ac:dyDescent="0.25">
      <c r="A229" s="129">
        <f t="shared" si="105"/>
        <v>83595</v>
      </c>
      <c r="B229" s="203">
        <f t="shared" si="106"/>
        <v>0</v>
      </c>
    </row>
    <row r="230" spans="1:2" x14ac:dyDescent="0.25">
      <c r="A230" s="129">
        <f t="shared" si="105"/>
        <v>83596</v>
      </c>
      <c r="B230" s="203">
        <f t="shared" si="106"/>
        <v>0</v>
      </c>
    </row>
    <row r="231" spans="1:2" x14ac:dyDescent="0.25">
      <c r="A231" s="129">
        <f t="shared" ref="A231:A241" si="107">U13</f>
        <v>83599</v>
      </c>
      <c r="B231" s="203">
        <f t="shared" ref="B231:B241" si="108">X13</f>
        <v>0</v>
      </c>
    </row>
    <row r="232" spans="1:2" x14ac:dyDescent="0.25">
      <c r="A232" s="129">
        <f t="shared" si="107"/>
        <v>83600</v>
      </c>
      <c r="B232" s="203">
        <f t="shared" si="108"/>
        <v>0</v>
      </c>
    </row>
    <row r="233" spans="1:2" x14ac:dyDescent="0.25">
      <c r="A233" s="129">
        <f t="shared" si="107"/>
        <v>83601</v>
      </c>
      <c r="B233" s="203">
        <f t="shared" si="108"/>
        <v>0</v>
      </c>
    </row>
    <row r="234" spans="1:2" x14ac:dyDescent="0.25">
      <c r="A234" s="129">
        <f t="shared" si="107"/>
        <v>83603</v>
      </c>
      <c r="B234" s="203">
        <f t="shared" si="108"/>
        <v>0</v>
      </c>
    </row>
    <row r="235" spans="1:2" x14ac:dyDescent="0.25">
      <c r="A235" s="129">
        <f t="shared" si="107"/>
        <v>83604</v>
      </c>
      <c r="B235" s="203">
        <f t="shared" si="108"/>
        <v>0</v>
      </c>
    </row>
    <row r="236" spans="1:2" x14ac:dyDescent="0.25">
      <c r="A236" s="129">
        <f t="shared" si="107"/>
        <v>83605</v>
      </c>
      <c r="B236" s="203">
        <f t="shared" si="108"/>
        <v>0</v>
      </c>
    </row>
    <row r="237" spans="1:2" x14ac:dyDescent="0.25">
      <c r="A237" s="129">
        <f t="shared" si="107"/>
        <v>83606</v>
      </c>
      <c r="B237" s="203">
        <f t="shared" si="108"/>
        <v>0</v>
      </c>
    </row>
    <row r="238" spans="1:2" x14ac:dyDescent="0.25">
      <c r="A238" s="129">
        <f t="shared" si="107"/>
        <v>83646</v>
      </c>
      <c r="B238" s="203">
        <f t="shared" si="108"/>
        <v>0</v>
      </c>
    </row>
    <row r="239" spans="1:2" x14ac:dyDescent="0.25">
      <c r="A239" s="129">
        <f t="shared" si="107"/>
        <v>83647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 t="str">
        <f t="shared" si="107"/>
        <v>CHEP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CAPS</v>
      </c>
      <c r="B243" s="203" t="str">
        <f>X26</f>
        <v>9AM</v>
      </c>
    </row>
    <row r="244" spans="1:2" x14ac:dyDescent="0.25">
      <c r="A244" s="129" t="str">
        <f>U27</f>
        <v>GPI</v>
      </c>
      <c r="B244" s="203" t="str">
        <f>X27</f>
        <v>10AM</v>
      </c>
    </row>
    <row r="245" spans="1:2" x14ac:dyDescent="0.25">
      <c r="A245" s="129" t="str">
        <f>U28</f>
        <v>GPI</v>
      </c>
      <c r="B245" s="203" t="str">
        <f>X28</f>
        <v>11am</v>
      </c>
    </row>
    <row r="246" spans="1:2" x14ac:dyDescent="0.25">
      <c r="A246" s="129" t="str">
        <f>U30</f>
        <v>TVC</v>
      </c>
      <c r="B246" s="203" t="str">
        <f>X30</f>
        <v>7am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83543</v>
      </c>
      <c r="B251" s="203">
        <f t="shared" si="110"/>
        <v>0</v>
      </c>
    </row>
    <row r="252" spans="1:2" x14ac:dyDescent="0.25">
      <c r="A252" s="129">
        <f t="shared" si="109"/>
        <v>83544</v>
      </c>
      <c r="B252" s="203">
        <f t="shared" si="110"/>
        <v>0</v>
      </c>
    </row>
    <row r="253" spans="1:2" x14ac:dyDescent="0.25">
      <c r="A253" s="129">
        <f t="shared" si="109"/>
        <v>83545</v>
      </c>
      <c r="B253" s="203">
        <f t="shared" si="110"/>
        <v>0</v>
      </c>
    </row>
    <row r="254" spans="1:2" x14ac:dyDescent="0.25">
      <c r="A254" s="129">
        <f t="shared" si="109"/>
        <v>83546</v>
      </c>
      <c r="B254" s="203">
        <f t="shared" si="110"/>
        <v>0</v>
      </c>
    </row>
    <row r="255" spans="1:2" x14ac:dyDescent="0.25">
      <c r="A255" s="129">
        <f t="shared" si="109"/>
        <v>83548</v>
      </c>
      <c r="B255" s="203">
        <f t="shared" si="110"/>
        <v>0</v>
      </c>
    </row>
    <row r="256" spans="1:2" x14ac:dyDescent="0.25">
      <c r="A256" s="129">
        <f t="shared" si="109"/>
        <v>83549</v>
      </c>
      <c r="B256" s="203">
        <f t="shared" si="110"/>
        <v>0</v>
      </c>
    </row>
    <row r="257" spans="1:2" x14ac:dyDescent="0.25">
      <c r="A257" s="129">
        <f t="shared" si="109"/>
        <v>83550</v>
      </c>
      <c r="B257" s="203">
        <f t="shared" si="110"/>
        <v>0</v>
      </c>
    </row>
    <row r="258" spans="1:2" x14ac:dyDescent="0.25">
      <c r="A258" s="129">
        <f t="shared" si="109"/>
        <v>83551</v>
      </c>
      <c r="B258" s="203">
        <f t="shared" si="110"/>
        <v>0</v>
      </c>
    </row>
    <row r="259" spans="1:2" x14ac:dyDescent="0.25">
      <c r="A259" s="129">
        <f t="shared" ref="A259:A272" si="111">U44</f>
        <v>83554</v>
      </c>
      <c r="B259" s="203">
        <f t="shared" ref="B259:B272" si="112">X44</f>
        <v>0</v>
      </c>
    </row>
    <row r="260" spans="1:2" x14ac:dyDescent="0.25">
      <c r="A260" s="129">
        <f t="shared" si="111"/>
        <v>83555</v>
      </c>
      <c r="B260" s="203">
        <f t="shared" si="112"/>
        <v>0</v>
      </c>
    </row>
    <row r="261" spans="1:2" x14ac:dyDescent="0.25">
      <c r="A261" s="129">
        <f t="shared" si="111"/>
        <v>83556</v>
      </c>
      <c r="B261" s="203">
        <f t="shared" si="112"/>
        <v>0</v>
      </c>
    </row>
    <row r="262" spans="1:2" x14ac:dyDescent="0.25">
      <c r="A262" s="129">
        <f t="shared" si="111"/>
        <v>83650</v>
      </c>
      <c r="B262" s="203">
        <f t="shared" si="112"/>
        <v>0</v>
      </c>
    </row>
    <row r="263" spans="1:2" x14ac:dyDescent="0.25">
      <c r="A263" s="129">
        <f t="shared" si="111"/>
        <v>83651</v>
      </c>
      <c r="B263" s="203">
        <f t="shared" si="112"/>
        <v>0</v>
      </c>
    </row>
    <row r="264" spans="1:2" x14ac:dyDescent="0.25">
      <c r="A264" s="129">
        <f t="shared" si="111"/>
        <v>4501362235</v>
      </c>
      <c r="B264" s="203">
        <f t="shared" si="112"/>
        <v>0</v>
      </c>
    </row>
    <row r="265" spans="1:2" x14ac:dyDescent="0.25">
      <c r="A265" s="129">
        <f t="shared" si="111"/>
        <v>4501362236</v>
      </c>
      <c r="B265" s="203">
        <f t="shared" si="112"/>
        <v>0</v>
      </c>
    </row>
    <row r="266" spans="1:2" x14ac:dyDescent="0.25">
      <c r="A266" s="129">
        <f t="shared" si="111"/>
        <v>42534</v>
      </c>
      <c r="B266" s="203" t="str">
        <f t="shared" si="112"/>
        <v>2PM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 t="str">
        <f t="shared" si="111"/>
        <v>GPI</v>
      </c>
      <c r="B269" s="203" t="str">
        <f t="shared" si="112"/>
        <v>9AM</v>
      </c>
    </row>
    <row r="270" spans="1:2" x14ac:dyDescent="0.25">
      <c r="A270" s="129" t="str">
        <f t="shared" si="111"/>
        <v>TVC</v>
      </c>
      <c r="B270" s="203" t="str">
        <f t="shared" si="112"/>
        <v>11AM</v>
      </c>
    </row>
    <row r="271" spans="1:2" x14ac:dyDescent="0.25">
      <c r="A271" s="129" t="str">
        <f t="shared" si="111"/>
        <v>CHEP</v>
      </c>
      <c r="B271" s="203">
        <f t="shared" si="112"/>
        <v>0</v>
      </c>
    </row>
    <row r="272" spans="1:2" x14ac:dyDescent="0.25">
      <c r="A272" s="129" t="str">
        <f t="shared" si="111"/>
        <v>PCA</v>
      </c>
      <c r="B272" s="203" t="str">
        <f t="shared" si="112"/>
        <v>7AM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7502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7501" priority="335" operator="equal">
      <formula>"IDF"</formula>
    </cfRule>
    <cfRule type="cellIs" dxfId="7500" priority="336" operator="equal">
      <formula>"Costco"</formula>
    </cfRule>
    <cfRule type="cellIs" dxfId="7499" priority="337" operator="equal">
      <formula>"Gutzy"</formula>
    </cfRule>
    <cfRule type="cellIs" dxfId="7498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7497" priority="334" operator="equal">
      <formula>"Receiving"</formula>
    </cfRule>
  </conditionalFormatting>
  <conditionalFormatting sqref="AB48">
    <cfRule type="cellIs" dxfId="7496" priority="333" operator="equal">
      <formula>"SLC"</formula>
    </cfRule>
  </conditionalFormatting>
  <conditionalFormatting sqref="AB48">
    <cfRule type="cellIs" dxfId="7495" priority="329" operator="equal">
      <formula>"IDF"</formula>
    </cfRule>
    <cfRule type="cellIs" dxfId="7494" priority="330" operator="equal">
      <formula>"Costco"</formula>
    </cfRule>
    <cfRule type="cellIs" dxfId="7493" priority="331" operator="equal">
      <formula>"Gutzy"</formula>
    </cfRule>
    <cfRule type="cellIs" dxfId="7492" priority="332" operator="equal">
      <formula>"LCP"</formula>
    </cfRule>
  </conditionalFormatting>
  <conditionalFormatting sqref="AB48">
    <cfRule type="cellIs" dxfId="7491" priority="328" operator="equal">
      <formula>"Receiving"</formula>
    </cfRule>
  </conditionalFormatting>
  <conditionalFormatting sqref="AB41">
    <cfRule type="cellIs" dxfId="7490" priority="327" operator="equal">
      <formula>"SLC"</formula>
    </cfRule>
  </conditionalFormatting>
  <conditionalFormatting sqref="AB41">
    <cfRule type="cellIs" dxfId="7489" priority="323" operator="equal">
      <formula>"IDF"</formula>
    </cfRule>
    <cfRule type="cellIs" dxfId="7488" priority="324" operator="equal">
      <formula>"Costco"</formula>
    </cfRule>
    <cfRule type="cellIs" dxfId="7487" priority="325" operator="equal">
      <formula>"Gutzy"</formula>
    </cfRule>
    <cfRule type="cellIs" dxfId="7486" priority="326" operator="equal">
      <formula>"LCP"</formula>
    </cfRule>
  </conditionalFormatting>
  <conditionalFormatting sqref="AB41">
    <cfRule type="cellIs" dxfId="7485" priority="322" operator="equal">
      <formula>"Receiving"</formula>
    </cfRule>
  </conditionalFormatting>
  <conditionalFormatting sqref="AB42:AB44">
    <cfRule type="cellIs" dxfId="7484" priority="321" operator="equal">
      <formula>"SLC"</formula>
    </cfRule>
  </conditionalFormatting>
  <conditionalFormatting sqref="AB42:AB44">
    <cfRule type="cellIs" dxfId="7483" priority="317" operator="equal">
      <formula>"IDF"</formula>
    </cfRule>
    <cfRule type="cellIs" dxfId="7482" priority="318" operator="equal">
      <formula>"Costco"</formula>
    </cfRule>
    <cfRule type="cellIs" dxfId="7481" priority="319" operator="equal">
      <formula>"Gutzy"</formula>
    </cfRule>
    <cfRule type="cellIs" dxfId="7480" priority="320" operator="equal">
      <formula>"LCP"</formula>
    </cfRule>
  </conditionalFormatting>
  <conditionalFormatting sqref="AB42:AB44">
    <cfRule type="cellIs" dxfId="7479" priority="316" operator="equal">
      <formula>"Receiving"</formula>
    </cfRule>
  </conditionalFormatting>
  <conditionalFormatting sqref="AB45">
    <cfRule type="cellIs" dxfId="7478" priority="315" operator="equal">
      <formula>"SLC"</formula>
    </cfRule>
  </conditionalFormatting>
  <conditionalFormatting sqref="AB45">
    <cfRule type="cellIs" dxfId="7477" priority="311" operator="equal">
      <formula>"IDF"</formula>
    </cfRule>
    <cfRule type="cellIs" dxfId="7476" priority="312" operator="equal">
      <formula>"Costco"</formula>
    </cfRule>
    <cfRule type="cellIs" dxfId="7475" priority="313" operator="equal">
      <formula>"Gutzy"</formula>
    </cfRule>
    <cfRule type="cellIs" dxfId="7474" priority="314" operator="equal">
      <formula>"LCP"</formula>
    </cfRule>
  </conditionalFormatting>
  <conditionalFormatting sqref="AB45">
    <cfRule type="cellIs" dxfId="7473" priority="310" operator="equal">
      <formula>"Receiving"</formula>
    </cfRule>
  </conditionalFormatting>
  <conditionalFormatting sqref="I100">
    <cfRule type="cellIs" dxfId="7472" priority="309" operator="equal">
      <formula>"SLC"</formula>
    </cfRule>
  </conditionalFormatting>
  <conditionalFormatting sqref="I100">
    <cfRule type="cellIs" dxfId="7471" priority="305" operator="equal">
      <formula>"IDF"</formula>
    </cfRule>
    <cfRule type="cellIs" dxfId="7470" priority="306" operator="equal">
      <formula>"Costco"</formula>
    </cfRule>
    <cfRule type="cellIs" dxfId="7469" priority="307" operator="equal">
      <formula>"Gutzy"</formula>
    </cfRule>
    <cfRule type="cellIs" dxfId="7468" priority="308" operator="equal">
      <formula>"LCP"</formula>
    </cfRule>
  </conditionalFormatting>
  <conditionalFormatting sqref="Q100">
    <cfRule type="cellIs" dxfId="7467" priority="304" operator="equal">
      <formula>"SLC"</formula>
    </cfRule>
  </conditionalFormatting>
  <conditionalFormatting sqref="Q100">
    <cfRule type="cellIs" dxfId="7466" priority="300" operator="equal">
      <formula>"IDF"</formula>
    </cfRule>
    <cfRule type="cellIs" dxfId="7465" priority="301" operator="equal">
      <formula>"Costco"</formula>
    </cfRule>
    <cfRule type="cellIs" dxfId="7464" priority="302" operator="equal">
      <formula>"Gutzy"</formula>
    </cfRule>
    <cfRule type="cellIs" dxfId="7463" priority="303" operator="equal">
      <formula>"LCP"</formula>
    </cfRule>
  </conditionalFormatting>
  <conditionalFormatting sqref="Y100">
    <cfRule type="cellIs" dxfId="7462" priority="299" operator="equal">
      <formula>"SLC"</formula>
    </cfRule>
  </conditionalFormatting>
  <conditionalFormatting sqref="Y100">
    <cfRule type="cellIs" dxfId="7461" priority="295" operator="equal">
      <formula>"IDF"</formula>
    </cfRule>
    <cfRule type="cellIs" dxfId="7460" priority="296" operator="equal">
      <formula>"Costco"</formula>
    </cfRule>
    <cfRule type="cellIs" dxfId="7459" priority="297" operator="equal">
      <formula>"Gutzy"</formula>
    </cfRule>
    <cfRule type="cellIs" dxfId="7458" priority="298" operator="equal">
      <formula>"LCP"</formula>
    </cfRule>
  </conditionalFormatting>
  <conditionalFormatting sqref="AG100">
    <cfRule type="cellIs" dxfId="7457" priority="294" operator="equal">
      <formula>"SLC"</formula>
    </cfRule>
  </conditionalFormatting>
  <conditionalFormatting sqref="AG100">
    <cfRule type="cellIs" dxfId="7456" priority="290" operator="equal">
      <formula>"IDF"</formula>
    </cfRule>
    <cfRule type="cellIs" dxfId="7455" priority="291" operator="equal">
      <formula>"Costco"</formula>
    </cfRule>
    <cfRule type="cellIs" dxfId="7454" priority="292" operator="equal">
      <formula>"Gutzy"</formula>
    </cfRule>
    <cfRule type="cellIs" dxfId="7453" priority="293" operator="equal">
      <formula>"LCP"</formula>
    </cfRule>
  </conditionalFormatting>
  <conditionalFormatting sqref="AO100">
    <cfRule type="cellIs" dxfId="7452" priority="289" operator="equal">
      <formula>"SLC"</formula>
    </cfRule>
  </conditionalFormatting>
  <conditionalFormatting sqref="AO100">
    <cfRule type="cellIs" dxfId="7451" priority="285" operator="equal">
      <formula>"IDF"</formula>
    </cfRule>
    <cfRule type="cellIs" dxfId="7450" priority="286" operator="equal">
      <formula>"Costco"</formula>
    </cfRule>
    <cfRule type="cellIs" dxfId="7449" priority="287" operator="equal">
      <formula>"Gutzy"</formula>
    </cfRule>
    <cfRule type="cellIs" dxfId="7448" priority="288" operator="equal">
      <formula>"LCP"</formula>
    </cfRule>
  </conditionalFormatting>
  <conditionalFormatting sqref="AW100">
    <cfRule type="cellIs" dxfId="7447" priority="284" operator="equal">
      <formula>"SLC"</formula>
    </cfRule>
  </conditionalFormatting>
  <conditionalFormatting sqref="AW100">
    <cfRule type="cellIs" dxfId="7446" priority="280" operator="equal">
      <formula>"IDF"</formula>
    </cfRule>
    <cfRule type="cellIs" dxfId="7445" priority="281" operator="equal">
      <formula>"Costco"</formula>
    </cfRule>
    <cfRule type="cellIs" dxfId="7444" priority="282" operator="equal">
      <formula>"Gutzy"</formula>
    </cfRule>
    <cfRule type="cellIs" dxfId="7443" priority="283" operator="equal">
      <formula>"LCP"</formula>
    </cfRule>
  </conditionalFormatting>
  <conditionalFormatting sqref="J27">
    <cfRule type="cellIs" dxfId="7442" priority="279" operator="equal">
      <formula>"SLC"</formula>
    </cfRule>
  </conditionalFormatting>
  <conditionalFormatting sqref="J27">
    <cfRule type="cellIs" dxfId="7441" priority="275" operator="equal">
      <formula>"IDF"</formula>
    </cfRule>
    <cfRule type="cellIs" dxfId="7440" priority="276" operator="equal">
      <formula>"Costco"</formula>
    </cfRule>
    <cfRule type="cellIs" dxfId="7439" priority="277" operator="equal">
      <formula>"Gutzy"</formula>
    </cfRule>
    <cfRule type="cellIs" dxfId="7438" priority="278" operator="equal">
      <formula>"LCP"</formula>
    </cfRule>
  </conditionalFormatting>
  <conditionalFormatting sqref="J27">
    <cfRule type="cellIs" dxfId="7437" priority="274" operator="equal">
      <formula>"Receiving"</formula>
    </cfRule>
  </conditionalFormatting>
  <conditionalFormatting sqref="S28:S29 S23 S25:S26">
    <cfRule type="cellIs" dxfId="7436" priority="273" operator="equal">
      <formula>"SLC"</formula>
    </cfRule>
  </conditionalFormatting>
  <conditionalFormatting sqref="S28:S29 S23 S25:S26">
    <cfRule type="cellIs" dxfId="7435" priority="269" operator="equal">
      <formula>"IDF"</formula>
    </cfRule>
    <cfRule type="cellIs" dxfId="7434" priority="270" operator="equal">
      <formula>"Costco"</formula>
    </cfRule>
    <cfRule type="cellIs" dxfId="7433" priority="271" operator="equal">
      <formula>"Gutzy"</formula>
    </cfRule>
    <cfRule type="cellIs" dxfId="7432" priority="272" operator="equal">
      <formula>"LCP"</formula>
    </cfRule>
  </conditionalFormatting>
  <conditionalFormatting sqref="S28:S29 S23 S25:S26">
    <cfRule type="cellIs" dxfId="7431" priority="268" operator="equal">
      <formula>"Receiving"</formula>
    </cfRule>
  </conditionalFormatting>
  <conditionalFormatting sqref="J89">
    <cfRule type="cellIs" dxfId="7430" priority="267" operator="equal">
      <formula>"SLC"</formula>
    </cfRule>
  </conditionalFormatting>
  <conditionalFormatting sqref="J89">
    <cfRule type="cellIs" dxfId="7429" priority="263" operator="equal">
      <formula>"IDF"</formula>
    </cfRule>
    <cfRule type="cellIs" dxfId="7428" priority="264" operator="equal">
      <formula>"Costco"</formula>
    </cfRule>
    <cfRule type="cellIs" dxfId="7427" priority="265" operator="equal">
      <formula>"Gutzy"</formula>
    </cfRule>
    <cfRule type="cellIs" dxfId="7426" priority="266" operator="equal">
      <formula>"LCP"</formula>
    </cfRule>
  </conditionalFormatting>
  <conditionalFormatting sqref="J89">
    <cfRule type="cellIs" dxfId="7425" priority="262" operator="equal">
      <formula>"Receiving"</formula>
    </cfRule>
  </conditionalFormatting>
  <conditionalFormatting sqref="J30">
    <cfRule type="cellIs" dxfId="7424" priority="261" operator="equal">
      <formula>"SLC"</formula>
    </cfRule>
  </conditionalFormatting>
  <conditionalFormatting sqref="J30">
    <cfRule type="cellIs" dxfId="7423" priority="257" operator="equal">
      <formula>"IDF"</formula>
    </cfRule>
    <cfRule type="cellIs" dxfId="7422" priority="258" operator="equal">
      <formula>"Costco"</formula>
    </cfRule>
    <cfRule type="cellIs" dxfId="7421" priority="259" operator="equal">
      <formula>"Gutzy"</formula>
    </cfRule>
    <cfRule type="cellIs" dxfId="7420" priority="260" operator="equal">
      <formula>"LCP"</formula>
    </cfRule>
  </conditionalFormatting>
  <conditionalFormatting sqref="J30">
    <cfRule type="cellIs" dxfId="7419" priority="256" operator="equal">
      <formula>"Receiving"</formula>
    </cfRule>
  </conditionalFormatting>
  <conditionalFormatting sqref="J27:J30">
    <cfRule type="cellIs" dxfId="7418" priority="255" operator="equal">
      <formula>"SLC"</formula>
    </cfRule>
  </conditionalFormatting>
  <conditionalFormatting sqref="J27:J30">
    <cfRule type="cellIs" dxfId="7417" priority="251" operator="equal">
      <formula>"IDF"</formula>
    </cfRule>
    <cfRule type="cellIs" dxfId="7416" priority="252" operator="equal">
      <formula>"Costco"</formula>
    </cfRule>
    <cfRule type="cellIs" dxfId="7415" priority="253" operator="equal">
      <formula>"Gutzy"</formula>
    </cfRule>
    <cfRule type="cellIs" dxfId="7414" priority="254" operator="equal">
      <formula>"LCP"</formula>
    </cfRule>
  </conditionalFormatting>
  <conditionalFormatting sqref="J27:J30">
    <cfRule type="cellIs" dxfId="7413" priority="250" operator="equal">
      <formula>"Receiving"</formula>
    </cfRule>
  </conditionalFormatting>
  <conditionalFormatting sqref="S27">
    <cfRule type="cellIs" dxfId="7412" priority="249" operator="equal">
      <formula>"SLC"</formula>
    </cfRule>
  </conditionalFormatting>
  <conditionalFormatting sqref="S27">
    <cfRule type="cellIs" dxfId="7411" priority="245" operator="equal">
      <formula>"IDF"</formula>
    </cfRule>
    <cfRule type="cellIs" dxfId="7410" priority="246" operator="equal">
      <formula>"Costco"</formula>
    </cfRule>
    <cfRule type="cellIs" dxfId="7409" priority="247" operator="equal">
      <formula>"Gutzy"</formula>
    </cfRule>
    <cfRule type="cellIs" dxfId="7408" priority="248" operator="equal">
      <formula>"LCP"</formula>
    </cfRule>
  </conditionalFormatting>
  <conditionalFormatting sqref="S27">
    <cfRule type="cellIs" dxfId="7407" priority="244" operator="equal">
      <formula>"Receiving"</formula>
    </cfRule>
  </conditionalFormatting>
  <conditionalFormatting sqref="S30">
    <cfRule type="cellIs" dxfId="7406" priority="243" operator="equal">
      <formula>"SLC"</formula>
    </cfRule>
  </conditionalFormatting>
  <conditionalFormatting sqref="S30">
    <cfRule type="cellIs" dxfId="7405" priority="239" operator="equal">
      <formula>"IDF"</formula>
    </cfRule>
    <cfRule type="cellIs" dxfId="7404" priority="240" operator="equal">
      <formula>"Costco"</formula>
    </cfRule>
    <cfRule type="cellIs" dxfId="7403" priority="241" operator="equal">
      <formula>"Gutzy"</formula>
    </cfRule>
    <cfRule type="cellIs" dxfId="7402" priority="242" operator="equal">
      <formula>"LCP"</formula>
    </cfRule>
  </conditionalFormatting>
  <conditionalFormatting sqref="S30">
    <cfRule type="cellIs" dxfId="7401" priority="238" operator="equal">
      <formula>"Receiving"</formula>
    </cfRule>
  </conditionalFormatting>
  <conditionalFormatting sqref="J26 J5:J18">
    <cfRule type="cellIs" dxfId="7400" priority="237" operator="equal">
      <formula>"SLC"</formula>
    </cfRule>
  </conditionalFormatting>
  <conditionalFormatting sqref="J26 J5:J18">
    <cfRule type="cellIs" dxfId="7399" priority="233" operator="equal">
      <formula>"IDF"</formula>
    </cfRule>
    <cfRule type="cellIs" dxfId="7398" priority="234" operator="equal">
      <formula>"Costco"</formula>
    </cfRule>
    <cfRule type="cellIs" dxfId="7397" priority="235" operator="equal">
      <formula>"Gutzy"</formula>
    </cfRule>
    <cfRule type="cellIs" dxfId="7396" priority="236" operator="equal">
      <formula>"LCP"</formula>
    </cfRule>
  </conditionalFormatting>
  <conditionalFormatting sqref="J26 J5:J18">
    <cfRule type="cellIs" dxfId="7395" priority="232" operator="equal">
      <formula>"Receiving"</formula>
    </cfRule>
  </conditionalFormatting>
  <conditionalFormatting sqref="J19:J24">
    <cfRule type="cellIs" dxfId="7394" priority="231" operator="equal">
      <formula>"SLC"</formula>
    </cfRule>
  </conditionalFormatting>
  <conditionalFormatting sqref="J19:J24">
    <cfRule type="cellIs" dxfId="7393" priority="227" operator="equal">
      <formula>"IDF"</formula>
    </cfRule>
    <cfRule type="cellIs" dxfId="7392" priority="228" operator="equal">
      <formula>"Costco"</formula>
    </cfRule>
    <cfRule type="cellIs" dxfId="7391" priority="229" operator="equal">
      <formula>"Gutzy"</formula>
    </cfRule>
    <cfRule type="cellIs" dxfId="7390" priority="230" operator="equal">
      <formula>"LCP"</formula>
    </cfRule>
  </conditionalFormatting>
  <conditionalFormatting sqref="J19:J24">
    <cfRule type="cellIs" dxfId="7389" priority="226" operator="equal">
      <formula>"Receiving"</formula>
    </cfRule>
  </conditionalFormatting>
  <conditionalFormatting sqref="S5:S18">
    <cfRule type="cellIs" dxfId="7388" priority="225" operator="equal">
      <formula>"SLC"</formula>
    </cfRule>
  </conditionalFormatting>
  <conditionalFormatting sqref="S5:S18">
    <cfRule type="cellIs" dxfId="7387" priority="221" operator="equal">
      <formula>"IDF"</formula>
    </cfRule>
    <cfRule type="cellIs" dxfId="7386" priority="222" operator="equal">
      <formula>"Costco"</formula>
    </cfRule>
    <cfRule type="cellIs" dxfId="7385" priority="223" operator="equal">
      <formula>"Gutzy"</formula>
    </cfRule>
    <cfRule type="cellIs" dxfId="7384" priority="224" operator="equal">
      <formula>"LCP"</formula>
    </cfRule>
  </conditionalFormatting>
  <conditionalFormatting sqref="S5:S18">
    <cfRule type="cellIs" dxfId="7383" priority="220" operator="equal">
      <formula>"Receiving"</formula>
    </cfRule>
  </conditionalFormatting>
  <conditionalFormatting sqref="S19:S23">
    <cfRule type="cellIs" dxfId="7382" priority="219" operator="equal">
      <formula>"SLC"</formula>
    </cfRule>
  </conditionalFormatting>
  <conditionalFormatting sqref="S19:S23">
    <cfRule type="cellIs" dxfId="7381" priority="215" operator="equal">
      <formula>"IDF"</formula>
    </cfRule>
    <cfRule type="cellIs" dxfId="7380" priority="216" operator="equal">
      <formula>"Costco"</formula>
    </cfRule>
    <cfRule type="cellIs" dxfId="7379" priority="217" operator="equal">
      <formula>"Gutzy"</formula>
    </cfRule>
    <cfRule type="cellIs" dxfId="7378" priority="218" operator="equal">
      <formula>"LCP"</formula>
    </cfRule>
  </conditionalFormatting>
  <conditionalFormatting sqref="S19:S23">
    <cfRule type="cellIs" dxfId="7377" priority="214" operator="equal">
      <formula>"Receiving"</formula>
    </cfRule>
  </conditionalFormatting>
  <conditionalFormatting sqref="S24">
    <cfRule type="cellIs" dxfId="7376" priority="213" operator="equal">
      <formula>"SLC"</formula>
    </cfRule>
  </conditionalFormatting>
  <conditionalFormatting sqref="S24">
    <cfRule type="cellIs" dxfId="7375" priority="209" operator="equal">
      <formula>"IDF"</formula>
    </cfRule>
    <cfRule type="cellIs" dxfId="7374" priority="210" operator="equal">
      <formula>"Costco"</formula>
    </cfRule>
    <cfRule type="cellIs" dxfId="7373" priority="211" operator="equal">
      <formula>"Gutzy"</formula>
    </cfRule>
    <cfRule type="cellIs" dxfId="7372" priority="212" operator="equal">
      <formula>"LCP"</formula>
    </cfRule>
  </conditionalFormatting>
  <conditionalFormatting sqref="S24">
    <cfRule type="cellIs" dxfId="7371" priority="208" operator="equal">
      <formula>"Receiving"</formula>
    </cfRule>
  </conditionalFormatting>
  <conditionalFormatting sqref="A30">
    <cfRule type="cellIs" dxfId="7370" priority="207" operator="equal">
      <formula>"SLC"</formula>
    </cfRule>
  </conditionalFormatting>
  <conditionalFormatting sqref="A30">
    <cfRule type="cellIs" dxfId="7369" priority="203" operator="equal">
      <formula>"IDF"</formula>
    </cfRule>
    <cfRule type="cellIs" dxfId="7368" priority="204" operator="equal">
      <formula>"Costco"</formula>
    </cfRule>
    <cfRule type="cellIs" dxfId="7367" priority="205" operator="equal">
      <formula>"Gutzy"</formula>
    </cfRule>
    <cfRule type="cellIs" dxfId="7366" priority="206" operator="equal">
      <formula>"LCP"</formula>
    </cfRule>
  </conditionalFormatting>
  <conditionalFormatting sqref="A30">
    <cfRule type="cellIs" dxfId="7365" priority="202" operator="equal">
      <formula>"Receiving"</formula>
    </cfRule>
  </conditionalFormatting>
  <conditionalFormatting sqref="A30">
    <cfRule type="cellIs" dxfId="7364" priority="201" operator="equal">
      <formula>"SLC"</formula>
    </cfRule>
  </conditionalFormatting>
  <conditionalFormatting sqref="A30">
    <cfRule type="cellIs" dxfId="7363" priority="197" operator="equal">
      <formula>"IDF"</formula>
    </cfRule>
    <cfRule type="cellIs" dxfId="7362" priority="198" operator="equal">
      <formula>"Costco"</formula>
    </cfRule>
    <cfRule type="cellIs" dxfId="7361" priority="199" operator="equal">
      <formula>"Gutzy"</formula>
    </cfRule>
    <cfRule type="cellIs" dxfId="7360" priority="200" operator="equal">
      <formula>"LCP"</formula>
    </cfRule>
  </conditionalFormatting>
  <conditionalFormatting sqref="A30">
    <cfRule type="cellIs" dxfId="7359" priority="196" operator="equal">
      <formula>"Receiving"</formula>
    </cfRule>
  </conditionalFormatting>
  <conditionalFormatting sqref="A60">
    <cfRule type="cellIs" dxfId="7358" priority="195" operator="equal">
      <formula>"SLC"</formula>
    </cfRule>
  </conditionalFormatting>
  <conditionalFormatting sqref="A60">
    <cfRule type="cellIs" dxfId="7357" priority="191" operator="equal">
      <formula>"IDF"</formula>
    </cfRule>
    <cfRule type="cellIs" dxfId="7356" priority="192" operator="equal">
      <formula>"Costco"</formula>
    </cfRule>
    <cfRule type="cellIs" dxfId="7355" priority="193" operator="equal">
      <formula>"Gutzy"</formula>
    </cfRule>
    <cfRule type="cellIs" dxfId="7354" priority="194" operator="equal">
      <formula>"LCP"</formula>
    </cfRule>
  </conditionalFormatting>
  <conditionalFormatting sqref="A56">
    <cfRule type="cellIs" dxfId="7353" priority="190" operator="equal">
      <formula>"SLC"</formula>
    </cfRule>
  </conditionalFormatting>
  <conditionalFormatting sqref="A56">
    <cfRule type="cellIs" dxfId="7352" priority="186" operator="equal">
      <formula>"IDF"</formula>
    </cfRule>
    <cfRule type="cellIs" dxfId="7351" priority="187" operator="equal">
      <formula>"Costco"</formula>
    </cfRule>
    <cfRule type="cellIs" dxfId="7350" priority="188" operator="equal">
      <formula>"Gutzy"</formula>
    </cfRule>
    <cfRule type="cellIs" dxfId="7349" priority="189" operator="equal">
      <formula>"LCP"</formula>
    </cfRule>
  </conditionalFormatting>
  <conditionalFormatting sqref="A56">
    <cfRule type="cellIs" dxfId="7348" priority="185" operator="equal">
      <formula>"Receiving"</formula>
    </cfRule>
  </conditionalFormatting>
  <conditionalFormatting sqref="A59">
    <cfRule type="cellIs" dxfId="7347" priority="184" operator="equal">
      <formula>"SLC"</formula>
    </cfRule>
  </conditionalFormatting>
  <conditionalFormatting sqref="A59">
    <cfRule type="cellIs" dxfId="7346" priority="180" operator="equal">
      <formula>"IDF"</formula>
    </cfRule>
    <cfRule type="cellIs" dxfId="7345" priority="181" operator="equal">
      <formula>"Costco"</formula>
    </cfRule>
    <cfRule type="cellIs" dxfId="7344" priority="182" operator="equal">
      <formula>"Gutzy"</formula>
    </cfRule>
    <cfRule type="cellIs" dxfId="7343" priority="183" operator="equal">
      <formula>"LCP"</formula>
    </cfRule>
  </conditionalFormatting>
  <conditionalFormatting sqref="A59">
    <cfRule type="cellIs" dxfId="7342" priority="179" operator="equal">
      <formula>"Receiving"</formula>
    </cfRule>
  </conditionalFormatting>
  <conditionalFormatting sqref="A56:A59">
    <cfRule type="cellIs" dxfId="7341" priority="178" operator="equal">
      <formula>"SLC"</formula>
    </cfRule>
  </conditionalFormatting>
  <conditionalFormatting sqref="A56:A59">
    <cfRule type="cellIs" dxfId="7340" priority="174" operator="equal">
      <formula>"IDF"</formula>
    </cfRule>
    <cfRule type="cellIs" dxfId="7339" priority="175" operator="equal">
      <formula>"Costco"</formula>
    </cfRule>
    <cfRule type="cellIs" dxfId="7338" priority="176" operator="equal">
      <formula>"Gutzy"</formula>
    </cfRule>
    <cfRule type="cellIs" dxfId="7337" priority="177" operator="equal">
      <formula>"LCP"</formula>
    </cfRule>
  </conditionalFormatting>
  <conditionalFormatting sqref="A56:A59">
    <cfRule type="cellIs" dxfId="7336" priority="173" operator="equal">
      <formula>"Receiving"</formula>
    </cfRule>
  </conditionalFormatting>
  <conditionalFormatting sqref="A34:A47">
    <cfRule type="cellIs" dxfId="7335" priority="172" operator="equal">
      <formula>"SLC"</formula>
    </cfRule>
  </conditionalFormatting>
  <conditionalFormatting sqref="A34:A47">
    <cfRule type="cellIs" dxfId="7334" priority="168" operator="equal">
      <formula>"IDF"</formula>
    </cfRule>
    <cfRule type="cellIs" dxfId="7333" priority="169" operator="equal">
      <formula>"Costco"</formula>
    </cfRule>
    <cfRule type="cellIs" dxfId="7332" priority="170" operator="equal">
      <formula>"Gutzy"</formula>
    </cfRule>
    <cfRule type="cellIs" dxfId="7331" priority="171" operator="equal">
      <formula>"LCP"</formula>
    </cfRule>
  </conditionalFormatting>
  <conditionalFormatting sqref="A34:A47">
    <cfRule type="cellIs" dxfId="7330" priority="167" operator="equal">
      <formula>"Receiving"</formula>
    </cfRule>
  </conditionalFormatting>
  <conditionalFormatting sqref="A48:A53">
    <cfRule type="cellIs" dxfId="7329" priority="166" operator="equal">
      <formula>"SLC"</formula>
    </cfRule>
  </conditionalFormatting>
  <conditionalFormatting sqref="A48:A53">
    <cfRule type="cellIs" dxfId="7328" priority="162" operator="equal">
      <formula>"IDF"</formula>
    </cfRule>
    <cfRule type="cellIs" dxfId="7327" priority="163" operator="equal">
      <formula>"Costco"</formula>
    </cfRule>
    <cfRule type="cellIs" dxfId="7326" priority="164" operator="equal">
      <formula>"Gutzy"</formula>
    </cfRule>
    <cfRule type="cellIs" dxfId="7325" priority="165" operator="equal">
      <formula>"LCP"</formula>
    </cfRule>
  </conditionalFormatting>
  <conditionalFormatting sqref="A48:A53">
    <cfRule type="cellIs" dxfId="7324" priority="161" operator="equal">
      <formula>"Receiving"</formula>
    </cfRule>
  </conditionalFormatting>
  <conditionalFormatting sqref="J59">
    <cfRule type="cellIs" dxfId="7323" priority="160" operator="equal">
      <formula>"SLC"</formula>
    </cfRule>
  </conditionalFormatting>
  <conditionalFormatting sqref="J59">
    <cfRule type="cellIs" dxfId="7322" priority="156" operator="equal">
      <formula>"IDF"</formula>
    </cfRule>
    <cfRule type="cellIs" dxfId="7321" priority="157" operator="equal">
      <formula>"Costco"</formula>
    </cfRule>
    <cfRule type="cellIs" dxfId="7320" priority="158" operator="equal">
      <formula>"Gutzy"</formula>
    </cfRule>
    <cfRule type="cellIs" dxfId="7319" priority="159" operator="equal">
      <formula>"LCP"</formula>
    </cfRule>
  </conditionalFormatting>
  <conditionalFormatting sqref="J59">
    <cfRule type="cellIs" dxfId="7318" priority="155" operator="equal">
      <formula>"Receiving"</formula>
    </cfRule>
  </conditionalFormatting>
  <conditionalFormatting sqref="J59">
    <cfRule type="cellIs" dxfId="7317" priority="154" operator="equal">
      <formula>"SLC"</formula>
    </cfRule>
  </conditionalFormatting>
  <conditionalFormatting sqref="J59">
    <cfRule type="cellIs" dxfId="7316" priority="150" operator="equal">
      <formula>"IDF"</formula>
    </cfRule>
    <cfRule type="cellIs" dxfId="7315" priority="151" operator="equal">
      <formula>"Costco"</formula>
    </cfRule>
    <cfRule type="cellIs" dxfId="7314" priority="152" operator="equal">
      <formula>"Gutzy"</formula>
    </cfRule>
    <cfRule type="cellIs" dxfId="7313" priority="153" operator="equal">
      <formula>"LCP"</formula>
    </cfRule>
  </conditionalFormatting>
  <conditionalFormatting sqref="J59">
    <cfRule type="cellIs" dxfId="7312" priority="149" operator="equal">
      <formula>"Receiving"</formula>
    </cfRule>
  </conditionalFormatting>
  <conditionalFormatting sqref="J34:J47">
    <cfRule type="cellIs" dxfId="7311" priority="148" operator="equal">
      <formula>"SLC"</formula>
    </cfRule>
  </conditionalFormatting>
  <conditionalFormatting sqref="J34:J47">
    <cfRule type="cellIs" dxfId="7310" priority="144" operator="equal">
      <formula>"IDF"</formula>
    </cfRule>
    <cfRule type="cellIs" dxfId="7309" priority="145" operator="equal">
      <formula>"Costco"</formula>
    </cfRule>
    <cfRule type="cellIs" dxfId="7308" priority="146" operator="equal">
      <formula>"Gutzy"</formula>
    </cfRule>
    <cfRule type="cellIs" dxfId="7307" priority="147" operator="equal">
      <formula>"LCP"</formula>
    </cfRule>
  </conditionalFormatting>
  <conditionalFormatting sqref="J34:J47">
    <cfRule type="cellIs" dxfId="7306" priority="143" operator="equal">
      <formula>"Receiving"</formula>
    </cfRule>
  </conditionalFormatting>
  <conditionalFormatting sqref="J48:J52">
    <cfRule type="cellIs" dxfId="7305" priority="142" operator="equal">
      <formula>"SLC"</formula>
    </cfRule>
  </conditionalFormatting>
  <conditionalFormatting sqref="J48:J52">
    <cfRule type="cellIs" dxfId="7304" priority="138" operator="equal">
      <formula>"IDF"</formula>
    </cfRule>
    <cfRule type="cellIs" dxfId="7303" priority="139" operator="equal">
      <formula>"Costco"</formula>
    </cfRule>
    <cfRule type="cellIs" dxfId="7302" priority="140" operator="equal">
      <formula>"Gutzy"</formula>
    </cfRule>
    <cfRule type="cellIs" dxfId="7301" priority="141" operator="equal">
      <formula>"LCP"</formula>
    </cfRule>
  </conditionalFormatting>
  <conditionalFormatting sqref="J48:J52">
    <cfRule type="cellIs" dxfId="7300" priority="137" operator="equal">
      <formula>"Receiving"</formula>
    </cfRule>
  </conditionalFormatting>
  <conditionalFormatting sqref="S56">
    <cfRule type="cellIs" dxfId="7299" priority="136" operator="equal">
      <formula>"SLC"</formula>
    </cfRule>
  </conditionalFormatting>
  <conditionalFormatting sqref="S56">
    <cfRule type="cellIs" dxfId="7298" priority="132" operator="equal">
      <formula>"IDF"</formula>
    </cfRule>
    <cfRule type="cellIs" dxfId="7297" priority="133" operator="equal">
      <formula>"Costco"</formula>
    </cfRule>
    <cfRule type="cellIs" dxfId="7296" priority="134" operator="equal">
      <formula>"Gutzy"</formula>
    </cfRule>
    <cfRule type="cellIs" dxfId="7295" priority="135" operator="equal">
      <formula>"LCP"</formula>
    </cfRule>
  </conditionalFormatting>
  <conditionalFormatting sqref="S56">
    <cfRule type="cellIs" dxfId="7294" priority="131" operator="equal">
      <formula>"Receiving"</formula>
    </cfRule>
  </conditionalFormatting>
  <conditionalFormatting sqref="S59">
    <cfRule type="cellIs" dxfId="7293" priority="130" operator="equal">
      <formula>"SLC"</formula>
    </cfRule>
  </conditionalFormatting>
  <conditionalFormatting sqref="S59">
    <cfRule type="cellIs" dxfId="7292" priority="126" operator="equal">
      <formula>"IDF"</formula>
    </cfRule>
    <cfRule type="cellIs" dxfId="7291" priority="127" operator="equal">
      <formula>"Costco"</formula>
    </cfRule>
    <cfRule type="cellIs" dxfId="7290" priority="128" operator="equal">
      <formula>"Gutzy"</formula>
    </cfRule>
    <cfRule type="cellIs" dxfId="7289" priority="129" operator="equal">
      <formula>"LCP"</formula>
    </cfRule>
  </conditionalFormatting>
  <conditionalFormatting sqref="S59">
    <cfRule type="cellIs" dxfId="7288" priority="125" operator="equal">
      <formula>"Receiving"</formula>
    </cfRule>
  </conditionalFormatting>
  <conditionalFormatting sqref="S56:S59">
    <cfRule type="cellIs" dxfId="7287" priority="124" operator="equal">
      <formula>"SLC"</formula>
    </cfRule>
  </conditionalFormatting>
  <conditionalFormatting sqref="S56:S59">
    <cfRule type="cellIs" dxfId="7286" priority="120" operator="equal">
      <formula>"IDF"</formula>
    </cfRule>
    <cfRule type="cellIs" dxfId="7285" priority="121" operator="equal">
      <formula>"Costco"</formula>
    </cfRule>
    <cfRule type="cellIs" dxfId="7284" priority="122" operator="equal">
      <formula>"Gutzy"</formula>
    </cfRule>
    <cfRule type="cellIs" dxfId="7283" priority="123" operator="equal">
      <formula>"LCP"</formula>
    </cfRule>
  </conditionalFormatting>
  <conditionalFormatting sqref="S56:S59">
    <cfRule type="cellIs" dxfId="7282" priority="119" operator="equal">
      <formula>"Receiving"</formula>
    </cfRule>
  </conditionalFormatting>
  <conditionalFormatting sqref="S54:S55 S34:S47">
    <cfRule type="cellIs" dxfId="7281" priority="118" operator="equal">
      <formula>"SLC"</formula>
    </cfRule>
  </conditionalFormatting>
  <conditionalFormatting sqref="S54:S55 S34:S47">
    <cfRule type="cellIs" dxfId="7280" priority="114" operator="equal">
      <formula>"IDF"</formula>
    </cfRule>
    <cfRule type="cellIs" dxfId="7279" priority="115" operator="equal">
      <formula>"Costco"</formula>
    </cfRule>
    <cfRule type="cellIs" dxfId="7278" priority="116" operator="equal">
      <formula>"Gutzy"</formula>
    </cfRule>
    <cfRule type="cellIs" dxfId="7277" priority="117" operator="equal">
      <formula>"LCP"</formula>
    </cfRule>
  </conditionalFormatting>
  <conditionalFormatting sqref="S54:S55 S34:S47">
    <cfRule type="cellIs" dxfId="7276" priority="113" operator="equal">
      <formula>"Receiving"</formula>
    </cfRule>
  </conditionalFormatting>
  <conditionalFormatting sqref="S48:S53">
    <cfRule type="cellIs" dxfId="7275" priority="112" operator="equal">
      <formula>"SLC"</formula>
    </cfRule>
  </conditionalFormatting>
  <conditionalFormatting sqref="S48:S53">
    <cfRule type="cellIs" dxfId="7274" priority="108" operator="equal">
      <formula>"IDF"</formula>
    </cfRule>
    <cfRule type="cellIs" dxfId="7273" priority="109" operator="equal">
      <formula>"Costco"</formula>
    </cfRule>
    <cfRule type="cellIs" dxfId="7272" priority="110" operator="equal">
      <formula>"Gutzy"</formula>
    </cfRule>
    <cfRule type="cellIs" dxfId="7271" priority="111" operator="equal">
      <formula>"LCP"</formula>
    </cfRule>
  </conditionalFormatting>
  <conditionalFormatting sqref="S48:S53">
    <cfRule type="cellIs" dxfId="7270" priority="107" operator="equal">
      <formula>"Receiving"</formula>
    </cfRule>
  </conditionalFormatting>
  <conditionalFormatting sqref="A87">
    <cfRule type="cellIs" dxfId="7269" priority="106" operator="equal">
      <formula>"SLC"</formula>
    </cfRule>
  </conditionalFormatting>
  <conditionalFormatting sqref="A87">
    <cfRule type="cellIs" dxfId="7268" priority="102" operator="equal">
      <formula>"IDF"</formula>
    </cfRule>
    <cfRule type="cellIs" dxfId="7267" priority="103" operator="equal">
      <formula>"Costco"</formula>
    </cfRule>
    <cfRule type="cellIs" dxfId="7266" priority="104" operator="equal">
      <formula>"Gutzy"</formula>
    </cfRule>
    <cfRule type="cellIs" dxfId="7265" priority="105" operator="equal">
      <formula>"LCP"</formula>
    </cfRule>
  </conditionalFormatting>
  <conditionalFormatting sqref="A87">
    <cfRule type="cellIs" dxfId="7264" priority="101" operator="equal">
      <formula>"Receiving"</formula>
    </cfRule>
  </conditionalFormatting>
  <conditionalFormatting sqref="A85:A87">
    <cfRule type="cellIs" dxfId="7263" priority="100" operator="equal">
      <formula>"SLC"</formula>
    </cfRule>
  </conditionalFormatting>
  <conditionalFormatting sqref="A85:A87">
    <cfRule type="cellIs" dxfId="7262" priority="96" operator="equal">
      <formula>"IDF"</formula>
    </cfRule>
    <cfRule type="cellIs" dxfId="7261" priority="97" operator="equal">
      <formula>"Costco"</formula>
    </cfRule>
    <cfRule type="cellIs" dxfId="7260" priority="98" operator="equal">
      <formula>"Gutzy"</formula>
    </cfRule>
    <cfRule type="cellIs" dxfId="7259" priority="99" operator="equal">
      <formula>"LCP"</formula>
    </cfRule>
  </conditionalFormatting>
  <conditionalFormatting sqref="A85:A87">
    <cfRule type="cellIs" dxfId="7258" priority="95" operator="equal">
      <formula>"Receiving"</formula>
    </cfRule>
  </conditionalFormatting>
  <conditionalFormatting sqref="A82 A62:A75">
    <cfRule type="cellIs" dxfId="7257" priority="94" operator="equal">
      <formula>"SLC"</formula>
    </cfRule>
  </conditionalFormatting>
  <conditionalFormatting sqref="A82 A62:A75">
    <cfRule type="cellIs" dxfId="7256" priority="90" operator="equal">
      <formula>"IDF"</formula>
    </cfRule>
    <cfRule type="cellIs" dxfId="7255" priority="91" operator="equal">
      <formula>"Costco"</formula>
    </cfRule>
    <cfRule type="cellIs" dxfId="7254" priority="92" operator="equal">
      <formula>"Gutzy"</formula>
    </cfRule>
    <cfRule type="cellIs" dxfId="7253" priority="93" operator="equal">
      <formula>"LCP"</formula>
    </cfRule>
  </conditionalFormatting>
  <conditionalFormatting sqref="A82 A62:A75">
    <cfRule type="cellIs" dxfId="7252" priority="89" operator="equal">
      <formula>"Receiving"</formula>
    </cfRule>
  </conditionalFormatting>
  <conditionalFormatting sqref="A76:A81">
    <cfRule type="cellIs" dxfId="7251" priority="88" operator="equal">
      <formula>"SLC"</formula>
    </cfRule>
  </conditionalFormatting>
  <conditionalFormatting sqref="A76:A81">
    <cfRule type="cellIs" dxfId="7250" priority="84" operator="equal">
      <formula>"IDF"</formula>
    </cfRule>
    <cfRule type="cellIs" dxfId="7249" priority="85" operator="equal">
      <formula>"Costco"</formula>
    </cfRule>
    <cfRule type="cellIs" dxfId="7248" priority="86" operator="equal">
      <formula>"Gutzy"</formula>
    </cfRule>
    <cfRule type="cellIs" dxfId="7247" priority="87" operator="equal">
      <formula>"LCP"</formula>
    </cfRule>
  </conditionalFormatting>
  <conditionalFormatting sqref="A76:A81">
    <cfRule type="cellIs" dxfId="7246" priority="83" operator="equal">
      <formula>"Receiving"</formula>
    </cfRule>
  </conditionalFormatting>
  <conditionalFormatting sqref="A89:A97 H89:H97">
    <cfRule type="cellIs" dxfId="7245" priority="82" operator="equal">
      <formula>"SLC"</formula>
    </cfRule>
  </conditionalFormatting>
  <conditionalFormatting sqref="A89:A97 H89:H97">
    <cfRule type="cellIs" dxfId="7244" priority="78" operator="equal">
      <formula>"IDF"</formula>
    </cfRule>
    <cfRule type="cellIs" dxfId="7243" priority="79" operator="equal">
      <formula>"Costco"</formula>
    </cfRule>
    <cfRule type="cellIs" dxfId="7242" priority="80" operator="equal">
      <formula>"Gutzy"</formula>
    </cfRule>
    <cfRule type="cellIs" dxfId="7241" priority="81" operator="equal">
      <formula>"LCP"</formula>
    </cfRule>
  </conditionalFormatting>
  <conditionalFormatting sqref="A89:A97 H89:H97">
    <cfRule type="cellIs" dxfId="7240" priority="77" operator="equal">
      <formula>"Receiving"</formula>
    </cfRule>
  </conditionalFormatting>
  <conditionalFormatting sqref="S71:S76 N62:N67 N71:N77">
    <cfRule type="cellIs" dxfId="7239" priority="76" operator="equal">
      <formula>"SLC"</formula>
    </cfRule>
  </conditionalFormatting>
  <conditionalFormatting sqref="S71:S76 N62:N67 N71:N77">
    <cfRule type="cellIs" dxfId="7238" priority="72" operator="equal">
      <formula>"IDF"</formula>
    </cfRule>
    <cfRule type="cellIs" dxfId="7237" priority="73" operator="equal">
      <formula>"Costco"</formula>
    </cfRule>
    <cfRule type="cellIs" dxfId="7236" priority="74" operator="equal">
      <formula>"Gutzy"</formula>
    </cfRule>
    <cfRule type="cellIs" dxfId="7235" priority="75" operator="equal">
      <formula>"LCP"</formula>
    </cfRule>
  </conditionalFormatting>
  <conditionalFormatting sqref="S71:S76">
    <cfRule type="cellIs" dxfId="7234" priority="71" operator="equal">
      <formula>"Receiving"</formula>
    </cfRule>
  </conditionalFormatting>
  <conditionalFormatting sqref="Q62:Q66 T72:T77 W62:W67 O61 U71 L61:L67 S62:T67">
    <cfRule type="cellIs" dxfId="7233" priority="70" operator="equal">
      <formula>"SLC"</formula>
    </cfRule>
  </conditionalFormatting>
  <conditionalFormatting sqref="Q62:Q66 T72:T77 W62:W67 O61 U71 L61:L67 S62:T67">
    <cfRule type="cellIs" dxfId="7232" priority="66" operator="equal">
      <formula>"IDF"</formula>
    </cfRule>
    <cfRule type="cellIs" dxfId="7231" priority="67" operator="equal">
      <formula>"Costco"</formula>
    </cfRule>
    <cfRule type="cellIs" dxfId="7230" priority="68" operator="equal">
      <formula>"Gutzy"</formula>
    </cfRule>
    <cfRule type="cellIs" dxfId="7229" priority="69" operator="equal">
      <formula>"LCP"</formula>
    </cfRule>
  </conditionalFormatting>
  <conditionalFormatting sqref="Q72:Q77">
    <cfRule type="cellIs" dxfId="7228" priority="65" operator="equal">
      <formula>"SLC"</formula>
    </cfRule>
  </conditionalFormatting>
  <conditionalFormatting sqref="Q72:Q77">
    <cfRule type="cellIs" dxfId="7227" priority="61" operator="equal">
      <formula>"IDF"</formula>
    </cfRule>
    <cfRule type="cellIs" dxfId="7226" priority="62" operator="equal">
      <formula>"Costco"</formula>
    </cfRule>
    <cfRule type="cellIs" dxfId="7225" priority="63" operator="equal">
      <formula>"Gutzy"</formula>
    </cfRule>
    <cfRule type="cellIs" dxfId="7224" priority="64" operator="equal">
      <formula>"LCP"</formula>
    </cfRule>
  </conditionalFormatting>
  <conditionalFormatting sqref="W72:W77">
    <cfRule type="cellIs" dxfId="7223" priority="60" operator="equal">
      <formula>"SLC"</formula>
    </cfRule>
  </conditionalFormatting>
  <conditionalFormatting sqref="W72:W77">
    <cfRule type="cellIs" dxfId="7222" priority="56" operator="equal">
      <formula>"IDF"</formula>
    </cfRule>
    <cfRule type="cellIs" dxfId="7221" priority="57" operator="equal">
      <formula>"Costco"</formula>
    </cfRule>
    <cfRule type="cellIs" dxfId="7220" priority="58" operator="equal">
      <formula>"Gutzy"</formula>
    </cfRule>
    <cfRule type="cellIs" dxfId="7219" priority="59" operator="equal">
      <formula>"LCP"</formula>
    </cfRule>
  </conditionalFormatting>
  <conditionalFormatting sqref="N71:N77 U71 L61:L67 S62:S67">
    <cfRule type="cellIs" dxfId="7218" priority="55" operator="equal">
      <formula>"Receiving"</formula>
    </cfRule>
  </conditionalFormatting>
  <conditionalFormatting sqref="A26">
    <cfRule type="cellIs" dxfId="7217" priority="54" operator="equal">
      <formula>"SLC"</formula>
    </cfRule>
  </conditionalFormatting>
  <conditionalFormatting sqref="A26">
    <cfRule type="cellIs" dxfId="7216" priority="50" operator="equal">
      <formula>"IDF"</formula>
    </cfRule>
    <cfRule type="cellIs" dxfId="7215" priority="51" operator="equal">
      <formula>"Costco"</formula>
    </cfRule>
    <cfRule type="cellIs" dxfId="7214" priority="52" operator="equal">
      <formula>"Gutzy"</formula>
    </cfRule>
    <cfRule type="cellIs" dxfId="7213" priority="53" operator="equal">
      <formula>"LCP"</formula>
    </cfRule>
  </conditionalFormatting>
  <conditionalFormatting sqref="A26">
    <cfRule type="cellIs" dxfId="7212" priority="49" operator="equal">
      <formula>"Receiving"</formula>
    </cfRule>
  </conditionalFormatting>
  <conditionalFormatting sqref="A84">
    <cfRule type="cellIs" dxfId="7211" priority="48" operator="equal">
      <formula>"SLC"</formula>
    </cfRule>
  </conditionalFormatting>
  <conditionalFormatting sqref="A84">
    <cfRule type="cellIs" dxfId="7210" priority="44" operator="equal">
      <formula>"IDF"</formula>
    </cfRule>
    <cfRule type="cellIs" dxfId="7209" priority="45" operator="equal">
      <formula>"Costco"</formula>
    </cfRule>
    <cfRule type="cellIs" dxfId="7208" priority="46" operator="equal">
      <formula>"Gutzy"</formula>
    </cfRule>
    <cfRule type="cellIs" dxfId="7207" priority="47" operator="equal">
      <formula>"LCP"</formula>
    </cfRule>
  </conditionalFormatting>
  <conditionalFormatting sqref="A84">
    <cfRule type="cellIs" dxfId="7206" priority="43" operator="equal">
      <formula>"Receiving"</formula>
    </cfRule>
  </conditionalFormatting>
  <conditionalFormatting sqref="A5:A14">
    <cfRule type="cellIs" dxfId="7205" priority="42" operator="equal">
      <formula>"SLC"</formula>
    </cfRule>
  </conditionalFormatting>
  <conditionalFormatting sqref="A5:A14">
    <cfRule type="cellIs" dxfId="7204" priority="38" operator="equal">
      <formula>"IDF"</formula>
    </cfRule>
    <cfRule type="cellIs" dxfId="7203" priority="39" operator="equal">
      <formula>"Costco"</formula>
    </cfRule>
    <cfRule type="cellIs" dxfId="7202" priority="40" operator="equal">
      <formula>"Gutzy"</formula>
    </cfRule>
    <cfRule type="cellIs" dxfId="7201" priority="41" operator="equal">
      <formula>"LCP"</formula>
    </cfRule>
  </conditionalFormatting>
  <conditionalFormatting sqref="A5:A14">
    <cfRule type="cellIs" dxfId="7200" priority="37" operator="equal">
      <formula>"Receiving"</formula>
    </cfRule>
  </conditionalFormatting>
  <conditionalFormatting sqref="J25">
    <cfRule type="cellIs" dxfId="7199" priority="36" operator="equal">
      <formula>"SLC"</formula>
    </cfRule>
  </conditionalFormatting>
  <conditionalFormatting sqref="J25">
    <cfRule type="cellIs" dxfId="7198" priority="32" operator="equal">
      <formula>"IDF"</formula>
    </cfRule>
    <cfRule type="cellIs" dxfId="7197" priority="33" operator="equal">
      <formula>"Costco"</formula>
    </cfRule>
    <cfRule type="cellIs" dxfId="7196" priority="34" operator="equal">
      <formula>"Gutzy"</formula>
    </cfRule>
    <cfRule type="cellIs" dxfId="7195" priority="35" operator="equal">
      <formula>"LCP"</formula>
    </cfRule>
  </conditionalFormatting>
  <conditionalFormatting sqref="J25">
    <cfRule type="cellIs" dxfId="7194" priority="31" operator="equal">
      <formula>"Receiving"</formula>
    </cfRule>
  </conditionalFormatting>
  <conditionalFormatting sqref="A55">
    <cfRule type="cellIs" dxfId="7193" priority="30" operator="equal">
      <formula>"SLC"</formula>
    </cfRule>
  </conditionalFormatting>
  <conditionalFormatting sqref="A55">
    <cfRule type="cellIs" dxfId="7192" priority="26" operator="equal">
      <formula>"IDF"</formula>
    </cfRule>
    <cfRule type="cellIs" dxfId="7191" priority="27" operator="equal">
      <formula>"Costco"</formula>
    </cfRule>
    <cfRule type="cellIs" dxfId="7190" priority="28" operator="equal">
      <formula>"Gutzy"</formula>
    </cfRule>
    <cfRule type="cellIs" dxfId="7189" priority="29" operator="equal">
      <formula>"LCP"</formula>
    </cfRule>
  </conditionalFormatting>
  <conditionalFormatting sqref="A55">
    <cfRule type="cellIs" dxfId="7188" priority="25" operator="equal">
      <formula>"Receiving"</formula>
    </cfRule>
  </conditionalFormatting>
  <conditionalFormatting sqref="A83">
    <cfRule type="cellIs" dxfId="7187" priority="24" operator="equal">
      <formula>"SLC"</formula>
    </cfRule>
  </conditionalFormatting>
  <conditionalFormatting sqref="A83">
    <cfRule type="cellIs" dxfId="7186" priority="20" operator="equal">
      <formula>"IDF"</formula>
    </cfRule>
    <cfRule type="cellIs" dxfId="7185" priority="21" operator="equal">
      <formula>"Costco"</formula>
    </cfRule>
    <cfRule type="cellIs" dxfId="7184" priority="22" operator="equal">
      <formula>"Gutzy"</formula>
    </cfRule>
    <cfRule type="cellIs" dxfId="7183" priority="23" operator="equal">
      <formula>"LCP"</formula>
    </cfRule>
  </conditionalFormatting>
  <conditionalFormatting sqref="A83">
    <cfRule type="cellIs" dxfId="7182" priority="19" operator="equal">
      <formula>"Receiving"</formula>
    </cfRule>
  </conditionalFormatting>
  <conditionalFormatting sqref="J55 J58">
    <cfRule type="cellIs" dxfId="7181" priority="18" operator="equal">
      <formula>"SLC"</formula>
    </cfRule>
  </conditionalFormatting>
  <conditionalFormatting sqref="J55 J58">
    <cfRule type="cellIs" dxfId="7180" priority="14" operator="equal">
      <formula>"IDF"</formula>
    </cfRule>
    <cfRule type="cellIs" dxfId="7179" priority="15" operator="equal">
      <formula>"Costco"</formula>
    </cfRule>
    <cfRule type="cellIs" dxfId="7178" priority="16" operator="equal">
      <formula>"Gutzy"</formula>
    </cfRule>
    <cfRule type="cellIs" dxfId="7177" priority="17" operator="equal">
      <formula>"LCP"</formula>
    </cfRule>
  </conditionalFormatting>
  <conditionalFormatting sqref="J55 J58">
    <cfRule type="cellIs" dxfId="7176" priority="13" operator="equal">
      <formula>"Receiving"</formula>
    </cfRule>
  </conditionalFormatting>
  <conditionalFormatting sqref="J53 J56">
    <cfRule type="cellIs" dxfId="7175" priority="12" operator="equal">
      <formula>"SLC"</formula>
    </cfRule>
  </conditionalFormatting>
  <conditionalFormatting sqref="J53 J56">
    <cfRule type="cellIs" dxfId="7174" priority="8" operator="equal">
      <formula>"IDF"</formula>
    </cfRule>
    <cfRule type="cellIs" dxfId="7173" priority="9" operator="equal">
      <formula>"Costco"</formula>
    </cfRule>
    <cfRule type="cellIs" dxfId="7172" priority="10" operator="equal">
      <formula>"Gutzy"</formula>
    </cfRule>
    <cfRule type="cellIs" dxfId="7171" priority="11" operator="equal">
      <formula>"LCP"</formula>
    </cfRule>
  </conditionalFormatting>
  <conditionalFormatting sqref="J53 J56">
    <cfRule type="cellIs" dxfId="7170" priority="7" operator="equal">
      <formula>"Receiving"</formula>
    </cfRule>
  </conditionalFormatting>
  <conditionalFormatting sqref="J54 J57">
    <cfRule type="cellIs" dxfId="7169" priority="6" operator="equal">
      <formula>"SLC"</formula>
    </cfRule>
  </conditionalFormatting>
  <conditionalFormatting sqref="J54 J57">
    <cfRule type="cellIs" dxfId="7168" priority="2" operator="equal">
      <formula>"IDF"</formula>
    </cfRule>
    <cfRule type="cellIs" dxfId="7167" priority="3" operator="equal">
      <formula>"Costco"</formula>
    </cfRule>
    <cfRule type="cellIs" dxfId="7166" priority="4" operator="equal">
      <formula>"Gutzy"</formula>
    </cfRule>
    <cfRule type="cellIs" dxfId="7165" priority="5" operator="equal">
      <formula>"LCP"</formula>
    </cfRule>
  </conditionalFormatting>
  <conditionalFormatting sqref="J54 J57">
    <cfRule type="cellIs" dxfId="716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408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08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73EFDF-3F7B-4FB9-B036-E51DDE3DB050}">
          <x14:formula1>
            <xm:f>Lists!$A$1:$A$52</xm:f>
          </x14:formula1>
          <xm:sqref>C1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93674-38B2-473D-8F74-36DB7B8F0C57}">
  <sheetPr codeName="Sheet260">
    <tabColor rgb="FFFF0000"/>
    <pageSetUpPr fitToPage="1"/>
  </sheetPr>
  <dimension ref="A1:BC273"/>
  <sheetViews>
    <sheetView zoomScale="90" zoomScaleNormal="90" zoomScaleSheetLayoutView="37" workbookViewId="0">
      <selection activeCell="G74" sqref="G74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7109375" style="129" bestFit="1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.7109375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190</v>
      </c>
    </row>
    <row r="2" spans="1:36" ht="8.25" customHeight="1" thickBot="1" x14ac:dyDescent="0.3"/>
    <row r="3" spans="1:36" ht="16.5" thickBot="1" x14ac:dyDescent="0.3">
      <c r="A3" s="476">
        <f>VLOOKUP(C1,Lists!A1:B52,2)</f>
        <v>46145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46146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46147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34732</v>
      </c>
      <c r="C5" s="137">
        <v>83644</v>
      </c>
      <c r="D5" s="395">
        <v>280682</v>
      </c>
      <c r="E5" s="137" t="s">
        <v>62</v>
      </c>
      <c r="F5" s="138"/>
      <c r="G5" s="305"/>
      <c r="H5" s="138"/>
      <c r="I5" s="310"/>
      <c r="J5" s="135" t="s">
        <v>19</v>
      </c>
      <c r="K5" s="207">
        <v>34747</v>
      </c>
      <c r="L5" s="137">
        <v>84110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34767</v>
      </c>
      <c r="U5" s="137">
        <v>84166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34733</v>
      </c>
      <c r="C6" s="128">
        <v>83565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34748</v>
      </c>
      <c r="L6" s="128">
        <v>84111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34768</v>
      </c>
      <c r="U6" s="148">
        <v>84167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34734</v>
      </c>
      <c r="C7" s="128">
        <v>83566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34749</v>
      </c>
      <c r="L7" s="128">
        <v>84112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34769</v>
      </c>
      <c r="U7" s="128">
        <v>84168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34735</v>
      </c>
      <c r="C8" s="128">
        <v>83567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34750</v>
      </c>
      <c r="L8" s="128">
        <v>84113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34770</v>
      </c>
      <c r="U8" s="128">
        <v>84169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45">
        <v>34736</v>
      </c>
      <c r="C9" s="128">
        <v>83568</v>
      </c>
      <c r="D9" s="128"/>
      <c r="E9" s="128" t="s">
        <v>70</v>
      </c>
      <c r="F9" s="142"/>
      <c r="G9" s="302"/>
      <c r="H9" s="142"/>
      <c r="I9" s="309">
        <v>46147</v>
      </c>
      <c r="J9" s="145" t="s">
        <v>19</v>
      </c>
      <c r="K9" s="205">
        <v>34751</v>
      </c>
      <c r="L9" s="128">
        <v>84114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34771</v>
      </c>
      <c r="U9" s="128">
        <v>84170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34737</v>
      </c>
      <c r="C10" s="128">
        <v>83569</v>
      </c>
      <c r="D10" s="128"/>
      <c r="E10" s="128" t="s">
        <v>72</v>
      </c>
      <c r="F10" s="142"/>
      <c r="G10" s="302"/>
      <c r="H10" s="142"/>
      <c r="I10" s="311"/>
      <c r="J10" s="145" t="s">
        <v>19</v>
      </c>
      <c r="K10" s="205">
        <v>34752</v>
      </c>
      <c r="L10" s="128">
        <v>84115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34772</v>
      </c>
      <c r="U10" s="128">
        <v>84171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34738</v>
      </c>
      <c r="C11" s="128">
        <v>83570</v>
      </c>
      <c r="D11" s="128"/>
      <c r="E11" s="128" t="s">
        <v>62</v>
      </c>
      <c r="F11" s="142"/>
      <c r="G11" s="302"/>
      <c r="H11" s="142"/>
      <c r="I11" s="311"/>
      <c r="J11" s="145" t="s">
        <v>19</v>
      </c>
      <c r="K11" s="205">
        <v>34753</v>
      </c>
      <c r="L11" s="128">
        <v>84116</v>
      </c>
      <c r="M11" s="128"/>
      <c r="N11" s="128" t="s">
        <v>62</v>
      </c>
      <c r="O11" s="142"/>
      <c r="P11" s="302"/>
      <c r="Q11" s="142"/>
      <c r="R11" s="311"/>
      <c r="S11" s="145" t="s">
        <v>19</v>
      </c>
      <c r="T11" s="245">
        <v>34773</v>
      </c>
      <c r="U11" s="128">
        <v>84172</v>
      </c>
      <c r="V11" s="128"/>
      <c r="W11" s="128" t="s">
        <v>70</v>
      </c>
      <c r="X11" s="142"/>
      <c r="Y11" s="302"/>
      <c r="Z11" s="142"/>
      <c r="AA11" s="311">
        <v>46150</v>
      </c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34739</v>
      </c>
      <c r="C12" s="128">
        <v>83571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34754</v>
      </c>
      <c r="L12" s="128">
        <v>84117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34774</v>
      </c>
      <c r="U12" s="128">
        <v>84173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34740</v>
      </c>
      <c r="C13" s="128">
        <v>83572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34755</v>
      </c>
      <c r="L13" s="128">
        <v>84118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34775</v>
      </c>
      <c r="U13" s="128">
        <v>84174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34741</v>
      </c>
      <c r="C14" s="128">
        <v>83574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34756</v>
      </c>
      <c r="L14" s="128">
        <v>84119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34776</v>
      </c>
      <c r="U14" s="128">
        <v>84175</v>
      </c>
      <c r="V14" s="128"/>
      <c r="W14" s="128" t="s">
        <v>89</v>
      </c>
      <c r="X14" s="142" t="s">
        <v>70</v>
      </c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34742</v>
      </c>
      <c r="C15" s="128">
        <v>83575</v>
      </c>
      <c r="D15" s="128"/>
      <c r="E15" s="128" t="s">
        <v>115</v>
      </c>
      <c r="F15" s="142"/>
      <c r="G15" s="302"/>
      <c r="H15" s="142"/>
      <c r="I15" s="311"/>
      <c r="J15" s="145" t="s">
        <v>19</v>
      </c>
      <c r="K15" s="205">
        <v>34757</v>
      </c>
      <c r="L15" s="128">
        <v>84120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34777</v>
      </c>
      <c r="U15" s="128">
        <v>84176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34743</v>
      </c>
      <c r="C16" s="128">
        <v>83576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05">
        <v>34758</v>
      </c>
      <c r="L16" s="148">
        <v>84121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34778</v>
      </c>
      <c r="U16" s="128">
        <v>84177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19</v>
      </c>
      <c r="B17" s="205">
        <v>34744</v>
      </c>
      <c r="C17" s="128">
        <v>83577</v>
      </c>
      <c r="D17" s="128"/>
      <c r="E17" s="128" t="s">
        <v>115</v>
      </c>
      <c r="F17" s="142"/>
      <c r="G17" s="302"/>
      <c r="H17" s="142"/>
      <c r="I17" s="311"/>
      <c r="J17" s="145" t="s">
        <v>19</v>
      </c>
      <c r="K17" s="205">
        <v>34759</v>
      </c>
      <c r="L17" s="128">
        <v>84122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34779</v>
      </c>
      <c r="U17" s="128">
        <v>84178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128">
        <v>34745</v>
      </c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34760</v>
      </c>
      <c r="L18" s="128">
        <v>84123</v>
      </c>
      <c r="M18" s="128"/>
      <c r="N18" s="128" t="s">
        <v>71</v>
      </c>
      <c r="O18" s="142"/>
      <c r="P18" s="302"/>
      <c r="Q18" s="142"/>
      <c r="R18" s="311"/>
      <c r="S18" s="145" t="s">
        <v>19</v>
      </c>
      <c r="T18" s="205">
        <v>34780</v>
      </c>
      <c r="U18" s="128">
        <v>84179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128">
        <v>34746</v>
      </c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34761</v>
      </c>
      <c r="L19" s="128">
        <v>84124</v>
      </c>
      <c r="M19" s="128"/>
      <c r="N19" s="128" t="s">
        <v>115</v>
      </c>
      <c r="O19" s="142"/>
      <c r="P19" s="302"/>
      <c r="Q19" s="142"/>
      <c r="R19" s="311"/>
      <c r="S19" s="145" t="s">
        <v>19</v>
      </c>
      <c r="T19" s="205">
        <v>34781</v>
      </c>
      <c r="U19" s="128">
        <v>84180</v>
      </c>
      <c r="V19" s="128"/>
      <c r="W19" s="128" t="s">
        <v>71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19</v>
      </c>
      <c r="K20" s="205">
        <v>34762</v>
      </c>
      <c r="L20" s="148">
        <v>84125</v>
      </c>
      <c r="M20" s="128"/>
      <c r="N20" s="128" t="s">
        <v>115</v>
      </c>
      <c r="O20" s="142"/>
      <c r="P20" s="302"/>
      <c r="Q20" s="142"/>
      <c r="R20" s="315"/>
      <c r="S20" s="145" t="s">
        <v>19</v>
      </c>
      <c r="T20" s="205">
        <v>34782</v>
      </c>
      <c r="U20" s="128">
        <v>84181</v>
      </c>
      <c r="V20" s="128"/>
      <c r="W20" s="128" t="s">
        <v>115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19</v>
      </c>
      <c r="K21" s="205">
        <v>34763</v>
      </c>
      <c r="L21" s="128">
        <v>84146</v>
      </c>
      <c r="M21" s="172"/>
      <c r="N21" s="128" t="s">
        <v>115</v>
      </c>
      <c r="O21" s="142"/>
      <c r="P21" s="302"/>
      <c r="Q21" s="142"/>
      <c r="R21" s="311"/>
      <c r="S21" s="145" t="s">
        <v>19</v>
      </c>
      <c r="T21" s="205">
        <v>34783</v>
      </c>
      <c r="U21" s="128">
        <v>84182</v>
      </c>
      <c r="V21" s="128"/>
      <c r="W21" s="128" t="s">
        <v>115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20</v>
      </c>
      <c r="K22" s="205">
        <v>34764</v>
      </c>
      <c r="L22" s="153">
        <v>84271</v>
      </c>
      <c r="M22" s="245">
        <v>280682</v>
      </c>
      <c r="N22" s="128" t="s">
        <v>62</v>
      </c>
      <c r="O22" s="142"/>
      <c r="P22" s="302"/>
      <c r="Q22" s="142"/>
      <c r="R22" s="315"/>
      <c r="S22" s="152" t="s">
        <v>20</v>
      </c>
      <c r="T22" s="205">
        <v>34784</v>
      </c>
      <c r="U22" s="153">
        <v>84274</v>
      </c>
      <c r="V22" s="245">
        <v>280616</v>
      </c>
      <c r="W22" s="128" t="s">
        <v>89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20</v>
      </c>
      <c r="K23" s="205">
        <v>34765</v>
      </c>
      <c r="L23" s="153">
        <v>84273</v>
      </c>
      <c r="M23" s="245">
        <v>280616</v>
      </c>
      <c r="N23" s="128" t="s">
        <v>62</v>
      </c>
      <c r="O23" s="142"/>
      <c r="P23" s="302"/>
      <c r="Q23" s="142"/>
      <c r="R23" s="315"/>
      <c r="S23" s="152" t="s">
        <v>20</v>
      </c>
      <c r="T23" s="205">
        <v>34785</v>
      </c>
      <c r="U23" s="153">
        <v>84275</v>
      </c>
      <c r="V23" s="245">
        <v>280616</v>
      </c>
      <c r="W23" s="128" t="s">
        <v>89</v>
      </c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63</v>
      </c>
      <c r="K24" s="205">
        <v>34766</v>
      </c>
      <c r="L24" s="153"/>
      <c r="M24" s="128"/>
      <c r="N24" s="128"/>
      <c r="O24" s="142"/>
      <c r="P24" s="302"/>
      <c r="Q24" s="142"/>
      <c r="R24" s="311"/>
      <c r="S24" s="152" t="s">
        <v>63</v>
      </c>
      <c r="T24" s="205">
        <v>34786</v>
      </c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2" t="s">
        <v>12</v>
      </c>
      <c r="K25" s="141">
        <v>30041473</v>
      </c>
      <c r="L25" s="154" t="s">
        <v>77</v>
      </c>
      <c r="M25" s="141"/>
      <c r="N25" s="141"/>
      <c r="O25" s="142" t="s">
        <v>16</v>
      </c>
      <c r="P25" s="304"/>
      <c r="Q25" s="143"/>
      <c r="R25" s="316"/>
      <c r="S25" s="152" t="s">
        <v>12</v>
      </c>
      <c r="T25" s="128">
        <v>30041517</v>
      </c>
      <c r="U25" s="153" t="s">
        <v>81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/>
      <c r="B26" s="128"/>
      <c r="C26" s="128"/>
      <c r="D26" s="128"/>
      <c r="E26" s="128"/>
      <c r="F26" s="162"/>
      <c r="G26" s="128"/>
      <c r="H26" s="142"/>
      <c r="I26" s="311"/>
      <c r="J26" s="156" t="s">
        <v>12</v>
      </c>
      <c r="K26" s="141">
        <v>30041079</v>
      </c>
      <c r="L26" s="154" t="s">
        <v>77</v>
      </c>
      <c r="M26" s="141"/>
      <c r="N26" s="141"/>
      <c r="O26" s="143" t="s">
        <v>14</v>
      </c>
      <c r="P26" s="304"/>
      <c r="Q26" s="143"/>
      <c r="R26" s="316"/>
      <c r="S26" s="145" t="s">
        <v>12</v>
      </c>
      <c r="T26" s="148">
        <v>30041203</v>
      </c>
      <c r="U26" s="153" t="s">
        <v>13</v>
      </c>
      <c r="V26" s="128"/>
      <c r="W26" s="128"/>
      <c r="X26" s="162" t="s">
        <v>66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56" t="s">
        <v>12</v>
      </c>
      <c r="B27" s="128">
        <v>30041132</v>
      </c>
      <c r="C27" s="128" t="s">
        <v>13</v>
      </c>
      <c r="D27" s="128"/>
      <c r="E27" s="128"/>
      <c r="F27" s="250" t="s">
        <v>17</v>
      </c>
      <c r="G27" s="175"/>
      <c r="H27" s="142"/>
      <c r="I27" s="311"/>
      <c r="J27" s="156" t="s">
        <v>12</v>
      </c>
      <c r="K27" s="141">
        <v>30041138</v>
      </c>
      <c r="L27" s="154" t="s">
        <v>13</v>
      </c>
      <c r="M27" s="141"/>
      <c r="N27" s="141"/>
      <c r="O27" s="143" t="s">
        <v>17</v>
      </c>
      <c r="P27" s="304"/>
      <c r="Q27" s="143"/>
      <c r="R27" s="316"/>
      <c r="S27" s="145" t="s">
        <v>12</v>
      </c>
      <c r="T27" s="148">
        <v>30041506</v>
      </c>
      <c r="U27" s="153" t="s">
        <v>77</v>
      </c>
      <c r="V27" s="128"/>
      <c r="W27" s="128"/>
      <c r="X27" s="142" t="s">
        <v>14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 t="s">
        <v>12</v>
      </c>
      <c r="B28" s="128">
        <v>30041203</v>
      </c>
      <c r="C28" s="128" t="s">
        <v>13</v>
      </c>
      <c r="D28" s="128"/>
      <c r="E28" s="128"/>
      <c r="F28" s="162" t="s">
        <v>78</v>
      </c>
      <c r="G28" s="128"/>
      <c r="H28" s="142"/>
      <c r="I28" s="311"/>
      <c r="J28" s="145" t="s">
        <v>12</v>
      </c>
      <c r="K28" s="128">
        <v>30041642</v>
      </c>
      <c r="L28" s="153" t="s">
        <v>79</v>
      </c>
      <c r="M28" s="128"/>
      <c r="N28" s="128"/>
      <c r="O28" s="142" t="s">
        <v>64</v>
      </c>
      <c r="P28" s="302"/>
      <c r="Q28" s="142"/>
      <c r="R28" s="311"/>
      <c r="S28" s="145" t="s">
        <v>12</v>
      </c>
      <c r="T28" s="128">
        <v>30041687</v>
      </c>
      <c r="U28" s="148" t="s">
        <v>77</v>
      </c>
      <c r="V28" s="128"/>
      <c r="W28" s="128"/>
      <c r="X28" s="142" t="s">
        <v>17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/>
      <c r="B29" s="128"/>
      <c r="C29" s="128"/>
      <c r="D29" s="128"/>
      <c r="E29" s="128"/>
      <c r="F29" s="162"/>
      <c r="G29" s="128"/>
      <c r="H29" s="142"/>
      <c r="I29" s="311"/>
      <c r="J29" s="145" t="s">
        <v>12</v>
      </c>
      <c r="K29" s="128">
        <v>30041648</v>
      </c>
      <c r="L29" s="148" t="s">
        <v>79</v>
      </c>
      <c r="M29" s="128"/>
      <c r="N29" s="128"/>
      <c r="O29" s="142" t="s">
        <v>78</v>
      </c>
      <c r="P29" s="302"/>
      <c r="Q29" s="142"/>
      <c r="R29" s="311"/>
      <c r="S29" s="145" t="s">
        <v>12</v>
      </c>
      <c r="T29" s="128">
        <v>30041560</v>
      </c>
      <c r="U29" s="128" t="s">
        <v>77</v>
      </c>
      <c r="V29" s="128"/>
      <c r="W29" s="128"/>
      <c r="X29" s="142" t="s">
        <v>78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298"/>
      <c r="B30" s="299"/>
      <c r="C30" s="299"/>
      <c r="D30" s="299"/>
      <c r="E30" s="299"/>
      <c r="F30" s="297"/>
      <c r="G30" s="306"/>
      <c r="H30" s="297"/>
      <c r="I30" s="313"/>
      <c r="J30" s="298" t="s">
        <v>12</v>
      </c>
      <c r="K30" s="299">
        <v>30041516</v>
      </c>
      <c r="L30" s="300" t="s">
        <v>81</v>
      </c>
      <c r="M30" s="299"/>
      <c r="N30" s="299"/>
      <c r="O30" s="297"/>
      <c r="P30" s="306"/>
      <c r="Q30" s="297"/>
      <c r="R30" s="313"/>
      <c r="S30" s="145" t="s">
        <v>12</v>
      </c>
      <c r="T30" s="128">
        <v>30041133</v>
      </c>
      <c r="U30" s="128" t="s">
        <v>13</v>
      </c>
      <c r="V30" s="128"/>
      <c r="W30" s="128"/>
      <c r="X30" s="142" t="s">
        <v>66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298"/>
      <c r="B31" s="299"/>
      <c r="C31" s="299"/>
      <c r="D31" s="299"/>
      <c r="E31" s="299"/>
      <c r="F31" s="297"/>
      <c r="G31" s="306"/>
      <c r="H31" s="297"/>
      <c r="I31" s="313"/>
      <c r="J31" s="298" t="s">
        <v>12</v>
      </c>
      <c r="K31" s="299">
        <v>30041643</v>
      </c>
      <c r="L31" s="299" t="s">
        <v>79</v>
      </c>
      <c r="M31" s="299"/>
      <c r="N31" s="299"/>
      <c r="O31" s="297"/>
      <c r="P31" s="306"/>
      <c r="Q31" s="297"/>
      <c r="R31" s="313"/>
      <c r="S31" s="298" t="s">
        <v>12</v>
      </c>
      <c r="T31" s="299">
        <v>30041131</v>
      </c>
      <c r="U31" s="403" t="s">
        <v>13</v>
      </c>
      <c r="V31" s="299"/>
      <c r="W31" s="299"/>
      <c r="X31" s="404" t="s">
        <v>65</v>
      </c>
      <c r="Y31" s="299"/>
      <c r="Z31" s="297"/>
      <c r="AA31" s="313"/>
    </row>
    <row r="32" spans="1:36" ht="16.5" thickBot="1" x14ac:dyDescent="0.3">
      <c r="A32" s="488">
        <f>S3+1</f>
        <v>46148</v>
      </c>
      <c r="B32" s="489"/>
      <c r="C32" s="489"/>
      <c r="D32" s="489"/>
      <c r="E32" s="489"/>
      <c r="F32" s="489"/>
      <c r="G32" s="489"/>
      <c r="H32" s="489"/>
      <c r="I32" s="490"/>
      <c r="J32" s="491">
        <v>46149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46150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34787</v>
      </c>
      <c r="C34" s="137">
        <v>84149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141">
        <v>34804</v>
      </c>
      <c r="L34" s="137">
        <v>84147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34823</v>
      </c>
      <c r="U34" s="137">
        <v>84224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34788</v>
      </c>
      <c r="C35" s="128">
        <v>84150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128">
        <v>34805</v>
      </c>
      <c r="L35" s="128">
        <v>84148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128">
        <v>34824</v>
      </c>
      <c r="U35" s="128">
        <v>84225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34789</v>
      </c>
      <c r="C36" s="128">
        <v>84151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128">
        <v>34806</v>
      </c>
      <c r="L36" s="128">
        <v>84237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34825</v>
      </c>
      <c r="U36" s="128">
        <v>84226</v>
      </c>
      <c r="V36" s="128"/>
      <c r="W36" s="128" t="s">
        <v>62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34790</v>
      </c>
      <c r="C37" s="128">
        <v>84152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128">
        <v>34807</v>
      </c>
      <c r="L37" s="128">
        <v>84238</v>
      </c>
      <c r="M37" s="128"/>
      <c r="N37" s="128" t="s">
        <v>69</v>
      </c>
      <c r="O37" s="142"/>
      <c r="P37" s="302"/>
      <c r="Q37" s="142"/>
      <c r="R37" s="311"/>
      <c r="S37" s="145" t="s">
        <v>19</v>
      </c>
      <c r="T37" s="205">
        <v>34826</v>
      </c>
      <c r="U37" s="128">
        <v>84227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34791</v>
      </c>
      <c r="C38" s="128">
        <v>84153</v>
      </c>
      <c r="D38" s="128"/>
      <c r="E38" s="128" t="s">
        <v>69</v>
      </c>
      <c r="F38" s="142"/>
      <c r="G38" s="302"/>
      <c r="H38" s="142"/>
      <c r="I38" s="311"/>
      <c r="J38" s="145" t="s">
        <v>19</v>
      </c>
      <c r="K38" s="128">
        <v>34808</v>
      </c>
      <c r="L38" s="128">
        <v>84239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128">
        <v>34827</v>
      </c>
      <c r="U38" s="128">
        <v>84228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34792</v>
      </c>
      <c r="C39" s="128">
        <v>84154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128">
        <v>34809</v>
      </c>
      <c r="L39" s="128">
        <v>84240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34828</v>
      </c>
      <c r="U39" s="128">
        <v>84229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34793</v>
      </c>
      <c r="C40" s="128">
        <v>83155</v>
      </c>
      <c r="D40" s="128" t="s">
        <v>191</v>
      </c>
      <c r="E40" s="128" t="s">
        <v>73</v>
      </c>
      <c r="F40" s="142"/>
      <c r="G40" s="302"/>
      <c r="H40" s="142"/>
      <c r="I40" s="311"/>
      <c r="J40" s="145" t="s">
        <v>19</v>
      </c>
      <c r="K40" s="128">
        <v>34810</v>
      </c>
      <c r="L40" s="128">
        <v>84241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34829</v>
      </c>
      <c r="U40" s="128">
        <v>84230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34794</v>
      </c>
      <c r="C41" s="128">
        <v>84156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128">
        <v>34811</v>
      </c>
      <c r="L41" s="128">
        <v>84242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34830</v>
      </c>
      <c r="U41" s="128">
        <v>84231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34795</v>
      </c>
      <c r="C42" s="128">
        <v>84157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128">
        <v>34812</v>
      </c>
      <c r="L42" s="128">
        <v>84243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34831</v>
      </c>
      <c r="U42" s="128">
        <v>84232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34796</v>
      </c>
      <c r="C43" s="128">
        <v>84158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128">
        <v>34813</v>
      </c>
      <c r="L43" s="128">
        <v>84244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34832</v>
      </c>
      <c r="U43" s="128">
        <v>84233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34797</v>
      </c>
      <c r="C44" s="128">
        <v>84159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128">
        <v>34814</v>
      </c>
      <c r="L44" s="128">
        <v>84245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34833</v>
      </c>
      <c r="U44" s="128">
        <v>84234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34798</v>
      </c>
      <c r="C45" s="148">
        <v>84160</v>
      </c>
      <c r="D45" s="128"/>
      <c r="E45" s="128" t="s">
        <v>62</v>
      </c>
      <c r="F45" s="142"/>
      <c r="G45" s="302"/>
      <c r="H45" s="142"/>
      <c r="I45" s="311"/>
      <c r="J45" s="145" t="s">
        <v>19</v>
      </c>
      <c r="K45" s="128">
        <v>34815</v>
      </c>
      <c r="L45" s="148">
        <v>84246</v>
      </c>
      <c r="M45" s="128"/>
      <c r="N45" s="128" t="s">
        <v>62</v>
      </c>
      <c r="O45" s="142"/>
      <c r="P45" s="302"/>
      <c r="Q45" s="142"/>
      <c r="R45" s="311"/>
      <c r="S45" s="145" t="s">
        <v>19</v>
      </c>
      <c r="T45" s="128">
        <v>34834</v>
      </c>
      <c r="U45" s="148">
        <v>84235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34799</v>
      </c>
      <c r="C46" s="128">
        <v>84161</v>
      </c>
      <c r="D46" s="128"/>
      <c r="E46" s="128" t="s">
        <v>62</v>
      </c>
      <c r="F46" s="142"/>
      <c r="G46" s="302"/>
      <c r="H46" s="142"/>
      <c r="I46" s="311"/>
      <c r="J46" s="145" t="s">
        <v>19</v>
      </c>
      <c r="K46" s="128">
        <v>34816</v>
      </c>
      <c r="L46" s="128">
        <v>84247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128">
        <v>34835</v>
      </c>
      <c r="U46" s="128">
        <v>84236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34800</v>
      </c>
      <c r="C47" s="128">
        <v>84162</v>
      </c>
      <c r="D47" s="128"/>
      <c r="E47" s="128" t="s">
        <v>72</v>
      </c>
      <c r="F47" s="142"/>
      <c r="G47" s="302"/>
      <c r="H47" s="142"/>
      <c r="I47" s="311"/>
      <c r="J47" s="145" t="s">
        <v>20</v>
      </c>
      <c r="K47" s="128">
        <v>34817</v>
      </c>
      <c r="L47" s="128">
        <v>84276</v>
      </c>
      <c r="M47" s="406" t="s">
        <v>196</v>
      </c>
      <c r="N47" s="128" t="s">
        <v>62</v>
      </c>
      <c r="O47" s="142"/>
      <c r="P47" s="302"/>
      <c r="Q47" s="142"/>
      <c r="R47" s="311"/>
      <c r="S47" s="145" t="s">
        <v>20</v>
      </c>
      <c r="T47" s="205">
        <v>34836</v>
      </c>
      <c r="U47" s="128">
        <v>84278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34801</v>
      </c>
      <c r="C48" s="128">
        <v>84163</v>
      </c>
      <c r="D48" s="128"/>
      <c r="E48" s="128" t="s">
        <v>72</v>
      </c>
      <c r="F48" s="142"/>
      <c r="G48" s="302"/>
      <c r="H48" s="142"/>
      <c r="I48" s="311"/>
      <c r="J48" s="145" t="s">
        <v>20</v>
      </c>
      <c r="K48" s="128">
        <v>34818</v>
      </c>
      <c r="L48" s="128">
        <v>84277</v>
      </c>
      <c r="M48" s="128"/>
      <c r="N48" s="128" t="s">
        <v>62</v>
      </c>
      <c r="O48" s="142"/>
      <c r="P48" s="302"/>
      <c r="Q48" s="142"/>
      <c r="R48" s="311"/>
      <c r="S48" s="145" t="s">
        <v>20</v>
      </c>
      <c r="T48" s="128">
        <v>34837</v>
      </c>
      <c r="U48" s="128">
        <v>84279</v>
      </c>
      <c r="V48" s="128"/>
      <c r="W48" s="128" t="s">
        <v>62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34802</v>
      </c>
      <c r="C49" s="148">
        <v>84164</v>
      </c>
      <c r="D49" s="128"/>
      <c r="E49" s="128" t="s">
        <v>71</v>
      </c>
      <c r="F49" s="142"/>
      <c r="G49" s="302"/>
      <c r="H49" s="142"/>
      <c r="I49" s="315"/>
      <c r="J49" s="145" t="s">
        <v>22</v>
      </c>
      <c r="K49" s="128">
        <v>34819</v>
      </c>
      <c r="L49" s="148">
        <v>4501363200</v>
      </c>
      <c r="M49" s="128"/>
      <c r="N49" s="128"/>
      <c r="O49" s="142"/>
      <c r="P49" s="302"/>
      <c r="Q49" s="142"/>
      <c r="R49" s="315"/>
      <c r="S49" s="145" t="s">
        <v>22</v>
      </c>
      <c r="T49" s="205">
        <v>34838</v>
      </c>
      <c r="U49" s="148">
        <v>4501363434</v>
      </c>
      <c r="V49" s="128"/>
      <c r="W49" s="128"/>
      <c r="X49" s="142" t="s">
        <v>74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34803</v>
      </c>
      <c r="C50" s="128">
        <v>84165</v>
      </c>
      <c r="D50" s="128"/>
      <c r="E50" s="128" t="s">
        <v>71</v>
      </c>
      <c r="F50" s="142"/>
      <c r="G50" s="302"/>
      <c r="H50" s="142"/>
      <c r="I50" s="311"/>
      <c r="J50" s="152" t="s">
        <v>22</v>
      </c>
      <c r="K50" s="128">
        <v>34820</v>
      </c>
      <c r="L50" s="128">
        <v>4501363201</v>
      </c>
      <c r="M50" s="128"/>
      <c r="N50" s="128"/>
      <c r="O50" s="142"/>
      <c r="P50" s="302"/>
      <c r="Q50" s="142"/>
      <c r="R50" s="311"/>
      <c r="S50" s="152" t="s">
        <v>22</v>
      </c>
      <c r="T50" s="205">
        <v>34839</v>
      </c>
      <c r="U50" s="128">
        <v>4501363435</v>
      </c>
      <c r="V50" s="128"/>
      <c r="W50" s="128"/>
      <c r="X50" s="142" t="s">
        <v>15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 t="s">
        <v>22</v>
      </c>
      <c r="K51" s="128">
        <v>34822</v>
      </c>
      <c r="L51" s="153">
        <v>4501363202</v>
      </c>
      <c r="M51" s="128"/>
      <c r="N51" s="128"/>
      <c r="O51" s="142"/>
      <c r="P51" s="302"/>
      <c r="Q51" s="142"/>
      <c r="R51" s="315"/>
      <c r="S51" s="152" t="s">
        <v>22</v>
      </c>
      <c r="T51" s="205">
        <v>34840</v>
      </c>
      <c r="U51" s="153">
        <v>4501363438</v>
      </c>
      <c r="V51" s="128"/>
      <c r="W51" s="128"/>
      <c r="X51" s="142" t="s">
        <v>104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12</v>
      </c>
      <c r="B52" s="128">
        <v>30041518</v>
      </c>
      <c r="C52" s="153" t="s">
        <v>81</v>
      </c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30041497</v>
      </c>
      <c r="C53" s="153" t="s">
        <v>163</v>
      </c>
      <c r="D53" s="141"/>
      <c r="E53" s="141"/>
      <c r="F53" s="142" t="s">
        <v>64</v>
      </c>
      <c r="G53" s="304"/>
      <c r="H53" s="143"/>
      <c r="I53" s="316"/>
      <c r="J53" s="152" t="s">
        <v>12</v>
      </c>
      <c r="K53" s="141">
        <v>30041519</v>
      </c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>
        <v>30041520</v>
      </c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30041080</v>
      </c>
      <c r="C54" s="153" t="s">
        <v>77</v>
      </c>
      <c r="D54" s="141"/>
      <c r="E54" s="141"/>
      <c r="F54" s="143" t="s">
        <v>16</v>
      </c>
      <c r="G54" s="304"/>
      <c r="H54" s="143"/>
      <c r="I54" s="316"/>
      <c r="J54" s="156" t="s">
        <v>12</v>
      </c>
      <c r="K54" s="141">
        <v>30041489</v>
      </c>
      <c r="L54" s="154" t="s">
        <v>77</v>
      </c>
      <c r="M54" s="141"/>
      <c r="N54" s="141"/>
      <c r="O54" s="143" t="s">
        <v>64</v>
      </c>
      <c r="P54" s="304"/>
      <c r="Q54" s="143"/>
      <c r="R54" s="316"/>
      <c r="S54" s="156" t="s">
        <v>12</v>
      </c>
      <c r="T54" s="141">
        <v>30041813</v>
      </c>
      <c r="U54" s="154" t="s">
        <v>77</v>
      </c>
      <c r="V54" s="141"/>
      <c r="W54" s="141"/>
      <c r="X54" s="143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30041813</v>
      </c>
      <c r="C55" s="154" t="s">
        <v>77</v>
      </c>
      <c r="D55" s="141"/>
      <c r="E55" s="141"/>
      <c r="F55" s="143" t="s">
        <v>14</v>
      </c>
      <c r="G55" s="304"/>
      <c r="H55" s="143"/>
      <c r="I55" s="316"/>
      <c r="J55" s="156" t="s">
        <v>12</v>
      </c>
      <c r="K55" s="141">
        <v>30041561</v>
      </c>
      <c r="L55" s="154" t="s">
        <v>77</v>
      </c>
      <c r="M55" s="141"/>
      <c r="N55" s="141"/>
      <c r="O55" s="143" t="s">
        <v>16</v>
      </c>
      <c r="P55" s="304"/>
      <c r="Q55" s="143"/>
      <c r="R55" s="316"/>
      <c r="S55" s="156" t="s">
        <v>12</v>
      </c>
      <c r="T55" s="141">
        <v>30041142</v>
      </c>
      <c r="U55" s="154" t="s">
        <v>13</v>
      </c>
      <c r="V55" s="141"/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30041262</v>
      </c>
      <c r="C56" s="153" t="s">
        <v>77</v>
      </c>
      <c r="D56" s="128"/>
      <c r="E56" s="128"/>
      <c r="F56" s="142" t="s">
        <v>17</v>
      </c>
      <c r="G56" s="302"/>
      <c r="H56" s="142"/>
      <c r="I56" s="311"/>
      <c r="J56" s="152" t="s">
        <v>12</v>
      </c>
      <c r="K56" s="128">
        <v>30041080</v>
      </c>
      <c r="L56" s="153" t="s">
        <v>77</v>
      </c>
      <c r="M56" s="128"/>
      <c r="N56" s="128"/>
      <c r="O56" s="162" t="s">
        <v>14</v>
      </c>
      <c r="Q56" s="142"/>
      <c r="R56" s="311"/>
      <c r="S56" s="145" t="s">
        <v>12</v>
      </c>
      <c r="T56" s="128">
        <v>30041814</v>
      </c>
      <c r="U56" s="153" t="s">
        <v>77</v>
      </c>
      <c r="V56" s="128"/>
      <c r="W56" s="128"/>
      <c r="X56" s="142" t="s">
        <v>14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30041305</v>
      </c>
      <c r="C57" s="148"/>
      <c r="D57" s="128"/>
      <c r="E57" s="128"/>
      <c r="F57" s="142" t="s">
        <v>78</v>
      </c>
      <c r="G57" s="302"/>
      <c r="H57" s="142"/>
      <c r="I57" s="311"/>
      <c r="J57" s="156" t="s">
        <v>12</v>
      </c>
      <c r="K57" s="128">
        <v>30041687</v>
      </c>
      <c r="L57" s="148" t="s">
        <v>77</v>
      </c>
      <c r="M57" s="128"/>
      <c r="N57" s="128"/>
      <c r="O57" s="142" t="s">
        <v>118</v>
      </c>
      <c r="P57" s="302"/>
      <c r="Q57" s="142"/>
      <c r="R57" s="311"/>
      <c r="S57" s="145" t="s">
        <v>12</v>
      </c>
      <c r="T57" s="128">
        <v>30041557</v>
      </c>
      <c r="U57" s="148" t="s">
        <v>77</v>
      </c>
      <c r="V57" s="128"/>
      <c r="W57" s="128"/>
      <c r="X57" s="142" t="s">
        <v>118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28" t="s">
        <v>12</v>
      </c>
      <c r="B58" s="299">
        <v>30041650</v>
      </c>
      <c r="C58" s="300" t="s">
        <v>79</v>
      </c>
      <c r="D58" s="299"/>
      <c r="E58" s="299"/>
      <c r="F58" s="297" t="s">
        <v>65</v>
      </c>
      <c r="G58" s="306"/>
      <c r="H58" s="297"/>
      <c r="I58" s="313"/>
      <c r="J58" s="156" t="s">
        <v>12</v>
      </c>
      <c r="K58" s="299">
        <v>30041306</v>
      </c>
      <c r="L58" s="300" t="s">
        <v>94</v>
      </c>
      <c r="M58" s="299"/>
      <c r="N58" s="299"/>
      <c r="O58" s="297" t="s">
        <v>78</v>
      </c>
      <c r="P58" s="306"/>
      <c r="Q58" s="297"/>
      <c r="R58" s="313"/>
      <c r="S58" s="298" t="s">
        <v>12</v>
      </c>
      <c r="T58" s="299">
        <v>30041779</v>
      </c>
      <c r="U58" s="148" t="s">
        <v>77</v>
      </c>
      <c r="V58" s="299"/>
      <c r="W58" s="299"/>
      <c r="X58" s="297" t="s">
        <v>78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298" t="s">
        <v>12</v>
      </c>
      <c r="T59" s="158">
        <v>30036791</v>
      </c>
      <c r="U59" s="158" t="s">
        <v>192</v>
      </c>
      <c r="V59" s="158"/>
      <c r="W59" s="158"/>
      <c r="X59" s="159" t="s">
        <v>65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46151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46145</v>
      </c>
      <c r="M61" s="173">
        <f t="shared" ref="M61:M66" si="0">COUNTIF($A$5:$A$30,N61)</f>
        <v>2</v>
      </c>
      <c r="N61" s="174" t="s">
        <v>18</v>
      </c>
      <c r="O61" s="505">
        <f>J3</f>
        <v>46146</v>
      </c>
      <c r="P61" s="173">
        <f t="shared" ref="P61:P66" si="1">COUNTIF($J$5:$J$30,Q61)</f>
        <v>6</v>
      </c>
      <c r="Q61" s="174" t="s">
        <v>18</v>
      </c>
      <c r="R61" s="508">
        <f>S3</f>
        <v>46147</v>
      </c>
      <c r="S61" s="173">
        <f t="shared" ref="S61:S66" si="2">COUNTIF($S$5:$S$30,T61)</f>
        <v>6</v>
      </c>
      <c r="T61" s="174" t="s">
        <v>18</v>
      </c>
      <c r="U61" s="511">
        <f>A32</f>
        <v>46148</v>
      </c>
      <c r="V61" s="173">
        <f t="shared" ref="V61:V66" si="3">COUNTIF($A$34:$A$59,W61)</f>
        <v>7</v>
      </c>
      <c r="W61" s="174" t="s">
        <v>18</v>
      </c>
    </row>
    <row r="62" spans="1:43" x14ac:dyDescent="0.25">
      <c r="A62" s="135" t="s">
        <v>20</v>
      </c>
      <c r="B62" s="207">
        <v>34841</v>
      </c>
      <c r="C62" s="137">
        <v>84280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12</v>
      </c>
      <c r="N62" s="176" t="s">
        <v>19</v>
      </c>
      <c r="O62" s="506"/>
      <c r="P62" s="175">
        <f t="shared" si="1"/>
        <v>17</v>
      </c>
      <c r="Q62" s="176" t="s">
        <v>19</v>
      </c>
      <c r="R62" s="509"/>
      <c r="S62" s="175">
        <f t="shared" si="2"/>
        <v>17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05">
        <v>34842</v>
      </c>
      <c r="C63" s="128">
        <v>84138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34843</v>
      </c>
      <c r="C64" s="128">
        <v>84139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45">
        <v>34844</v>
      </c>
      <c r="C65" s="128">
        <v>84140</v>
      </c>
      <c r="D65" s="128"/>
      <c r="E65" s="128" t="s">
        <v>70</v>
      </c>
      <c r="F65" s="142"/>
      <c r="G65" s="302"/>
      <c r="H65" s="142"/>
      <c r="I65" s="309">
        <v>46153</v>
      </c>
      <c r="L65" s="503"/>
      <c r="M65" s="175">
        <f t="shared" si="0"/>
        <v>2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 t="s">
        <v>19</v>
      </c>
      <c r="B66" s="205">
        <v>34845</v>
      </c>
      <c r="C66" s="128">
        <v>84141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34846</v>
      </c>
      <c r="C67" s="128">
        <v>84142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17</v>
      </c>
      <c r="N67" s="178" t="s">
        <v>24</v>
      </c>
      <c r="O67" s="507"/>
      <c r="P67" s="177">
        <f>SUM(P61:P66)</f>
        <v>26</v>
      </c>
      <c r="Q67" s="178" t="s">
        <v>24</v>
      </c>
      <c r="R67" s="510"/>
      <c r="S67" s="177">
        <f>SUM(S61:S66)</f>
        <v>26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34847</v>
      </c>
      <c r="C68" s="128">
        <v>84143</v>
      </c>
      <c r="D68" s="128"/>
      <c r="E68" s="128" t="s">
        <v>69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34848</v>
      </c>
      <c r="C69" s="128">
        <v>84144</v>
      </c>
      <c r="D69" s="128"/>
      <c r="E69" s="128" t="s">
        <v>72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34849</v>
      </c>
      <c r="C70" s="128">
        <v>84145</v>
      </c>
      <c r="D70" s="128"/>
      <c r="E70" s="128" t="s">
        <v>62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34850</v>
      </c>
      <c r="C71" s="128">
        <v>84183</v>
      </c>
      <c r="D71" s="128"/>
      <c r="E71" s="128" t="s">
        <v>72</v>
      </c>
      <c r="F71" s="142"/>
      <c r="G71" s="302"/>
      <c r="H71" s="142"/>
      <c r="I71" s="311"/>
      <c r="L71" s="514">
        <f>J32</f>
        <v>46149</v>
      </c>
      <c r="M71" s="173">
        <f t="shared" ref="M71:M76" si="4">COUNTIF($J$34:$J$59,N71)</f>
        <v>6</v>
      </c>
      <c r="N71" s="174" t="s">
        <v>18</v>
      </c>
      <c r="O71" s="517">
        <f>S32</f>
        <v>46150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WW19</v>
      </c>
      <c r="V71" s="173">
        <f>SUM(M61,P61,S61,V61,S71,P71,M71)</f>
        <v>38</v>
      </c>
      <c r="W71" s="174" t="s">
        <v>18</v>
      </c>
    </row>
    <row r="72" spans="1:23" x14ac:dyDescent="0.25">
      <c r="A72" s="145" t="s">
        <v>19</v>
      </c>
      <c r="B72" s="205">
        <v>34851</v>
      </c>
      <c r="C72" s="128">
        <v>84221</v>
      </c>
      <c r="D72" s="128"/>
      <c r="E72" s="128" t="s">
        <v>71</v>
      </c>
      <c r="F72" s="142"/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12</v>
      </c>
      <c r="T72" s="176" t="s">
        <v>19</v>
      </c>
      <c r="U72" s="524"/>
      <c r="V72" s="175">
        <f>SUM(M62,P62,S62,V62,M72,P72,S72)</f>
        <v>101</v>
      </c>
      <c r="W72" s="176" t="s">
        <v>19</v>
      </c>
    </row>
    <row r="73" spans="1:23" x14ac:dyDescent="0.25">
      <c r="A73" s="145" t="s">
        <v>19</v>
      </c>
      <c r="B73" s="245">
        <v>34852</v>
      </c>
      <c r="C73" s="148">
        <v>84222</v>
      </c>
      <c r="D73" s="128"/>
      <c r="E73" s="128" t="s">
        <v>115</v>
      </c>
      <c r="F73" s="142"/>
      <c r="G73" s="302"/>
      <c r="H73" s="142"/>
      <c r="I73" s="309">
        <v>46152</v>
      </c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19</v>
      </c>
      <c r="B74" s="205">
        <v>34853</v>
      </c>
      <c r="C74" s="128">
        <v>84223</v>
      </c>
      <c r="D74" s="128"/>
      <c r="E74" s="128" t="s">
        <v>115</v>
      </c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34854</v>
      </c>
      <c r="C75" s="128">
        <v>4501363436</v>
      </c>
      <c r="D75" s="128"/>
      <c r="E75" s="128"/>
      <c r="F75" s="142" t="s">
        <v>75</v>
      </c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1</v>
      </c>
      <c r="T75" s="176" t="s">
        <v>22</v>
      </c>
      <c r="U75" s="524"/>
      <c r="V75" s="175">
        <f>SUM(M65,P65,S65,V65,M75,P75,S75)</f>
        <v>9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2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25</v>
      </c>
      <c r="Q77" s="178" t="s">
        <v>24</v>
      </c>
      <c r="R77" s="522"/>
      <c r="S77" s="177">
        <f>SUM(S71:S76)</f>
        <v>18</v>
      </c>
      <c r="T77" s="178" t="s">
        <v>24</v>
      </c>
      <c r="U77" s="525"/>
      <c r="V77" s="177">
        <f>SUM(V71:V76)</f>
        <v>160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 t="s">
        <v>12</v>
      </c>
      <c r="B79" s="128">
        <v>30036791</v>
      </c>
      <c r="C79" s="153"/>
      <c r="D79" s="128"/>
      <c r="E79" s="128"/>
      <c r="F79" s="142" t="s">
        <v>16</v>
      </c>
      <c r="G79" s="302"/>
      <c r="H79" s="142"/>
      <c r="I79" s="315"/>
    </row>
    <row r="80" spans="1:23" x14ac:dyDescent="0.25">
      <c r="A80" s="152" t="s">
        <v>12</v>
      </c>
      <c r="B80" s="128">
        <v>30042116</v>
      </c>
      <c r="C80" s="153" t="s">
        <v>81</v>
      </c>
      <c r="D80" s="128"/>
      <c r="E80" s="128"/>
      <c r="F80" s="142" t="s">
        <v>64</v>
      </c>
      <c r="G80" s="302"/>
      <c r="H80" s="142"/>
      <c r="I80" s="311"/>
    </row>
    <row r="81" spans="1:10" x14ac:dyDescent="0.25">
      <c r="A81" s="152" t="s">
        <v>12</v>
      </c>
      <c r="B81" s="141">
        <v>30041483</v>
      </c>
      <c r="C81" s="154" t="s">
        <v>94</v>
      </c>
      <c r="D81" s="141"/>
      <c r="E81" s="141"/>
      <c r="F81" s="142" t="s">
        <v>14</v>
      </c>
      <c r="G81" s="304"/>
      <c r="H81" s="143"/>
      <c r="I81" s="316"/>
    </row>
    <row r="82" spans="1:10" x14ac:dyDescent="0.25">
      <c r="A82" s="152" t="s">
        <v>12</v>
      </c>
      <c r="B82" s="141">
        <v>30041482</v>
      </c>
      <c r="C82" s="154" t="s">
        <v>94</v>
      </c>
      <c r="D82" s="141"/>
      <c r="E82" s="141"/>
      <c r="F82" s="143" t="s">
        <v>17</v>
      </c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12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17</v>
      </c>
      <c r="J90" s="189">
        <f>SUM(C90:G90)</f>
        <v>15</v>
      </c>
    </row>
    <row r="91" spans="1:10" x14ac:dyDescent="0.25">
      <c r="A91" s="190" t="s">
        <v>28</v>
      </c>
      <c r="B91" s="188">
        <f t="shared" ref="B91:G91" si="8">COUNTIF($J$5:$J$30,B89)</f>
        <v>6</v>
      </c>
      <c r="C91" s="188">
        <f t="shared" si="8"/>
        <v>17</v>
      </c>
      <c r="D91" s="188">
        <f t="shared" si="8"/>
        <v>2</v>
      </c>
      <c r="E91" s="188">
        <f t="shared" si="8"/>
        <v>0</v>
      </c>
      <c r="F91" s="188">
        <f t="shared" si="8"/>
        <v>0</v>
      </c>
      <c r="G91" s="188">
        <f t="shared" si="8"/>
        <v>1</v>
      </c>
      <c r="H91" s="189">
        <f t="shared" si="7"/>
        <v>26</v>
      </c>
      <c r="J91" s="189">
        <f t="shared" ref="J91:J96" si="9">SUM(C91:G91)</f>
        <v>20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17</v>
      </c>
      <c r="D92" s="188">
        <f t="shared" si="10"/>
        <v>2</v>
      </c>
      <c r="E92" s="188">
        <f t="shared" si="10"/>
        <v>0</v>
      </c>
      <c r="F92" s="188">
        <f t="shared" si="10"/>
        <v>0</v>
      </c>
      <c r="G92" s="188">
        <f t="shared" si="10"/>
        <v>1</v>
      </c>
      <c r="H92" s="189">
        <f t="shared" si="7"/>
        <v>26</v>
      </c>
      <c r="J92" s="189">
        <f t="shared" si="9"/>
        <v>20</v>
      </c>
    </row>
    <row r="93" spans="1:10" x14ac:dyDescent="0.25">
      <c r="A93" s="192" t="s">
        <v>30</v>
      </c>
      <c r="B93" s="188">
        <f t="shared" ref="B93:G93" si="11">COUNTIF($A$34:$A$59,B$89)</f>
        <v>7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24</v>
      </c>
      <c r="J93" s="189">
        <f t="shared" si="9"/>
        <v>17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24</v>
      </c>
      <c r="J94" s="189">
        <f t="shared" si="9"/>
        <v>18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25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12</v>
      </c>
      <c r="D96" s="188">
        <f t="shared" si="14"/>
        <v>1</v>
      </c>
      <c r="E96" s="188">
        <f t="shared" si="14"/>
        <v>0</v>
      </c>
      <c r="F96" s="188">
        <f t="shared" si="14"/>
        <v>1</v>
      </c>
      <c r="G96" s="188">
        <f t="shared" si="14"/>
        <v>0</v>
      </c>
      <c r="H96" s="189">
        <f t="shared" si="7"/>
        <v>18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38</v>
      </c>
      <c r="C97" s="196">
        <f t="shared" si="15"/>
        <v>101</v>
      </c>
      <c r="D97" s="196">
        <f t="shared" si="15"/>
        <v>10</v>
      </c>
      <c r="E97" s="196">
        <f t="shared" si="15"/>
        <v>0</v>
      </c>
      <c r="F97" s="196">
        <f t="shared" si="15"/>
        <v>9</v>
      </c>
      <c r="G97" s="196">
        <f t="shared" si="15"/>
        <v>2</v>
      </c>
      <c r="H97" s="179">
        <f t="shared" si="15"/>
        <v>160</v>
      </c>
      <c r="J97" s="179">
        <f>SUM(J90:J96)</f>
        <v>122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34732</v>
      </c>
      <c r="B101" s="197">
        <f t="shared" si="16"/>
        <v>83644</v>
      </c>
      <c r="C101" s="198">
        <f>IF(B5="","",$A$3)</f>
        <v>46145</v>
      </c>
      <c r="D101" s="197" t="str">
        <f>IF(A5="","",A5)</f>
        <v>LCP</v>
      </c>
      <c r="E101" s="197" t="str">
        <f>IF(E5="","",E5)</f>
        <v>INTEGRITY</v>
      </c>
      <c r="F101" s="197">
        <f>IF(D5="","",D5)</f>
        <v>280682</v>
      </c>
      <c r="G101" s="199" t="str">
        <f>IF(G5="","",G5)</f>
        <v/>
      </c>
      <c r="H101" s="200">
        <v>1</v>
      </c>
      <c r="I101" s="197">
        <f t="shared" ref="I101:J106" si="17">IF(K5="","",K5)</f>
        <v>34747</v>
      </c>
      <c r="J101" s="197">
        <f t="shared" si="17"/>
        <v>84110</v>
      </c>
      <c r="K101" s="198">
        <f t="shared" ref="K101:K106" si="18">IF(K5="","",$J$3)</f>
        <v>46146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34767</v>
      </c>
      <c r="R101" s="197">
        <f t="shared" si="23"/>
        <v>84166</v>
      </c>
      <c r="S101" s="198">
        <f t="shared" ref="S101:S106" si="24">IF(T5="","",$S$3)</f>
        <v>46147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34787</v>
      </c>
      <c r="Z101" s="197">
        <f t="shared" si="29"/>
        <v>84149</v>
      </c>
      <c r="AA101" s="198">
        <f t="shared" ref="AA101:AA108" si="30">IF(B34="","",$A$32)</f>
        <v>46148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34804</v>
      </c>
      <c r="AH101" s="197">
        <f t="shared" si="35"/>
        <v>84147</v>
      </c>
      <c r="AI101" s="198">
        <f t="shared" ref="AI101:AI108" si="36">IF(K34="","",$J$32)</f>
        <v>46149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34823</v>
      </c>
      <c r="AP101" s="197">
        <f t="shared" si="41"/>
        <v>84224</v>
      </c>
      <c r="AQ101" s="198">
        <f t="shared" ref="AQ101:AQ108" si="42">IF(T34="","",$S$32)</f>
        <v>46150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34733</v>
      </c>
      <c r="B102" s="197">
        <f t="shared" si="16"/>
        <v>83565</v>
      </c>
      <c r="C102" s="198">
        <f>IF(B6="","",$A$3)</f>
        <v>46145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34748</v>
      </c>
      <c r="J102" s="197">
        <f t="shared" si="17"/>
        <v>84111</v>
      </c>
      <c r="K102" s="198">
        <f t="shared" si="18"/>
        <v>46146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34768</v>
      </c>
      <c r="R102" s="197">
        <f t="shared" si="23"/>
        <v>84167</v>
      </c>
      <c r="S102" s="198">
        <f t="shared" si="24"/>
        <v>46147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34788</v>
      </c>
      <c r="Z102" s="197">
        <f t="shared" si="29"/>
        <v>84150</v>
      </c>
      <c r="AA102" s="198">
        <f t="shared" si="30"/>
        <v>46148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34805</v>
      </c>
      <c r="AH102" s="197">
        <f t="shared" si="35"/>
        <v>84148</v>
      </c>
      <c r="AI102" s="198">
        <f t="shared" si="36"/>
        <v>46149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34824</v>
      </c>
      <c r="AP102" s="197">
        <f t="shared" si="41"/>
        <v>84225</v>
      </c>
      <c r="AQ102" s="198">
        <f t="shared" si="42"/>
        <v>46150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34734</v>
      </c>
      <c r="B103" s="197">
        <f t="shared" si="16"/>
        <v>83566</v>
      </c>
      <c r="C103" s="198">
        <f>IF(B7="","",$A$3)</f>
        <v>46145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34749</v>
      </c>
      <c r="J103" s="197">
        <f t="shared" si="17"/>
        <v>84112</v>
      </c>
      <c r="K103" s="198">
        <f t="shared" si="18"/>
        <v>46146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34769</v>
      </c>
      <c r="R103" s="197">
        <f t="shared" si="23"/>
        <v>84168</v>
      </c>
      <c r="S103" s="198">
        <f t="shared" si="24"/>
        <v>46147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34789</v>
      </c>
      <c r="Z103" s="197">
        <f t="shared" si="29"/>
        <v>84151</v>
      </c>
      <c r="AA103" s="198">
        <f t="shared" si="30"/>
        <v>46148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34806</v>
      </c>
      <c r="AH103" s="197">
        <f t="shared" si="35"/>
        <v>84237</v>
      </c>
      <c r="AI103" s="198">
        <f t="shared" si="36"/>
        <v>46149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34825</v>
      </c>
      <c r="AP103" s="197">
        <f t="shared" si="41"/>
        <v>84226</v>
      </c>
      <c r="AQ103" s="198">
        <f t="shared" si="42"/>
        <v>46150</v>
      </c>
      <c r="AR103" s="197" t="str">
        <f t="shared" si="43"/>
        <v>SLC</v>
      </c>
      <c r="AS103" s="197" t="str">
        <f t="shared" si="44"/>
        <v>INTEGRITY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34735</v>
      </c>
      <c r="B104" s="197">
        <f t="shared" si="16"/>
        <v>83567</v>
      </c>
      <c r="C104" s="198">
        <f>IF(B8="","",$A$3)</f>
        <v>46145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34750</v>
      </c>
      <c r="J104" s="197">
        <f t="shared" si="17"/>
        <v>84113</v>
      </c>
      <c r="K104" s="198">
        <f t="shared" si="18"/>
        <v>46146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34770</v>
      </c>
      <c r="R104" s="197">
        <f t="shared" si="23"/>
        <v>84169</v>
      </c>
      <c r="S104" s="198">
        <f t="shared" si="24"/>
        <v>46147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34790</v>
      </c>
      <c r="Z104" s="197">
        <f t="shared" si="29"/>
        <v>84152</v>
      </c>
      <c r="AA104" s="198">
        <f t="shared" si="30"/>
        <v>46148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34807</v>
      </c>
      <c r="AH104" s="197">
        <f t="shared" si="35"/>
        <v>84238</v>
      </c>
      <c r="AI104" s="198">
        <f t="shared" si="36"/>
        <v>46149</v>
      </c>
      <c r="AJ104" s="197" t="str">
        <f t="shared" si="37"/>
        <v>SLC</v>
      </c>
      <c r="AK104" s="197" t="str">
        <f t="shared" si="38"/>
        <v>SAUER</v>
      </c>
      <c r="AL104" s="197" t="str">
        <f t="shared" si="39"/>
        <v/>
      </c>
      <c r="AM104" s="197" t="str">
        <f t="shared" si="40"/>
        <v/>
      </c>
      <c r="AO104" s="197">
        <f t="shared" si="41"/>
        <v>34826</v>
      </c>
      <c r="AP104" s="197">
        <f t="shared" si="41"/>
        <v>84227</v>
      </c>
      <c r="AQ104" s="198">
        <f t="shared" si="42"/>
        <v>46150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34736</v>
      </c>
      <c r="B105" s="197">
        <f t="shared" si="16"/>
        <v>83568</v>
      </c>
      <c r="C105" s="198">
        <f>IF(B9="","",$A$3)</f>
        <v>46145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34751</v>
      </c>
      <c r="J105" s="197">
        <f t="shared" si="17"/>
        <v>84114</v>
      </c>
      <c r="K105" s="198">
        <f t="shared" si="18"/>
        <v>46146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34771</v>
      </c>
      <c r="R105" s="197">
        <f t="shared" si="23"/>
        <v>84170</v>
      </c>
      <c r="S105" s="198">
        <f t="shared" si="24"/>
        <v>46147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34791</v>
      </c>
      <c r="Z105" s="197">
        <f t="shared" si="29"/>
        <v>84153</v>
      </c>
      <c r="AA105" s="198">
        <f t="shared" si="30"/>
        <v>46148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34808</v>
      </c>
      <c r="AH105" s="197">
        <f t="shared" si="35"/>
        <v>84239</v>
      </c>
      <c r="AI105" s="198">
        <f t="shared" si="36"/>
        <v>46149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34827</v>
      </c>
      <c r="AP105" s="197">
        <f t="shared" si="41"/>
        <v>84228</v>
      </c>
      <c r="AQ105" s="198">
        <f t="shared" si="42"/>
        <v>46150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34741</v>
      </c>
      <c r="B106" s="197">
        <f t="shared" si="47"/>
        <v>83574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SAUER</v>
      </c>
      <c r="F106" s="197" t="str">
        <f t="shared" ref="F106:F115" si="51">IF(D14="","",D14)</f>
        <v/>
      </c>
      <c r="G106" s="197">
        <f t="shared" ref="G106:G115" si="52">IF(C14="","",C14)</f>
        <v>83574</v>
      </c>
      <c r="H106" s="200">
        <v>6</v>
      </c>
      <c r="I106" s="197">
        <f t="shared" si="17"/>
        <v>34752</v>
      </c>
      <c r="J106" s="197">
        <f t="shared" si="17"/>
        <v>84115</v>
      </c>
      <c r="K106" s="198">
        <f t="shared" si="18"/>
        <v>46146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34772</v>
      </c>
      <c r="R106" s="197">
        <f t="shared" si="23"/>
        <v>84171</v>
      </c>
      <c r="S106" s="198">
        <f t="shared" si="24"/>
        <v>46147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34792</v>
      </c>
      <c r="Z106" s="197">
        <f t="shared" si="29"/>
        <v>84154</v>
      </c>
      <c r="AA106" s="198">
        <f t="shared" si="30"/>
        <v>46148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34809</v>
      </c>
      <c r="AH106" s="197">
        <f t="shared" si="35"/>
        <v>84240</v>
      </c>
      <c r="AI106" s="198">
        <f t="shared" si="36"/>
        <v>46149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34828</v>
      </c>
      <c r="AP106" s="197">
        <f t="shared" si="41"/>
        <v>84229</v>
      </c>
      <c r="AQ106" s="198">
        <f t="shared" si="42"/>
        <v>46150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34742</v>
      </c>
      <c r="B107" s="197">
        <f t="shared" si="47"/>
        <v>83575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CHR</v>
      </c>
      <c r="F107" s="197" t="str">
        <f t="shared" si="51"/>
        <v/>
      </c>
      <c r="G107" s="197">
        <f t="shared" si="52"/>
        <v>83575</v>
      </c>
      <c r="H107" s="200">
        <v>7</v>
      </c>
      <c r="I107" s="197">
        <f t="shared" ref="I107:J117" si="53">IF(K13="","",K13)</f>
        <v>34755</v>
      </c>
      <c r="J107" s="197">
        <f t="shared" si="53"/>
        <v>84118</v>
      </c>
      <c r="K107" s="198">
        <f t="shared" ref="K107:K117" si="54">IF(K13="","",$J$3)</f>
        <v>46146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34775</v>
      </c>
      <c r="R107" s="197">
        <f t="shared" si="59"/>
        <v>84174</v>
      </c>
      <c r="S107" s="198">
        <f t="shared" ref="S107:S117" si="60">IF(T13="","",$S$3)</f>
        <v>46147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34793</v>
      </c>
      <c r="Z107" s="197">
        <f t="shared" si="29"/>
        <v>83155</v>
      </c>
      <c r="AA107" s="198">
        <f t="shared" si="30"/>
        <v>46148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>typo</v>
      </c>
      <c r="AE107" s="197" t="str">
        <f t="shared" si="34"/>
        <v/>
      </c>
      <c r="AF107" s="200"/>
      <c r="AG107" s="197">
        <f t="shared" si="35"/>
        <v>34810</v>
      </c>
      <c r="AH107" s="197">
        <f t="shared" si="35"/>
        <v>84241</v>
      </c>
      <c r="AI107" s="198">
        <f t="shared" si="36"/>
        <v>46149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34829</v>
      </c>
      <c r="AP107" s="197">
        <f t="shared" si="41"/>
        <v>84230</v>
      </c>
      <c r="AQ107" s="198">
        <f t="shared" si="42"/>
        <v>46150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34743</v>
      </c>
      <c r="B108" s="197">
        <f t="shared" si="47"/>
        <v>83576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CHR</v>
      </c>
      <c r="F108" s="197" t="str">
        <f t="shared" si="51"/>
        <v/>
      </c>
      <c r="G108" s="197">
        <f t="shared" si="52"/>
        <v>83576</v>
      </c>
      <c r="H108" s="200">
        <v>8</v>
      </c>
      <c r="I108" s="197">
        <f t="shared" si="53"/>
        <v>34756</v>
      </c>
      <c r="J108" s="197">
        <f t="shared" si="53"/>
        <v>84119</v>
      </c>
      <c r="K108" s="198">
        <f t="shared" si="54"/>
        <v>46146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34776</v>
      </c>
      <c r="R108" s="197">
        <f t="shared" si="59"/>
        <v>84175</v>
      </c>
      <c r="S108" s="198">
        <f t="shared" si="60"/>
        <v>46147</v>
      </c>
      <c r="T108" s="197" t="str">
        <f t="shared" si="61"/>
        <v>SLC</v>
      </c>
      <c r="U108" s="197" t="str">
        <f t="shared" si="62"/>
        <v>INTEGIRTY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34794</v>
      </c>
      <c r="Z108" s="197">
        <f t="shared" si="29"/>
        <v>84156</v>
      </c>
      <c r="AA108" s="198">
        <f t="shared" si="30"/>
        <v>46148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34811</v>
      </c>
      <c r="AH108" s="197">
        <f t="shared" si="35"/>
        <v>84242</v>
      </c>
      <c r="AI108" s="198">
        <f t="shared" si="36"/>
        <v>46149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34830</v>
      </c>
      <c r="AP108" s="197">
        <f t="shared" si="41"/>
        <v>84231</v>
      </c>
      <c r="AQ108" s="198">
        <f t="shared" si="42"/>
        <v>46150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34744</v>
      </c>
      <c r="B109" s="197">
        <f t="shared" si="47"/>
        <v>83577</v>
      </c>
      <c r="C109" s="198" t="str">
        <f t="shared" si="48"/>
        <v/>
      </c>
      <c r="D109" s="197" t="str">
        <f t="shared" si="49"/>
        <v>SLC</v>
      </c>
      <c r="E109" s="197" t="str">
        <f t="shared" si="50"/>
        <v>CHR</v>
      </c>
      <c r="F109" s="197" t="str">
        <f t="shared" si="51"/>
        <v/>
      </c>
      <c r="G109" s="197">
        <f t="shared" si="52"/>
        <v>83577</v>
      </c>
      <c r="H109" s="200">
        <v>9</v>
      </c>
      <c r="I109" s="197">
        <f t="shared" si="53"/>
        <v>34757</v>
      </c>
      <c r="J109" s="197">
        <f t="shared" si="53"/>
        <v>84120</v>
      </c>
      <c r="K109" s="198">
        <f t="shared" si="54"/>
        <v>46146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34777</v>
      </c>
      <c r="R109" s="197">
        <f t="shared" si="59"/>
        <v>84176</v>
      </c>
      <c r="S109" s="198">
        <f t="shared" si="60"/>
        <v>46147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34797</v>
      </c>
      <c r="Z109" s="197">
        <f t="shared" si="65"/>
        <v>84159</v>
      </c>
      <c r="AA109" s="198">
        <f t="shared" ref="AA109:AA122" si="66">IF(B44="","",$A$32)</f>
        <v>46148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34814</v>
      </c>
      <c r="AH109" s="197">
        <f t="shared" si="71"/>
        <v>84245</v>
      </c>
      <c r="AI109" s="198">
        <f t="shared" ref="AI109:AI122" si="72">IF(K44="","",$J$32)</f>
        <v>46149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34833</v>
      </c>
      <c r="AP109" s="197">
        <f t="shared" si="77"/>
        <v>84234</v>
      </c>
      <c r="AQ109" s="198">
        <f t="shared" ref="AQ109:AQ122" si="78">IF(T44="","",$S$32)</f>
        <v>46150</v>
      </c>
      <c r="AR109" s="197" t="str">
        <f t="shared" ref="AR109:AR122" si="79">IF(S44="","",S44)</f>
        <v>SLC</v>
      </c>
      <c r="AS109" s="197" t="str">
        <f t="shared" ref="AS109:AS122" si="80">IF(W44="","",W44)</f>
        <v>MAY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34745</v>
      </c>
      <c r="B110" s="197" t="str">
        <f t="shared" si="47"/>
        <v/>
      </c>
      <c r="C110" s="198" t="str">
        <f t="shared" si="48"/>
        <v/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34758</v>
      </c>
      <c r="J110" s="197">
        <f t="shared" si="53"/>
        <v>84121</v>
      </c>
      <c r="K110" s="198">
        <f t="shared" si="54"/>
        <v>46146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34778</v>
      </c>
      <c r="R110" s="197">
        <f t="shared" si="59"/>
        <v>84177</v>
      </c>
      <c r="S110" s="198">
        <f t="shared" si="60"/>
        <v>46147</v>
      </c>
      <c r="T110" s="197" t="str">
        <f t="shared" si="61"/>
        <v>SLC</v>
      </c>
      <c r="U110" s="197" t="str">
        <f t="shared" si="62"/>
        <v>MAY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34798</v>
      </c>
      <c r="Z110" s="197">
        <f t="shared" si="65"/>
        <v>84160</v>
      </c>
      <c r="AA110" s="198">
        <f t="shared" si="66"/>
        <v>46148</v>
      </c>
      <c r="AB110" s="197" t="str">
        <f t="shared" si="67"/>
        <v>SLC</v>
      </c>
      <c r="AC110" s="197" t="str">
        <f t="shared" si="68"/>
        <v>INTEGRITY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34815</v>
      </c>
      <c r="AH110" s="197">
        <f t="shared" si="71"/>
        <v>84246</v>
      </c>
      <c r="AI110" s="198">
        <f t="shared" si="72"/>
        <v>46149</v>
      </c>
      <c r="AJ110" s="197" t="str">
        <f t="shared" si="73"/>
        <v>SLC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34834</v>
      </c>
      <c r="AP110" s="197">
        <f t="shared" si="77"/>
        <v>84235</v>
      </c>
      <c r="AQ110" s="198">
        <f t="shared" si="78"/>
        <v>46150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34746</v>
      </c>
      <c r="B111" s="197" t="str">
        <f t="shared" si="47"/>
        <v/>
      </c>
      <c r="C111" s="198" t="str">
        <f t="shared" si="48"/>
        <v/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34759</v>
      </c>
      <c r="J111" s="197">
        <f t="shared" si="53"/>
        <v>84122</v>
      </c>
      <c r="K111" s="198">
        <f t="shared" si="54"/>
        <v>46146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34779</v>
      </c>
      <c r="R111" s="197">
        <f t="shared" si="59"/>
        <v>84178</v>
      </c>
      <c r="S111" s="198">
        <f t="shared" si="60"/>
        <v>46147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34799</v>
      </c>
      <c r="Z111" s="197">
        <f t="shared" si="65"/>
        <v>84161</v>
      </c>
      <c r="AA111" s="198">
        <f t="shared" si="66"/>
        <v>46148</v>
      </c>
      <c r="AB111" s="197" t="str">
        <f t="shared" si="67"/>
        <v>SLC</v>
      </c>
      <c r="AC111" s="197" t="str">
        <f t="shared" si="68"/>
        <v>INTEGRITY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34816</v>
      </c>
      <c r="AH111" s="197">
        <f t="shared" si="71"/>
        <v>84247</v>
      </c>
      <c r="AI111" s="198">
        <f t="shared" si="72"/>
        <v>46149</v>
      </c>
      <c r="AJ111" s="197" t="str">
        <f t="shared" si="73"/>
        <v>SLC</v>
      </c>
      <c r="AK111" s="197" t="str">
        <f t="shared" si="74"/>
        <v>IDEAL</v>
      </c>
      <c r="AL111" s="197" t="str">
        <f t="shared" si="75"/>
        <v/>
      </c>
      <c r="AM111" s="197" t="str">
        <f t="shared" si="76"/>
        <v/>
      </c>
      <c r="AO111" s="197">
        <f t="shared" si="77"/>
        <v>34835</v>
      </c>
      <c r="AP111" s="197">
        <f t="shared" si="77"/>
        <v>84236</v>
      </c>
      <c r="AQ111" s="198">
        <f t="shared" si="78"/>
        <v>46150</v>
      </c>
      <c r="AR111" s="197" t="str">
        <f t="shared" si="79"/>
        <v>SLC</v>
      </c>
      <c r="AS111" s="197" t="str">
        <f t="shared" si="80"/>
        <v>IDEAL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34760</v>
      </c>
      <c r="J112" s="197">
        <f t="shared" si="53"/>
        <v>84123</v>
      </c>
      <c r="K112" s="198">
        <f t="shared" si="54"/>
        <v>46146</v>
      </c>
      <c r="L112" s="197" t="str">
        <f t="shared" si="55"/>
        <v>SLC</v>
      </c>
      <c r="M112" s="197" t="str">
        <f t="shared" si="56"/>
        <v>IDEAL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34780</v>
      </c>
      <c r="R112" s="197">
        <f t="shared" si="59"/>
        <v>84179</v>
      </c>
      <c r="S112" s="198">
        <f t="shared" si="60"/>
        <v>46147</v>
      </c>
      <c r="T112" s="197" t="str">
        <f t="shared" si="61"/>
        <v>SLC</v>
      </c>
      <c r="U112" s="197" t="str">
        <f t="shared" si="62"/>
        <v>IDEAL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34800</v>
      </c>
      <c r="Z112" s="197">
        <f t="shared" si="65"/>
        <v>84162</v>
      </c>
      <c r="AA112" s="198">
        <f t="shared" si="66"/>
        <v>46148</v>
      </c>
      <c r="AB112" s="197" t="str">
        <f t="shared" si="67"/>
        <v>SLC</v>
      </c>
      <c r="AC112" s="197" t="str">
        <f t="shared" si="68"/>
        <v>MAY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34817</v>
      </c>
      <c r="AH112" s="197">
        <f t="shared" si="71"/>
        <v>84276</v>
      </c>
      <c r="AI112" s="198">
        <f t="shared" si="72"/>
        <v>46149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>Last of 280616</v>
      </c>
      <c r="AM112" s="197" t="str">
        <f t="shared" si="76"/>
        <v/>
      </c>
      <c r="AO112" s="197">
        <f t="shared" si="77"/>
        <v>34836</v>
      </c>
      <c r="AP112" s="197">
        <f t="shared" si="77"/>
        <v>84278</v>
      </c>
      <c r="AQ112" s="198">
        <f t="shared" si="78"/>
        <v>46150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34761</v>
      </c>
      <c r="J113" s="197">
        <f t="shared" si="53"/>
        <v>84124</v>
      </c>
      <c r="K113" s="198">
        <f t="shared" si="54"/>
        <v>46146</v>
      </c>
      <c r="L113" s="197" t="str">
        <f t="shared" si="55"/>
        <v>SLC</v>
      </c>
      <c r="M113" s="197" t="str">
        <f t="shared" si="56"/>
        <v>CHR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34781</v>
      </c>
      <c r="R113" s="197">
        <f t="shared" si="59"/>
        <v>84180</v>
      </c>
      <c r="S113" s="198">
        <f t="shared" si="60"/>
        <v>46147</v>
      </c>
      <c r="T113" s="197" t="str">
        <f t="shared" si="61"/>
        <v>SLC</v>
      </c>
      <c r="U113" s="197" t="str">
        <f t="shared" si="62"/>
        <v>IDEAL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34801</v>
      </c>
      <c r="Z113" s="197">
        <f t="shared" si="65"/>
        <v>84163</v>
      </c>
      <c r="AA113" s="198">
        <f t="shared" si="66"/>
        <v>46148</v>
      </c>
      <c r="AB113" s="197" t="str">
        <f t="shared" si="67"/>
        <v>SLC</v>
      </c>
      <c r="AC113" s="197" t="str">
        <f t="shared" si="68"/>
        <v>MAY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34818</v>
      </c>
      <c r="AH113" s="197">
        <f t="shared" si="71"/>
        <v>84277</v>
      </c>
      <c r="AI113" s="198">
        <f t="shared" si="72"/>
        <v>46149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34837</v>
      </c>
      <c r="AP113" s="197">
        <f t="shared" si="77"/>
        <v>84279</v>
      </c>
      <c r="AQ113" s="198">
        <f t="shared" si="78"/>
        <v>46150</v>
      </c>
      <c r="AR113" s="197" t="str">
        <f t="shared" si="79"/>
        <v>LCP</v>
      </c>
      <c r="AS113" s="197" t="str">
        <f t="shared" si="80"/>
        <v>INTEGRITY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34762</v>
      </c>
      <c r="J114" s="197">
        <f t="shared" si="53"/>
        <v>84125</v>
      </c>
      <c r="K114" s="198">
        <f t="shared" si="54"/>
        <v>46146</v>
      </c>
      <c r="L114" s="197" t="str">
        <f t="shared" si="55"/>
        <v>SLC</v>
      </c>
      <c r="M114" s="197" t="str">
        <f t="shared" si="56"/>
        <v>CHR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34782</v>
      </c>
      <c r="R114" s="197">
        <f t="shared" si="59"/>
        <v>84181</v>
      </c>
      <c r="S114" s="198">
        <f t="shared" si="60"/>
        <v>46147</v>
      </c>
      <c r="T114" s="197" t="str">
        <f t="shared" si="61"/>
        <v>SLC</v>
      </c>
      <c r="U114" s="197" t="str">
        <f t="shared" si="62"/>
        <v>CHR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34802</v>
      </c>
      <c r="Z114" s="197">
        <f t="shared" si="65"/>
        <v>84164</v>
      </c>
      <c r="AA114" s="198">
        <f t="shared" si="66"/>
        <v>46148</v>
      </c>
      <c r="AB114" s="197" t="str">
        <f t="shared" si="67"/>
        <v>SLC</v>
      </c>
      <c r="AC114" s="197" t="str">
        <f t="shared" si="68"/>
        <v>IDEAL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34819</v>
      </c>
      <c r="AH114" s="197">
        <f t="shared" si="71"/>
        <v>4501363200</v>
      </c>
      <c r="AI114" s="198">
        <f t="shared" si="72"/>
        <v>46149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34838</v>
      </c>
      <c r="AP114" s="197">
        <f t="shared" si="77"/>
        <v>4501363434</v>
      </c>
      <c r="AQ114" s="198">
        <f t="shared" si="78"/>
        <v>46150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34763</v>
      </c>
      <c r="J115" s="197">
        <f t="shared" si="53"/>
        <v>84146</v>
      </c>
      <c r="K115" s="198">
        <f t="shared" si="54"/>
        <v>46146</v>
      </c>
      <c r="L115" s="197" t="str">
        <f t="shared" si="55"/>
        <v>SLC</v>
      </c>
      <c r="M115" s="197" t="str">
        <f t="shared" si="56"/>
        <v>CHR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34783</v>
      </c>
      <c r="R115" s="197">
        <f t="shared" si="59"/>
        <v>84182</v>
      </c>
      <c r="S115" s="198">
        <f t="shared" si="60"/>
        <v>46147</v>
      </c>
      <c r="T115" s="197" t="str">
        <f t="shared" si="61"/>
        <v>SLC</v>
      </c>
      <c r="U115" s="197" t="str">
        <f t="shared" si="62"/>
        <v>CHR</v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34803</v>
      </c>
      <c r="Z115" s="197">
        <f t="shared" si="65"/>
        <v>84165</v>
      </c>
      <c r="AA115" s="198">
        <f t="shared" si="66"/>
        <v>46148</v>
      </c>
      <c r="AB115" s="197" t="str">
        <f t="shared" si="67"/>
        <v>SLC</v>
      </c>
      <c r="AC115" s="197" t="str">
        <f t="shared" si="68"/>
        <v>IDEAL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34820</v>
      </c>
      <c r="AH115" s="197">
        <f t="shared" si="71"/>
        <v>4501363201</v>
      </c>
      <c r="AI115" s="198">
        <f t="shared" si="72"/>
        <v>46149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34839</v>
      </c>
      <c r="AP115" s="197">
        <f t="shared" si="77"/>
        <v>4501363435</v>
      </c>
      <c r="AQ115" s="198">
        <f t="shared" si="78"/>
        <v>46150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>
        <f t="shared" si="53"/>
        <v>34764</v>
      </c>
      <c r="J116" s="197">
        <f t="shared" si="53"/>
        <v>84271</v>
      </c>
      <c r="K116" s="198">
        <f t="shared" si="54"/>
        <v>46146</v>
      </c>
      <c r="L116" s="197" t="str">
        <f t="shared" si="55"/>
        <v>LCP</v>
      </c>
      <c r="M116" s="197" t="str">
        <f t="shared" si="56"/>
        <v>INTEGRITY</v>
      </c>
      <c r="N116" s="197">
        <f t="shared" si="57"/>
        <v>280682</v>
      </c>
      <c r="O116" s="197" t="str">
        <f t="shared" si="58"/>
        <v/>
      </c>
      <c r="P116" s="200"/>
      <c r="Q116" s="197">
        <f t="shared" si="59"/>
        <v>34784</v>
      </c>
      <c r="R116" s="197">
        <f t="shared" si="59"/>
        <v>84274</v>
      </c>
      <c r="S116" s="198">
        <f t="shared" si="60"/>
        <v>46147</v>
      </c>
      <c r="T116" s="197" t="str">
        <f t="shared" si="61"/>
        <v>LCP</v>
      </c>
      <c r="U116" s="197" t="str">
        <f t="shared" si="62"/>
        <v>INTEGIRTY</v>
      </c>
      <c r="V116" s="197">
        <f t="shared" si="63"/>
        <v>280616</v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34822</v>
      </c>
      <c r="AH116" s="197">
        <f t="shared" si="71"/>
        <v>4501363202</v>
      </c>
      <c r="AI116" s="198">
        <f t="shared" si="72"/>
        <v>46149</v>
      </c>
      <c r="AJ116" s="197" t="str">
        <f t="shared" si="73"/>
        <v>IDF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34840</v>
      </c>
      <c r="AP116" s="197">
        <f t="shared" si="77"/>
        <v>4501363438</v>
      </c>
      <c r="AQ116" s="198">
        <f t="shared" si="78"/>
        <v>46150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34765</v>
      </c>
      <c r="J117" s="197">
        <f t="shared" si="53"/>
        <v>84273</v>
      </c>
      <c r="K117" s="198">
        <f t="shared" si="54"/>
        <v>46146</v>
      </c>
      <c r="L117" s="197" t="str">
        <f t="shared" si="55"/>
        <v>LCP</v>
      </c>
      <c r="M117" s="197" t="str">
        <f t="shared" si="56"/>
        <v>INTEGRITY</v>
      </c>
      <c r="N117" s="197">
        <f t="shared" si="57"/>
        <v>280616</v>
      </c>
      <c r="O117" s="197" t="str">
        <f t="shared" si="58"/>
        <v/>
      </c>
      <c r="P117" s="200"/>
      <c r="Q117" s="197">
        <f t="shared" si="59"/>
        <v>34785</v>
      </c>
      <c r="R117" s="197">
        <f t="shared" si="59"/>
        <v>84275</v>
      </c>
      <c r="S117" s="198">
        <f t="shared" si="60"/>
        <v>46147</v>
      </c>
      <c r="T117" s="197" t="str">
        <f t="shared" si="61"/>
        <v>LCP</v>
      </c>
      <c r="U117" s="197" t="str">
        <f t="shared" si="62"/>
        <v>INTEGIRTY</v>
      </c>
      <c r="V117" s="197">
        <f t="shared" si="63"/>
        <v>280616</v>
      </c>
      <c r="W117" s="197" t="str">
        <f t="shared" si="64"/>
        <v/>
      </c>
      <c r="X117" s="200"/>
      <c r="Y117" s="197">
        <f t="shared" si="65"/>
        <v>30041518</v>
      </c>
      <c r="Z117" s="197" t="str">
        <f t="shared" si="65"/>
        <v>CHEP</v>
      </c>
      <c r="AA117" s="198">
        <f t="shared" si="66"/>
        <v>46148</v>
      </c>
      <c r="AB117" s="197" t="str">
        <f t="shared" si="67"/>
        <v>RECEIVING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>
        <f t="shared" si="83"/>
        <v>30041132</v>
      </c>
      <c r="B118" s="197" t="str">
        <f t="shared" si="83"/>
        <v>CAPS</v>
      </c>
      <c r="C118" s="198" t="str">
        <f>IF(F27="","",F27)</f>
        <v>10AM</v>
      </c>
      <c r="D118" s="197" t="str">
        <f>IF(A27="","",A27)</f>
        <v>RECEIVING</v>
      </c>
      <c r="E118" s="197" t="str">
        <f>IF(E27="","",E27)</f>
        <v/>
      </c>
      <c r="F118" s="197" t="str">
        <f>IF(D27="","",D27)</f>
        <v/>
      </c>
      <c r="G118" s="197" t="str">
        <f>IF(C27="","",C27)</f>
        <v>CAPS</v>
      </c>
      <c r="H118" s="200">
        <v>18</v>
      </c>
      <c r="I118" s="197">
        <f t="shared" ref="I118:J121" si="84">IF(K25="","",K25)</f>
        <v>30041473</v>
      </c>
      <c r="J118" s="197" t="str">
        <f t="shared" si="84"/>
        <v>GPI</v>
      </c>
      <c r="K118" s="198">
        <f>IF(K25="","",$J$3)</f>
        <v>46146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30041517</v>
      </c>
      <c r="R118" s="197" t="str">
        <f t="shared" si="85"/>
        <v>CHEP</v>
      </c>
      <c r="S118" s="198">
        <f>IF(T25="","",$S$3)</f>
        <v>46147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>
        <f t="shared" si="65"/>
        <v>30041497</v>
      </c>
      <c r="Z118" s="197" t="str">
        <f t="shared" si="65"/>
        <v>CGP</v>
      </c>
      <c r="AA118" s="198">
        <f t="shared" si="66"/>
        <v>46148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30041519</v>
      </c>
      <c r="AH118" s="197" t="str">
        <f t="shared" si="71"/>
        <v>CHEP</v>
      </c>
      <c r="AI118" s="198">
        <f t="shared" si="72"/>
        <v>46149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30041520</v>
      </c>
      <c r="AP118" s="197" t="str">
        <f t="shared" si="77"/>
        <v>CHEP</v>
      </c>
      <c r="AQ118" s="198">
        <f t="shared" si="78"/>
        <v>46150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>
        <f t="shared" si="83"/>
        <v>30041203</v>
      </c>
      <c r="B119" s="197" t="str">
        <f t="shared" si="83"/>
        <v>CAPS</v>
      </c>
      <c r="C119" s="198" t="str">
        <f>IF(F28="","",F28)</f>
        <v>11AM</v>
      </c>
      <c r="D119" s="197" t="str">
        <f>IF(A28="","",A28)</f>
        <v>RECEIVING</v>
      </c>
      <c r="E119" s="197" t="str">
        <f>IF(E28="","",E28)</f>
        <v/>
      </c>
      <c r="F119" s="197" t="str">
        <f>IF(D28="","",D28)</f>
        <v/>
      </c>
      <c r="G119" s="197" t="str">
        <f>IF(C28="","",C28)</f>
        <v>CAPS</v>
      </c>
      <c r="H119" s="200">
        <v>19</v>
      </c>
      <c r="I119" s="197">
        <f t="shared" si="84"/>
        <v>30041079</v>
      </c>
      <c r="J119" s="197" t="str">
        <f t="shared" si="84"/>
        <v>GPI</v>
      </c>
      <c r="K119" s="198">
        <f>IF(K26="","",$J$3)</f>
        <v>46146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30041203</v>
      </c>
      <c r="R119" s="197" t="str">
        <f t="shared" si="85"/>
        <v>CAPS</v>
      </c>
      <c r="S119" s="198">
        <f>IF(T26="","",$S$3)</f>
        <v>46147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30041080</v>
      </c>
      <c r="Z119" s="197" t="str">
        <f t="shared" si="65"/>
        <v>GPI</v>
      </c>
      <c r="AA119" s="198">
        <f t="shared" si="66"/>
        <v>46148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30041489</v>
      </c>
      <c r="AH119" s="197" t="str">
        <f t="shared" si="71"/>
        <v>GPI</v>
      </c>
      <c r="AI119" s="198">
        <f t="shared" si="72"/>
        <v>46149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30041813</v>
      </c>
      <c r="AP119" s="197" t="str">
        <f t="shared" si="77"/>
        <v>GPI</v>
      </c>
      <c r="AQ119" s="198">
        <f t="shared" si="78"/>
        <v>46150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30041138</v>
      </c>
      <c r="J120" s="197" t="str">
        <f t="shared" si="84"/>
        <v>CAPS</v>
      </c>
      <c r="K120" s="198">
        <f>IF(K27="","",$J$3)</f>
        <v>46146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30041506</v>
      </c>
      <c r="R120" s="197" t="str">
        <f t="shared" si="85"/>
        <v>GPI</v>
      </c>
      <c r="S120" s="198">
        <f>IF(T27="","",$S$3)</f>
        <v>46147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30041813</v>
      </c>
      <c r="Z120" s="197" t="str">
        <f t="shared" si="65"/>
        <v>GPI</v>
      </c>
      <c r="AA120" s="198">
        <f t="shared" si="66"/>
        <v>46148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30041561</v>
      </c>
      <c r="AH120" s="197" t="str">
        <f t="shared" si="71"/>
        <v>GPI</v>
      </c>
      <c r="AI120" s="198">
        <f t="shared" si="72"/>
        <v>46149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30041142</v>
      </c>
      <c r="AP120" s="197" t="str">
        <f t="shared" si="77"/>
        <v>CAPS</v>
      </c>
      <c r="AQ120" s="198">
        <f t="shared" si="78"/>
        <v>46150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30041642</v>
      </c>
      <c r="J121" s="197" t="str">
        <f t="shared" si="84"/>
        <v>AMCOR</v>
      </c>
      <c r="K121" s="198">
        <f>IF(K28="","",$J$3)</f>
        <v>46146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30041687</v>
      </c>
      <c r="R121" s="197" t="str">
        <f t="shared" si="85"/>
        <v>GPI</v>
      </c>
      <c r="S121" s="198">
        <f>IF(T28="","",$S$3)</f>
        <v>46147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30041262</v>
      </c>
      <c r="Z121" s="197" t="str">
        <f t="shared" si="65"/>
        <v>GPI</v>
      </c>
      <c r="AA121" s="198">
        <f t="shared" si="66"/>
        <v>46148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30041080</v>
      </c>
      <c r="AH121" s="197" t="str">
        <f t="shared" si="71"/>
        <v>GPI</v>
      </c>
      <c r="AI121" s="198">
        <f t="shared" si="72"/>
        <v>46149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77"/>
        <v>30041814</v>
      </c>
      <c r="AP121" s="197" t="str">
        <f t="shared" si="77"/>
        <v>GPI</v>
      </c>
      <c r="AQ121" s="198">
        <f t="shared" si="78"/>
        <v>46150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30041516</v>
      </c>
      <c r="J122" s="197" t="str">
        <f t="shared" si="87"/>
        <v>CHEP</v>
      </c>
      <c r="K122" s="198">
        <f>IF(K30="","",$J$3)</f>
        <v>46146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30041133</v>
      </c>
      <c r="R122" s="197" t="str">
        <f t="shared" si="88"/>
        <v>CAPS</v>
      </c>
      <c r="S122" s="198">
        <f>IF(T30="","",$S$3)</f>
        <v>46147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30041305</v>
      </c>
      <c r="Z122" s="197" t="str">
        <f t="shared" si="65"/>
        <v/>
      </c>
      <c r="AA122" s="198">
        <f t="shared" si="66"/>
        <v>46148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30041687</v>
      </c>
      <c r="AH122" s="197" t="str">
        <f t="shared" si="71"/>
        <v>GPI</v>
      </c>
      <c r="AI122" s="198">
        <f t="shared" si="72"/>
        <v>46149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30041557</v>
      </c>
      <c r="AP122" s="197" t="str">
        <f t="shared" si="77"/>
        <v>GPI</v>
      </c>
      <c r="AQ122" s="198">
        <f t="shared" si="78"/>
        <v>46150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83644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83565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83566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83567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83568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83569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83572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83574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83575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83576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83577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C27</f>
        <v>CAPS</v>
      </c>
      <c r="B146" s="202" t="str">
        <f>F27</f>
        <v>10AM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 t="str">
        <f>C28</f>
        <v>CAPS</v>
      </c>
      <c r="B147" s="202" t="str">
        <f>F28</f>
        <v>11AM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84149</v>
      </c>
      <c r="B153" s="202">
        <f t="shared" si="94"/>
        <v>0</v>
      </c>
    </row>
    <row r="154" spans="1:45" x14ac:dyDescent="0.25">
      <c r="A154" s="200">
        <f t="shared" si="93"/>
        <v>84150</v>
      </c>
      <c r="B154" s="202">
        <f t="shared" si="94"/>
        <v>0</v>
      </c>
    </row>
    <row r="155" spans="1:45" x14ac:dyDescent="0.25">
      <c r="A155" s="200">
        <f t="shared" si="93"/>
        <v>84151</v>
      </c>
      <c r="B155" s="202">
        <f t="shared" si="94"/>
        <v>0</v>
      </c>
    </row>
    <row r="156" spans="1:45" x14ac:dyDescent="0.25">
      <c r="A156" s="200">
        <f t="shared" si="93"/>
        <v>84152</v>
      </c>
      <c r="B156" s="202">
        <f t="shared" si="94"/>
        <v>0</v>
      </c>
    </row>
    <row r="157" spans="1:45" x14ac:dyDescent="0.25">
      <c r="A157" s="200">
        <f t="shared" si="93"/>
        <v>84153</v>
      </c>
      <c r="B157" s="202">
        <f t="shared" si="94"/>
        <v>0</v>
      </c>
    </row>
    <row r="158" spans="1:45" x14ac:dyDescent="0.25">
      <c r="A158" s="200">
        <f t="shared" si="93"/>
        <v>84154</v>
      </c>
      <c r="B158" s="202">
        <f t="shared" si="94"/>
        <v>0</v>
      </c>
    </row>
    <row r="159" spans="1:45" x14ac:dyDescent="0.25">
      <c r="A159" s="200">
        <f t="shared" si="93"/>
        <v>83155</v>
      </c>
      <c r="B159" s="202">
        <f t="shared" si="94"/>
        <v>0</v>
      </c>
    </row>
    <row r="160" spans="1:45" x14ac:dyDescent="0.25">
      <c r="A160" s="200">
        <f t="shared" si="93"/>
        <v>84156</v>
      </c>
      <c r="B160" s="202">
        <f t="shared" si="94"/>
        <v>0</v>
      </c>
    </row>
    <row r="161" spans="1:2" x14ac:dyDescent="0.25">
      <c r="A161" s="200">
        <f t="shared" ref="A161:A174" si="95">C44</f>
        <v>84159</v>
      </c>
      <c r="B161" s="202">
        <f t="shared" ref="B161:B174" si="96">F44</f>
        <v>0</v>
      </c>
    </row>
    <row r="162" spans="1:2" x14ac:dyDescent="0.25">
      <c r="A162" s="200">
        <f t="shared" si="95"/>
        <v>84160</v>
      </c>
      <c r="B162" s="202">
        <f t="shared" si="96"/>
        <v>0</v>
      </c>
    </row>
    <row r="163" spans="1:2" x14ac:dyDescent="0.25">
      <c r="A163" s="200">
        <f t="shared" si="95"/>
        <v>84161</v>
      </c>
      <c r="B163" s="202">
        <f t="shared" si="96"/>
        <v>0</v>
      </c>
    </row>
    <row r="164" spans="1:2" x14ac:dyDescent="0.25">
      <c r="A164" s="200">
        <f t="shared" si="95"/>
        <v>84162</v>
      </c>
      <c r="B164" s="202">
        <f t="shared" si="96"/>
        <v>0</v>
      </c>
    </row>
    <row r="165" spans="1:2" x14ac:dyDescent="0.25">
      <c r="A165" s="200">
        <f t="shared" si="95"/>
        <v>84163</v>
      </c>
      <c r="B165" s="202">
        <f t="shared" si="96"/>
        <v>0</v>
      </c>
    </row>
    <row r="166" spans="1:2" x14ac:dyDescent="0.25">
      <c r="A166" s="200">
        <f t="shared" si="95"/>
        <v>84164</v>
      </c>
      <c r="B166" s="202">
        <f t="shared" si="96"/>
        <v>0</v>
      </c>
    </row>
    <row r="167" spans="1:2" x14ac:dyDescent="0.25">
      <c r="A167" s="200">
        <f t="shared" si="95"/>
        <v>84165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 t="str">
        <f t="shared" si="95"/>
        <v>CHEP</v>
      </c>
      <c r="B169" s="202">
        <f t="shared" si="96"/>
        <v>0</v>
      </c>
    </row>
    <row r="170" spans="1:2" x14ac:dyDescent="0.25">
      <c r="A170" s="200" t="str">
        <f t="shared" si="95"/>
        <v>CGP</v>
      </c>
      <c r="B170" s="202" t="str">
        <f t="shared" si="96"/>
        <v>7AM</v>
      </c>
    </row>
    <row r="171" spans="1:2" x14ac:dyDescent="0.25">
      <c r="A171" s="200" t="str">
        <f t="shared" si="95"/>
        <v>GPI</v>
      </c>
      <c r="B171" s="202" t="str">
        <f t="shared" si="96"/>
        <v>8AM</v>
      </c>
    </row>
    <row r="172" spans="1:2" x14ac:dyDescent="0.25">
      <c r="A172" s="200" t="str">
        <f t="shared" si="95"/>
        <v>GPI</v>
      </c>
      <c r="B172" s="202" t="str">
        <f t="shared" si="96"/>
        <v>9AM</v>
      </c>
    </row>
    <row r="173" spans="1:2" x14ac:dyDescent="0.25">
      <c r="A173" s="200" t="str">
        <f t="shared" si="95"/>
        <v>GPI</v>
      </c>
      <c r="B173" s="202" t="str">
        <f t="shared" si="96"/>
        <v>10AM</v>
      </c>
    </row>
    <row r="174" spans="1:2" x14ac:dyDescent="0.25">
      <c r="A174" s="200">
        <f t="shared" si="95"/>
        <v>0</v>
      </c>
      <c r="B174" s="202" t="str">
        <f t="shared" si="96"/>
        <v>11AM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84110</v>
      </c>
      <c r="B176" s="203">
        <f t="shared" ref="B176:B181" si="98">O5</f>
        <v>0</v>
      </c>
    </row>
    <row r="177" spans="1:2" x14ac:dyDescent="0.25">
      <c r="A177" s="129">
        <f t="shared" si="97"/>
        <v>84111</v>
      </c>
      <c r="B177" s="203">
        <f t="shared" si="98"/>
        <v>0</v>
      </c>
    </row>
    <row r="178" spans="1:2" x14ac:dyDescent="0.25">
      <c r="A178" s="129">
        <f t="shared" si="97"/>
        <v>84112</v>
      </c>
      <c r="B178" s="203">
        <f t="shared" si="98"/>
        <v>0</v>
      </c>
    </row>
    <row r="179" spans="1:2" x14ac:dyDescent="0.25">
      <c r="A179" s="129">
        <f t="shared" si="97"/>
        <v>84113</v>
      </c>
      <c r="B179" s="203">
        <f t="shared" si="98"/>
        <v>0</v>
      </c>
    </row>
    <row r="180" spans="1:2" x14ac:dyDescent="0.25">
      <c r="A180" s="129">
        <f t="shared" si="97"/>
        <v>84114</v>
      </c>
      <c r="B180" s="203">
        <f t="shared" si="98"/>
        <v>0</v>
      </c>
    </row>
    <row r="181" spans="1:2" x14ac:dyDescent="0.25">
      <c r="A181" s="129">
        <f t="shared" si="97"/>
        <v>84115</v>
      </c>
      <c r="B181" s="203">
        <f t="shared" si="98"/>
        <v>0</v>
      </c>
    </row>
    <row r="182" spans="1:2" x14ac:dyDescent="0.25">
      <c r="A182" s="129">
        <f t="shared" ref="A182:A192" si="99">L13</f>
        <v>84118</v>
      </c>
      <c r="B182" s="203">
        <f t="shared" ref="B182:B192" si="100">O13</f>
        <v>0</v>
      </c>
    </row>
    <row r="183" spans="1:2" x14ac:dyDescent="0.25">
      <c r="A183" s="129">
        <f t="shared" si="99"/>
        <v>84119</v>
      </c>
      <c r="B183" s="203">
        <f t="shared" si="100"/>
        <v>0</v>
      </c>
    </row>
    <row r="184" spans="1:2" x14ac:dyDescent="0.25">
      <c r="A184" s="129">
        <f t="shared" si="99"/>
        <v>84120</v>
      </c>
      <c r="B184" s="203">
        <f t="shared" si="100"/>
        <v>0</v>
      </c>
    </row>
    <row r="185" spans="1:2" x14ac:dyDescent="0.25">
      <c r="A185" s="129">
        <f t="shared" si="99"/>
        <v>84121</v>
      </c>
      <c r="B185" s="203">
        <f t="shared" si="100"/>
        <v>0</v>
      </c>
    </row>
    <row r="186" spans="1:2" x14ac:dyDescent="0.25">
      <c r="A186" s="129">
        <f t="shared" si="99"/>
        <v>84122</v>
      </c>
      <c r="B186" s="203">
        <f t="shared" si="100"/>
        <v>0</v>
      </c>
    </row>
    <row r="187" spans="1:2" x14ac:dyDescent="0.25">
      <c r="A187" s="129">
        <f t="shared" si="99"/>
        <v>84123</v>
      </c>
      <c r="B187" s="203">
        <f t="shared" si="100"/>
        <v>0</v>
      </c>
    </row>
    <row r="188" spans="1:2" x14ac:dyDescent="0.25">
      <c r="A188" s="129">
        <f t="shared" si="99"/>
        <v>84124</v>
      </c>
      <c r="B188" s="203">
        <f t="shared" si="100"/>
        <v>0</v>
      </c>
    </row>
    <row r="189" spans="1:2" x14ac:dyDescent="0.25">
      <c r="A189" s="129">
        <f t="shared" si="99"/>
        <v>84125</v>
      </c>
      <c r="B189" s="203">
        <f t="shared" si="100"/>
        <v>0</v>
      </c>
    </row>
    <row r="190" spans="1:2" x14ac:dyDescent="0.25">
      <c r="A190" s="129">
        <f t="shared" si="99"/>
        <v>84146</v>
      </c>
      <c r="B190" s="203">
        <f t="shared" si="100"/>
        <v>0</v>
      </c>
    </row>
    <row r="191" spans="1:2" x14ac:dyDescent="0.25">
      <c r="A191" s="129">
        <f t="shared" si="99"/>
        <v>84271</v>
      </c>
      <c r="B191" s="203">
        <f t="shared" si="100"/>
        <v>0</v>
      </c>
    </row>
    <row r="192" spans="1:2" x14ac:dyDescent="0.25">
      <c r="A192" s="129">
        <f t="shared" si="99"/>
        <v>84273</v>
      </c>
      <c r="B192" s="203">
        <f t="shared" si="100"/>
        <v>0</v>
      </c>
    </row>
    <row r="193" spans="1:2" x14ac:dyDescent="0.25">
      <c r="A193" s="129" t="str">
        <f>L25</f>
        <v>GPI</v>
      </c>
      <c r="B193" s="203" t="str">
        <f>O25</f>
        <v>8AM</v>
      </c>
    </row>
    <row r="194" spans="1:2" x14ac:dyDescent="0.25">
      <c r="A194" s="129" t="str">
        <f>L26</f>
        <v>GPI</v>
      </c>
      <c r="B194" s="203" t="str">
        <f>O26</f>
        <v>9AM</v>
      </c>
    </row>
    <row r="195" spans="1:2" x14ac:dyDescent="0.25">
      <c r="A195" s="129" t="str">
        <f>L27</f>
        <v>CAPS</v>
      </c>
      <c r="B195" s="203" t="str">
        <f>O27</f>
        <v>10AM</v>
      </c>
    </row>
    <row r="196" spans="1:2" x14ac:dyDescent="0.25">
      <c r="A196" s="129" t="str">
        <f>L28</f>
        <v>AMCOR</v>
      </c>
      <c r="B196" s="203" t="str">
        <f>O28</f>
        <v>7AM</v>
      </c>
    </row>
    <row r="197" spans="1:2" x14ac:dyDescent="0.25">
      <c r="A197" s="129" t="str">
        <f>L30</f>
        <v>CHEP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 t="str">
        <f t="shared" ref="A199:A209" si="101">L31</f>
        <v>AMCOR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84147</v>
      </c>
      <c r="B202" s="203">
        <f t="shared" si="102"/>
        <v>0</v>
      </c>
    </row>
    <row r="203" spans="1:2" x14ac:dyDescent="0.25">
      <c r="A203" s="129">
        <f t="shared" si="101"/>
        <v>84148</v>
      </c>
      <c r="B203" s="203">
        <f t="shared" si="102"/>
        <v>0</v>
      </c>
    </row>
    <row r="204" spans="1:2" x14ac:dyDescent="0.25">
      <c r="A204" s="129">
        <f t="shared" si="101"/>
        <v>84237</v>
      </c>
      <c r="B204" s="203">
        <f t="shared" si="102"/>
        <v>0</v>
      </c>
    </row>
    <row r="205" spans="1:2" x14ac:dyDescent="0.25">
      <c r="A205" s="129">
        <f t="shared" si="101"/>
        <v>84238</v>
      </c>
      <c r="B205" s="203">
        <f t="shared" si="102"/>
        <v>0</v>
      </c>
    </row>
    <row r="206" spans="1:2" x14ac:dyDescent="0.25">
      <c r="A206" s="129">
        <f t="shared" si="101"/>
        <v>84239</v>
      </c>
      <c r="B206" s="203">
        <f t="shared" si="102"/>
        <v>0</v>
      </c>
    </row>
    <row r="207" spans="1:2" x14ac:dyDescent="0.25">
      <c r="A207" s="129">
        <f t="shared" si="101"/>
        <v>84240</v>
      </c>
      <c r="B207" s="203">
        <f t="shared" si="102"/>
        <v>0</v>
      </c>
    </row>
    <row r="208" spans="1:2" x14ac:dyDescent="0.25">
      <c r="A208" s="129">
        <f t="shared" si="101"/>
        <v>84241</v>
      </c>
      <c r="B208" s="203">
        <f t="shared" si="102"/>
        <v>0</v>
      </c>
    </row>
    <row r="209" spans="1:2" x14ac:dyDescent="0.25">
      <c r="A209" s="129">
        <f t="shared" si="101"/>
        <v>84242</v>
      </c>
      <c r="B209" s="203">
        <f t="shared" si="102"/>
        <v>0</v>
      </c>
    </row>
    <row r="210" spans="1:2" x14ac:dyDescent="0.25">
      <c r="A210" s="129">
        <f t="shared" ref="A210:A223" si="103">L44</f>
        <v>84245</v>
      </c>
      <c r="B210" s="203">
        <f t="shared" ref="B210:B223" si="104">O44</f>
        <v>0</v>
      </c>
    </row>
    <row r="211" spans="1:2" x14ac:dyDescent="0.25">
      <c r="A211" s="129">
        <f t="shared" si="103"/>
        <v>84246</v>
      </c>
      <c r="B211" s="203">
        <f t="shared" si="104"/>
        <v>0</v>
      </c>
    </row>
    <row r="212" spans="1:2" x14ac:dyDescent="0.25">
      <c r="A212" s="129">
        <f t="shared" si="103"/>
        <v>84247</v>
      </c>
      <c r="B212" s="203">
        <f t="shared" si="104"/>
        <v>0</v>
      </c>
    </row>
    <row r="213" spans="1:2" x14ac:dyDescent="0.25">
      <c r="A213" s="129">
        <f t="shared" si="103"/>
        <v>84276</v>
      </c>
      <c r="B213" s="203">
        <f t="shared" si="104"/>
        <v>0</v>
      </c>
    </row>
    <row r="214" spans="1:2" x14ac:dyDescent="0.25">
      <c r="A214" s="129">
        <f t="shared" si="103"/>
        <v>84277</v>
      </c>
      <c r="B214" s="203">
        <f t="shared" si="104"/>
        <v>0</v>
      </c>
    </row>
    <row r="215" spans="1:2" x14ac:dyDescent="0.25">
      <c r="A215" s="129">
        <f t="shared" si="103"/>
        <v>4501363200</v>
      </c>
      <c r="B215" s="203">
        <f t="shared" si="104"/>
        <v>0</v>
      </c>
    </row>
    <row r="216" spans="1:2" x14ac:dyDescent="0.25">
      <c r="A216" s="129">
        <f t="shared" si="103"/>
        <v>4501363201</v>
      </c>
      <c r="B216" s="203">
        <f t="shared" si="104"/>
        <v>0</v>
      </c>
    </row>
    <row r="217" spans="1:2" x14ac:dyDescent="0.25">
      <c r="A217" s="129">
        <f t="shared" si="103"/>
        <v>4501363202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GPI</v>
      </c>
      <c r="B220" s="203" t="str">
        <f t="shared" si="104"/>
        <v>7AM</v>
      </c>
    </row>
    <row r="221" spans="1:2" x14ac:dyDescent="0.25">
      <c r="A221" s="129" t="str">
        <f t="shared" si="103"/>
        <v>GPI</v>
      </c>
      <c r="B221" s="203" t="str">
        <f t="shared" si="104"/>
        <v>8AM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84166</v>
      </c>
      <c r="B225" s="203">
        <f t="shared" ref="B225:B230" si="106">X5</f>
        <v>0</v>
      </c>
    </row>
    <row r="226" spans="1:2" x14ac:dyDescent="0.25">
      <c r="A226" s="129">
        <f t="shared" si="105"/>
        <v>84167</v>
      </c>
      <c r="B226" s="203">
        <f t="shared" si="106"/>
        <v>0</v>
      </c>
    </row>
    <row r="227" spans="1:2" x14ac:dyDescent="0.25">
      <c r="A227" s="129">
        <f t="shared" si="105"/>
        <v>84168</v>
      </c>
      <c r="B227" s="203">
        <f t="shared" si="106"/>
        <v>0</v>
      </c>
    </row>
    <row r="228" spans="1:2" x14ac:dyDescent="0.25">
      <c r="A228" s="129">
        <f t="shared" si="105"/>
        <v>84169</v>
      </c>
      <c r="B228" s="203">
        <f t="shared" si="106"/>
        <v>0</v>
      </c>
    </row>
    <row r="229" spans="1:2" x14ac:dyDescent="0.25">
      <c r="A229" s="129">
        <f t="shared" si="105"/>
        <v>84170</v>
      </c>
      <c r="B229" s="203">
        <f t="shared" si="106"/>
        <v>0</v>
      </c>
    </row>
    <row r="230" spans="1:2" x14ac:dyDescent="0.25">
      <c r="A230" s="129">
        <f t="shared" si="105"/>
        <v>84171</v>
      </c>
      <c r="B230" s="203">
        <f t="shared" si="106"/>
        <v>0</v>
      </c>
    </row>
    <row r="231" spans="1:2" x14ac:dyDescent="0.25">
      <c r="A231" s="129">
        <f t="shared" ref="A231:A241" si="107">U13</f>
        <v>84174</v>
      </c>
      <c r="B231" s="203">
        <f t="shared" ref="B231:B241" si="108">X13</f>
        <v>0</v>
      </c>
    </row>
    <row r="232" spans="1:2" x14ac:dyDescent="0.25">
      <c r="A232" s="129">
        <f t="shared" si="107"/>
        <v>84175</v>
      </c>
      <c r="B232" s="203" t="str">
        <f t="shared" si="108"/>
        <v>HANDY</v>
      </c>
    </row>
    <row r="233" spans="1:2" x14ac:dyDescent="0.25">
      <c r="A233" s="129">
        <f t="shared" si="107"/>
        <v>84176</v>
      </c>
      <c r="B233" s="203">
        <f t="shared" si="108"/>
        <v>0</v>
      </c>
    </row>
    <row r="234" spans="1:2" x14ac:dyDescent="0.25">
      <c r="A234" s="129">
        <f t="shared" si="107"/>
        <v>84177</v>
      </c>
      <c r="B234" s="203">
        <f t="shared" si="108"/>
        <v>0</v>
      </c>
    </row>
    <row r="235" spans="1:2" x14ac:dyDescent="0.25">
      <c r="A235" s="129">
        <f t="shared" si="107"/>
        <v>84178</v>
      </c>
      <c r="B235" s="203">
        <f t="shared" si="108"/>
        <v>0</v>
      </c>
    </row>
    <row r="236" spans="1:2" x14ac:dyDescent="0.25">
      <c r="A236" s="129">
        <f t="shared" si="107"/>
        <v>84179</v>
      </c>
      <c r="B236" s="203">
        <f t="shared" si="108"/>
        <v>0</v>
      </c>
    </row>
    <row r="237" spans="1:2" x14ac:dyDescent="0.25">
      <c r="A237" s="129">
        <f t="shared" si="107"/>
        <v>84180</v>
      </c>
      <c r="B237" s="203">
        <f t="shared" si="108"/>
        <v>0</v>
      </c>
    </row>
    <row r="238" spans="1:2" x14ac:dyDescent="0.25">
      <c r="A238" s="129">
        <f t="shared" si="107"/>
        <v>84181</v>
      </c>
      <c r="B238" s="203">
        <f t="shared" si="108"/>
        <v>0</v>
      </c>
    </row>
    <row r="239" spans="1:2" x14ac:dyDescent="0.25">
      <c r="A239" s="129">
        <f t="shared" si="107"/>
        <v>84182</v>
      </c>
      <c r="B239" s="203">
        <f t="shared" si="108"/>
        <v>0</v>
      </c>
    </row>
    <row r="240" spans="1:2" x14ac:dyDescent="0.25">
      <c r="A240" s="129">
        <f t="shared" si="107"/>
        <v>84274</v>
      </c>
      <c r="B240" s="203">
        <f t="shared" si="108"/>
        <v>0</v>
      </c>
    </row>
    <row r="241" spans="1:2" x14ac:dyDescent="0.25">
      <c r="A241" s="129">
        <f t="shared" si="107"/>
        <v>84275</v>
      </c>
      <c r="B241" s="203">
        <f t="shared" si="108"/>
        <v>0</v>
      </c>
    </row>
    <row r="242" spans="1:2" x14ac:dyDescent="0.25">
      <c r="A242" s="129" t="str">
        <f>U25</f>
        <v>CHEP</v>
      </c>
      <c r="B242" s="203">
        <f>X25</f>
        <v>0</v>
      </c>
    </row>
    <row r="243" spans="1:2" x14ac:dyDescent="0.25">
      <c r="A243" s="129" t="str">
        <f>U26</f>
        <v>CAPS</v>
      </c>
      <c r="B243" s="203" t="str">
        <f>X26</f>
        <v>12PM</v>
      </c>
    </row>
    <row r="244" spans="1:2" x14ac:dyDescent="0.25">
      <c r="A244" s="129" t="str">
        <f>U27</f>
        <v>GPI</v>
      </c>
      <c r="B244" s="203" t="str">
        <f>X27</f>
        <v>9AM</v>
      </c>
    </row>
    <row r="245" spans="1:2" x14ac:dyDescent="0.25">
      <c r="A245" s="129" t="str">
        <f>U28</f>
        <v>GPI</v>
      </c>
      <c r="B245" s="203" t="str">
        <f>X28</f>
        <v>10AM</v>
      </c>
    </row>
    <row r="246" spans="1:2" x14ac:dyDescent="0.25">
      <c r="A246" s="129" t="str">
        <f>U30</f>
        <v>CAPS</v>
      </c>
      <c r="B246" s="203" t="str">
        <f>X30</f>
        <v>12PM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 t="str">
        <f t="shared" ref="A248:A258" si="109">U31</f>
        <v>CAPS</v>
      </c>
      <c r="B248" s="203" t="str">
        <f t="shared" ref="B248:B258" si="110">X31</f>
        <v>1PM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84224</v>
      </c>
      <c r="B251" s="203">
        <f t="shared" si="110"/>
        <v>0</v>
      </c>
    </row>
    <row r="252" spans="1:2" x14ac:dyDescent="0.25">
      <c r="A252" s="129">
        <f t="shared" si="109"/>
        <v>84225</v>
      </c>
      <c r="B252" s="203">
        <f t="shared" si="110"/>
        <v>0</v>
      </c>
    </row>
    <row r="253" spans="1:2" x14ac:dyDescent="0.25">
      <c r="A253" s="129">
        <f t="shared" si="109"/>
        <v>84226</v>
      </c>
      <c r="B253" s="203">
        <f t="shared" si="110"/>
        <v>0</v>
      </c>
    </row>
    <row r="254" spans="1:2" x14ac:dyDescent="0.25">
      <c r="A254" s="129">
        <f t="shared" si="109"/>
        <v>84227</v>
      </c>
      <c r="B254" s="203">
        <f t="shared" si="110"/>
        <v>0</v>
      </c>
    </row>
    <row r="255" spans="1:2" x14ac:dyDescent="0.25">
      <c r="A255" s="129">
        <f t="shared" si="109"/>
        <v>84228</v>
      </c>
      <c r="B255" s="203">
        <f t="shared" si="110"/>
        <v>0</v>
      </c>
    </row>
    <row r="256" spans="1:2" x14ac:dyDescent="0.25">
      <c r="A256" s="129">
        <f t="shared" si="109"/>
        <v>84229</v>
      </c>
      <c r="B256" s="203">
        <f t="shared" si="110"/>
        <v>0</v>
      </c>
    </row>
    <row r="257" spans="1:2" x14ac:dyDescent="0.25">
      <c r="A257" s="129">
        <f t="shared" si="109"/>
        <v>84230</v>
      </c>
      <c r="B257" s="203">
        <f t="shared" si="110"/>
        <v>0</v>
      </c>
    </row>
    <row r="258" spans="1:2" x14ac:dyDescent="0.25">
      <c r="A258" s="129">
        <f t="shared" si="109"/>
        <v>84231</v>
      </c>
      <c r="B258" s="203">
        <f t="shared" si="110"/>
        <v>0</v>
      </c>
    </row>
    <row r="259" spans="1:2" x14ac:dyDescent="0.25">
      <c r="A259" s="129">
        <f t="shared" ref="A259:A272" si="111">U44</f>
        <v>84234</v>
      </c>
      <c r="B259" s="203">
        <f t="shared" ref="B259:B272" si="112">X44</f>
        <v>0</v>
      </c>
    </row>
    <row r="260" spans="1:2" x14ac:dyDescent="0.25">
      <c r="A260" s="129">
        <f t="shared" si="111"/>
        <v>84235</v>
      </c>
      <c r="B260" s="203">
        <f t="shared" si="112"/>
        <v>0</v>
      </c>
    </row>
    <row r="261" spans="1:2" x14ac:dyDescent="0.25">
      <c r="A261" s="129">
        <f t="shared" si="111"/>
        <v>84236</v>
      </c>
      <c r="B261" s="203">
        <f t="shared" si="112"/>
        <v>0</v>
      </c>
    </row>
    <row r="262" spans="1:2" x14ac:dyDescent="0.25">
      <c r="A262" s="129">
        <f t="shared" si="111"/>
        <v>84278</v>
      </c>
      <c r="B262" s="203">
        <f t="shared" si="112"/>
        <v>0</v>
      </c>
    </row>
    <row r="263" spans="1:2" x14ac:dyDescent="0.25">
      <c r="A263" s="129">
        <f t="shared" si="111"/>
        <v>84279</v>
      </c>
      <c r="B263" s="203">
        <f t="shared" si="112"/>
        <v>0</v>
      </c>
    </row>
    <row r="264" spans="1:2" x14ac:dyDescent="0.25">
      <c r="A264" s="129">
        <f t="shared" si="111"/>
        <v>4501363434</v>
      </c>
      <c r="B264" s="203" t="str">
        <f t="shared" si="112"/>
        <v>11am</v>
      </c>
    </row>
    <row r="265" spans="1:2" x14ac:dyDescent="0.25">
      <c r="A265" s="129">
        <f t="shared" si="111"/>
        <v>4501363435</v>
      </c>
      <c r="B265" s="203" t="str">
        <f t="shared" si="112"/>
        <v>1pm</v>
      </c>
    </row>
    <row r="266" spans="1:2" x14ac:dyDescent="0.25">
      <c r="A266" s="129">
        <f t="shared" si="111"/>
        <v>4501363438</v>
      </c>
      <c r="B266" s="203" t="str">
        <f t="shared" si="112"/>
        <v>5pm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GPI</v>
      </c>
      <c r="B269" s="203" t="str">
        <f t="shared" si="112"/>
        <v>7AM</v>
      </c>
    </row>
    <row r="270" spans="1:2" x14ac:dyDescent="0.25">
      <c r="A270" s="129" t="str">
        <f t="shared" si="111"/>
        <v>CAPS</v>
      </c>
      <c r="B270" s="203" t="str">
        <f t="shared" si="112"/>
        <v>8AM</v>
      </c>
    </row>
    <row r="271" spans="1:2" x14ac:dyDescent="0.25">
      <c r="A271" s="129" t="str">
        <f t="shared" si="111"/>
        <v>GPI</v>
      </c>
      <c r="B271" s="203" t="str">
        <f t="shared" si="112"/>
        <v>9AM</v>
      </c>
    </row>
    <row r="272" spans="1:2" x14ac:dyDescent="0.25">
      <c r="A272" s="129" t="str">
        <f t="shared" si="111"/>
        <v>GPI</v>
      </c>
      <c r="B272" s="203" t="str">
        <f t="shared" si="112"/>
        <v>10am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L71:L77"/>
    <mergeCell ref="A1:B1"/>
    <mergeCell ref="A3:I3"/>
    <mergeCell ref="J3:R3"/>
    <mergeCell ref="S3:AA3"/>
    <mergeCell ref="A32:I32"/>
    <mergeCell ref="J32:R32"/>
    <mergeCell ref="S32:AA32"/>
  </mergeCells>
  <conditionalFormatting sqref="AB32 S32 S60 AB34:AB40 J60 AB46:AB47 AB49:AB60 A88 H98:H99 J80:J88 J90:J97 S78:S99 A98:A100 AK59:AK99 AB68:AB99">
    <cfRule type="cellIs" dxfId="7163" priority="601" operator="equal">
      <formula>"SLC"</formula>
    </cfRule>
  </conditionalFormatting>
  <conditionalFormatting sqref="AB32 S32 S60 AB34:AB40 J60 AB46:AB47 AB49:AB60 A88 H98:H99 J80:J88 J90:J97 S78:S99 A98:A100 AK59:AK99 AB68:AB99">
    <cfRule type="cellIs" dxfId="7162" priority="597" operator="equal">
      <formula>"IDF"</formula>
    </cfRule>
    <cfRule type="cellIs" dxfId="7161" priority="598" operator="equal">
      <formula>"Costco"</formula>
    </cfRule>
    <cfRule type="cellIs" dxfId="7160" priority="599" operator="equal">
      <formula>"Gutzy"</formula>
    </cfRule>
    <cfRule type="cellIs" dxfId="7159" priority="600" operator="equal">
      <formula>"LCP"</formula>
    </cfRule>
  </conditionalFormatting>
  <conditionalFormatting sqref="S60 AB34:AB40 J60 AB46:AB47 AB49:AB60 A88 H98:H99 J80:J88 J90:J97 S78:S99 A98:A99 AB68:AB99">
    <cfRule type="cellIs" dxfId="7158" priority="596" operator="equal">
      <formula>"Receiving"</formula>
    </cfRule>
  </conditionalFormatting>
  <conditionalFormatting sqref="AB48">
    <cfRule type="cellIs" dxfId="7157" priority="595" operator="equal">
      <formula>"SLC"</formula>
    </cfRule>
  </conditionalFormatting>
  <conditionalFormatting sqref="AB48">
    <cfRule type="cellIs" dxfId="7156" priority="591" operator="equal">
      <formula>"IDF"</formula>
    </cfRule>
    <cfRule type="cellIs" dxfId="7155" priority="592" operator="equal">
      <formula>"Costco"</formula>
    </cfRule>
    <cfRule type="cellIs" dxfId="7154" priority="593" operator="equal">
      <formula>"Gutzy"</formula>
    </cfRule>
    <cfRule type="cellIs" dxfId="7153" priority="594" operator="equal">
      <formula>"LCP"</formula>
    </cfRule>
  </conditionalFormatting>
  <conditionalFormatting sqref="AB48">
    <cfRule type="cellIs" dxfId="7152" priority="590" operator="equal">
      <formula>"Receiving"</formula>
    </cfRule>
  </conditionalFormatting>
  <conditionalFormatting sqref="AB41">
    <cfRule type="cellIs" dxfId="7151" priority="589" operator="equal">
      <formula>"SLC"</formula>
    </cfRule>
  </conditionalFormatting>
  <conditionalFormatting sqref="AB41">
    <cfRule type="cellIs" dxfId="7150" priority="585" operator="equal">
      <formula>"IDF"</formula>
    </cfRule>
    <cfRule type="cellIs" dxfId="7149" priority="586" operator="equal">
      <formula>"Costco"</formula>
    </cfRule>
    <cfRule type="cellIs" dxfId="7148" priority="587" operator="equal">
      <formula>"Gutzy"</formula>
    </cfRule>
    <cfRule type="cellIs" dxfId="7147" priority="588" operator="equal">
      <formula>"LCP"</formula>
    </cfRule>
  </conditionalFormatting>
  <conditionalFormatting sqref="AB41">
    <cfRule type="cellIs" dxfId="7146" priority="584" operator="equal">
      <formula>"Receiving"</formula>
    </cfRule>
  </conditionalFormatting>
  <conditionalFormatting sqref="AB42:AB44">
    <cfRule type="cellIs" dxfId="7145" priority="583" operator="equal">
      <formula>"SLC"</formula>
    </cfRule>
  </conditionalFormatting>
  <conditionalFormatting sqref="AB42:AB44">
    <cfRule type="cellIs" dxfId="7144" priority="579" operator="equal">
      <formula>"IDF"</formula>
    </cfRule>
    <cfRule type="cellIs" dxfId="7143" priority="580" operator="equal">
      <formula>"Costco"</formula>
    </cfRule>
    <cfRule type="cellIs" dxfId="7142" priority="581" operator="equal">
      <formula>"Gutzy"</formula>
    </cfRule>
    <cfRule type="cellIs" dxfId="7141" priority="582" operator="equal">
      <formula>"LCP"</formula>
    </cfRule>
  </conditionalFormatting>
  <conditionalFormatting sqref="AB42:AB44">
    <cfRule type="cellIs" dxfId="7140" priority="578" operator="equal">
      <formula>"Receiving"</formula>
    </cfRule>
  </conditionalFormatting>
  <conditionalFormatting sqref="AB45">
    <cfRule type="cellIs" dxfId="7139" priority="577" operator="equal">
      <formula>"SLC"</formula>
    </cfRule>
  </conditionalFormatting>
  <conditionalFormatting sqref="AB45">
    <cfRule type="cellIs" dxfId="7138" priority="573" operator="equal">
      <formula>"IDF"</formula>
    </cfRule>
    <cfRule type="cellIs" dxfId="7137" priority="574" operator="equal">
      <formula>"Costco"</formula>
    </cfRule>
    <cfRule type="cellIs" dxfId="7136" priority="575" operator="equal">
      <formula>"Gutzy"</formula>
    </cfRule>
    <cfRule type="cellIs" dxfId="7135" priority="576" operator="equal">
      <formula>"LCP"</formula>
    </cfRule>
  </conditionalFormatting>
  <conditionalFormatting sqref="AB45">
    <cfRule type="cellIs" dxfId="7134" priority="572" operator="equal">
      <formula>"Receiving"</formula>
    </cfRule>
  </conditionalFormatting>
  <conditionalFormatting sqref="I100">
    <cfRule type="cellIs" dxfId="7133" priority="571" operator="equal">
      <formula>"SLC"</formula>
    </cfRule>
  </conditionalFormatting>
  <conditionalFormatting sqref="I100">
    <cfRule type="cellIs" dxfId="7132" priority="567" operator="equal">
      <formula>"IDF"</formula>
    </cfRule>
    <cfRule type="cellIs" dxfId="7131" priority="568" operator="equal">
      <formula>"Costco"</formula>
    </cfRule>
    <cfRule type="cellIs" dxfId="7130" priority="569" operator="equal">
      <formula>"Gutzy"</formula>
    </cfRule>
    <cfRule type="cellIs" dxfId="7129" priority="570" operator="equal">
      <formula>"LCP"</formula>
    </cfRule>
  </conditionalFormatting>
  <conditionalFormatting sqref="Q100">
    <cfRule type="cellIs" dxfId="7128" priority="566" operator="equal">
      <formula>"SLC"</formula>
    </cfRule>
  </conditionalFormatting>
  <conditionalFormatting sqref="Q100">
    <cfRule type="cellIs" dxfId="7127" priority="562" operator="equal">
      <formula>"IDF"</formula>
    </cfRule>
    <cfRule type="cellIs" dxfId="7126" priority="563" operator="equal">
      <formula>"Costco"</formula>
    </cfRule>
    <cfRule type="cellIs" dxfId="7125" priority="564" operator="equal">
      <formula>"Gutzy"</formula>
    </cfRule>
    <cfRule type="cellIs" dxfId="7124" priority="565" operator="equal">
      <formula>"LCP"</formula>
    </cfRule>
  </conditionalFormatting>
  <conditionalFormatting sqref="Y100">
    <cfRule type="cellIs" dxfId="7123" priority="561" operator="equal">
      <formula>"SLC"</formula>
    </cfRule>
  </conditionalFormatting>
  <conditionalFormatting sqref="Y100">
    <cfRule type="cellIs" dxfId="7122" priority="557" operator="equal">
      <formula>"IDF"</formula>
    </cfRule>
    <cfRule type="cellIs" dxfId="7121" priority="558" operator="equal">
      <formula>"Costco"</formula>
    </cfRule>
    <cfRule type="cellIs" dxfId="7120" priority="559" operator="equal">
      <formula>"Gutzy"</formula>
    </cfRule>
    <cfRule type="cellIs" dxfId="7119" priority="560" operator="equal">
      <formula>"LCP"</formula>
    </cfRule>
  </conditionalFormatting>
  <conditionalFormatting sqref="AG100">
    <cfRule type="cellIs" dxfId="7118" priority="556" operator="equal">
      <formula>"SLC"</formula>
    </cfRule>
  </conditionalFormatting>
  <conditionalFormatting sqref="AG100">
    <cfRule type="cellIs" dxfId="7117" priority="552" operator="equal">
      <formula>"IDF"</formula>
    </cfRule>
    <cfRule type="cellIs" dxfId="7116" priority="553" operator="equal">
      <formula>"Costco"</formula>
    </cfRule>
    <cfRule type="cellIs" dxfId="7115" priority="554" operator="equal">
      <formula>"Gutzy"</formula>
    </cfRule>
    <cfRule type="cellIs" dxfId="7114" priority="555" operator="equal">
      <formula>"LCP"</formula>
    </cfRule>
  </conditionalFormatting>
  <conditionalFormatting sqref="AO100">
    <cfRule type="cellIs" dxfId="7113" priority="551" operator="equal">
      <formula>"SLC"</formula>
    </cfRule>
  </conditionalFormatting>
  <conditionalFormatting sqref="AO100">
    <cfRule type="cellIs" dxfId="7112" priority="547" operator="equal">
      <formula>"IDF"</formula>
    </cfRule>
    <cfRule type="cellIs" dxfId="7111" priority="548" operator="equal">
      <formula>"Costco"</formula>
    </cfRule>
    <cfRule type="cellIs" dxfId="7110" priority="549" operator="equal">
      <formula>"Gutzy"</formula>
    </cfRule>
    <cfRule type="cellIs" dxfId="7109" priority="550" operator="equal">
      <formula>"LCP"</formula>
    </cfRule>
  </conditionalFormatting>
  <conditionalFormatting sqref="AW100">
    <cfRule type="cellIs" dxfId="7108" priority="546" operator="equal">
      <formula>"SLC"</formula>
    </cfRule>
  </conditionalFormatting>
  <conditionalFormatting sqref="AW100">
    <cfRule type="cellIs" dxfId="7107" priority="542" operator="equal">
      <formula>"IDF"</formula>
    </cfRule>
    <cfRule type="cellIs" dxfId="7106" priority="543" operator="equal">
      <formula>"Costco"</formula>
    </cfRule>
    <cfRule type="cellIs" dxfId="7105" priority="544" operator="equal">
      <formula>"Gutzy"</formula>
    </cfRule>
    <cfRule type="cellIs" dxfId="7104" priority="545" operator="equal">
      <formula>"LCP"</formula>
    </cfRule>
  </conditionalFormatting>
  <conditionalFormatting sqref="J89">
    <cfRule type="cellIs" dxfId="7103" priority="529" operator="equal">
      <formula>"SLC"</formula>
    </cfRule>
  </conditionalFormatting>
  <conditionalFormatting sqref="J89">
    <cfRule type="cellIs" dxfId="7102" priority="525" operator="equal">
      <formula>"IDF"</formula>
    </cfRule>
    <cfRule type="cellIs" dxfId="7101" priority="526" operator="equal">
      <formula>"Costco"</formula>
    </cfRule>
    <cfRule type="cellIs" dxfId="7100" priority="527" operator="equal">
      <formula>"Gutzy"</formula>
    </cfRule>
    <cfRule type="cellIs" dxfId="7099" priority="528" operator="equal">
      <formula>"LCP"</formula>
    </cfRule>
  </conditionalFormatting>
  <conditionalFormatting sqref="J89">
    <cfRule type="cellIs" dxfId="7098" priority="524" operator="equal">
      <formula>"Receiving"</formula>
    </cfRule>
  </conditionalFormatting>
  <conditionalFormatting sqref="A60">
    <cfRule type="cellIs" dxfId="7097" priority="457" operator="equal">
      <formula>"SLC"</formula>
    </cfRule>
  </conditionalFormatting>
  <conditionalFormatting sqref="A60">
    <cfRule type="cellIs" dxfId="7096" priority="453" operator="equal">
      <formula>"IDF"</formula>
    </cfRule>
    <cfRule type="cellIs" dxfId="7095" priority="454" operator="equal">
      <formula>"Costco"</formula>
    </cfRule>
    <cfRule type="cellIs" dxfId="7094" priority="455" operator="equal">
      <formula>"Gutzy"</formula>
    </cfRule>
    <cfRule type="cellIs" dxfId="7093" priority="456" operator="equal">
      <formula>"LCP"</formula>
    </cfRule>
  </conditionalFormatting>
  <conditionalFormatting sqref="A89:A97 H89:H97">
    <cfRule type="cellIs" dxfId="7092" priority="344" operator="equal">
      <formula>"SLC"</formula>
    </cfRule>
  </conditionalFormatting>
  <conditionalFormatting sqref="A89:A97 H89:H97">
    <cfRule type="cellIs" dxfId="7091" priority="340" operator="equal">
      <formula>"IDF"</formula>
    </cfRule>
    <cfRule type="cellIs" dxfId="7090" priority="341" operator="equal">
      <formula>"Costco"</formula>
    </cfRule>
    <cfRule type="cellIs" dxfId="7089" priority="342" operator="equal">
      <formula>"Gutzy"</formula>
    </cfRule>
    <cfRule type="cellIs" dxfId="7088" priority="343" operator="equal">
      <formula>"LCP"</formula>
    </cfRule>
  </conditionalFormatting>
  <conditionalFormatting sqref="A89:A97 H89:H97">
    <cfRule type="cellIs" dxfId="7087" priority="339" operator="equal">
      <formula>"Receiving"</formula>
    </cfRule>
  </conditionalFormatting>
  <conditionalFormatting sqref="S71:S76 N62:N67 N71:N77">
    <cfRule type="cellIs" dxfId="7086" priority="338" operator="equal">
      <formula>"SLC"</formula>
    </cfRule>
  </conditionalFormatting>
  <conditionalFormatting sqref="S71:S76 N62:N67 N71:N77">
    <cfRule type="cellIs" dxfId="7085" priority="334" operator="equal">
      <formula>"IDF"</formula>
    </cfRule>
    <cfRule type="cellIs" dxfId="7084" priority="335" operator="equal">
      <formula>"Costco"</formula>
    </cfRule>
    <cfRule type="cellIs" dxfId="7083" priority="336" operator="equal">
      <formula>"Gutzy"</formula>
    </cfRule>
    <cfRule type="cellIs" dxfId="7082" priority="337" operator="equal">
      <formula>"LCP"</formula>
    </cfRule>
  </conditionalFormatting>
  <conditionalFormatting sqref="S71:S76">
    <cfRule type="cellIs" dxfId="7081" priority="333" operator="equal">
      <formula>"Receiving"</formula>
    </cfRule>
  </conditionalFormatting>
  <conditionalFormatting sqref="Q62:Q66 T72:T77 W62:W67 O61 U71 L61:L67 S62:T67">
    <cfRule type="cellIs" dxfId="7080" priority="332" operator="equal">
      <formula>"SLC"</formula>
    </cfRule>
  </conditionalFormatting>
  <conditionalFormatting sqref="Q62:Q66 T72:T77 W62:W67 O61 U71 L61:L67 S62:T67">
    <cfRule type="cellIs" dxfId="7079" priority="328" operator="equal">
      <formula>"IDF"</formula>
    </cfRule>
    <cfRule type="cellIs" dxfId="7078" priority="329" operator="equal">
      <formula>"Costco"</formula>
    </cfRule>
    <cfRule type="cellIs" dxfId="7077" priority="330" operator="equal">
      <formula>"Gutzy"</formula>
    </cfRule>
    <cfRule type="cellIs" dxfId="7076" priority="331" operator="equal">
      <formula>"LCP"</formula>
    </cfRule>
  </conditionalFormatting>
  <conditionalFormatting sqref="Q72:Q77">
    <cfRule type="cellIs" dxfId="7075" priority="327" operator="equal">
      <formula>"SLC"</formula>
    </cfRule>
  </conditionalFormatting>
  <conditionalFormatting sqref="Q72:Q77">
    <cfRule type="cellIs" dxfId="7074" priority="323" operator="equal">
      <formula>"IDF"</formula>
    </cfRule>
    <cfRule type="cellIs" dxfId="7073" priority="324" operator="equal">
      <formula>"Costco"</formula>
    </cfRule>
    <cfRule type="cellIs" dxfId="7072" priority="325" operator="equal">
      <formula>"Gutzy"</formula>
    </cfRule>
    <cfRule type="cellIs" dxfId="7071" priority="326" operator="equal">
      <formula>"LCP"</formula>
    </cfRule>
  </conditionalFormatting>
  <conditionalFormatting sqref="W72:W77">
    <cfRule type="cellIs" dxfId="7070" priority="322" operator="equal">
      <formula>"SLC"</formula>
    </cfRule>
  </conditionalFormatting>
  <conditionalFormatting sqref="W72:W77">
    <cfRule type="cellIs" dxfId="7069" priority="318" operator="equal">
      <formula>"IDF"</formula>
    </cfRule>
    <cfRule type="cellIs" dxfId="7068" priority="319" operator="equal">
      <formula>"Costco"</formula>
    </cfRule>
    <cfRule type="cellIs" dxfId="7067" priority="320" operator="equal">
      <formula>"Gutzy"</formula>
    </cfRule>
    <cfRule type="cellIs" dxfId="7066" priority="321" operator="equal">
      <formula>"LCP"</formula>
    </cfRule>
  </conditionalFormatting>
  <conditionalFormatting sqref="N71:N77 U71 L61:L67 S62:S67">
    <cfRule type="cellIs" dxfId="7065" priority="317" operator="equal">
      <formula>"Receiving"</formula>
    </cfRule>
  </conditionalFormatting>
  <conditionalFormatting sqref="A28:A30 A15:A26">
    <cfRule type="cellIs" dxfId="7064" priority="262" operator="equal">
      <formula>"SLC"</formula>
    </cfRule>
  </conditionalFormatting>
  <conditionalFormatting sqref="A28:A30 A15:A26">
    <cfRule type="cellIs" dxfId="7063" priority="258" operator="equal">
      <formula>"IDF"</formula>
    </cfRule>
    <cfRule type="cellIs" dxfId="7062" priority="259" operator="equal">
      <formula>"Costco"</formula>
    </cfRule>
    <cfRule type="cellIs" dxfId="7061" priority="260" operator="equal">
      <formula>"Gutzy"</formula>
    </cfRule>
    <cfRule type="cellIs" dxfId="7060" priority="261" operator="equal">
      <formula>"LCP"</formula>
    </cfRule>
  </conditionalFormatting>
  <conditionalFormatting sqref="A28:A30 A15:A26">
    <cfRule type="cellIs" dxfId="7059" priority="257" operator="equal">
      <formula>"Receiving"</formula>
    </cfRule>
  </conditionalFormatting>
  <conditionalFormatting sqref="A31">
    <cfRule type="cellIs" dxfId="7058" priority="256" operator="equal">
      <formula>"SLC"</formula>
    </cfRule>
  </conditionalFormatting>
  <conditionalFormatting sqref="A31">
    <cfRule type="cellIs" dxfId="7057" priority="252" operator="equal">
      <formula>"IDF"</formula>
    </cfRule>
    <cfRule type="cellIs" dxfId="7056" priority="253" operator="equal">
      <formula>"Costco"</formula>
    </cfRule>
    <cfRule type="cellIs" dxfId="7055" priority="254" operator="equal">
      <formula>"Gutzy"</formula>
    </cfRule>
    <cfRule type="cellIs" dxfId="7054" priority="255" operator="equal">
      <formula>"LCP"</formula>
    </cfRule>
  </conditionalFormatting>
  <conditionalFormatting sqref="A31">
    <cfRule type="cellIs" dxfId="7053" priority="251" operator="equal">
      <formula>"Receiving"</formula>
    </cfRule>
  </conditionalFormatting>
  <conditionalFormatting sqref="A31">
    <cfRule type="cellIs" dxfId="7052" priority="250" operator="equal">
      <formula>"SLC"</formula>
    </cfRule>
  </conditionalFormatting>
  <conditionalFormatting sqref="A31">
    <cfRule type="cellIs" dxfId="7051" priority="246" operator="equal">
      <formula>"IDF"</formula>
    </cfRule>
    <cfRule type="cellIs" dxfId="7050" priority="247" operator="equal">
      <formula>"Costco"</formula>
    </cfRule>
    <cfRule type="cellIs" dxfId="7049" priority="248" operator="equal">
      <formula>"Gutzy"</formula>
    </cfRule>
    <cfRule type="cellIs" dxfId="7048" priority="249" operator="equal">
      <formula>"LCP"</formula>
    </cfRule>
  </conditionalFormatting>
  <conditionalFormatting sqref="A31">
    <cfRule type="cellIs" dxfId="7047" priority="245" operator="equal">
      <formula>"Receiving"</formula>
    </cfRule>
  </conditionalFormatting>
  <conditionalFormatting sqref="A27">
    <cfRule type="cellIs" dxfId="7046" priority="244" operator="equal">
      <formula>"SLC"</formula>
    </cfRule>
  </conditionalFormatting>
  <conditionalFormatting sqref="A27">
    <cfRule type="cellIs" dxfId="7045" priority="240" operator="equal">
      <formula>"IDF"</formula>
    </cfRule>
    <cfRule type="cellIs" dxfId="7044" priority="241" operator="equal">
      <formula>"Costco"</formula>
    </cfRule>
    <cfRule type="cellIs" dxfId="7043" priority="242" operator="equal">
      <formula>"Gutzy"</formula>
    </cfRule>
    <cfRule type="cellIs" dxfId="7042" priority="243" operator="equal">
      <formula>"LCP"</formula>
    </cfRule>
  </conditionalFormatting>
  <conditionalFormatting sqref="A27">
    <cfRule type="cellIs" dxfId="7041" priority="239" operator="equal">
      <formula>"Receiving"</formula>
    </cfRule>
  </conditionalFormatting>
  <conditionalFormatting sqref="A5:A14">
    <cfRule type="cellIs" dxfId="7040" priority="238" operator="equal">
      <formula>"SLC"</formula>
    </cfRule>
  </conditionalFormatting>
  <conditionalFormatting sqref="A5:A14">
    <cfRule type="cellIs" dxfId="7039" priority="234" operator="equal">
      <formula>"IDF"</formula>
    </cfRule>
    <cfRule type="cellIs" dxfId="7038" priority="235" operator="equal">
      <formula>"Costco"</formula>
    </cfRule>
    <cfRule type="cellIs" dxfId="7037" priority="236" operator="equal">
      <formula>"Gutzy"</formula>
    </cfRule>
    <cfRule type="cellIs" dxfId="7036" priority="237" operator="equal">
      <formula>"LCP"</formula>
    </cfRule>
  </conditionalFormatting>
  <conditionalFormatting sqref="A5:A14">
    <cfRule type="cellIs" dxfId="7035" priority="233" operator="equal">
      <formula>"Receiving"</formula>
    </cfRule>
  </conditionalFormatting>
  <conditionalFormatting sqref="S29:S30 S24 S26:S27">
    <cfRule type="cellIs" dxfId="7034" priority="232" operator="equal">
      <formula>"SLC"</formula>
    </cfRule>
  </conditionalFormatting>
  <conditionalFormatting sqref="S29:S30 S24 S26:S27">
    <cfRule type="cellIs" dxfId="7033" priority="228" operator="equal">
      <formula>"IDF"</formula>
    </cfRule>
    <cfRule type="cellIs" dxfId="7032" priority="229" operator="equal">
      <formula>"Costco"</formula>
    </cfRule>
    <cfRule type="cellIs" dxfId="7031" priority="230" operator="equal">
      <formula>"Gutzy"</formula>
    </cfRule>
    <cfRule type="cellIs" dxfId="7030" priority="231" operator="equal">
      <formula>"LCP"</formula>
    </cfRule>
  </conditionalFormatting>
  <conditionalFormatting sqref="S29:S30 S24 S26:S27">
    <cfRule type="cellIs" dxfId="7029" priority="227" operator="equal">
      <formula>"Receiving"</formula>
    </cfRule>
  </conditionalFormatting>
  <conditionalFormatting sqref="S28">
    <cfRule type="cellIs" dxfId="7028" priority="226" operator="equal">
      <formula>"SLC"</formula>
    </cfRule>
  </conditionalFormatting>
  <conditionalFormatting sqref="S28">
    <cfRule type="cellIs" dxfId="7027" priority="222" operator="equal">
      <formula>"IDF"</formula>
    </cfRule>
    <cfRule type="cellIs" dxfId="7026" priority="223" operator="equal">
      <formula>"Costco"</formula>
    </cfRule>
    <cfRule type="cellIs" dxfId="7025" priority="224" operator="equal">
      <formula>"Gutzy"</formula>
    </cfRule>
    <cfRule type="cellIs" dxfId="7024" priority="225" operator="equal">
      <formula>"LCP"</formula>
    </cfRule>
  </conditionalFormatting>
  <conditionalFormatting sqref="S28">
    <cfRule type="cellIs" dxfId="7023" priority="221" operator="equal">
      <formula>"Receiving"</formula>
    </cfRule>
  </conditionalFormatting>
  <conditionalFormatting sqref="S31">
    <cfRule type="cellIs" dxfId="7022" priority="220" operator="equal">
      <formula>"SLC"</formula>
    </cfRule>
  </conditionalFormatting>
  <conditionalFormatting sqref="S31">
    <cfRule type="cellIs" dxfId="7021" priority="216" operator="equal">
      <formula>"IDF"</formula>
    </cfRule>
    <cfRule type="cellIs" dxfId="7020" priority="217" operator="equal">
      <formula>"Costco"</formula>
    </cfRule>
    <cfRule type="cellIs" dxfId="7019" priority="218" operator="equal">
      <formula>"Gutzy"</formula>
    </cfRule>
    <cfRule type="cellIs" dxfId="7018" priority="219" operator="equal">
      <formula>"LCP"</formula>
    </cfRule>
  </conditionalFormatting>
  <conditionalFormatting sqref="S31">
    <cfRule type="cellIs" dxfId="7017" priority="215" operator="equal">
      <formula>"Receiving"</formula>
    </cfRule>
  </conditionalFormatting>
  <conditionalFormatting sqref="S5:S18">
    <cfRule type="cellIs" dxfId="7016" priority="214" operator="equal">
      <formula>"SLC"</formula>
    </cfRule>
  </conditionalFormatting>
  <conditionalFormatting sqref="S5:S18">
    <cfRule type="cellIs" dxfId="7015" priority="210" operator="equal">
      <formula>"IDF"</formula>
    </cfRule>
    <cfRule type="cellIs" dxfId="7014" priority="211" operator="equal">
      <formula>"Costco"</formula>
    </cfRule>
    <cfRule type="cellIs" dxfId="7013" priority="212" operator="equal">
      <formula>"Gutzy"</formula>
    </cfRule>
    <cfRule type="cellIs" dxfId="7012" priority="213" operator="equal">
      <formula>"LCP"</formula>
    </cfRule>
  </conditionalFormatting>
  <conditionalFormatting sqref="S5:S18">
    <cfRule type="cellIs" dxfId="7011" priority="209" operator="equal">
      <formula>"Receiving"</formula>
    </cfRule>
  </conditionalFormatting>
  <conditionalFormatting sqref="S19:S24">
    <cfRule type="cellIs" dxfId="7010" priority="208" operator="equal">
      <formula>"SLC"</formula>
    </cfRule>
  </conditionalFormatting>
  <conditionalFormatting sqref="S19:S24">
    <cfRule type="cellIs" dxfId="7009" priority="204" operator="equal">
      <formula>"IDF"</formula>
    </cfRule>
    <cfRule type="cellIs" dxfId="7008" priority="205" operator="equal">
      <formula>"Costco"</formula>
    </cfRule>
    <cfRule type="cellIs" dxfId="7007" priority="206" operator="equal">
      <formula>"Gutzy"</formula>
    </cfRule>
    <cfRule type="cellIs" dxfId="7006" priority="207" operator="equal">
      <formula>"LCP"</formula>
    </cfRule>
  </conditionalFormatting>
  <conditionalFormatting sqref="S19:S24">
    <cfRule type="cellIs" dxfId="7005" priority="203" operator="equal">
      <formula>"Receiving"</formula>
    </cfRule>
  </conditionalFormatting>
  <conditionalFormatting sqref="S25">
    <cfRule type="cellIs" dxfId="7004" priority="202" operator="equal">
      <formula>"SLC"</formula>
    </cfRule>
  </conditionalFormatting>
  <conditionalFormatting sqref="S25">
    <cfRule type="cellIs" dxfId="7003" priority="198" operator="equal">
      <formula>"IDF"</formula>
    </cfRule>
    <cfRule type="cellIs" dxfId="7002" priority="199" operator="equal">
      <formula>"Costco"</formula>
    </cfRule>
    <cfRule type="cellIs" dxfId="7001" priority="200" operator="equal">
      <formula>"Gutzy"</formula>
    </cfRule>
    <cfRule type="cellIs" dxfId="7000" priority="201" operator="equal">
      <formula>"LCP"</formula>
    </cfRule>
  </conditionalFormatting>
  <conditionalFormatting sqref="S25">
    <cfRule type="cellIs" dxfId="6999" priority="197" operator="equal">
      <formula>"Receiving"</formula>
    </cfRule>
  </conditionalFormatting>
  <conditionalFormatting sqref="A32">
    <cfRule type="cellIs" dxfId="6998" priority="196" operator="equal">
      <formula>"SLC"</formula>
    </cfRule>
  </conditionalFormatting>
  <conditionalFormatting sqref="A32">
    <cfRule type="cellIs" dxfId="6997" priority="192" operator="equal">
      <formula>"IDF"</formula>
    </cfRule>
    <cfRule type="cellIs" dxfId="6996" priority="193" operator="equal">
      <formula>"Costco"</formula>
    </cfRule>
    <cfRule type="cellIs" dxfId="6995" priority="194" operator="equal">
      <formula>"Gutzy"</formula>
    </cfRule>
    <cfRule type="cellIs" dxfId="6994" priority="195" operator="equal">
      <formula>"LCP"</formula>
    </cfRule>
  </conditionalFormatting>
  <conditionalFormatting sqref="A56">
    <cfRule type="cellIs" dxfId="6993" priority="191" operator="equal">
      <formula>"SLC"</formula>
    </cfRule>
  </conditionalFormatting>
  <conditionalFormatting sqref="A56">
    <cfRule type="cellIs" dxfId="6992" priority="187" operator="equal">
      <formula>"IDF"</formula>
    </cfRule>
    <cfRule type="cellIs" dxfId="6991" priority="188" operator="equal">
      <formula>"Costco"</formula>
    </cfRule>
    <cfRule type="cellIs" dxfId="6990" priority="189" operator="equal">
      <formula>"Gutzy"</formula>
    </cfRule>
    <cfRule type="cellIs" dxfId="6989" priority="190" operator="equal">
      <formula>"LCP"</formula>
    </cfRule>
  </conditionalFormatting>
  <conditionalFormatting sqref="A56">
    <cfRule type="cellIs" dxfId="6988" priority="186" operator="equal">
      <formula>"Receiving"</formula>
    </cfRule>
  </conditionalFormatting>
  <conditionalFormatting sqref="A59">
    <cfRule type="cellIs" dxfId="6987" priority="185" operator="equal">
      <formula>"SLC"</formula>
    </cfRule>
  </conditionalFormatting>
  <conditionalFormatting sqref="A59">
    <cfRule type="cellIs" dxfId="6986" priority="181" operator="equal">
      <formula>"IDF"</formula>
    </cfRule>
    <cfRule type="cellIs" dxfId="6985" priority="182" operator="equal">
      <formula>"Costco"</formula>
    </cfRule>
    <cfRule type="cellIs" dxfId="6984" priority="183" operator="equal">
      <formula>"Gutzy"</formula>
    </cfRule>
    <cfRule type="cellIs" dxfId="6983" priority="184" operator="equal">
      <formula>"LCP"</formula>
    </cfRule>
  </conditionalFormatting>
  <conditionalFormatting sqref="A59">
    <cfRule type="cellIs" dxfId="6982" priority="180" operator="equal">
      <formula>"Receiving"</formula>
    </cfRule>
  </conditionalFormatting>
  <conditionalFormatting sqref="A56:A59">
    <cfRule type="cellIs" dxfId="6981" priority="179" operator="equal">
      <formula>"SLC"</formula>
    </cfRule>
  </conditionalFormatting>
  <conditionalFormatting sqref="A56:A59">
    <cfRule type="cellIs" dxfId="6980" priority="175" operator="equal">
      <formula>"IDF"</formula>
    </cfRule>
    <cfRule type="cellIs" dxfId="6979" priority="176" operator="equal">
      <formula>"Costco"</formula>
    </cfRule>
    <cfRule type="cellIs" dxfId="6978" priority="177" operator="equal">
      <formula>"Gutzy"</formula>
    </cfRule>
    <cfRule type="cellIs" dxfId="6977" priority="178" operator="equal">
      <formula>"LCP"</formula>
    </cfRule>
  </conditionalFormatting>
  <conditionalFormatting sqref="A56:A59">
    <cfRule type="cellIs" dxfId="6976" priority="174" operator="equal">
      <formula>"Receiving"</formula>
    </cfRule>
  </conditionalFormatting>
  <conditionalFormatting sqref="A34:A47">
    <cfRule type="cellIs" dxfId="6975" priority="173" operator="equal">
      <formula>"SLC"</formula>
    </cfRule>
  </conditionalFormatting>
  <conditionalFormatting sqref="A34:A47">
    <cfRule type="cellIs" dxfId="6974" priority="169" operator="equal">
      <formula>"IDF"</formula>
    </cfRule>
    <cfRule type="cellIs" dxfId="6973" priority="170" operator="equal">
      <formula>"Costco"</formula>
    </cfRule>
    <cfRule type="cellIs" dxfId="6972" priority="171" operator="equal">
      <formula>"Gutzy"</formula>
    </cfRule>
    <cfRule type="cellIs" dxfId="6971" priority="172" operator="equal">
      <formula>"LCP"</formula>
    </cfRule>
  </conditionalFormatting>
  <conditionalFormatting sqref="A34:A47">
    <cfRule type="cellIs" dxfId="6970" priority="168" operator="equal">
      <formula>"Receiving"</formula>
    </cfRule>
  </conditionalFormatting>
  <conditionalFormatting sqref="A48:A53">
    <cfRule type="cellIs" dxfId="6969" priority="167" operator="equal">
      <formula>"SLC"</formula>
    </cfRule>
  </conditionalFormatting>
  <conditionalFormatting sqref="A48:A53">
    <cfRule type="cellIs" dxfId="6968" priority="163" operator="equal">
      <formula>"IDF"</formula>
    </cfRule>
    <cfRule type="cellIs" dxfId="6967" priority="164" operator="equal">
      <formula>"Costco"</formula>
    </cfRule>
    <cfRule type="cellIs" dxfId="6966" priority="165" operator="equal">
      <formula>"Gutzy"</formula>
    </cfRule>
    <cfRule type="cellIs" dxfId="6965" priority="166" operator="equal">
      <formula>"LCP"</formula>
    </cfRule>
  </conditionalFormatting>
  <conditionalFormatting sqref="A48:A53">
    <cfRule type="cellIs" dxfId="6964" priority="162" operator="equal">
      <formula>"Receiving"</formula>
    </cfRule>
  </conditionalFormatting>
  <conditionalFormatting sqref="A55">
    <cfRule type="cellIs" dxfId="6963" priority="161" operator="equal">
      <formula>"SLC"</formula>
    </cfRule>
  </conditionalFormatting>
  <conditionalFormatting sqref="A55">
    <cfRule type="cellIs" dxfId="6962" priority="157" operator="equal">
      <formula>"IDF"</formula>
    </cfRule>
    <cfRule type="cellIs" dxfId="6961" priority="158" operator="equal">
      <formula>"Costco"</formula>
    </cfRule>
    <cfRule type="cellIs" dxfId="6960" priority="159" operator="equal">
      <formula>"Gutzy"</formula>
    </cfRule>
    <cfRule type="cellIs" dxfId="6959" priority="160" operator="equal">
      <formula>"LCP"</formula>
    </cfRule>
  </conditionalFormatting>
  <conditionalFormatting sqref="A55">
    <cfRule type="cellIs" dxfId="6958" priority="156" operator="equal">
      <formula>"Receiving"</formula>
    </cfRule>
  </conditionalFormatting>
  <conditionalFormatting sqref="S56">
    <cfRule type="cellIs" dxfId="6957" priority="155" operator="equal">
      <formula>"SLC"</formula>
    </cfRule>
  </conditionalFormatting>
  <conditionalFormatting sqref="S56">
    <cfRule type="cellIs" dxfId="6956" priority="151" operator="equal">
      <formula>"IDF"</formula>
    </cfRule>
    <cfRule type="cellIs" dxfId="6955" priority="152" operator="equal">
      <formula>"Costco"</formula>
    </cfRule>
    <cfRule type="cellIs" dxfId="6954" priority="153" operator="equal">
      <formula>"Gutzy"</formula>
    </cfRule>
    <cfRule type="cellIs" dxfId="6953" priority="154" operator="equal">
      <formula>"LCP"</formula>
    </cfRule>
  </conditionalFormatting>
  <conditionalFormatting sqref="S56">
    <cfRule type="cellIs" dxfId="6952" priority="150" operator="equal">
      <formula>"Receiving"</formula>
    </cfRule>
  </conditionalFormatting>
  <conditionalFormatting sqref="S59">
    <cfRule type="cellIs" dxfId="6951" priority="149" operator="equal">
      <formula>"SLC"</formula>
    </cfRule>
  </conditionalFormatting>
  <conditionalFormatting sqref="S59">
    <cfRule type="cellIs" dxfId="6950" priority="145" operator="equal">
      <formula>"IDF"</formula>
    </cfRule>
    <cfRule type="cellIs" dxfId="6949" priority="146" operator="equal">
      <formula>"Costco"</formula>
    </cfRule>
    <cfRule type="cellIs" dxfId="6948" priority="147" operator="equal">
      <formula>"Gutzy"</formula>
    </cfRule>
    <cfRule type="cellIs" dxfId="6947" priority="148" operator="equal">
      <formula>"LCP"</formula>
    </cfRule>
  </conditionalFormatting>
  <conditionalFormatting sqref="S59">
    <cfRule type="cellIs" dxfId="6946" priority="144" operator="equal">
      <formula>"Receiving"</formula>
    </cfRule>
  </conditionalFormatting>
  <conditionalFormatting sqref="S56:S59">
    <cfRule type="cellIs" dxfId="6945" priority="143" operator="equal">
      <formula>"SLC"</formula>
    </cfRule>
  </conditionalFormatting>
  <conditionalFormatting sqref="S56:S59">
    <cfRule type="cellIs" dxfId="6944" priority="139" operator="equal">
      <formula>"IDF"</formula>
    </cfRule>
    <cfRule type="cellIs" dxfId="6943" priority="140" operator="equal">
      <formula>"Costco"</formula>
    </cfRule>
    <cfRule type="cellIs" dxfId="6942" priority="141" operator="equal">
      <formula>"Gutzy"</formula>
    </cfRule>
    <cfRule type="cellIs" dxfId="6941" priority="142" operator="equal">
      <formula>"LCP"</formula>
    </cfRule>
  </conditionalFormatting>
  <conditionalFormatting sqref="S56:S59">
    <cfRule type="cellIs" dxfId="6940" priority="138" operator="equal">
      <formula>"Receiving"</formula>
    </cfRule>
  </conditionalFormatting>
  <conditionalFormatting sqref="S54:S55 S34:S47">
    <cfRule type="cellIs" dxfId="6939" priority="137" operator="equal">
      <formula>"SLC"</formula>
    </cfRule>
  </conditionalFormatting>
  <conditionalFormatting sqref="S54:S55 S34:S47">
    <cfRule type="cellIs" dxfId="6938" priority="133" operator="equal">
      <formula>"IDF"</formula>
    </cfRule>
    <cfRule type="cellIs" dxfId="6937" priority="134" operator="equal">
      <formula>"Costco"</formula>
    </cfRule>
    <cfRule type="cellIs" dxfId="6936" priority="135" operator="equal">
      <formula>"Gutzy"</formula>
    </cfRule>
    <cfRule type="cellIs" dxfId="6935" priority="136" operator="equal">
      <formula>"LCP"</formula>
    </cfRule>
  </conditionalFormatting>
  <conditionalFormatting sqref="S54:S55 S34:S47">
    <cfRule type="cellIs" dxfId="6934" priority="132" operator="equal">
      <formula>"Receiving"</formula>
    </cfRule>
  </conditionalFormatting>
  <conditionalFormatting sqref="S48:S53">
    <cfRule type="cellIs" dxfId="6933" priority="131" operator="equal">
      <formula>"SLC"</formula>
    </cfRule>
  </conditionalFormatting>
  <conditionalFormatting sqref="S48:S53">
    <cfRule type="cellIs" dxfId="6932" priority="127" operator="equal">
      <formula>"IDF"</formula>
    </cfRule>
    <cfRule type="cellIs" dxfId="6931" priority="128" operator="equal">
      <formula>"Costco"</formula>
    </cfRule>
    <cfRule type="cellIs" dxfId="6930" priority="129" operator="equal">
      <formula>"Gutzy"</formula>
    </cfRule>
    <cfRule type="cellIs" dxfId="6929" priority="130" operator="equal">
      <formula>"LCP"</formula>
    </cfRule>
  </conditionalFormatting>
  <conditionalFormatting sqref="S48:S53">
    <cfRule type="cellIs" dxfId="6928" priority="126" operator="equal">
      <formula>"Receiving"</formula>
    </cfRule>
  </conditionalFormatting>
  <conditionalFormatting sqref="A87">
    <cfRule type="cellIs" dxfId="6927" priority="125" operator="equal">
      <formula>"SLC"</formula>
    </cfRule>
  </conditionalFormatting>
  <conditionalFormatting sqref="A87">
    <cfRule type="cellIs" dxfId="6926" priority="121" operator="equal">
      <formula>"IDF"</formula>
    </cfRule>
    <cfRule type="cellIs" dxfId="6925" priority="122" operator="equal">
      <formula>"Costco"</formula>
    </cfRule>
    <cfRule type="cellIs" dxfId="6924" priority="123" operator="equal">
      <formula>"Gutzy"</formula>
    </cfRule>
    <cfRule type="cellIs" dxfId="6923" priority="124" operator="equal">
      <formula>"LCP"</formula>
    </cfRule>
  </conditionalFormatting>
  <conditionalFormatting sqref="A87">
    <cfRule type="cellIs" dxfId="6922" priority="120" operator="equal">
      <formula>"Receiving"</formula>
    </cfRule>
  </conditionalFormatting>
  <conditionalFormatting sqref="A85:A87">
    <cfRule type="cellIs" dxfId="6921" priority="119" operator="equal">
      <formula>"SLC"</formula>
    </cfRule>
  </conditionalFormatting>
  <conditionalFormatting sqref="A85:A87">
    <cfRule type="cellIs" dxfId="6920" priority="115" operator="equal">
      <formula>"IDF"</formula>
    </cfRule>
    <cfRule type="cellIs" dxfId="6919" priority="116" operator="equal">
      <formula>"Costco"</formula>
    </cfRule>
    <cfRule type="cellIs" dxfId="6918" priority="117" operator="equal">
      <formula>"Gutzy"</formula>
    </cfRule>
    <cfRule type="cellIs" dxfId="6917" priority="118" operator="equal">
      <formula>"LCP"</formula>
    </cfRule>
  </conditionalFormatting>
  <conditionalFormatting sqref="A85:A87">
    <cfRule type="cellIs" dxfId="6916" priority="114" operator="equal">
      <formula>"Receiving"</formula>
    </cfRule>
  </conditionalFormatting>
  <conditionalFormatting sqref="A62:A75">
    <cfRule type="cellIs" dxfId="6915" priority="113" operator="equal">
      <formula>"SLC"</formula>
    </cfRule>
  </conditionalFormatting>
  <conditionalFormatting sqref="A62:A75">
    <cfRule type="cellIs" dxfId="6914" priority="109" operator="equal">
      <formula>"IDF"</formula>
    </cfRule>
    <cfRule type="cellIs" dxfId="6913" priority="110" operator="equal">
      <formula>"Costco"</formula>
    </cfRule>
    <cfRule type="cellIs" dxfId="6912" priority="111" operator="equal">
      <formula>"Gutzy"</formula>
    </cfRule>
    <cfRule type="cellIs" dxfId="6911" priority="112" operator="equal">
      <formula>"LCP"</formula>
    </cfRule>
  </conditionalFormatting>
  <conditionalFormatting sqref="A62:A75">
    <cfRule type="cellIs" dxfId="6910" priority="108" operator="equal">
      <formula>"Receiving"</formula>
    </cfRule>
  </conditionalFormatting>
  <conditionalFormatting sqref="A76:A82">
    <cfRule type="cellIs" dxfId="6909" priority="107" operator="equal">
      <formula>"SLC"</formula>
    </cfRule>
  </conditionalFormatting>
  <conditionalFormatting sqref="A76:A82">
    <cfRule type="cellIs" dxfId="6908" priority="103" operator="equal">
      <formula>"IDF"</formula>
    </cfRule>
    <cfRule type="cellIs" dxfId="6907" priority="104" operator="equal">
      <formula>"Costco"</formula>
    </cfRule>
    <cfRule type="cellIs" dxfId="6906" priority="105" operator="equal">
      <formula>"Gutzy"</formula>
    </cfRule>
    <cfRule type="cellIs" dxfId="6905" priority="106" operator="equal">
      <formula>"LCP"</formula>
    </cfRule>
  </conditionalFormatting>
  <conditionalFormatting sqref="A76:A82">
    <cfRule type="cellIs" dxfId="6904" priority="102" operator="equal">
      <formula>"Receiving"</formula>
    </cfRule>
  </conditionalFormatting>
  <conditionalFormatting sqref="A84">
    <cfRule type="cellIs" dxfId="6903" priority="101" operator="equal">
      <formula>"SLC"</formula>
    </cfRule>
  </conditionalFormatting>
  <conditionalFormatting sqref="A84">
    <cfRule type="cellIs" dxfId="6902" priority="97" operator="equal">
      <formula>"IDF"</formula>
    </cfRule>
    <cfRule type="cellIs" dxfId="6901" priority="98" operator="equal">
      <formula>"Costco"</formula>
    </cfRule>
    <cfRule type="cellIs" dxfId="6900" priority="99" operator="equal">
      <formula>"Gutzy"</formula>
    </cfRule>
    <cfRule type="cellIs" dxfId="6899" priority="100" operator="equal">
      <formula>"LCP"</formula>
    </cfRule>
  </conditionalFormatting>
  <conditionalFormatting sqref="A84">
    <cfRule type="cellIs" dxfId="6898" priority="96" operator="equal">
      <formula>"Receiving"</formula>
    </cfRule>
  </conditionalFormatting>
  <conditionalFormatting sqref="A83">
    <cfRule type="cellIs" dxfId="6897" priority="95" operator="equal">
      <formula>"SLC"</formula>
    </cfRule>
  </conditionalFormatting>
  <conditionalFormatting sqref="A83">
    <cfRule type="cellIs" dxfId="6896" priority="91" operator="equal">
      <formula>"IDF"</formula>
    </cfRule>
    <cfRule type="cellIs" dxfId="6895" priority="92" operator="equal">
      <formula>"Costco"</formula>
    </cfRule>
    <cfRule type="cellIs" dxfId="6894" priority="93" operator="equal">
      <formula>"Gutzy"</formula>
    </cfRule>
    <cfRule type="cellIs" dxfId="6893" priority="94" operator="equal">
      <formula>"LCP"</formula>
    </cfRule>
  </conditionalFormatting>
  <conditionalFormatting sqref="A83">
    <cfRule type="cellIs" dxfId="6892" priority="90" operator="equal">
      <formula>"Receiving"</formula>
    </cfRule>
  </conditionalFormatting>
  <conditionalFormatting sqref="J28">
    <cfRule type="cellIs" dxfId="6891" priority="89" operator="equal">
      <formula>"SLC"</formula>
    </cfRule>
  </conditionalFormatting>
  <conditionalFormatting sqref="J28">
    <cfRule type="cellIs" dxfId="6890" priority="85" operator="equal">
      <formula>"IDF"</formula>
    </cfRule>
    <cfRule type="cellIs" dxfId="6889" priority="86" operator="equal">
      <formula>"Costco"</formula>
    </cfRule>
    <cfRule type="cellIs" dxfId="6888" priority="87" operator="equal">
      <formula>"Gutzy"</formula>
    </cfRule>
    <cfRule type="cellIs" dxfId="6887" priority="88" operator="equal">
      <formula>"LCP"</formula>
    </cfRule>
  </conditionalFormatting>
  <conditionalFormatting sqref="J28">
    <cfRule type="cellIs" dxfId="6886" priority="84" operator="equal">
      <formula>"Receiving"</formula>
    </cfRule>
  </conditionalFormatting>
  <conditionalFormatting sqref="J31">
    <cfRule type="cellIs" dxfId="6885" priority="83" operator="equal">
      <formula>"SLC"</formula>
    </cfRule>
  </conditionalFormatting>
  <conditionalFormatting sqref="J31">
    <cfRule type="cellIs" dxfId="6884" priority="79" operator="equal">
      <formula>"IDF"</formula>
    </cfRule>
    <cfRule type="cellIs" dxfId="6883" priority="80" operator="equal">
      <formula>"Costco"</formula>
    </cfRule>
    <cfRule type="cellIs" dxfId="6882" priority="81" operator="equal">
      <formula>"Gutzy"</formula>
    </cfRule>
    <cfRule type="cellIs" dxfId="6881" priority="82" operator="equal">
      <formula>"LCP"</formula>
    </cfRule>
  </conditionalFormatting>
  <conditionalFormatting sqref="J31">
    <cfRule type="cellIs" dxfId="6880" priority="78" operator="equal">
      <formula>"Receiving"</formula>
    </cfRule>
  </conditionalFormatting>
  <conditionalFormatting sqref="J28:J31">
    <cfRule type="cellIs" dxfId="6879" priority="77" operator="equal">
      <formula>"SLC"</formula>
    </cfRule>
  </conditionalFormatting>
  <conditionalFormatting sqref="J28:J31">
    <cfRule type="cellIs" dxfId="6878" priority="73" operator="equal">
      <formula>"IDF"</formula>
    </cfRule>
    <cfRule type="cellIs" dxfId="6877" priority="74" operator="equal">
      <formula>"Costco"</formula>
    </cfRule>
    <cfRule type="cellIs" dxfId="6876" priority="75" operator="equal">
      <formula>"Gutzy"</formula>
    </cfRule>
    <cfRule type="cellIs" dxfId="6875" priority="76" operator="equal">
      <formula>"LCP"</formula>
    </cfRule>
  </conditionalFormatting>
  <conditionalFormatting sqref="J28:J31">
    <cfRule type="cellIs" dxfId="6874" priority="72" operator="equal">
      <formula>"Receiving"</formula>
    </cfRule>
  </conditionalFormatting>
  <conditionalFormatting sqref="J27 J5:J18">
    <cfRule type="cellIs" dxfId="6873" priority="71" operator="equal">
      <formula>"SLC"</formula>
    </cfRule>
  </conditionalFormatting>
  <conditionalFormatting sqref="J27 J5:J18">
    <cfRule type="cellIs" dxfId="6872" priority="67" operator="equal">
      <formula>"IDF"</formula>
    </cfRule>
    <cfRule type="cellIs" dxfId="6871" priority="68" operator="equal">
      <formula>"Costco"</formula>
    </cfRule>
    <cfRule type="cellIs" dxfId="6870" priority="69" operator="equal">
      <formula>"Gutzy"</formula>
    </cfRule>
    <cfRule type="cellIs" dxfId="6869" priority="70" operator="equal">
      <formula>"LCP"</formula>
    </cfRule>
  </conditionalFormatting>
  <conditionalFormatting sqref="J27 J5:J18">
    <cfRule type="cellIs" dxfId="6868" priority="66" operator="equal">
      <formula>"Receiving"</formula>
    </cfRule>
  </conditionalFormatting>
  <conditionalFormatting sqref="J19:J25">
    <cfRule type="cellIs" dxfId="6867" priority="65" operator="equal">
      <formula>"SLC"</formula>
    </cfRule>
  </conditionalFormatting>
  <conditionalFormatting sqref="J19:J25">
    <cfRule type="cellIs" dxfId="6866" priority="61" operator="equal">
      <formula>"IDF"</formula>
    </cfRule>
    <cfRule type="cellIs" dxfId="6865" priority="62" operator="equal">
      <formula>"Costco"</formula>
    </cfRule>
    <cfRule type="cellIs" dxfId="6864" priority="63" operator="equal">
      <formula>"Gutzy"</formula>
    </cfRule>
    <cfRule type="cellIs" dxfId="6863" priority="64" operator="equal">
      <formula>"LCP"</formula>
    </cfRule>
  </conditionalFormatting>
  <conditionalFormatting sqref="J19:J25">
    <cfRule type="cellIs" dxfId="6862" priority="60" operator="equal">
      <formula>"Receiving"</formula>
    </cfRule>
  </conditionalFormatting>
  <conditionalFormatting sqref="J26">
    <cfRule type="cellIs" dxfId="6861" priority="59" operator="equal">
      <formula>"SLC"</formula>
    </cfRule>
  </conditionalFormatting>
  <conditionalFormatting sqref="J26">
    <cfRule type="cellIs" dxfId="6860" priority="55" operator="equal">
      <formula>"IDF"</formula>
    </cfRule>
    <cfRule type="cellIs" dxfId="6859" priority="56" operator="equal">
      <formula>"Costco"</formula>
    </cfRule>
    <cfRule type="cellIs" dxfId="6858" priority="57" operator="equal">
      <formula>"Gutzy"</formula>
    </cfRule>
    <cfRule type="cellIs" dxfId="6857" priority="58" operator="equal">
      <formula>"LCP"</formula>
    </cfRule>
  </conditionalFormatting>
  <conditionalFormatting sqref="J26">
    <cfRule type="cellIs" dxfId="6856" priority="54" operator="equal">
      <formula>"Receiving"</formula>
    </cfRule>
  </conditionalFormatting>
  <conditionalFormatting sqref="J32">
    <cfRule type="cellIs" dxfId="6855" priority="47" operator="equal">
      <formula>"SLC"</formula>
    </cfRule>
  </conditionalFormatting>
  <conditionalFormatting sqref="J32">
    <cfRule type="cellIs" dxfId="6854" priority="43" operator="equal">
      <formula>"IDF"</formula>
    </cfRule>
    <cfRule type="cellIs" dxfId="6853" priority="44" operator="equal">
      <formula>"Costco"</formula>
    </cfRule>
    <cfRule type="cellIs" dxfId="6852" priority="45" operator="equal">
      <formula>"Gutzy"</formula>
    </cfRule>
    <cfRule type="cellIs" dxfId="6851" priority="46" operator="equal">
      <formula>"LCP"</formula>
    </cfRule>
  </conditionalFormatting>
  <conditionalFormatting sqref="J59">
    <cfRule type="cellIs" dxfId="6850" priority="42" operator="equal">
      <formula>"SLC"</formula>
    </cfRule>
  </conditionalFormatting>
  <conditionalFormatting sqref="J59">
    <cfRule type="cellIs" dxfId="6849" priority="38" operator="equal">
      <formula>"IDF"</formula>
    </cfRule>
    <cfRule type="cellIs" dxfId="6848" priority="39" operator="equal">
      <formula>"Costco"</formula>
    </cfRule>
    <cfRule type="cellIs" dxfId="6847" priority="40" operator="equal">
      <formula>"Gutzy"</formula>
    </cfRule>
    <cfRule type="cellIs" dxfId="6846" priority="41" operator="equal">
      <formula>"LCP"</formula>
    </cfRule>
  </conditionalFormatting>
  <conditionalFormatting sqref="J59">
    <cfRule type="cellIs" dxfId="6845" priority="37" operator="equal">
      <formula>"Receiving"</formula>
    </cfRule>
  </conditionalFormatting>
  <conditionalFormatting sqref="J59">
    <cfRule type="cellIs" dxfId="6844" priority="36" operator="equal">
      <formula>"SLC"</formula>
    </cfRule>
  </conditionalFormatting>
  <conditionalFormatting sqref="J59">
    <cfRule type="cellIs" dxfId="6843" priority="32" operator="equal">
      <formula>"IDF"</formula>
    </cfRule>
    <cfRule type="cellIs" dxfId="6842" priority="33" operator="equal">
      <formula>"Costco"</formula>
    </cfRule>
    <cfRule type="cellIs" dxfId="6841" priority="34" operator="equal">
      <formula>"Gutzy"</formula>
    </cfRule>
    <cfRule type="cellIs" dxfId="6840" priority="35" operator="equal">
      <formula>"LCP"</formula>
    </cfRule>
  </conditionalFormatting>
  <conditionalFormatting sqref="J59">
    <cfRule type="cellIs" dxfId="6839" priority="31" operator="equal">
      <formula>"Receiving"</formula>
    </cfRule>
  </conditionalFormatting>
  <conditionalFormatting sqref="J34:J47">
    <cfRule type="cellIs" dxfId="6838" priority="30" operator="equal">
      <formula>"SLC"</formula>
    </cfRule>
  </conditionalFormatting>
  <conditionalFormatting sqref="J34:J47">
    <cfRule type="cellIs" dxfId="6837" priority="26" operator="equal">
      <formula>"IDF"</formula>
    </cfRule>
    <cfRule type="cellIs" dxfId="6836" priority="27" operator="equal">
      <formula>"Costco"</formula>
    </cfRule>
    <cfRule type="cellIs" dxfId="6835" priority="28" operator="equal">
      <formula>"Gutzy"</formula>
    </cfRule>
    <cfRule type="cellIs" dxfId="6834" priority="29" operator="equal">
      <formula>"LCP"</formula>
    </cfRule>
  </conditionalFormatting>
  <conditionalFormatting sqref="J34:J47">
    <cfRule type="cellIs" dxfId="6833" priority="25" operator="equal">
      <formula>"Receiving"</formula>
    </cfRule>
  </conditionalFormatting>
  <conditionalFormatting sqref="J48:J52">
    <cfRule type="cellIs" dxfId="6832" priority="24" operator="equal">
      <formula>"SLC"</formula>
    </cfRule>
  </conditionalFormatting>
  <conditionalFormatting sqref="J48:J52">
    <cfRule type="cellIs" dxfId="6831" priority="20" operator="equal">
      <formula>"IDF"</formula>
    </cfRule>
    <cfRule type="cellIs" dxfId="6830" priority="21" operator="equal">
      <formula>"Costco"</formula>
    </cfRule>
    <cfRule type="cellIs" dxfId="6829" priority="22" operator="equal">
      <formula>"Gutzy"</formula>
    </cfRule>
    <cfRule type="cellIs" dxfId="6828" priority="23" operator="equal">
      <formula>"LCP"</formula>
    </cfRule>
  </conditionalFormatting>
  <conditionalFormatting sqref="J48:J52">
    <cfRule type="cellIs" dxfId="6827" priority="19" operator="equal">
      <formula>"Receiving"</formula>
    </cfRule>
  </conditionalFormatting>
  <conditionalFormatting sqref="J55 J58">
    <cfRule type="cellIs" dxfId="6826" priority="18" operator="equal">
      <formula>"SLC"</formula>
    </cfRule>
  </conditionalFormatting>
  <conditionalFormatting sqref="J55 J58">
    <cfRule type="cellIs" dxfId="6825" priority="14" operator="equal">
      <formula>"IDF"</formula>
    </cfRule>
    <cfRule type="cellIs" dxfId="6824" priority="15" operator="equal">
      <formula>"Costco"</formula>
    </cfRule>
    <cfRule type="cellIs" dxfId="6823" priority="16" operator="equal">
      <formula>"Gutzy"</formula>
    </cfRule>
    <cfRule type="cellIs" dxfId="6822" priority="17" operator="equal">
      <formula>"LCP"</formula>
    </cfRule>
  </conditionalFormatting>
  <conditionalFormatting sqref="J55 J58">
    <cfRule type="cellIs" dxfId="6821" priority="13" operator="equal">
      <formula>"Receiving"</formula>
    </cfRule>
  </conditionalFormatting>
  <conditionalFormatting sqref="J53 J56">
    <cfRule type="cellIs" dxfId="6820" priority="12" operator="equal">
      <formula>"SLC"</formula>
    </cfRule>
  </conditionalFormatting>
  <conditionalFormatting sqref="J53 J56">
    <cfRule type="cellIs" dxfId="6819" priority="8" operator="equal">
      <formula>"IDF"</formula>
    </cfRule>
    <cfRule type="cellIs" dxfId="6818" priority="9" operator="equal">
      <formula>"Costco"</formula>
    </cfRule>
    <cfRule type="cellIs" dxfId="6817" priority="10" operator="equal">
      <formula>"Gutzy"</formula>
    </cfRule>
    <cfRule type="cellIs" dxfId="6816" priority="11" operator="equal">
      <formula>"LCP"</formula>
    </cfRule>
  </conditionalFormatting>
  <conditionalFormatting sqref="J53 J56">
    <cfRule type="cellIs" dxfId="6815" priority="7" operator="equal">
      <formula>"Receiving"</formula>
    </cfRule>
  </conditionalFormatting>
  <conditionalFormatting sqref="J54 J57">
    <cfRule type="cellIs" dxfId="6814" priority="6" operator="equal">
      <formula>"SLC"</formula>
    </cfRule>
  </conditionalFormatting>
  <conditionalFormatting sqref="J54 J57">
    <cfRule type="cellIs" dxfId="6813" priority="2" operator="equal">
      <formula>"IDF"</formula>
    </cfRule>
    <cfRule type="cellIs" dxfId="6812" priority="3" operator="equal">
      <formula>"Costco"</formula>
    </cfRule>
    <cfRule type="cellIs" dxfId="6811" priority="4" operator="equal">
      <formula>"Gutzy"</formula>
    </cfRule>
    <cfRule type="cellIs" dxfId="6810" priority="5" operator="equal">
      <formula>"LCP"</formula>
    </cfRule>
  </conditionalFormatting>
  <conditionalFormatting sqref="J54 J57">
    <cfRule type="cellIs" dxfId="6809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166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7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A3F9C5-F6B9-4935-9EA5-69E30853AF1A}">
          <x14:formula1>
            <xm:f>Lists!$A$1:$A$52</xm:f>
          </x14:formula1>
          <xm:sqref>C1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A139-CE2C-4019-8AE8-422EDED16081}">
  <sheetPr codeName="Sheet252">
    <tabColor rgb="FFFF0000"/>
    <pageSetUpPr fitToPage="1"/>
  </sheetPr>
  <dimension ref="A1:BC273"/>
  <sheetViews>
    <sheetView topLeftCell="A28" zoomScale="90" zoomScaleNormal="90" zoomScaleSheetLayoutView="37" workbookViewId="0">
      <selection activeCell="Z13" sqref="Z1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7109375" style="129" bestFit="1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3.7109375" style="129" bestFit="1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.7109375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197</v>
      </c>
    </row>
    <row r="2" spans="1:36" ht="8.25" customHeight="1" thickBot="1" x14ac:dyDescent="0.3"/>
    <row r="3" spans="1:36" ht="16.5" thickBot="1" x14ac:dyDescent="0.3">
      <c r="A3" s="476">
        <f>VLOOKUP(C1,Lists!A1:B52,2)</f>
        <v>46131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46132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46133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34508</v>
      </c>
      <c r="C5" s="137">
        <v>82262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34521</v>
      </c>
      <c r="L5" s="137">
        <v>82782</v>
      </c>
      <c r="M5" s="137"/>
      <c r="N5" s="137" t="s">
        <v>89</v>
      </c>
      <c r="O5" s="142"/>
      <c r="P5" s="304"/>
      <c r="Q5" s="143"/>
      <c r="R5" s="310"/>
      <c r="S5" s="135" t="s">
        <v>19</v>
      </c>
      <c r="T5" s="208">
        <v>34538</v>
      </c>
      <c r="U5" s="137">
        <v>82822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34509</v>
      </c>
      <c r="C6" s="128">
        <v>82241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34522</v>
      </c>
      <c r="L6" s="128">
        <v>82793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34539</v>
      </c>
      <c r="U6" s="148">
        <v>82823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34510</v>
      </c>
      <c r="C7" s="128">
        <v>82242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34523</v>
      </c>
      <c r="L7" s="128">
        <v>82804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34540</v>
      </c>
      <c r="U7" s="128">
        <v>82824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34511</v>
      </c>
      <c r="C8" s="128">
        <v>82243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34524</v>
      </c>
      <c r="L8" s="128">
        <v>82815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34541</v>
      </c>
      <c r="U8" s="128">
        <v>82825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34512</v>
      </c>
      <c r="C9" s="128">
        <v>82245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34525</v>
      </c>
      <c r="L9" s="128">
        <v>82817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34542</v>
      </c>
      <c r="U9" s="128">
        <v>82826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34513</v>
      </c>
      <c r="C10" s="128">
        <v>82246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34526</v>
      </c>
      <c r="L10" s="128">
        <v>82818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34543</v>
      </c>
      <c r="U10" s="128">
        <v>82827</v>
      </c>
      <c r="V10" s="128"/>
      <c r="W10" s="128" t="s">
        <v>62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34514</v>
      </c>
      <c r="C11" s="128">
        <v>82247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34527</v>
      </c>
      <c r="L11" s="128">
        <v>82819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34544</v>
      </c>
      <c r="U11" s="128">
        <v>82828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34515</v>
      </c>
      <c r="C12" s="128">
        <v>82248</v>
      </c>
      <c r="D12" s="128"/>
      <c r="E12" s="128" t="s">
        <v>62</v>
      </c>
      <c r="F12" s="142"/>
      <c r="G12" s="302"/>
      <c r="H12" s="142"/>
      <c r="I12" s="311"/>
      <c r="J12" s="145" t="s">
        <v>19</v>
      </c>
      <c r="K12" s="205">
        <v>34528</v>
      </c>
      <c r="L12" s="128">
        <v>82820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34545</v>
      </c>
      <c r="U12" s="128">
        <v>82830</v>
      </c>
      <c r="V12" s="128"/>
      <c r="W12" s="128" t="s">
        <v>62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34516</v>
      </c>
      <c r="C13" s="128">
        <v>82249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34529</v>
      </c>
      <c r="L13" s="128">
        <v>82821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34546</v>
      </c>
      <c r="U13" s="128">
        <v>82831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34517</v>
      </c>
      <c r="C14" s="128">
        <v>82250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34530</v>
      </c>
      <c r="L14" s="128">
        <v>82829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34547</v>
      </c>
      <c r="U14" s="128">
        <v>82832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45">
        <v>34518</v>
      </c>
      <c r="C15" s="128">
        <v>4501359498</v>
      </c>
      <c r="D15" s="128"/>
      <c r="E15" s="128"/>
      <c r="F15" s="142" t="s">
        <v>78</v>
      </c>
      <c r="G15" s="302"/>
      <c r="H15" s="142"/>
      <c r="I15" s="311">
        <v>46132</v>
      </c>
      <c r="J15" s="145" t="s">
        <v>19</v>
      </c>
      <c r="K15" s="205">
        <v>34531</v>
      </c>
      <c r="L15" s="128">
        <v>82840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34548</v>
      </c>
      <c r="U15" s="128">
        <v>82833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34519</v>
      </c>
      <c r="C16" s="128">
        <v>4501359499</v>
      </c>
      <c r="D16" s="128"/>
      <c r="E16" s="128"/>
      <c r="F16" s="142" t="s">
        <v>65</v>
      </c>
      <c r="G16" s="302"/>
      <c r="H16" s="142"/>
      <c r="I16" s="311"/>
      <c r="J16" s="145" t="s">
        <v>19</v>
      </c>
      <c r="K16" s="205">
        <v>34532</v>
      </c>
      <c r="L16" s="148">
        <v>82851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34549</v>
      </c>
      <c r="U16" s="128">
        <v>82834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34520</v>
      </c>
      <c r="C17" s="128">
        <v>4501359500</v>
      </c>
      <c r="D17" s="128"/>
      <c r="E17" s="128"/>
      <c r="F17" s="142" t="s">
        <v>76</v>
      </c>
      <c r="G17" s="302"/>
      <c r="H17" s="142"/>
      <c r="I17" s="311"/>
      <c r="J17" s="145" t="s">
        <v>20</v>
      </c>
      <c r="K17" s="205">
        <v>34533</v>
      </c>
      <c r="L17" s="128">
        <v>82858</v>
      </c>
      <c r="M17" s="128"/>
      <c r="N17" s="128" t="s">
        <v>89</v>
      </c>
      <c r="O17" s="142"/>
      <c r="P17" s="302"/>
      <c r="Q17" s="142"/>
      <c r="R17" s="311"/>
      <c r="S17" s="145" t="s">
        <v>20</v>
      </c>
      <c r="T17" s="205">
        <v>34550</v>
      </c>
      <c r="U17" s="128">
        <v>82861</v>
      </c>
      <c r="V17" s="128">
        <v>280480</v>
      </c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20</v>
      </c>
      <c r="K18" s="205">
        <v>34534</v>
      </c>
      <c r="L18" s="128">
        <v>82860</v>
      </c>
      <c r="M18" s="128"/>
      <c r="N18" s="128" t="s">
        <v>89</v>
      </c>
      <c r="O18" s="142"/>
      <c r="P18" s="302"/>
      <c r="Q18" s="142"/>
      <c r="R18" s="311"/>
      <c r="S18" s="145" t="s">
        <v>20</v>
      </c>
      <c r="T18" s="205">
        <v>34551</v>
      </c>
      <c r="U18" s="128">
        <v>81862</v>
      </c>
      <c r="V18" s="128"/>
      <c r="W18" s="128" t="s">
        <v>62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22</v>
      </c>
      <c r="K19" s="205">
        <v>34535</v>
      </c>
      <c r="L19" s="128">
        <v>4501359803</v>
      </c>
      <c r="M19" s="128"/>
      <c r="N19" s="128"/>
      <c r="O19" s="142"/>
      <c r="P19" s="302"/>
      <c r="Q19" s="142"/>
      <c r="R19" s="311"/>
      <c r="S19" s="145" t="s">
        <v>63</v>
      </c>
      <c r="T19" s="205">
        <v>34552</v>
      </c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05">
        <v>34536</v>
      </c>
      <c r="L20" s="148">
        <v>4501359804</v>
      </c>
      <c r="M20" s="128"/>
      <c r="N20" s="128"/>
      <c r="O20" s="142"/>
      <c r="P20" s="302"/>
      <c r="Q20" s="142"/>
      <c r="R20" s="315"/>
      <c r="S20" s="145" t="s">
        <v>22</v>
      </c>
      <c r="T20" s="205">
        <v>34553</v>
      </c>
      <c r="U20" s="128">
        <v>4501360060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63</v>
      </c>
      <c r="K21" s="205">
        <v>34537</v>
      </c>
      <c r="L21" s="128"/>
      <c r="M21" s="172"/>
      <c r="N21" s="128"/>
      <c r="O21" s="142"/>
      <c r="P21" s="302"/>
      <c r="Q21" s="142"/>
      <c r="R21" s="311"/>
      <c r="S21" s="145" t="s">
        <v>22</v>
      </c>
      <c r="T21" s="245">
        <v>34554</v>
      </c>
      <c r="U21" s="128">
        <v>4501360061</v>
      </c>
      <c r="V21" s="561" t="s">
        <v>198</v>
      </c>
      <c r="W21" s="562"/>
      <c r="X21" s="563"/>
      <c r="Y21" s="302"/>
      <c r="Z21" s="142"/>
      <c r="AA21" s="309">
        <v>46134</v>
      </c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 t="s">
        <v>12</v>
      </c>
      <c r="T23" s="128"/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205">
        <v>30041116</v>
      </c>
      <c r="C24" s="128" t="s">
        <v>13</v>
      </c>
      <c r="D24" s="128"/>
      <c r="E24" s="128"/>
      <c r="F24" s="162" t="s">
        <v>14</v>
      </c>
      <c r="G24" s="128"/>
      <c r="H24" s="142"/>
      <c r="I24" s="311"/>
      <c r="J24" s="152" t="s">
        <v>12</v>
      </c>
      <c r="K24" s="207">
        <v>30041117</v>
      </c>
      <c r="L24" s="154" t="s">
        <v>13</v>
      </c>
      <c r="M24" s="141"/>
      <c r="N24" s="141"/>
      <c r="O24" s="142" t="s">
        <v>78</v>
      </c>
      <c r="P24" s="304"/>
      <c r="Q24" s="143"/>
      <c r="R24" s="316"/>
      <c r="S24" s="152" t="s">
        <v>12</v>
      </c>
      <c r="T24" s="128">
        <v>30041304</v>
      </c>
      <c r="U24" s="153" t="s">
        <v>94</v>
      </c>
      <c r="V24" s="128"/>
      <c r="W24" s="128"/>
      <c r="X24" s="142" t="s">
        <v>14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30040799</v>
      </c>
      <c r="C25" s="128" t="s">
        <v>79</v>
      </c>
      <c r="D25" s="128"/>
      <c r="E25" s="128"/>
      <c r="F25" s="162" t="s">
        <v>17</v>
      </c>
      <c r="G25" s="128"/>
      <c r="H25" s="142"/>
      <c r="I25" s="311"/>
      <c r="J25" s="156" t="s">
        <v>12</v>
      </c>
      <c r="K25" s="207">
        <v>30041199</v>
      </c>
      <c r="L25" s="154" t="s">
        <v>13</v>
      </c>
      <c r="M25" s="141"/>
      <c r="N25" s="141"/>
      <c r="O25" s="143" t="s">
        <v>16</v>
      </c>
      <c r="P25" s="304"/>
      <c r="Q25" s="143"/>
      <c r="R25" s="316"/>
      <c r="S25" s="145" t="s">
        <v>12</v>
      </c>
      <c r="T25" s="148">
        <v>30041236</v>
      </c>
      <c r="U25" s="153" t="s">
        <v>77</v>
      </c>
      <c r="V25" s="128"/>
      <c r="W25" s="128"/>
      <c r="X25" s="142" t="s">
        <v>17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30041277</v>
      </c>
      <c r="L26" s="154" t="s">
        <v>79</v>
      </c>
      <c r="M26" s="141"/>
      <c r="N26" s="141"/>
      <c r="O26" s="143" t="s">
        <v>14</v>
      </c>
      <c r="P26" s="304"/>
      <c r="Q26" s="143"/>
      <c r="R26" s="316"/>
      <c r="S26" s="145" t="s">
        <v>12</v>
      </c>
      <c r="T26" s="148">
        <v>30041293</v>
      </c>
      <c r="U26" s="153" t="s">
        <v>77</v>
      </c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 t="s">
        <v>12</v>
      </c>
      <c r="T27" s="128">
        <v>30041302</v>
      </c>
      <c r="U27" s="148" t="s">
        <v>94</v>
      </c>
      <c r="V27" s="128"/>
      <c r="W27" s="128"/>
      <c r="X27" s="142" t="s">
        <v>64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30040942</v>
      </c>
      <c r="L28" s="148" t="s">
        <v>79</v>
      </c>
      <c r="M28" s="128"/>
      <c r="N28" s="128"/>
      <c r="O28" s="142" t="s">
        <v>66</v>
      </c>
      <c r="P28" s="302"/>
      <c r="Q28" s="142"/>
      <c r="R28" s="311"/>
      <c r="S28" s="145" t="s">
        <v>12</v>
      </c>
      <c r="T28" s="128">
        <v>30041388</v>
      </c>
      <c r="U28" s="128" t="s">
        <v>13</v>
      </c>
      <c r="V28" s="128"/>
      <c r="W28" s="128"/>
      <c r="X28" s="142" t="s">
        <v>78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30041081</v>
      </c>
      <c r="L29" s="300" t="s">
        <v>94</v>
      </c>
      <c r="M29" s="299"/>
      <c r="N29" s="299"/>
      <c r="O29" s="297" t="s">
        <v>65</v>
      </c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46134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46135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46136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34555</v>
      </c>
      <c r="C34" s="137">
        <v>82835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34571</v>
      </c>
      <c r="L34" s="137">
        <v>82778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34588</v>
      </c>
      <c r="U34" s="137">
        <v>82784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34556</v>
      </c>
      <c r="C35" s="128">
        <v>82836</v>
      </c>
      <c r="D35" s="128"/>
      <c r="E35" s="128" t="s">
        <v>69</v>
      </c>
      <c r="F35" s="142"/>
      <c r="G35" s="302"/>
      <c r="H35" s="142"/>
      <c r="I35" s="311"/>
      <c r="J35" s="145" t="s">
        <v>19</v>
      </c>
      <c r="K35" s="205">
        <v>34572</v>
      </c>
      <c r="L35" s="128">
        <v>82779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34589</v>
      </c>
      <c r="U35" s="128">
        <v>82785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34557</v>
      </c>
      <c r="C36" s="128">
        <v>82837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34573</v>
      </c>
      <c r="L36" s="128">
        <v>82780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205">
        <v>34590</v>
      </c>
      <c r="U36" s="128">
        <v>82786</v>
      </c>
      <c r="V36" s="128"/>
      <c r="W36" s="128" t="s">
        <v>73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34558</v>
      </c>
      <c r="C37" s="128">
        <v>82838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34574</v>
      </c>
      <c r="L37" s="128">
        <v>82781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34591</v>
      </c>
      <c r="U37" s="128">
        <v>82787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34559</v>
      </c>
      <c r="C38" s="128">
        <v>82839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34575</v>
      </c>
      <c r="L38" s="128">
        <v>82783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34592</v>
      </c>
      <c r="U38" s="128">
        <v>82788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34560</v>
      </c>
      <c r="C39" s="128">
        <v>82841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34576</v>
      </c>
      <c r="L39" s="128">
        <v>82850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34593</v>
      </c>
      <c r="U39" s="128">
        <v>82789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128">
        <v>34561</v>
      </c>
      <c r="C40" s="128">
        <v>82842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34577</v>
      </c>
      <c r="L40" s="128">
        <v>82852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34594</v>
      </c>
      <c r="U40" s="128">
        <v>82790</v>
      </c>
      <c r="V40" s="128"/>
      <c r="W40" s="128" t="s">
        <v>72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34562</v>
      </c>
      <c r="C41" s="128">
        <v>82843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34578</v>
      </c>
      <c r="L41" s="128">
        <v>82853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34595</v>
      </c>
      <c r="U41" s="128">
        <v>82791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34563</v>
      </c>
      <c r="C42" s="128">
        <v>82844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34579</v>
      </c>
      <c r="L42" s="128">
        <v>82854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34596</v>
      </c>
      <c r="U42" s="128">
        <v>82792</v>
      </c>
      <c r="V42" s="128"/>
      <c r="W42" s="128" t="s">
        <v>62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34564</v>
      </c>
      <c r="C43" s="128">
        <v>82845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34580</v>
      </c>
      <c r="L43" s="128">
        <v>82855</v>
      </c>
      <c r="M43" s="128"/>
      <c r="N43" s="128" t="s">
        <v>71</v>
      </c>
      <c r="O43" s="142"/>
      <c r="P43" s="302"/>
      <c r="Q43" s="142"/>
      <c r="R43" s="311"/>
      <c r="S43" s="145" t="s">
        <v>19</v>
      </c>
      <c r="T43" s="205">
        <v>34597</v>
      </c>
      <c r="U43" s="128">
        <v>82794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34565</v>
      </c>
      <c r="C44" s="128">
        <v>82846</v>
      </c>
      <c r="D44" s="128"/>
      <c r="E44" s="128" t="s">
        <v>72</v>
      </c>
      <c r="F44" s="142"/>
      <c r="G44" s="302"/>
      <c r="H44" s="142"/>
      <c r="I44" s="311"/>
      <c r="J44" s="145" t="s">
        <v>19</v>
      </c>
      <c r="K44" s="205">
        <v>34581</v>
      </c>
      <c r="L44" s="128">
        <v>82856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34598</v>
      </c>
      <c r="U44" s="128">
        <v>82795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34566</v>
      </c>
      <c r="C45" s="148">
        <v>82847</v>
      </c>
      <c r="D45" s="128"/>
      <c r="E45" s="128" t="s">
        <v>71</v>
      </c>
      <c r="F45" s="142"/>
      <c r="G45" s="302"/>
      <c r="H45" s="142"/>
      <c r="I45" s="311"/>
      <c r="J45" s="145" t="s">
        <v>19</v>
      </c>
      <c r="K45" s="205">
        <v>34582</v>
      </c>
      <c r="L45" s="148">
        <v>82857</v>
      </c>
      <c r="M45" s="128"/>
      <c r="N45" s="128" t="s">
        <v>62</v>
      </c>
      <c r="O45" s="142"/>
      <c r="P45" s="302"/>
      <c r="Q45" s="142"/>
      <c r="R45" s="311"/>
      <c r="S45" s="145" t="s">
        <v>19</v>
      </c>
      <c r="T45" s="205">
        <v>34599</v>
      </c>
      <c r="U45" s="148">
        <v>82796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34567</v>
      </c>
      <c r="C46" s="128">
        <v>82848</v>
      </c>
      <c r="D46" s="128"/>
      <c r="E46" s="128" t="s">
        <v>62</v>
      </c>
      <c r="F46" s="142"/>
      <c r="G46" s="302"/>
      <c r="H46" s="142"/>
      <c r="I46" s="311"/>
      <c r="J46" s="145" t="s">
        <v>20</v>
      </c>
      <c r="K46" s="245">
        <v>34583</v>
      </c>
      <c r="L46" s="128">
        <v>82863</v>
      </c>
      <c r="M46" s="128"/>
      <c r="N46" s="128" t="s">
        <v>62</v>
      </c>
      <c r="O46" s="564" t="s">
        <v>199</v>
      </c>
      <c r="P46" s="565"/>
      <c r="Q46" s="566"/>
      <c r="R46" s="309">
        <v>46136</v>
      </c>
      <c r="S46" s="145" t="s">
        <v>20</v>
      </c>
      <c r="T46" s="205">
        <v>34600</v>
      </c>
      <c r="U46" s="128">
        <v>82865</v>
      </c>
      <c r="V46" s="128"/>
      <c r="W46" s="128" t="s">
        <v>89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34568</v>
      </c>
      <c r="C47" s="128">
        <v>82849</v>
      </c>
      <c r="D47" s="128"/>
      <c r="E47" s="128" t="s">
        <v>71</v>
      </c>
      <c r="F47" s="142"/>
      <c r="G47" s="302"/>
      <c r="H47" s="142"/>
      <c r="I47" s="311"/>
      <c r="J47" s="145" t="s">
        <v>20</v>
      </c>
      <c r="K47" s="205">
        <v>34584</v>
      </c>
      <c r="L47" s="128">
        <v>82864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34601</v>
      </c>
      <c r="U47" s="128">
        <v>82866</v>
      </c>
      <c r="V47" s="128"/>
      <c r="W47" s="128" t="s">
        <v>89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05">
        <v>34569</v>
      </c>
      <c r="C48" s="128">
        <v>4501360340</v>
      </c>
      <c r="D48" s="128"/>
      <c r="E48" s="128"/>
      <c r="F48" s="142" t="s">
        <v>65</v>
      </c>
      <c r="G48" s="302"/>
      <c r="H48" s="142"/>
      <c r="I48" s="311"/>
      <c r="J48" s="145" t="s">
        <v>22</v>
      </c>
      <c r="K48" s="205">
        <v>34585</v>
      </c>
      <c r="L48" s="128">
        <v>4501360686</v>
      </c>
      <c r="M48" s="128"/>
      <c r="N48" s="128"/>
      <c r="O48" s="142" t="s">
        <v>65</v>
      </c>
      <c r="P48" s="302"/>
      <c r="Q48" s="142"/>
      <c r="R48" s="311"/>
      <c r="S48" s="145" t="s">
        <v>22</v>
      </c>
      <c r="T48" s="205">
        <v>33404</v>
      </c>
      <c r="U48" s="128">
        <v>4501360948</v>
      </c>
      <c r="V48" s="128"/>
      <c r="W48" s="128"/>
      <c r="X48" s="142" t="s">
        <v>78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34570</v>
      </c>
      <c r="C49" s="148">
        <v>4501360339</v>
      </c>
      <c r="D49" s="128"/>
      <c r="E49" s="128"/>
      <c r="F49" s="142" t="s">
        <v>76</v>
      </c>
      <c r="G49" s="302"/>
      <c r="H49" s="142"/>
      <c r="I49" s="315"/>
      <c r="J49" s="145" t="s">
        <v>22</v>
      </c>
      <c r="K49" s="205">
        <v>34586</v>
      </c>
      <c r="L49" s="148">
        <v>4501360687</v>
      </c>
      <c r="M49" s="128"/>
      <c r="N49" s="128"/>
      <c r="O49" s="142" t="s">
        <v>156</v>
      </c>
      <c r="P49" s="302"/>
      <c r="Q49" s="142"/>
      <c r="R49" s="315"/>
      <c r="S49" s="145" t="s">
        <v>22</v>
      </c>
      <c r="T49" s="205">
        <v>34603</v>
      </c>
      <c r="U49" s="148">
        <v>4501360942</v>
      </c>
      <c r="V49" s="128"/>
      <c r="W49" s="128"/>
      <c r="X49" s="142" t="s">
        <v>65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 t="s">
        <v>63</v>
      </c>
      <c r="K50" s="205">
        <v>34587</v>
      </c>
      <c r="L50" s="128"/>
      <c r="M50" s="128"/>
      <c r="N50" s="128"/>
      <c r="O50" s="142"/>
      <c r="P50" s="302"/>
      <c r="Q50" s="142"/>
      <c r="R50" s="311"/>
      <c r="S50" s="152" t="s">
        <v>22</v>
      </c>
      <c r="T50" s="205">
        <v>34604</v>
      </c>
      <c r="U50" s="128">
        <v>4501360943</v>
      </c>
      <c r="V50" s="128"/>
      <c r="W50" s="128"/>
      <c r="X50" s="142" t="s">
        <v>76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/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141"/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/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30041312</v>
      </c>
      <c r="C54" s="153" t="s">
        <v>77</v>
      </c>
      <c r="D54" s="141"/>
      <c r="E54" s="141"/>
      <c r="F54" s="143" t="s">
        <v>17</v>
      </c>
      <c r="G54" s="304"/>
      <c r="H54" s="143"/>
      <c r="I54" s="316"/>
      <c r="J54" s="156" t="s">
        <v>12</v>
      </c>
      <c r="K54" s="296">
        <v>30041694</v>
      </c>
      <c r="L54" s="154" t="s">
        <v>87</v>
      </c>
      <c r="M54" s="141"/>
      <c r="N54" s="141"/>
      <c r="O54" s="143" t="s">
        <v>16</v>
      </c>
      <c r="P54" s="304"/>
      <c r="Q54" s="143"/>
      <c r="R54" s="316"/>
      <c r="S54" s="156" t="s">
        <v>12</v>
      </c>
      <c r="T54" s="141">
        <v>30040805</v>
      </c>
      <c r="U54" s="154" t="s">
        <v>77</v>
      </c>
      <c r="V54" s="141"/>
      <c r="W54" s="141"/>
      <c r="X54" s="143" t="s">
        <v>16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30041244</v>
      </c>
      <c r="C55" s="154" t="s">
        <v>77</v>
      </c>
      <c r="D55" s="141"/>
      <c r="E55" s="141"/>
      <c r="F55" s="143" t="s">
        <v>78</v>
      </c>
      <c r="G55" s="304"/>
      <c r="H55" s="143"/>
      <c r="I55" s="316"/>
      <c r="J55" s="156" t="s">
        <v>12</v>
      </c>
      <c r="K55" s="296">
        <v>30041487</v>
      </c>
      <c r="L55" s="154" t="s">
        <v>77</v>
      </c>
      <c r="M55" s="141"/>
      <c r="N55" s="141"/>
      <c r="O55" s="143" t="s">
        <v>14</v>
      </c>
      <c r="P55" s="304"/>
      <c r="Q55" s="143"/>
      <c r="R55" s="316"/>
      <c r="S55" s="156" t="s">
        <v>12</v>
      </c>
      <c r="T55" s="141">
        <v>30041076</v>
      </c>
      <c r="U55" s="154">
        <v>30041085</v>
      </c>
      <c r="V55" s="141" t="s">
        <v>77</v>
      </c>
      <c r="W55" s="141"/>
      <c r="X55" s="143" t="s">
        <v>17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30041638</v>
      </c>
      <c r="C56" s="153" t="s">
        <v>79</v>
      </c>
      <c r="D56" s="128"/>
      <c r="E56" s="128"/>
      <c r="F56" s="142" t="s">
        <v>16</v>
      </c>
      <c r="G56" s="302"/>
      <c r="H56" s="142"/>
      <c r="I56" s="311"/>
      <c r="J56" s="152" t="s">
        <v>12</v>
      </c>
      <c r="K56" s="245">
        <v>30041308</v>
      </c>
      <c r="L56" s="153" t="s">
        <v>77</v>
      </c>
      <c r="M56" s="567" t="s">
        <v>200</v>
      </c>
      <c r="N56" s="568"/>
      <c r="O56" s="400" t="s">
        <v>95</v>
      </c>
      <c r="Q56" s="142"/>
      <c r="R56" s="401"/>
      <c r="S56" s="145" t="s">
        <v>12</v>
      </c>
      <c r="T56" s="128">
        <v>30041277</v>
      </c>
      <c r="U56" s="153" t="s">
        <v>79</v>
      </c>
      <c r="V56" s="128" t="s">
        <v>201</v>
      </c>
      <c r="W56" s="128"/>
      <c r="X56" s="142" t="s">
        <v>78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205">
        <v>30041278</v>
      </c>
      <c r="C57" s="148" t="s">
        <v>79</v>
      </c>
      <c r="D57" s="128"/>
      <c r="E57" s="128"/>
      <c r="F57" s="142" t="s">
        <v>14</v>
      </c>
      <c r="G57" s="302"/>
      <c r="H57" s="142"/>
      <c r="I57" s="311"/>
      <c r="J57" s="156" t="s">
        <v>12</v>
      </c>
      <c r="K57" s="205">
        <v>30040797</v>
      </c>
      <c r="L57" s="148" t="s">
        <v>79</v>
      </c>
      <c r="M57" s="128"/>
      <c r="N57" s="128"/>
      <c r="O57" s="142" t="s">
        <v>66</v>
      </c>
      <c r="P57" s="302"/>
      <c r="Q57" s="142"/>
      <c r="R57" s="311"/>
      <c r="S57" s="145" t="s">
        <v>12</v>
      </c>
      <c r="T57" s="128">
        <v>30041392</v>
      </c>
      <c r="U57" s="148" t="s">
        <v>13</v>
      </c>
      <c r="V57" s="128" t="s">
        <v>155</v>
      </c>
      <c r="W57" s="128">
        <v>8636</v>
      </c>
      <c r="X57" s="142" t="s">
        <v>66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301">
        <v>30041085</v>
      </c>
      <c r="C58" s="300" t="s">
        <v>94</v>
      </c>
      <c r="D58" s="299"/>
      <c r="E58" s="299"/>
      <c r="F58" s="297" t="s">
        <v>66</v>
      </c>
      <c r="G58" s="306"/>
      <c r="H58" s="297"/>
      <c r="I58" s="313"/>
      <c r="J58" s="156" t="s">
        <v>12</v>
      </c>
      <c r="K58" s="301">
        <v>30041083</v>
      </c>
      <c r="L58" s="300" t="s">
        <v>94</v>
      </c>
      <c r="M58" s="299"/>
      <c r="N58" s="299"/>
      <c r="O58" s="297" t="s">
        <v>65</v>
      </c>
      <c r="P58" s="306"/>
      <c r="Q58" s="297"/>
      <c r="R58" s="313"/>
      <c r="S58" s="298" t="s">
        <v>12</v>
      </c>
      <c r="T58" s="299">
        <v>30041393</v>
      </c>
      <c r="U58" s="300" t="s">
        <v>13</v>
      </c>
      <c r="V58" s="299" t="s">
        <v>155</v>
      </c>
      <c r="W58" s="299">
        <v>8637</v>
      </c>
      <c r="X58" s="297" t="s">
        <v>65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 t="s">
        <v>12</v>
      </c>
      <c r="B59" s="334">
        <v>30041302</v>
      </c>
      <c r="C59" s="158" t="s">
        <v>94</v>
      </c>
      <c r="D59" s="158" t="s">
        <v>202</v>
      </c>
      <c r="E59" s="158"/>
      <c r="F59" s="159" t="s">
        <v>64</v>
      </c>
      <c r="G59" s="307"/>
      <c r="H59" s="159"/>
      <c r="I59" s="314"/>
      <c r="J59" s="157" t="s">
        <v>12</v>
      </c>
      <c r="K59" s="334">
        <v>30040800</v>
      </c>
      <c r="L59" s="158" t="s">
        <v>79</v>
      </c>
      <c r="M59" s="158"/>
      <c r="N59" s="158"/>
      <c r="O59" s="159" t="s">
        <v>119</v>
      </c>
      <c r="P59" s="307"/>
      <c r="Q59" s="159"/>
      <c r="R59" s="314"/>
      <c r="S59" s="157" t="s">
        <v>12</v>
      </c>
      <c r="T59" s="158">
        <v>30041717</v>
      </c>
      <c r="U59" s="158" t="s">
        <v>79</v>
      </c>
      <c r="V59" s="158"/>
      <c r="W59" s="158"/>
      <c r="X59" s="159" t="s">
        <v>66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46137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46131</v>
      </c>
      <c r="M61" s="173">
        <f t="shared" ref="M61:M66" si="0">COUNTIF($A$5:$A$30,N61)</f>
        <v>2</v>
      </c>
      <c r="N61" s="174" t="s">
        <v>18</v>
      </c>
      <c r="O61" s="505">
        <f>J3</f>
        <v>46132</v>
      </c>
      <c r="P61" s="173">
        <f t="shared" ref="P61:P66" si="1">COUNTIF($J$5:$J$30,Q61)</f>
        <v>5</v>
      </c>
      <c r="Q61" s="174" t="s">
        <v>18</v>
      </c>
      <c r="R61" s="508">
        <f>S3</f>
        <v>46133</v>
      </c>
      <c r="S61" s="173">
        <f t="shared" ref="S61:S66" si="2">COUNTIF($S$5:$S$30,T61)</f>
        <v>6</v>
      </c>
      <c r="T61" s="174" t="s">
        <v>18</v>
      </c>
      <c r="U61" s="511">
        <f>A32</f>
        <v>46134</v>
      </c>
      <c r="V61" s="173">
        <f t="shared" ref="V61:V66" si="3">COUNTIF($A$34:$A$59,W61)</f>
        <v>7</v>
      </c>
      <c r="W61" s="174" t="s">
        <v>18</v>
      </c>
    </row>
    <row r="62" spans="1:43" x14ac:dyDescent="0.25">
      <c r="A62" s="135" t="s">
        <v>20</v>
      </c>
      <c r="B62" s="207">
        <v>34605</v>
      </c>
      <c r="C62" s="137">
        <v>82867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12</v>
      </c>
      <c r="T62" s="176" t="s">
        <v>19</v>
      </c>
      <c r="U62" s="512"/>
      <c r="V62" s="175">
        <f t="shared" si="3"/>
        <v>14</v>
      </c>
      <c r="W62" s="176" t="s">
        <v>19</v>
      </c>
    </row>
    <row r="63" spans="1:43" x14ac:dyDescent="0.25">
      <c r="A63" s="145" t="s">
        <v>19</v>
      </c>
      <c r="B63" s="205">
        <v>34606</v>
      </c>
      <c r="C63" s="128">
        <v>82797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34607</v>
      </c>
      <c r="C64" s="128">
        <v>82798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34608</v>
      </c>
      <c r="C65" s="128">
        <v>82799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34609</v>
      </c>
      <c r="C66" s="128">
        <v>82800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34610</v>
      </c>
      <c r="C67" s="128">
        <v>82801</v>
      </c>
      <c r="D67" s="128"/>
      <c r="E67" s="128" t="s">
        <v>72</v>
      </c>
      <c r="F67" s="142"/>
      <c r="G67" s="302"/>
      <c r="H67" s="142"/>
      <c r="I67" s="311"/>
      <c r="L67" s="504"/>
      <c r="M67" s="177">
        <f>SUM(M61:M66)</f>
        <v>15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23</v>
      </c>
      <c r="T67" s="178" t="s">
        <v>24</v>
      </c>
      <c r="U67" s="513"/>
      <c r="V67" s="177">
        <f>SUM(V61:V66)</f>
        <v>23</v>
      </c>
      <c r="W67" s="178" t="s">
        <v>24</v>
      </c>
    </row>
    <row r="68" spans="1:23" x14ac:dyDescent="0.25">
      <c r="A68" s="145" t="s">
        <v>19</v>
      </c>
      <c r="B68" s="205">
        <v>34611</v>
      </c>
      <c r="C68" s="128">
        <v>82802</v>
      </c>
      <c r="D68" s="128"/>
      <c r="E68" s="128" t="s">
        <v>69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34612</v>
      </c>
      <c r="C69" s="128">
        <v>82803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34613</v>
      </c>
      <c r="C70" s="128">
        <v>82805</v>
      </c>
      <c r="D70" s="128"/>
      <c r="E70" s="128" t="s">
        <v>71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34614</v>
      </c>
      <c r="C71" s="128">
        <v>82806</v>
      </c>
      <c r="D71" s="128"/>
      <c r="E71" s="128" t="s">
        <v>62</v>
      </c>
      <c r="F71" s="142"/>
      <c r="G71" s="302"/>
      <c r="H71" s="142"/>
      <c r="I71" s="311"/>
      <c r="L71" s="514">
        <f>J32</f>
        <v>46135</v>
      </c>
      <c r="M71" s="173">
        <f t="shared" ref="M71:M76" si="4">COUNTIF($J$34:$J$59,N71)</f>
        <v>7</v>
      </c>
      <c r="N71" s="174" t="s">
        <v>18</v>
      </c>
      <c r="O71" s="517">
        <f>S32</f>
        <v>46136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5</v>
      </c>
      <c r="T71" s="174" t="s">
        <v>18</v>
      </c>
      <c r="U71" s="523" t="str">
        <f>C1</f>
        <v>WW17</v>
      </c>
      <c r="V71" s="173">
        <f>SUM(M61,P61,S61,V61,S71,P71,M71)</f>
        <v>39</v>
      </c>
      <c r="W71" s="174" t="s">
        <v>18</v>
      </c>
    </row>
    <row r="72" spans="1:23" x14ac:dyDescent="0.25">
      <c r="A72" s="145" t="s">
        <v>22</v>
      </c>
      <c r="B72" s="205">
        <v>34615</v>
      </c>
      <c r="C72" s="128">
        <v>4501360944</v>
      </c>
      <c r="D72" s="128"/>
      <c r="E72" s="128"/>
      <c r="F72" s="142" t="s">
        <v>74</v>
      </c>
      <c r="G72" s="302"/>
      <c r="H72" s="142"/>
      <c r="I72" s="311"/>
      <c r="L72" s="515"/>
      <c r="M72" s="175">
        <f t="shared" si="4"/>
        <v>12</v>
      </c>
      <c r="N72" s="176" t="s">
        <v>19</v>
      </c>
      <c r="O72" s="518"/>
      <c r="P72" s="175">
        <f>COUNTIF($S$34:$S$57,Q72)</f>
        <v>12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80</v>
      </c>
      <c r="W72" s="176" t="s">
        <v>19</v>
      </c>
    </row>
    <row r="73" spans="1:23" x14ac:dyDescent="0.25">
      <c r="A73" s="145" t="s">
        <v>22</v>
      </c>
      <c r="B73" s="205">
        <v>34616</v>
      </c>
      <c r="C73" s="148">
        <v>4501360945</v>
      </c>
      <c r="D73" s="128"/>
      <c r="E73" s="128"/>
      <c r="F73" s="142" t="s">
        <v>15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2</v>
      </c>
      <c r="T75" s="176" t="s">
        <v>22</v>
      </c>
      <c r="U75" s="524"/>
      <c r="V75" s="175">
        <f>SUM(M65,P65,S65,V65,M75,P75,S75)</f>
        <v>16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1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148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128">
        <v>30041484</v>
      </c>
      <c r="C80" s="153" t="s">
        <v>94</v>
      </c>
      <c r="D80" s="128"/>
      <c r="E80" s="128"/>
      <c r="F80" s="142" t="s">
        <v>78</v>
      </c>
      <c r="G80" s="302"/>
      <c r="H80" s="142"/>
      <c r="I80" s="311"/>
    </row>
    <row r="81" spans="1:10" x14ac:dyDescent="0.25">
      <c r="A81" s="152" t="s">
        <v>12</v>
      </c>
      <c r="B81" s="141">
        <v>30041313</v>
      </c>
      <c r="C81" s="154" t="s">
        <v>77</v>
      </c>
      <c r="D81" s="141"/>
      <c r="E81" s="141"/>
      <c r="F81" s="142" t="s">
        <v>16</v>
      </c>
      <c r="G81" s="304"/>
      <c r="H81" s="143"/>
      <c r="I81" s="316"/>
    </row>
    <row r="82" spans="1:10" x14ac:dyDescent="0.25">
      <c r="A82" s="156" t="s">
        <v>12</v>
      </c>
      <c r="B82" s="141">
        <v>30041472</v>
      </c>
      <c r="C82" s="154" t="s">
        <v>77</v>
      </c>
      <c r="D82" s="141"/>
      <c r="E82" s="141"/>
      <c r="F82" s="143" t="s">
        <v>14</v>
      </c>
      <c r="G82" s="304"/>
      <c r="H82" s="143"/>
      <c r="I82" s="316"/>
    </row>
    <row r="83" spans="1:10" x14ac:dyDescent="0.25">
      <c r="A83" s="156" t="s">
        <v>12</v>
      </c>
      <c r="B83" s="141">
        <v>30041559</v>
      </c>
      <c r="C83" s="154" t="s">
        <v>77</v>
      </c>
      <c r="D83" s="141"/>
      <c r="E83" s="141"/>
      <c r="F83" s="143" t="s">
        <v>118</v>
      </c>
      <c r="G83" s="304"/>
      <c r="H83" s="143"/>
      <c r="I83" s="316"/>
    </row>
    <row r="84" spans="1:10" x14ac:dyDescent="0.25">
      <c r="A84" s="156" t="s">
        <v>12</v>
      </c>
      <c r="B84" s="128">
        <v>30041694</v>
      </c>
      <c r="C84" s="153" t="s">
        <v>87</v>
      </c>
      <c r="D84" s="128"/>
      <c r="E84" s="128"/>
      <c r="F84" s="142" t="s">
        <v>64</v>
      </c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15</v>
      </c>
      <c r="J90" s="189">
        <f>SUM(C90:G90)</f>
        <v>13</v>
      </c>
    </row>
    <row r="91" spans="1:10" x14ac:dyDescent="0.25">
      <c r="A91" s="190" t="s">
        <v>28</v>
      </c>
      <c r="B91" s="188">
        <f t="shared" ref="B91:G91" si="8">COUNTIF($J$5:$J$30,B89)</f>
        <v>5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22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12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1</v>
      </c>
      <c r="H92" s="189">
        <f t="shared" si="7"/>
        <v>23</v>
      </c>
      <c r="J92" s="189">
        <f t="shared" si="9"/>
        <v>17</v>
      </c>
    </row>
    <row r="93" spans="1:10" x14ac:dyDescent="0.25">
      <c r="A93" s="192" t="s">
        <v>30</v>
      </c>
      <c r="B93" s="188">
        <f t="shared" ref="B93:G93" si="11">COUNTIF($A$34:$A$59,B$89)</f>
        <v>7</v>
      </c>
      <c r="C93" s="188">
        <f t="shared" si="11"/>
        <v>14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23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7</v>
      </c>
      <c r="C94" s="188">
        <f t="shared" si="12"/>
        <v>12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1</v>
      </c>
      <c r="H94" s="189">
        <f t="shared" si="7"/>
        <v>24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12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24</v>
      </c>
      <c r="J95" s="189">
        <f t="shared" si="9"/>
        <v>17</v>
      </c>
    </row>
    <row r="96" spans="1:10" ht="16.5" thickBot="1" x14ac:dyDescent="0.3">
      <c r="A96" s="195" t="s">
        <v>33</v>
      </c>
      <c r="B96" s="188">
        <f t="shared" ref="B96:G96" si="14">COUNTIF($A$62:$A$87,B$89)</f>
        <v>5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2</v>
      </c>
      <c r="G96" s="188">
        <f t="shared" si="14"/>
        <v>0</v>
      </c>
      <c r="H96" s="189">
        <f t="shared" si="7"/>
        <v>17</v>
      </c>
      <c r="J96" s="189">
        <f t="shared" si="9"/>
        <v>12</v>
      </c>
    </row>
    <row r="97" spans="1:47" ht="16.5" thickBot="1" x14ac:dyDescent="0.3">
      <c r="A97" s="186" t="s">
        <v>24</v>
      </c>
      <c r="B97" s="196">
        <f t="shared" ref="B97:H97" si="15">SUM(B90:B96)</f>
        <v>39</v>
      </c>
      <c r="C97" s="196">
        <f t="shared" si="15"/>
        <v>80</v>
      </c>
      <c r="D97" s="196">
        <f t="shared" si="15"/>
        <v>10</v>
      </c>
      <c r="E97" s="196">
        <f t="shared" si="15"/>
        <v>0</v>
      </c>
      <c r="F97" s="196">
        <f t="shared" si="15"/>
        <v>16</v>
      </c>
      <c r="G97" s="196">
        <f t="shared" si="15"/>
        <v>3</v>
      </c>
      <c r="H97" s="179">
        <f t="shared" si="15"/>
        <v>148</v>
      </c>
      <c r="J97" s="179">
        <f>SUM(J90:J96)</f>
        <v>109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34508</v>
      </c>
      <c r="B101" s="197">
        <f t="shared" si="16"/>
        <v>82262</v>
      </c>
      <c r="C101" s="198">
        <f>IF(B5="","",$A$3)</f>
        <v>46131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34521</v>
      </c>
      <c r="J101" s="197">
        <f t="shared" si="17"/>
        <v>82782</v>
      </c>
      <c r="K101" s="198">
        <f t="shared" ref="K101:K106" si="18">IF(K5="","",$J$3)</f>
        <v>46132</v>
      </c>
      <c r="L101" s="197" t="str">
        <f t="shared" ref="L101:L106" si="19">IF(J5="","",J5)</f>
        <v>SLC</v>
      </c>
      <c r="M101" s="197" t="str">
        <f t="shared" ref="M101:M106" si="20">IF(N5="","",N5)</f>
        <v>INTEGIRTY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34538</v>
      </c>
      <c r="R101" s="197">
        <f t="shared" si="23"/>
        <v>82822</v>
      </c>
      <c r="S101" s="198">
        <f t="shared" ref="S101:S106" si="24">IF(T5="","",$S$3)</f>
        <v>46133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34555</v>
      </c>
      <c r="Z101" s="197">
        <f t="shared" si="29"/>
        <v>82835</v>
      </c>
      <c r="AA101" s="198">
        <f t="shared" ref="AA101:AA108" si="30">IF(B34="","",$A$32)</f>
        <v>46134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34571</v>
      </c>
      <c r="AH101" s="197">
        <f t="shared" si="35"/>
        <v>82778</v>
      </c>
      <c r="AI101" s="198">
        <f t="shared" ref="AI101:AI108" si="36">IF(K34="","",$J$32)</f>
        <v>46135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34588</v>
      </c>
      <c r="AP101" s="197">
        <f t="shared" si="41"/>
        <v>82784</v>
      </c>
      <c r="AQ101" s="198">
        <f t="shared" ref="AQ101:AQ108" si="42">IF(T34="","",$S$32)</f>
        <v>46136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34509</v>
      </c>
      <c r="B102" s="197">
        <f t="shared" si="16"/>
        <v>82241</v>
      </c>
      <c r="C102" s="198">
        <f>IF(B6="","",$A$3)</f>
        <v>46131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34522</v>
      </c>
      <c r="J102" s="197">
        <f t="shared" si="17"/>
        <v>82793</v>
      </c>
      <c r="K102" s="198">
        <f t="shared" si="18"/>
        <v>46132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34539</v>
      </c>
      <c r="R102" s="197">
        <f t="shared" si="23"/>
        <v>82823</v>
      </c>
      <c r="S102" s="198">
        <f t="shared" si="24"/>
        <v>46133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34556</v>
      </c>
      <c r="Z102" s="197">
        <f t="shared" si="29"/>
        <v>82836</v>
      </c>
      <c r="AA102" s="198">
        <f t="shared" si="30"/>
        <v>46134</v>
      </c>
      <c r="AB102" s="197" t="str">
        <f t="shared" si="31"/>
        <v>SLC</v>
      </c>
      <c r="AC102" s="197" t="str">
        <f t="shared" si="32"/>
        <v>SAUER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34572</v>
      </c>
      <c r="AH102" s="197">
        <f t="shared" si="35"/>
        <v>82779</v>
      </c>
      <c r="AI102" s="198">
        <f t="shared" si="36"/>
        <v>46135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34589</v>
      </c>
      <c r="AP102" s="197">
        <f t="shared" si="41"/>
        <v>82785</v>
      </c>
      <c r="AQ102" s="198">
        <f t="shared" si="42"/>
        <v>46136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34510</v>
      </c>
      <c r="B103" s="197">
        <f t="shared" si="16"/>
        <v>82242</v>
      </c>
      <c r="C103" s="198">
        <f>IF(B7="","",$A$3)</f>
        <v>46131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34523</v>
      </c>
      <c r="J103" s="197">
        <f t="shared" si="17"/>
        <v>82804</v>
      </c>
      <c r="K103" s="198">
        <f t="shared" si="18"/>
        <v>46132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34540</v>
      </c>
      <c r="R103" s="197">
        <f t="shared" si="23"/>
        <v>82824</v>
      </c>
      <c r="S103" s="198">
        <f t="shared" si="24"/>
        <v>46133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34557</v>
      </c>
      <c r="Z103" s="197">
        <f t="shared" si="29"/>
        <v>82837</v>
      </c>
      <c r="AA103" s="198">
        <f t="shared" si="30"/>
        <v>46134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34573</v>
      </c>
      <c r="AH103" s="197">
        <f t="shared" si="35"/>
        <v>82780</v>
      </c>
      <c r="AI103" s="198">
        <f t="shared" si="36"/>
        <v>46135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34590</v>
      </c>
      <c r="AP103" s="197">
        <f t="shared" si="41"/>
        <v>82786</v>
      </c>
      <c r="AQ103" s="198">
        <f t="shared" si="42"/>
        <v>46136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34511</v>
      </c>
      <c r="B104" s="197">
        <f t="shared" si="16"/>
        <v>82243</v>
      </c>
      <c r="C104" s="198">
        <f>IF(B8="","",$A$3)</f>
        <v>46131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34524</v>
      </c>
      <c r="J104" s="197">
        <f t="shared" si="17"/>
        <v>82815</v>
      </c>
      <c r="K104" s="198">
        <f t="shared" si="18"/>
        <v>46132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34541</v>
      </c>
      <c r="R104" s="197">
        <f t="shared" si="23"/>
        <v>82825</v>
      </c>
      <c r="S104" s="198">
        <f t="shared" si="24"/>
        <v>46133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34558</v>
      </c>
      <c r="Z104" s="197">
        <f t="shared" si="29"/>
        <v>82838</v>
      </c>
      <c r="AA104" s="198">
        <f t="shared" si="30"/>
        <v>46134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34574</v>
      </c>
      <c r="AH104" s="197">
        <f t="shared" si="35"/>
        <v>82781</v>
      </c>
      <c r="AI104" s="198">
        <f t="shared" si="36"/>
        <v>46135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34591</v>
      </c>
      <c r="AP104" s="197">
        <f t="shared" si="41"/>
        <v>82787</v>
      </c>
      <c r="AQ104" s="198">
        <f t="shared" si="42"/>
        <v>46136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34512</v>
      </c>
      <c r="B105" s="197">
        <f t="shared" si="16"/>
        <v>82245</v>
      </c>
      <c r="C105" s="198">
        <f>IF(B9="","",$A$3)</f>
        <v>46131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34525</v>
      </c>
      <c r="J105" s="197">
        <f t="shared" si="17"/>
        <v>82817</v>
      </c>
      <c r="K105" s="198">
        <f t="shared" si="18"/>
        <v>46132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34542</v>
      </c>
      <c r="R105" s="197">
        <f t="shared" si="23"/>
        <v>82826</v>
      </c>
      <c r="S105" s="198">
        <f t="shared" si="24"/>
        <v>46133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34559</v>
      </c>
      <c r="Z105" s="197">
        <f t="shared" si="29"/>
        <v>82839</v>
      </c>
      <c r="AA105" s="198">
        <f t="shared" si="30"/>
        <v>46134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34575</v>
      </c>
      <c r="AH105" s="197">
        <f t="shared" si="35"/>
        <v>82783</v>
      </c>
      <c r="AI105" s="198">
        <f t="shared" si="36"/>
        <v>46135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34592</v>
      </c>
      <c r="AP105" s="197">
        <f t="shared" si="41"/>
        <v>82788</v>
      </c>
      <c r="AQ105" s="198">
        <f t="shared" si="42"/>
        <v>46136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34517</v>
      </c>
      <c r="B106" s="197">
        <f t="shared" si="47"/>
        <v>82250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IDEAL</v>
      </c>
      <c r="F106" s="197" t="str">
        <f t="shared" ref="F106:F115" si="51">IF(D14="","",D14)</f>
        <v/>
      </c>
      <c r="G106" s="197">
        <f t="shared" ref="G106:G115" si="52">IF(C14="","",C14)</f>
        <v>82250</v>
      </c>
      <c r="H106" s="200">
        <v>6</v>
      </c>
      <c r="I106" s="197">
        <f t="shared" si="17"/>
        <v>34526</v>
      </c>
      <c r="J106" s="197">
        <f t="shared" si="17"/>
        <v>82818</v>
      </c>
      <c r="K106" s="198">
        <f t="shared" si="18"/>
        <v>46132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34543</v>
      </c>
      <c r="R106" s="197">
        <f t="shared" si="23"/>
        <v>82827</v>
      </c>
      <c r="S106" s="198">
        <f t="shared" si="24"/>
        <v>46133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34560</v>
      </c>
      <c r="Z106" s="197">
        <f t="shared" si="29"/>
        <v>82841</v>
      </c>
      <c r="AA106" s="198">
        <f t="shared" si="30"/>
        <v>46134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34576</v>
      </c>
      <c r="AH106" s="197">
        <f t="shared" si="35"/>
        <v>82850</v>
      </c>
      <c r="AI106" s="198">
        <f t="shared" si="36"/>
        <v>46135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34593</v>
      </c>
      <c r="AP106" s="197">
        <f t="shared" si="41"/>
        <v>82789</v>
      </c>
      <c r="AQ106" s="198">
        <f t="shared" si="42"/>
        <v>46136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34518</v>
      </c>
      <c r="B107" s="197">
        <f t="shared" si="47"/>
        <v>4501359498</v>
      </c>
      <c r="C107" s="198" t="str">
        <f t="shared" si="48"/>
        <v>11AM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4501359498</v>
      </c>
      <c r="H107" s="200">
        <v>7</v>
      </c>
      <c r="I107" s="197">
        <f t="shared" ref="I107:J117" si="53">IF(K13="","",K13)</f>
        <v>34529</v>
      </c>
      <c r="J107" s="197">
        <f t="shared" si="53"/>
        <v>82821</v>
      </c>
      <c r="K107" s="198">
        <f t="shared" ref="K107:K117" si="54">IF(K13="","",$J$3)</f>
        <v>46132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34546</v>
      </c>
      <c r="R107" s="197">
        <f t="shared" si="59"/>
        <v>82831</v>
      </c>
      <c r="S107" s="198">
        <f t="shared" ref="S107:S117" si="60">IF(T13="","",$S$3)</f>
        <v>46133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34561</v>
      </c>
      <c r="Z107" s="197">
        <f t="shared" si="29"/>
        <v>82842</v>
      </c>
      <c r="AA107" s="198">
        <f t="shared" si="30"/>
        <v>46134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34577</v>
      </c>
      <c r="AH107" s="197">
        <f t="shared" si="35"/>
        <v>82852</v>
      </c>
      <c r="AI107" s="198">
        <f t="shared" si="36"/>
        <v>46135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34594</v>
      </c>
      <c r="AP107" s="197">
        <f t="shared" si="41"/>
        <v>82790</v>
      </c>
      <c r="AQ107" s="198">
        <f t="shared" si="42"/>
        <v>46136</v>
      </c>
      <c r="AR107" s="197" t="str">
        <f t="shared" si="43"/>
        <v>SLC</v>
      </c>
      <c r="AS107" s="197" t="str">
        <f t="shared" si="44"/>
        <v>MAY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34519</v>
      </c>
      <c r="B108" s="197">
        <f t="shared" si="47"/>
        <v>4501359499</v>
      </c>
      <c r="C108" s="198" t="str">
        <f t="shared" si="48"/>
        <v>1PM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4501359499</v>
      </c>
      <c r="H108" s="200">
        <v>8</v>
      </c>
      <c r="I108" s="197">
        <f t="shared" si="53"/>
        <v>34530</v>
      </c>
      <c r="J108" s="197">
        <f t="shared" si="53"/>
        <v>82829</v>
      </c>
      <c r="K108" s="198">
        <f t="shared" si="54"/>
        <v>46132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34547</v>
      </c>
      <c r="R108" s="197">
        <f t="shared" si="59"/>
        <v>82832</v>
      </c>
      <c r="S108" s="198">
        <f t="shared" si="60"/>
        <v>46133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34562</v>
      </c>
      <c r="Z108" s="197">
        <f t="shared" si="29"/>
        <v>82843</v>
      </c>
      <c r="AA108" s="198">
        <f t="shared" si="30"/>
        <v>46134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34578</v>
      </c>
      <c r="AH108" s="197">
        <f t="shared" si="35"/>
        <v>82853</v>
      </c>
      <c r="AI108" s="198">
        <f t="shared" si="36"/>
        <v>46135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34595</v>
      </c>
      <c r="AP108" s="197">
        <f t="shared" si="41"/>
        <v>82791</v>
      </c>
      <c r="AQ108" s="198">
        <f t="shared" si="42"/>
        <v>46136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34520</v>
      </c>
      <c r="B109" s="197">
        <f t="shared" si="47"/>
        <v>4501359500</v>
      </c>
      <c r="C109" s="198" t="str">
        <f t="shared" si="48"/>
        <v>3PM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4501359500</v>
      </c>
      <c r="H109" s="200">
        <v>9</v>
      </c>
      <c r="I109" s="197">
        <f t="shared" si="53"/>
        <v>34531</v>
      </c>
      <c r="J109" s="197">
        <f t="shared" si="53"/>
        <v>82840</v>
      </c>
      <c r="K109" s="198">
        <f t="shared" si="54"/>
        <v>46132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34548</v>
      </c>
      <c r="R109" s="197">
        <f t="shared" si="59"/>
        <v>82833</v>
      </c>
      <c r="S109" s="198">
        <f t="shared" si="60"/>
        <v>46133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34565</v>
      </c>
      <c r="Z109" s="197">
        <f t="shared" si="65"/>
        <v>82846</v>
      </c>
      <c r="AA109" s="198">
        <f t="shared" ref="AA109:AA122" si="66">IF(B44="","",$A$32)</f>
        <v>46134</v>
      </c>
      <c r="AB109" s="197" t="str">
        <f t="shared" ref="AB109:AB122" si="67">IF(A44="","",A44)</f>
        <v>SLC</v>
      </c>
      <c r="AC109" s="197" t="str">
        <f t="shared" ref="AC109:AC122" si="68">IF(E44="","",E44)</f>
        <v>MAY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34581</v>
      </c>
      <c r="AH109" s="197">
        <f t="shared" si="71"/>
        <v>82856</v>
      </c>
      <c r="AI109" s="198">
        <f t="shared" ref="AI109:AI122" si="72">IF(K44="","",$J$32)</f>
        <v>46135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34598</v>
      </c>
      <c r="AP109" s="197">
        <f t="shared" si="77"/>
        <v>82795</v>
      </c>
      <c r="AQ109" s="198">
        <f t="shared" ref="AQ109:AQ122" si="78">IF(T44="","",$S$32)</f>
        <v>46136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34532</v>
      </c>
      <c r="J110" s="197">
        <f t="shared" si="53"/>
        <v>82851</v>
      </c>
      <c r="K110" s="198">
        <f t="shared" si="54"/>
        <v>46132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34549</v>
      </c>
      <c r="R110" s="197">
        <f t="shared" si="59"/>
        <v>82834</v>
      </c>
      <c r="S110" s="198">
        <f t="shared" si="60"/>
        <v>46133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34566</v>
      </c>
      <c r="Z110" s="197">
        <f t="shared" si="65"/>
        <v>82847</v>
      </c>
      <c r="AA110" s="198">
        <f t="shared" si="66"/>
        <v>46134</v>
      </c>
      <c r="AB110" s="197" t="str">
        <f t="shared" si="67"/>
        <v>SLC</v>
      </c>
      <c r="AC110" s="197" t="str">
        <f t="shared" si="68"/>
        <v>IDEAL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34582</v>
      </c>
      <c r="AH110" s="197">
        <f t="shared" si="71"/>
        <v>82857</v>
      </c>
      <c r="AI110" s="198">
        <f t="shared" si="72"/>
        <v>46135</v>
      </c>
      <c r="AJ110" s="197" t="str">
        <f t="shared" si="73"/>
        <v>SLC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34599</v>
      </c>
      <c r="AP110" s="197">
        <f t="shared" si="77"/>
        <v>82796</v>
      </c>
      <c r="AQ110" s="198">
        <f t="shared" si="78"/>
        <v>46136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34533</v>
      </c>
      <c r="J111" s="197">
        <f t="shared" si="53"/>
        <v>82858</v>
      </c>
      <c r="K111" s="198">
        <f t="shared" si="54"/>
        <v>46132</v>
      </c>
      <c r="L111" s="197" t="str">
        <f t="shared" si="55"/>
        <v>LCP</v>
      </c>
      <c r="M111" s="197" t="str">
        <f t="shared" si="56"/>
        <v>INTEGIRTY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34550</v>
      </c>
      <c r="R111" s="197">
        <f t="shared" si="59"/>
        <v>82861</v>
      </c>
      <c r="S111" s="198">
        <f t="shared" si="60"/>
        <v>46133</v>
      </c>
      <c r="T111" s="197" t="str">
        <f t="shared" si="61"/>
        <v>LCP</v>
      </c>
      <c r="U111" s="197" t="str">
        <f t="shared" si="62"/>
        <v>INTEGRITY</v>
      </c>
      <c r="V111" s="197">
        <f t="shared" si="63"/>
        <v>280480</v>
      </c>
      <c r="W111" s="197" t="str">
        <f t="shared" si="64"/>
        <v/>
      </c>
      <c r="X111" s="200"/>
      <c r="Y111" s="197">
        <f t="shared" si="65"/>
        <v>34567</v>
      </c>
      <c r="Z111" s="197">
        <f t="shared" si="65"/>
        <v>82848</v>
      </c>
      <c r="AA111" s="198">
        <f t="shared" si="66"/>
        <v>46134</v>
      </c>
      <c r="AB111" s="197" t="str">
        <f t="shared" si="67"/>
        <v>SLC</v>
      </c>
      <c r="AC111" s="197" t="str">
        <f t="shared" si="68"/>
        <v>INTEGRITY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34583</v>
      </c>
      <c r="AH111" s="197">
        <f t="shared" si="71"/>
        <v>82863</v>
      </c>
      <c r="AI111" s="198">
        <f t="shared" si="72"/>
        <v>46135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34600</v>
      </c>
      <c r="AP111" s="197">
        <f t="shared" si="77"/>
        <v>82865</v>
      </c>
      <c r="AQ111" s="198">
        <f t="shared" si="78"/>
        <v>46136</v>
      </c>
      <c r="AR111" s="197" t="str">
        <f t="shared" si="79"/>
        <v>LCP</v>
      </c>
      <c r="AS111" s="197" t="str">
        <f t="shared" si="80"/>
        <v>INTEGIRTY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34534</v>
      </c>
      <c r="J112" s="197">
        <f t="shared" si="53"/>
        <v>82860</v>
      </c>
      <c r="K112" s="198">
        <f t="shared" si="54"/>
        <v>46132</v>
      </c>
      <c r="L112" s="197" t="str">
        <f t="shared" si="55"/>
        <v>LCP</v>
      </c>
      <c r="M112" s="197" t="str">
        <f t="shared" si="56"/>
        <v>INTEGIRTY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34551</v>
      </c>
      <c r="R112" s="197">
        <f t="shared" si="59"/>
        <v>81862</v>
      </c>
      <c r="S112" s="198">
        <f t="shared" si="60"/>
        <v>46133</v>
      </c>
      <c r="T112" s="197" t="str">
        <f t="shared" si="61"/>
        <v>LCP</v>
      </c>
      <c r="U112" s="197" t="str">
        <f t="shared" si="62"/>
        <v>INTEGRITY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34568</v>
      </c>
      <c r="Z112" s="197">
        <f t="shared" si="65"/>
        <v>82849</v>
      </c>
      <c r="AA112" s="198">
        <f t="shared" si="66"/>
        <v>46134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34584</v>
      </c>
      <c r="AH112" s="197">
        <f t="shared" si="71"/>
        <v>82864</v>
      </c>
      <c r="AI112" s="198">
        <f t="shared" si="72"/>
        <v>46135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34601</v>
      </c>
      <c r="AP112" s="197">
        <f t="shared" si="77"/>
        <v>82866</v>
      </c>
      <c r="AQ112" s="198">
        <f t="shared" si="78"/>
        <v>46136</v>
      </c>
      <c r="AR112" s="197" t="str">
        <f t="shared" si="79"/>
        <v>LCP</v>
      </c>
      <c r="AS112" s="197" t="str">
        <f t="shared" si="80"/>
        <v>INTEGIRTY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34535</v>
      </c>
      <c r="J113" s="197">
        <f t="shared" si="53"/>
        <v>4501359803</v>
      </c>
      <c r="K113" s="198">
        <f t="shared" si="54"/>
        <v>46132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34552</v>
      </c>
      <c r="R113" s="197" t="str">
        <f t="shared" si="59"/>
        <v/>
      </c>
      <c r="S113" s="198">
        <f t="shared" si="60"/>
        <v>46133</v>
      </c>
      <c r="T113" s="197" t="str">
        <f t="shared" si="61"/>
        <v>GUTZY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34569</v>
      </c>
      <c r="Z113" s="197">
        <f t="shared" si="65"/>
        <v>4501360340</v>
      </c>
      <c r="AA113" s="198">
        <f t="shared" si="66"/>
        <v>46134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34585</v>
      </c>
      <c r="AH113" s="197">
        <f t="shared" si="71"/>
        <v>4501360686</v>
      </c>
      <c r="AI113" s="198">
        <f t="shared" si="72"/>
        <v>46135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33404</v>
      </c>
      <c r="AP113" s="197">
        <f t="shared" si="77"/>
        <v>4501360948</v>
      </c>
      <c r="AQ113" s="198">
        <f t="shared" si="78"/>
        <v>46136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34536</v>
      </c>
      <c r="J114" s="197">
        <f t="shared" si="53"/>
        <v>4501359804</v>
      </c>
      <c r="K114" s="198">
        <f t="shared" si="54"/>
        <v>46132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34553</v>
      </c>
      <c r="R114" s="197">
        <f t="shared" si="59"/>
        <v>4501360060</v>
      </c>
      <c r="S114" s="198">
        <f t="shared" si="60"/>
        <v>46133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34570</v>
      </c>
      <c r="Z114" s="197">
        <f t="shared" si="65"/>
        <v>4501360339</v>
      </c>
      <c r="AA114" s="198">
        <f t="shared" si="66"/>
        <v>46134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34586</v>
      </c>
      <c r="AH114" s="197">
        <f t="shared" si="71"/>
        <v>4501360687</v>
      </c>
      <c r="AI114" s="198">
        <f t="shared" si="72"/>
        <v>46135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34603</v>
      </c>
      <c r="AP114" s="197">
        <f t="shared" si="77"/>
        <v>4501360942</v>
      </c>
      <c r="AQ114" s="198">
        <f t="shared" si="78"/>
        <v>46136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34537</v>
      </c>
      <c r="J115" s="197" t="str">
        <f t="shared" si="53"/>
        <v/>
      </c>
      <c r="K115" s="198">
        <f t="shared" si="54"/>
        <v>46132</v>
      </c>
      <c r="L115" s="197" t="str">
        <f t="shared" si="55"/>
        <v>GUTZY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34554</v>
      </c>
      <c r="R115" s="197">
        <f t="shared" si="59"/>
        <v>4501360061</v>
      </c>
      <c r="S115" s="198">
        <f t="shared" si="60"/>
        <v>46133</v>
      </c>
      <c r="T115" s="197" t="str">
        <f t="shared" si="61"/>
        <v>IDF</v>
      </c>
      <c r="U115" s="197" t="str">
        <f t="shared" si="62"/>
        <v/>
      </c>
      <c r="V115" s="197" t="str">
        <f t="shared" si="63"/>
        <v>Moved to 4/22</v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34587</v>
      </c>
      <c r="AH115" s="197" t="str">
        <f t="shared" si="71"/>
        <v/>
      </c>
      <c r="AI115" s="198">
        <f t="shared" si="72"/>
        <v>46135</v>
      </c>
      <c r="AJ115" s="197" t="str">
        <f t="shared" si="73"/>
        <v>GUTZY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34604</v>
      </c>
      <c r="AP115" s="197">
        <f t="shared" si="77"/>
        <v>4501360943</v>
      </c>
      <c r="AQ115" s="198">
        <f t="shared" si="78"/>
        <v>46136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30040799</v>
      </c>
      <c r="B116" s="197" t="str">
        <f t="shared" si="83"/>
        <v>AMCOR</v>
      </c>
      <c r="C116" s="198" t="str">
        <f>IF(F25="","",F25)</f>
        <v>10AM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AMCOR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>CHEP</v>
      </c>
      <c r="S117" s="198" t="str">
        <f t="shared" si="60"/>
        <v/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30041199</v>
      </c>
      <c r="J118" s="197" t="str">
        <f t="shared" si="84"/>
        <v>CAPS</v>
      </c>
      <c r="K118" s="198">
        <f>IF(K25="","",$J$3)</f>
        <v>46132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30041236</v>
      </c>
      <c r="R118" s="197" t="str">
        <f t="shared" si="85"/>
        <v>GPI</v>
      </c>
      <c r="S118" s="198">
        <f>IF(T25="","",$S$3)</f>
        <v>46133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>CHEP</v>
      </c>
      <c r="AA118" s="198" t="str">
        <f t="shared" si="66"/>
        <v/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>CHEP</v>
      </c>
      <c r="AI118" s="198" t="str">
        <f t="shared" si="72"/>
        <v/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>CHEP</v>
      </c>
      <c r="AQ118" s="198" t="str">
        <f t="shared" si="78"/>
        <v/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30041277</v>
      </c>
      <c r="J119" s="197" t="str">
        <f t="shared" si="84"/>
        <v>AMCOR</v>
      </c>
      <c r="K119" s="198">
        <f>IF(K26="","",$J$3)</f>
        <v>46132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30041293</v>
      </c>
      <c r="R119" s="197" t="str">
        <f t="shared" si="85"/>
        <v>GPI</v>
      </c>
      <c r="S119" s="198">
        <f>IF(T26="","",$S$3)</f>
        <v>46133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30041312</v>
      </c>
      <c r="Z119" s="197" t="str">
        <f t="shared" si="65"/>
        <v>GPI</v>
      </c>
      <c r="AA119" s="198">
        <f t="shared" si="66"/>
        <v>46134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30041694</v>
      </c>
      <c r="AH119" s="197" t="str">
        <f t="shared" si="71"/>
        <v>SCHOLLE</v>
      </c>
      <c r="AI119" s="198">
        <f t="shared" si="72"/>
        <v>46135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30040805</v>
      </c>
      <c r="AP119" s="197" t="str">
        <f t="shared" si="77"/>
        <v>GPI</v>
      </c>
      <c r="AQ119" s="198">
        <f t="shared" si="78"/>
        <v>46136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30041302</v>
      </c>
      <c r="R120" s="197" t="str">
        <f t="shared" si="85"/>
        <v>PCA</v>
      </c>
      <c r="S120" s="198">
        <f>IF(T27="","",$S$3)</f>
        <v>46133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30041244</v>
      </c>
      <c r="Z120" s="197" t="str">
        <f t="shared" si="65"/>
        <v>GPI</v>
      </c>
      <c r="AA120" s="198">
        <f t="shared" si="66"/>
        <v>46134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30041487</v>
      </c>
      <c r="AH120" s="197" t="str">
        <f t="shared" si="71"/>
        <v>GPI</v>
      </c>
      <c r="AI120" s="198">
        <f t="shared" si="72"/>
        <v>46135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30041076</v>
      </c>
      <c r="AP120" s="197">
        <f t="shared" si="77"/>
        <v>30041085</v>
      </c>
      <c r="AQ120" s="198">
        <f t="shared" si="78"/>
        <v>46136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>GPI</v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30040942</v>
      </c>
      <c r="J121" s="197" t="str">
        <f t="shared" si="84"/>
        <v>AMCOR</v>
      </c>
      <c r="K121" s="198">
        <f>IF(K28="","",$J$3)</f>
        <v>46132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30041388</v>
      </c>
      <c r="R121" s="197" t="str">
        <f t="shared" si="85"/>
        <v>CAPS</v>
      </c>
      <c r="S121" s="198">
        <f>IF(T28="","",$S$3)</f>
        <v>46133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30041638</v>
      </c>
      <c r="Z121" s="197" t="str">
        <f t="shared" si="65"/>
        <v>AMCOR</v>
      </c>
      <c r="AA121" s="198">
        <f t="shared" si="66"/>
        <v>46134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30041308</v>
      </c>
      <c r="AH121" s="197" t="str">
        <f t="shared" si="71"/>
        <v>GPI</v>
      </c>
      <c r="AI121" s="198">
        <f t="shared" si="72"/>
        <v>46135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>moved to 4/24 8am</v>
      </c>
      <c r="AM121" s="197" t="str">
        <f>IF(O56="","",O56)</f>
        <v>2pm</v>
      </c>
      <c r="AO121" s="197">
        <f t="shared" si="77"/>
        <v>30041277</v>
      </c>
      <c r="AP121" s="197" t="str">
        <f t="shared" si="77"/>
        <v>AMCOR</v>
      </c>
      <c r="AQ121" s="198">
        <f t="shared" si="78"/>
        <v>46136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>9 PALLETS</v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30041278</v>
      </c>
      <c r="Z122" s="197" t="str">
        <f t="shared" si="65"/>
        <v>AMCOR</v>
      </c>
      <c r="AA122" s="198">
        <f t="shared" si="66"/>
        <v>46134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30040797</v>
      </c>
      <c r="AH122" s="197" t="str">
        <f t="shared" si="71"/>
        <v>AMCOR</v>
      </c>
      <c r="AI122" s="198">
        <f t="shared" si="72"/>
        <v>46135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30041392</v>
      </c>
      <c r="AP122" s="197" t="str">
        <f t="shared" si="77"/>
        <v>CAPS</v>
      </c>
      <c r="AQ122" s="198">
        <f t="shared" si="78"/>
        <v>46136</v>
      </c>
      <c r="AR122" s="197" t="str">
        <f t="shared" si="79"/>
        <v>RECEIVING</v>
      </c>
      <c r="AS122" s="197">
        <f t="shared" si="80"/>
        <v>8636</v>
      </c>
      <c r="AT122" s="197" t="str">
        <f t="shared" si="81"/>
        <v>EURO</v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82262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82241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82242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82243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82245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82246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82249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82250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4501359498</v>
      </c>
      <c r="B135" s="202" t="str">
        <f t="shared" si="92"/>
        <v>11AM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4501359499</v>
      </c>
      <c r="B136" s="202" t="str">
        <f t="shared" si="92"/>
        <v>1PM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4501359500</v>
      </c>
      <c r="B137" s="202" t="str">
        <f t="shared" si="92"/>
        <v>3PM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AMCOR</v>
      </c>
      <c r="B144" s="202" t="str">
        <f>F25</f>
        <v>10AM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82835</v>
      </c>
      <c r="B153" s="202">
        <f t="shared" si="94"/>
        <v>0</v>
      </c>
    </row>
    <row r="154" spans="1:45" x14ac:dyDescent="0.25">
      <c r="A154" s="200">
        <f t="shared" si="93"/>
        <v>82836</v>
      </c>
      <c r="B154" s="202">
        <f t="shared" si="94"/>
        <v>0</v>
      </c>
    </row>
    <row r="155" spans="1:45" x14ac:dyDescent="0.25">
      <c r="A155" s="200">
        <f t="shared" si="93"/>
        <v>82837</v>
      </c>
      <c r="B155" s="202">
        <f t="shared" si="94"/>
        <v>0</v>
      </c>
    </row>
    <row r="156" spans="1:45" x14ac:dyDescent="0.25">
      <c r="A156" s="200">
        <f t="shared" si="93"/>
        <v>82838</v>
      </c>
      <c r="B156" s="202">
        <f t="shared" si="94"/>
        <v>0</v>
      </c>
    </row>
    <row r="157" spans="1:45" x14ac:dyDescent="0.25">
      <c r="A157" s="200">
        <f t="shared" si="93"/>
        <v>82839</v>
      </c>
      <c r="B157" s="202">
        <f t="shared" si="94"/>
        <v>0</v>
      </c>
    </row>
    <row r="158" spans="1:45" x14ac:dyDescent="0.25">
      <c r="A158" s="200">
        <f t="shared" si="93"/>
        <v>82841</v>
      </c>
      <c r="B158" s="202">
        <f t="shared" si="94"/>
        <v>0</v>
      </c>
    </row>
    <row r="159" spans="1:45" x14ac:dyDescent="0.25">
      <c r="A159" s="200">
        <f t="shared" si="93"/>
        <v>82842</v>
      </c>
      <c r="B159" s="202">
        <f t="shared" si="94"/>
        <v>0</v>
      </c>
    </row>
    <row r="160" spans="1:45" x14ac:dyDescent="0.25">
      <c r="A160" s="200">
        <f t="shared" si="93"/>
        <v>82843</v>
      </c>
      <c r="B160" s="202">
        <f t="shared" si="94"/>
        <v>0</v>
      </c>
    </row>
    <row r="161" spans="1:2" x14ac:dyDescent="0.25">
      <c r="A161" s="200">
        <f t="shared" ref="A161:A174" si="95">C44</f>
        <v>82846</v>
      </c>
      <c r="B161" s="202">
        <f t="shared" ref="B161:B174" si="96">F44</f>
        <v>0</v>
      </c>
    </row>
    <row r="162" spans="1:2" x14ac:dyDescent="0.25">
      <c r="A162" s="200">
        <f t="shared" si="95"/>
        <v>82847</v>
      </c>
      <c r="B162" s="202">
        <f t="shared" si="96"/>
        <v>0</v>
      </c>
    </row>
    <row r="163" spans="1:2" x14ac:dyDescent="0.25">
      <c r="A163" s="200">
        <f t="shared" si="95"/>
        <v>82848</v>
      </c>
      <c r="B163" s="202">
        <f t="shared" si="96"/>
        <v>0</v>
      </c>
    </row>
    <row r="164" spans="1:2" x14ac:dyDescent="0.25">
      <c r="A164" s="200">
        <f t="shared" si="95"/>
        <v>82849</v>
      </c>
      <c r="B164" s="202">
        <f t="shared" si="96"/>
        <v>0</v>
      </c>
    </row>
    <row r="165" spans="1:2" x14ac:dyDescent="0.25">
      <c r="A165" s="200">
        <f t="shared" si="95"/>
        <v>4501360340</v>
      </c>
      <c r="B165" s="202" t="str">
        <f t="shared" si="96"/>
        <v>1PM</v>
      </c>
    </row>
    <row r="166" spans="1:2" x14ac:dyDescent="0.25">
      <c r="A166" s="200">
        <f t="shared" si="95"/>
        <v>4501360339</v>
      </c>
      <c r="B166" s="202" t="str">
        <f t="shared" si="96"/>
        <v>3PM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 t="str">
        <f t="shared" si="95"/>
        <v>CHEP</v>
      </c>
      <c r="B170" s="202">
        <f t="shared" si="96"/>
        <v>0</v>
      </c>
    </row>
    <row r="171" spans="1:2" x14ac:dyDescent="0.25">
      <c r="A171" s="200" t="str">
        <f t="shared" si="95"/>
        <v>GPI</v>
      </c>
      <c r="B171" s="202" t="str">
        <f t="shared" si="96"/>
        <v>10AM</v>
      </c>
    </row>
    <row r="172" spans="1:2" x14ac:dyDescent="0.25">
      <c r="A172" s="200" t="str">
        <f t="shared" si="95"/>
        <v>GPI</v>
      </c>
      <c r="B172" s="202" t="str">
        <f t="shared" si="96"/>
        <v>11AM</v>
      </c>
    </row>
    <row r="173" spans="1:2" x14ac:dyDescent="0.25">
      <c r="A173" s="200" t="str">
        <f t="shared" si="95"/>
        <v>AMCOR</v>
      </c>
      <c r="B173" s="202" t="str">
        <f t="shared" si="96"/>
        <v>8AM</v>
      </c>
    </row>
    <row r="174" spans="1:2" x14ac:dyDescent="0.25">
      <c r="A174" s="200" t="str">
        <f t="shared" si="95"/>
        <v>AMCOR</v>
      </c>
      <c r="B174" s="202" t="str">
        <f t="shared" si="96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82782</v>
      </c>
      <c r="B176" s="203">
        <f t="shared" ref="B176:B181" si="98">O5</f>
        <v>0</v>
      </c>
    </row>
    <row r="177" spans="1:2" x14ac:dyDescent="0.25">
      <c r="A177" s="129">
        <f t="shared" si="97"/>
        <v>82793</v>
      </c>
      <c r="B177" s="203">
        <f t="shared" si="98"/>
        <v>0</v>
      </c>
    </row>
    <row r="178" spans="1:2" x14ac:dyDescent="0.25">
      <c r="A178" s="129">
        <f t="shared" si="97"/>
        <v>82804</v>
      </c>
      <c r="B178" s="203">
        <f t="shared" si="98"/>
        <v>0</v>
      </c>
    </row>
    <row r="179" spans="1:2" x14ac:dyDescent="0.25">
      <c r="A179" s="129">
        <f t="shared" si="97"/>
        <v>82815</v>
      </c>
      <c r="B179" s="203">
        <f t="shared" si="98"/>
        <v>0</v>
      </c>
    </row>
    <row r="180" spans="1:2" x14ac:dyDescent="0.25">
      <c r="A180" s="129">
        <f t="shared" si="97"/>
        <v>82817</v>
      </c>
      <c r="B180" s="203">
        <f t="shared" si="98"/>
        <v>0</v>
      </c>
    </row>
    <row r="181" spans="1:2" x14ac:dyDescent="0.25">
      <c r="A181" s="129">
        <f t="shared" si="97"/>
        <v>82818</v>
      </c>
      <c r="B181" s="203">
        <f t="shared" si="98"/>
        <v>0</v>
      </c>
    </row>
    <row r="182" spans="1:2" x14ac:dyDescent="0.25">
      <c r="A182" s="129">
        <f t="shared" ref="A182:A192" si="99">L13</f>
        <v>82821</v>
      </c>
      <c r="B182" s="203">
        <f t="shared" ref="B182:B192" si="100">O13</f>
        <v>0</v>
      </c>
    </row>
    <row r="183" spans="1:2" x14ac:dyDescent="0.25">
      <c r="A183" s="129">
        <f t="shared" si="99"/>
        <v>82829</v>
      </c>
      <c r="B183" s="203">
        <f t="shared" si="100"/>
        <v>0</v>
      </c>
    </row>
    <row r="184" spans="1:2" x14ac:dyDescent="0.25">
      <c r="A184" s="129">
        <f t="shared" si="99"/>
        <v>82840</v>
      </c>
      <c r="B184" s="203">
        <f t="shared" si="100"/>
        <v>0</v>
      </c>
    </row>
    <row r="185" spans="1:2" x14ac:dyDescent="0.25">
      <c r="A185" s="129">
        <f t="shared" si="99"/>
        <v>82851</v>
      </c>
      <c r="B185" s="203">
        <f t="shared" si="100"/>
        <v>0</v>
      </c>
    </row>
    <row r="186" spans="1:2" x14ac:dyDescent="0.25">
      <c r="A186" s="129">
        <f t="shared" si="99"/>
        <v>82858</v>
      </c>
      <c r="B186" s="203">
        <f t="shared" si="100"/>
        <v>0</v>
      </c>
    </row>
    <row r="187" spans="1:2" x14ac:dyDescent="0.25">
      <c r="A187" s="129">
        <f t="shared" si="99"/>
        <v>82860</v>
      </c>
      <c r="B187" s="203">
        <f t="shared" si="100"/>
        <v>0</v>
      </c>
    </row>
    <row r="188" spans="1:2" x14ac:dyDescent="0.25">
      <c r="A188" s="129">
        <f t="shared" si="99"/>
        <v>4501359803</v>
      </c>
      <c r="B188" s="203">
        <f t="shared" si="100"/>
        <v>0</v>
      </c>
    </row>
    <row r="189" spans="1:2" x14ac:dyDescent="0.25">
      <c r="A189" s="129">
        <f t="shared" si="99"/>
        <v>4501359804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8AM</v>
      </c>
    </row>
    <row r="194" spans="1:2" x14ac:dyDescent="0.25">
      <c r="A194" s="129" t="str">
        <f>L26</f>
        <v>AMCOR</v>
      </c>
      <c r="B194" s="203" t="str">
        <f>O26</f>
        <v>9AM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 t="str">
        <f>L28</f>
        <v>AMCOR</v>
      </c>
      <c r="B196" s="203" t="str">
        <f>O28</f>
        <v>12PM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82778</v>
      </c>
      <c r="B202" s="203">
        <f t="shared" si="102"/>
        <v>0</v>
      </c>
    </row>
    <row r="203" spans="1:2" x14ac:dyDescent="0.25">
      <c r="A203" s="129">
        <f t="shared" si="101"/>
        <v>82779</v>
      </c>
      <c r="B203" s="203">
        <f t="shared" si="102"/>
        <v>0</v>
      </c>
    </row>
    <row r="204" spans="1:2" x14ac:dyDescent="0.25">
      <c r="A204" s="129">
        <f t="shared" si="101"/>
        <v>82780</v>
      </c>
      <c r="B204" s="203">
        <f t="shared" si="102"/>
        <v>0</v>
      </c>
    </row>
    <row r="205" spans="1:2" x14ac:dyDescent="0.25">
      <c r="A205" s="129">
        <f t="shared" si="101"/>
        <v>82781</v>
      </c>
      <c r="B205" s="203">
        <f t="shared" si="102"/>
        <v>0</v>
      </c>
    </row>
    <row r="206" spans="1:2" x14ac:dyDescent="0.25">
      <c r="A206" s="129">
        <f t="shared" si="101"/>
        <v>82783</v>
      </c>
      <c r="B206" s="203">
        <f t="shared" si="102"/>
        <v>0</v>
      </c>
    </row>
    <row r="207" spans="1:2" x14ac:dyDescent="0.25">
      <c r="A207" s="129">
        <f t="shared" si="101"/>
        <v>82850</v>
      </c>
      <c r="B207" s="203">
        <f t="shared" si="102"/>
        <v>0</v>
      </c>
    </row>
    <row r="208" spans="1:2" x14ac:dyDescent="0.25">
      <c r="A208" s="129">
        <f t="shared" si="101"/>
        <v>82852</v>
      </c>
      <c r="B208" s="203">
        <f t="shared" si="102"/>
        <v>0</v>
      </c>
    </row>
    <row r="209" spans="1:2" x14ac:dyDescent="0.25">
      <c r="A209" s="129">
        <f t="shared" si="101"/>
        <v>82853</v>
      </c>
      <c r="B209" s="203">
        <f t="shared" si="102"/>
        <v>0</v>
      </c>
    </row>
    <row r="210" spans="1:2" x14ac:dyDescent="0.25">
      <c r="A210" s="129">
        <f t="shared" ref="A210:A223" si="103">L44</f>
        <v>82856</v>
      </c>
      <c r="B210" s="203">
        <f t="shared" ref="B210:B223" si="104">O44</f>
        <v>0</v>
      </c>
    </row>
    <row r="211" spans="1:2" x14ac:dyDescent="0.25">
      <c r="A211" s="129">
        <f t="shared" si="103"/>
        <v>82857</v>
      </c>
      <c r="B211" s="203">
        <f t="shared" si="104"/>
        <v>0</v>
      </c>
    </row>
    <row r="212" spans="1:2" x14ac:dyDescent="0.25">
      <c r="A212" s="129">
        <f t="shared" si="103"/>
        <v>82863</v>
      </c>
      <c r="B212" s="203" t="str">
        <f t="shared" si="104"/>
        <v>P/U on 4/24</v>
      </c>
    </row>
    <row r="213" spans="1:2" x14ac:dyDescent="0.25">
      <c r="A213" s="129">
        <f t="shared" si="103"/>
        <v>82864</v>
      </c>
      <c r="B213" s="203">
        <f t="shared" si="104"/>
        <v>0</v>
      </c>
    </row>
    <row r="214" spans="1:2" x14ac:dyDescent="0.25">
      <c r="A214" s="129">
        <f t="shared" si="103"/>
        <v>4501360686</v>
      </c>
      <c r="B214" s="203" t="str">
        <f t="shared" si="104"/>
        <v>1PM</v>
      </c>
    </row>
    <row r="215" spans="1:2" x14ac:dyDescent="0.25">
      <c r="A215" s="129">
        <f t="shared" si="103"/>
        <v>4501360687</v>
      </c>
      <c r="B215" s="203" t="str">
        <f t="shared" si="104"/>
        <v>5PM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SCHOLLE</v>
      </c>
      <c r="B220" s="203" t="str">
        <f t="shared" si="104"/>
        <v>8AM</v>
      </c>
    </row>
    <row r="221" spans="1:2" x14ac:dyDescent="0.25">
      <c r="A221" s="129" t="str">
        <f t="shared" si="103"/>
        <v>GPI</v>
      </c>
      <c r="B221" s="203" t="str">
        <f t="shared" si="104"/>
        <v>9AM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AMCOR</v>
      </c>
      <c r="B223" s="203" t="str">
        <f t="shared" si="104"/>
        <v>12PM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82822</v>
      </c>
      <c r="B225" s="203">
        <f t="shared" ref="B225:B230" si="106">X5</f>
        <v>0</v>
      </c>
    </row>
    <row r="226" spans="1:2" x14ac:dyDescent="0.25">
      <c r="A226" s="129">
        <f t="shared" si="105"/>
        <v>82823</v>
      </c>
      <c r="B226" s="203">
        <f t="shared" si="106"/>
        <v>0</v>
      </c>
    </row>
    <row r="227" spans="1:2" x14ac:dyDescent="0.25">
      <c r="A227" s="129">
        <f t="shared" si="105"/>
        <v>82824</v>
      </c>
      <c r="B227" s="203">
        <f t="shared" si="106"/>
        <v>0</v>
      </c>
    </row>
    <row r="228" spans="1:2" x14ac:dyDescent="0.25">
      <c r="A228" s="129">
        <f t="shared" si="105"/>
        <v>82825</v>
      </c>
      <c r="B228" s="203">
        <f t="shared" si="106"/>
        <v>0</v>
      </c>
    </row>
    <row r="229" spans="1:2" x14ac:dyDescent="0.25">
      <c r="A229" s="129">
        <f t="shared" si="105"/>
        <v>82826</v>
      </c>
      <c r="B229" s="203">
        <f t="shared" si="106"/>
        <v>0</v>
      </c>
    </row>
    <row r="230" spans="1:2" x14ac:dyDescent="0.25">
      <c r="A230" s="129">
        <f t="shared" si="105"/>
        <v>82827</v>
      </c>
      <c r="B230" s="203">
        <f t="shared" si="106"/>
        <v>0</v>
      </c>
    </row>
    <row r="231" spans="1:2" x14ac:dyDescent="0.25">
      <c r="A231" s="129">
        <f t="shared" ref="A231:A241" si="107">U13</f>
        <v>82831</v>
      </c>
      <c r="B231" s="203">
        <f t="shared" ref="B231:B241" si="108">X13</f>
        <v>0</v>
      </c>
    </row>
    <row r="232" spans="1:2" x14ac:dyDescent="0.25">
      <c r="A232" s="129">
        <f t="shared" si="107"/>
        <v>82832</v>
      </c>
      <c r="B232" s="203">
        <f t="shared" si="108"/>
        <v>0</v>
      </c>
    </row>
    <row r="233" spans="1:2" x14ac:dyDescent="0.25">
      <c r="A233" s="129">
        <f t="shared" si="107"/>
        <v>82833</v>
      </c>
      <c r="B233" s="203">
        <f t="shared" si="108"/>
        <v>0</v>
      </c>
    </row>
    <row r="234" spans="1:2" x14ac:dyDescent="0.25">
      <c r="A234" s="129">
        <f t="shared" si="107"/>
        <v>82834</v>
      </c>
      <c r="B234" s="203">
        <f t="shared" si="108"/>
        <v>0</v>
      </c>
    </row>
    <row r="235" spans="1:2" x14ac:dyDescent="0.25">
      <c r="A235" s="129">
        <f t="shared" si="107"/>
        <v>82861</v>
      </c>
      <c r="B235" s="203">
        <f t="shared" si="108"/>
        <v>0</v>
      </c>
    </row>
    <row r="236" spans="1:2" x14ac:dyDescent="0.25">
      <c r="A236" s="129">
        <f t="shared" si="107"/>
        <v>81862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4501360060</v>
      </c>
      <c r="B238" s="203">
        <f t="shared" si="108"/>
        <v>0</v>
      </c>
    </row>
    <row r="239" spans="1:2" x14ac:dyDescent="0.25">
      <c r="A239" s="129">
        <f t="shared" si="107"/>
        <v>4501360061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 t="str">
        <f t="shared" si="107"/>
        <v>CHEP</v>
      </c>
      <c r="B241" s="203">
        <f t="shared" si="108"/>
        <v>0</v>
      </c>
    </row>
    <row r="242" spans="1:2" x14ac:dyDescent="0.25">
      <c r="A242" s="129" t="str">
        <f>U25</f>
        <v>GPI</v>
      </c>
      <c r="B242" s="203" t="str">
        <f>X25</f>
        <v>10AM</v>
      </c>
    </row>
    <row r="243" spans="1:2" x14ac:dyDescent="0.25">
      <c r="A243" s="129" t="str">
        <f>U26</f>
        <v>GPI</v>
      </c>
      <c r="B243" s="203" t="str">
        <f>X26</f>
        <v>8AM</v>
      </c>
    </row>
    <row r="244" spans="1:2" x14ac:dyDescent="0.25">
      <c r="A244" s="129" t="str">
        <f>U27</f>
        <v>PCA</v>
      </c>
      <c r="B244" s="203" t="str">
        <f>X27</f>
        <v>7AM</v>
      </c>
    </row>
    <row r="245" spans="1:2" x14ac:dyDescent="0.25">
      <c r="A245" s="129" t="str">
        <f>U28</f>
        <v>CAPS</v>
      </c>
      <c r="B245" s="203" t="str">
        <f>X28</f>
        <v>11AM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82784</v>
      </c>
      <c r="B251" s="203">
        <f t="shared" si="110"/>
        <v>0</v>
      </c>
    </row>
    <row r="252" spans="1:2" x14ac:dyDescent="0.25">
      <c r="A252" s="129">
        <f t="shared" si="109"/>
        <v>82785</v>
      </c>
      <c r="B252" s="203">
        <f t="shared" si="110"/>
        <v>0</v>
      </c>
    </row>
    <row r="253" spans="1:2" x14ac:dyDescent="0.25">
      <c r="A253" s="129">
        <f t="shared" si="109"/>
        <v>82786</v>
      </c>
      <c r="B253" s="203">
        <f t="shared" si="110"/>
        <v>0</v>
      </c>
    </row>
    <row r="254" spans="1:2" x14ac:dyDescent="0.25">
      <c r="A254" s="129">
        <f t="shared" si="109"/>
        <v>82787</v>
      </c>
      <c r="B254" s="203">
        <f t="shared" si="110"/>
        <v>0</v>
      </c>
    </row>
    <row r="255" spans="1:2" x14ac:dyDescent="0.25">
      <c r="A255" s="129">
        <f t="shared" si="109"/>
        <v>82788</v>
      </c>
      <c r="B255" s="203">
        <f t="shared" si="110"/>
        <v>0</v>
      </c>
    </row>
    <row r="256" spans="1:2" x14ac:dyDescent="0.25">
      <c r="A256" s="129">
        <f t="shared" si="109"/>
        <v>82789</v>
      </c>
      <c r="B256" s="203">
        <f t="shared" si="110"/>
        <v>0</v>
      </c>
    </row>
    <row r="257" spans="1:2" x14ac:dyDescent="0.25">
      <c r="A257" s="129">
        <f t="shared" si="109"/>
        <v>82790</v>
      </c>
      <c r="B257" s="203">
        <f t="shared" si="110"/>
        <v>0</v>
      </c>
    </row>
    <row r="258" spans="1:2" x14ac:dyDescent="0.25">
      <c r="A258" s="129">
        <f t="shared" si="109"/>
        <v>82791</v>
      </c>
      <c r="B258" s="203">
        <f t="shared" si="110"/>
        <v>0</v>
      </c>
    </row>
    <row r="259" spans="1:2" x14ac:dyDescent="0.25">
      <c r="A259" s="129">
        <f t="shared" ref="A259:A272" si="111">U44</f>
        <v>82795</v>
      </c>
      <c r="B259" s="203">
        <f t="shared" ref="B259:B272" si="112">X44</f>
        <v>0</v>
      </c>
    </row>
    <row r="260" spans="1:2" x14ac:dyDescent="0.25">
      <c r="A260" s="129">
        <f t="shared" si="111"/>
        <v>82796</v>
      </c>
      <c r="B260" s="203">
        <f t="shared" si="112"/>
        <v>0</v>
      </c>
    </row>
    <row r="261" spans="1:2" x14ac:dyDescent="0.25">
      <c r="A261" s="129">
        <f t="shared" si="111"/>
        <v>82865</v>
      </c>
      <c r="B261" s="203">
        <f t="shared" si="112"/>
        <v>0</v>
      </c>
    </row>
    <row r="262" spans="1:2" x14ac:dyDescent="0.25">
      <c r="A262" s="129">
        <f t="shared" si="111"/>
        <v>82866</v>
      </c>
      <c r="B262" s="203">
        <f t="shared" si="112"/>
        <v>0</v>
      </c>
    </row>
    <row r="263" spans="1:2" x14ac:dyDescent="0.25">
      <c r="A263" s="129">
        <f t="shared" si="111"/>
        <v>4501360948</v>
      </c>
      <c r="B263" s="203" t="str">
        <f t="shared" si="112"/>
        <v>11AM</v>
      </c>
    </row>
    <row r="264" spans="1:2" x14ac:dyDescent="0.25">
      <c r="A264" s="129">
        <f t="shared" si="111"/>
        <v>4501360942</v>
      </c>
      <c r="B264" s="203" t="str">
        <f t="shared" si="112"/>
        <v>1PM</v>
      </c>
    </row>
    <row r="265" spans="1:2" x14ac:dyDescent="0.25">
      <c r="A265" s="129">
        <f t="shared" si="111"/>
        <v>4501360943</v>
      </c>
      <c r="B265" s="203" t="str">
        <f t="shared" si="112"/>
        <v>3PM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GPI</v>
      </c>
      <c r="B269" s="203" t="str">
        <f t="shared" si="112"/>
        <v>8AM</v>
      </c>
    </row>
    <row r="270" spans="1:2" x14ac:dyDescent="0.25">
      <c r="A270" s="129">
        <f t="shared" si="111"/>
        <v>30041085</v>
      </c>
      <c r="B270" s="203" t="str">
        <f t="shared" si="112"/>
        <v>10AM</v>
      </c>
    </row>
    <row r="271" spans="1:2" x14ac:dyDescent="0.25">
      <c r="A271" s="129" t="str">
        <f t="shared" si="111"/>
        <v>AMCOR</v>
      </c>
      <c r="B271" s="203" t="str">
        <f t="shared" si="112"/>
        <v>11AM</v>
      </c>
    </row>
    <row r="272" spans="1:2" x14ac:dyDescent="0.25">
      <c r="A272" s="129" t="str">
        <f t="shared" si="111"/>
        <v>CAPS</v>
      </c>
      <c r="B272" s="203" t="str">
        <f t="shared" si="112"/>
        <v>12PM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20">
    <mergeCell ref="L71:L77"/>
    <mergeCell ref="O71:O77"/>
    <mergeCell ref="R71:R77"/>
    <mergeCell ref="U71:U77"/>
    <mergeCell ref="AB32:AJ32"/>
    <mergeCell ref="O46:Q46"/>
    <mergeCell ref="M56:N56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  <mergeCell ref="V21:X21"/>
  </mergeCells>
  <conditionalFormatting sqref="AB32 J31:J32 S31:S32 S60 AB34:AB40 J60 AB46:AB47 A31:A32 AB49:AB60 A88 H98:H99 J80:J88 J90:J97 S78:S99 A98:A100 A27:A29 A15:A25 AK59:AK99 AB68:AB99">
    <cfRule type="cellIs" dxfId="6808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6807" priority="335" operator="equal">
      <formula>"IDF"</formula>
    </cfRule>
    <cfRule type="cellIs" dxfId="6806" priority="336" operator="equal">
      <formula>"Costco"</formula>
    </cfRule>
    <cfRule type="cellIs" dxfId="6805" priority="337" operator="equal">
      <formula>"Gutzy"</formula>
    </cfRule>
    <cfRule type="cellIs" dxfId="6804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6803" priority="334" operator="equal">
      <formula>"Receiving"</formula>
    </cfRule>
  </conditionalFormatting>
  <conditionalFormatting sqref="AB48">
    <cfRule type="cellIs" dxfId="6802" priority="333" operator="equal">
      <formula>"SLC"</formula>
    </cfRule>
  </conditionalFormatting>
  <conditionalFormatting sqref="AB48">
    <cfRule type="cellIs" dxfId="6801" priority="329" operator="equal">
      <formula>"IDF"</formula>
    </cfRule>
    <cfRule type="cellIs" dxfId="6800" priority="330" operator="equal">
      <formula>"Costco"</formula>
    </cfRule>
    <cfRule type="cellIs" dxfId="6799" priority="331" operator="equal">
      <formula>"Gutzy"</formula>
    </cfRule>
    <cfRule type="cellIs" dxfId="6798" priority="332" operator="equal">
      <formula>"LCP"</formula>
    </cfRule>
  </conditionalFormatting>
  <conditionalFormatting sqref="AB48">
    <cfRule type="cellIs" dxfId="6797" priority="328" operator="equal">
      <formula>"Receiving"</formula>
    </cfRule>
  </conditionalFormatting>
  <conditionalFormatting sqref="AB41">
    <cfRule type="cellIs" dxfId="6796" priority="327" operator="equal">
      <formula>"SLC"</formula>
    </cfRule>
  </conditionalFormatting>
  <conditionalFormatting sqref="AB41">
    <cfRule type="cellIs" dxfId="6795" priority="323" operator="equal">
      <formula>"IDF"</formula>
    </cfRule>
    <cfRule type="cellIs" dxfId="6794" priority="324" operator="equal">
      <formula>"Costco"</formula>
    </cfRule>
    <cfRule type="cellIs" dxfId="6793" priority="325" operator="equal">
      <formula>"Gutzy"</formula>
    </cfRule>
    <cfRule type="cellIs" dxfId="6792" priority="326" operator="equal">
      <formula>"LCP"</formula>
    </cfRule>
  </conditionalFormatting>
  <conditionalFormatting sqref="AB41">
    <cfRule type="cellIs" dxfId="6791" priority="322" operator="equal">
      <formula>"Receiving"</formula>
    </cfRule>
  </conditionalFormatting>
  <conditionalFormatting sqref="AB42:AB44">
    <cfRule type="cellIs" dxfId="6790" priority="321" operator="equal">
      <formula>"SLC"</formula>
    </cfRule>
  </conditionalFormatting>
  <conditionalFormatting sqref="AB42:AB44">
    <cfRule type="cellIs" dxfId="6789" priority="317" operator="equal">
      <formula>"IDF"</formula>
    </cfRule>
    <cfRule type="cellIs" dxfId="6788" priority="318" operator="equal">
      <formula>"Costco"</formula>
    </cfRule>
    <cfRule type="cellIs" dxfId="6787" priority="319" operator="equal">
      <formula>"Gutzy"</formula>
    </cfRule>
    <cfRule type="cellIs" dxfId="6786" priority="320" operator="equal">
      <formula>"LCP"</formula>
    </cfRule>
  </conditionalFormatting>
  <conditionalFormatting sqref="AB42:AB44">
    <cfRule type="cellIs" dxfId="6785" priority="316" operator="equal">
      <formula>"Receiving"</formula>
    </cfRule>
  </conditionalFormatting>
  <conditionalFormatting sqref="AB45">
    <cfRule type="cellIs" dxfId="6784" priority="315" operator="equal">
      <formula>"SLC"</formula>
    </cfRule>
  </conditionalFormatting>
  <conditionalFormatting sqref="AB45">
    <cfRule type="cellIs" dxfId="6783" priority="311" operator="equal">
      <formula>"IDF"</formula>
    </cfRule>
    <cfRule type="cellIs" dxfId="6782" priority="312" operator="equal">
      <formula>"Costco"</formula>
    </cfRule>
    <cfRule type="cellIs" dxfId="6781" priority="313" operator="equal">
      <formula>"Gutzy"</formula>
    </cfRule>
    <cfRule type="cellIs" dxfId="6780" priority="314" operator="equal">
      <formula>"LCP"</formula>
    </cfRule>
  </conditionalFormatting>
  <conditionalFormatting sqref="AB45">
    <cfRule type="cellIs" dxfId="6779" priority="310" operator="equal">
      <formula>"Receiving"</formula>
    </cfRule>
  </conditionalFormatting>
  <conditionalFormatting sqref="I100">
    <cfRule type="cellIs" dxfId="6778" priority="309" operator="equal">
      <formula>"SLC"</formula>
    </cfRule>
  </conditionalFormatting>
  <conditionalFormatting sqref="I100">
    <cfRule type="cellIs" dxfId="6777" priority="305" operator="equal">
      <formula>"IDF"</formula>
    </cfRule>
    <cfRule type="cellIs" dxfId="6776" priority="306" operator="equal">
      <formula>"Costco"</formula>
    </cfRule>
    <cfRule type="cellIs" dxfId="6775" priority="307" operator="equal">
      <formula>"Gutzy"</formula>
    </cfRule>
    <cfRule type="cellIs" dxfId="6774" priority="308" operator="equal">
      <formula>"LCP"</formula>
    </cfRule>
  </conditionalFormatting>
  <conditionalFormatting sqref="Q100">
    <cfRule type="cellIs" dxfId="6773" priority="304" operator="equal">
      <formula>"SLC"</formula>
    </cfRule>
  </conditionalFormatting>
  <conditionalFormatting sqref="Q100">
    <cfRule type="cellIs" dxfId="6772" priority="300" operator="equal">
      <formula>"IDF"</formula>
    </cfRule>
    <cfRule type="cellIs" dxfId="6771" priority="301" operator="equal">
      <formula>"Costco"</formula>
    </cfRule>
    <cfRule type="cellIs" dxfId="6770" priority="302" operator="equal">
      <formula>"Gutzy"</formula>
    </cfRule>
    <cfRule type="cellIs" dxfId="6769" priority="303" operator="equal">
      <formula>"LCP"</formula>
    </cfRule>
  </conditionalFormatting>
  <conditionalFormatting sqref="Y100">
    <cfRule type="cellIs" dxfId="6768" priority="299" operator="equal">
      <formula>"SLC"</formula>
    </cfRule>
  </conditionalFormatting>
  <conditionalFormatting sqref="Y100">
    <cfRule type="cellIs" dxfId="6767" priority="295" operator="equal">
      <formula>"IDF"</formula>
    </cfRule>
    <cfRule type="cellIs" dxfId="6766" priority="296" operator="equal">
      <formula>"Costco"</formula>
    </cfRule>
    <cfRule type="cellIs" dxfId="6765" priority="297" operator="equal">
      <formula>"Gutzy"</formula>
    </cfRule>
    <cfRule type="cellIs" dxfId="6764" priority="298" operator="equal">
      <formula>"LCP"</formula>
    </cfRule>
  </conditionalFormatting>
  <conditionalFormatting sqref="AG100">
    <cfRule type="cellIs" dxfId="6763" priority="294" operator="equal">
      <formula>"SLC"</formula>
    </cfRule>
  </conditionalFormatting>
  <conditionalFormatting sqref="AG100">
    <cfRule type="cellIs" dxfId="6762" priority="290" operator="equal">
      <formula>"IDF"</formula>
    </cfRule>
    <cfRule type="cellIs" dxfId="6761" priority="291" operator="equal">
      <formula>"Costco"</formula>
    </cfRule>
    <cfRule type="cellIs" dxfId="6760" priority="292" operator="equal">
      <formula>"Gutzy"</formula>
    </cfRule>
    <cfRule type="cellIs" dxfId="6759" priority="293" operator="equal">
      <formula>"LCP"</formula>
    </cfRule>
  </conditionalFormatting>
  <conditionalFormatting sqref="AO100">
    <cfRule type="cellIs" dxfId="6758" priority="289" operator="equal">
      <formula>"SLC"</formula>
    </cfRule>
  </conditionalFormatting>
  <conditionalFormatting sqref="AO100">
    <cfRule type="cellIs" dxfId="6757" priority="285" operator="equal">
      <formula>"IDF"</formula>
    </cfRule>
    <cfRule type="cellIs" dxfId="6756" priority="286" operator="equal">
      <formula>"Costco"</formula>
    </cfRule>
    <cfRule type="cellIs" dxfId="6755" priority="287" operator="equal">
      <formula>"Gutzy"</formula>
    </cfRule>
    <cfRule type="cellIs" dxfId="6754" priority="288" operator="equal">
      <formula>"LCP"</formula>
    </cfRule>
  </conditionalFormatting>
  <conditionalFormatting sqref="AW100">
    <cfRule type="cellIs" dxfId="6753" priority="284" operator="equal">
      <formula>"SLC"</formula>
    </cfRule>
  </conditionalFormatting>
  <conditionalFormatting sqref="AW100">
    <cfRule type="cellIs" dxfId="6752" priority="280" operator="equal">
      <formula>"IDF"</formula>
    </cfRule>
    <cfRule type="cellIs" dxfId="6751" priority="281" operator="equal">
      <formula>"Costco"</formula>
    </cfRule>
    <cfRule type="cellIs" dxfId="6750" priority="282" operator="equal">
      <formula>"Gutzy"</formula>
    </cfRule>
    <cfRule type="cellIs" dxfId="6749" priority="283" operator="equal">
      <formula>"LCP"</formula>
    </cfRule>
  </conditionalFormatting>
  <conditionalFormatting sqref="J27">
    <cfRule type="cellIs" dxfId="6748" priority="279" operator="equal">
      <formula>"SLC"</formula>
    </cfRule>
  </conditionalFormatting>
  <conditionalFormatting sqref="J27">
    <cfRule type="cellIs" dxfId="6747" priority="275" operator="equal">
      <formula>"IDF"</formula>
    </cfRule>
    <cfRule type="cellIs" dxfId="6746" priority="276" operator="equal">
      <formula>"Costco"</formula>
    </cfRule>
    <cfRule type="cellIs" dxfId="6745" priority="277" operator="equal">
      <formula>"Gutzy"</formula>
    </cfRule>
    <cfRule type="cellIs" dxfId="6744" priority="278" operator="equal">
      <formula>"LCP"</formula>
    </cfRule>
  </conditionalFormatting>
  <conditionalFormatting sqref="J27">
    <cfRule type="cellIs" dxfId="6743" priority="274" operator="equal">
      <formula>"Receiving"</formula>
    </cfRule>
  </conditionalFormatting>
  <conditionalFormatting sqref="S28:S29 S23 S25:S26">
    <cfRule type="cellIs" dxfId="6742" priority="273" operator="equal">
      <formula>"SLC"</formula>
    </cfRule>
  </conditionalFormatting>
  <conditionalFormatting sqref="S28:S29 S23 S25:S26">
    <cfRule type="cellIs" dxfId="6741" priority="269" operator="equal">
      <formula>"IDF"</formula>
    </cfRule>
    <cfRule type="cellIs" dxfId="6740" priority="270" operator="equal">
      <formula>"Costco"</formula>
    </cfRule>
    <cfRule type="cellIs" dxfId="6739" priority="271" operator="equal">
      <formula>"Gutzy"</formula>
    </cfRule>
    <cfRule type="cellIs" dxfId="6738" priority="272" operator="equal">
      <formula>"LCP"</formula>
    </cfRule>
  </conditionalFormatting>
  <conditionalFormatting sqref="S28:S29 S23 S25:S26">
    <cfRule type="cellIs" dxfId="6737" priority="268" operator="equal">
      <formula>"Receiving"</formula>
    </cfRule>
  </conditionalFormatting>
  <conditionalFormatting sqref="J89">
    <cfRule type="cellIs" dxfId="6736" priority="267" operator="equal">
      <formula>"SLC"</formula>
    </cfRule>
  </conditionalFormatting>
  <conditionalFormatting sqref="J89">
    <cfRule type="cellIs" dxfId="6735" priority="263" operator="equal">
      <formula>"IDF"</formula>
    </cfRule>
    <cfRule type="cellIs" dxfId="6734" priority="264" operator="equal">
      <formula>"Costco"</formula>
    </cfRule>
    <cfRule type="cellIs" dxfId="6733" priority="265" operator="equal">
      <formula>"Gutzy"</formula>
    </cfRule>
    <cfRule type="cellIs" dxfId="6732" priority="266" operator="equal">
      <formula>"LCP"</formula>
    </cfRule>
  </conditionalFormatting>
  <conditionalFormatting sqref="J89">
    <cfRule type="cellIs" dxfId="6731" priority="262" operator="equal">
      <formula>"Receiving"</formula>
    </cfRule>
  </conditionalFormatting>
  <conditionalFormatting sqref="J30">
    <cfRule type="cellIs" dxfId="6730" priority="261" operator="equal">
      <formula>"SLC"</formula>
    </cfRule>
  </conditionalFormatting>
  <conditionalFormatting sqref="J30">
    <cfRule type="cellIs" dxfId="6729" priority="257" operator="equal">
      <formula>"IDF"</formula>
    </cfRule>
    <cfRule type="cellIs" dxfId="6728" priority="258" operator="equal">
      <formula>"Costco"</formula>
    </cfRule>
    <cfRule type="cellIs" dxfId="6727" priority="259" operator="equal">
      <formula>"Gutzy"</formula>
    </cfRule>
    <cfRule type="cellIs" dxfId="6726" priority="260" operator="equal">
      <formula>"LCP"</formula>
    </cfRule>
  </conditionalFormatting>
  <conditionalFormatting sqref="J30">
    <cfRule type="cellIs" dxfId="6725" priority="256" operator="equal">
      <formula>"Receiving"</formula>
    </cfRule>
  </conditionalFormatting>
  <conditionalFormatting sqref="J27:J30">
    <cfRule type="cellIs" dxfId="6724" priority="255" operator="equal">
      <formula>"SLC"</formula>
    </cfRule>
  </conditionalFormatting>
  <conditionalFormatting sqref="J27:J30">
    <cfRule type="cellIs" dxfId="6723" priority="251" operator="equal">
      <formula>"IDF"</formula>
    </cfRule>
    <cfRule type="cellIs" dxfId="6722" priority="252" operator="equal">
      <formula>"Costco"</formula>
    </cfRule>
    <cfRule type="cellIs" dxfId="6721" priority="253" operator="equal">
      <formula>"Gutzy"</formula>
    </cfRule>
    <cfRule type="cellIs" dxfId="6720" priority="254" operator="equal">
      <formula>"LCP"</formula>
    </cfRule>
  </conditionalFormatting>
  <conditionalFormatting sqref="J27:J30">
    <cfRule type="cellIs" dxfId="6719" priority="250" operator="equal">
      <formula>"Receiving"</formula>
    </cfRule>
  </conditionalFormatting>
  <conditionalFormatting sqref="S27">
    <cfRule type="cellIs" dxfId="6718" priority="249" operator="equal">
      <formula>"SLC"</formula>
    </cfRule>
  </conditionalFormatting>
  <conditionalFormatting sqref="S27">
    <cfRule type="cellIs" dxfId="6717" priority="245" operator="equal">
      <formula>"IDF"</formula>
    </cfRule>
    <cfRule type="cellIs" dxfId="6716" priority="246" operator="equal">
      <formula>"Costco"</formula>
    </cfRule>
    <cfRule type="cellIs" dxfId="6715" priority="247" operator="equal">
      <formula>"Gutzy"</formula>
    </cfRule>
    <cfRule type="cellIs" dxfId="6714" priority="248" operator="equal">
      <formula>"LCP"</formula>
    </cfRule>
  </conditionalFormatting>
  <conditionalFormatting sqref="S27">
    <cfRule type="cellIs" dxfId="6713" priority="244" operator="equal">
      <formula>"Receiving"</formula>
    </cfRule>
  </conditionalFormatting>
  <conditionalFormatting sqref="S30">
    <cfRule type="cellIs" dxfId="6712" priority="243" operator="equal">
      <formula>"SLC"</formula>
    </cfRule>
  </conditionalFormatting>
  <conditionalFormatting sqref="S30">
    <cfRule type="cellIs" dxfId="6711" priority="239" operator="equal">
      <formula>"IDF"</formula>
    </cfRule>
    <cfRule type="cellIs" dxfId="6710" priority="240" operator="equal">
      <formula>"Costco"</formula>
    </cfRule>
    <cfRule type="cellIs" dxfId="6709" priority="241" operator="equal">
      <formula>"Gutzy"</formula>
    </cfRule>
    <cfRule type="cellIs" dxfId="6708" priority="242" operator="equal">
      <formula>"LCP"</formula>
    </cfRule>
  </conditionalFormatting>
  <conditionalFormatting sqref="S30">
    <cfRule type="cellIs" dxfId="6707" priority="238" operator="equal">
      <formula>"Receiving"</formula>
    </cfRule>
  </conditionalFormatting>
  <conditionalFormatting sqref="J26 J5:J18">
    <cfRule type="cellIs" dxfId="6706" priority="237" operator="equal">
      <formula>"SLC"</formula>
    </cfRule>
  </conditionalFormatting>
  <conditionalFormatting sqref="J26 J5:J18">
    <cfRule type="cellIs" dxfId="6705" priority="233" operator="equal">
      <formula>"IDF"</formula>
    </cfRule>
    <cfRule type="cellIs" dxfId="6704" priority="234" operator="equal">
      <formula>"Costco"</formula>
    </cfRule>
    <cfRule type="cellIs" dxfId="6703" priority="235" operator="equal">
      <formula>"Gutzy"</formula>
    </cfRule>
    <cfRule type="cellIs" dxfId="6702" priority="236" operator="equal">
      <formula>"LCP"</formula>
    </cfRule>
  </conditionalFormatting>
  <conditionalFormatting sqref="J26 J5:J18">
    <cfRule type="cellIs" dxfId="6701" priority="232" operator="equal">
      <formula>"Receiving"</formula>
    </cfRule>
  </conditionalFormatting>
  <conditionalFormatting sqref="J19:J24">
    <cfRule type="cellIs" dxfId="6700" priority="231" operator="equal">
      <formula>"SLC"</formula>
    </cfRule>
  </conditionalFormatting>
  <conditionalFormatting sqref="J19:J24">
    <cfRule type="cellIs" dxfId="6699" priority="227" operator="equal">
      <formula>"IDF"</formula>
    </cfRule>
    <cfRule type="cellIs" dxfId="6698" priority="228" operator="equal">
      <formula>"Costco"</formula>
    </cfRule>
    <cfRule type="cellIs" dxfId="6697" priority="229" operator="equal">
      <formula>"Gutzy"</formula>
    </cfRule>
    <cfRule type="cellIs" dxfId="6696" priority="230" operator="equal">
      <formula>"LCP"</formula>
    </cfRule>
  </conditionalFormatting>
  <conditionalFormatting sqref="J19:J24">
    <cfRule type="cellIs" dxfId="6695" priority="226" operator="equal">
      <formula>"Receiving"</formula>
    </cfRule>
  </conditionalFormatting>
  <conditionalFormatting sqref="S5:S18">
    <cfRule type="cellIs" dxfId="6694" priority="225" operator="equal">
      <formula>"SLC"</formula>
    </cfRule>
  </conditionalFormatting>
  <conditionalFormatting sqref="S5:S18">
    <cfRule type="cellIs" dxfId="6693" priority="221" operator="equal">
      <formula>"IDF"</formula>
    </cfRule>
    <cfRule type="cellIs" dxfId="6692" priority="222" operator="equal">
      <formula>"Costco"</formula>
    </cfRule>
    <cfRule type="cellIs" dxfId="6691" priority="223" operator="equal">
      <formula>"Gutzy"</formula>
    </cfRule>
    <cfRule type="cellIs" dxfId="6690" priority="224" operator="equal">
      <formula>"LCP"</formula>
    </cfRule>
  </conditionalFormatting>
  <conditionalFormatting sqref="S5:S18">
    <cfRule type="cellIs" dxfId="6689" priority="220" operator="equal">
      <formula>"Receiving"</formula>
    </cfRule>
  </conditionalFormatting>
  <conditionalFormatting sqref="S19:S23">
    <cfRule type="cellIs" dxfId="6688" priority="219" operator="equal">
      <formula>"SLC"</formula>
    </cfRule>
  </conditionalFormatting>
  <conditionalFormatting sqref="S19:S23">
    <cfRule type="cellIs" dxfId="6687" priority="215" operator="equal">
      <formula>"IDF"</formula>
    </cfRule>
    <cfRule type="cellIs" dxfId="6686" priority="216" operator="equal">
      <formula>"Costco"</formula>
    </cfRule>
    <cfRule type="cellIs" dxfId="6685" priority="217" operator="equal">
      <formula>"Gutzy"</formula>
    </cfRule>
    <cfRule type="cellIs" dxfId="6684" priority="218" operator="equal">
      <formula>"LCP"</formula>
    </cfRule>
  </conditionalFormatting>
  <conditionalFormatting sqref="S19:S23">
    <cfRule type="cellIs" dxfId="6683" priority="214" operator="equal">
      <formula>"Receiving"</formula>
    </cfRule>
  </conditionalFormatting>
  <conditionalFormatting sqref="S24">
    <cfRule type="cellIs" dxfId="6682" priority="213" operator="equal">
      <formula>"SLC"</formula>
    </cfRule>
  </conditionalFormatting>
  <conditionalFormatting sqref="S24">
    <cfRule type="cellIs" dxfId="6681" priority="209" operator="equal">
      <formula>"IDF"</formula>
    </cfRule>
    <cfRule type="cellIs" dxfId="6680" priority="210" operator="equal">
      <formula>"Costco"</formula>
    </cfRule>
    <cfRule type="cellIs" dxfId="6679" priority="211" operator="equal">
      <formula>"Gutzy"</formula>
    </cfRule>
    <cfRule type="cellIs" dxfId="6678" priority="212" operator="equal">
      <formula>"LCP"</formula>
    </cfRule>
  </conditionalFormatting>
  <conditionalFormatting sqref="S24">
    <cfRule type="cellIs" dxfId="6677" priority="208" operator="equal">
      <formula>"Receiving"</formula>
    </cfRule>
  </conditionalFormatting>
  <conditionalFormatting sqref="A30">
    <cfRule type="cellIs" dxfId="6676" priority="207" operator="equal">
      <formula>"SLC"</formula>
    </cfRule>
  </conditionalFormatting>
  <conditionalFormatting sqref="A30">
    <cfRule type="cellIs" dxfId="6675" priority="203" operator="equal">
      <formula>"IDF"</formula>
    </cfRule>
    <cfRule type="cellIs" dxfId="6674" priority="204" operator="equal">
      <formula>"Costco"</formula>
    </cfRule>
    <cfRule type="cellIs" dxfId="6673" priority="205" operator="equal">
      <formula>"Gutzy"</formula>
    </cfRule>
    <cfRule type="cellIs" dxfId="6672" priority="206" operator="equal">
      <formula>"LCP"</formula>
    </cfRule>
  </conditionalFormatting>
  <conditionalFormatting sqref="A30">
    <cfRule type="cellIs" dxfId="6671" priority="202" operator="equal">
      <formula>"Receiving"</formula>
    </cfRule>
  </conditionalFormatting>
  <conditionalFormatting sqref="A30">
    <cfRule type="cellIs" dxfId="6670" priority="201" operator="equal">
      <formula>"SLC"</formula>
    </cfRule>
  </conditionalFormatting>
  <conditionalFormatting sqref="A30">
    <cfRule type="cellIs" dxfId="6669" priority="197" operator="equal">
      <formula>"IDF"</formula>
    </cfRule>
    <cfRule type="cellIs" dxfId="6668" priority="198" operator="equal">
      <formula>"Costco"</formula>
    </cfRule>
    <cfRule type="cellIs" dxfId="6667" priority="199" operator="equal">
      <formula>"Gutzy"</formula>
    </cfRule>
    <cfRule type="cellIs" dxfId="6666" priority="200" operator="equal">
      <formula>"LCP"</formula>
    </cfRule>
  </conditionalFormatting>
  <conditionalFormatting sqref="A30">
    <cfRule type="cellIs" dxfId="6665" priority="196" operator="equal">
      <formula>"Receiving"</formula>
    </cfRule>
  </conditionalFormatting>
  <conditionalFormatting sqref="A60">
    <cfRule type="cellIs" dxfId="6664" priority="195" operator="equal">
      <formula>"SLC"</formula>
    </cfRule>
  </conditionalFormatting>
  <conditionalFormatting sqref="A60">
    <cfRule type="cellIs" dxfId="6663" priority="191" operator="equal">
      <formula>"IDF"</formula>
    </cfRule>
    <cfRule type="cellIs" dxfId="6662" priority="192" operator="equal">
      <formula>"Costco"</formula>
    </cfRule>
    <cfRule type="cellIs" dxfId="6661" priority="193" operator="equal">
      <formula>"Gutzy"</formula>
    </cfRule>
    <cfRule type="cellIs" dxfId="6660" priority="194" operator="equal">
      <formula>"LCP"</formula>
    </cfRule>
  </conditionalFormatting>
  <conditionalFormatting sqref="A56">
    <cfRule type="cellIs" dxfId="6659" priority="190" operator="equal">
      <formula>"SLC"</formula>
    </cfRule>
  </conditionalFormatting>
  <conditionalFormatting sqref="A56">
    <cfRule type="cellIs" dxfId="6658" priority="186" operator="equal">
      <formula>"IDF"</formula>
    </cfRule>
    <cfRule type="cellIs" dxfId="6657" priority="187" operator="equal">
      <formula>"Costco"</formula>
    </cfRule>
    <cfRule type="cellIs" dxfId="6656" priority="188" operator="equal">
      <formula>"Gutzy"</formula>
    </cfRule>
    <cfRule type="cellIs" dxfId="6655" priority="189" operator="equal">
      <formula>"LCP"</formula>
    </cfRule>
  </conditionalFormatting>
  <conditionalFormatting sqref="A56">
    <cfRule type="cellIs" dxfId="6654" priority="185" operator="equal">
      <formula>"Receiving"</formula>
    </cfRule>
  </conditionalFormatting>
  <conditionalFormatting sqref="A59">
    <cfRule type="cellIs" dxfId="6653" priority="184" operator="equal">
      <formula>"SLC"</formula>
    </cfRule>
  </conditionalFormatting>
  <conditionalFormatting sqref="A59">
    <cfRule type="cellIs" dxfId="6652" priority="180" operator="equal">
      <formula>"IDF"</formula>
    </cfRule>
    <cfRule type="cellIs" dxfId="6651" priority="181" operator="equal">
      <formula>"Costco"</formula>
    </cfRule>
    <cfRule type="cellIs" dxfId="6650" priority="182" operator="equal">
      <formula>"Gutzy"</formula>
    </cfRule>
    <cfRule type="cellIs" dxfId="6649" priority="183" operator="equal">
      <formula>"LCP"</formula>
    </cfRule>
  </conditionalFormatting>
  <conditionalFormatting sqref="A59">
    <cfRule type="cellIs" dxfId="6648" priority="179" operator="equal">
      <formula>"Receiving"</formula>
    </cfRule>
  </conditionalFormatting>
  <conditionalFormatting sqref="A56:A59">
    <cfRule type="cellIs" dxfId="6647" priority="178" operator="equal">
      <formula>"SLC"</formula>
    </cfRule>
  </conditionalFormatting>
  <conditionalFormatting sqref="A56:A59">
    <cfRule type="cellIs" dxfId="6646" priority="174" operator="equal">
      <formula>"IDF"</formula>
    </cfRule>
    <cfRule type="cellIs" dxfId="6645" priority="175" operator="equal">
      <formula>"Costco"</formula>
    </cfRule>
    <cfRule type="cellIs" dxfId="6644" priority="176" operator="equal">
      <formula>"Gutzy"</formula>
    </cfRule>
    <cfRule type="cellIs" dxfId="6643" priority="177" operator="equal">
      <formula>"LCP"</formula>
    </cfRule>
  </conditionalFormatting>
  <conditionalFormatting sqref="A56:A59">
    <cfRule type="cellIs" dxfId="6642" priority="173" operator="equal">
      <formula>"Receiving"</formula>
    </cfRule>
  </conditionalFormatting>
  <conditionalFormatting sqref="A34:A47">
    <cfRule type="cellIs" dxfId="6641" priority="172" operator="equal">
      <formula>"SLC"</formula>
    </cfRule>
  </conditionalFormatting>
  <conditionalFormatting sqref="A34:A47">
    <cfRule type="cellIs" dxfId="6640" priority="168" operator="equal">
      <formula>"IDF"</formula>
    </cfRule>
    <cfRule type="cellIs" dxfId="6639" priority="169" operator="equal">
      <formula>"Costco"</formula>
    </cfRule>
    <cfRule type="cellIs" dxfId="6638" priority="170" operator="equal">
      <formula>"Gutzy"</formula>
    </cfRule>
    <cfRule type="cellIs" dxfId="6637" priority="171" operator="equal">
      <formula>"LCP"</formula>
    </cfRule>
  </conditionalFormatting>
  <conditionalFormatting sqref="A34:A47">
    <cfRule type="cellIs" dxfId="6636" priority="167" operator="equal">
      <formula>"Receiving"</formula>
    </cfRule>
  </conditionalFormatting>
  <conditionalFormatting sqref="A48:A53">
    <cfRule type="cellIs" dxfId="6635" priority="166" operator="equal">
      <formula>"SLC"</formula>
    </cfRule>
  </conditionalFormatting>
  <conditionalFormatting sqref="A48:A53">
    <cfRule type="cellIs" dxfId="6634" priority="162" operator="equal">
      <formula>"IDF"</formula>
    </cfRule>
    <cfRule type="cellIs" dxfId="6633" priority="163" operator="equal">
      <formula>"Costco"</formula>
    </cfRule>
    <cfRule type="cellIs" dxfId="6632" priority="164" operator="equal">
      <formula>"Gutzy"</formula>
    </cfRule>
    <cfRule type="cellIs" dxfId="6631" priority="165" operator="equal">
      <formula>"LCP"</formula>
    </cfRule>
  </conditionalFormatting>
  <conditionalFormatting sqref="A48:A53">
    <cfRule type="cellIs" dxfId="6630" priority="161" operator="equal">
      <formula>"Receiving"</formula>
    </cfRule>
  </conditionalFormatting>
  <conditionalFormatting sqref="J59">
    <cfRule type="cellIs" dxfId="6629" priority="160" operator="equal">
      <formula>"SLC"</formula>
    </cfRule>
  </conditionalFormatting>
  <conditionalFormatting sqref="J59">
    <cfRule type="cellIs" dxfId="6628" priority="156" operator="equal">
      <formula>"IDF"</formula>
    </cfRule>
    <cfRule type="cellIs" dxfId="6627" priority="157" operator="equal">
      <formula>"Costco"</formula>
    </cfRule>
    <cfRule type="cellIs" dxfId="6626" priority="158" operator="equal">
      <formula>"Gutzy"</formula>
    </cfRule>
    <cfRule type="cellIs" dxfId="6625" priority="159" operator="equal">
      <formula>"LCP"</formula>
    </cfRule>
  </conditionalFormatting>
  <conditionalFormatting sqref="J59">
    <cfRule type="cellIs" dxfId="6624" priority="155" operator="equal">
      <formula>"Receiving"</formula>
    </cfRule>
  </conditionalFormatting>
  <conditionalFormatting sqref="J59">
    <cfRule type="cellIs" dxfId="6623" priority="154" operator="equal">
      <formula>"SLC"</formula>
    </cfRule>
  </conditionalFormatting>
  <conditionalFormatting sqref="J59">
    <cfRule type="cellIs" dxfId="6622" priority="150" operator="equal">
      <formula>"IDF"</formula>
    </cfRule>
    <cfRule type="cellIs" dxfId="6621" priority="151" operator="equal">
      <formula>"Costco"</formula>
    </cfRule>
    <cfRule type="cellIs" dxfId="6620" priority="152" operator="equal">
      <formula>"Gutzy"</formula>
    </cfRule>
    <cfRule type="cellIs" dxfId="6619" priority="153" operator="equal">
      <formula>"LCP"</formula>
    </cfRule>
  </conditionalFormatting>
  <conditionalFormatting sqref="J59">
    <cfRule type="cellIs" dxfId="6618" priority="149" operator="equal">
      <formula>"Receiving"</formula>
    </cfRule>
  </conditionalFormatting>
  <conditionalFormatting sqref="J34:J47">
    <cfRule type="cellIs" dxfId="6617" priority="148" operator="equal">
      <formula>"SLC"</formula>
    </cfRule>
  </conditionalFormatting>
  <conditionalFormatting sqref="J34:J47">
    <cfRule type="cellIs" dxfId="6616" priority="144" operator="equal">
      <formula>"IDF"</formula>
    </cfRule>
    <cfRule type="cellIs" dxfId="6615" priority="145" operator="equal">
      <formula>"Costco"</formula>
    </cfRule>
    <cfRule type="cellIs" dxfId="6614" priority="146" operator="equal">
      <formula>"Gutzy"</formula>
    </cfRule>
    <cfRule type="cellIs" dxfId="6613" priority="147" operator="equal">
      <formula>"LCP"</formula>
    </cfRule>
  </conditionalFormatting>
  <conditionalFormatting sqref="J34:J47">
    <cfRule type="cellIs" dxfId="6612" priority="143" operator="equal">
      <formula>"Receiving"</formula>
    </cfRule>
  </conditionalFormatting>
  <conditionalFormatting sqref="J48:J52">
    <cfRule type="cellIs" dxfId="6611" priority="142" operator="equal">
      <formula>"SLC"</formula>
    </cfRule>
  </conditionalFormatting>
  <conditionalFormatting sqref="J48:J52">
    <cfRule type="cellIs" dxfId="6610" priority="138" operator="equal">
      <formula>"IDF"</formula>
    </cfRule>
    <cfRule type="cellIs" dxfId="6609" priority="139" operator="equal">
      <formula>"Costco"</formula>
    </cfRule>
    <cfRule type="cellIs" dxfId="6608" priority="140" operator="equal">
      <formula>"Gutzy"</formula>
    </cfRule>
    <cfRule type="cellIs" dxfId="6607" priority="141" operator="equal">
      <formula>"LCP"</formula>
    </cfRule>
  </conditionalFormatting>
  <conditionalFormatting sqref="J48:J52">
    <cfRule type="cellIs" dxfId="6606" priority="137" operator="equal">
      <formula>"Receiving"</formula>
    </cfRule>
  </conditionalFormatting>
  <conditionalFormatting sqref="S56">
    <cfRule type="cellIs" dxfId="6605" priority="136" operator="equal">
      <formula>"SLC"</formula>
    </cfRule>
  </conditionalFormatting>
  <conditionalFormatting sqref="S56">
    <cfRule type="cellIs" dxfId="6604" priority="132" operator="equal">
      <formula>"IDF"</formula>
    </cfRule>
    <cfRule type="cellIs" dxfId="6603" priority="133" operator="equal">
      <formula>"Costco"</formula>
    </cfRule>
    <cfRule type="cellIs" dxfId="6602" priority="134" operator="equal">
      <formula>"Gutzy"</formula>
    </cfRule>
    <cfRule type="cellIs" dxfId="6601" priority="135" operator="equal">
      <formula>"LCP"</formula>
    </cfRule>
  </conditionalFormatting>
  <conditionalFormatting sqref="S56">
    <cfRule type="cellIs" dxfId="6600" priority="131" operator="equal">
      <formula>"Receiving"</formula>
    </cfRule>
  </conditionalFormatting>
  <conditionalFormatting sqref="S59">
    <cfRule type="cellIs" dxfId="6599" priority="130" operator="equal">
      <formula>"SLC"</formula>
    </cfRule>
  </conditionalFormatting>
  <conditionalFormatting sqref="S59">
    <cfRule type="cellIs" dxfId="6598" priority="126" operator="equal">
      <formula>"IDF"</formula>
    </cfRule>
    <cfRule type="cellIs" dxfId="6597" priority="127" operator="equal">
      <formula>"Costco"</formula>
    </cfRule>
    <cfRule type="cellIs" dxfId="6596" priority="128" operator="equal">
      <formula>"Gutzy"</formula>
    </cfRule>
    <cfRule type="cellIs" dxfId="6595" priority="129" operator="equal">
      <formula>"LCP"</formula>
    </cfRule>
  </conditionalFormatting>
  <conditionalFormatting sqref="S59">
    <cfRule type="cellIs" dxfId="6594" priority="125" operator="equal">
      <formula>"Receiving"</formula>
    </cfRule>
  </conditionalFormatting>
  <conditionalFormatting sqref="S56:S59">
    <cfRule type="cellIs" dxfId="6593" priority="124" operator="equal">
      <formula>"SLC"</formula>
    </cfRule>
  </conditionalFormatting>
  <conditionalFormatting sqref="S56:S59">
    <cfRule type="cellIs" dxfId="6592" priority="120" operator="equal">
      <formula>"IDF"</formula>
    </cfRule>
    <cfRule type="cellIs" dxfId="6591" priority="121" operator="equal">
      <formula>"Costco"</formula>
    </cfRule>
    <cfRule type="cellIs" dxfId="6590" priority="122" operator="equal">
      <formula>"Gutzy"</formula>
    </cfRule>
    <cfRule type="cellIs" dxfId="6589" priority="123" operator="equal">
      <formula>"LCP"</formula>
    </cfRule>
  </conditionalFormatting>
  <conditionalFormatting sqref="S56:S59">
    <cfRule type="cellIs" dxfId="6588" priority="119" operator="equal">
      <formula>"Receiving"</formula>
    </cfRule>
  </conditionalFormatting>
  <conditionalFormatting sqref="S54:S55 S34:S47">
    <cfRule type="cellIs" dxfId="6587" priority="118" operator="equal">
      <formula>"SLC"</formula>
    </cfRule>
  </conditionalFormatting>
  <conditionalFormatting sqref="S54:S55 S34:S47">
    <cfRule type="cellIs" dxfId="6586" priority="114" operator="equal">
      <formula>"IDF"</formula>
    </cfRule>
    <cfRule type="cellIs" dxfId="6585" priority="115" operator="equal">
      <formula>"Costco"</formula>
    </cfRule>
    <cfRule type="cellIs" dxfId="6584" priority="116" operator="equal">
      <formula>"Gutzy"</formula>
    </cfRule>
    <cfRule type="cellIs" dxfId="6583" priority="117" operator="equal">
      <formula>"LCP"</formula>
    </cfRule>
  </conditionalFormatting>
  <conditionalFormatting sqref="S54:S55 S34:S47">
    <cfRule type="cellIs" dxfId="6582" priority="113" operator="equal">
      <formula>"Receiving"</formula>
    </cfRule>
  </conditionalFormatting>
  <conditionalFormatting sqref="S48:S53">
    <cfRule type="cellIs" dxfId="6581" priority="112" operator="equal">
      <formula>"SLC"</formula>
    </cfRule>
  </conditionalFormatting>
  <conditionalFormatting sqref="S48:S53">
    <cfRule type="cellIs" dxfId="6580" priority="108" operator="equal">
      <formula>"IDF"</formula>
    </cfRule>
    <cfRule type="cellIs" dxfId="6579" priority="109" operator="equal">
      <formula>"Costco"</formula>
    </cfRule>
    <cfRule type="cellIs" dxfId="6578" priority="110" operator="equal">
      <formula>"Gutzy"</formula>
    </cfRule>
    <cfRule type="cellIs" dxfId="6577" priority="111" operator="equal">
      <formula>"LCP"</formula>
    </cfRule>
  </conditionalFormatting>
  <conditionalFormatting sqref="S48:S53">
    <cfRule type="cellIs" dxfId="6576" priority="107" operator="equal">
      <formula>"Receiving"</formula>
    </cfRule>
  </conditionalFormatting>
  <conditionalFormatting sqref="A87">
    <cfRule type="cellIs" dxfId="6575" priority="106" operator="equal">
      <formula>"SLC"</formula>
    </cfRule>
  </conditionalFormatting>
  <conditionalFormatting sqref="A87">
    <cfRule type="cellIs" dxfId="6574" priority="102" operator="equal">
      <formula>"IDF"</formula>
    </cfRule>
    <cfRule type="cellIs" dxfId="6573" priority="103" operator="equal">
      <formula>"Costco"</formula>
    </cfRule>
    <cfRule type="cellIs" dxfId="6572" priority="104" operator="equal">
      <formula>"Gutzy"</formula>
    </cfRule>
    <cfRule type="cellIs" dxfId="6571" priority="105" operator="equal">
      <formula>"LCP"</formula>
    </cfRule>
  </conditionalFormatting>
  <conditionalFormatting sqref="A87">
    <cfRule type="cellIs" dxfId="6570" priority="101" operator="equal">
      <formula>"Receiving"</formula>
    </cfRule>
  </conditionalFormatting>
  <conditionalFormatting sqref="A85:A87">
    <cfRule type="cellIs" dxfId="6569" priority="100" operator="equal">
      <formula>"SLC"</formula>
    </cfRule>
  </conditionalFormatting>
  <conditionalFormatting sqref="A85:A87">
    <cfRule type="cellIs" dxfId="6568" priority="96" operator="equal">
      <formula>"IDF"</formula>
    </cfRule>
    <cfRule type="cellIs" dxfId="6567" priority="97" operator="equal">
      <formula>"Costco"</formula>
    </cfRule>
    <cfRule type="cellIs" dxfId="6566" priority="98" operator="equal">
      <formula>"Gutzy"</formula>
    </cfRule>
    <cfRule type="cellIs" dxfId="6565" priority="99" operator="equal">
      <formula>"LCP"</formula>
    </cfRule>
  </conditionalFormatting>
  <conditionalFormatting sqref="A85:A87">
    <cfRule type="cellIs" dxfId="6564" priority="95" operator="equal">
      <formula>"Receiving"</formula>
    </cfRule>
  </conditionalFormatting>
  <conditionalFormatting sqref="A82 A62:A75">
    <cfRule type="cellIs" dxfId="6563" priority="94" operator="equal">
      <formula>"SLC"</formula>
    </cfRule>
  </conditionalFormatting>
  <conditionalFormatting sqref="A82 A62:A75">
    <cfRule type="cellIs" dxfId="6562" priority="90" operator="equal">
      <formula>"IDF"</formula>
    </cfRule>
    <cfRule type="cellIs" dxfId="6561" priority="91" operator="equal">
      <formula>"Costco"</formula>
    </cfRule>
    <cfRule type="cellIs" dxfId="6560" priority="92" operator="equal">
      <formula>"Gutzy"</formula>
    </cfRule>
    <cfRule type="cellIs" dxfId="6559" priority="93" operator="equal">
      <formula>"LCP"</formula>
    </cfRule>
  </conditionalFormatting>
  <conditionalFormatting sqref="A82 A62:A75">
    <cfRule type="cellIs" dxfId="6558" priority="89" operator="equal">
      <formula>"Receiving"</formula>
    </cfRule>
  </conditionalFormatting>
  <conditionalFormatting sqref="A76:A81">
    <cfRule type="cellIs" dxfId="6557" priority="88" operator="equal">
      <formula>"SLC"</formula>
    </cfRule>
  </conditionalFormatting>
  <conditionalFormatting sqref="A76:A81">
    <cfRule type="cellIs" dxfId="6556" priority="84" operator="equal">
      <formula>"IDF"</formula>
    </cfRule>
    <cfRule type="cellIs" dxfId="6555" priority="85" operator="equal">
      <formula>"Costco"</formula>
    </cfRule>
    <cfRule type="cellIs" dxfId="6554" priority="86" operator="equal">
      <formula>"Gutzy"</formula>
    </cfRule>
    <cfRule type="cellIs" dxfId="6553" priority="87" operator="equal">
      <formula>"LCP"</formula>
    </cfRule>
  </conditionalFormatting>
  <conditionalFormatting sqref="A76:A81">
    <cfRule type="cellIs" dxfId="6552" priority="83" operator="equal">
      <formula>"Receiving"</formula>
    </cfRule>
  </conditionalFormatting>
  <conditionalFormatting sqref="A89:A97 H89:H97">
    <cfRule type="cellIs" dxfId="6551" priority="82" operator="equal">
      <formula>"SLC"</formula>
    </cfRule>
  </conditionalFormatting>
  <conditionalFormatting sqref="A89:A97 H89:H97">
    <cfRule type="cellIs" dxfId="6550" priority="78" operator="equal">
      <formula>"IDF"</formula>
    </cfRule>
    <cfRule type="cellIs" dxfId="6549" priority="79" operator="equal">
      <formula>"Costco"</formula>
    </cfRule>
    <cfRule type="cellIs" dxfId="6548" priority="80" operator="equal">
      <formula>"Gutzy"</formula>
    </cfRule>
    <cfRule type="cellIs" dxfId="6547" priority="81" operator="equal">
      <formula>"LCP"</formula>
    </cfRule>
  </conditionalFormatting>
  <conditionalFormatting sqref="A89:A97 H89:H97">
    <cfRule type="cellIs" dxfId="6546" priority="77" operator="equal">
      <formula>"Receiving"</formula>
    </cfRule>
  </conditionalFormatting>
  <conditionalFormatting sqref="S71:S76 N62:N67 N71:N77">
    <cfRule type="cellIs" dxfId="6545" priority="76" operator="equal">
      <formula>"SLC"</formula>
    </cfRule>
  </conditionalFormatting>
  <conditionalFormatting sqref="S71:S76 N62:N67 N71:N77">
    <cfRule type="cellIs" dxfId="6544" priority="72" operator="equal">
      <formula>"IDF"</formula>
    </cfRule>
    <cfRule type="cellIs" dxfId="6543" priority="73" operator="equal">
      <formula>"Costco"</formula>
    </cfRule>
    <cfRule type="cellIs" dxfId="6542" priority="74" operator="equal">
      <formula>"Gutzy"</formula>
    </cfRule>
    <cfRule type="cellIs" dxfId="6541" priority="75" operator="equal">
      <formula>"LCP"</formula>
    </cfRule>
  </conditionalFormatting>
  <conditionalFormatting sqref="S71:S76">
    <cfRule type="cellIs" dxfId="6540" priority="71" operator="equal">
      <formula>"Receiving"</formula>
    </cfRule>
  </conditionalFormatting>
  <conditionalFormatting sqref="Q62:Q66 T72:T77 W62:W67 O61 U71 L61:L67 S62:T67">
    <cfRule type="cellIs" dxfId="6539" priority="70" operator="equal">
      <formula>"SLC"</formula>
    </cfRule>
  </conditionalFormatting>
  <conditionalFormatting sqref="Q62:Q66 T72:T77 W62:W67 O61 U71 L61:L67 S62:T67">
    <cfRule type="cellIs" dxfId="6538" priority="66" operator="equal">
      <formula>"IDF"</formula>
    </cfRule>
    <cfRule type="cellIs" dxfId="6537" priority="67" operator="equal">
      <formula>"Costco"</formula>
    </cfRule>
    <cfRule type="cellIs" dxfId="6536" priority="68" operator="equal">
      <formula>"Gutzy"</formula>
    </cfRule>
    <cfRule type="cellIs" dxfId="6535" priority="69" operator="equal">
      <formula>"LCP"</formula>
    </cfRule>
  </conditionalFormatting>
  <conditionalFormatting sqref="Q72:Q77">
    <cfRule type="cellIs" dxfId="6534" priority="65" operator="equal">
      <formula>"SLC"</formula>
    </cfRule>
  </conditionalFormatting>
  <conditionalFormatting sqref="Q72:Q77">
    <cfRule type="cellIs" dxfId="6533" priority="61" operator="equal">
      <formula>"IDF"</formula>
    </cfRule>
    <cfRule type="cellIs" dxfId="6532" priority="62" operator="equal">
      <formula>"Costco"</formula>
    </cfRule>
    <cfRule type="cellIs" dxfId="6531" priority="63" operator="equal">
      <formula>"Gutzy"</formula>
    </cfRule>
    <cfRule type="cellIs" dxfId="6530" priority="64" operator="equal">
      <formula>"LCP"</formula>
    </cfRule>
  </conditionalFormatting>
  <conditionalFormatting sqref="W72:W77">
    <cfRule type="cellIs" dxfId="6529" priority="60" operator="equal">
      <formula>"SLC"</formula>
    </cfRule>
  </conditionalFormatting>
  <conditionalFormatting sqref="W72:W77">
    <cfRule type="cellIs" dxfId="6528" priority="56" operator="equal">
      <formula>"IDF"</formula>
    </cfRule>
    <cfRule type="cellIs" dxfId="6527" priority="57" operator="equal">
      <formula>"Costco"</formula>
    </cfRule>
    <cfRule type="cellIs" dxfId="6526" priority="58" operator="equal">
      <formula>"Gutzy"</formula>
    </cfRule>
    <cfRule type="cellIs" dxfId="6525" priority="59" operator="equal">
      <formula>"LCP"</formula>
    </cfRule>
  </conditionalFormatting>
  <conditionalFormatting sqref="N71:N77 U71 L61:L67 S62:S67">
    <cfRule type="cellIs" dxfId="6524" priority="55" operator="equal">
      <formula>"Receiving"</formula>
    </cfRule>
  </conditionalFormatting>
  <conditionalFormatting sqref="A26">
    <cfRule type="cellIs" dxfId="6523" priority="54" operator="equal">
      <formula>"SLC"</formula>
    </cfRule>
  </conditionalFormatting>
  <conditionalFormatting sqref="A26">
    <cfRule type="cellIs" dxfId="6522" priority="50" operator="equal">
      <formula>"IDF"</formula>
    </cfRule>
    <cfRule type="cellIs" dxfId="6521" priority="51" operator="equal">
      <formula>"Costco"</formula>
    </cfRule>
    <cfRule type="cellIs" dxfId="6520" priority="52" operator="equal">
      <formula>"Gutzy"</formula>
    </cfRule>
    <cfRule type="cellIs" dxfId="6519" priority="53" operator="equal">
      <formula>"LCP"</formula>
    </cfRule>
  </conditionalFormatting>
  <conditionalFormatting sqref="A26">
    <cfRule type="cellIs" dxfId="6518" priority="49" operator="equal">
      <formula>"Receiving"</formula>
    </cfRule>
  </conditionalFormatting>
  <conditionalFormatting sqref="A84">
    <cfRule type="cellIs" dxfId="6517" priority="48" operator="equal">
      <formula>"SLC"</formula>
    </cfRule>
  </conditionalFormatting>
  <conditionalFormatting sqref="A84">
    <cfRule type="cellIs" dxfId="6516" priority="44" operator="equal">
      <formula>"IDF"</formula>
    </cfRule>
    <cfRule type="cellIs" dxfId="6515" priority="45" operator="equal">
      <formula>"Costco"</formula>
    </cfRule>
    <cfRule type="cellIs" dxfId="6514" priority="46" operator="equal">
      <formula>"Gutzy"</formula>
    </cfRule>
    <cfRule type="cellIs" dxfId="6513" priority="47" operator="equal">
      <formula>"LCP"</formula>
    </cfRule>
  </conditionalFormatting>
  <conditionalFormatting sqref="A84">
    <cfRule type="cellIs" dxfId="6512" priority="43" operator="equal">
      <formula>"Receiving"</formula>
    </cfRule>
  </conditionalFormatting>
  <conditionalFormatting sqref="A5:A14">
    <cfRule type="cellIs" dxfId="6511" priority="42" operator="equal">
      <formula>"SLC"</formula>
    </cfRule>
  </conditionalFormatting>
  <conditionalFormatting sqref="A5:A14">
    <cfRule type="cellIs" dxfId="6510" priority="38" operator="equal">
      <formula>"IDF"</formula>
    </cfRule>
    <cfRule type="cellIs" dxfId="6509" priority="39" operator="equal">
      <formula>"Costco"</formula>
    </cfRule>
    <cfRule type="cellIs" dxfId="6508" priority="40" operator="equal">
      <formula>"Gutzy"</formula>
    </cfRule>
    <cfRule type="cellIs" dxfId="6507" priority="41" operator="equal">
      <formula>"LCP"</formula>
    </cfRule>
  </conditionalFormatting>
  <conditionalFormatting sqref="A5:A14">
    <cfRule type="cellIs" dxfId="6506" priority="37" operator="equal">
      <formula>"Receiving"</formula>
    </cfRule>
  </conditionalFormatting>
  <conditionalFormatting sqref="J25">
    <cfRule type="cellIs" dxfId="6505" priority="36" operator="equal">
      <formula>"SLC"</formula>
    </cfRule>
  </conditionalFormatting>
  <conditionalFormatting sqref="J25">
    <cfRule type="cellIs" dxfId="6504" priority="32" operator="equal">
      <formula>"IDF"</formula>
    </cfRule>
    <cfRule type="cellIs" dxfId="6503" priority="33" operator="equal">
      <formula>"Costco"</formula>
    </cfRule>
    <cfRule type="cellIs" dxfId="6502" priority="34" operator="equal">
      <formula>"Gutzy"</formula>
    </cfRule>
    <cfRule type="cellIs" dxfId="6501" priority="35" operator="equal">
      <formula>"LCP"</formula>
    </cfRule>
  </conditionalFormatting>
  <conditionalFormatting sqref="J25">
    <cfRule type="cellIs" dxfId="6500" priority="31" operator="equal">
      <formula>"Receiving"</formula>
    </cfRule>
  </conditionalFormatting>
  <conditionalFormatting sqref="A55">
    <cfRule type="cellIs" dxfId="6499" priority="30" operator="equal">
      <formula>"SLC"</formula>
    </cfRule>
  </conditionalFormatting>
  <conditionalFormatting sqref="A55">
    <cfRule type="cellIs" dxfId="6498" priority="26" operator="equal">
      <formula>"IDF"</formula>
    </cfRule>
    <cfRule type="cellIs" dxfId="6497" priority="27" operator="equal">
      <formula>"Costco"</formula>
    </cfRule>
    <cfRule type="cellIs" dxfId="6496" priority="28" operator="equal">
      <formula>"Gutzy"</formula>
    </cfRule>
    <cfRule type="cellIs" dxfId="6495" priority="29" operator="equal">
      <formula>"LCP"</formula>
    </cfRule>
  </conditionalFormatting>
  <conditionalFormatting sqref="A55">
    <cfRule type="cellIs" dxfId="6494" priority="25" operator="equal">
      <formula>"Receiving"</formula>
    </cfRule>
  </conditionalFormatting>
  <conditionalFormatting sqref="A83">
    <cfRule type="cellIs" dxfId="6493" priority="24" operator="equal">
      <formula>"SLC"</formula>
    </cfRule>
  </conditionalFormatting>
  <conditionalFormatting sqref="A83">
    <cfRule type="cellIs" dxfId="6492" priority="20" operator="equal">
      <formula>"IDF"</formula>
    </cfRule>
    <cfRule type="cellIs" dxfId="6491" priority="21" operator="equal">
      <formula>"Costco"</formula>
    </cfRule>
    <cfRule type="cellIs" dxfId="6490" priority="22" operator="equal">
      <formula>"Gutzy"</formula>
    </cfRule>
    <cfRule type="cellIs" dxfId="6489" priority="23" operator="equal">
      <formula>"LCP"</formula>
    </cfRule>
  </conditionalFormatting>
  <conditionalFormatting sqref="A83">
    <cfRule type="cellIs" dxfId="6488" priority="19" operator="equal">
      <formula>"Receiving"</formula>
    </cfRule>
  </conditionalFormatting>
  <conditionalFormatting sqref="J55 J58">
    <cfRule type="cellIs" dxfId="6487" priority="18" operator="equal">
      <formula>"SLC"</formula>
    </cfRule>
  </conditionalFormatting>
  <conditionalFormatting sqref="J55 J58">
    <cfRule type="cellIs" dxfId="6486" priority="14" operator="equal">
      <formula>"IDF"</formula>
    </cfRule>
    <cfRule type="cellIs" dxfId="6485" priority="15" operator="equal">
      <formula>"Costco"</formula>
    </cfRule>
    <cfRule type="cellIs" dxfId="6484" priority="16" operator="equal">
      <formula>"Gutzy"</formula>
    </cfRule>
    <cfRule type="cellIs" dxfId="6483" priority="17" operator="equal">
      <formula>"LCP"</formula>
    </cfRule>
  </conditionalFormatting>
  <conditionalFormatting sqref="J55 J58">
    <cfRule type="cellIs" dxfId="6482" priority="13" operator="equal">
      <formula>"Receiving"</formula>
    </cfRule>
  </conditionalFormatting>
  <conditionalFormatting sqref="J53 J56">
    <cfRule type="cellIs" dxfId="6481" priority="12" operator="equal">
      <formula>"SLC"</formula>
    </cfRule>
  </conditionalFormatting>
  <conditionalFormatting sqref="J53 J56">
    <cfRule type="cellIs" dxfId="6480" priority="8" operator="equal">
      <formula>"IDF"</formula>
    </cfRule>
    <cfRule type="cellIs" dxfId="6479" priority="9" operator="equal">
      <formula>"Costco"</formula>
    </cfRule>
    <cfRule type="cellIs" dxfId="6478" priority="10" operator="equal">
      <formula>"Gutzy"</formula>
    </cfRule>
    <cfRule type="cellIs" dxfId="6477" priority="11" operator="equal">
      <formula>"LCP"</formula>
    </cfRule>
  </conditionalFormatting>
  <conditionalFormatting sqref="J53 J56">
    <cfRule type="cellIs" dxfId="6476" priority="7" operator="equal">
      <formula>"Receiving"</formula>
    </cfRule>
  </conditionalFormatting>
  <conditionalFormatting sqref="J54 J57">
    <cfRule type="cellIs" dxfId="6475" priority="6" operator="equal">
      <formula>"SLC"</formula>
    </cfRule>
  </conditionalFormatting>
  <conditionalFormatting sqref="J54 J57">
    <cfRule type="cellIs" dxfId="6474" priority="2" operator="equal">
      <formula>"IDF"</formula>
    </cfRule>
    <cfRule type="cellIs" dxfId="6473" priority="3" operator="equal">
      <formula>"Costco"</formula>
    </cfRule>
    <cfRule type="cellIs" dxfId="6472" priority="4" operator="equal">
      <formula>"Gutzy"</formula>
    </cfRule>
    <cfRule type="cellIs" dxfId="6471" priority="5" operator="equal">
      <formula>"LCP"</formula>
    </cfRule>
  </conditionalFormatting>
  <conditionalFormatting sqref="J54 J57">
    <cfRule type="cellIs" dxfId="6470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643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43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CEAA76-D41A-4D2E-A9B3-01782BA04568}">
          <x14:formula1>
            <xm:f>Lists!$A$1:$A$52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B5826-D33E-42E6-895F-A41ED18A4584}">
  <sheetPr codeName="Sheet251">
    <tabColor rgb="FFFF0000"/>
    <pageSetUpPr fitToPage="1"/>
  </sheetPr>
  <dimension ref="A1:BC273"/>
  <sheetViews>
    <sheetView topLeftCell="A22" zoomScale="90" zoomScaleNormal="90" zoomScaleSheetLayoutView="37" workbookViewId="0">
      <selection activeCell="T48" sqref="T48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2.28515625" style="129" customWidth="1"/>
    <col min="12" max="12" width="12.7109375" style="129" customWidth="1"/>
    <col min="13" max="13" width="14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203</v>
      </c>
    </row>
    <row r="2" spans="1:36" ht="8.25" customHeight="1" thickBot="1" x14ac:dyDescent="0.3"/>
    <row r="3" spans="1:36" ht="16.5" thickBot="1" x14ac:dyDescent="0.3">
      <c r="A3" s="476">
        <f>VLOOKUP(C1,Lists!A1:B52,2)</f>
        <v>46124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46125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46126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34401</v>
      </c>
      <c r="C5" s="137">
        <v>81700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34228</v>
      </c>
      <c r="L5" s="137">
        <v>82222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34429</v>
      </c>
      <c r="U5" s="137">
        <v>82267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34402</v>
      </c>
      <c r="C6" s="128">
        <v>81681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34414</v>
      </c>
      <c r="L6" s="128">
        <v>82233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34430</v>
      </c>
      <c r="U6" s="148">
        <v>82268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34403</v>
      </c>
      <c r="C7" s="128">
        <v>81682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34415</v>
      </c>
      <c r="L7" s="128">
        <v>82244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34431</v>
      </c>
      <c r="U7" s="128">
        <v>82269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34404</v>
      </c>
      <c r="C8" s="128">
        <v>81683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34416</v>
      </c>
      <c r="L8" s="128">
        <v>82251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34432</v>
      </c>
      <c r="U8" s="128">
        <v>82270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34405</v>
      </c>
      <c r="C9" s="128">
        <v>81684</v>
      </c>
      <c r="D9" s="128"/>
      <c r="E9" s="128" t="s">
        <v>69</v>
      </c>
      <c r="F9" s="142"/>
      <c r="G9" s="302"/>
      <c r="H9" s="142"/>
      <c r="I9" s="311"/>
      <c r="J9" s="145" t="s">
        <v>19</v>
      </c>
      <c r="K9" s="205">
        <v>34417</v>
      </c>
      <c r="L9" s="128">
        <v>82252</v>
      </c>
      <c r="M9" s="128"/>
      <c r="N9" s="128" t="s">
        <v>70</v>
      </c>
      <c r="O9" s="142"/>
      <c r="P9" s="302"/>
      <c r="Q9" s="142"/>
      <c r="R9" s="311"/>
      <c r="S9" s="145" t="s">
        <v>19</v>
      </c>
      <c r="T9" s="205">
        <v>34433</v>
      </c>
      <c r="U9" s="128">
        <v>82271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34406</v>
      </c>
      <c r="C10" s="128">
        <v>81685</v>
      </c>
      <c r="D10" s="128"/>
      <c r="E10" s="128" t="s">
        <v>62</v>
      </c>
      <c r="F10" s="142"/>
      <c r="G10" s="302"/>
      <c r="H10" s="142"/>
      <c r="I10" s="311"/>
      <c r="J10" s="145" t="s">
        <v>19</v>
      </c>
      <c r="K10" s="205">
        <v>34418</v>
      </c>
      <c r="L10" s="128">
        <v>82264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34434</v>
      </c>
      <c r="U10" s="128">
        <v>82272</v>
      </c>
      <c r="V10" s="128"/>
      <c r="W10" s="128" t="s">
        <v>62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34407</v>
      </c>
      <c r="C11" s="128">
        <v>81686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34419</v>
      </c>
      <c r="L11" s="128">
        <v>82265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34435</v>
      </c>
      <c r="U11" s="128">
        <v>82273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34408</v>
      </c>
      <c r="C12" s="128">
        <v>81688</v>
      </c>
      <c r="D12" s="128"/>
      <c r="E12" s="128" t="s">
        <v>71</v>
      </c>
      <c r="F12" s="142"/>
      <c r="G12" s="302"/>
      <c r="H12" s="142"/>
      <c r="I12" s="311"/>
      <c r="J12" s="145" t="s">
        <v>19</v>
      </c>
      <c r="K12" s="205">
        <v>34420</v>
      </c>
      <c r="L12" s="128">
        <v>82266</v>
      </c>
      <c r="M12" s="128"/>
      <c r="N12" s="128" t="s">
        <v>62</v>
      </c>
      <c r="O12" s="142"/>
      <c r="P12" s="302"/>
      <c r="Q12" s="142"/>
      <c r="R12" s="311"/>
      <c r="S12" s="145" t="s">
        <v>19</v>
      </c>
      <c r="T12" s="205">
        <v>34436</v>
      </c>
      <c r="U12" s="128">
        <v>82274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205">
        <v>34409</v>
      </c>
      <c r="C13" s="128">
        <v>4501358094</v>
      </c>
      <c r="D13" s="128"/>
      <c r="E13" s="128"/>
      <c r="F13" s="142" t="s">
        <v>14</v>
      </c>
      <c r="G13" s="302"/>
      <c r="H13" s="142"/>
      <c r="I13" s="311"/>
      <c r="J13" s="145" t="s">
        <v>19</v>
      </c>
      <c r="K13" s="205">
        <v>34421</v>
      </c>
      <c r="L13" s="128">
        <v>82275</v>
      </c>
      <c r="M13" s="128"/>
      <c r="N13" s="128" t="s">
        <v>72</v>
      </c>
      <c r="O13" s="142"/>
      <c r="P13" s="302"/>
      <c r="Q13" s="142"/>
      <c r="R13" s="311"/>
      <c r="S13" s="145" t="s">
        <v>19</v>
      </c>
      <c r="T13" s="205">
        <v>34437</v>
      </c>
      <c r="U13" s="128">
        <v>82276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205">
        <v>34410</v>
      </c>
      <c r="C14" s="128">
        <v>4501358095</v>
      </c>
      <c r="D14" s="128"/>
      <c r="E14" s="128"/>
      <c r="F14" s="142" t="s">
        <v>78</v>
      </c>
      <c r="G14" s="302"/>
      <c r="H14" s="142"/>
      <c r="I14" s="311"/>
      <c r="J14" s="145" t="s">
        <v>19</v>
      </c>
      <c r="K14" s="205">
        <v>34422</v>
      </c>
      <c r="L14" s="128">
        <v>82286</v>
      </c>
      <c r="M14" s="128"/>
      <c r="N14" s="128" t="s">
        <v>71</v>
      </c>
      <c r="O14" s="142"/>
      <c r="P14" s="302"/>
      <c r="Q14" s="142"/>
      <c r="R14" s="311"/>
      <c r="S14" s="145" t="s">
        <v>19</v>
      </c>
      <c r="T14" s="205">
        <v>34438</v>
      </c>
      <c r="U14" s="128">
        <v>82277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34411</v>
      </c>
      <c r="C15" s="128">
        <v>4501358096</v>
      </c>
      <c r="D15" s="128"/>
      <c r="E15" s="128"/>
      <c r="F15" s="142" t="s">
        <v>65</v>
      </c>
      <c r="G15" s="302"/>
      <c r="H15" s="142"/>
      <c r="I15" s="311"/>
      <c r="J15" s="145" t="s">
        <v>19</v>
      </c>
      <c r="K15" s="245">
        <v>34423</v>
      </c>
      <c r="L15" s="128">
        <v>82297</v>
      </c>
      <c r="M15" s="128"/>
      <c r="N15" s="128" t="s">
        <v>71</v>
      </c>
      <c r="O15" s="142"/>
      <c r="P15" s="302"/>
      <c r="Q15" s="142"/>
      <c r="R15" s="309">
        <v>46127</v>
      </c>
      <c r="S15" s="145" t="s">
        <v>19</v>
      </c>
      <c r="T15" s="205">
        <v>34439</v>
      </c>
      <c r="U15" s="128">
        <v>82278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34412</v>
      </c>
      <c r="C16" s="128">
        <v>4501358101</v>
      </c>
      <c r="D16" s="128"/>
      <c r="E16" s="128"/>
      <c r="F16" s="142" t="s">
        <v>76</v>
      </c>
      <c r="G16" s="302"/>
      <c r="H16" s="142"/>
      <c r="I16" s="311"/>
      <c r="J16" s="145" t="s">
        <v>20</v>
      </c>
      <c r="K16" s="205">
        <v>34424</v>
      </c>
      <c r="L16" s="148">
        <v>82253</v>
      </c>
      <c r="M16" s="128"/>
      <c r="N16" s="128" t="s">
        <v>62</v>
      </c>
      <c r="O16" s="142"/>
      <c r="P16" s="302"/>
      <c r="Q16" s="142"/>
      <c r="R16" s="311"/>
      <c r="S16" s="145" t="s">
        <v>20</v>
      </c>
      <c r="T16" s="205">
        <v>34440</v>
      </c>
      <c r="U16" s="128">
        <v>82255</v>
      </c>
      <c r="V16" s="128"/>
      <c r="W16" s="128" t="s">
        <v>62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63</v>
      </c>
      <c r="B17" s="205">
        <v>34353</v>
      </c>
      <c r="C17" s="128" t="s">
        <v>204</v>
      </c>
      <c r="D17" s="128"/>
      <c r="E17" s="128"/>
      <c r="F17" s="142"/>
      <c r="G17" s="302"/>
      <c r="H17" s="142"/>
      <c r="I17" s="311"/>
      <c r="J17" s="145" t="s">
        <v>20</v>
      </c>
      <c r="K17" s="205">
        <v>34425</v>
      </c>
      <c r="L17" s="128">
        <v>82254</v>
      </c>
      <c r="M17" s="128"/>
      <c r="N17" s="128">
        <v>13</v>
      </c>
      <c r="O17" s="142"/>
      <c r="P17" s="302"/>
      <c r="Q17" s="142"/>
      <c r="R17" s="311"/>
      <c r="S17" s="145" t="s">
        <v>20</v>
      </c>
      <c r="T17" s="205">
        <v>34441</v>
      </c>
      <c r="U17" s="128">
        <v>82256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22</v>
      </c>
      <c r="K18" s="205">
        <v>34426</v>
      </c>
      <c r="L18" s="128">
        <v>4501358403</v>
      </c>
      <c r="M18" s="128"/>
      <c r="N18" s="128"/>
      <c r="O18" s="142" t="s">
        <v>14</v>
      </c>
      <c r="P18" s="302"/>
      <c r="Q18" s="142"/>
      <c r="R18" s="311"/>
      <c r="S18" s="145" t="s">
        <v>22</v>
      </c>
      <c r="T18" s="205">
        <v>34442</v>
      </c>
      <c r="U18" s="128">
        <v>4501358611</v>
      </c>
      <c r="V18" s="128"/>
      <c r="W18" s="128"/>
      <c r="X18" s="142" t="s">
        <v>78</v>
      </c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22</v>
      </c>
      <c r="K19" s="205">
        <v>34427</v>
      </c>
      <c r="L19" s="128">
        <v>4501358404</v>
      </c>
      <c r="M19" s="128"/>
      <c r="N19" s="128"/>
      <c r="O19" s="142" t="s">
        <v>78</v>
      </c>
      <c r="P19" s="302"/>
      <c r="Q19" s="142"/>
      <c r="R19" s="311"/>
      <c r="S19" s="145" t="s">
        <v>22</v>
      </c>
      <c r="T19" s="245">
        <v>34443</v>
      </c>
      <c r="U19" s="128">
        <v>4501358612</v>
      </c>
      <c r="V19" s="128"/>
      <c r="W19" s="128"/>
      <c r="X19" s="142" t="s">
        <v>65</v>
      </c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63</v>
      </c>
      <c r="K20" s="205">
        <v>34428</v>
      </c>
      <c r="L20" s="148"/>
      <c r="M20" s="128"/>
      <c r="N20" s="128"/>
      <c r="O20" s="142"/>
      <c r="P20" s="302"/>
      <c r="Q20" s="142"/>
      <c r="R20" s="315"/>
      <c r="S20" s="145" t="s">
        <v>22</v>
      </c>
      <c r="T20" s="205">
        <v>34444</v>
      </c>
      <c r="U20" s="128">
        <v>4501358613</v>
      </c>
      <c r="V20" s="128"/>
      <c r="W20" s="128"/>
      <c r="X20" s="142" t="s">
        <v>76</v>
      </c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/>
      <c r="L23" s="153" t="s">
        <v>81</v>
      </c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205">
        <v>30041197</v>
      </c>
      <c r="C24" s="128" t="s">
        <v>13</v>
      </c>
      <c r="D24" s="128">
        <v>756125</v>
      </c>
      <c r="E24" s="128"/>
      <c r="F24" s="162" t="s">
        <v>17</v>
      </c>
      <c r="G24" s="128"/>
      <c r="H24" s="142"/>
      <c r="I24" s="311"/>
      <c r="J24" s="152" t="s">
        <v>12</v>
      </c>
      <c r="K24" s="207">
        <v>30041105</v>
      </c>
      <c r="L24" s="154" t="s">
        <v>13</v>
      </c>
      <c r="M24" s="141">
        <v>756120</v>
      </c>
      <c r="N24" s="141"/>
      <c r="O24" s="142" t="s">
        <v>65</v>
      </c>
      <c r="P24" s="304"/>
      <c r="Q24" s="143"/>
      <c r="R24" s="316"/>
      <c r="S24" s="152" t="s">
        <v>12</v>
      </c>
      <c r="T24" s="128">
        <v>30040818</v>
      </c>
      <c r="U24" s="153"/>
      <c r="V24" s="128"/>
      <c r="W24" s="128"/>
      <c r="X24" s="142" t="s">
        <v>100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30041404</v>
      </c>
      <c r="C25" s="148" t="s">
        <v>87</v>
      </c>
      <c r="D25" s="128"/>
      <c r="E25" s="128"/>
      <c r="F25" s="162" t="s">
        <v>78</v>
      </c>
      <c r="G25" s="128"/>
      <c r="H25" s="142"/>
      <c r="I25" s="311"/>
      <c r="J25" s="156" t="s">
        <v>12</v>
      </c>
      <c r="K25" s="207">
        <v>30041106</v>
      </c>
      <c r="L25" s="154" t="s">
        <v>13</v>
      </c>
      <c r="M25" s="141">
        <v>756120</v>
      </c>
      <c r="N25" s="141"/>
      <c r="O25" s="143" t="s">
        <v>17</v>
      </c>
      <c r="P25" s="304"/>
      <c r="Q25" s="143"/>
      <c r="R25" s="316"/>
      <c r="S25" s="145" t="s">
        <v>12</v>
      </c>
      <c r="T25" s="148">
        <v>30040794</v>
      </c>
      <c r="U25" s="153" t="s">
        <v>77</v>
      </c>
      <c r="V25" s="128" t="s">
        <v>110</v>
      </c>
      <c r="W25" s="128"/>
      <c r="X25" s="142" t="s">
        <v>14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30041196</v>
      </c>
      <c r="L26" s="154" t="s">
        <v>13</v>
      </c>
      <c r="M26" s="141">
        <v>756125</v>
      </c>
      <c r="N26" s="141"/>
      <c r="O26" s="143" t="s">
        <v>119</v>
      </c>
      <c r="P26" s="304"/>
      <c r="Q26" s="143"/>
      <c r="R26" s="316"/>
      <c r="S26" s="145" t="s">
        <v>12</v>
      </c>
      <c r="T26" s="148">
        <v>30041388</v>
      </c>
      <c r="U26" s="153" t="s">
        <v>13</v>
      </c>
      <c r="V26" s="128">
        <v>756123</v>
      </c>
      <c r="W26" s="128" t="s">
        <v>155</v>
      </c>
      <c r="X26" s="142" t="s">
        <v>64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45">
        <v>30041389</v>
      </c>
      <c r="L27" s="153" t="s">
        <v>13</v>
      </c>
      <c r="M27" s="128">
        <v>756123</v>
      </c>
      <c r="N27" s="128" t="s">
        <v>155</v>
      </c>
      <c r="O27" s="142"/>
      <c r="P27" s="302"/>
      <c r="Q27" s="142"/>
      <c r="R27" s="311"/>
      <c r="S27" s="145" t="s">
        <v>12</v>
      </c>
      <c r="T27" s="128">
        <v>30041389</v>
      </c>
      <c r="U27" s="148" t="s">
        <v>13</v>
      </c>
      <c r="V27" s="128" t="s">
        <v>202</v>
      </c>
      <c r="W27" s="128" t="s">
        <v>155</v>
      </c>
      <c r="X27" s="142" t="s">
        <v>16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30041391</v>
      </c>
      <c r="L28" s="148" t="s">
        <v>13</v>
      </c>
      <c r="M28" s="128">
        <v>756123</v>
      </c>
      <c r="N28" s="128" t="s">
        <v>155</v>
      </c>
      <c r="O28" s="142"/>
      <c r="P28" s="302"/>
      <c r="Q28" s="142"/>
      <c r="R28" s="311"/>
      <c r="S28" s="145" t="s">
        <v>12</v>
      </c>
      <c r="T28" s="128">
        <v>30040827</v>
      </c>
      <c r="U28" s="128" t="s">
        <v>94</v>
      </c>
      <c r="V28" s="128">
        <v>756151</v>
      </c>
      <c r="W28" s="128"/>
      <c r="X28" s="142" t="s">
        <v>17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30041390</v>
      </c>
      <c r="L29" s="300" t="s">
        <v>13</v>
      </c>
      <c r="M29" s="299">
        <v>756123</v>
      </c>
      <c r="N29" s="299" t="s">
        <v>155</v>
      </c>
      <c r="O29" s="297"/>
      <c r="P29" s="306"/>
      <c r="Q29" s="297"/>
      <c r="R29" s="313"/>
      <c r="S29" s="145" t="s">
        <v>12</v>
      </c>
      <c r="T29" s="128">
        <v>30041568</v>
      </c>
      <c r="U29" s="128" t="s">
        <v>81</v>
      </c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 t="s">
        <v>12</v>
      </c>
      <c r="T30" s="128">
        <v>30041292</v>
      </c>
      <c r="U30" s="161" t="s">
        <v>77</v>
      </c>
      <c r="V30" s="128">
        <v>754799</v>
      </c>
      <c r="W30" s="128"/>
      <c r="X30" s="162" t="s">
        <v>66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46127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46128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46129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34445</v>
      </c>
      <c r="C34" s="137">
        <v>82279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34462</v>
      </c>
      <c r="L34" s="137">
        <v>82293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34479</v>
      </c>
      <c r="U34" s="137">
        <v>82221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34446</v>
      </c>
      <c r="C35" s="128">
        <v>82280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34463</v>
      </c>
      <c r="L35" s="128">
        <v>82294</v>
      </c>
      <c r="M35" s="128"/>
      <c r="N35" s="128" t="s">
        <v>73</v>
      </c>
      <c r="O35" s="142"/>
      <c r="P35" s="302"/>
      <c r="Q35" s="142"/>
      <c r="R35" s="311"/>
      <c r="S35" s="145" t="s">
        <v>19</v>
      </c>
      <c r="T35" s="205">
        <v>34480</v>
      </c>
      <c r="U35" s="128">
        <v>82223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34447</v>
      </c>
      <c r="C36" s="128">
        <v>82281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34464</v>
      </c>
      <c r="L36" s="128">
        <v>82295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34481</v>
      </c>
      <c r="U36" s="128">
        <v>82224</v>
      </c>
      <c r="V36" s="128"/>
      <c r="W36" s="128" t="s">
        <v>73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34448</v>
      </c>
      <c r="C37" s="128">
        <v>82282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34465</v>
      </c>
      <c r="L37" s="128">
        <v>82296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34482</v>
      </c>
      <c r="U37" s="128">
        <v>82225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45">
        <v>34449</v>
      </c>
      <c r="C38" s="128">
        <v>82283</v>
      </c>
      <c r="D38" s="128"/>
      <c r="E38" s="128" t="s">
        <v>89</v>
      </c>
      <c r="F38" s="142"/>
      <c r="G38" s="302"/>
      <c r="H38" s="142"/>
      <c r="I38" s="309">
        <v>46128</v>
      </c>
      <c r="J38" s="145" t="s">
        <v>19</v>
      </c>
      <c r="K38" s="128">
        <v>34466</v>
      </c>
      <c r="L38" s="128">
        <v>82298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34483</v>
      </c>
      <c r="U38" s="128">
        <v>82226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34450</v>
      </c>
      <c r="C39" s="128">
        <v>82284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34467</v>
      </c>
      <c r="L39" s="128">
        <v>82299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34484</v>
      </c>
      <c r="U39" s="128">
        <v>82227</v>
      </c>
      <c r="V39" s="128"/>
      <c r="W39" s="128" t="s">
        <v>70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34451</v>
      </c>
      <c r="C40" s="128">
        <v>82285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34468</v>
      </c>
      <c r="L40" s="128">
        <v>82300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205">
        <v>34485</v>
      </c>
      <c r="U40" s="128">
        <v>82228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34452</v>
      </c>
      <c r="C41" s="128">
        <v>82287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34469</v>
      </c>
      <c r="L41" s="128">
        <v>82301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34486</v>
      </c>
      <c r="U41" s="128">
        <v>82229</v>
      </c>
      <c r="V41" s="128"/>
      <c r="W41" s="128" t="s">
        <v>62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34453</v>
      </c>
      <c r="C42" s="128">
        <v>82288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34470</v>
      </c>
      <c r="L42" s="128">
        <v>82302</v>
      </c>
      <c r="M42" s="128"/>
      <c r="N42" s="128" t="s">
        <v>71</v>
      </c>
      <c r="O42" s="142"/>
      <c r="P42" s="302"/>
      <c r="Q42" s="142"/>
      <c r="R42" s="311"/>
      <c r="S42" s="145" t="s">
        <v>19</v>
      </c>
      <c r="T42" s="205">
        <v>34487</v>
      </c>
      <c r="U42" s="128">
        <v>82230</v>
      </c>
      <c r="V42" s="128"/>
      <c r="W42" s="128" t="s">
        <v>72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34454</v>
      </c>
      <c r="C43" s="128">
        <v>82289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34471</v>
      </c>
      <c r="L43" s="128">
        <v>82303</v>
      </c>
      <c r="M43" s="128"/>
      <c r="N43" s="128" t="s">
        <v>62</v>
      </c>
      <c r="O43" s="142"/>
      <c r="P43" s="302"/>
      <c r="Q43" s="142"/>
      <c r="R43" s="311"/>
      <c r="S43" s="145" t="s">
        <v>19</v>
      </c>
      <c r="T43" s="205">
        <v>34488</v>
      </c>
      <c r="U43" s="128">
        <v>82263</v>
      </c>
      <c r="V43" s="128"/>
      <c r="W43" s="128" t="s">
        <v>71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34455</v>
      </c>
      <c r="C44" s="128">
        <v>82290</v>
      </c>
      <c r="D44" s="128"/>
      <c r="E44" s="128" t="s">
        <v>89</v>
      </c>
      <c r="F44" s="142"/>
      <c r="G44" s="302"/>
      <c r="H44" s="142"/>
      <c r="I44" s="311"/>
      <c r="J44" s="145" t="s">
        <v>19</v>
      </c>
      <c r="K44" s="205">
        <v>34472</v>
      </c>
      <c r="L44" s="128">
        <v>82304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34489</v>
      </c>
      <c r="U44" s="128">
        <v>82305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45">
        <v>34456</v>
      </c>
      <c r="C45" s="308">
        <v>82291</v>
      </c>
      <c r="D45" s="245"/>
      <c r="E45" s="245" t="s">
        <v>72</v>
      </c>
      <c r="F45" s="552" t="s">
        <v>205</v>
      </c>
      <c r="G45" s="553"/>
      <c r="H45" s="554"/>
      <c r="I45" s="311"/>
      <c r="J45" s="145" t="s">
        <v>20</v>
      </c>
      <c r="K45" s="205">
        <v>34473</v>
      </c>
      <c r="L45" s="148">
        <v>82257</v>
      </c>
      <c r="M45" s="128"/>
      <c r="N45" s="128" t="s">
        <v>62</v>
      </c>
      <c r="O45" s="142"/>
      <c r="P45" s="302"/>
      <c r="Q45" s="142"/>
      <c r="R45" s="311"/>
      <c r="S45" s="145" t="s">
        <v>20</v>
      </c>
      <c r="T45" s="205">
        <v>34490</v>
      </c>
      <c r="U45" s="148">
        <v>82259</v>
      </c>
      <c r="V45" s="128"/>
      <c r="W45" s="128" t="s">
        <v>62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34457</v>
      </c>
      <c r="C46" s="128">
        <v>82292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05">
        <v>34474</v>
      </c>
      <c r="L46" s="128">
        <v>82258</v>
      </c>
      <c r="M46" s="128"/>
      <c r="N46" s="128" t="s">
        <v>62</v>
      </c>
      <c r="O46" s="142"/>
      <c r="P46" s="302"/>
      <c r="Q46" s="142"/>
      <c r="R46" s="311"/>
      <c r="S46" s="145" t="s">
        <v>20</v>
      </c>
      <c r="T46" s="205">
        <v>34491</v>
      </c>
      <c r="U46" s="128">
        <v>82260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22</v>
      </c>
      <c r="B47" s="205">
        <v>34458</v>
      </c>
      <c r="C47" s="128">
        <v>4501358934</v>
      </c>
      <c r="D47" s="128"/>
      <c r="E47" s="128"/>
      <c r="F47" s="142" t="s">
        <v>74</v>
      </c>
      <c r="G47" s="302"/>
      <c r="H47" s="142"/>
      <c r="I47" s="311"/>
      <c r="J47" s="145" t="s">
        <v>22</v>
      </c>
      <c r="K47" s="205">
        <v>34475</v>
      </c>
      <c r="L47" s="128">
        <v>4501359205</v>
      </c>
      <c r="M47" s="128"/>
      <c r="N47" s="128"/>
      <c r="O47" s="142" t="s">
        <v>75</v>
      </c>
      <c r="P47" s="302"/>
      <c r="Q47" s="142"/>
      <c r="R47" s="311"/>
      <c r="S47" s="145" t="s">
        <v>22</v>
      </c>
      <c r="T47" s="205">
        <v>34492</v>
      </c>
      <c r="U47" s="128">
        <v>4501359501</v>
      </c>
      <c r="V47" s="128"/>
      <c r="W47" s="128"/>
      <c r="X47" s="142" t="s">
        <v>74</v>
      </c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05">
        <v>34459</v>
      </c>
      <c r="C48" s="128">
        <v>4501358932</v>
      </c>
      <c r="D48" s="128"/>
      <c r="E48" s="128"/>
      <c r="F48" s="142" t="s">
        <v>15</v>
      </c>
      <c r="G48" s="302"/>
      <c r="H48" s="142"/>
      <c r="I48" s="311"/>
      <c r="J48" s="145" t="s">
        <v>22</v>
      </c>
      <c r="K48" s="128">
        <v>34476</v>
      </c>
      <c r="L48" s="128">
        <v>4501359207</v>
      </c>
      <c r="M48" s="128"/>
      <c r="N48" s="128"/>
      <c r="O48" s="142" t="s">
        <v>74</v>
      </c>
      <c r="P48" s="302"/>
      <c r="Q48" s="142"/>
      <c r="R48" s="311"/>
      <c r="S48" s="145" t="s">
        <v>22</v>
      </c>
      <c r="T48" s="205">
        <v>34493</v>
      </c>
      <c r="U48" s="128">
        <v>4501359495</v>
      </c>
      <c r="V48" s="128"/>
      <c r="W48" s="128"/>
      <c r="X48" s="142" t="s">
        <v>15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34461</v>
      </c>
      <c r="C49" s="148">
        <v>4501358933</v>
      </c>
      <c r="D49" s="128"/>
      <c r="E49" s="128"/>
      <c r="F49" s="142" t="s">
        <v>92</v>
      </c>
      <c r="G49" s="302"/>
      <c r="H49" s="142"/>
      <c r="I49" s="315"/>
      <c r="J49" s="145" t="s">
        <v>22</v>
      </c>
      <c r="K49" s="205">
        <v>34477</v>
      </c>
      <c r="L49" s="148">
        <v>4501359206</v>
      </c>
      <c r="M49" s="128"/>
      <c r="N49" s="128"/>
      <c r="O49" s="142" t="s">
        <v>15</v>
      </c>
      <c r="P49" s="302"/>
      <c r="Q49" s="142"/>
      <c r="R49" s="315"/>
      <c r="S49" s="145" t="s">
        <v>22</v>
      </c>
      <c r="T49" s="205">
        <v>34494</v>
      </c>
      <c r="U49" s="148">
        <v>4501359494</v>
      </c>
      <c r="V49" s="128"/>
      <c r="W49" s="128"/>
      <c r="X49" s="142" t="s">
        <v>75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 t="s">
        <v>63</v>
      </c>
      <c r="K50" s="205">
        <v>34478</v>
      </c>
      <c r="L50" s="128"/>
      <c r="M50" s="128" t="s">
        <v>206</v>
      </c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>
        <v>30041004</v>
      </c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141">
        <v>30041005</v>
      </c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>
        <v>30041006</v>
      </c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 t="s">
        <v>12</v>
      </c>
      <c r="T54" s="141">
        <v>30040823</v>
      </c>
      <c r="U54" s="154"/>
      <c r="V54" s="141"/>
      <c r="W54" s="141"/>
      <c r="X54" s="143" t="s">
        <v>14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 t="s">
        <v>12</v>
      </c>
      <c r="K55" s="141">
        <v>30041112</v>
      </c>
      <c r="L55" s="154" t="s">
        <v>13</v>
      </c>
      <c r="M55" s="141">
        <v>756120</v>
      </c>
      <c r="N55" s="141"/>
      <c r="O55" s="143" t="s">
        <v>17</v>
      </c>
      <c r="P55" s="304"/>
      <c r="Q55" s="143"/>
      <c r="R55" s="316"/>
      <c r="S55" s="156" t="s">
        <v>12</v>
      </c>
      <c r="T55" s="141">
        <v>30041389</v>
      </c>
      <c r="U55" s="154" t="s">
        <v>13</v>
      </c>
      <c r="V55" s="141" t="s">
        <v>155</v>
      </c>
      <c r="W55" s="141"/>
      <c r="X55" s="143" t="s">
        <v>17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2" t="s">
        <v>12</v>
      </c>
      <c r="K56" s="128">
        <v>30041637</v>
      </c>
      <c r="L56" s="153" t="s">
        <v>79</v>
      </c>
      <c r="M56" s="128" t="s">
        <v>110</v>
      </c>
      <c r="N56" s="128"/>
      <c r="O56" s="162" t="s">
        <v>16</v>
      </c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46130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46124</v>
      </c>
      <c r="M61" s="173">
        <f t="shared" ref="M61:M66" si="0">COUNTIF($A$5:$A$30,N61)</f>
        <v>2</v>
      </c>
      <c r="N61" s="174" t="s">
        <v>18</v>
      </c>
      <c r="O61" s="505">
        <f>J3</f>
        <v>46125</v>
      </c>
      <c r="P61" s="173">
        <f t="shared" ref="P61:P66" si="1">COUNTIF($J$5:$J$30,Q61)</f>
        <v>7</v>
      </c>
      <c r="Q61" s="174" t="s">
        <v>18</v>
      </c>
      <c r="R61" s="508">
        <f>S3</f>
        <v>46126</v>
      </c>
      <c r="S61" s="173">
        <f t="shared" ref="S61:S66" si="2">COUNTIF($S$5:$S$30,T61)</f>
        <v>7</v>
      </c>
      <c r="T61" s="174" t="s">
        <v>18</v>
      </c>
      <c r="U61" s="511">
        <f>A32</f>
        <v>46127</v>
      </c>
      <c r="V61" s="173">
        <f t="shared" ref="V61:V66" si="3">COUNTIF($A$34:$A$59,W61)</f>
        <v>1</v>
      </c>
      <c r="W61" s="174" t="s">
        <v>18</v>
      </c>
    </row>
    <row r="62" spans="1:43" x14ac:dyDescent="0.25">
      <c r="A62" s="135" t="s">
        <v>20</v>
      </c>
      <c r="B62" s="207">
        <v>34495</v>
      </c>
      <c r="C62" s="137">
        <v>82261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7</v>
      </c>
      <c r="N62" s="176" t="s">
        <v>19</v>
      </c>
      <c r="O62" s="506"/>
      <c r="P62" s="175">
        <f t="shared" si="1"/>
        <v>11</v>
      </c>
      <c r="Q62" s="176" t="s">
        <v>19</v>
      </c>
      <c r="R62" s="509"/>
      <c r="S62" s="175">
        <f t="shared" si="2"/>
        <v>11</v>
      </c>
      <c r="T62" s="176" t="s">
        <v>19</v>
      </c>
      <c r="U62" s="512"/>
      <c r="V62" s="175">
        <f t="shared" si="3"/>
        <v>13</v>
      </c>
      <c r="W62" s="176" t="s">
        <v>19</v>
      </c>
    </row>
    <row r="63" spans="1:43" x14ac:dyDescent="0.25">
      <c r="A63" s="145" t="s">
        <v>19</v>
      </c>
      <c r="B63" s="205">
        <v>34496</v>
      </c>
      <c r="C63" s="128">
        <v>82231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34497</v>
      </c>
      <c r="C64" s="128">
        <v>82232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34498</v>
      </c>
      <c r="C65" s="128">
        <v>82234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4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3</v>
      </c>
      <c r="T65" s="176" t="s">
        <v>22</v>
      </c>
      <c r="U65" s="512"/>
      <c r="V65" s="175">
        <f t="shared" si="3"/>
        <v>3</v>
      </c>
      <c r="W65" s="176" t="s">
        <v>22</v>
      </c>
    </row>
    <row r="66" spans="1:23" x14ac:dyDescent="0.25">
      <c r="A66" s="145" t="s">
        <v>19</v>
      </c>
      <c r="B66" s="205">
        <v>34499</v>
      </c>
      <c r="C66" s="128">
        <v>82235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23</v>
      </c>
      <c r="O66" s="506"/>
      <c r="P66" s="175">
        <f t="shared" si="1"/>
        <v>1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34500</v>
      </c>
      <c r="C67" s="128">
        <v>82236</v>
      </c>
      <c r="D67" s="128"/>
      <c r="E67" s="128" t="s">
        <v>62</v>
      </c>
      <c r="F67" s="142"/>
      <c r="G67" s="302"/>
      <c r="H67" s="142"/>
      <c r="I67" s="311"/>
      <c r="L67" s="504"/>
      <c r="M67" s="177">
        <f>SUM(M61:M66)</f>
        <v>15</v>
      </c>
      <c r="N67" s="178" t="s">
        <v>24</v>
      </c>
      <c r="O67" s="507"/>
      <c r="P67" s="177">
        <f>SUM(P61:P66)</f>
        <v>23</v>
      </c>
      <c r="Q67" s="178" t="s">
        <v>24</v>
      </c>
      <c r="R67" s="510"/>
      <c r="S67" s="177">
        <f>SUM(S61:S66)</f>
        <v>23</v>
      </c>
      <c r="T67" s="178" t="s">
        <v>24</v>
      </c>
      <c r="U67" s="513"/>
      <c r="V67" s="177">
        <f>SUM(V61:V66)</f>
        <v>17</v>
      </c>
      <c r="W67" s="178" t="s">
        <v>24</v>
      </c>
    </row>
    <row r="68" spans="1:23" x14ac:dyDescent="0.25">
      <c r="A68" s="145" t="s">
        <v>19</v>
      </c>
      <c r="B68" s="205">
        <v>34501</v>
      </c>
      <c r="C68" s="128">
        <v>82237</v>
      </c>
      <c r="D68" s="128"/>
      <c r="E68" s="128" t="s">
        <v>72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34502</v>
      </c>
      <c r="C69" s="128">
        <v>82238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34503</v>
      </c>
      <c r="C70" s="128">
        <v>82239</v>
      </c>
      <c r="D70" s="128"/>
      <c r="E70" s="128" t="s">
        <v>69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34504</v>
      </c>
      <c r="C71" s="128">
        <v>82240</v>
      </c>
      <c r="D71" s="128"/>
      <c r="E71" s="128" t="s">
        <v>71</v>
      </c>
      <c r="F71" s="142"/>
      <c r="G71" s="302"/>
      <c r="H71" s="142"/>
      <c r="I71" s="311"/>
      <c r="L71" s="514">
        <f>J32</f>
        <v>46128</v>
      </c>
      <c r="M71" s="173">
        <f t="shared" ref="M71:M76" si="4">COUNTIF($J$34:$J$59,N71)</f>
        <v>3</v>
      </c>
      <c r="N71" s="174" t="s">
        <v>18</v>
      </c>
      <c r="O71" s="517">
        <f>S32</f>
        <v>46129</v>
      </c>
      <c r="P71" s="173">
        <f>COUNTIF($S$34:$S$59,Q71)</f>
        <v>3</v>
      </c>
      <c r="Q71" s="174" t="s">
        <v>18</v>
      </c>
      <c r="R71" s="520">
        <f>AB32</f>
        <v>0</v>
      </c>
      <c r="S71" s="173">
        <f t="shared" ref="S71:S76" si="5">COUNTIF($A$62:$A$87,T71)</f>
        <v>2</v>
      </c>
      <c r="T71" s="174" t="s">
        <v>18</v>
      </c>
      <c r="U71" s="523" t="str">
        <f>C1</f>
        <v>WW16</v>
      </c>
      <c r="V71" s="173">
        <f>SUM(M61,P61,S61,V61,S71,P71,M71)</f>
        <v>25</v>
      </c>
      <c r="W71" s="174" t="s">
        <v>18</v>
      </c>
    </row>
    <row r="72" spans="1:23" x14ac:dyDescent="0.25">
      <c r="A72" s="145" t="s">
        <v>22</v>
      </c>
      <c r="B72" s="205">
        <v>34505</v>
      </c>
      <c r="C72" s="128">
        <v>4501359496</v>
      </c>
      <c r="D72" s="128"/>
      <c r="E72" s="128"/>
      <c r="F72" s="142" t="s">
        <v>74</v>
      </c>
      <c r="G72" s="302"/>
      <c r="H72" s="142"/>
      <c r="I72" s="311"/>
      <c r="L72" s="515"/>
      <c r="M72" s="175">
        <f t="shared" si="4"/>
        <v>11</v>
      </c>
      <c r="N72" s="176" t="s">
        <v>19</v>
      </c>
      <c r="O72" s="518"/>
      <c r="P72" s="175">
        <f>COUNTIF($S$34:$S$57,Q72)</f>
        <v>11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73</v>
      </c>
      <c r="W72" s="176" t="s">
        <v>19</v>
      </c>
    </row>
    <row r="73" spans="1:23" x14ac:dyDescent="0.25">
      <c r="A73" s="145" t="s">
        <v>22</v>
      </c>
      <c r="B73" s="205">
        <v>34506</v>
      </c>
      <c r="C73" s="148">
        <v>4501359497</v>
      </c>
      <c r="D73" s="128"/>
      <c r="E73" s="128"/>
      <c r="F73" s="142" t="s">
        <v>15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34507</v>
      </c>
      <c r="C74" s="128">
        <v>4501359502</v>
      </c>
      <c r="D74" s="128"/>
      <c r="E74" s="128"/>
      <c r="F74" s="142" t="s">
        <v>104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3</v>
      </c>
      <c r="T75" s="176" t="s">
        <v>22</v>
      </c>
      <c r="U75" s="524"/>
      <c r="V75" s="175">
        <f>SUM(M65,P65,S65,V65,M75,P75,S75)</f>
        <v>21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1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20</v>
      </c>
      <c r="N77" s="178" t="s">
        <v>24</v>
      </c>
      <c r="O77" s="519"/>
      <c r="P77" s="177">
        <f>SUM(P71:P76)</f>
        <v>19</v>
      </c>
      <c r="Q77" s="178" t="s">
        <v>24</v>
      </c>
      <c r="R77" s="522"/>
      <c r="S77" s="177">
        <f>SUM(S71:S76)</f>
        <v>15</v>
      </c>
      <c r="T77" s="178" t="s">
        <v>24</v>
      </c>
      <c r="U77" s="525"/>
      <c r="V77" s="177">
        <f>SUM(V71:V76)</f>
        <v>132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30041556</v>
      </c>
      <c r="C82" s="154" t="s">
        <v>87</v>
      </c>
      <c r="D82" s="141"/>
      <c r="E82" s="141"/>
      <c r="F82" s="143" t="s">
        <v>16</v>
      </c>
      <c r="G82" s="304"/>
      <c r="H82" s="143"/>
      <c r="I82" s="316"/>
    </row>
    <row r="83" spans="1:10" x14ac:dyDescent="0.25">
      <c r="A83" s="156" t="s">
        <v>12</v>
      </c>
      <c r="B83" s="141">
        <v>30040824</v>
      </c>
      <c r="C83" s="154" t="s">
        <v>77</v>
      </c>
      <c r="D83" s="141"/>
      <c r="E83" s="141"/>
      <c r="F83" s="143" t="s">
        <v>118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7</v>
      </c>
      <c r="D90" s="188">
        <f t="shared" si="6"/>
        <v>1</v>
      </c>
      <c r="E90" s="188">
        <f t="shared" si="6"/>
        <v>0</v>
      </c>
      <c r="F90" s="188">
        <f t="shared" si="6"/>
        <v>4</v>
      </c>
      <c r="G90" s="188">
        <f t="shared" si="6"/>
        <v>1</v>
      </c>
      <c r="H90" s="189">
        <f t="shared" ref="H90:H96" si="7">SUM(B90:G90)</f>
        <v>15</v>
      </c>
      <c r="J90" s="189">
        <f>SUM(C90:G90)</f>
        <v>13</v>
      </c>
    </row>
    <row r="91" spans="1:10" x14ac:dyDescent="0.25">
      <c r="A91" s="190" t="s">
        <v>28</v>
      </c>
      <c r="B91" s="188">
        <f t="shared" ref="B91:G91" si="8">COUNTIF($J$5:$J$30,B89)</f>
        <v>7</v>
      </c>
      <c r="C91" s="188">
        <f t="shared" si="8"/>
        <v>11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1</v>
      </c>
      <c r="H91" s="189">
        <f t="shared" si="7"/>
        <v>23</v>
      </c>
      <c r="J91" s="189">
        <f t="shared" ref="J91:J96" si="9">SUM(C91:G91)</f>
        <v>16</v>
      </c>
    </row>
    <row r="92" spans="1:10" x14ac:dyDescent="0.25">
      <c r="A92" s="191" t="s">
        <v>29</v>
      </c>
      <c r="B92" s="188">
        <f t="shared" ref="B92:G92" si="10">COUNTIF($S$5:$S$30,B89)</f>
        <v>7</v>
      </c>
      <c r="C92" s="188">
        <f t="shared" si="10"/>
        <v>11</v>
      </c>
      <c r="D92" s="188">
        <f t="shared" si="10"/>
        <v>2</v>
      </c>
      <c r="E92" s="188">
        <f t="shared" si="10"/>
        <v>0</v>
      </c>
      <c r="F92" s="188">
        <f t="shared" si="10"/>
        <v>3</v>
      </c>
      <c r="G92" s="188">
        <f t="shared" si="10"/>
        <v>0</v>
      </c>
      <c r="H92" s="189">
        <f t="shared" si="7"/>
        <v>23</v>
      </c>
      <c r="J92" s="189">
        <f t="shared" si="9"/>
        <v>16</v>
      </c>
    </row>
    <row r="93" spans="1:10" x14ac:dyDescent="0.25">
      <c r="A93" s="192" t="s">
        <v>30</v>
      </c>
      <c r="B93" s="188">
        <f t="shared" ref="B93:G93" si="11">COUNTIF($A$34:$A$59,B$89)</f>
        <v>1</v>
      </c>
      <c r="C93" s="188">
        <f t="shared" si="11"/>
        <v>13</v>
      </c>
      <c r="D93" s="188">
        <f t="shared" si="11"/>
        <v>0</v>
      </c>
      <c r="E93" s="188">
        <f t="shared" si="11"/>
        <v>0</v>
      </c>
      <c r="F93" s="188">
        <f t="shared" si="11"/>
        <v>3</v>
      </c>
      <c r="G93" s="188">
        <f t="shared" si="11"/>
        <v>0</v>
      </c>
      <c r="H93" s="189">
        <f t="shared" si="7"/>
        <v>17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3</v>
      </c>
      <c r="C94" s="188">
        <f t="shared" si="12"/>
        <v>11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1</v>
      </c>
      <c r="H94" s="189">
        <f t="shared" si="7"/>
        <v>20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3</v>
      </c>
      <c r="C95" s="188">
        <f t="shared" si="13"/>
        <v>11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19</v>
      </c>
      <c r="J95" s="189">
        <f t="shared" si="9"/>
        <v>16</v>
      </c>
    </row>
    <row r="96" spans="1:10" ht="16.5" thickBot="1" x14ac:dyDescent="0.3">
      <c r="A96" s="195" t="s">
        <v>33</v>
      </c>
      <c r="B96" s="188">
        <f t="shared" ref="B96:G96" si="14">COUNTIF($A$62:$A$87,B$89)</f>
        <v>2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3</v>
      </c>
      <c r="G96" s="188">
        <f t="shared" si="14"/>
        <v>0</v>
      </c>
      <c r="H96" s="189">
        <f t="shared" si="7"/>
        <v>15</v>
      </c>
      <c r="J96" s="189">
        <f t="shared" si="9"/>
        <v>13</v>
      </c>
    </row>
    <row r="97" spans="1:47" ht="16.5" thickBot="1" x14ac:dyDescent="0.3">
      <c r="A97" s="186" t="s">
        <v>24</v>
      </c>
      <c r="B97" s="196">
        <f t="shared" ref="B97:H97" si="15">SUM(B90:B96)</f>
        <v>25</v>
      </c>
      <c r="C97" s="196">
        <f t="shared" si="15"/>
        <v>73</v>
      </c>
      <c r="D97" s="196">
        <f t="shared" si="15"/>
        <v>10</v>
      </c>
      <c r="E97" s="196">
        <f t="shared" si="15"/>
        <v>0</v>
      </c>
      <c r="F97" s="196">
        <f t="shared" si="15"/>
        <v>21</v>
      </c>
      <c r="G97" s="196">
        <f t="shared" si="15"/>
        <v>3</v>
      </c>
      <c r="H97" s="179">
        <f t="shared" si="15"/>
        <v>132</v>
      </c>
      <c r="J97" s="179">
        <f>SUM(J90:J96)</f>
        <v>107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34401</v>
      </c>
      <c r="B101" s="197">
        <f t="shared" si="16"/>
        <v>81700</v>
      </c>
      <c r="C101" s="198">
        <f>IF(B5="","",$A$3)</f>
        <v>46124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34228</v>
      </c>
      <c r="J101" s="197">
        <f t="shared" si="17"/>
        <v>82222</v>
      </c>
      <c r="K101" s="198">
        <f t="shared" ref="K101:K106" si="18">IF(K5="","",$J$3)</f>
        <v>46125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34429</v>
      </c>
      <c r="R101" s="197">
        <f t="shared" si="23"/>
        <v>82267</v>
      </c>
      <c r="S101" s="198">
        <f t="shared" ref="S101:S106" si="24">IF(T5="","",$S$3)</f>
        <v>46126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34445</v>
      </c>
      <c r="Z101" s="197">
        <f t="shared" si="29"/>
        <v>82279</v>
      </c>
      <c r="AA101" s="198">
        <f t="shared" ref="AA101:AA108" si="30">IF(B34="","",$A$32)</f>
        <v>46127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34462</v>
      </c>
      <c r="AH101" s="197">
        <f t="shared" si="35"/>
        <v>82293</v>
      </c>
      <c r="AI101" s="198">
        <f t="shared" ref="AI101:AI108" si="36">IF(K34="","",$J$32)</f>
        <v>46128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34479</v>
      </c>
      <c r="AP101" s="197">
        <f t="shared" si="41"/>
        <v>82221</v>
      </c>
      <c r="AQ101" s="198">
        <f t="shared" ref="AQ101:AQ108" si="42">IF(T34="","",$S$32)</f>
        <v>46129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34402</v>
      </c>
      <c r="B102" s="197">
        <f t="shared" si="16"/>
        <v>81681</v>
      </c>
      <c r="C102" s="198">
        <f>IF(B6="","",$A$3)</f>
        <v>46124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34414</v>
      </c>
      <c r="J102" s="197">
        <f t="shared" si="17"/>
        <v>82233</v>
      </c>
      <c r="K102" s="198">
        <f t="shared" si="18"/>
        <v>46125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34430</v>
      </c>
      <c r="R102" s="197">
        <f t="shared" si="23"/>
        <v>82268</v>
      </c>
      <c r="S102" s="198">
        <f t="shared" si="24"/>
        <v>46126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34446</v>
      </c>
      <c r="Z102" s="197">
        <f t="shared" si="29"/>
        <v>82280</v>
      </c>
      <c r="AA102" s="198">
        <f t="shared" si="30"/>
        <v>46127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34463</v>
      </c>
      <c r="AH102" s="197">
        <f t="shared" si="35"/>
        <v>82294</v>
      </c>
      <c r="AI102" s="198">
        <f t="shared" si="36"/>
        <v>46128</v>
      </c>
      <c r="AJ102" s="197" t="str">
        <f t="shared" si="37"/>
        <v>SLC</v>
      </c>
      <c r="AK102" s="197" t="str">
        <f t="shared" si="38"/>
        <v>SUNRISE</v>
      </c>
      <c r="AL102" s="197" t="str">
        <f t="shared" si="39"/>
        <v/>
      </c>
      <c r="AM102" s="197" t="str">
        <f t="shared" si="40"/>
        <v/>
      </c>
      <c r="AO102" s="197">
        <f t="shared" si="41"/>
        <v>34480</v>
      </c>
      <c r="AP102" s="197">
        <f t="shared" si="41"/>
        <v>82223</v>
      </c>
      <c r="AQ102" s="198">
        <f t="shared" si="42"/>
        <v>46129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34403</v>
      </c>
      <c r="B103" s="197">
        <f t="shared" si="16"/>
        <v>81682</v>
      </c>
      <c r="C103" s="198">
        <f>IF(B7="","",$A$3)</f>
        <v>46124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34415</v>
      </c>
      <c r="J103" s="197">
        <f t="shared" si="17"/>
        <v>82244</v>
      </c>
      <c r="K103" s="198">
        <f t="shared" si="18"/>
        <v>46125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34431</v>
      </c>
      <c r="R103" s="197">
        <f t="shared" si="23"/>
        <v>82269</v>
      </c>
      <c r="S103" s="198">
        <f t="shared" si="24"/>
        <v>46126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34447</v>
      </c>
      <c r="Z103" s="197">
        <f t="shared" si="29"/>
        <v>82281</v>
      </c>
      <c r="AA103" s="198">
        <f t="shared" si="30"/>
        <v>46127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34464</v>
      </c>
      <c r="AH103" s="197">
        <f t="shared" si="35"/>
        <v>82295</v>
      </c>
      <c r="AI103" s="198">
        <f t="shared" si="36"/>
        <v>46128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34481</v>
      </c>
      <c r="AP103" s="197">
        <f t="shared" si="41"/>
        <v>82224</v>
      </c>
      <c r="AQ103" s="198">
        <f t="shared" si="42"/>
        <v>46129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34404</v>
      </c>
      <c r="B104" s="197">
        <f t="shared" si="16"/>
        <v>81683</v>
      </c>
      <c r="C104" s="198">
        <f>IF(B8="","",$A$3)</f>
        <v>46124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34416</v>
      </c>
      <c r="J104" s="197">
        <f t="shared" si="17"/>
        <v>82251</v>
      </c>
      <c r="K104" s="198">
        <f t="shared" si="18"/>
        <v>46125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34432</v>
      </c>
      <c r="R104" s="197">
        <f t="shared" si="23"/>
        <v>82270</v>
      </c>
      <c r="S104" s="198">
        <f t="shared" si="24"/>
        <v>46126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34448</v>
      </c>
      <c r="Z104" s="197">
        <f t="shared" si="29"/>
        <v>82282</v>
      </c>
      <c r="AA104" s="198">
        <f t="shared" si="30"/>
        <v>46127</v>
      </c>
      <c r="AB104" s="197" t="str">
        <f t="shared" si="31"/>
        <v>SLC</v>
      </c>
      <c r="AC104" s="197" t="str">
        <f t="shared" si="32"/>
        <v>SAUER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34465</v>
      </c>
      <c r="AH104" s="197">
        <f t="shared" si="35"/>
        <v>82296</v>
      </c>
      <c r="AI104" s="198">
        <f t="shared" si="36"/>
        <v>46128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34482</v>
      </c>
      <c r="AP104" s="197">
        <f t="shared" si="41"/>
        <v>82225</v>
      </c>
      <c r="AQ104" s="198">
        <f t="shared" si="42"/>
        <v>46129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34405</v>
      </c>
      <c r="B105" s="197">
        <f t="shared" si="16"/>
        <v>81684</v>
      </c>
      <c r="C105" s="198">
        <f>IF(B9="","",$A$3)</f>
        <v>46124</v>
      </c>
      <c r="D105" s="197" t="str">
        <f>IF(A9="","",A9)</f>
        <v>SLC</v>
      </c>
      <c r="E105" s="197" t="str">
        <f>IF(E9="","",E9)</f>
        <v>SAUER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34417</v>
      </c>
      <c r="J105" s="197">
        <f t="shared" si="17"/>
        <v>82252</v>
      </c>
      <c r="K105" s="198">
        <f t="shared" si="18"/>
        <v>46125</v>
      </c>
      <c r="L105" s="197" t="str">
        <f t="shared" si="19"/>
        <v>SLC</v>
      </c>
      <c r="M105" s="197" t="str">
        <f t="shared" si="20"/>
        <v>HANDY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34433</v>
      </c>
      <c r="R105" s="197">
        <f t="shared" si="23"/>
        <v>82271</v>
      </c>
      <c r="S105" s="198">
        <f t="shared" si="24"/>
        <v>46126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34449</v>
      </c>
      <c r="Z105" s="197">
        <f t="shared" si="29"/>
        <v>82283</v>
      </c>
      <c r="AA105" s="198">
        <f t="shared" si="30"/>
        <v>46127</v>
      </c>
      <c r="AB105" s="197" t="str">
        <f t="shared" si="31"/>
        <v>SLC</v>
      </c>
      <c r="AC105" s="197" t="str">
        <f t="shared" si="32"/>
        <v>INTEGIRTY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34466</v>
      </c>
      <c r="AH105" s="197">
        <f t="shared" si="35"/>
        <v>82298</v>
      </c>
      <c r="AI105" s="198">
        <f t="shared" si="36"/>
        <v>46128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34483</v>
      </c>
      <c r="AP105" s="197">
        <f t="shared" si="41"/>
        <v>82226</v>
      </c>
      <c r="AQ105" s="198">
        <f t="shared" si="42"/>
        <v>46129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34410</v>
      </c>
      <c r="B106" s="197">
        <f t="shared" si="47"/>
        <v>4501358095</v>
      </c>
      <c r="C106" s="198" t="str">
        <f t="shared" ref="C106:C115" si="48">IF(F14="","",F14)</f>
        <v>11AM</v>
      </c>
      <c r="D106" s="197" t="str">
        <f t="shared" ref="D106:D115" si="49">IF(A14="","",A14)</f>
        <v>IDF</v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>
        <f t="shared" ref="G106:G115" si="52">IF(C14="","",C14)</f>
        <v>4501358095</v>
      </c>
      <c r="H106" s="200">
        <v>6</v>
      </c>
      <c r="I106" s="197">
        <f t="shared" si="17"/>
        <v>34418</v>
      </c>
      <c r="J106" s="197">
        <f t="shared" si="17"/>
        <v>82264</v>
      </c>
      <c r="K106" s="198">
        <f t="shared" si="18"/>
        <v>46125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34434</v>
      </c>
      <c r="R106" s="197">
        <f t="shared" si="23"/>
        <v>82272</v>
      </c>
      <c r="S106" s="198">
        <f t="shared" si="24"/>
        <v>46126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34450</v>
      </c>
      <c r="Z106" s="197">
        <f t="shared" si="29"/>
        <v>82284</v>
      </c>
      <c r="AA106" s="198">
        <f t="shared" si="30"/>
        <v>46127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34467</v>
      </c>
      <c r="AH106" s="197">
        <f t="shared" si="35"/>
        <v>82299</v>
      </c>
      <c r="AI106" s="198">
        <f t="shared" si="36"/>
        <v>46128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34484</v>
      </c>
      <c r="AP106" s="197">
        <f t="shared" si="41"/>
        <v>82227</v>
      </c>
      <c r="AQ106" s="198">
        <f t="shared" si="42"/>
        <v>46129</v>
      </c>
      <c r="AR106" s="197" t="str">
        <f t="shared" si="43"/>
        <v>SLC</v>
      </c>
      <c r="AS106" s="197" t="str">
        <f t="shared" si="44"/>
        <v>HANDY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34411</v>
      </c>
      <c r="B107" s="197">
        <f t="shared" si="47"/>
        <v>4501358096</v>
      </c>
      <c r="C107" s="198" t="str">
        <f t="shared" si="48"/>
        <v>1PM</v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4501358096</v>
      </c>
      <c r="H107" s="200">
        <v>7</v>
      </c>
      <c r="I107" s="197">
        <f t="shared" ref="I107:J117" si="53">IF(K13="","",K13)</f>
        <v>34421</v>
      </c>
      <c r="J107" s="197">
        <f t="shared" si="53"/>
        <v>82275</v>
      </c>
      <c r="K107" s="198">
        <f t="shared" ref="K107:K117" si="54">IF(K13="","",$J$3)</f>
        <v>46125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34437</v>
      </c>
      <c r="R107" s="197">
        <f t="shared" si="59"/>
        <v>82276</v>
      </c>
      <c r="S107" s="198">
        <f t="shared" ref="S107:S117" si="60">IF(T13="","",$S$3)</f>
        <v>46126</v>
      </c>
      <c r="T107" s="197" t="str">
        <f t="shared" ref="T107:T117" si="61">IF(S13="","",S13)</f>
        <v>SLC</v>
      </c>
      <c r="U107" s="197" t="str">
        <f t="shared" ref="U107:U117" si="62">IF(W13="","",W13)</f>
        <v>MAY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34451</v>
      </c>
      <c r="Z107" s="197">
        <f t="shared" si="29"/>
        <v>82285</v>
      </c>
      <c r="AA107" s="198">
        <f t="shared" si="30"/>
        <v>46127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34468</v>
      </c>
      <c r="AH107" s="197">
        <f t="shared" si="35"/>
        <v>82300</v>
      </c>
      <c r="AI107" s="198">
        <f t="shared" si="36"/>
        <v>46128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34485</v>
      </c>
      <c r="AP107" s="197">
        <f t="shared" si="41"/>
        <v>82228</v>
      </c>
      <c r="AQ107" s="198">
        <f t="shared" si="42"/>
        <v>46129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34412</v>
      </c>
      <c r="B108" s="197">
        <f t="shared" si="47"/>
        <v>4501358101</v>
      </c>
      <c r="C108" s="198" t="str">
        <f t="shared" si="48"/>
        <v>3PM</v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4501358101</v>
      </c>
      <c r="H108" s="200">
        <v>8</v>
      </c>
      <c r="I108" s="197">
        <f t="shared" si="53"/>
        <v>34422</v>
      </c>
      <c r="J108" s="197">
        <f t="shared" si="53"/>
        <v>82286</v>
      </c>
      <c r="K108" s="198">
        <f t="shared" si="54"/>
        <v>46125</v>
      </c>
      <c r="L108" s="197" t="str">
        <f t="shared" si="55"/>
        <v>SLC</v>
      </c>
      <c r="M108" s="197" t="str">
        <f t="shared" si="56"/>
        <v>IDEAL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34438</v>
      </c>
      <c r="R108" s="197">
        <f t="shared" si="59"/>
        <v>82277</v>
      </c>
      <c r="S108" s="198">
        <f t="shared" si="60"/>
        <v>46126</v>
      </c>
      <c r="T108" s="197" t="str">
        <f t="shared" si="61"/>
        <v>SLC</v>
      </c>
      <c r="U108" s="197" t="str">
        <f t="shared" si="62"/>
        <v>IDEAL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34452</v>
      </c>
      <c r="Z108" s="197">
        <f t="shared" si="29"/>
        <v>82287</v>
      </c>
      <c r="AA108" s="198">
        <f t="shared" si="30"/>
        <v>46127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34469</v>
      </c>
      <c r="AH108" s="197">
        <f t="shared" si="35"/>
        <v>82301</v>
      </c>
      <c r="AI108" s="198">
        <f t="shared" si="36"/>
        <v>46128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34486</v>
      </c>
      <c r="AP108" s="197">
        <f t="shared" si="41"/>
        <v>82229</v>
      </c>
      <c r="AQ108" s="198">
        <f t="shared" si="42"/>
        <v>46129</v>
      </c>
      <c r="AR108" s="197" t="str">
        <f t="shared" si="43"/>
        <v>SLC</v>
      </c>
      <c r="AS108" s="197" t="str">
        <f t="shared" si="44"/>
        <v>INTEGRITY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34353</v>
      </c>
      <c r="B109" s="197" t="str">
        <f t="shared" si="47"/>
        <v>151-4</v>
      </c>
      <c r="C109" s="198" t="str">
        <f t="shared" si="48"/>
        <v/>
      </c>
      <c r="D109" s="197" t="str">
        <f t="shared" si="49"/>
        <v>GUTZY</v>
      </c>
      <c r="E109" s="197" t="str">
        <f t="shared" si="50"/>
        <v/>
      </c>
      <c r="F109" s="197" t="str">
        <f t="shared" si="51"/>
        <v/>
      </c>
      <c r="G109" s="197" t="str">
        <f t="shared" si="52"/>
        <v>151-4</v>
      </c>
      <c r="H109" s="200">
        <v>9</v>
      </c>
      <c r="I109" s="197">
        <f t="shared" si="53"/>
        <v>34423</v>
      </c>
      <c r="J109" s="197">
        <f t="shared" si="53"/>
        <v>82297</v>
      </c>
      <c r="K109" s="198">
        <f t="shared" si="54"/>
        <v>46125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34439</v>
      </c>
      <c r="R109" s="197">
        <f t="shared" si="59"/>
        <v>82278</v>
      </c>
      <c r="S109" s="198">
        <f t="shared" si="60"/>
        <v>46126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34455</v>
      </c>
      <c r="Z109" s="197">
        <f t="shared" si="65"/>
        <v>82290</v>
      </c>
      <c r="AA109" s="198">
        <f t="shared" ref="AA109:AA122" si="66">IF(B44="","",$A$32)</f>
        <v>46127</v>
      </c>
      <c r="AB109" s="197" t="str">
        <f t="shared" ref="AB109:AB122" si="67">IF(A44="","",A44)</f>
        <v>SLC</v>
      </c>
      <c r="AC109" s="197" t="str">
        <f t="shared" ref="AC109:AC122" si="68">IF(E44="","",E44)</f>
        <v>INTEGIRTY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34472</v>
      </c>
      <c r="AH109" s="197">
        <f t="shared" si="71"/>
        <v>82304</v>
      </c>
      <c r="AI109" s="198">
        <f t="shared" ref="AI109:AI122" si="72">IF(K44="","",$J$32)</f>
        <v>46128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34489</v>
      </c>
      <c r="AP109" s="197">
        <f t="shared" si="77"/>
        <v>82305</v>
      </c>
      <c r="AQ109" s="198">
        <f t="shared" ref="AQ109:AQ122" si="78">IF(T44="","",$S$32)</f>
        <v>46129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34424</v>
      </c>
      <c r="J110" s="197">
        <f t="shared" si="53"/>
        <v>82253</v>
      </c>
      <c r="K110" s="198">
        <f t="shared" si="54"/>
        <v>46125</v>
      </c>
      <c r="L110" s="197" t="str">
        <f t="shared" si="55"/>
        <v>LCP</v>
      </c>
      <c r="M110" s="197" t="str">
        <f t="shared" si="56"/>
        <v>INTEGRITY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34440</v>
      </c>
      <c r="R110" s="197">
        <f t="shared" si="59"/>
        <v>82255</v>
      </c>
      <c r="S110" s="198">
        <f t="shared" si="60"/>
        <v>46126</v>
      </c>
      <c r="T110" s="197" t="str">
        <f t="shared" si="61"/>
        <v>LCP</v>
      </c>
      <c r="U110" s="197" t="str">
        <f t="shared" si="62"/>
        <v>INTEGRITY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34456</v>
      </c>
      <c r="Z110" s="197">
        <f t="shared" si="65"/>
        <v>82291</v>
      </c>
      <c r="AA110" s="198">
        <f t="shared" si="66"/>
        <v>46127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34473</v>
      </c>
      <c r="AH110" s="197">
        <f t="shared" si="71"/>
        <v>82257</v>
      </c>
      <c r="AI110" s="198">
        <f t="shared" si="72"/>
        <v>46128</v>
      </c>
      <c r="AJ110" s="197" t="str">
        <f t="shared" si="73"/>
        <v>LCP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34490</v>
      </c>
      <c r="AP110" s="197">
        <f t="shared" si="77"/>
        <v>82259</v>
      </c>
      <c r="AQ110" s="198">
        <f t="shared" si="78"/>
        <v>46129</v>
      </c>
      <c r="AR110" s="197" t="str">
        <f t="shared" si="79"/>
        <v>LCP</v>
      </c>
      <c r="AS110" s="197" t="str">
        <f t="shared" si="80"/>
        <v>INTEGRITY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34425</v>
      </c>
      <c r="J111" s="197">
        <f t="shared" si="53"/>
        <v>82254</v>
      </c>
      <c r="K111" s="198">
        <f t="shared" si="54"/>
        <v>46125</v>
      </c>
      <c r="L111" s="197" t="str">
        <f t="shared" si="55"/>
        <v>LCP</v>
      </c>
      <c r="M111" s="197">
        <f t="shared" si="56"/>
        <v>13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34441</v>
      </c>
      <c r="R111" s="197">
        <f t="shared" si="59"/>
        <v>82256</v>
      </c>
      <c r="S111" s="198">
        <f t="shared" si="60"/>
        <v>46126</v>
      </c>
      <c r="T111" s="197" t="str">
        <f t="shared" si="61"/>
        <v>LCP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34457</v>
      </c>
      <c r="Z111" s="197">
        <f t="shared" si="65"/>
        <v>82292</v>
      </c>
      <c r="AA111" s="198">
        <f t="shared" si="66"/>
        <v>46127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34474</v>
      </c>
      <c r="AH111" s="197">
        <f t="shared" si="71"/>
        <v>82258</v>
      </c>
      <c r="AI111" s="198">
        <f t="shared" si="72"/>
        <v>46128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34491</v>
      </c>
      <c r="AP111" s="197">
        <f t="shared" si="77"/>
        <v>82260</v>
      </c>
      <c r="AQ111" s="198">
        <f t="shared" si="78"/>
        <v>46129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34426</v>
      </c>
      <c r="J112" s="197">
        <f t="shared" si="53"/>
        <v>4501358403</v>
      </c>
      <c r="K112" s="198">
        <f t="shared" si="54"/>
        <v>46125</v>
      </c>
      <c r="L112" s="197" t="str">
        <f t="shared" si="55"/>
        <v>IDF</v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34442</v>
      </c>
      <c r="R112" s="197">
        <f t="shared" si="59"/>
        <v>4501358611</v>
      </c>
      <c r="S112" s="198">
        <f t="shared" si="60"/>
        <v>46126</v>
      </c>
      <c r="T112" s="197" t="str">
        <f t="shared" si="61"/>
        <v>IDF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34458</v>
      </c>
      <c r="Z112" s="197">
        <f t="shared" si="65"/>
        <v>4501358934</v>
      </c>
      <c r="AA112" s="198">
        <f t="shared" si="66"/>
        <v>46127</v>
      </c>
      <c r="AB112" s="197" t="str">
        <f t="shared" si="67"/>
        <v>IDF</v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34475</v>
      </c>
      <c r="AH112" s="197">
        <f t="shared" si="71"/>
        <v>4501359205</v>
      </c>
      <c r="AI112" s="198">
        <f t="shared" si="72"/>
        <v>46128</v>
      </c>
      <c r="AJ112" s="197" t="str">
        <f t="shared" si="73"/>
        <v>IDF</v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>
        <f t="shared" si="77"/>
        <v>34492</v>
      </c>
      <c r="AP112" s="197">
        <f t="shared" si="77"/>
        <v>4501359501</v>
      </c>
      <c r="AQ112" s="198">
        <f t="shared" si="78"/>
        <v>46129</v>
      </c>
      <c r="AR112" s="197" t="str">
        <f t="shared" si="79"/>
        <v>IDF</v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34427</v>
      </c>
      <c r="J113" s="197">
        <f t="shared" si="53"/>
        <v>4501358404</v>
      </c>
      <c r="K113" s="198">
        <f t="shared" si="54"/>
        <v>46125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34443</v>
      </c>
      <c r="R113" s="197">
        <f t="shared" si="59"/>
        <v>4501358612</v>
      </c>
      <c r="S113" s="198">
        <f t="shared" si="60"/>
        <v>46126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34459</v>
      </c>
      <c r="Z113" s="197">
        <f t="shared" si="65"/>
        <v>4501358932</v>
      </c>
      <c r="AA113" s="198">
        <f t="shared" si="66"/>
        <v>46127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34476</v>
      </c>
      <c r="AH113" s="197">
        <f t="shared" si="71"/>
        <v>4501359207</v>
      </c>
      <c r="AI113" s="198">
        <f t="shared" si="72"/>
        <v>46128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34493</v>
      </c>
      <c r="AP113" s="197">
        <f t="shared" si="77"/>
        <v>4501359495</v>
      </c>
      <c r="AQ113" s="198">
        <f t="shared" si="78"/>
        <v>46129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34428</v>
      </c>
      <c r="J114" s="197" t="str">
        <f t="shared" si="53"/>
        <v/>
      </c>
      <c r="K114" s="198">
        <f t="shared" si="54"/>
        <v>46125</v>
      </c>
      <c r="L114" s="197" t="str">
        <f t="shared" si="55"/>
        <v>GUTZY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34444</v>
      </c>
      <c r="R114" s="197">
        <f t="shared" si="59"/>
        <v>4501358613</v>
      </c>
      <c r="S114" s="198">
        <f t="shared" si="60"/>
        <v>46126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34461</v>
      </c>
      <c r="Z114" s="197">
        <f t="shared" si="65"/>
        <v>4501358933</v>
      </c>
      <c r="AA114" s="198">
        <f t="shared" si="66"/>
        <v>46127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34477</v>
      </c>
      <c r="AH114" s="197">
        <f t="shared" si="71"/>
        <v>4501359206</v>
      </c>
      <c r="AI114" s="198">
        <f t="shared" si="72"/>
        <v>46128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34494</v>
      </c>
      <c r="AP114" s="197">
        <f t="shared" si="77"/>
        <v>4501359494</v>
      </c>
      <c r="AQ114" s="198">
        <f t="shared" si="78"/>
        <v>46129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34478</v>
      </c>
      <c r="AH115" s="197" t="str">
        <f t="shared" si="71"/>
        <v/>
      </c>
      <c r="AI115" s="198">
        <f t="shared" si="72"/>
        <v>46128</v>
      </c>
      <c r="AJ115" s="197" t="str">
        <f t="shared" si="73"/>
        <v>GUTZY</v>
      </c>
      <c r="AK115" s="197" t="str">
        <f t="shared" si="74"/>
        <v/>
      </c>
      <c r="AL115" s="197" t="str">
        <f t="shared" si="75"/>
        <v>280378/280380</v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30041404</v>
      </c>
      <c r="B116" s="197" t="str">
        <f t="shared" si="83"/>
        <v>SCHOLLE</v>
      </c>
      <c r="C116" s="198" t="str">
        <f>IF(F25="","",F25)</f>
        <v>11AM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SCHOLLE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>CHEP</v>
      </c>
      <c r="K117" s="198" t="str">
        <f t="shared" si="54"/>
        <v/>
      </c>
      <c r="L117" s="197" t="str">
        <f t="shared" si="55"/>
        <v>RECEIVING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30041106</v>
      </c>
      <c r="J118" s="197" t="str">
        <f t="shared" si="84"/>
        <v>CAPS</v>
      </c>
      <c r="K118" s="198">
        <f>IF(K25="","",$J$3)</f>
        <v>46125</v>
      </c>
      <c r="L118" s="197" t="str">
        <f>IF(J25="","",J25)</f>
        <v>RECEIVING</v>
      </c>
      <c r="M118" s="197" t="str">
        <f>IF(N25="","",N25)</f>
        <v/>
      </c>
      <c r="N118" s="197">
        <f>IF(M25="","",M25)</f>
        <v>756120</v>
      </c>
      <c r="O118" s="197" t="str">
        <f>IF(P25="","",P25)</f>
        <v/>
      </c>
      <c r="P118" s="200"/>
      <c r="Q118" s="197">
        <f t="shared" ref="Q118:R121" si="85">IF(T25="","",T25)</f>
        <v>30040794</v>
      </c>
      <c r="R118" s="197" t="str">
        <f t="shared" si="85"/>
        <v>GPI</v>
      </c>
      <c r="S118" s="198">
        <f>IF(T25="","",$S$3)</f>
        <v>46126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>MIX</v>
      </c>
      <c r="W118" s="197" t="str">
        <f>IF(Y25="","",Y25)</f>
        <v/>
      </c>
      <c r="X118" s="200"/>
      <c r="Y118" s="197">
        <f t="shared" si="65"/>
        <v>30041004</v>
      </c>
      <c r="Z118" s="197" t="str">
        <f t="shared" si="65"/>
        <v>CHEP</v>
      </c>
      <c r="AA118" s="198">
        <f t="shared" si="66"/>
        <v>46127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30041005</v>
      </c>
      <c r="AH118" s="197" t="str">
        <f t="shared" si="71"/>
        <v>CHEP</v>
      </c>
      <c r="AI118" s="198">
        <f t="shared" si="72"/>
        <v>46128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30041006</v>
      </c>
      <c r="AP118" s="197" t="str">
        <f t="shared" si="77"/>
        <v>CHEP</v>
      </c>
      <c r="AQ118" s="198">
        <f t="shared" si="78"/>
        <v>46129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30041196</v>
      </c>
      <c r="J119" s="197" t="str">
        <f t="shared" si="84"/>
        <v>CAPS</v>
      </c>
      <c r="K119" s="198">
        <f>IF(K26="","",$J$3)</f>
        <v>46125</v>
      </c>
      <c r="L119" s="197" t="str">
        <f>IF(J26="","",J26)</f>
        <v>RECEIVING</v>
      </c>
      <c r="M119" s="197" t="str">
        <f>IF(N26="","",N26)</f>
        <v/>
      </c>
      <c r="N119" s="197">
        <f>IF(M26="","",M26)</f>
        <v>756125</v>
      </c>
      <c r="O119" s="197" t="str">
        <f>IF(P26="","",P26)</f>
        <v/>
      </c>
      <c r="P119" s="200"/>
      <c r="Q119" s="197">
        <f t="shared" si="85"/>
        <v>30041388</v>
      </c>
      <c r="R119" s="197" t="str">
        <f t="shared" si="85"/>
        <v>CAPS</v>
      </c>
      <c r="S119" s="198">
        <f>IF(T26="","",$S$3)</f>
        <v>46126</v>
      </c>
      <c r="T119" s="197" t="str">
        <f>IF(S26="","",S26)</f>
        <v>RECEIVING</v>
      </c>
      <c r="U119" s="197" t="str">
        <f>IF(W26="","",W26)</f>
        <v>EURO</v>
      </c>
      <c r="V119" s="197">
        <f>IF(V26="","",V26)</f>
        <v>756123</v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30040823</v>
      </c>
      <c r="AP119" s="197" t="str">
        <f t="shared" si="77"/>
        <v/>
      </c>
      <c r="AQ119" s="198">
        <f t="shared" si="78"/>
        <v>46129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30041389</v>
      </c>
      <c r="J120" s="197" t="str">
        <f t="shared" si="84"/>
        <v>CAPS</v>
      </c>
      <c r="K120" s="198">
        <f>IF(K27="","",$J$3)</f>
        <v>46125</v>
      </c>
      <c r="L120" s="197" t="str">
        <f>IF(J27="","",J27)</f>
        <v>RECEIVING</v>
      </c>
      <c r="M120" s="197" t="str">
        <f>IF(N27="","",N27)</f>
        <v>EURO</v>
      </c>
      <c r="N120" s="197">
        <f>IF(M27="","",M27)</f>
        <v>756123</v>
      </c>
      <c r="O120" s="197" t="str">
        <f>IF(P27="","",P27)</f>
        <v/>
      </c>
      <c r="P120" s="200"/>
      <c r="Q120" s="197">
        <f t="shared" si="85"/>
        <v>30041389</v>
      </c>
      <c r="R120" s="197" t="str">
        <f t="shared" si="85"/>
        <v>CAPS</v>
      </c>
      <c r="S120" s="198">
        <f>IF(T27="","",$S$3)</f>
        <v>46126</v>
      </c>
      <c r="T120" s="197" t="str">
        <f>IF(S27="","",S27)</f>
        <v>RECEIVING</v>
      </c>
      <c r="U120" s="197" t="str">
        <f>IF(W27="","",W27)</f>
        <v>EURO</v>
      </c>
      <c r="V120" s="197" t="str">
        <f>IF(V27="","",V27)</f>
        <v>2ND</v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30041112</v>
      </c>
      <c r="AH120" s="197" t="str">
        <f t="shared" si="71"/>
        <v>CAPS</v>
      </c>
      <c r="AI120" s="198">
        <f t="shared" si="72"/>
        <v>46128</v>
      </c>
      <c r="AJ120" s="197" t="str">
        <f t="shared" si="73"/>
        <v>RECEIVING</v>
      </c>
      <c r="AK120" s="197" t="str">
        <f t="shared" si="74"/>
        <v/>
      </c>
      <c r="AL120" s="197">
        <f t="shared" si="75"/>
        <v>756120</v>
      </c>
      <c r="AM120" s="197" t="str">
        <f t="shared" si="76"/>
        <v/>
      </c>
      <c r="AO120" s="197">
        <f t="shared" si="77"/>
        <v>30041389</v>
      </c>
      <c r="AP120" s="197" t="str">
        <f t="shared" si="77"/>
        <v>CAPS</v>
      </c>
      <c r="AQ120" s="198">
        <f t="shared" si="78"/>
        <v>46129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>EURO</v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30041391</v>
      </c>
      <c r="J121" s="197" t="str">
        <f t="shared" si="84"/>
        <v>CAPS</v>
      </c>
      <c r="K121" s="198">
        <f>IF(K28="","",$J$3)</f>
        <v>46125</v>
      </c>
      <c r="L121" s="197" t="str">
        <f>IF(J28="","",J28)</f>
        <v>RECEIVING</v>
      </c>
      <c r="M121" s="197" t="str">
        <f>IF(N28="","",N28)</f>
        <v>EURO</v>
      </c>
      <c r="N121" s="197">
        <f>IF(M28="","",M28)</f>
        <v>756123</v>
      </c>
      <c r="O121" s="197" t="str">
        <f>IF(P28="","",P28)</f>
        <v/>
      </c>
      <c r="P121" s="200"/>
      <c r="Q121" s="197">
        <f t="shared" si="85"/>
        <v>30040827</v>
      </c>
      <c r="R121" s="197" t="str">
        <f t="shared" si="85"/>
        <v>PCA</v>
      </c>
      <c r="S121" s="198">
        <f>IF(T28="","",$S$3)</f>
        <v>46126</v>
      </c>
      <c r="T121" s="197" t="str">
        <f>IF(S28="","",S28)</f>
        <v>RECEIVING</v>
      </c>
      <c r="U121" s="197" t="str">
        <f>IF(W28="","",W28)</f>
        <v/>
      </c>
      <c r="V121" s="197">
        <f>IF(V28="","",V28)</f>
        <v>756151</v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30041637</v>
      </c>
      <c r="AH121" s="197" t="str">
        <f t="shared" si="71"/>
        <v>AMCOR</v>
      </c>
      <c r="AI121" s="198">
        <f t="shared" si="72"/>
        <v>46128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>MIX</v>
      </c>
      <c r="AM121" s="197" t="str">
        <f>IF(O56="","",O56)</f>
        <v>8AM</v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8">IF(T30="","",T30)</f>
        <v>30041292</v>
      </c>
      <c r="R122" s="197" t="str">
        <f t="shared" si="88"/>
        <v>GPI</v>
      </c>
      <c r="S122" s="198">
        <f>IF(T30="","",$S$3)</f>
        <v>46126</v>
      </c>
      <c r="T122" s="197" t="str">
        <f>IF(S30="","",S30)</f>
        <v>RECEIVING</v>
      </c>
      <c r="U122" s="197" t="str">
        <f>IF(W30="","",W30)</f>
        <v/>
      </c>
      <c r="V122" s="197">
        <f>IF(V30="","",V30)</f>
        <v>754799</v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81700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81681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81682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81683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81684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81685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4501358094</v>
      </c>
      <c r="B133" s="202" t="str">
        <f t="shared" ref="B133:B143" si="92">F13</f>
        <v>9AM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4501358095</v>
      </c>
      <c r="B134" s="202" t="str">
        <f t="shared" si="92"/>
        <v>11AM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4501358096</v>
      </c>
      <c r="B135" s="202" t="str">
        <f t="shared" si="92"/>
        <v>1PM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4501358101</v>
      </c>
      <c r="B136" s="202" t="str">
        <f t="shared" si="92"/>
        <v>3PM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 t="str">
        <f t="shared" si="91"/>
        <v>151-4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SCHOLLE</v>
      </c>
      <c r="B144" s="202" t="str">
        <f>F25</f>
        <v>11AM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82279</v>
      </c>
      <c r="B153" s="202">
        <f t="shared" si="94"/>
        <v>0</v>
      </c>
    </row>
    <row r="154" spans="1:45" x14ac:dyDescent="0.25">
      <c r="A154" s="200">
        <f t="shared" si="93"/>
        <v>82280</v>
      </c>
      <c r="B154" s="202">
        <f t="shared" si="94"/>
        <v>0</v>
      </c>
    </row>
    <row r="155" spans="1:45" x14ac:dyDescent="0.25">
      <c r="A155" s="200">
        <f t="shared" si="93"/>
        <v>82281</v>
      </c>
      <c r="B155" s="202">
        <f t="shared" si="94"/>
        <v>0</v>
      </c>
    </row>
    <row r="156" spans="1:45" x14ac:dyDescent="0.25">
      <c r="A156" s="200">
        <f t="shared" si="93"/>
        <v>82282</v>
      </c>
      <c r="B156" s="202">
        <f t="shared" si="94"/>
        <v>0</v>
      </c>
    </row>
    <row r="157" spans="1:45" x14ac:dyDescent="0.25">
      <c r="A157" s="200">
        <f t="shared" si="93"/>
        <v>82283</v>
      </c>
      <c r="B157" s="202">
        <f t="shared" si="94"/>
        <v>0</v>
      </c>
    </row>
    <row r="158" spans="1:45" x14ac:dyDescent="0.25">
      <c r="A158" s="200">
        <f t="shared" si="93"/>
        <v>82284</v>
      </c>
      <c r="B158" s="202">
        <f t="shared" si="94"/>
        <v>0</v>
      </c>
    </row>
    <row r="159" spans="1:45" x14ac:dyDescent="0.25">
      <c r="A159" s="200">
        <f t="shared" si="93"/>
        <v>82285</v>
      </c>
      <c r="B159" s="202">
        <f t="shared" si="94"/>
        <v>0</v>
      </c>
    </row>
    <row r="160" spans="1:45" x14ac:dyDescent="0.25">
      <c r="A160" s="200">
        <f t="shared" si="93"/>
        <v>82287</v>
      </c>
      <c r="B160" s="202">
        <f t="shared" si="94"/>
        <v>0</v>
      </c>
    </row>
    <row r="161" spans="1:2" x14ac:dyDescent="0.25">
      <c r="A161" s="200">
        <f t="shared" ref="A161:A174" si="95">C44</f>
        <v>82290</v>
      </c>
      <c r="B161" s="202">
        <f t="shared" ref="B161:B174" si="96">F44</f>
        <v>0</v>
      </c>
    </row>
    <row r="162" spans="1:2" x14ac:dyDescent="0.25">
      <c r="A162" s="200">
        <f t="shared" si="95"/>
        <v>82291</v>
      </c>
      <c r="B162" s="202" t="str">
        <f t="shared" si="96"/>
        <v>truck broke down/canceled</v>
      </c>
    </row>
    <row r="163" spans="1:2" x14ac:dyDescent="0.25">
      <c r="A163" s="200">
        <f t="shared" si="95"/>
        <v>82292</v>
      </c>
      <c r="B163" s="202">
        <f t="shared" si="96"/>
        <v>0</v>
      </c>
    </row>
    <row r="164" spans="1:2" x14ac:dyDescent="0.25">
      <c r="A164" s="200">
        <f t="shared" si="95"/>
        <v>4501358934</v>
      </c>
      <c r="B164" s="202" t="str">
        <f t="shared" si="96"/>
        <v>11am</v>
      </c>
    </row>
    <row r="165" spans="1:2" x14ac:dyDescent="0.25">
      <c r="A165" s="200">
        <f t="shared" si="95"/>
        <v>4501358932</v>
      </c>
      <c r="B165" s="202" t="str">
        <f t="shared" si="96"/>
        <v>1pm</v>
      </c>
    </row>
    <row r="166" spans="1:2" x14ac:dyDescent="0.25">
      <c r="A166" s="200">
        <f t="shared" si="95"/>
        <v>4501358933</v>
      </c>
      <c r="B166" s="202" t="str">
        <f t="shared" si="96"/>
        <v>3pm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 t="str">
        <f t="shared" si="95"/>
        <v>CHEP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82222</v>
      </c>
      <c r="B176" s="203">
        <f t="shared" ref="B176:B181" si="98">O5</f>
        <v>0</v>
      </c>
    </row>
    <row r="177" spans="1:2" x14ac:dyDescent="0.25">
      <c r="A177" s="129">
        <f t="shared" si="97"/>
        <v>82233</v>
      </c>
      <c r="B177" s="203">
        <f t="shared" si="98"/>
        <v>0</v>
      </c>
    </row>
    <row r="178" spans="1:2" x14ac:dyDescent="0.25">
      <c r="A178" s="129">
        <f t="shared" si="97"/>
        <v>82244</v>
      </c>
      <c r="B178" s="203">
        <f t="shared" si="98"/>
        <v>0</v>
      </c>
    </row>
    <row r="179" spans="1:2" x14ac:dyDescent="0.25">
      <c r="A179" s="129">
        <f t="shared" si="97"/>
        <v>82251</v>
      </c>
      <c r="B179" s="203">
        <f t="shared" si="98"/>
        <v>0</v>
      </c>
    </row>
    <row r="180" spans="1:2" x14ac:dyDescent="0.25">
      <c r="A180" s="129">
        <f t="shared" si="97"/>
        <v>82252</v>
      </c>
      <c r="B180" s="203">
        <f t="shared" si="98"/>
        <v>0</v>
      </c>
    </row>
    <row r="181" spans="1:2" x14ac:dyDescent="0.25">
      <c r="A181" s="129">
        <f t="shared" si="97"/>
        <v>82264</v>
      </c>
      <c r="B181" s="203">
        <f t="shared" si="98"/>
        <v>0</v>
      </c>
    </row>
    <row r="182" spans="1:2" x14ac:dyDescent="0.25">
      <c r="A182" s="129">
        <f t="shared" ref="A182:A192" si="99">L13</f>
        <v>82275</v>
      </c>
      <c r="B182" s="203">
        <f t="shared" ref="B182:B192" si="100">O13</f>
        <v>0</v>
      </c>
    </row>
    <row r="183" spans="1:2" x14ac:dyDescent="0.25">
      <c r="A183" s="129">
        <f t="shared" si="99"/>
        <v>82286</v>
      </c>
      <c r="B183" s="203">
        <f t="shared" si="100"/>
        <v>0</v>
      </c>
    </row>
    <row r="184" spans="1:2" x14ac:dyDescent="0.25">
      <c r="A184" s="129">
        <f t="shared" si="99"/>
        <v>82297</v>
      </c>
      <c r="B184" s="203">
        <f t="shared" si="100"/>
        <v>0</v>
      </c>
    </row>
    <row r="185" spans="1:2" x14ac:dyDescent="0.25">
      <c r="A185" s="129">
        <f t="shared" si="99"/>
        <v>82253</v>
      </c>
      <c r="B185" s="203">
        <f t="shared" si="100"/>
        <v>0</v>
      </c>
    </row>
    <row r="186" spans="1:2" x14ac:dyDescent="0.25">
      <c r="A186" s="129">
        <f t="shared" si="99"/>
        <v>82254</v>
      </c>
      <c r="B186" s="203">
        <f t="shared" si="100"/>
        <v>0</v>
      </c>
    </row>
    <row r="187" spans="1:2" x14ac:dyDescent="0.25">
      <c r="A187" s="129">
        <f t="shared" si="99"/>
        <v>4501358403</v>
      </c>
      <c r="B187" s="203" t="str">
        <f t="shared" si="100"/>
        <v>9AM</v>
      </c>
    </row>
    <row r="188" spans="1:2" x14ac:dyDescent="0.25">
      <c r="A188" s="129">
        <f t="shared" si="99"/>
        <v>4501358404</v>
      </c>
      <c r="B188" s="203" t="str">
        <f t="shared" si="100"/>
        <v>11AM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CHEP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10AM</v>
      </c>
    </row>
    <row r="194" spans="1:2" x14ac:dyDescent="0.25">
      <c r="A194" s="129" t="str">
        <f>L26</f>
        <v>CAPS</v>
      </c>
      <c r="B194" s="203" t="str">
        <f>O26</f>
        <v>2PM</v>
      </c>
    </row>
    <row r="195" spans="1:2" x14ac:dyDescent="0.25">
      <c r="A195" s="129" t="str">
        <f>L27</f>
        <v>CAPS</v>
      </c>
      <c r="B195" s="203">
        <f>O27</f>
        <v>0</v>
      </c>
    </row>
    <row r="196" spans="1:2" x14ac:dyDescent="0.25">
      <c r="A196" s="129" t="str">
        <f>L28</f>
        <v>CAPS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82293</v>
      </c>
      <c r="B202" s="203">
        <f t="shared" si="102"/>
        <v>0</v>
      </c>
    </row>
    <row r="203" spans="1:2" x14ac:dyDescent="0.25">
      <c r="A203" s="129">
        <f t="shared" si="101"/>
        <v>82294</v>
      </c>
      <c r="B203" s="203">
        <f t="shared" si="102"/>
        <v>0</v>
      </c>
    </row>
    <row r="204" spans="1:2" x14ac:dyDescent="0.25">
      <c r="A204" s="129">
        <f t="shared" si="101"/>
        <v>82295</v>
      </c>
      <c r="B204" s="203">
        <f t="shared" si="102"/>
        <v>0</v>
      </c>
    </row>
    <row r="205" spans="1:2" x14ac:dyDescent="0.25">
      <c r="A205" s="129">
        <f t="shared" si="101"/>
        <v>82296</v>
      </c>
      <c r="B205" s="203">
        <f t="shared" si="102"/>
        <v>0</v>
      </c>
    </row>
    <row r="206" spans="1:2" x14ac:dyDescent="0.25">
      <c r="A206" s="129">
        <f t="shared" si="101"/>
        <v>82298</v>
      </c>
      <c r="B206" s="203">
        <f t="shared" si="102"/>
        <v>0</v>
      </c>
    </row>
    <row r="207" spans="1:2" x14ac:dyDescent="0.25">
      <c r="A207" s="129">
        <f t="shared" si="101"/>
        <v>82299</v>
      </c>
      <c r="B207" s="203">
        <f t="shared" si="102"/>
        <v>0</v>
      </c>
    </row>
    <row r="208" spans="1:2" x14ac:dyDescent="0.25">
      <c r="A208" s="129">
        <f t="shared" si="101"/>
        <v>82300</v>
      </c>
      <c r="B208" s="203">
        <f t="shared" si="102"/>
        <v>0</v>
      </c>
    </row>
    <row r="209" spans="1:2" x14ac:dyDescent="0.25">
      <c r="A209" s="129">
        <f t="shared" si="101"/>
        <v>82301</v>
      </c>
      <c r="B209" s="203">
        <f t="shared" si="102"/>
        <v>0</v>
      </c>
    </row>
    <row r="210" spans="1:2" x14ac:dyDescent="0.25">
      <c r="A210" s="129">
        <f t="shared" ref="A210:A223" si="103">L44</f>
        <v>82304</v>
      </c>
      <c r="B210" s="203">
        <f t="shared" ref="B210:B223" si="104">O44</f>
        <v>0</v>
      </c>
    </row>
    <row r="211" spans="1:2" x14ac:dyDescent="0.25">
      <c r="A211" s="129">
        <f t="shared" si="103"/>
        <v>82257</v>
      </c>
      <c r="B211" s="203">
        <f t="shared" si="104"/>
        <v>0</v>
      </c>
    </row>
    <row r="212" spans="1:2" x14ac:dyDescent="0.25">
      <c r="A212" s="129">
        <f t="shared" si="103"/>
        <v>82258</v>
      </c>
      <c r="B212" s="203">
        <f t="shared" si="104"/>
        <v>0</v>
      </c>
    </row>
    <row r="213" spans="1:2" x14ac:dyDescent="0.25">
      <c r="A213" s="129">
        <f t="shared" si="103"/>
        <v>4501359205</v>
      </c>
      <c r="B213" s="203" t="str">
        <f t="shared" si="104"/>
        <v>9am</v>
      </c>
    </row>
    <row r="214" spans="1:2" x14ac:dyDescent="0.25">
      <c r="A214" s="129">
        <f t="shared" si="103"/>
        <v>4501359207</v>
      </c>
      <c r="B214" s="203" t="str">
        <f t="shared" si="104"/>
        <v>11am</v>
      </c>
    </row>
    <row r="215" spans="1:2" x14ac:dyDescent="0.25">
      <c r="A215" s="129">
        <f t="shared" si="103"/>
        <v>4501359206</v>
      </c>
      <c r="B215" s="203" t="str">
        <f t="shared" si="104"/>
        <v>1pm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 t="str">
        <f t="shared" si="103"/>
        <v>CAPS</v>
      </c>
      <c r="B221" s="203" t="str">
        <f t="shared" si="104"/>
        <v>10AM</v>
      </c>
    </row>
    <row r="222" spans="1:2" x14ac:dyDescent="0.25">
      <c r="A222" s="129" t="str">
        <f t="shared" si="103"/>
        <v>AMCOR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82267</v>
      </c>
      <c r="B225" s="203">
        <f t="shared" ref="B225:B230" si="106">X5</f>
        <v>0</v>
      </c>
    </row>
    <row r="226" spans="1:2" x14ac:dyDescent="0.25">
      <c r="A226" s="129">
        <f t="shared" si="105"/>
        <v>82268</v>
      </c>
      <c r="B226" s="203">
        <f t="shared" si="106"/>
        <v>0</v>
      </c>
    </row>
    <row r="227" spans="1:2" x14ac:dyDescent="0.25">
      <c r="A227" s="129">
        <f t="shared" si="105"/>
        <v>82269</v>
      </c>
      <c r="B227" s="203">
        <f t="shared" si="106"/>
        <v>0</v>
      </c>
    </row>
    <row r="228" spans="1:2" x14ac:dyDescent="0.25">
      <c r="A228" s="129">
        <f t="shared" si="105"/>
        <v>82270</v>
      </c>
      <c r="B228" s="203">
        <f t="shared" si="106"/>
        <v>0</v>
      </c>
    </row>
    <row r="229" spans="1:2" x14ac:dyDescent="0.25">
      <c r="A229" s="129">
        <f t="shared" si="105"/>
        <v>82271</v>
      </c>
      <c r="B229" s="203">
        <f t="shared" si="106"/>
        <v>0</v>
      </c>
    </row>
    <row r="230" spans="1:2" x14ac:dyDescent="0.25">
      <c r="A230" s="129">
        <f t="shared" si="105"/>
        <v>82272</v>
      </c>
      <c r="B230" s="203">
        <f t="shared" si="106"/>
        <v>0</v>
      </c>
    </row>
    <row r="231" spans="1:2" x14ac:dyDescent="0.25">
      <c r="A231" s="129">
        <f t="shared" ref="A231:A241" si="107">U13</f>
        <v>82276</v>
      </c>
      <c r="B231" s="203">
        <f t="shared" ref="B231:B241" si="108">X13</f>
        <v>0</v>
      </c>
    </row>
    <row r="232" spans="1:2" x14ac:dyDescent="0.25">
      <c r="A232" s="129">
        <f t="shared" si="107"/>
        <v>82277</v>
      </c>
      <c r="B232" s="203">
        <f t="shared" si="108"/>
        <v>0</v>
      </c>
    </row>
    <row r="233" spans="1:2" x14ac:dyDescent="0.25">
      <c r="A233" s="129">
        <f t="shared" si="107"/>
        <v>82278</v>
      </c>
      <c r="B233" s="203">
        <f t="shared" si="108"/>
        <v>0</v>
      </c>
    </row>
    <row r="234" spans="1:2" x14ac:dyDescent="0.25">
      <c r="A234" s="129">
        <f t="shared" si="107"/>
        <v>82255</v>
      </c>
      <c r="B234" s="203">
        <f t="shared" si="108"/>
        <v>0</v>
      </c>
    </row>
    <row r="235" spans="1:2" x14ac:dyDescent="0.25">
      <c r="A235" s="129">
        <f t="shared" si="107"/>
        <v>82256</v>
      </c>
      <c r="B235" s="203">
        <f t="shared" si="108"/>
        <v>0</v>
      </c>
    </row>
    <row r="236" spans="1:2" x14ac:dyDescent="0.25">
      <c r="A236" s="129">
        <f t="shared" si="107"/>
        <v>4501358611</v>
      </c>
      <c r="B236" s="203" t="str">
        <f t="shared" si="108"/>
        <v>11AM</v>
      </c>
    </row>
    <row r="237" spans="1:2" x14ac:dyDescent="0.25">
      <c r="A237" s="129">
        <f t="shared" si="107"/>
        <v>4501358612</v>
      </c>
      <c r="B237" s="203" t="str">
        <f t="shared" si="108"/>
        <v>1PM</v>
      </c>
    </row>
    <row r="238" spans="1:2" x14ac:dyDescent="0.25">
      <c r="A238" s="129">
        <f t="shared" si="107"/>
        <v>4501358613</v>
      </c>
      <c r="B238" s="203" t="str">
        <f t="shared" si="108"/>
        <v>3PM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GPI</v>
      </c>
      <c r="B242" s="203" t="str">
        <f>X25</f>
        <v>9AM</v>
      </c>
    </row>
    <row r="243" spans="1:2" x14ac:dyDescent="0.25">
      <c r="A243" s="129" t="str">
        <f>U26</f>
        <v>CAPS</v>
      </c>
      <c r="B243" s="203" t="str">
        <f>X26</f>
        <v>7AM</v>
      </c>
    </row>
    <row r="244" spans="1:2" x14ac:dyDescent="0.25">
      <c r="A244" s="129" t="str">
        <f>U27</f>
        <v>CAPS</v>
      </c>
      <c r="B244" s="203" t="str">
        <f>X27</f>
        <v>8AM</v>
      </c>
    </row>
    <row r="245" spans="1:2" x14ac:dyDescent="0.25">
      <c r="A245" s="129" t="str">
        <f>U28</f>
        <v>PCA</v>
      </c>
      <c r="B245" s="203" t="str">
        <f>X28</f>
        <v>10AM</v>
      </c>
    </row>
    <row r="246" spans="1:2" x14ac:dyDescent="0.25">
      <c r="A246" s="129" t="str">
        <f>U30</f>
        <v>GPI</v>
      </c>
      <c r="B246" s="203" t="str">
        <f>X30</f>
        <v>12PM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82221</v>
      </c>
      <c r="B251" s="203">
        <f t="shared" si="110"/>
        <v>0</v>
      </c>
    </row>
    <row r="252" spans="1:2" x14ac:dyDescent="0.25">
      <c r="A252" s="129">
        <f t="shared" si="109"/>
        <v>82223</v>
      </c>
      <c r="B252" s="203">
        <f t="shared" si="110"/>
        <v>0</v>
      </c>
    </row>
    <row r="253" spans="1:2" x14ac:dyDescent="0.25">
      <c r="A253" s="129">
        <f t="shared" si="109"/>
        <v>82224</v>
      </c>
      <c r="B253" s="203">
        <f t="shared" si="110"/>
        <v>0</v>
      </c>
    </row>
    <row r="254" spans="1:2" x14ac:dyDescent="0.25">
      <c r="A254" s="129">
        <f t="shared" si="109"/>
        <v>82225</v>
      </c>
      <c r="B254" s="203">
        <f t="shared" si="110"/>
        <v>0</v>
      </c>
    </row>
    <row r="255" spans="1:2" x14ac:dyDescent="0.25">
      <c r="A255" s="129">
        <f t="shared" si="109"/>
        <v>82226</v>
      </c>
      <c r="B255" s="203">
        <f t="shared" si="110"/>
        <v>0</v>
      </c>
    </row>
    <row r="256" spans="1:2" x14ac:dyDescent="0.25">
      <c r="A256" s="129">
        <f t="shared" si="109"/>
        <v>82227</v>
      </c>
      <c r="B256" s="203">
        <f t="shared" si="110"/>
        <v>0</v>
      </c>
    </row>
    <row r="257" spans="1:2" x14ac:dyDescent="0.25">
      <c r="A257" s="129">
        <f t="shared" si="109"/>
        <v>82228</v>
      </c>
      <c r="B257" s="203">
        <f t="shared" si="110"/>
        <v>0</v>
      </c>
    </row>
    <row r="258" spans="1:2" x14ac:dyDescent="0.25">
      <c r="A258" s="129">
        <f t="shared" si="109"/>
        <v>82229</v>
      </c>
      <c r="B258" s="203">
        <f t="shared" si="110"/>
        <v>0</v>
      </c>
    </row>
    <row r="259" spans="1:2" x14ac:dyDescent="0.25">
      <c r="A259" s="129">
        <f t="shared" ref="A259:A272" si="111">U44</f>
        <v>82305</v>
      </c>
      <c r="B259" s="203">
        <f t="shared" ref="B259:B272" si="112">X44</f>
        <v>0</v>
      </c>
    </row>
    <row r="260" spans="1:2" x14ac:dyDescent="0.25">
      <c r="A260" s="129">
        <f t="shared" si="111"/>
        <v>82259</v>
      </c>
      <c r="B260" s="203">
        <f t="shared" si="112"/>
        <v>0</v>
      </c>
    </row>
    <row r="261" spans="1:2" x14ac:dyDescent="0.25">
      <c r="A261" s="129">
        <f t="shared" si="111"/>
        <v>82260</v>
      </c>
      <c r="B261" s="203">
        <f t="shared" si="112"/>
        <v>0</v>
      </c>
    </row>
    <row r="262" spans="1:2" x14ac:dyDescent="0.25">
      <c r="A262" s="129">
        <f t="shared" si="111"/>
        <v>4501359501</v>
      </c>
      <c r="B262" s="203" t="str">
        <f t="shared" si="112"/>
        <v>11am</v>
      </c>
    </row>
    <row r="263" spans="1:2" x14ac:dyDescent="0.25">
      <c r="A263" s="129">
        <f t="shared" si="111"/>
        <v>4501359495</v>
      </c>
      <c r="B263" s="203" t="str">
        <f t="shared" si="112"/>
        <v>1pm</v>
      </c>
    </row>
    <row r="264" spans="1:2" x14ac:dyDescent="0.25">
      <c r="A264" s="129">
        <f t="shared" si="111"/>
        <v>4501359494</v>
      </c>
      <c r="B264" s="203" t="str">
        <f t="shared" si="112"/>
        <v>9am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>
        <f t="shared" si="111"/>
        <v>0</v>
      </c>
      <c r="B269" s="203" t="str">
        <f t="shared" si="112"/>
        <v>9AM</v>
      </c>
    </row>
    <row r="270" spans="1:2" x14ac:dyDescent="0.25">
      <c r="A270" s="129" t="str">
        <f t="shared" si="111"/>
        <v>CAPS</v>
      </c>
      <c r="B270" s="203" t="str">
        <f t="shared" si="112"/>
        <v>10AM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F45:H45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6469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6468" priority="335" operator="equal">
      <formula>"IDF"</formula>
    </cfRule>
    <cfRule type="cellIs" dxfId="6467" priority="336" operator="equal">
      <formula>"Costco"</formula>
    </cfRule>
    <cfRule type="cellIs" dxfId="6466" priority="337" operator="equal">
      <formula>"Gutzy"</formula>
    </cfRule>
    <cfRule type="cellIs" dxfId="6465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6464" priority="334" operator="equal">
      <formula>"Receiving"</formula>
    </cfRule>
  </conditionalFormatting>
  <conditionalFormatting sqref="AB48">
    <cfRule type="cellIs" dxfId="6463" priority="333" operator="equal">
      <formula>"SLC"</formula>
    </cfRule>
  </conditionalFormatting>
  <conditionalFormatting sqref="AB48">
    <cfRule type="cellIs" dxfId="6462" priority="329" operator="equal">
      <formula>"IDF"</formula>
    </cfRule>
    <cfRule type="cellIs" dxfId="6461" priority="330" operator="equal">
      <formula>"Costco"</formula>
    </cfRule>
    <cfRule type="cellIs" dxfId="6460" priority="331" operator="equal">
      <formula>"Gutzy"</formula>
    </cfRule>
    <cfRule type="cellIs" dxfId="6459" priority="332" operator="equal">
      <formula>"LCP"</formula>
    </cfRule>
  </conditionalFormatting>
  <conditionalFormatting sqref="AB48">
    <cfRule type="cellIs" dxfId="6458" priority="328" operator="equal">
      <formula>"Receiving"</formula>
    </cfRule>
  </conditionalFormatting>
  <conditionalFormatting sqref="AB41">
    <cfRule type="cellIs" dxfId="6457" priority="327" operator="equal">
      <formula>"SLC"</formula>
    </cfRule>
  </conditionalFormatting>
  <conditionalFormatting sqref="AB41">
    <cfRule type="cellIs" dxfId="6456" priority="323" operator="equal">
      <formula>"IDF"</formula>
    </cfRule>
    <cfRule type="cellIs" dxfId="6455" priority="324" operator="equal">
      <formula>"Costco"</formula>
    </cfRule>
    <cfRule type="cellIs" dxfId="6454" priority="325" operator="equal">
      <formula>"Gutzy"</formula>
    </cfRule>
    <cfRule type="cellIs" dxfId="6453" priority="326" operator="equal">
      <formula>"LCP"</formula>
    </cfRule>
  </conditionalFormatting>
  <conditionalFormatting sqref="AB41">
    <cfRule type="cellIs" dxfId="6452" priority="322" operator="equal">
      <formula>"Receiving"</formula>
    </cfRule>
  </conditionalFormatting>
  <conditionalFormatting sqref="AB42:AB44">
    <cfRule type="cellIs" dxfId="6451" priority="321" operator="equal">
      <formula>"SLC"</formula>
    </cfRule>
  </conditionalFormatting>
  <conditionalFormatting sqref="AB42:AB44">
    <cfRule type="cellIs" dxfId="6450" priority="317" operator="equal">
      <formula>"IDF"</formula>
    </cfRule>
    <cfRule type="cellIs" dxfId="6449" priority="318" operator="equal">
      <formula>"Costco"</formula>
    </cfRule>
    <cfRule type="cellIs" dxfId="6448" priority="319" operator="equal">
      <formula>"Gutzy"</formula>
    </cfRule>
    <cfRule type="cellIs" dxfId="6447" priority="320" operator="equal">
      <formula>"LCP"</formula>
    </cfRule>
  </conditionalFormatting>
  <conditionalFormatting sqref="AB42:AB44">
    <cfRule type="cellIs" dxfId="6446" priority="316" operator="equal">
      <formula>"Receiving"</formula>
    </cfRule>
  </conditionalFormatting>
  <conditionalFormatting sqref="AB45">
    <cfRule type="cellIs" dxfId="6445" priority="315" operator="equal">
      <formula>"SLC"</formula>
    </cfRule>
  </conditionalFormatting>
  <conditionalFormatting sqref="AB45">
    <cfRule type="cellIs" dxfId="6444" priority="311" operator="equal">
      <formula>"IDF"</formula>
    </cfRule>
    <cfRule type="cellIs" dxfId="6443" priority="312" operator="equal">
      <formula>"Costco"</formula>
    </cfRule>
    <cfRule type="cellIs" dxfId="6442" priority="313" operator="equal">
      <formula>"Gutzy"</formula>
    </cfRule>
    <cfRule type="cellIs" dxfId="6441" priority="314" operator="equal">
      <formula>"LCP"</formula>
    </cfRule>
  </conditionalFormatting>
  <conditionalFormatting sqref="AB45">
    <cfRule type="cellIs" dxfId="6440" priority="310" operator="equal">
      <formula>"Receiving"</formula>
    </cfRule>
  </conditionalFormatting>
  <conditionalFormatting sqref="I100">
    <cfRule type="cellIs" dxfId="6439" priority="309" operator="equal">
      <formula>"SLC"</formula>
    </cfRule>
  </conditionalFormatting>
  <conditionalFormatting sqref="I100">
    <cfRule type="cellIs" dxfId="6438" priority="305" operator="equal">
      <formula>"IDF"</formula>
    </cfRule>
    <cfRule type="cellIs" dxfId="6437" priority="306" operator="equal">
      <formula>"Costco"</formula>
    </cfRule>
    <cfRule type="cellIs" dxfId="6436" priority="307" operator="equal">
      <formula>"Gutzy"</formula>
    </cfRule>
    <cfRule type="cellIs" dxfId="6435" priority="308" operator="equal">
      <formula>"LCP"</formula>
    </cfRule>
  </conditionalFormatting>
  <conditionalFormatting sqref="Q100">
    <cfRule type="cellIs" dxfId="6434" priority="304" operator="equal">
      <formula>"SLC"</formula>
    </cfRule>
  </conditionalFormatting>
  <conditionalFormatting sqref="Q100">
    <cfRule type="cellIs" dxfId="6433" priority="300" operator="equal">
      <formula>"IDF"</formula>
    </cfRule>
    <cfRule type="cellIs" dxfId="6432" priority="301" operator="equal">
      <formula>"Costco"</formula>
    </cfRule>
    <cfRule type="cellIs" dxfId="6431" priority="302" operator="equal">
      <formula>"Gutzy"</formula>
    </cfRule>
    <cfRule type="cellIs" dxfId="6430" priority="303" operator="equal">
      <formula>"LCP"</formula>
    </cfRule>
  </conditionalFormatting>
  <conditionalFormatting sqref="Y100">
    <cfRule type="cellIs" dxfId="6429" priority="299" operator="equal">
      <formula>"SLC"</formula>
    </cfRule>
  </conditionalFormatting>
  <conditionalFormatting sqref="Y100">
    <cfRule type="cellIs" dxfId="6428" priority="295" operator="equal">
      <formula>"IDF"</formula>
    </cfRule>
    <cfRule type="cellIs" dxfId="6427" priority="296" operator="equal">
      <formula>"Costco"</formula>
    </cfRule>
    <cfRule type="cellIs" dxfId="6426" priority="297" operator="equal">
      <formula>"Gutzy"</formula>
    </cfRule>
    <cfRule type="cellIs" dxfId="6425" priority="298" operator="equal">
      <formula>"LCP"</formula>
    </cfRule>
  </conditionalFormatting>
  <conditionalFormatting sqref="AG100">
    <cfRule type="cellIs" dxfId="6424" priority="294" operator="equal">
      <formula>"SLC"</formula>
    </cfRule>
  </conditionalFormatting>
  <conditionalFormatting sqref="AG100">
    <cfRule type="cellIs" dxfId="6423" priority="290" operator="equal">
      <formula>"IDF"</formula>
    </cfRule>
    <cfRule type="cellIs" dxfId="6422" priority="291" operator="equal">
      <formula>"Costco"</formula>
    </cfRule>
    <cfRule type="cellIs" dxfId="6421" priority="292" operator="equal">
      <formula>"Gutzy"</formula>
    </cfRule>
    <cfRule type="cellIs" dxfId="6420" priority="293" operator="equal">
      <formula>"LCP"</formula>
    </cfRule>
  </conditionalFormatting>
  <conditionalFormatting sqref="AO100">
    <cfRule type="cellIs" dxfId="6419" priority="289" operator="equal">
      <formula>"SLC"</formula>
    </cfRule>
  </conditionalFormatting>
  <conditionalFormatting sqref="AO100">
    <cfRule type="cellIs" dxfId="6418" priority="285" operator="equal">
      <formula>"IDF"</formula>
    </cfRule>
    <cfRule type="cellIs" dxfId="6417" priority="286" operator="equal">
      <formula>"Costco"</formula>
    </cfRule>
    <cfRule type="cellIs" dxfId="6416" priority="287" operator="equal">
      <formula>"Gutzy"</formula>
    </cfRule>
    <cfRule type="cellIs" dxfId="6415" priority="288" operator="equal">
      <formula>"LCP"</formula>
    </cfRule>
  </conditionalFormatting>
  <conditionalFormatting sqref="AW100">
    <cfRule type="cellIs" dxfId="6414" priority="284" operator="equal">
      <formula>"SLC"</formula>
    </cfRule>
  </conditionalFormatting>
  <conditionalFormatting sqref="AW100">
    <cfRule type="cellIs" dxfId="6413" priority="280" operator="equal">
      <formula>"IDF"</formula>
    </cfRule>
    <cfRule type="cellIs" dxfId="6412" priority="281" operator="equal">
      <formula>"Costco"</formula>
    </cfRule>
    <cfRule type="cellIs" dxfId="6411" priority="282" operator="equal">
      <formula>"Gutzy"</formula>
    </cfRule>
    <cfRule type="cellIs" dxfId="6410" priority="283" operator="equal">
      <formula>"LCP"</formula>
    </cfRule>
  </conditionalFormatting>
  <conditionalFormatting sqref="J27">
    <cfRule type="cellIs" dxfId="6409" priority="279" operator="equal">
      <formula>"SLC"</formula>
    </cfRule>
  </conditionalFormatting>
  <conditionalFormatting sqref="J27">
    <cfRule type="cellIs" dxfId="6408" priority="275" operator="equal">
      <formula>"IDF"</formula>
    </cfRule>
    <cfRule type="cellIs" dxfId="6407" priority="276" operator="equal">
      <formula>"Costco"</formula>
    </cfRule>
    <cfRule type="cellIs" dxfId="6406" priority="277" operator="equal">
      <formula>"Gutzy"</formula>
    </cfRule>
    <cfRule type="cellIs" dxfId="6405" priority="278" operator="equal">
      <formula>"LCP"</formula>
    </cfRule>
  </conditionalFormatting>
  <conditionalFormatting sqref="J27">
    <cfRule type="cellIs" dxfId="6404" priority="274" operator="equal">
      <formula>"Receiving"</formula>
    </cfRule>
  </conditionalFormatting>
  <conditionalFormatting sqref="S28:S29 S23 S25:S26">
    <cfRule type="cellIs" dxfId="6403" priority="273" operator="equal">
      <formula>"SLC"</formula>
    </cfRule>
  </conditionalFormatting>
  <conditionalFormatting sqref="S28:S29 S23 S25:S26">
    <cfRule type="cellIs" dxfId="6402" priority="269" operator="equal">
      <formula>"IDF"</formula>
    </cfRule>
    <cfRule type="cellIs" dxfId="6401" priority="270" operator="equal">
      <formula>"Costco"</formula>
    </cfRule>
    <cfRule type="cellIs" dxfId="6400" priority="271" operator="equal">
      <formula>"Gutzy"</formula>
    </cfRule>
    <cfRule type="cellIs" dxfId="6399" priority="272" operator="equal">
      <formula>"LCP"</formula>
    </cfRule>
  </conditionalFormatting>
  <conditionalFormatting sqref="S28:S29 S23 S25:S26">
    <cfRule type="cellIs" dxfId="6398" priority="268" operator="equal">
      <formula>"Receiving"</formula>
    </cfRule>
  </conditionalFormatting>
  <conditionalFormatting sqref="J89">
    <cfRule type="cellIs" dxfId="6397" priority="267" operator="equal">
      <formula>"SLC"</formula>
    </cfRule>
  </conditionalFormatting>
  <conditionalFormatting sqref="J89">
    <cfRule type="cellIs" dxfId="6396" priority="263" operator="equal">
      <formula>"IDF"</formula>
    </cfRule>
    <cfRule type="cellIs" dxfId="6395" priority="264" operator="equal">
      <formula>"Costco"</formula>
    </cfRule>
    <cfRule type="cellIs" dxfId="6394" priority="265" operator="equal">
      <formula>"Gutzy"</formula>
    </cfRule>
    <cfRule type="cellIs" dxfId="6393" priority="266" operator="equal">
      <formula>"LCP"</formula>
    </cfRule>
  </conditionalFormatting>
  <conditionalFormatting sqref="J89">
    <cfRule type="cellIs" dxfId="6392" priority="262" operator="equal">
      <formula>"Receiving"</formula>
    </cfRule>
  </conditionalFormatting>
  <conditionalFormatting sqref="J30">
    <cfRule type="cellIs" dxfId="6391" priority="261" operator="equal">
      <formula>"SLC"</formula>
    </cfRule>
  </conditionalFormatting>
  <conditionalFormatting sqref="J30">
    <cfRule type="cellIs" dxfId="6390" priority="257" operator="equal">
      <formula>"IDF"</formula>
    </cfRule>
    <cfRule type="cellIs" dxfId="6389" priority="258" operator="equal">
      <formula>"Costco"</formula>
    </cfRule>
    <cfRule type="cellIs" dxfId="6388" priority="259" operator="equal">
      <formula>"Gutzy"</formula>
    </cfRule>
    <cfRule type="cellIs" dxfId="6387" priority="260" operator="equal">
      <formula>"LCP"</formula>
    </cfRule>
  </conditionalFormatting>
  <conditionalFormatting sqref="J30">
    <cfRule type="cellIs" dxfId="6386" priority="256" operator="equal">
      <formula>"Receiving"</formula>
    </cfRule>
  </conditionalFormatting>
  <conditionalFormatting sqref="J27:J30">
    <cfRule type="cellIs" dxfId="6385" priority="255" operator="equal">
      <formula>"SLC"</formula>
    </cfRule>
  </conditionalFormatting>
  <conditionalFormatting sqref="J27:J30">
    <cfRule type="cellIs" dxfId="6384" priority="251" operator="equal">
      <formula>"IDF"</formula>
    </cfRule>
    <cfRule type="cellIs" dxfId="6383" priority="252" operator="equal">
      <formula>"Costco"</formula>
    </cfRule>
    <cfRule type="cellIs" dxfId="6382" priority="253" operator="equal">
      <formula>"Gutzy"</formula>
    </cfRule>
    <cfRule type="cellIs" dxfId="6381" priority="254" operator="equal">
      <formula>"LCP"</formula>
    </cfRule>
  </conditionalFormatting>
  <conditionalFormatting sqref="J27:J30">
    <cfRule type="cellIs" dxfId="6380" priority="250" operator="equal">
      <formula>"Receiving"</formula>
    </cfRule>
  </conditionalFormatting>
  <conditionalFormatting sqref="S27">
    <cfRule type="cellIs" dxfId="6379" priority="249" operator="equal">
      <formula>"SLC"</formula>
    </cfRule>
  </conditionalFormatting>
  <conditionalFormatting sqref="S27">
    <cfRule type="cellIs" dxfId="6378" priority="245" operator="equal">
      <formula>"IDF"</formula>
    </cfRule>
    <cfRule type="cellIs" dxfId="6377" priority="246" operator="equal">
      <formula>"Costco"</formula>
    </cfRule>
    <cfRule type="cellIs" dxfId="6376" priority="247" operator="equal">
      <formula>"Gutzy"</formula>
    </cfRule>
    <cfRule type="cellIs" dxfId="6375" priority="248" operator="equal">
      <formula>"LCP"</formula>
    </cfRule>
  </conditionalFormatting>
  <conditionalFormatting sqref="S27">
    <cfRule type="cellIs" dxfId="6374" priority="244" operator="equal">
      <formula>"Receiving"</formula>
    </cfRule>
  </conditionalFormatting>
  <conditionalFormatting sqref="S30">
    <cfRule type="cellIs" dxfId="6373" priority="243" operator="equal">
      <formula>"SLC"</formula>
    </cfRule>
  </conditionalFormatting>
  <conditionalFormatting sqref="S30">
    <cfRule type="cellIs" dxfId="6372" priority="239" operator="equal">
      <formula>"IDF"</formula>
    </cfRule>
    <cfRule type="cellIs" dxfId="6371" priority="240" operator="equal">
      <formula>"Costco"</formula>
    </cfRule>
    <cfRule type="cellIs" dxfId="6370" priority="241" operator="equal">
      <formula>"Gutzy"</formula>
    </cfRule>
    <cfRule type="cellIs" dxfId="6369" priority="242" operator="equal">
      <formula>"LCP"</formula>
    </cfRule>
  </conditionalFormatting>
  <conditionalFormatting sqref="S30">
    <cfRule type="cellIs" dxfId="6368" priority="238" operator="equal">
      <formula>"Receiving"</formula>
    </cfRule>
  </conditionalFormatting>
  <conditionalFormatting sqref="J26 J5:J18">
    <cfRule type="cellIs" dxfId="6367" priority="237" operator="equal">
      <formula>"SLC"</formula>
    </cfRule>
  </conditionalFormatting>
  <conditionalFormatting sqref="J26 J5:J18">
    <cfRule type="cellIs" dxfId="6366" priority="233" operator="equal">
      <formula>"IDF"</formula>
    </cfRule>
    <cfRule type="cellIs" dxfId="6365" priority="234" operator="equal">
      <formula>"Costco"</formula>
    </cfRule>
    <cfRule type="cellIs" dxfId="6364" priority="235" operator="equal">
      <formula>"Gutzy"</formula>
    </cfRule>
    <cfRule type="cellIs" dxfId="6363" priority="236" operator="equal">
      <formula>"LCP"</formula>
    </cfRule>
  </conditionalFormatting>
  <conditionalFormatting sqref="J26 J5:J18">
    <cfRule type="cellIs" dxfId="6362" priority="232" operator="equal">
      <formula>"Receiving"</formula>
    </cfRule>
  </conditionalFormatting>
  <conditionalFormatting sqref="J19:J24">
    <cfRule type="cellIs" dxfId="6361" priority="231" operator="equal">
      <formula>"SLC"</formula>
    </cfRule>
  </conditionalFormatting>
  <conditionalFormatting sqref="J19:J24">
    <cfRule type="cellIs" dxfId="6360" priority="227" operator="equal">
      <formula>"IDF"</formula>
    </cfRule>
    <cfRule type="cellIs" dxfId="6359" priority="228" operator="equal">
      <formula>"Costco"</formula>
    </cfRule>
    <cfRule type="cellIs" dxfId="6358" priority="229" operator="equal">
      <formula>"Gutzy"</formula>
    </cfRule>
    <cfRule type="cellIs" dxfId="6357" priority="230" operator="equal">
      <formula>"LCP"</formula>
    </cfRule>
  </conditionalFormatting>
  <conditionalFormatting sqref="J19:J24">
    <cfRule type="cellIs" dxfId="6356" priority="226" operator="equal">
      <formula>"Receiving"</formula>
    </cfRule>
  </conditionalFormatting>
  <conditionalFormatting sqref="S5:S18">
    <cfRule type="cellIs" dxfId="6355" priority="225" operator="equal">
      <formula>"SLC"</formula>
    </cfRule>
  </conditionalFormatting>
  <conditionalFormatting sqref="S5:S18">
    <cfRule type="cellIs" dxfId="6354" priority="221" operator="equal">
      <formula>"IDF"</formula>
    </cfRule>
    <cfRule type="cellIs" dxfId="6353" priority="222" operator="equal">
      <formula>"Costco"</formula>
    </cfRule>
    <cfRule type="cellIs" dxfId="6352" priority="223" operator="equal">
      <formula>"Gutzy"</formula>
    </cfRule>
    <cfRule type="cellIs" dxfId="6351" priority="224" operator="equal">
      <formula>"LCP"</formula>
    </cfRule>
  </conditionalFormatting>
  <conditionalFormatting sqref="S5:S18">
    <cfRule type="cellIs" dxfId="6350" priority="220" operator="equal">
      <formula>"Receiving"</formula>
    </cfRule>
  </conditionalFormatting>
  <conditionalFormatting sqref="S19:S23">
    <cfRule type="cellIs" dxfId="6349" priority="219" operator="equal">
      <formula>"SLC"</formula>
    </cfRule>
  </conditionalFormatting>
  <conditionalFormatting sqref="S19:S23">
    <cfRule type="cellIs" dxfId="6348" priority="215" operator="equal">
      <formula>"IDF"</formula>
    </cfRule>
    <cfRule type="cellIs" dxfId="6347" priority="216" operator="equal">
      <formula>"Costco"</formula>
    </cfRule>
    <cfRule type="cellIs" dxfId="6346" priority="217" operator="equal">
      <formula>"Gutzy"</formula>
    </cfRule>
    <cfRule type="cellIs" dxfId="6345" priority="218" operator="equal">
      <formula>"LCP"</formula>
    </cfRule>
  </conditionalFormatting>
  <conditionalFormatting sqref="S19:S23">
    <cfRule type="cellIs" dxfId="6344" priority="214" operator="equal">
      <formula>"Receiving"</formula>
    </cfRule>
  </conditionalFormatting>
  <conditionalFormatting sqref="S24">
    <cfRule type="cellIs" dxfId="6343" priority="213" operator="equal">
      <formula>"SLC"</formula>
    </cfRule>
  </conditionalFormatting>
  <conditionalFormatting sqref="S24">
    <cfRule type="cellIs" dxfId="6342" priority="209" operator="equal">
      <formula>"IDF"</formula>
    </cfRule>
    <cfRule type="cellIs" dxfId="6341" priority="210" operator="equal">
      <formula>"Costco"</formula>
    </cfRule>
    <cfRule type="cellIs" dxfId="6340" priority="211" operator="equal">
      <formula>"Gutzy"</formula>
    </cfRule>
    <cfRule type="cellIs" dxfId="6339" priority="212" operator="equal">
      <formula>"LCP"</formula>
    </cfRule>
  </conditionalFormatting>
  <conditionalFormatting sqref="S24">
    <cfRule type="cellIs" dxfId="6338" priority="208" operator="equal">
      <formula>"Receiving"</formula>
    </cfRule>
  </conditionalFormatting>
  <conditionalFormatting sqref="A30">
    <cfRule type="cellIs" dxfId="6337" priority="207" operator="equal">
      <formula>"SLC"</formula>
    </cfRule>
  </conditionalFormatting>
  <conditionalFormatting sqref="A30">
    <cfRule type="cellIs" dxfId="6336" priority="203" operator="equal">
      <formula>"IDF"</formula>
    </cfRule>
    <cfRule type="cellIs" dxfId="6335" priority="204" operator="equal">
      <formula>"Costco"</formula>
    </cfRule>
    <cfRule type="cellIs" dxfId="6334" priority="205" operator="equal">
      <formula>"Gutzy"</formula>
    </cfRule>
    <cfRule type="cellIs" dxfId="6333" priority="206" operator="equal">
      <formula>"LCP"</formula>
    </cfRule>
  </conditionalFormatting>
  <conditionalFormatting sqref="A30">
    <cfRule type="cellIs" dxfId="6332" priority="202" operator="equal">
      <formula>"Receiving"</formula>
    </cfRule>
  </conditionalFormatting>
  <conditionalFormatting sqref="A30">
    <cfRule type="cellIs" dxfId="6331" priority="201" operator="equal">
      <formula>"SLC"</formula>
    </cfRule>
  </conditionalFormatting>
  <conditionalFormatting sqref="A30">
    <cfRule type="cellIs" dxfId="6330" priority="197" operator="equal">
      <formula>"IDF"</formula>
    </cfRule>
    <cfRule type="cellIs" dxfId="6329" priority="198" operator="equal">
      <formula>"Costco"</formula>
    </cfRule>
    <cfRule type="cellIs" dxfId="6328" priority="199" operator="equal">
      <formula>"Gutzy"</formula>
    </cfRule>
    <cfRule type="cellIs" dxfId="6327" priority="200" operator="equal">
      <formula>"LCP"</formula>
    </cfRule>
  </conditionalFormatting>
  <conditionalFormatting sqref="A30">
    <cfRule type="cellIs" dxfId="6326" priority="196" operator="equal">
      <formula>"Receiving"</formula>
    </cfRule>
  </conditionalFormatting>
  <conditionalFormatting sqref="A60">
    <cfRule type="cellIs" dxfId="6325" priority="195" operator="equal">
      <formula>"SLC"</formula>
    </cfRule>
  </conditionalFormatting>
  <conditionalFormatting sqref="A60">
    <cfRule type="cellIs" dxfId="6324" priority="191" operator="equal">
      <formula>"IDF"</formula>
    </cfRule>
    <cfRule type="cellIs" dxfId="6323" priority="192" operator="equal">
      <formula>"Costco"</formula>
    </cfRule>
    <cfRule type="cellIs" dxfId="6322" priority="193" operator="equal">
      <formula>"Gutzy"</formula>
    </cfRule>
    <cfRule type="cellIs" dxfId="6321" priority="194" operator="equal">
      <formula>"LCP"</formula>
    </cfRule>
  </conditionalFormatting>
  <conditionalFormatting sqref="A56">
    <cfRule type="cellIs" dxfId="6320" priority="190" operator="equal">
      <formula>"SLC"</formula>
    </cfRule>
  </conditionalFormatting>
  <conditionalFormatting sqref="A56">
    <cfRule type="cellIs" dxfId="6319" priority="186" operator="equal">
      <formula>"IDF"</formula>
    </cfRule>
    <cfRule type="cellIs" dxfId="6318" priority="187" operator="equal">
      <formula>"Costco"</formula>
    </cfRule>
    <cfRule type="cellIs" dxfId="6317" priority="188" operator="equal">
      <formula>"Gutzy"</formula>
    </cfRule>
    <cfRule type="cellIs" dxfId="6316" priority="189" operator="equal">
      <formula>"LCP"</formula>
    </cfRule>
  </conditionalFormatting>
  <conditionalFormatting sqref="A56">
    <cfRule type="cellIs" dxfId="6315" priority="185" operator="equal">
      <formula>"Receiving"</formula>
    </cfRule>
  </conditionalFormatting>
  <conditionalFormatting sqref="A59">
    <cfRule type="cellIs" dxfId="6314" priority="184" operator="equal">
      <formula>"SLC"</formula>
    </cfRule>
  </conditionalFormatting>
  <conditionalFormatting sqref="A59">
    <cfRule type="cellIs" dxfId="6313" priority="180" operator="equal">
      <formula>"IDF"</formula>
    </cfRule>
    <cfRule type="cellIs" dxfId="6312" priority="181" operator="equal">
      <formula>"Costco"</formula>
    </cfRule>
    <cfRule type="cellIs" dxfId="6311" priority="182" operator="equal">
      <formula>"Gutzy"</formula>
    </cfRule>
    <cfRule type="cellIs" dxfId="6310" priority="183" operator="equal">
      <formula>"LCP"</formula>
    </cfRule>
  </conditionalFormatting>
  <conditionalFormatting sqref="A59">
    <cfRule type="cellIs" dxfId="6309" priority="179" operator="equal">
      <formula>"Receiving"</formula>
    </cfRule>
  </conditionalFormatting>
  <conditionalFormatting sqref="A56:A59">
    <cfRule type="cellIs" dxfId="6308" priority="178" operator="equal">
      <formula>"SLC"</formula>
    </cfRule>
  </conditionalFormatting>
  <conditionalFormatting sqref="A56:A59">
    <cfRule type="cellIs" dxfId="6307" priority="174" operator="equal">
      <formula>"IDF"</formula>
    </cfRule>
    <cfRule type="cellIs" dxfId="6306" priority="175" operator="equal">
      <formula>"Costco"</formula>
    </cfRule>
    <cfRule type="cellIs" dxfId="6305" priority="176" operator="equal">
      <formula>"Gutzy"</formula>
    </cfRule>
    <cfRule type="cellIs" dxfId="6304" priority="177" operator="equal">
      <formula>"LCP"</formula>
    </cfRule>
  </conditionalFormatting>
  <conditionalFormatting sqref="A56:A59">
    <cfRule type="cellIs" dxfId="6303" priority="173" operator="equal">
      <formula>"Receiving"</formula>
    </cfRule>
  </conditionalFormatting>
  <conditionalFormatting sqref="A34:A47">
    <cfRule type="cellIs" dxfId="6302" priority="172" operator="equal">
      <formula>"SLC"</formula>
    </cfRule>
  </conditionalFormatting>
  <conditionalFormatting sqref="A34:A47">
    <cfRule type="cellIs" dxfId="6301" priority="168" operator="equal">
      <formula>"IDF"</formula>
    </cfRule>
    <cfRule type="cellIs" dxfId="6300" priority="169" operator="equal">
      <formula>"Costco"</formula>
    </cfRule>
    <cfRule type="cellIs" dxfId="6299" priority="170" operator="equal">
      <formula>"Gutzy"</formula>
    </cfRule>
    <cfRule type="cellIs" dxfId="6298" priority="171" operator="equal">
      <formula>"LCP"</formula>
    </cfRule>
  </conditionalFormatting>
  <conditionalFormatting sqref="A34:A47">
    <cfRule type="cellIs" dxfId="6297" priority="167" operator="equal">
      <formula>"Receiving"</formula>
    </cfRule>
  </conditionalFormatting>
  <conditionalFormatting sqref="A48:A53">
    <cfRule type="cellIs" dxfId="6296" priority="166" operator="equal">
      <formula>"SLC"</formula>
    </cfRule>
  </conditionalFormatting>
  <conditionalFormatting sqref="A48:A53">
    <cfRule type="cellIs" dxfId="6295" priority="162" operator="equal">
      <formula>"IDF"</formula>
    </cfRule>
    <cfRule type="cellIs" dxfId="6294" priority="163" operator="equal">
      <formula>"Costco"</formula>
    </cfRule>
    <cfRule type="cellIs" dxfId="6293" priority="164" operator="equal">
      <formula>"Gutzy"</formula>
    </cfRule>
    <cfRule type="cellIs" dxfId="6292" priority="165" operator="equal">
      <formula>"LCP"</formula>
    </cfRule>
  </conditionalFormatting>
  <conditionalFormatting sqref="A48:A53">
    <cfRule type="cellIs" dxfId="6291" priority="161" operator="equal">
      <formula>"Receiving"</formula>
    </cfRule>
  </conditionalFormatting>
  <conditionalFormatting sqref="J59">
    <cfRule type="cellIs" dxfId="6290" priority="160" operator="equal">
      <formula>"SLC"</formula>
    </cfRule>
  </conditionalFormatting>
  <conditionalFormatting sqref="J59">
    <cfRule type="cellIs" dxfId="6289" priority="156" operator="equal">
      <formula>"IDF"</formula>
    </cfRule>
    <cfRule type="cellIs" dxfId="6288" priority="157" operator="equal">
      <formula>"Costco"</formula>
    </cfRule>
    <cfRule type="cellIs" dxfId="6287" priority="158" operator="equal">
      <formula>"Gutzy"</formula>
    </cfRule>
    <cfRule type="cellIs" dxfId="6286" priority="159" operator="equal">
      <formula>"LCP"</formula>
    </cfRule>
  </conditionalFormatting>
  <conditionalFormatting sqref="J59">
    <cfRule type="cellIs" dxfId="6285" priority="155" operator="equal">
      <formula>"Receiving"</formula>
    </cfRule>
  </conditionalFormatting>
  <conditionalFormatting sqref="J59">
    <cfRule type="cellIs" dxfId="6284" priority="154" operator="equal">
      <formula>"SLC"</formula>
    </cfRule>
  </conditionalFormatting>
  <conditionalFormatting sqref="J59">
    <cfRule type="cellIs" dxfId="6283" priority="150" operator="equal">
      <formula>"IDF"</formula>
    </cfRule>
    <cfRule type="cellIs" dxfId="6282" priority="151" operator="equal">
      <formula>"Costco"</formula>
    </cfRule>
    <cfRule type="cellIs" dxfId="6281" priority="152" operator="equal">
      <formula>"Gutzy"</formula>
    </cfRule>
    <cfRule type="cellIs" dxfId="6280" priority="153" operator="equal">
      <formula>"LCP"</formula>
    </cfRule>
  </conditionalFormatting>
  <conditionalFormatting sqref="J59">
    <cfRule type="cellIs" dxfId="6279" priority="149" operator="equal">
      <formula>"Receiving"</formula>
    </cfRule>
  </conditionalFormatting>
  <conditionalFormatting sqref="J34:J47">
    <cfRule type="cellIs" dxfId="6278" priority="148" operator="equal">
      <formula>"SLC"</formula>
    </cfRule>
  </conditionalFormatting>
  <conditionalFormatting sqref="J34:J47">
    <cfRule type="cellIs" dxfId="6277" priority="144" operator="equal">
      <formula>"IDF"</formula>
    </cfRule>
    <cfRule type="cellIs" dxfId="6276" priority="145" operator="equal">
      <formula>"Costco"</formula>
    </cfRule>
    <cfRule type="cellIs" dxfId="6275" priority="146" operator="equal">
      <formula>"Gutzy"</formula>
    </cfRule>
    <cfRule type="cellIs" dxfId="6274" priority="147" operator="equal">
      <formula>"LCP"</formula>
    </cfRule>
  </conditionalFormatting>
  <conditionalFormatting sqref="J34:J47">
    <cfRule type="cellIs" dxfId="6273" priority="143" operator="equal">
      <formula>"Receiving"</formula>
    </cfRule>
  </conditionalFormatting>
  <conditionalFormatting sqref="J48:J52">
    <cfRule type="cellIs" dxfId="6272" priority="142" operator="equal">
      <formula>"SLC"</formula>
    </cfRule>
  </conditionalFormatting>
  <conditionalFormatting sqref="J48:J52">
    <cfRule type="cellIs" dxfId="6271" priority="138" operator="equal">
      <formula>"IDF"</formula>
    </cfRule>
    <cfRule type="cellIs" dxfId="6270" priority="139" operator="equal">
      <formula>"Costco"</formula>
    </cfRule>
    <cfRule type="cellIs" dxfId="6269" priority="140" operator="equal">
      <formula>"Gutzy"</formula>
    </cfRule>
    <cfRule type="cellIs" dxfId="6268" priority="141" operator="equal">
      <formula>"LCP"</formula>
    </cfRule>
  </conditionalFormatting>
  <conditionalFormatting sqref="J48:J52">
    <cfRule type="cellIs" dxfId="6267" priority="137" operator="equal">
      <formula>"Receiving"</formula>
    </cfRule>
  </conditionalFormatting>
  <conditionalFormatting sqref="S56">
    <cfRule type="cellIs" dxfId="6266" priority="136" operator="equal">
      <formula>"SLC"</formula>
    </cfRule>
  </conditionalFormatting>
  <conditionalFormatting sqref="S56">
    <cfRule type="cellIs" dxfId="6265" priority="132" operator="equal">
      <formula>"IDF"</formula>
    </cfRule>
    <cfRule type="cellIs" dxfId="6264" priority="133" operator="equal">
      <formula>"Costco"</formula>
    </cfRule>
    <cfRule type="cellIs" dxfId="6263" priority="134" operator="equal">
      <formula>"Gutzy"</formula>
    </cfRule>
    <cfRule type="cellIs" dxfId="6262" priority="135" operator="equal">
      <formula>"LCP"</formula>
    </cfRule>
  </conditionalFormatting>
  <conditionalFormatting sqref="S56">
    <cfRule type="cellIs" dxfId="6261" priority="131" operator="equal">
      <formula>"Receiving"</formula>
    </cfRule>
  </conditionalFormatting>
  <conditionalFormatting sqref="S59">
    <cfRule type="cellIs" dxfId="6260" priority="130" operator="equal">
      <formula>"SLC"</formula>
    </cfRule>
  </conditionalFormatting>
  <conditionalFormatting sqref="S59">
    <cfRule type="cellIs" dxfId="6259" priority="126" operator="equal">
      <formula>"IDF"</formula>
    </cfRule>
    <cfRule type="cellIs" dxfId="6258" priority="127" operator="equal">
      <formula>"Costco"</formula>
    </cfRule>
    <cfRule type="cellIs" dxfId="6257" priority="128" operator="equal">
      <formula>"Gutzy"</formula>
    </cfRule>
    <cfRule type="cellIs" dxfId="6256" priority="129" operator="equal">
      <formula>"LCP"</formula>
    </cfRule>
  </conditionalFormatting>
  <conditionalFormatting sqref="S59">
    <cfRule type="cellIs" dxfId="6255" priority="125" operator="equal">
      <formula>"Receiving"</formula>
    </cfRule>
  </conditionalFormatting>
  <conditionalFormatting sqref="S56:S59">
    <cfRule type="cellIs" dxfId="6254" priority="124" operator="equal">
      <formula>"SLC"</formula>
    </cfRule>
  </conditionalFormatting>
  <conditionalFormatting sqref="S56:S59">
    <cfRule type="cellIs" dxfId="6253" priority="120" operator="equal">
      <formula>"IDF"</formula>
    </cfRule>
    <cfRule type="cellIs" dxfId="6252" priority="121" operator="equal">
      <formula>"Costco"</formula>
    </cfRule>
    <cfRule type="cellIs" dxfId="6251" priority="122" operator="equal">
      <formula>"Gutzy"</formula>
    </cfRule>
    <cfRule type="cellIs" dxfId="6250" priority="123" operator="equal">
      <formula>"LCP"</formula>
    </cfRule>
  </conditionalFormatting>
  <conditionalFormatting sqref="S56:S59">
    <cfRule type="cellIs" dxfId="6249" priority="119" operator="equal">
      <formula>"Receiving"</formula>
    </cfRule>
  </conditionalFormatting>
  <conditionalFormatting sqref="S54:S55 S34:S47">
    <cfRule type="cellIs" dxfId="6248" priority="118" operator="equal">
      <formula>"SLC"</formula>
    </cfRule>
  </conditionalFormatting>
  <conditionalFormatting sqref="S54:S55 S34:S47">
    <cfRule type="cellIs" dxfId="6247" priority="114" operator="equal">
      <formula>"IDF"</formula>
    </cfRule>
    <cfRule type="cellIs" dxfId="6246" priority="115" operator="equal">
      <formula>"Costco"</formula>
    </cfRule>
    <cfRule type="cellIs" dxfId="6245" priority="116" operator="equal">
      <formula>"Gutzy"</formula>
    </cfRule>
    <cfRule type="cellIs" dxfId="6244" priority="117" operator="equal">
      <formula>"LCP"</formula>
    </cfRule>
  </conditionalFormatting>
  <conditionalFormatting sqref="S54:S55 S34:S47">
    <cfRule type="cellIs" dxfId="6243" priority="113" operator="equal">
      <formula>"Receiving"</formula>
    </cfRule>
  </conditionalFormatting>
  <conditionalFormatting sqref="S48:S53">
    <cfRule type="cellIs" dxfId="6242" priority="112" operator="equal">
      <formula>"SLC"</formula>
    </cfRule>
  </conditionalFormatting>
  <conditionalFormatting sqref="S48:S53">
    <cfRule type="cellIs" dxfId="6241" priority="108" operator="equal">
      <formula>"IDF"</formula>
    </cfRule>
    <cfRule type="cellIs" dxfId="6240" priority="109" operator="equal">
      <formula>"Costco"</formula>
    </cfRule>
    <cfRule type="cellIs" dxfId="6239" priority="110" operator="equal">
      <formula>"Gutzy"</formula>
    </cfRule>
    <cfRule type="cellIs" dxfId="6238" priority="111" operator="equal">
      <formula>"LCP"</formula>
    </cfRule>
  </conditionalFormatting>
  <conditionalFormatting sqref="S48:S53">
    <cfRule type="cellIs" dxfId="6237" priority="107" operator="equal">
      <formula>"Receiving"</formula>
    </cfRule>
  </conditionalFormatting>
  <conditionalFormatting sqref="A87">
    <cfRule type="cellIs" dxfId="6236" priority="106" operator="equal">
      <formula>"SLC"</formula>
    </cfRule>
  </conditionalFormatting>
  <conditionalFormatting sqref="A87">
    <cfRule type="cellIs" dxfId="6235" priority="102" operator="equal">
      <formula>"IDF"</formula>
    </cfRule>
    <cfRule type="cellIs" dxfId="6234" priority="103" operator="equal">
      <formula>"Costco"</formula>
    </cfRule>
    <cfRule type="cellIs" dxfId="6233" priority="104" operator="equal">
      <formula>"Gutzy"</formula>
    </cfRule>
    <cfRule type="cellIs" dxfId="6232" priority="105" operator="equal">
      <formula>"LCP"</formula>
    </cfRule>
  </conditionalFormatting>
  <conditionalFormatting sqref="A87">
    <cfRule type="cellIs" dxfId="6231" priority="101" operator="equal">
      <formula>"Receiving"</formula>
    </cfRule>
  </conditionalFormatting>
  <conditionalFormatting sqref="A85:A87">
    <cfRule type="cellIs" dxfId="6230" priority="100" operator="equal">
      <formula>"SLC"</formula>
    </cfRule>
  </conditionalFormatting>
  <conditionalFormatting sqref="A85:A87">
    <cfRule type="cellIs" dxfId="6229" priority="96" operator="equal">
      <formula>"IDF"</formula>
    </cfRule>
    <cfRule type="cellIs" dxfId="6228" priority="97" operator="equal">
      <formula>"Costco"</formula>
    </cfRule>
    <cfRule type="cellIs" dxfId="6227" priority="98" operator="equal">
      <formula>"Gutzy"</formula>
    </cfRule>
    <cfRule type="cellIs" dxfId="6226" priority="99" operator="equal">
      <formula>"LCP"</formula>
    </cfRule>
  </conditionalFormatting>
  <conditionalFormatting sqref="A85:A87">
    <cfRule type="cellIs" dxfId="6225" priority="95" operator="equal">
      <formula>"Receiving"</formula>
    </cfRule>
  </conditionalFormatting>
  <conditionalFormatting sqref="A82 A62:A75">
    <cfRule type="cellIs" dxfId="6224" priority="94" operator="equal">
      <formula>"SLC"</formula>
    </cfRule>
  </conditionalFormatting>
  <conditionalFormatting sqref="A82 A62:A75">
    <cfRule type="cellIs" dxfId="6223" priority="90" operator="equal">
      <formula>"IDF"</formula>
    </cfRule>
    <cfRule type="cellIs" dxfId="6222" priority="91" operator="equal">
      <formula>"Costco"</formula>
    </cfRule>
    <cfRule type="cellIs" dxfId="6221" priority="92" operator="equal">
      <formula>"Gutzy"</formula>
    </cfRule>
    <cfRule type="cellIs" dxfId="6220" priority="93" operator="equal">
      <formula>"LCP"</formula>
    </cfRule>
  </conditionalFormatting>
  <conditionalFormatting sqref="A82 A62:A75">
    <cfRule type="cellIs" dxfId="6219" priority="89" operator="equal">
      <formula>"Receiving"</formula>
    </cfRule>
  </conditionalFormatting>
  <conditionalFormatting sqref="A76:A81">
    <cfRule type="cellIs" dxfId="6218" priority="88" operator="equal">
      <formula>"SLC"</formula>
    </cfRule>
  </conditionalFormatting>
  <conditionalFormatting sqref="A76:A81">
    <cfRule type="cellIs" dxfId="6217" priority="84" operator="equal">
      <formula>"IDF"</formula>
    </cfRule>
    <cfRule type="cellIs" dxfId="6216" priority="85" operator="equal">
      <formula>"Costco"</formula>
    </cfRule>
    <cfRule type="cellIs" dxfId="6215" priority="86" operator="equal">
      <formula>"Gutzy"</formula>
    </cfRule>
    <cfRule type="cellIs" dxfId="6214" priority="87" operator="equal">
      <formula>"LCP"</formula>
    </cfRule>
  </conditionalFormatting>
  <conditionalFormatting sqref="A76:A81">
    <cfRule type="cellIs" dxfId="6213" priority="83" operator="equal">
      <formula>"Receiving"</formula>
    </cfRule>
  </conditionalFormatting>
  <conditionalFormatting sqref="A89:A97 H89:H97">
    <cfRule type="cellIs" dxfId="6212" priority="82" operator="equal">
      <formula>"SLC"</formula>
    </cfRule>
  </conditionalFormatting>
  <conditionalFormatting sqref="A89:A97 H89:H97">
    <cfRule type="cellIs" dxfId="6211" priority="78" operator="equal">
      <formula>"IDF"</formula>
    </cfRule>
    <cfRule type="cellIs" dxfId="6210" priority="79" operator="equal">
      <formula>"Costco"</formula>
    </cfRule>
    <cfRule type="cellIs" dxfId="6209" priority="80" operator="equal">
      <formula>"Gutzy"</formula>
    </cfRule>
    <cfRule type="cellIs" dxfId="6208" priority="81" operator="equal">
      <formula>"LCP"</formula>
    </cfRule>
  </conditionalFormatting>
  <conditionalFormatting sqref="A89:A97 H89:H97">
    <cfRule type="cellIs" dxfId="6207" priority="77" operator="equal">
      <formula>"Receiving"</formula>
    </cfRule>
  </conditionalFormatting>
  <conditionalFormatting sqref="S71:S76 N62:N67 N71:N77">
    <cfRule type="cellIs" dxfId="6206" priority="76" operator="equal">
      <formula>"SLC"</formula>
    </cfRule>
  </conditionalFormatting>
  <conditionalFormatting sqref="S71:S76 N62:N67 N71:N77">
    <cfRule type="cellIs" dxfId="6205" priority="72" operator="equal">
      <formula>"IDF"</formula>
    </cfRule>
    <cfRule type="cellIs" dxfId="6204" priority="73" operator="equal">
      <formula>"Costco"</formula>
    </cfRule>
    <cfRule type="cellIs" dxfId="6203" priority="74" operator="equal">
      <formula>"Gutzy"</formula>
    </cfRule>
    <cfRule type="cellIs" dxfId="6202" priority="75" operator="equal">
      <formula>"LCP"</formula>
    </cfRule>
  </conditionalFormatting>
  <conditionalFormatting sqref="S71:S76">
    <cfRule type="cellIs" dxfId="6201" priority="71" operator="equal">
      <formula>"Receiving"</formula>
    </cfRule>
  </conditionalFormatting>
  <conditionalFormatting sqref="Q62:Q66 T72:T77 W62:W67 O61 U71 L61:L67 S62:T67">
    <cfRule type="cellIs" dxfId="6200" priority="70" operator="equal">
      <formula>"SLC"</formula>
    </cfRule>
  </conditionalFormatting>
  <conditionalFormatting sqref="Q62:Q66 T72:T77 W62:W67 O61 U71 L61:L67 S62:T67">
    <cfRule type="cellIs" dxfId="6199" priority="66" operator="equal">
      <formula>"IDF"</formula>
    </cfRule>
    <cfRule type="cellIs" dxfId="6198" priority="67" operator="equal">
      <formula>"Costco"</formula>
    </cfRule>
    <cfRule type="cellIs" dxfId="6197" priority="68" operator="equal">
      <formula>"Gutzy"</formula>
    </cfRule>
    <cfRule type="cellIs" dxfId="6196" priority="69" operator="equal">
      <formula>"LCP"</formula>
    </cfRule>
  </conditionalFormatting>
  <conditionalFormatting sqref="Q72:Q77">
    <cfRule type="cellIs" dxfId="6195" priority="65" operator="equal">
      <formula>"SLC"</formula>
    </cfRule>
  </conditionalFormatting>
  <conditionalFormatting sqref="Q72:Q77">
    <cfRule type="cellIs" dxfId="6194" priority="61" operator="equal">
      <formula>"IDF"</formula>
    </cfRule>
    <cfRule type="cellIs" dxfId="6193" priority="62" operator="equal">
      <formula>"Costco"</formula>
    </cfRule>
    <cfRule type="cellIs" dxfId="6192" priority="63" operator="equal">
      <formula>"Gutzy"</formula>
    </cfRule>
    <cfRule type="cellIs" dxfId="6191" priority="64" operator="equal">
      <formula>"LCP"</formula>
    </cfRule>
  </conditionalFormatting>
  <conditionalFormatting sqref="W72:W77">
    <cfRule type="cellIs" dxfId="6190" priority="60" operator="equal">
      <formula>"SLC"</formula>
    </cfRule>
  </conditionalFormatting>
  <conditionalFormatting sqref="W72:W77">
    <cfRule type="cellIs" dxfId="6189" priority="56" operator="equal">
      <formula>"IDF"</formula>
    </cfRule>
    <cfRule type="cellIs" dxfId="6188" priority="57" operator="equal">
      <formula>"Costco"</formula>
    </cfRule>
    <cfRule type="cellIs" dxfId="6187" priority="58" operator="equal">
      <formula>"Gutzy"</formula>
    </cfRule>
    <cfRule type="cellIs" dxfId="6186" priority="59" operator="equal">
      <formula>"LCP"</formula>
    </cfRule>
  </conditionalFormatting>
  <conditionalFormatting sqref="N71:N77 U71 L61:L67 S62:S67">
    <cfRule type="cellIs" dxfId="6185" priority="55" operator="equal">
      <formula>"Receiving"</formula>
    </cfRule>
  </conditionalFormatting>
  <conditionalFormatting sqref="A26">
    <cfRule type="cellIs" dxfId="6184" priority="54" operator="equal">
      <formula>"SLC"</formula>
    </cfRule>
  </conditionalFormatting>
  <conditionalFormatting sqref="A26">
    <cfRule type="cellIs" dxfId="6183" priority="50" operator="equal">
      <formula>"IDF"</formula>
    </cfRule>
    <cfRule type="cellIs" dxfId="6182" priority="51" operator="equal">
      <formula>"Costco"</formula>
    </cfRule>
    <cfRule type="cellIs" dxfId="6181" priority="52" operator="equal">
      <formula>"Gutzy"</formula>
    </cfRule>
    <cfRule type="cellIs" dxfId="6180" priority="53" operator="equal">
      <formula>"LCP"</formula>
    </cfRule>
  </conditionalFormatting>
  <conditionalFormatting sqref="A26">
    <cfRule type="cellIs" dxfId="6179" priority="49" operator="equal">
      <formula>"Receiving"</formula>
    </cfRule>
  </conditionalFormatting>
  <conditionalFormatting sqref="A84">
    <cfRule type="cellIs" dxfId="6178" priority="48" operator="equal">
      <formula>"SLC"</formula>
    </cfRule>
  </conditionalFormatting>
  <conditionalFormatting sqref="A84">
    <cfRule type="cellIs" dxfId="6177" priority="44" operator="equal">
      <formula>"IDF"</formula>
    </cfRule>
    <cfRule type="cellIs" dxfId="6176" priority="45" operator="equal">
      <formula>"Costco"</formula>
    </cfRule>
    <cfRule type="cellIs" dxfId="6175" priority="46" operator="equal">
      <formula>"Gutzy"</formula>
    </cfRule>
    <cfRule type="cellIs" dxfId="6174" priority="47" operator="equal">
      <formula>"LCP"</formula>
    </cfRule>
  </conditionalFormatting>
  <conditionalFormatting sqref="A84">
    <cfRule type="cellIs" dxfId="6173" priority="43" operator="equal">
      <formula>"Receiving"</formula>
    </cfRule>
  </conditionalFormatting>
  <conditionalFormatting sqref="A5:A14">
    <cfRule type="cellIs" dxfId="6172" priority="42" operator="equal">
      <formula>"SLC"</formula>
    </cfRule>
  </conditionalFormatting>
  <conditionalFormatting sqref="A5:A14">
    <cfRule type="cellIs" dxfId="6171" priority="38" operator="equal">
      <formula>"IDF"</formula>
    </cfRule>
    <cfRule type="cellIs" dxfId="6170" priority="39" operator="equal">
      <formula>"Costco"</formula>
    </cfRule>
    <cfRule type="cellIs" dxfId="6169" priority="40" operator="equal">
      <formula>"Gutzy"</formula>
    </cfRule>
    <cfRule type="cellIs" dxfId="6168" priority="41" operator="equal">
      <formula>"LCP"</formula>
    </cfRule>
  </conditionalFormatting>
  <conditionalFormatting sqref="A5:A14">
    <cfRule type="cellIs" dxfId="6167" priority="37" operator="equal">
      <formula>"Receiving"</formula>
    </cfRule>
  </conditionalFormatting>
  <conditionalFormatting sqref="J25">
    <cfRule type="cellIs" dxfId="6166" priority="36" operator="equal">
      <formula>"SLC"</formula>
    </cfRule>
  </conditionalFormatting>
  <conditionalFormatting sqref="J25">
    <cfRule type="cellIs" dxfId="6165" priority="32" operator="equal">
      <formula>"IDF"</formula>
    </cfRule>
    <cfRule type="cellIs" dxfId="6164" priority="33" operator="equal">
      <formula>"Costco"</formula>
    </cfRule>
    <cfRule type="cellIs" dxfId="6163" priority="34" operator="equal">
      <formula>"Gutzy"</formula>
    </cfRule>
    <cfRule type="cellIs" dxfId="6162" priority="35" operator="equal">
      <formula>"LCP"</formula>
    </cfRule>
  </conditionalFormatting>
  <conditionalFormatting sqref="J25">
    <cfRule type="cellIs" dxfId="6161" priority="31" operator="equal">
      <formula>"Receiving"</formula>
    </cfRule>
  </conditionalFormatting>
  <conditionalFormatting sqref="A55">
    <cfRule type="cellIs" dxfId="6160" priority="30" operator="equal">
      <formula>"SLC"</formula>
    </cfRule>
  </conditionalFormatting>
  <conditionalFormatting sqref="A55">
    <cfRule type="cellIs" dxfId="6159" priority="26" operator="equal">
      <formula>"IDF"</formula>
    </cfRule>
    <cfRule type="cellIs" dxfId="6158" priority="27" operator="equal">
      <formula>"Costco"</formula>
    </cfRule>
    <cfRule type="cellIs" dxfId="6157" priority="28" operator="equal">
      <formula>"Gutzy"</formula>
    </cfRule>
    <cfRule type="cellIs" dxfId="6156" priority="29" operator="equal">
      <formula>"LCP"</formula>
    </cfRule>
  </conditionalFormatting>
  <conditionalFormatting sqref="A55">
    <cfRule type="cellIs" dxfId="6155" priority="25" operator="equal">
      <formula>"Receiving"</formula>
    </cfRule>
  </conditionalFormatting>
  <conditionalFormatting sqref="A83">
    <cfRule type="cellIs" dxfId="6154" priority="24" operator="equal">
      <formula>"SLC"</formula>
    </cfRule>
  </conditionalFormatting>
  <conditionalFormatting sqref="A83">
    <cfRule type="cellIs" dxfId="6153" priority="20" operator="equal">
      <formula>"IDF"</formula>
    </cfRule>
    <cfRule type="cellIs" dxfId="6152" priority="21" operator="equal">
      <formula>"Costco"</formula>
    </cfRule>
    <cfRule type="cellIs" dxfId="6151" priority="22" operator="equal">
      <formula>"Gutzy"</formula>
    </cfRule>
    <cfRule type="cellIs" dxfId="6150" priority="23" operator="equal">
      <formula>"LCP"</formula>
    </cfRule>
  </conditionalFormatting>
  <conditionalFormatting sqref="A83">
    <cfRule type="cellIs" dxfId="6149" priority="19" operator="equal">
      <formula>"Receiving"</formula>
    </cfRule>
  </conditionalFormatting>
  <conditionalFormatting sqref="J55 J58">
    <cfRule type="cellIs" dxfId="6148" priority="18" operator="equal">
      <formula>"SLC"</formula>
    </cfRule>
  </conditionalFormatting>
  <conditionalFormatting sqref="J55 J58">
    <cfRule type="cellIs" dxfId="6147" priority="14" operator="equal">
      <formula>"IDF"</formula>
    </cfRule>
    <cfRule type="cellIs" dxfId="6146" priority="15" operator="equal">
      <formula>"Costco"</formula>
    </cfRule>
    <cfRule type="cellIs" dxfId="6145" priority="16" operator="equal">
      <formula>"Gutzy"</formula>
    </cfRule>
    <cfRule type="cellIs" dxfId="6144" priority="17" operator="equal">
      <formula>"LCP"</formula>
    </cfRule>
  </conditionalFormatting>
  <conditionalFormatting sqref="J55 J58">
    <cfRule type="cellIs" dxfId="6143" priority="13" operator="equal">
      <formula>"Receiving"</formula>
    </cfRule>
  </conditionalFormatting>
  <conditionalFormatting sqref="J53 J56">
    <cfRule type="cellIs" dxfId="6142" priority="12" operator="equal">
      <formula>"SLC"</formula>
    </cfRule>
  </conditionalFormatting>
  <conditionalFormatting sqref="J53 J56">
    <cfRule type="cellIs" dxfId="6141" priority="8" operator="equal">
      <formula>"IDF"</formula>
    </cfRule>
    <cfRule type="cellIs" dxfId="6140" priority="9" operator="equal">
      <formula>"Costco"</formula>
    </cfRule>
    <cfRule type="cellIs" dxfId="6139" priority="10" operator="equal">
      <formula>"Gutzy"</formula>
    </cfRule>
    <cfRule type="cellIs" dxfId="6138" priority="11" operator="equal">
      <formula>"LCP"</formula>
    </cfRule>
  </conditionalFormatting>
  <conditionalFormatting sqref="J53 J56">
    <cfRule type="cellIs" dxfId="6137" priority="7" operator="equal">
      <formula>"Receiving"</formula>
    </cfRule>
  </conditionalFormatting>
  <conditionalFormatting sqref="J54 J57">
    <cfRule type="cellIs" dxfId="6136" priority="6" operator="equal">
      <formula>"SLC"</formula>
    </cfRule>
  </conditionalFormatting>
  <conditionalFormatting sqref="J54 J57">
    <cfRule type="cellIs" dxfId="6135" priority="2" operator="equal">
      <formula>"IDF"</formula>
    </cfRule>
    <cfRule type="cellIs" dxfId="6134" priority="3" operator="equal">
      <formula>"Costco"</formula>
    </cfRule>
    <cfRule type="cellIs" dxfId="6133" priority="4" operator="equal">
      <formula>"Gutzy"</formula>
    </cfRule>
    <cfRule type="cellIs" dxfId="6132" priority="5" operator="equal">
      <formula>"LCP"</formula>
    </cfRule>
  </conditionalFormatting>
  <conditionalFormatting sqref="J54 J57">
    <cfRule type="cellIs" dxfId="6131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540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41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80D906E-CBEE-48A7-BDC8-8A5C2B5B4A0C}">
          <x14:formula1>
            <xm:f>Lists!$A$1:$A$52</xm:f>
          </x14:formula1>
          <xm:sqref>C1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EA52A-88B0-41C5-B782-8534ACD6CD22}">
  <sheetPr codeName="Sheet250">
    <tabColor rgb="FFFF0000"/>
    <pageSetUpPr fitToPage="1"/>
  </sheetPr>
  <dimension ref="A1:BC273"/>
  <sheetViews>
    <sheetView topLeftCell="A58" zoomScale="90" zoomScaleNormal="90" zoomScaleSheetLayoutView="37" workbookViewId="0">
      <selection activeCell="M85" sqref="M85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207</v>
      </c>
    </row>
    <row r="2" spans="1:36" ht="8.25" customHeight="1" thickBot="1" x14ac:dyDescent="0.3"/>
    <row r="3" spans="1:36" ht="16.5" thickBot="1" x14ac:dyDescent="0.3">
      <c r="A3" s="476">
        <f>VLOOKUP(C1,Lists!A1:B52,2)</f>
        <v>46117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46118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46119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34295</v>
      </c>
      <c r="C5" s="137">
        <v>81083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34308</v>
      </c>
      <c r="L5" s="137">
        <v>81665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34322</v>
      </c>
      <c r="U5" s="137">
        <v>81703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34296</v>
      </c>
      <c r="C6" s="128">
        <v>81094</v>
      </c>
      <c r="D6" s="128"/>
      <c r="E6" s="128" t="s">
        <v>69</v>
      </c>
      <c r="F6" s="142"/>
      <c r="G6" s="302"/>
      <c r="H6" s="142"/>
      <c r="I6" s="311"/>
      <c r="J6" s="145" t="s">
        <v>19</v>
      </c>
      <c r="K6" s="205">
        <v>34309</v>
      </c>
      <c r="L6" s="128">
        <v>81676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34323</v>
      </c>
      <c r="U6" s="148">
        <v>81704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34297</v>
      </c>
      <c r="C7" s="128">
        <v>81095</v>
      </c>
      <c r="D7" s="128"/>
      <c r="E7" s="128" t="s">
        <v>69</v>
      </c>
      <c r="F7" s="142"/>
      <c r="G7" s="302"/>
      <c r="H7" s="142"/>
      <c r="I7" s="312"/>
      <c r="J7" s="145" t="s">
        <v>19</v>
      </c>
      <c r="K7" s="205">
        <v>34310</v>
      </c>
      <c r="L7" s="128">
        <v>81687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34324</v>
      </c>
      <c r="U7" s="128">
        <v>81705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34298</v>
      </c>
      <c r="C8" s="128">
        <v>81096</v>
      </c>
      <c r="D8" s="128"/>
      <c r="E8" s="128" t="s">
        <v>62</v>
      </c>
      <c r="F8" s="142"/>
      <c r="G8" s="302"/>
      <c r="H8" s="142"/>
      <c r="I8" s="312"/>
      <c r="J8" s="145" t="s">
        <v>19</v>
      </c>
      <c r="K8" s="205">
        <v>34311</v>
      </c>
      <c r="L8" s="128">
        <v>81689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34325</v>
      </c>
      <c r="U8" s="128">
        <v>81706</v>
      </c>
      <c r="V8" s="128"/>
      <c r="W8" s="128" t="s">
        <v>62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34299</v>
      </c>
      <c r="C9" s="128">
        <v>81097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34312</v>
      </c>
      <c r="L9" s="128">
        <v>81690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34326</v>
      </c>
      <c r="U9" s="128">
        <v>81707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34300</v>
      </c>
      <c r="C10" s="128">
        <v>81098</v>
      </c>
      <c r="D10" s="128"/>
      <c r="E10" s="128" t="s">
        <v>71</v>
      </c>
      <c r="F10" s="142"/>
      <c r="G10" s="302"/>
      <c r="H10" s="142"/>
      <c r="I10" s="311"/>
      <c r="J10" s="145" t="s">
        <v>19</v>
      </c>
      <c r="K10" s="205">
        <v>34313</v>
      </c>
      <c r="L10" s="128">
        <v>81701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34327</v>
      </c>
      <c r="U10" s="128">
        <v>81708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34301</v>
      </c>
      <c r="C11" s="128">
        <v>81099</v>
      </c>
      <c r="D11" s="128"/>
      <c r="E11" s="128" t="s">
        <v>89</v>
      </c>
      <c r="F11" s="142"/>
      <c r="G11" s="302"/>
      <c r="H11" s="142"/>
      <c r="I11" s="311"/>
      <c r="J11" s="145" t="s">
        <v>19</v>
      </c>
      <c r="K11" s="205">
        <v>34314</v>
      </c>
      <c r="L11" s="128">
        <v>81702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34328</v>
      </c>
      <c r="U11" s="128">
        <v>81709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34302</v>
      </c>
      <c r="C12" s="128">
        <v>81100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34315</v>
      </c>
      <c r="L12" s="128">
        <v>81712</v>
      </c>
      <c r="M12" s="128"/>
      <c r="N12" s="128" t="s">
        <v>72</v>
      </c>
      <c r="O12" s="142"/>
      <c r="P12" s="302"/>
      <c r="Q12" s="142"/>
      <c r="R12" s="311"/>
      <c r="S12" s="145" t="s">
        <v>19</v>
      </c>
      <c r="T12" s="205">
        <v>34329</v>
      </c>
      <c r="U12" s="128">
        <v>81710</v>
      </c>
      <c r="V12" s="128"/>
      <c r="W12" s="128" t="s">
        <v>62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34303</v>
      </c>
      <c r="C13" s="128">
        <v>81101</v>
      </c>
      <c r="D13" s="128"/>
      <c r="E13" s="128" t="s">
        <v>208</v>
      </c>
      <c r="F13" s="142"/>
      <c r="G13" s="302"/>
      <c r="H13" s="142"/>
      <c r="I13" s="311"/>
      <c r="J13" s="145" t="s">
        <v>19</v>
      </c>
      <c r="K13" s="205">
        <v>34316</v>
      </c>
      <c r="L13" s="128">
        <v>81723</v>
      </c>
      <c r="M13" s="128"/>
      <c r="N13" s="128" t="s">
        <v>71</v>
      </c>
      <c r="O13" s="142"/>
      <c r="P13" s="302"/>
      <c r="Q13" s="142"/>
      <c r="R13" s="311"/>
      <c r="S13" s="145" t="s">
        <v>19</v>
      </c>
      <c r="T13" s="205">
        <v>34330</v>
      </c>
      <c r="U13" s="128">
        <v>81711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34304</v>
      </c>
      <c r="C14" s="128">
        <v>81102</v>
      </c>
      <c r="D14" s="128"/>
      <c r="E14" s="128" t="s">
        <v>70</v>
      </c>
      <c r="F14" s="142"/>
      <c r="G14" s="302"/>
      <c r="H14" s="142"/>
      <c r="I14" s="311"/>
      <c r="J14" s="145" t="s">
        <v>19</v>
      </c>
      <c r="K14" s="205">
        <v>34317</v>
      </c>
      <c r="L14" s="128">
        <v>81734</v>
      </c>
      <c r="M14" s="128"/>
      <c r="N14" s="128" t="s">
        <v>71</v>
      </c>
      <c r="O14" s="142"/>
      <c r="P14" s="302"/>
      <c r="Q14" s="142"/>
      <c r="R14" s="311"/>
      <c r="S14" s="145" t="s">
        <v>19</v>
      </c>
      <c r="T14" s="205">
        <v>34331</v>
      </c>
      <c r="U14" s="128">
        <v>81713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34305</v>
      </c>
      <c r="C15" s="128">
        <v>4501356906</v>
      </c>
      <c r="D15" s="128"/>
      <c r="E15" s="128"/>
      <c r="F15" s="142"/>
      <c r="G15" s="302"/>
      <c r="H15" s="142"/>
      <c r="I15" s="311"/>
      <c r="J15" s="145" t="s">
        <v>20</v>
      </c>
      <c r="K15" s="205">
        <v>34318</v>
      </c>
      <c r="L15" s="128">
        <v>81691</v>
      </c>
      <c r="M15" s="128"/>
      <c r="N15" s="128"/>
      <c r="O15" s="142"/>
      <c r="P15" s="302"/>
      <c r="Q15" s="142"/>
      <c r="R15" s="311"/>
      <c r="S15" s="145" t="s">
        <v>20</v>
      </c>
      <c r="T15" s="205">
        <v>34332</v>
      </c>
      <c r="U15" s="128">
        <v>81693</v>
      </c>
      <c r="V15" s="245">
        <v>280605</v>
      </c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34306</v>
      </c>
      <c r="C16" s="128">
        <v>4501356907</v>
      </c>
      <c r="D16" s="128"/>
      <c r="E16" s="128"/>
      <c r="F16" s="142"/>
      <c r="G16" s="302"/>
      <c r="H16" s="142"/>
      <c r="I16" s="311"/>
      <c r="J16" s="145" t="s">
        <v>20</v>
      </c>
      <c r="K16" s="205">
        <v>34319</v>
      </c>
      <c r="L16" s="148">
        <v>81692</v>
      </c>
      <c r="M16" s="128"/>
      <c r="N16" s="128"/>
      <c r="O16" s="142"/>
      <c r="P16" s="302"/>
      <c r="Q16" s="142"/>
      <c r="R16" s="311"/>
      <c r="S16" s="145" t="s">
        <v>20</v>
      </c>
      <c r="T16" s="205">
        <v>34333</v>
      </c>
      <c r="U16" s="128">
        <v>81694</v>
      </c>
      <c r="V16" s="245">
        <v>280605</v>
      </c>
      <c r="W16" s="128" t="s">
        <v>62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34307</v>
      </c>
      <c r="C17" s="128">
        <v>4501356911</v>
      </c>
      <c r="D17" s="128"/>
      <c r="E17" s="128"/>
      <c r="F17" s="142"/>
      <c r="G17" s="302"/>
      <c r="H17" s="142"/>
      <c r="I17" s="311"/>
      <c r="J17" s="145" t="s">
        <v>22</v>
      </c>
      <c r="K17" s="205">
        <v>34320</v>
      </c>
      <c r="L17" s="128">
        <v>4501357212</v>
      </c>
      <c r="M17" s="128"/>
      <c r="N17" s="128"/>
      <c r="O17" s="142" t="s">
        <v>76</v>
      </c>
      <c r="P17" s="302"/>
      <c r="Q17" s="142"/>
      <c r="R17" s="311"/>
      <c r="S17" s="145" t="s">
        <v>22</v>
      </c>
      <c r="T17" s="205">
        <v>34334</v>
      </c>
      <c r="U17" s="128">
        <v>4501357213</v>
      </c>
      <c r="V17" s="128"/>
      <c r="W17" s="128"/>
      <c r="X17" s="142" t="s">
        <v>14</v>
      </c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22</v>
      </c>
      <c r="K18" s="205">
        <v>34321</v>
      </c>
      <c r="L18" s="128">
        <v>4501357216</v>
      </c>
      <c r="M18" s="128"/>
      <c r="N18" s="128"/>
      <c r="O18" s="142" t="s">
        <v>65</v>
      </c>
      <c r="P18" s="302"/>
      <c r="Q18" s="142"/>
      <c r="R18" s="311"/>
      <c r="S18" s="145" t="s">
        <v>22</v>
      </c>
      <c r="T18" s="205">
        <v>34335</v>
      </c>
      <c r="U18" s="128">
        <v>4501357214</v>
      </c>
      <c r="V18" s="128"/>
      <c r="W18" s="128"/>
      <c r="X18" s="142" t="s">
        <v>76</v>
      </c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 t="s">
        <v>63</v>
      </c>
      <c r="T19" s="205">
        <v>34336</v>
      </c>
      <c r="U19" s="128"/>
      <c r="V19" s="128" t="s">
        <v>209</v>
      </c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12</v>
      </c>
      <c r="K22" s="128"/>
      <c r="L22" s="153" t="s">
        <v>81</v>
      </c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128">
        <v>30041410</v>
      </c>
      <c r="L23" s="153" t="s">
        <v>116</v>
      </c>
      <c r="M23" s="128"/>
      <c r="N23" s="128"/>
      <c r="O23" s="142" t="s">
        <v>117</v>
      </c>
      <c r="P23" s="302"/>
      <c r="Q23" s="142"/>
      <c r="R23" s="311"/>
      <c r="S23" s="152" t="s">
        <v>12</v>
      </c>
      <c r="T23" s="128"/>
      <c r="U23" s="153" t="s">
        <v>81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30039697</v>
      </c>
      <c r="C24" s="128" t="s">
        <v>13</v>
      </c>
      <c r="D24" s="128"/>
      <c r="E24" s="128"/>
      <c r="F24" s="162" t="s">
        <v>16</v>
      </c>
      <c r="G24" s="128"/>
      <c r="H24" s="142"/>
      <c r="I24" s="311"/>
      <c r="J24" s="152" t="s">
        <v>12</v>
      </c>
      <c r="K24" s="141">
        <v>30040677</v>
      </c>
      <c r="L24" s="154" t="s">
        <v>79</v>
      </c>
      <c r="M24" s="141"/>
      <c r="N24" s="141"/>
      <c r="O24" s="142" t="s">
        <v>16</v>
      </c>
      <c r="P24" s="304"/>
      <c r="Q24" s="143"/>
      <c r="R24" s="316"/>
      <c r="S24" s="152" t="s">
        <v>12</v>
      </c>
      <c r="T24" s="128">
        <v>30041230</v>
      </c>
      <c r="U24" s="153" t="s">
        <v>77</v>
      </c>
      <c r="V24" s="128"/>
      <c r="W24" s="128"/>
      <c r="X24" s="142" t="s">
        <v>76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30040803</v>
      </c>
      <c r="C25" s="128"/>
      <c r="D25" s="128"/>
      <c r="E25" s="128"/>
      <c r="F25" s="162" t="s">
        <v>14</v>
      </c>
      <c r="G25" s="128"/>
      <c r="H25" s="142"/>
      <c r="I25" s="311"/>
      <c r="J25" s="156" t="s">
        <v>12</v>
      </c>
      <c r="K25" s="141">
        <v>30040083</v>
      </c>
      <c r="L25" s="154">
        <v>30040668</v>
      </c>
      <c r="M25" s="141" t="s">
        <v>79</v>
      </c>
      <c r="N25" s="141"/>
      <c r="O25" s="143" t="s">
        <v>64</v>
      </c>
      <c r="P25" s="304"/>
      <c r="Q25" s="143"/>
      <c r="R25" s="316"/>
      <c r="S25" s="145" t="s">
        <v>12</v>
      </c>
      <c r="T25" s="148">
        <v>30040618</v>
      </c>
      <c r="U25" s="153" t="s">
        <v>94</v>
      </c>
      <c r="V25" s="128"/>
      <c r="W25" s="128"/>
      <c r="X25" s="142" t="s">
        <v>64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30041280</v>
      </c>
      <c r="C26" s="128"/>
      <c r="D26" s="128"/>
      <c r="E26" s="128"/>
      <c r="F26" s="250" t="s">
        <v>17</v>
      </c>
      <c r="G26" s="175"/>
      <c r="H26" s="142"/>
      <c r="I26" s="311"/>
      <c r="J26" s="156" t="s">
        <v>12</v>
      </c>
      <c r="K26" s="141">
        <v>30041226</v>
      </c>
      <c r="L26" s="154" t="s">
        <v>13</v>
      </c>
      <c r="M26" s="141">
        <v>756125</v>
      </c>
      <c r="N26" s="141"/>
      <c r="O26" s="143" t="s">
        <v>14</v>
      </c>
      <c r="P26" s="304"/>
      <c r="Q26" s="143"/>
      <c r="R26" s="316"/>
      <c r="S26" s="145" t="s">
        <v>12</v>
      </c>
      <c r="T26" s="148">
        <v>30040741</v>
      </c>
      <c r="U26" s="153"/>
      <c r="V26" s="128"/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30040524</v>
      </c>
      <c r="L27" s="153" t="s">
        <v>94</v>
      </c>
      <c r="M27" s="128"/>
      <c r="N27" s="128"/>
      <c r="O27" s="142" t="s">
        <v>17</v>
      </c>
      <c r="P27" s="302"/>
      <c r="Q27" s="142"/>
      <c r="R27" s="311"/>
      <c r="S27" s="145" t="s">
        <v>12</v>
      </c>
      <c r="T27" s="128">
        <v>30041290</v>
      </c>
      <c r="U27" s="148" t="s">
        <v>77</v>
      </c>
      <c r="V27" s="128"/>
      <c r="W27" s="128"/>
      <c r="X27" s="142" t="s">
        <v>65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 t="s">
        <v>12</v>
      </c>
      <c r="T28" s="128">
        <v>30040815</v>
      </c>
      <c r="U28" s="128" t="s">
        <v>77</v>
      </c>
      <c r="V28" s="128"/>
      <c r="W28" s="128"/>
      <c r="X28" s="142" t="s">
        <v>119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30039698</v>
      </c>
      <c r="L29" s="300" t="s">
        <v>13</v>
      </c>
      <c r="M29" s="299"/>
      <c r="N29" s="299"/>
      <c r="O29" s="297" t="s">
        <v>16</v>
      </c>
      <c r="P29" s="306"/>
      <c r="Q29" s="297"/>
      <c r="R29" s="313"/>
      <c r="S29" s="145" t="s">
        <v>12</v>
      </c>
      <c r="T29" s="128">
        <v>30040531</v>
      </c>
      <c r="U29" s="128" t="s">
        <v>79</v>
      </c>
      <c r="V29" s="128"/>
      <c r="W29" s="128"/>
      <c r="X29" s="142" t="s">
        <v>75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158">
        <v>30041300</v>
      </c>
      <c r="L30" s="158" t="s">
        <v>116</v>
      </c>
      <c r="M30" s="158"/>
      <c r="N30" s="158"/>
      <c r="O30" s="159" t="s">
        <v>78</v>
      </c>
      <c r="P30" s="307"/>
      <c r="Q30" s="159"/>
      <c r="R30" s="314"/>
      <c r="S30" s="145" t="s">
        <v>12</v>
      </c>
      <c r="T30" s="128">
        <v>30041466</v>
      </c>
      <c r="U30" s="161" t="s">
        <v>116</v>
      </c>
      <c r="V30" s="128"/>
      <c r="W30" s="128"/>
      <c r="X30" s="162" t="s">
        <v>16</v>
      </c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46120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46121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46122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34337</v>
      </c>
      <c r="C34" s="137">
        <v>81714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34354</v>
      </c>
      <c r="L34" s="137">
        <v>81728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34370</v>
      </c>
      <c r="U34" s="137">
        <v>81661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34338</v>
      </c>
      <c r="C35" s="128">
        <v>81715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34355</v>
      </c>
      <c r="L35" s="128">
        <v>81729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34371</v>
      </c>
      <c r="U35" s="128">
        <v>81662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34339</v>
      </c>
      <c r="C36" s="128">
        <v>81716</v>
      </c>
      <c r="D36" s="128"/>
      <c r="E36" s="128" t="s">
        <v>69</v>
      </c>
      <c r="F36" s="142"/>
      <c r="G36" s="302"/>
      <c r="H36" s="142"/>
      <c r="I36" s="311"/>
      <c r="J36" s="145" t="s">
        <v>19</v>
      </c>
      <c r="K36" s="205">
        <v>34356</v>
      </c>
      <c r="L36" s="128">
        <v>81730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34372</v>
      </c>
      <c r="U36" s="128">
        <v>81663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34340</v>
      </c>
      <c r="C37" s="128">
        <v>81717</v>
      </c>
      <c r="D37" s="128"/>
      <c r="E37" s="128" t="s">
        <v>73</v>
      </c>
      <c r="F37" s="142"/>
      <c r="G37" s="302"/>
      <c r="H37" s="142"/>
      <c r="I37" s="311"/>
      <c r="J37" s="145" t="s">
        <v>19</v>
      </c>
      <c r="K37" s="205">
        <v>34357</v>
      </c>
      <c r="L37" s="128">
        <v>81731</v>
      </c>
      <c r="M37" s="128"/>
      <c r="N37" s="128" t="s">
        <v>82</v>
      </c>
      <c r="O37" s="142"/>
      <c r="P37" s="302"/>
      <c r="Q37" s="142"/>
      <c r="R37" s="311"/>
      <c r="S37" s="145" t="s">
        <v>19</v>
      </c>
      <c r="T37" s="205">
        <v>34373</v>
      </c>
      <c r="U37" s="128">
        <v>81664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34341</v>
      </c>
      <c r="C38" s="128">
        <v>81718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34358</v>
      </c>
      <c r="L38" s="128">
        <v>81732</v>
      </c>
      <c r="M38" s="128"/>
      <c r="N38" s="128" t="s">
        <v>82</v>
      </c>
      <c r="O38" s="142"/>
      <c r="P38" s="302"/>
      <c r="Q38" s="142"/>
      <c r="R38" s="311"/>
      <c r="S38" s="145" t="s">
        <v>19</v>
      </c>
      <c r="T38" s="205">
        <v>34374</v>
      </c>
      <c r="U38" s="128">
        <v>81666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34342</v>
      </c>
      <c r="C39" s="128">
        <v>81719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34359</v>
      </c>
      <c r="L39" s="128">
        <v>81733</v>
      </c>
      <c r="M39" s="128"/>
      <c r="N39" s="128" t="s">
        <v>89</v>
      </c>
      <c r="O39" s="142"/>
      <c r="P39" s="302"/>
      <c r="Q39" s="142"/>
      <c r="R39" s="311"/>
      <c r="S39" s="145" t="s">
        <v>19</v>
      </c>
      <c r="T39" s="205">
        <v>34375</v>
      </c>
      <c r="U39" s="128">
        <v>81667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34343</v>
      </c>
      <c r="C40" s="128">
        <v>81720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34360</v>
      </c>
      <c r="L40" s="128">
        <v>81735</v>
      </c>
      <c r="M40" s="128"/>
      <c r="N40" s="128" t="s">
        <v>89</v>
      </c>
      <c r="O40" s="142"/>
      <c r="P40" s="302"/>
      <c r="Q40" s="142"/>
      <c r="R40" s="311"/>
      <c r="S40" s="145" t="s">
        <v>19</v>
      </c>
      <c r="T40" s="205">
        <v>34376</v>
      </c>
      <c r="U40" s="128">
        <v>81668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34344</v>
      </c>
      <c r="C41" s="128">
        <v>81721</v>
      </c>
      <c r="D41" s="128"/>
      <c r="E41" s="128" t="s">
        <v>70</v>
      </c>
      <c r="F41" s="142"/>
      <c r="G41" s="302"/>
      <c r="H41" s="142"/>
      <c r="I41" s="311"/>
      <c r="J41" s="145" t="s">
        <v>19</v>
      </c>
      <c r="K41" s="205">
        <v>34361</v>
      </c>
      <c r="L41" s="128">
        <v>81736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34377</v>
      </c>
      <c r="U41" s="128">
        <v>81669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34345</v>
      </c>
      <c r="C42" s="128">
        <v>81722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34362</v>
      </c>
      <c r="L42" s="128">
        <v>81737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34378</v>
      </c>
      <c r="U42" s="128">
        <v>81670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34346</v>
      </c>
      <c r="C43" s="128">
        <v>81724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34363</v>
      </c>
      <c r="L43" s="128">
        <v>81738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34379</v>
      </c>
      <c r="U43" s="128">
        <v>81671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34347</v>
      </c>
      <c r="C44" s="128">
        <v>81725</v>
      </c>
      <c r="D44" s="128"/>
      <c r="E44" s="128" t="s">
        <v>62</v>
      </c>
      <c r="F44" s="142"/>
      <c r="G44" s="302"/>
      <c r="H44" s="142"/>
      <c r="I44" s="311"/>
      <c r="J44" s="145" t="s">
        <v>19</v>
      </c>
      <c r="K44" s="205">
        <v>34364</v>
      </c>
      <c r="L44" s="128">
        <v>81739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34380</v>
      </c>
      <c r="U44" s="128">
        <v>81740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34348</v>
      </c>
      <c r="C45" s="148">
        <v>81726</v>
      </c>
      <c r="D45" s="128"/>
      <c r="E45" s="128" t="s">
        <v>72</v>
      </c>
      <c r="F45" s="142"/>
      <c r="G45" s="302"/>
      <c r="H45" s="142"/>
      <c r="I45" s="311"/>
      <c r="J45" s="145" t="s">
        <v>20</v>
      </c>
      <c r="K45" s="205">
        <v>34365</v>
      </c>
      <c r="L45" s="148">
        <v>81695</v>
      </c>
      <c r="M45" s="245">
        <v>280605</v>
      </c>
      <c r="N45" s="128" t="s">
        <v>62</v>
      </c>
      <c r="O45" s="142"/>
      <c r="P45" s="302"/>
      <c r="Q45" s="142"/>
      <c r="R45" s="311"/>
      <c r="S45" s="145" t="s">
        <v>20</v>
      </c>
      <c r="T45" s="205">
        <v>34381</v>
      </c>
      <c r="U45" s="148">
        <v>81697</v>
      </c>
      <c r="V45" s="245">
        <v>280605</v>
      </c>
      <c r="W45" s="128" t="s">
        <v>62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34349</v>
      </c>
      <c r="C46" s="128">
        <v>81727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05">
        <v>34366</v>
      </c>
      <c r="L46" s="128">
        <v>81696</v>
      </c>
      <c r="M46" s="245">
        <v>280605</v>
      </c>
      <c r="N46" s="128" t="s">
        <v>62</v>
      </c>
      <c r="O46" s="142"/>
      <c r="P46" s="302"/>
      <c r="Q46" s="142"/>
      <c r="R46" s="311"/>
      <c r="S46" s="145" t="s">
        <v>20</v>
      </c>
      <c r="T46" s="205">
        <v>34382</v>
      </c>
      <c r="U46" s="128">
        <v>81698</v>
      </c>
      <c r="V46" s="245">
        <v>280605</v>
      </c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22</v>
      </c>
      <c r="B47" s="205">
        <v>34350</v>
      </c>
      <c r="C47" s="128">
        <v>4501357217</v>
      </c>
      <c r="D47" s="128"/>
      <c r="E47" s="128"/>
      <c r="F47" s="142" t="s">
        <v>78</v>
      </c>
      <c r="G47" s="302"/>
      <c r="H47" s="142"/>
      <c r="I47" s="311"/>
      <c r="J47" s="145" t="s">
        <v>22</v>
      </c>
      <c r="K47" s="205">
        <v>34367</v>
      </c>
      <c r="L47" s="128">
        <v>4501357771</v>
      </c>
      <c r="M47" s="128"/>
      <c r="N47" s="128"/>
      <c r="O47" s="142" t="s">
        <v>78</v>
      </c>
      <c r="P47" s="302"/>
      <c r="Q47" s="142"/>
      <c r="R47" s="311"/>
      <c r="S47" s="145" t="s">
        <v>22</v>
      </c>
      <c r="T47" s="205">
        <v>34383</v>
      </c>
      <c r="U47" s="128">
        <v>4501358090</v>
      </c>
      <c r="V47" s="128"/>
      <c r="W47" s="128"/>
      <c r="X47" s="142" t="s">
        <v>14</v>
      </c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05">
        <v>34351</v>
      </c>
      <c r="C48" s="128">
        <v>4501357215</v>
      </c>
      <c r="D48" s="128"/>
      <c r="E48" s="128"/>
      <c r="F48" s="142" t="s">
        <v>65</v>
      </c>
      <c r="G48" s="302"/>
      <c r="H48" s="142"/>
      <c r="I48" s="311"/>
      <c r="J48" s="145" t="s">
        <v>22</v>
      </c>
      <c r="K48" s="205">
        <v>34368</v>
      </c>
      <c r="L48" s="128">
        <v>4501357772</v>
      </c>
      <c r="M48" s="128"/>
      <c r="N48" s="128"/>
      <c r="O48" s="142" t="s">
        <v>65</v>
      </c>
      <c r="P48" s="302"/>
      <c r="Q48" s="142"/>
      <c r="R48" s="311"/>
      <c r="S48" s="145" t="s">
        <v>22</v>
      </c>
      <c r="T48" s="205">
        <v>34384</v>
      </c>
      <c r="U48" s="128">
        <v>4501358091</v>
      </c>
      <c r="V48" s="128"/>
      <c r="W48" s="128"/>
      <c r="X48" s="142" t="s">
        <v>78</v>
      </c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63</v>
      </c>
      <c r="B49" s="205">
        <v>34413</v>
      </c>
      <c r="C49" s="148"/>
      <c r="D49" s="128"/>
      <c r="E49" s="128"/>
      <c r="F49" s="142"/>
      <c r="G49" s="302"/>
      <c r="H49" s="142"/>
      <c r="I49" s="315"/>
      <c r="J49" s="145" t="s">
        <v>22</v>
      </c>
      <c r="K49" s="205">
        <v>34369</v>
      </c>
      <c r="L49" s="148">
        <v>4501357774</v>
      </c>
      <c r="M49" s="128"/>
      <c r="N49" s="128"/>
      <c r="O49" s="142" t="s">
        <v>14</v>
      </c>
      <c r="P49" s="302"/>
      <c r="Q49" s="142"/>
      <c r="R49" s="315"/>
      <c r="S49" s="145" t="s">
        <v>22</v>
      </c>
      <c r="T49" s="205">
        <v>34385</v>
      </c>
      <c r="U49" s="148">
        <v>4501358097</v>
      </c>
      <c r="V49" s="128"/>
      <c r="W49" s="128"/>
      <c r="X49" s="142" t="s">
        <v>65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 t="s">
        <v>22</v>
      </c>
      <c r="T50" s="205">
        <v>34386</v>
      </c>
      <c r="U50" s="128">
        <v>4501358098</v>
      </c>
      <c r="V50" s="128"/>
      <c r="W50" s="128"/>
      <c r="X50" s="142" t="s">
        <v>76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12</v>
      </c>
      <c r="B52" s="128">
        <v>30040817</v>
      </c>
      <c r="C52" s="153"/>
      <c r="D52" s="128"/>
      <c r="E52" s="128"/>
      <c r="F52" s="142"/>
      <c r="G52" s="302"/>
      <c r="H52" s="142"/>
      <c r="I52" s="311"/>
      <c r="J52" s="152" t="s">
        <v>12</v>
      </c>
      <c r="K52" s="128">
        <v>30040822</v>
      </c>
      <c r="L52" s="153" t="s">
        <v>77</v>
      </c>
      <c r="M52" s="128"/>
      <c r="N52" s="128"/>
      <c r="O52" s="142" t="s">
        <v>15</v>
      </c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128"/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141"/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141"/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128">
        <v>30041405</v>
      </c>
      <c r="C54" s="153" t="s">
        <v>77</v>
      </c>
      <c r="D54" s="141"/>
      <c r="E54" s="141"/>
      <c r="F54" s="143" t="s">
        <v>14</v>
      </c>
      <c r="G54" s="304"/>
      <c r="H54" s="143"/>
      <c r="I54" s="316"/>
      <c r="J54" s="156" t="s">
        <v>12</v>
      </c>
      <c r="K54" s="141">
        <v>30039681</v>
      </c>
      <c r="L54" s="154" t="s">
        <v>13</v>
      </c>
      <c r="M54" s="141"/>
      <c r="N54" s="141"/>
      <c r="O54" s="143" t="s">
        <v>17</v>
      </c>
      <c r="P54" s="304"/>
      <c r="Q54" s="143"/>
      <c r="R54" s="316"/>
      <c r="S54" s="156" t="s">
        <v>12</v>
      </c>
      <c r="T54" s="141">
        <v>30040793</v>
      </c>
      <c r="U54" s="154" t="s">
        <v>77</v>
      </c>
      <c r="V54" s="141"/>
      <c r="W54" s="141"/>
      <c r="X54" s="143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30041291</v>
      </c>
      <c r="C55" s="154" t="s">
        <v>77</v>
      </c>
      <c r="D55" s="141"/>
      <c r="E55" s="141"/>
      <c r="F55" s="143" t="s">
        <v>17</v>
      </c>
      <c r="G55" s="304"/>
      <c r="H55" s="143"/>
      <c r="I55" s="316"/>
      <c r="J55" s="156" t="s">
        <v>12</v>
      </c>
      <c r="K55" s="141">
        <v>30041289</v>
      </c>
      <c r="L55" s="154" t="s">
        <v>77</v>
      </c>
      <c r="M55" s="141"/>
      <c r="N55" s="141"/>
      <c r="O55" s="143" t="s">
        <v>64</v>
      </c>
      <c r="P55" s="304"/>
      <c r="Q55" s="143"/>
      <c r="R55" s="316"/>
      <c r="S55" s="156" t="s">
        <v>12</v>
      </c>
      <c r="T55" s="141">
        <v>30040403</v>
      </c>
      <c r="U55" s="154" t="s">
        <v>13</v>
      </c>
      <c r="V55" s="141"/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30040688</v>
      </c>
      <c r="C56" s="153" t="s">
        <v>94</v>
      </c>
      <c r="D56" s="128"/>
      <c r="E56" s="128"/>
      <c r="F56" s="142" t="s">
        <v>16</v>
      </c>
      <c r="G56" s="302"/>
      <c r="H56" s="142"/>
      <c r="I56" s="311"/>
      <c r="J56" s="152" t="s">
        <v>12</v>
      </c>
      <c r="K56" s="128">
        <v>30040815</v>
      </c>
      <c r="L56" s="153" t="s">
        <v>77</v>
      </c>
      <c r="M56" s="128"/>
      <c r="N56" s="128"/>
      <c r="O56" s="162" t="s">
        <v>78</v>
      </c>
      <c r="Q56" s="142"/>
      <c r="R56" s="311"/>
      <c r="S56" s="145" t="s">
        <v>12</v>
      </c>
      <c r="T56" s="128">
        <v>30041406</v>
      </c>
      <c r="U56" s="153" t="s">
        <v>77</v>
      </c>
      <c r="V56" s="128"/>
      <c r="W56" s="128"/>
      <c r="X56" s="142" t="s">
        <v>14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30040677</v>
      </c>
      <c r="C57" s="148" t="s">
        <v>79</v>
      </c>
      <c r="D57" s="128" t="s">
        <v>210</v>
      </c>
      <c r="E57" s="128"/>
      <c r="F57" s="142" t="s">
        <v>78</v>
      </c>
      <c r="G57" s="302"/>
      <c r="H57" s="142"/>
      <c r="I57" s="311"/>
      <c r="J57" s="156" t="s">
        <v>12</v>
      </c>
      <c r="K57" s="128">
        <v>30040817</v>
      </c>
      <c r="L57" s="148" t="s">
        <v>77</v>
      </c>
      <c r="M57" s="128"/>
      <c r="N57" s="128"/>
      <c r="O57" s="142" t="s">
        <v>16</v>
      </c>
      <c r="P57" s="302"/>
      <c r="Q57" s="142"/>
      <c r="R57" s="311"/>
      <c r="S57" s="145" t="s">
        <v>12</v>
      </c>
      <c r="T57" s="128">
        <v>30040802</v>
      </c>
      <c r="U57" s="148" t="s">
        <v>77</v>
      </c>
      <c r="V57" s="128"/>
      <c r="W57" s="128"/>
      <c r="X57" s="142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30041407</v>
      </c>
      <c r="C58" s="300" t="s">
        <v>77</v>
      </c>
      <c r="D58" s="299"/>
      <c r="E58" s="299"/>
      <c r="F58" s="297" t="s">
        <v>66</v>
      </c>
      <c r="G58" s="306"/>
      <c r="H58" s="297"/>
      <c r="I58" s="313"/>
      <c r="J58" s="156" t="s">
        <v>12</v>
      </c>
      <c r="K58" s="299">
        <v>30039682</v>
      </c>
      <c r="L58" s="300" t="s">
        <v>13</v>
      </c>
      <c r="M58" s="299"/>
      <c r="N58" s="299"/>
      <c r="O58" s="297" t="s">
        <v>92</v>
      </c>
      <c r="P58" s="306"/>
      <c r="Q58" s="297"/>
      <c r="R58" s="313"/>
      <c r="S58" s="298" t="s">
        <v>12</v>
      </c>
      <c r="T58" s="299">
        <v>30040404</v>
      </c>
      <c r="U58" s="300" t="s">
        <v>13</v>
      </c>
      <c r="V58" s="299"/>
      <c r="W58" s="299"/>
      <c r="X58" s="297" t="s">
        <v>78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 t="s">
        <v>12</v>
      </c>
      <c r="B59" s="158">
        <v>30040814</v>
      </c>
      <c r="C59" s="158" t="s">
        <v>77</v>
      </c>
      <c r="D59" s="158"/>
      <c r="E59" s="158"/>
      <c r="F59" s="159" t="s">
        <v>119</v>
      </c>
      <c r="G59" s="307"/>
      <c r="H59" s="159"/>
      <c r="I59" s="314"/>
      <c r="J59" s="157" t="s">
        <v>12</v>
      </c>
      <c r="K59" s="158">
        <v>30040687</v>
      </c>
      <c r="L59" s="158" t="s">
        <v>94</v>
      </c>
      <c r="M59" s="158"/>
      <c r="N59" s="158"/>
      <c r="O59" s="159" t="s">
        <v>66</v>
      </c>
      <c r="P59" s="307"/>
      <c r="Q59" s="159"/>
      <c r="R59" s="314"/>
      <c r="S59" s="157" t="s">
        <v>12</v>
      </c>
      <c r="T59" s="158">
        <v>30040821</v>
      </c>
      <c r="U59" s="158" t="s">
        <v>77</v>
      </c>
      <c r="V59" s="158"/>
      <c r="W59" s="158"/>
      <c r="X59" s="159" t="s">
        <v>117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46123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46117</v>
      </c>
      <c r="M61" s="173">
        <f t="shared" ref="M61:M66" si="0">COUNTIF($A$5:$A$30,N61)</f>
        <v>3</v>
      </c>
      <c r="N61" s="174" t="s">
        <v>18</v>
      </c>
      <c r="O61" s="505">
        <f>J3</f>
        <v>46118</v>
      </c>
      <c r="P61" s="173">
        <f t="shared" ref="P61:P66" si="1">COUNTIF($J$5:$J$30,Q61)</f>
        <v>8</v>
      </c>
      <c r="Q61" s="174" t="s">
        <v>18</v>
      </c>
      <c r="R61" s="508">
        <f>S3</f>
        <v>46119</v>
      </c>
      <c r="S61" s="173">
        <f t="shared" ref="S61:S66" si="2">COUNTIF($S$5:$S$30,T61)</f>
        <v>8</v>
      </c>
      <c r="T61" s="174" t="s">
        <v>18</v>
      </c>
      <c r="U61" s="511">
        <f>A32</f>
        <v>46120</v>
      </c>
      <c r="V61" s="173">
        <f t="shared" ref="V61:V66" si="3">COUNTIF($A$34:$A$59,W61)</f>
        <v>8</v>
      </c>
      <c r="W61" s="174" t="s">
        <v>18</v>
      </c>
    </row>
    <row r="62" spans="1:43" x14ac:dyDescent="0.25">
      <c r="A62" s="135" t="s">
        <v>20</v>
      </c>
      <c r="B62" s="207">
        <v>34387</v>
      </c>
      <c r="C62" s="137">
        <v>81699</v>
      </c>
      <c r="D62" s="245">
        <v>280605</v>
      </c>
      <c r="E62" s="137" t="s">
        <v>62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10</v>
      </c>
      <c r="Q62" s="176" t="s">
        <v>19</v>
      </c>
      <c r="R62" s="509"/>
      <c r="S62" s="175">
        <f t="shared" si="2"/>
        <v>10</v>
      </c>
      <c r="T62" s="176" t="s">
        <v>19</v>
      </c>
      <c r="U62" s="512"/>
      <c r="V62" s="175">
        <f t="shared" si="3"/>
        <v>13</v>
      </c>
      <c r="W62" s="176" t="s">
        <v>19</v>
      </c>
    </row>
    <row r="63" spans="1:43" x14ac:dyDescent="0.25">
      <c r="A63" s="145" t="s">
        <v>19</v>
      </c>
      <c r="B63" s="205">
        <v>34388</v>
      </c>
      <c r="C63" s="128">
        <v>81672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34389</v>
      </c>
      <c r="C64" s="128">
        <v>81673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34390</v>
      </c>
      <c r="C65" s="128">
        <v>81674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34391</v>
      </c>
      <c r="C66" s="128">
        <v>81675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1</v>
      </c>
      <c r="W66" s="176" t="s">
        <v>23</v>
      </c>
    </row>
    <row r="67" spans="1:23" ht="16.5" thickBot="1" x14ac:dyDescent="0.3">
      <c r="A67" s="145" t="s">
        <v>19</v>
      </c>
      <c r="B67" s="128">
        <v>34392</v>
      </c>
      <c r="C67" s="128">
        <v>81677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16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23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34393</v>
      </c>
      <c r="C68" s="128">
        <v>81678</v>
      </c>
      <c r="D68" s="128"/>
      <c r="E68" s="128" t="s">
        <v>71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34394</v>
      </c>
      <c r="C69" s="128">
        <v>81679</v>
      </c>
      <c r="D69" s="128"/>
      <c r="E69" s="128" t="s">
        <v>62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34395</v>
      </c>
      <c r="C70" s="128">
        <v>81680</v>
      </c>
      <c r="D70" s="128"/>
      <c r="E70" s="128" t="s">
        <v>62</v>
      </c>
      <c r="F70" s="142"/>
      <c r="G70" s="302"/>
      <c r="H70" s="142"/>
      <c r="I70" s="311"/>
    </row>
    <row r="71" spans="1:23" x14ac:dyDescent="0.25">
      <c r="A71" s="145" t="s">
        <v>22</v>
      </c>
      <c r="B71" s="205">
        <v>34397</v>
      </c>
      <c r="C71" s="128">
        <v>4501358092</v>
      </c>
      <c r="D71" s="128"/>
      <c r="E71" s="128"/>
      <c r="F71" s="142" t="s">
        <v>14</v>
      </c>
      <c r="G71" s="302"/>
      <c r="H71" s="142"/>
      <c r="I71" s="311"/>
      <c r="L71" s="514">
        <f>J32</f>
        <v>46121</v>
      </c>
      <c r="M71" s="173">
        <f t="shared" ref="M71:M76" si="4">COUNTIF($J$34:$J$59,N71)</f>
        <v>8</v>
      </c>
      <c r="N71" s="174" t="s">
        <v>18</v>
      </c>
      <c r="O71" s="517">
        <f>S32</f>
        <v>46122</v>
      </c>
      <c r="P71" s="173">
        <f t="shared" ref="P71:P76" si="5">COUNTIF($S$34:$S$59,Q71)</f>
        <v>7</v>
      </c>
      <c r="Q71" s="174" t="s">
        <v>18</v>
      </c>
      <c r="R71" s="520">
        <f>AB32</f>
        <v>0</v>
      </c>
      <c r="S71" s="173">
        <f t="shared" ref="S71:S76" si="6">COUNTIF($A$62:$A$87,T71)</f>
        <v>2</v>
      </c>
      <c r="T71" s="174" t="s">
        <v>18</v>
      </c>
      <c r="U71" s="523" t="str">
        <f>C1</f>
        <v>WW15</v>
      </c>
      <c r="V71" s="173">
        <f>SUM(M61,P61,S61,V61,S71,P71,M71)</f>
        <v>44</v>
      </c>
      <c r="W71" s="174" t="s">
        <v>18</v>
      </c>
    </row>
    <row r="72" spans="1:23" x14ac:dyDescent="0.25">
      <c r="A72" s="145" t="s">
        <v>22</v>
      </c>
      <c r="B72" s="205">
        <v>34398</v>
      </c>
      <c r="C72" s="128">
        <v>4501358093</v>
      </c>
      <c r="D72" s="128"/>
      <c r="E72" s="128"/>
      <c r="F72" s="142" t="s">
        <v>78</v>
      </c>
      <c r="G72" s="302"/>
      <c r="H72" s="142"/>
      <c r="I72" s="311"/>
      <c r="L72" s="515"/>
      <c r="M72" s="175">
        <f t="shared" si="4"/>
        <v>11</v>
      </c>
      <c r="N72" s="176" t="s">
        <v>19</v>
      </c>
      <c r="O72" s="518"/>
      <c r="P72" s="175">
        <f t="shared" si="5"/>
        <v>11</v>
      </c>
      <c r="Q72" s="176" t="s">
        <v>19</v>
      </c>
      <c r="R72" s="521"/>
      <c r="S72" s="175">
        <f t="shared" si="6"/>
        <v>8</v>
      </c>
      <c r="T72" s="176" t="s">
        <v>19</v>
      </c>
      <c r="U72" s="524"/>
      <c r="V72" s="175">
        <f>SUM(M62,P62,S62,V62,M72,P72,S72)</f>
        <v>72</v>
      </c>
      <c r="W72" s="176" t="s">
        <v>19</v>
      </c>
    </row>
    <row r="73" spans="1:23" x14ac:dyDescent="0.25">
      <c r="A73" s="145" t="s">
        <v>22</v>
      </c>
      <c r="B73" s="205">
        <v>34399</v>
      </c>
      <c r="C73" s="148">
        <v>4501358099</v>
      </c>
      <c r="D73" s="128"/>
      <c r="E73" s="128"/>
      <c r="F73" s="142" t="s">
        <v>65</v>
      </c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 t="shared" si="5"/>
        <v>2</v>
      </c>
      <c r="Q73" s="176" t="s">
        <v>20</v>
      </c>
      <c r="R73" s="521"/>
      <c r="S73" s="175">
        <f t="shared" si="6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34400</v>
      </c>
      <c r="C74" s="128">
        <v>4501358100</v>
      </c>
      <c r="D74" s="128"/>
      <c r="E74" s="128"/>
      <c r="F74" s="142" t="s">
        <v>76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 t="shared" si="5"/>
        <v>0</v>
      </c>
      <c r="Q74" s="204" t="s">
        <v>21</v>
      </c>
      <c r="R74" s="521"/>
      <c r="S74" s="175">
        <f t="shared" si="6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63</v>
      </c>
      <c r="B75" s="205">
        <v>34352</v>
      </c>
      <c r="C75" s="128" t="s">
        <v>211</v>
      </c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 t="shared" si="5"/>
        <v>4</v>
      </c>
      <c r="Q75" s="176" t="s">
        <v>22</v>
      </c>
      <c r="R75" s="521"/>
      <c r="S75" s="175">
        <f t="shared" si="6"/>
        <v>4</v>
      </c>
      <c r="T75" s="176" t="s">
        <v>22</v>
      </c>
      <c r="U75" s="524"/>
      <c r="V75" s="175">
        <f>SUM(M65,P65,S65,V65,M75,P75,S75)</f>
        <v>20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 t="shared" si="5"/>
        <v>0</v>
      </c>
      <c r="Q76" s="176" t="s">
        <v>23</v>
      </c>
      <c r="R76" s="521"/>
      <c r="S76" s="175">
        <f t="shared" si="6"/>
        <v>1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16</v>
      </c>
      <c r="T77" s="178" t="s">
        <v>24</v>
      </c>
      <c r="U77" s="525"/>
      <c r="V77" s="177">
        <f>SUM(V71:V76)</f>
        <v>149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/>
      <c r="B81" s="141"/>
      <c r="C81" s="154"/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30040793</v>
      </c>
      <c r="C82" s="154" t="s">
        <v>77</v>
      </c>
      <c r="D82" s="141"/>
      <c r="E82" s="141"/>
      <c r="F82" s="143" t="s">
        <v>16</v>
      </c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 t="s">
        <v>12</v>
      </c>
      <c r="B86" s="299">
        <v>30040819</v>
      </c>
      <c r="C86" s="300" t="s">
        <v>77</v>
      </c>
      <c r="D86" s="299"/>
      <c r="E86" s="299"/>
      <c r="F86" s="297" t="s">
        <v>14</v>
      </c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7">COUNTIF($A$5:$A$30,B89)</f>
        <v>3</v>
      </c>
      <c r="C90" s="188">
        <f t="shared" si="7"/>
        <v>9</v>
      </c>
      <c r="D90" s="188">
        <f t="shared" si="7"/>
        <v>1</v>
      </c>
      <c r="E90" s="188">
        <f t="shared" si="7"/>
        <v>0</v>
      </c>
      <c r="F90" s="188">
        <f t="shared" si="7"/>
        <v>3</v>
      </c>
      <c r="G90" s="188">
        <f t="shared" si="7"/>
        <v>0</v>
      </c>
      <c r="H90" s="189">
        <f t="shared" ref="H90:H96" si="8">SUM(B90:G90)</f>
        <v>16</v>
      </c>
      <c r="J90" s="189">
        <f>SUM(C90:G90)</f>
        <v>13</v>
      </c>
    </row>
    <row r="91" spans="1:10" x14ac:dyDescent="0.25">
      <c r="A91" s="190" t="s">
        <v>28</v>
      </c>
      <c r="B91" s="188">
        <f t="shared" ref="B91:G91" si="9">COUNTIF($J$5:$J$30,B89)</f>
        <v>8</v>
      </c>
      <c r="C91" s="188">
        <f t="shared" si="9"/>
        <v>10</v>
      </c>
      <c r="D91" s="188">
        <f t="shared" si="9"/>
        <v>2</v>
      </c>
      <c r="E91" s="188">
        <f t="shared" si="9"/>
        <v>0</v>
      </c>
      <c r="F91" s="188">
        <f t="shared" si="9"/>
        <v>2</v>
      </c>
      <c r="G91" s="188">
        <f t="shared" si="9"/>
        <v>0</v>
      </c>
      <c r="H91" s="189">
        <f t="shared" si="8"/>
        <v>22</v>
      </c>
      <c r="J91" s="189">
        <f t="shared" ref="J91:J96" si="10">SUM(C91:G91)</f>
        <v>14</v>
      </c>
    </row>
    <row r="92" spans="1:10" x14ac:dyDescent="0.25">
      <c r="A92" s="191" t="s">
        <v>29</v>
      </c>
      <c r="B92" s="188">
        <f t="shared" ref="B92:G92" si="11">COUNTIF($S$5:$S$30,B89)</f>
        <v>8</v>
      </c>
      <c r="C92" s="188">
        <f t="shared" si="11"/>
        <v>10</v>
      </c>
      <c r="D92" s="188">
        <f t="shared" si="11"/>
        <v>2</v>
      </c>
      <c r="E92" s="188">
        <f t="shared" si="11"/>
        <v>0</v>
      </c>
      <c r="F92" s="188">
        <f t="shared" si="11"/>
        <v>2</v>
      </c>
      <c r="G92" s="188">
        <f t="shared" si="11"/>
        <v>1</v>
      </c>
      <c r="H92" s="189">
        <f t="shared" si="8"/>
        <v>23</v>
      </c>
      <c r="J92" s="189">
        <f t="shared" si="10"/>
        <v>15</v>
      </c>
    </row>
    <row r="93" spans="1:10" x14ac:dyDescent="0.25">
      <c r="A93" s="192" t="s">
        <v>30</v>
      </c>
      <c r="B93" s="188">
        <f t="shared" ref="B93:G93" si="12">COUNTIF($A$34:$A$59,B$89)</f>
        <v>8</v>
      </c>
      <c r="C93" s="188">
        <f t="shared" si="12"/>
        <v>13</v>
      </c>
      <c r="D93" s="188">
        <f t="shared" si="12"/>
        <v>0</v>
      </c>
      <c r="E93" s="188">
        <f t="shared" si="12"/>
        <v>0</v>
      </c>
      <c r="F93" s="188">
        <f t="shared" si="12"/>
        <v>2</v>
      </c>
      <c r="G93" s="188">
        <f t="shared" si="12"/>
        <v>1</v>
      </c>
      <c r="H93" s="189">
        <f t="shared" si="8"/>
        <v>24</v>
      </c>
      <c r="J93" s="189">
        <f t="shared" si="10"/>
        <v>16</v>
      </c>
    </row>
    <row r="94" spans="1:10" x14ac:dyDescent="0.25">
      <c r="A94" s="193" t="s">
        <v>31</v>
      </c>
      <c r="B94" s="188">
        <f t="shared" ref="B94:G94" si="13">COUNTIF($J$34:$J$59,B$89)</f>
        <v>8</v>
      </c>
      <c r="C94" s="188">
        <f t="shared" si="13"/>
        <v>11</v>
      </c>
      <c r="D94" s="188">
        <f t="shared" si="13"/>
        <v>2</v>
      </c>
      <c r="E94" s="188">
        <f t="shared" si="13"/>
        <v>0</v>
      </c>
      <c r="F94" s="188">
        <f t="shared" si="13"/>
        <v>3</v>
      </c>
      <c r="G94" s="188">
        <f t="shared" si="13"/>
        <v>0</v>
      </c>
      <c r="H94" s="189">
        <f t="shared" si="8"/>
        <v>24</v>
      </c>
      <c r="J94" s="189">
        <f t="shared" si="10"/>
        <v>16</v>
      </c>
    </row>
    <row r="95" spans="1:10" x14ac:dyDescent="0.25">
      <c r="A95" s="194" t="s">
        <v>32</v>
      </c>
      <c r="B95" s="188">
        <f t="shared" ref="B95:G95" si="14">COUNTIF($S$34:$S$59,B$89)</f>
        <v>7</v>
      </c>
      <c r="C95" s="188">
        <f t="shared" si="14"/>
        <v>11</v>
      </c>
      <c r="D95" s="188">
        <f t="shared" si="14"/>
        <v>2</v>
      </c>
      <c r="E95" s="188">
        <f t="shared" si="14"/>
        <v>0</v>
      </c>
      <c r="F95" s="188">
        <f t="shared" si="14"/>
        <v>4</v>
      </c>
      <c r="G95" s="188">
        <f t="shared" si="14"/>
        <v>0</v>
      </c>
      <c r="H95" s="189">
        <f t="shared" si="8"/>
        <v>24</v>
      </c>
      <c r="J95" s="189">
        <f t="shared" si="10"/>
        <v>17</v>
      </c>
    </row>
    <row r="96" spans="1:10" ht="16.5" thickBot="1" x14ac:dyDescent="0.3">
      <c r="A96" s="195" t="s">
        <v>33</v>
      </c>
      <c r="B96" s="188">
        <f t="shared" ref="B96:G96" si="15">COUNTIF($A$62:$A$87,B$89)</f>
        <v>2</v>
      </c>
      <c r="C96" s="188">
        <f t="shared" si="15"/>
        <v>8</v>
      </c>
      <c r="D96" s="188">
        <f t="shared" si="15"/>
        <v>1</v>
      </c>
      <c r="E96" s="188">
        <f t="shared" si="15"/>
        <v>0</v>
      </c>
      <c r="F96" s="188">
        <f t="shared" si="15"/>
        <v>4</v>
      </c>
      <c r="G96" s="188">
        <f t="shared" si="15"/>
        <v>1</v>
      </c>
      <c r="H96" s="189">
        <f t="shared" si="8"/>
        <v>16</v>
      </c>
      <c r="J96" s="189">
        <f t="shared" si="10"/>
        <v>14</v>
      </c>
    </row>
    <row r="97" spans="1:47" ht="16.5" thickBot="1" x14ac:dyDescent="0.3">
      <c r="A97" s="186" t="s">
        <v>24</v>
      </c>
      <c r="B97" s="196">
        <f t="shared" ref="B97:H97" si="16">SUM(B90:B96)</f>
        <v>44</v>
      </c>
      <c r="C97" s="196">
        <f t="shared" si="16"/>
        <v>72</v>
      </c>
      <c r="D97" s="196">
        <f t="shared" si="16"/>
        <v>10</v>
      </c>
      <c r="E97" s="196">
        <f t="shared" si="16"/>
        <v>0</v>
      </c>
      <c r="F97" s="196">
        <f t="shared" si="16"/>
        <v>20</v>
      </c>
      <c r="G97" s="196">
        <f t="shared" si="16"/>
        <v>3</v>
      </c>
      <c r="H97" s="179">
        <f t="shared" si="16"/>
        <v>149</v>
      </c>
      <c r="J97" s="179">
        <f>SUM(J90:J96)</f>
        <v>105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7">IF(B5="","",B5)</f>
        <v>34295</v>
      </c>
      <c r="B101" s="197">
        <f t="shared" si="17"/>
        <v>81083</v>
      </c>
      <c r="C101" s="198">
        <f>IF(B5="","",$A$3)</f>
        <v>46117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8">IF(K5="","",K5)</f>
        <v>34308</v>
      </c>
      <c r="J101" s="197">
        <f t="shared" si="18"/>
        <v>81665</v>
      </c>
      <c r="K101" s="198">
        <f t="shared" ref="K101:K106" si="19">IF(K5="","",$J$3)</f>
        <v>46118</v>
      </c>
      <c r="L101" s="197" t="str">
        <f t="shared" ref="L101:L106" si="20">IF(J5="","",J5)</f>
        <v>SLC</v>
      </c>
      <c r="M101" s="197" t="str">
        <f t="shared" ref="M101:M106" si="21">IF(N5="","",N5)</f>
        <v>INTEGRITY</v>
      </c>
      <c r="N101" s="197" t="str">
        <f t="shared" ref="N101:N106" si="22">IF(M5="","",M5)</f>
        <v/>
      </c>
      <c r="O101" s="197" t="str">
        <f t="shared" ref="O101:O106" si="23">IF(P5="","",P5)</f>
        <v/>
      </c>
      <c r="P101" s="200"/>
      <c r="Q101" s="197">
        <f t="shared" ref="Q101:R106" si="24">IF(T5="","",T5)</f>
        <v>34322</v>
      </c>
      <c r="R101" s="197">
        <f t="shared" si="24"/>
        <v>81703</v>
      </c>
      <c r="S101" s="198">
        <f t="shared" ref="S101:S106" si="25">IF(T5="","",$S$3)</f>
        <v>46119</v>
      </c>
      <c r="T101" s="197" t="str">
        <f t="shared" ref="T101:T106" si="26">IF(S5="","",S5)</f>
        <v>SLC</v>
      </c>
      <c r="U101" s="197" t="str">
        <f t="shared" ref="U101:U106" si="27">IF(W5="","",W5)</f>
        <v>SAUER</v>
      </c>
      <c r="V101" s="197" t="str">
        <f t="shared" ref="V101:V106" si="28">IF(V5="","",V5)</f>
        <v/>
      </c>
      <c r="W101" s="197" t="str">
        <f t="shared" ref="W101:W106" si="29">IF(Y5="","",Y5)</f>
        <v/>
      </c>
      <c r="X101" s="200"/>
      <c r="Y101" s="197">
        <f t="shared" ref="Y101:Z108" si="30">IF(B34="","",B34)</f>
        <v>34337</v>
      </c>
      <c r="Z101" s="197">
        <f t="shared" si="30"/>
        <v>81714</v>
      </c>
      <c r="AA101" s="198">
        <f t="shared" ref="AA101:AA108" si="31">IF(B34="","",$A$32)</f>
        <v>46120</v>
      </c>
      <c r="AB101" s="197" t="str">
        <f t="shared" ref="AB101:AB108" si="32">IF(A34="","",A34)</f>
        <v>SLC</v>
      </c>
      <c r="AC101" s="197" t="str">
        <f t="shared" ref="AC101:AC108" si="33">IF(E34="","",E34)</f>
        <v>SAUER</v>
      </c>
      <c r="AD101" s="197" t="str">
        <f t="shared" ref="AD101:AD108" si="34">IF(D34="","",D34)</f>
        <v/>
      </c>
      <c r="AE101" s="197" t="str">
        <f t="shared" ref="AE101:AE108" si="35">IF(G34="","",G34)</f>
        <v/>
      </c>
      <c r="AF101" s="200"/>
      <c r="AG101" s="197">
        <f t="shared" ref="AG101:AH108" si="36">IF(K34="","",K34)</f>
        <v>34354</v>
      </c>
      <c r="AH101" s="197">
        <f t="shared" si="36"/>
        <v>81728</v>
      </c>
      <c r="AI101" s="198">
        <f t="shared" ref="AI101:AI108" si="37">IF(K34="","",$J$32)</f>
        <v>46121</v>
      </c>
      <c r="AJ101" s="197" t="str">
        <f t="shared" ref="AJ101:AJ108" si="38">IF(J34="","",J34)</f>
        <v>SLC</v>
      </c>
      <c r="AK101" s="197" t="str">
        <f t="shared" ref="AK101:AK108" si="39">IF(N34="","",N34)</f>
        <v>INTEGRITY</v>
      </c>
      <c r="AL101" s="197" t="str">
        <f t="shared" ref="AL101:AL108" si="40">IF(M34="","",M34)</f>
        <v/>
      </c>
      <c r="AM101" s="197" t="str">
        <f t="shared" ref="AM101:AM108" si="41">IF(P34="","",P34)</f>
        <v/>
      </c>
      <c r="AO101" s="197">
        <f t="shared" ref="AO101:AP108" si="42">IF(T34="","",T34)</f>
        <v>34370</v>
      </c>
      <c r="AP101" s="197">
        <f t="shared" si="42"/>
        <v>81661</v>
      </c>
      <c r="AQ101" s="198">
        <f t="shared" ref="AQ101:AQ108" si="43">IF(T34="","",$S$32)</f>
        <v>46122</v>
      </c>
      <c r="AR101" s="197" t="str">
        <f t="shared" ref="AR101:AR108" si="44">IF(S34="","",S34)</f>
        <v>SLC</v>
      </c>
      <c r="AS101" s="197" t="str">
        <f t="shared" ref="AS101:AS108" si="45">IF(W34="","",W34)</f>
        <v>INTEGRITY</v>
      </c>
      <c r="AT101" s="197" t="str">
        <f t="shared" ref="AT101:AT108" si="46">IF(V34="","",V34)</f>
        <v/>
      </c>
      <c r="AU101" s="197" t="str">
        <f t="shared" ref="AU101:AU108" si="47">IF(Y34="","",Y34)</f>
        <v/>
      </c>
    </row>
    <row r="102" spans="1:47" x14ac:dyDescent="0.25">
      <c r="A102" s="197">
        <f t="shared" si="17"/>
        <v>34296</v>
      </c>
      <c r="B102" s="197">
        <f t="shared" si="17"/>
        <v>81094</v>
      </c>
      <c r="C102" s="198">
        <f>IF(B6="","",$A$3)</f>
        <v>46117</v>
      </c>
      <c r="D102" s="197" t="str">
        <f>IF(A6="","",A6)</f>
        <v>SLC</v>
      </c>
      <c r="E102" s="197" t="str">
        <f>IF(E6="","",E6)</f>
        <v>SAUER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8"/>
        <v>34309</v>
      </c>
      <c r="J102" s="197">
        <f t="shared" si="18"/>
        <v>81676</v>
      </c>
      <c r="K102" s="198">
        <f t="shared" si="19"/>
        <v>46118</v>
      </c>
      <c r="L102" s="197" t="str">
        <f t="shared" si="20"/>
        <v>SLC</v>
      </c>
      <c r="M102" s="197" t="str">
        <f t="shared" si="21"/>
        <v>INTEGRITY</v>
      </c>
      <c r="N102" s="197" t="str">
        <f t="shared" si="22"/>
        <v/>
      </c>
      <c r="O102" s="197" t="str">
        <f t="shared" si="23"/>
        <v/>
      </c>
      <c r="P102" s="200"/>
      <c r="Q102" s="197">
        <f t="shared" si="24"/>
        <v>34323</v>
      </c>
      <c r="R102" s="197">
        <f t="shared" si="24"/>
        <v>81704</v>
      </c>
      <c r="S102" s="198">
        <f t="shared" si="25"/>
        <v>46119</v>
      </c>
      <c r="T102" s="197" t="str">
        <f t="shared" si="26"/>
        <v>SLC</v>
      </c>
      <c r="U102" s="197" t="str">
        <f t="shared" si="27"/>
        <v>SAUER</v>
      </c>
      <c r="V102" s="197" t="str">
        <f t="shared" si="28"/>
        <v/>
      </c>
      <c r="W102" s="197" t="str">
        <f t="shared" si="29"/>
        <v/>
      </c>
      <c r="X102" s="200"/>
      <c r="Y102" s="197">
        <f t="shared" si="30"/>
        <v>34338</v>
      </c>
      <c r="Z102" s="197">
        <f t="shared" si="30"/>
        <v>81715</v>
      </c>
      <c r="AA102" s="198">
        <f t="shared" si="31"/>
        <v>46120</v>
      </c>
      <c r="AB102" s="197" t="str">
        <f t="shared" si="32"/>
        <v>SLC</v>
      </c>
      <c r="AC102" s="197" t="str">
        <f t="shared" si="33"/>
        <v>INTEGRITY</v>
      </c>
      <c r="AD102" s="197" t="str">
        <f t="shared" si="34"/>
        <v/>
      </c>
      <c r="AE102" s="197" t="str">
        <f t="shared" si="35"/>
        <v/>
      </c>
      <c r="AF102" s="200"/>
      <c r="AG102" s="197">
        <f t="shared" si="36"/>
        <v>34355</v>
      </c>
      <c r="AH102" s="197">
        <f t="shared" si="36"/>
        <v>81729</v>
      </c>
      <c r="AI102" s="198">
        <f t="shared" si="37"/>
        <v>46121</v>
      </c>
      <c r="AJ102" s="197" t="str">
        <f t="shared" si="38"/>
        <v>SLC</v>
      </c>
      <c r="AK102" s="197" t="str">
        <f t="shared" si="39"/>
        <v>SAUER</v>
      </c>
      <c r="AL102" s="197" t="str">
        <f t="shared" si="40"/>
        <v/>
      </c>
      <c r="AM102" s="197" t="str">
        <f t="shared" si="41"/>
        <v/>
      </c>
      <c r="AO102" s="197">
        <f t="shared" si="42"/>
        <v>34371</v>
      </c>
      <c r="AP102" s="197">
        <f t="shared" si="42"/>
        <v>81662</v>
      </c>
      <c r="AQ102" s="198">
        <f t="shared" si="43"/>
        <v>46122</v>
      </c>
      <c r="AR102" s="197" t="str">
        <f t="shared" si="44"/>
        <v>SLC</v>
      </c>
      <c r="AS102" s="197" t="str">
        <f t="shared" si="45"/>
        <v>SAUER</v>
      </c>
      <c r="AT102" s="197" t="str">
        <f t="shared" si="46"/>
        <v/>
      </c>
      <c r="AU102" s="197" t="str">
        <f t="shared" si="47"/>
        <v/>
      </c>
    </row>
    <row r="103" spans="1:47" x14ac:dyDescent="0.25">
      <c r="A103" s="197">
        <f t="shared" si="17"/>
        <v>34297</v>
      </c>
      <c r="B103" s="197">
        <f t="shared" si="17"/>
        <v>81095</v>
      </c>
      <c r="C103" s="198">
        <f>IF(B7="","",$A$3)</f>
        <v>46117</v>
      </c>
      <c r="D103" s="197" t="str">
        <f>IF(A7="","",A7)</f>
        <v>SLC</v>
      </c>
      <c r="E103" s="197" t="str">
        <f>IF(E7="","",E7)</f>
        <v>SAUER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8"/>
        <v>34310</v>
      </c>
      <c r="J103" s="197">
        <f t="shared" si="18"/>
        <v>81687</v>
      </c>
      <c r="K103" s="198">
        <f t="shared" si="19"/>
        <v>46118</v>
      </c>
      <c r="L103" s="197" t="str">
        <f t="shared" si="20"/>
        <v>SLC</v>
      </c>
      <c r="M103" s="197" t="str">
        <f t="shared" si="21"/>
        <v>SUNRISE</v>
      </c>
      <c r="N103" s="197" t="str">
        <f t="shared" si="22"/>
        <v/>
      </c>
      <c r="O103" s="197" t="str">
        <f t="shared" si="23"/>
        <v/>
      </c>
      <c r="P103" s="200"/>
      <c r="Q103" s="197">
        <f t="shared" si="24"/>
        <v>34324</v>
      </c>
      <c r="R103" s="197">
        <f t="shared" si="24"/>
        <v>81705</v>
      </c>
      <c r="S103" s="198">
        <f t="shared" si="25"/>
        <v>46119</v>
      </c>
      <c r="T103" s="197" t="str">
        <f t="shared" si="26"/>
        <v>SLC</v>
      </c>
      <c r="U103" s="197" t="str">
        <f t="shared" si="27"/>
        <v>SUNRISE</v>
      </c>
      <c r="V103" s="197" t="str">
        <f t="shared" si="28"/>
        <v/>
      </c>
      <c r="W103" s="197" t="str">
        <f t="shared" si="29"/>
        <v/>
      </c>
      <c r="X103" s="200"/>
      <c r="Y103" s="197">
        <f t="shared" si="30"/>
        <v>34339</v>
      </c>
      <c r="Z103" s="197">
        <f t="shared" si="30"/>
        <v>81716</v>
      </c>
      <c r="AA103" s="198">
        <f t="shared" si="31"/>
        <v>46120</v>
      </c>
      <c r="AB103" s="197" t="str">
        <f t="shared" si="32"/>
        <v>SLC</v>
      </c>
      <c r="AC103" s="197" t="str">
        <f t="shared" si="33"/>
        <v>SAUER</v>
      </c>
      <c r="AD103" s="197" t="str">
        <f t="shared" si="34"/>
        <v/>
      </c>
      <c r="AE103" s="197" t="str">
        <f t="shared" si="35"/>
        <v/>
      </c>
      <c r="AF103" s="200"/>
      <c r="AG103" s="197">
        <f t="shared" si="36"/>
        <v>34356</v>
      </c>
      <c r="AH103" s="197">
        <f t="shared" si="36"/>
        <v>81730</v>
      </c>
      <c r="AI103" s="198">
        <f t="shared" si="37"/>
        <v>46121</v>
      </c>
      <c r="AJ103" s="197" t="str">
        <f t="shared" si="38"/>
        <v>SLC</v>
      </c>
      <c r="AK103" s="197" t="str">
        <f t="shared" si="39"/>
        <v>INTEGRITY</v>
      </c>
      <c r="AL103" s="197" t="str">
        <f t="shared" si="40"/>
        <v/>
      </c>
      <c r="AM103" s="197" t="str">
        <f t="shared" si="41"/>
        <v/>
      </c>
      <c r="AO103" s="197">
        <f t="shared" si="42"/>
        <v>34372</v>
      </c>
      <c r="AP103" s="197">
        <f t="shared" si="42"/>
        <v>81663</v>
      </c>
      <c r="AQ103" s="198">
        <f t="shared" si="43"/>
        <v>46122</v>
      </c>
      <c r="AR103" s="197" t="str">
        <f t="shared" si="44"/>
        <v>SLC</v>
      </c>
      <c r="AS103" s="197" t="str">
        <f t="shared" si="45"/>
        <v>SAUER</v>
      </c>
      <c r="AT103" s="197" t="str">
        <f t="shared" si="46"/>
        <v/>
      </c>
      <c r="AU103" s="197" t="str">
        <f t="shared" si="47"/>
        <v/>
      </c>
    </row>
    <row r="104" spans="1:47" x14ac:dyDescent="0.25">
      <c r="A104" s="197">
        <f t="shared" si="17"/>
        <v>34298</v>
      </c>
      <c r="B104" s="197">
        <f t="shared" si="17"/>
        <v>81096</v>
      </c>
      <c r="C104" s="198">
        <f>IF(B8="","",$A$3)</f>
        <v>46117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8"/>
        <v>34311</v>
      </c>
      <c r="J104" s="197">
        <f t="shared" si="18"/>
        <v>81689</v>
      </c>
      <c r="K104" s="198">
        <f t="shared" si="19"/>
        <v>46118</v>
      </c>
      <c r="L104" s="197" t="str">
        <f t="shared" si="20"/>
        <v>SLC</v>
      </c>
      <c r="M104" s="197" t="str">
        <f t="shared" si="21"/>
        <v>SUNRISE</v>
      </c>
      <c r="N104" s="197" t="str">
        <f t="shared" si="22"/>
        <v/>
      </c>
      <c r="O104" s="197" t="str">
        <f t="shared" si="23"/>
        <v/>
      </c>
      <c r="P104" s="200"/>
      <c r="Q104" s="197">
        <f t="shared" si="24"/>
        <v>34325</v>
      </c>
      <c r="R104" s="197">
        <f t="shared" si="24"/>
        <v>81706</v>
      </c>
      <c r="S104" s="198">
        <f t="shared" si="25"/>
        <v>46119</v>
      </c>
      <c r="T104" s="197" t="str">
        <f t="shared" si="26"/>
        <v>SLC</v>
      </c>
      <c r="U104" s="197" t="str">
        <f t="shared" si="27"/>
        <v>INTEGRITY</v>
      </c>
      <c r="V104" s="197" t="str">
        <f t="shared" si="28"/>
        <v/>
      </c>
      <c r="W104" s="197" t="str">
        <f t="shared" si="29"/>
        <v/>
      </c>
      <c r="X104" s="200"/>
      <c r="Y104" s="197">
        <f t="shared" si="30"/>
        <v>34340</v>
      </c>
      <c r="Z104" s="197">
        <f t="shared" si="30"/>
        <v>81717</v>
      </c>
      <c r="AA104" s="198">
        <f t="shared" si="31"/>
        <v>46120</v>
      </c>
      <c r="AB104" s="197" t="str">
        <f t="shared" si="32"/>
        <v>SLC</v>
      </c>
      <c r="AC104" s="197" t="str">
        <f t="shared" si="33"/>
        <v>SUNRISE</v>
      </c>
      <c r="AD104" s="197" t="str">
        <f t="shared" si="34"/>
        <v/>
      </c>
      <c r="AE104" s="197" t="str">
        <f t="shared" si="35"/>
        <v/>
      </c>
      <c r="AF104" s="200"/>
      <c r="AG104" s="197">
        <f t="shared" si="36"/>
        <v>34357</v>
      </c>
      <c r="AH104" s="197">
        <f t="shared" si="36"/>
        <v>81731</v>
      </c>
      <c r="AI104" s="198">
        <f t="shared" si="37"/>
        <v>46121</v>
      </c>
      <c r="AJ104" s="197" t="str">
        <f t="shared" si="38"/>
        <v>SLC</v>
      </c>
      <c r="AK104" s="197" t="str">
        <f t="shared" si="39"/>
        <v>SUNRSIE</v>
      </c>
      <c r="AL104" s="197" t="str">
        <f t="shared" si="40"/>
        <v/>
      </c>
      <c r="AM104" s="197" t="str">
        <f t="shared" si="41"/>
        <v/>
      </c>
      <c r="AO104" s="197">
        <f t="shared" si="42"/>
        <v>34373</v>
      </c>
      <c r="AP104" s="197">
        <f t="shared" si="42"/>
        <v>81664</v>
      </c>
      <c r="AQ104" s="198">
        <f t="shared" si="43"/>
        <v>46122</v>
      </c>
      <c r="AR104" s="197" t="str">
        <f t="shared" si="44"/>
        <v>SLC</v>
      </c>
      <c r="AS104" s="197" t="str">
        <f t="shared" si="45"/>
        <v>INTEGRITY</v>
      </c>
      <c r="AT104" s="197" t="str">
        <f t="shared" si="46"/>
        <v/>
      </c>
      <c r="AU104" s="197" t="str">
        <f t="shared" si="47"/>
        <v/>
      </c>
    </row>
    <row r="105" spans="1:47" x14ac:dyDescent="0.25">
      <c r="A105" s="197">
        <f t="shared" si="17"/>
        <v>34299</v>
      </c>
      <c r="B105" s="197">
        <f t="shared" si="17"/>
        <v>81097</v>
      </c>
      <c r="C105" s="198">
        <f>IF(B9="","",$A$3)</f>
        <v>46117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8"/>
        <v>34312</v>
      </c>
      <c r="J105" s="197">
        <f t="shared" si="18"/>
        <v>81690</v>
      </c>
      <c r="K105" s="198">
        <f t="shared" si="19"/>
        <v>46118</v>
      </c>
      <c r="L105" s="197" t="str">
        <f t="shared" si="20"/>
        <v>SLC</v>
      </c>
      <c r="M105" s="197" t="str">
        <f t="shared" si="21"/>
        <v>INTEGRITY</v>
      </c>
      <c r="N105" s="197" t="str">
        <f t="shared" si="22"/>
        <v/>
      </c>
      <c r="O105" s="197" t="str">
        <f t="shared" si="23"/>
        <v/>
      </c>
      <c r="P105" s="200"/>
      <c r="Q105" s="197">
        <f t="shared" si="24"/>
        <v>34326</v>
      </c>
      <c r="R105" s="197">
        <f t="shared" si="24"/>
        <v>81707</v>
      </c>
      <c r="S105" s="198">
        <f t="shared" si="25"/>
        <v>46119</v>
      </c>
      <c r="T105" s="197" t="str">
        <f t="shared" si="26"/>
        <v>SLC</v>
      </c>
      <c r="U105" s="197" t="str">
        <f t="shared" si="27"/>
        <v>SUNRISE</v>
      </c>
      <c r="V105" s="197" t="str">
        <f t="shared" si="28"/>
        <v/>
      </c>
      <c r="W105" s="197" t="str">
        <f t="shared" si="29"/>
        <v/>
      </c>
      <c r="X105" s="200"/>
      <c r="Y105" s="197">
        <f t="shared" si="30"/>
        <v>34341</v>
      </c>
      <c r="Z105" s="197">
        <f t="shared" si="30"/>
        <v>81718</v>
      </c>
      <c r="AA105" s="198">
        <f t="shared" si="31"/>
        <v>46120</v>
      </c>
      <c r="AB105" s="197" t="str">
        <f t="shared" si="32"/>
        <v>SLC</v>
      </c>
      <c r="AC105" s="197" t="str">
        <f t="shared" si="33"/>
        <v>INTEGRITY</v>
      </c>
      <c r="AD105" s="197" t="str">
        <f t="shared" si="34"/>
        <v/>
      </c>
      <c r="AE105" s="197" t="str">
        <f t="shared" si="35"/>
        <v/>
      </c>
      <c r="AF105" s="200"/>
      <c r="AG105" s="197">
        <f t="shared" si="36"/>
        <v>34358</v>
      </c>
      <c r="AH105" s="197">
        <f t="shared" si="36"/>
        <v>81732</v>
      </c>
      <c r="AI105" s="198">
        <f t="shared" si="37"/>
        <v>46121</v>
      </c>
      <c r="AJ105" s="197" t="str">
        <f t="shared" si="38"/>
        <v>SLC</v>
      </c>
      <c r="AK105" s="197" t="str">
        <f t="shared" si="39"/>
        <v>SUNRSIE</v>
      </c>
      <c r="AL105" s="197" t="str">
        <f t="shared" si="40"/>
        <v/>
      </c>
      <c r="AM105" s="197" t="str">
        <f t="shared" si="41"/>
        <v/>
      </c>
      <c r="AO105" s="197">
        <f t="shared" si="42"/>
        <v>34374</v>
      </c>
      <c r="AP105" s="197">
        <f t="shared" si="42"/>
        <v>81666</v>
      </c>
      <c r="AQ105" s="198">
        <f t="shared" si="43"/>
        <v>46122</v>
      </c>
      <c r="AR105" s="197" t="str">
        <f t="shared" si="44"/>
        <v>SLC</v>
      </c>
      <c r="AS105" s="197" t="str">
        <f t="shared" si="45"/>
        <v>SUNRISE</v>
      </c>
      <c r="AT105" s="197" t="str">
        <f t="shared" si="46"/>
        <v/>
      </c>
      <c r="AU105" s="197" t="str">
        <f t="shared" si="47"/>
        <v/>
      </c>
    </row>
    <row r="106" spans="1:47" x14ac:dyDescent="0.25">
      <c r="A106" s="197">
        <f t="shared" ref="A106:B115" si="48">IF(B14="","",B14)</f>
        <v>34304</v>
      </c>
      <c r="B106" s="197">
        <f t="shared" si="48"/>
        <v>81102</v>
      </c>
      <c r="C106" s="198" t="str">
        <f t="shared" ref="C106:C115" si="49">IF(F14="","",F14)</f>
        <v/>
      </c>
      <c r="D106" s="197" t="str">
        <f t="shared" ref="D106:D115" si="50">IF(A14="","",A14)</f>
        <v>SLC</v>
      </c>
      <c r="E106" s="197" t="str">
        <f t="shared" ref="E106:E115" si="51">IF(E14="","",E14)</f>
        <v>HANDY</v>
      </c>
      <c r="F106" s="197" t="str">
        <f t="shared" ref="F106:F115" si="52">IF(D14="","",D14)</f>
        <v/>
      </c>
      <c r="G106" s="197">
        <f t="shared" ref="G106:G115" si="53">IF(C14="","",C14)</f>
        <v>81102</v>
      </c>
      <c r="H106" s="200">
        <v>6</v>
      </c>
      <c r="I106" s="197">
        <f t="shared" si="18"/>
        <v>34313</v>
      </c>
      <c r="J106" s="197">
        <f t="shared" si="18"/>
        <v>81701</v>
      </c>
      <c r="K106" s="198">
        <f t="shared" si="19"/>
        <v>46118</v>
      </c>
      <c r="L106" s="197" t="str">
        <f t="shared" si="20"/>
        <v>SLC</v>
      </c>
      <c r="M106" s="197" t="str">
        <f t="shared" si="21"/>
        <v>HANDY</v>
      </c>
      <c r="N106" s="197" t="str">
        <f t="shared" si="22"/>
        <v/>
      </c>
      <c r="O106" s="197" t="str">
        <f t="shared" si="23"/>
        <v/>
      </c>
      <c r="P106" s="200"/>
      <c r="Q106" s="197">
        <f t="shared" si="24"/>
        <v>34327</v>
      </c>
      <c r="R106" s="197">
        <f t="shared" si="24"/>
        <v>81708</v>
      </c>
      <c r="S106" s="198">
        <f t="shared" si="25"/>
        <v>46119</v>
      </c>
      <c r="T106" s="197" t="str">
        <f t="shared" si="26"/>
        <v>SLC</v>
      </c>
      <c r="U106" s="197" t="str">
        <f t="shared" si="27"/>
        <v>HANDY</v>
      </c>
      <c r="V106" s="197" t="str">
        <f t="shared" si="28"/>
        <v/>
      </c>
      <c r="W106" s="197" t="str">
        <f t="shared" si="29"/>
        <v/>
      </c>
      <c r="X106" s="200"/>
      <c r="Y106" s="197">
        <f t="shared" si="30"/>
        <v>34342</v>
      </c>
      <c r="Z106" s="197">
        <f t="shared" si="30"/>
        <v>81719</v>
      </c>
      <c r="AA106" s="198">
        <f t="shared" si="31"/>
        <v>46120</v>
      </c>
      <c r="AB106" s="197" t="str">
        <f t="shared" si="32"/>
        <v>SLC</v>
      </c>
      <c r="AC106" s="197" t="str">
        <f t="shared" si="33"/>
        <v>INTEGRITY</v>
      </c>
      <c r="AD106" s="197" t="str">
        <f t="shared" si="34"/>
        <v/>
      </c>
      <c r="AE106" s="197" t="str">
        <f t="shared" si="35"/>
        <v/>
      </c>
      <c r="AF106" s="200"/>
      <c r="AG106" s="197">
        <f t="shared" si="36"/>
        <v>34359</v>
      </c>
      <c r="AH106" s="197">
        <f t="shared" si="36"/>
        <v>81733</v>
      </c>
      <c r="AI106" s="198">
        <f t="shared" si="37"/>
        <v>46121</v>
      </c>
      <c r="AJ106" s="197" t="str">
        <f t="shared" si="38"/>
        <v>SLC</v>
      </c>
      <c r="AK106" s="197" t="str">
        <f t="shared" si="39"/>
        <v>INTEGIRTY</v>
      </c>
      <c r="AL106" s="197" t="str">
        <f t="shared" si="40"/>
        <v/>
      </c>
      <c r="AM106" s="197" t="str">
        <f t="shared" si="41"/>
        <v/>
      </c>
      <c r="AO106" s="197">
        <f t="shared" si="42"/>
        <v>34375</v>
      </c>
      <c r="AP106" s="197">
        <f t="shared" si="42"/>
        <v>81667</v>
      </c>
      <c r="AQ106" s="198">
        <f t="shared" si="43"/>
        <v>46122</v>
      </c>
      <c r="AR106" s="197" t="str">
        <f t="shared" si="44"/>
        <v>SLC</v>
      </c>
      <c r="AS106" s="197" t="str">
        <f t="shared" si="45"/>
        <v>SUNRISE</v>
      </c>
      <c r="AT106" s="197" t="str">
        <f t="shared" si="46"/>
        <v/>
      </c>
      <c r="AU106" s="197" t="str">
        <f t="shared" si="47"/>
        <v/>
      </c>
    </row>
    <row r="107" spans="1:47" x14ac:dyDescent="0.25">
      <c r="A107" s="197">
        <f t="shared" si="48"/>
        <v>34305</v>
      </c>
      <c r="B107" s="197">
        <f t="shared" si="48"/>
        <v>4501356906</v>
      </c>
      <c r="C107" s="198" t="str">
        <f t="shared" si="49"/>
        <v/>
      </c>
      <c r="D107" s="197" t="str">
        <f t="shared" si="50"/>
        <v>IDF</v>
      </c>
      <c r="E107" s="197" t="str">
        <f t="shared" si="51"/>
        <v/>
      </c>
      <c r="F107" s="197" t="str">
        <f t="shared" si="52"/>
        <v/>
      </c>
      <c r="G107" s="197">
        <f t="shared" si="53"/>
        <v>4501356906</v>
      </c>
      <c r="H107" s="200">
        <v>7</v>
      </c>
      <c r="I107" s="197">
        <f t="shared" ref="I107:J117" si="54">IF(K13="","",K13)</f>
        <v>34316</v>
      </c>
      <c r="J107" s="197">
        <f t="shared" si="54"/>
        <v>81723</v>
      </c>
      <c r="K107" s="198">
        <f t="shared" ref="K107:K117" si="55">IF(K13="","",$J$3)</f>
        <v>46118</v>
      </c>
      <c r="L107" s="197" t="str">
        <f t="shared" ref="L107:L117" si="56">IF(J13="","",J13)</f>
        <v>SLC</v>
      </c>
      <c r="M107" s="197" t="str">
        <f t="shared" ref="M107:M117" si="57">IF(N13="","",N13)</f>
        <v>IDEAL</v>
      </c>
      <c r="N107" s="197" t="str">
        <f t="shared" ref="N107:N117" si="58">IF(M13="","",M13)</f>
        <v/>
      </c>
      <c r="O107" s="197" t="str">
        <f t="shared" ref="O107:O117" si="59">IF(P13="","",P13)</f>
        <v/>
      </c>
      <c r="P107" s="200"/>
      <c r="Q107" s="197">
        <f t="shared" ref="Q107:R117" si="60">IF(T13="","",T13)</f>
        <v>34330</v>
      </c>
      <c r="R107" s="197">
        <f t="shared" si="60"/>
        <v>81711</v>
      </c>
      <c r="S107" s="198">
        <f t="shared" ref="S107:S117" si="61">IF(T13="","",$S$3)</f>
        <v>46119</v>
      </c>
      <c r="T107" s="197" t="str">
        <f t="shared" ref="T107:T117" si="62">IF(S13="","",S13)</f>
        <v>SLC</v>
      </c>
      <c r="U107" s="197" t="str">
        <f t="shared" ref="U107:U117" si="63">IF(W13="","",W13)</f>
        <v>MAY</v>
      </c>
      <c r="V107" s="197" t="str">
        <f t="shared" ref="V107:V117" si="64">IF(V13="","",V13)</f>
        <v/>
      </c>
      <c r="W107" s="197" t="str">
        <f t="shared" ref="W107:W117" si="65">IF(Y13="","",Y13)</f>
        <v/>
      </c>
      <c r="X107" s="200"/>
      <c r="Y107" s="197">
        <f t="shared" si="30"/>
        <v>34343</v>
      </c>
      <c r="Z107" s="197">
        <f t="shared" si="30"/>
        <v>81720</v>
      </c>
      <c r="AA107" s="198">
        <f t="shared" si="31"/>
        <v>46120</v>
      </c>
      <c r="AB107" s="197" t="str">
        <f t="shared" si="32"/>
        <v>SLC</v>
      </c>
      <c r="AC107" s="197" t="str">
        <f t="shared" si="33"/>
        <v>SUNRISE</v>
      </c>
      <c r="AD107" s="197" t="str">
        <f t="shared" si="34"/>
        <v/>
      </c>
      <c r="AE107" s="197" t="str">
        <f t="shared" si="35"/>
        <v/>
      </c>
      <c r="AF107" s="200"/>
      <c r="AG107" s="197">
        <f t="shared" si="36"/>
        <v>34360</v>
      </c>
      <c r="AH107" s="197">
        <f t="shared" si="36"/>
        <v>81735</v>
      </c>
      <c r="AI107" s="198">
        <f t="shared" si="37"/>
        <v>46121</v>
      </c>
      <c r="AJ107" s="197" t="str">
        <f t="shared" si="38"/>
        <v>SLC</v>
      </c>
      <c r="AK107" s="197" t="str">
        <f t="shared" si="39"/>
        <v>INTEGIRTY</v>
      </c>
      <c r="AL107" s="197" t="str">
        <f t="shared" si="40"/>
        <v/>
      </c>
      <c r="AM107" s="197" t="str">
        <f t="shared" si="41"/>
        <v/>
      </c>
      <c r="AO107" s="197">
        <f t="shared" si="42"/>
        <v>34376</v>
      </c>
      <c r="AP107" s="197">
        <f t="shared" si="42"/>
        <v>81668</v>
      </c>
      <c r="AQ107" s="198">
        <f t="shared" si="43"/>
        <v>46122</v>
      </c>
      <c r="AR107" s="197" t="str">
        <f t="shared" si="44"/>
        <v>SLC</v>
      </c>
      <c r="AS107" s="197" t="str">
        <f t="shared" si="45"/>
        <v>HANDY</v>
      </c>
      <c r="AT107" s="197" t="str">
        <f t="shared" si="46"/>
        <v/>
      </c>
      <c r="AU107" s="197" t="str">
        <f t="shared" si="47"/>
        <v/>
      </c>
    </row>
    <row r="108" spans="1:47" x14ac:dyDescent="0.25">
      <c r="A108" s="197">
        <f t="shared" si="48"/>
        <v>34306</v>
      </c>
      <c r="B108" s="197">
        <f t="shared" si="48"/>
        <v>4501356907</v>
      </c>
      <c r="C108" s="198" t="str">
        <f t="shared" si="49"/>
        <v/>
      </c>
      <c r="D108" s="197" t="str">
        <f t="shared" si="50"/>
        <v>IDF</v>
      </c>
      <c r="E108" s="197" t="str">
        <f t="shared" si="51"/>
        <v/>
      </c>
      <c r="F108" s="197" t="str">
        <f t="shared" si="52"/>
        <v/>
      </c>
      <c r="G108" s="197">
        <f t="shared" si="53"/>
        <v>4501356907</v>
      </c>
      <c r="H108" s="200">
        <v>8</v>
      </c>
      <c r="I108" s="197">
        <f t="shared" si="54"/>
        <v>34317</v>
      </c>
      <c r="J108" s="197">
        <f t="shared" si="54"/>
        <v>81734</v>
      </c>
      <c r="K108" s="198">
        <f t="shared" si="55"/>
        <v>46118</v>
      </c>
      <c r="L108" s="197" t="str">
        <f t="shared" si="56"/>
        <v>SLC</v>
      </c>
      <c r="M108" s="197" t="str">
        <f t="shared" si="57"/>
        <v>IDEAL</v>
      </c>
      <c r="N108" s="197" t="str">
        <f t="shared" si="58"/>
        <v/>
      </c>
      <c r="O108" s="197" t="str">
        <f t="shared" si="59"/>
        <v/>
      </c>
      <c r="P108" s="200"/>
      <c r="Q108" s="197">
        <f t="shared" si="60"/>
        <v>34331</v>
      </c>
      <c r="R108" s="197">
        <f t="shared" si="60"/>
        <v>81713</v>
      </c>
      <c r="S108" s="198">
        <f t="shared" si="61"/>
        <v>46119</v>
      </c>
      <c r="T108" s="197" t="str">
        <f t="shared" si="62"/>
        <v>SLC</v>
      </c>
      <c r="U108" s="197" t="str">
        <f t="shared" si="63"/>
        <v>IDEAL</v>
      </c>
      <c r="V108" s="197" t="str">
        <f t="shared" si="64"/>
        <v/>
      </c>
      <c r="W108" s="197" t="str">
        <f t="shared" si="65"/>
        <v/>
      </c>
      <c r="X108" s="200"/>
      <c r="Y108" s="197">
        <f t="shared" si="30"/>
        <v>34344</v>
      </c>
      <c r="Z108" s="197">
        <f t="shared" si="30"/>
        <v>81721</v>
      </c>
      <c r="AA108" s="198">
        <f t="shared" si="31"/>
        <v>46120</v>
      </c>
      <c r="AB108" s="197" t="str">
        <f t="shared" si="32"/>
        <v>SLC</v>
      </c>
      <c r="AC108" s="197" t="str">
        <f t="shared" si="33"/>
        <v>HANDY</v>
      </c>
      <c r="AD108" s="197" t="str">
        <f t="shared" si="34"/>
        <v/>
      </c>
      <c r="AE108" s="197" t="str">
        <f t="shared" si="35"/>
        <v/>
      </c>
      <c r="AF108" s="200"/>
      <c r="AG108" s="197">
        <f t="shared" si="36"/>
        <v>34361</v>
      </c>
      <c r="AH108" s="197">
        <f t="shared" si="36"/>
        <v>81736</v>
      </c>
      <c r="AI108" s="198">
        <f t="shared" si="37"/>
        <v>46121</v>
      </c>
      <c r="AJ108" s="197" t="str">
        <f t="shared" si="38"/>
        <v>SLC</v>
      </c>
      <c r="AK108" s="197" t="str">
        <f t="shared" si="39"/>
        <v>HANDY</v>
      </c>
      <c r="AL108" s="197" t="str">
        <f t="shared" si="40"/>
        <v/>
      </c>
      <c r="AM108" s="197" t="str">
        <f t="shared" si="41"/>
        <v/>
      </c>
      <c r="AO108" s="197">
        <f t="shared" si="42"/>
        <v>34377</v>
      </c>
      <c r="AP108" s="197">
        <f t="shared" si="42"/>
        <v>81669</v>
      </c>
      <c r="AQ108" s="198">
        <f t="shared" si="43"/>
        <v>46122</v>
      </c>
      <c r="AR108" s="197" t="str">
        <f t="shared" si="44"/>
        <v>SLC</v>
      </c>
      <c r="AS108" s="197" t="str">
        <f t="shared" si="45"/>
        <v>HANDY</v>
      </c>
      <c r="AT108" s="197" t="str">
        <f t="shared" si="46"/>
        <v/>
      </c>
      <c r="AU108" s="197" t="str">
        <f t="shared" si="47"/>
        <v/>
      </c>
    </row>
    <row r="109" spans="1:47" x14ac:dyDescent="0.25">
      <c r="A109" s="197">
        <f t="shared" si="48"/>
        <v>34307</v>
      </c>
      <c r="B109" s="197">
        <f t="shared" si="48"/>
        <v>4501356911</v>
      </c>
      <c r="C109" s="198" t="str">
        <f t="shared" si="49"/>
        <v/>
      </c>
      <c r="D109" s="197" t="str">
        <f t="shared" si="50"/>
        <v>IDF</v>
      </c>
      <c r="E109" s="197" t="str">
        <f t="shared" si="51"/>
        <v/>
      </c>
      <c r="F109" s="197" t="str">
        <f t="shared" si="52"/>
        <v/>
      </c>
      <c r="G109" s="197">
        <f t="shared" si="53"/>
        <v>4501356911</v>
      </c>
      <c r="H109" s="200">
        <v>9</v>
      </c>
      <c r="I109" s="197">
        <f t="shared" si="54"/>
        <v>34318</v>
      </c>
      <c r="J109" s="197">
        <f t="shared" si="54"/>
        <v>81691</v>
      </c>
      <c r="K109" s="198">
        <f t="shared" si="55"/>
        <v>46118</v>
      </c>
      <c r="L109" s="197" t="str">
        <f t="shared" si="56"/>
        <v>LCP</v>
      </c>
      <c r="M109" s="197" t="str">
        <f t="shared" si="57"/>
        <v/>
      </c>
      <c r="N109" s="197" t="str">
        <f t="shared" si="58"/>
        <v/>
      </c>
      <c r="O109" s="197" t="str">
        <f t="shared" si="59"/>
        <v/>
      </c>
      <c r="P109" s="200"/>
      <c r="Q109" s="197">
        <f t="shared" si="60"/>
        <v>34332</v>
      </c>
      <c r="R109" s="197">
        <f t="shared" si="60"/>
        <v>81693</v>
      </c>
      <c r="S109" s="198">
        <f t="shared" si="61"/>
        <v>46119</v>
      </c>
      <c r="T109" s="197" t="str">
        <f t="shared" si="62"/>
        <v>LCP</v>
      </c>
      <c r="U109" s="197" t="str">
        <f t="shared" si="63"/>
        <v>INTEGRITY</v>
      </c>
      <c r="V109" s="197">
        <f t="shared" si="64"/>
        <v>280605</v>
      </c>
      <c r="W109" s="197" t="str">
        <f t="shared" si="65"/>
        <v/>
      </c>
      <c r="X109" s="200"/>
      <c r="Y109" s="197">
        <f t="shared" ref="Y109:Z122" si="66">IF(B44="","",B44)</f>
        <v>34347</v>
      </c>
      <c r="Z109" s="197">
        <f t="shared" si="66"/>
        <v>81725</v>
      </c>
      <c r="AA109" s="198">
        <f t="shared" ref="AA109:AA122" si="67">IF(B44="","",$A$32)</f>
        <v>46120</v>
      </c>
      <c r="AB109" s="197" t="str">
        <f t="shared" ref="AB109:AB122" si="68">IF(A44="","",A44)</f>
        <v>SLC</v>
      </c>
      <c r="AC109" s="197" t="str">
        <f t="shared" ref="AC109:AC122" si="69">IF(E44="","",E44)</f>
        <v>INTEGRITY</v>
      </c>
      <c r="AD109" s="197" t="str">
        <f t="shared" ref="AD109:AD122" si="70">IF(D44="","",D44)</f>
        <v/>
      </c>
      <c r="AE109" s="197" t="str">
        <f t="shared" ref="AE109:AE122" si="71">IF(G44="","",G44)</f>
        <v/>
      </c>
      <c r="AF109" s="200"/>
      <c r="AG109" s="197">
        <f t="shared" ref="AG109:AH122" si="72">IF(K44="","",K44)</f>
        <v>34364</v>
      </c>
      <c r="AH109" s="197">
        <f t="shared" si="72"/>
        <v>81739</v>
      </c>
      <c r="AI109" s="198">
        <f t="shared" ref="AI109:AI122" si="73">IF(K44="","",$J$32)</f>
        <v>46121</v>
      </c>
      <c r="AJ109" s="197" t="str">
        <f t="shared" ref="AJ109:AJ122" si="74">IF(J44="","",J44)</f>
        <v>SLC</v>
      </c>
      <c r="AK109" s="197" t="str">
        <f t="shared" ref="AK109:AK122" si="75">IF(N44="","",N44)</f>
        <v>IDEAL</v>
      </c>
      <c r="AL109" s="197" t="str">
        <f t="shared" ref="AL109:AL122" si="76">IF(M44="","",M44)</f>
        <v/>
      </c>
      <c r="AM109" s="197" t="str">
        <f t="shared" ref="AM109:AM122" si="77">IF(P44="","",P44)</f>
        <v/>
      </c>
      <c r="AO109" s="197">
        <f t="shared" ref="AO109:AP122" si="78">IF(T44="","",T44)</f>
        <v>34380</v>
      </c>
      <c r="AP109" s="197">
        <f t="shared" si="78"/>
        <v>81740</v>
      </c>
      <c r="AQ109" s="198">
        <f t="shared" ref="AQ109:AQ122" si="79">IF(T44="","",$S$32)</f>
        <v>46122</v>
      </c>
      <c r="AR109" s="197" t="str">
        <f t="shared" ref="AR109:AR122" si="80">IF(S44="","",S44)</f>
        <v>SLC</v>
      </c>
      <c r="AS109" s="197" t="str">
        <f t="shared" ref="AS109:AS122" si="81">IF(W44="","",W44)</f>
        <v>IDEAL</v>
      </c>
      <c r="AT109" s="197" t="str">
        <f t="shared" ref="AT109:AT122" si="82">IF(V44="","",V44)</f>
        <v/>
      </c>
      <c r="AU109" s="197" t="str">
        <f t="shared" ref="AU109:AU122" si="83">IF(Y44="","",Y44)</f>
        <v/>
      </c>
    </row>
    <row r="110" spans="1:47" x14ac:dyDescent="0.25">
      <c r="A110" s="197" t="str">
        <f t="shared" si="48"/>
        <v/>
      </c>
      <c r="B110" s="197" t="str">
        <f t="shared" si="48"/>
        <v/>
      </c>
      <c r="C110" s="198" t="str">
        <f t="shared" si="49"/>
        <v/>
      </c>
      <c r="D110" s="197" t="str">
        <f t="shared" si="50"/>
        <v/>
      </c>
      <c r="E110" s="197" t="str">
        <f t="shared" si="51"/>
        <v/>
      </c>
      <c r="F110" s="197" t="str">
        <f t="shared" si="52"/>
        <v/>
      </c>
      <c r="G110" s="197" t="str">
        <f t="shared" si="53"/>
        <v/>
      </c>
      <c r="H110" s="200">
        <v>10</v>
      </c>
      <c r="I110" s="197">
        <f t="shared" si="54"/>
        <v>34319</v>
      </c>
      <c r="J110" s="197">
        <f t="shared" si="54"/>
        <v>81692</v>
      </c>
      <c r="K110" s="198">
        <f t="shared" si="55"/>
        <v>46118</v>
      </c>
      <c r="L110" s="197" t="str">
        <f t="shared" si="56"/>
        <v>LCP</v>
      </c>
      <c r="M110" s="197" t="str">
        <f t="shared" si="57"/>
        <v/>
      </c>
      <c r="N110" s="197" t="str">
        <f t="shared" si="58"/>
        <v/>
      </c>
      <c r="O110" s="197" t="str">
        <f t="shared" si="59"/>
        <v/>
      </c>
      <c r="P110" s="200"/>
      <c r="Q110" s="197">
        <f t="shared" si="60"/>
        <v>34333</v>
      </c>
      <c r="R110" s="197">
        <f t="shared" si="60"/>
        <v>81694</v>
      </c>
      <c r="S110" s="198">
        <f t="shared" si="61"/>
        <v>46119</v>
      </c>
      <c r="T110" s="197" t="str">
        <f t="shared" si="62"/>
        <v>LCP</v>
      </c>
      <c r="U110" s="197" t="str">
        <f t="shared" si="63"/>
        <v>INTEGRITY</v>
      </c>
      <c r="V110" s="197">
        <f t="shared" si="64"/>
        <v>280605</v>
      </c>
      <c r="W110" s="197" t="str">
        <f t="shared" si="65"/>
        <v/>
      </c>
      <c r="X110" s="200"/>
      <c r="Y110" s="197">
        <f t="shared" si="66"/>
        <v>34348</v>
      </c>
      <c r="Z110" s="197">
        <f t="shared" si="66"/>
        <v>81726</v>
      </c>
      <c r="AA110" s="198">
        <f t="shared" si="67"/>
        <v>46120</v>
      </c>
      <c r="AB110" s="197" t="str">
        <f t="shared" si="68"/>
        <v>SLC</v>
      </c>
      <c r="AC110" s="197" t="str">
        <f t="shared" si="69"/>
        <v>MAY</v>
      </c>
      <c r="AD110" s="197" t="str">
        <f t="shared" si="70"/>
        <v/>
      </c>
      <c r="AE110" s="197" t="str">
        <f t="shared" si="71"/>
        <v/>
      </c>
      <c r="AF110" s="200"/>
      <c r="AG110" s="197">
        <f t="shared" si="72"/>
        <v>34365</v>
      </c>
      <c r="AH110" s="197">
        <f t="shared" si="72"/>
        <v>81695</v>
      </c>
      <c r="AI110" s="198">
        <f t="shared" si="73"/>
        <v>46121</v>
      </c>
      <c r="AJ110" s="197" t="str">
        <f t="shared" si="74"/>
        <v>LCP</v>
      </c>
      <c r="AK110" s="197" t="str">
        <f t="shared" si="75"/>
        <v>INTEGRITY</v>
      </c>
      <c r="AL110" s="197">
        <f t="shared" si="76"/>
        <v>280605</v>
      </c>
      <c r="AM110" s="197" t="str">
        <f t="shared" si="77"/>
        <v/>
      </c>
      <c r="AO110" s="197">
        <f t="shared" si="78"/>
        <v>34381</v>
      </c>
      <c r="AP110" s="197">
        <f t="shared" si="78"/>
        <v>81697</v>
      </c>
      <c r="AQ110" s="198">
        <f t="shared" si="79"/>
        <v>46122</v>
      </c>
      <c r="AR110" s="197" t="str">
        <f t="shared" si="80"/>
        <v>LCP</v>
      </c>
      <c r="AS110" s="197" t="str">
        <f t="shared" si="81"/>
        <v>INTEGRITY</v>
      </c>
      <c r="AT110" s="197">
        <f t="shared" si="82"/>
        <v>280605</v>
      </c>
      <c r="AU110" s="197" t="str">
        <f t="shared" si="83"/>
        <v/>
      </c>
    </row>
    <row r="111" spans="1:47" x14ac:dyDescent="0.25">
      <c r="A111" s="197" t="str">
        <f t="shared" si="48"/>
        <v/>
      </c>
      <c r="B111" s="197" t="str">
        <f t="shared" si="48"/>
        <v/>
      </c>
      <c r="C111" s="198" t="str">
        <f t="shared" si="49"/>
        <v/>
      </c>
      <c r="D111" s="197" t="str">
        <f t="shared" si="50"/>
        <v/>
      </c>
      <c r="E111" s="197" t="str">
        <f t="shared" si="51"/>
        <v/>
      </c>
      <c r="F111" s="197" t="str">
        <f t="shared" si="52"/>
        <v/>
      </c>
      <c r="G111" s="197" t="str">
        <f t="shared" si="53"/>
        <v/>
      </c>
      <c r="H111" s="200">
        <v>11</v>
      </c>
      <c r="I111" s="197">
        <f t="shared" si="54"/>
        <v>34320</v>
      </c>
      <c r="J111" s="197">
        <f t="shared" si="54"/>
        <v>4501357212</v>
      </c>
      <c r="K111" s="198">
        <f t="shared" si="55"/>
        <v>46118</v>
      </c>
      <c r="L111" s="197" t="str">
        <f t="shared" si="56"/>
        <v>IDF</v>
      </c>
      <c r="M111" s="197" t="str">
        <f t="shared" si="57"/>
        <v/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34334</v>
      </c>
      <c r="R111" s="197">
        <f t="shared" si="60"/>
        <v>4501357213</v>
      </c>
      <c r="S111" s="198">
        <f t="shared" si="61"/>
        <v>46119</v>
      </c>
      <c r="T111" s="197" t="str">
        <f t="shared" si="62"/>
        <v>IDF</v>
      </c>
      <c r="U111" s="197" t="str">
        <f t="shared" si="63"/>
        <v/>
      </c>
      <c r="V111" s="197" t="str">
        <f t="shared" si="64"/>
        <v/>
      </c>
      <c r="W111" s="197" t="str">
        <f t="shared" si="65"/>
        <v/>
      </c>
      <c r="X111" s="200"/>
      <c r="Y111" s="197">
        <f t="shared" si="66"/>
        <v>34349</v>
      </c>
      <c r="Z111" s="197">
        <f t="shared" si="66"/>
        <v>81727</v>
      </c>
      <c r="AA111" s="198">
        <f t="shared" si="67"/>
        <v>46120</v>
      </c>
      <c r="AB111" s="197" t="str">
        <f t="shared" si="68"/>
        <v>SLC</v>
      </c>
      <c r="AC111" s="197" t="str">
        <f t="shared" si="69"/>
        <v>IDEAL</v>
      </c>
      <c r="AD111" s="197" t="str">
        <f t="shared" si="70"/>
        <v/>
      </c>
      <c r="AE111" s="197" t="str">
        <f t="shared" si="71"/>
        <v/>
      </c>
      <c r="AF111" s="200"/>
      <c r="AG111" s="197">
        <f t="shared" si="72"/>
        <v>34366</v>
      </c>
      <c r="AH111" s="197">
        <f t="shared" si="72"/>
        <v>81696</v>
      </c>
      <c r="AI111" s="198">
        <f t="shared" si="73"/>
        <v>46121</v>
      </c>
      <c r="AJ111" s="197" t="str">
        <f t="shared" si="74"/>
        <v>LCP</v>
      </c>
      <c r="AK111" s="197" t="str">
        <f t="shared" si="75"/>
        <v>INTEGRITY</v>
      </c>
      <c r="AL111" s="197">
        <f t="shared" si="76"/>
        <v>280605</v>
      </c>
      <c r="AM111" s="197" t="str">
        <f t="shared" si="77"/>
        <v/>
      </c>
      <c r="AO111" s="197">
        <f t="shared" si="78"/>
        <v>34382</v>
      </c>
      <c r="AP111" s="197">
        <f t="shared" si="78"/>
        <v>81698</v>
      </c>
      <c r="AQ111" s="198">
        <f t="shared" si="79"/>
        <v>46122</v>
      </c>
      <c r="AR111" s="197" t="str">
        <f t="shared" si="80"/>
        <v>LCP</v>
      </c>
      <c r="AS111" s="197" t="str">
        <f t="shared" si="81"/>
        <v>INTEGRITY</v>
      </c>
      <c r="AT111" s="197">
        <f t="shared" si="82"/>
        <v>280605</v>
      </c>
      <c r="AU111" s="197" t="str">
        <f t="shared" si="83"/>
        <v/>
      </c>
    </row>
    <row r="112" spans="1:47" x14ac:dyDescent="0.25">
      <c r="A112" s="197" t="str">
        <f t="shared" si="48"/>
        <v/>
      </c>
      <c r="B112" s="197" t="str">
        <f t="shared" si="48"/>
        <v/>
      </c>
      <c r="C112" s="198" t="str">
        <f t="shared" si="49"/>
        <v/>
      </c>
      <c r="D112" s="197" t="str">
        <f t="shared" si="50"/>
        <v/>
      </c>
      <c r="E112" s="197" t="str">
        <f t="shared" si="51"/>
        <v/>
      </c>
      <c r="F112" s="197" t="str">
        <f t="shared" si="52"/>
        <v/>
      </c>
      <c r="G112" s="197" t="str">
        <f t="shared" si="53"/>
        <v/>
      </c>
      <c r="H112" s="200">
        <v>12</v>
      </c>
      <c r="I112" s="197">
        <f t="shared" si="54"/>
        <v>34321</v>
      </c>
      <c r="J112" s="197">
        <f t="shared" si="54"/>
        <v>4501357216</v>
      </c>
      <c r="K112" s="198">
        <f t="shared" si="55"/>
        <v>46118</v>
      </c>
      <c r="L112" s="197" t="str">
        <f t="shared" si="56"/>
        <v>IDF</v>
      </c>
      <c r="M112" s="197" t="str">
        <f t="shared" si="57"/>
        <v/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34335</v>
      </c>
      <c r="R112" s="197">
        <f t="shared" si="60"/>
        <v>4501357214</v>
      </c>
      <c r="S112" s="198">
        <f t="shared" si="61"/>
        <v>46119</v>
      </c>
      <c r="T112" s="197" t="str">
        <f t="shared" si="62"/>
        <v>IDF</v>
      </c>
      <c r="U112" s="197" t="str">
        <f t="shared" si="63"/>
        <v/>
      </c>
      <c r="V112" s="197" t="str">
        <f t="shared" si="64"/>
        <v/>
      </c>
      <c r="W112" s="197" t="str">
        <f t="shared" si="65"/>
        <v/>
      </c>
      <c r="X112" s="200"/>
      <c r="Y112" s="197">
        <f t="shared" si="66"/>
        <v>34350</v>
      </c>
      <c r="Z112" s="197">
        <f t="shared" si="66"/>
        <v>4501357217</v>
      </c>
      <c r="AA112" s="198">
        <f t="shared" si="67"/>
        <v>46120</v>
      </c>
      <c r="AB112" s="197" t="str">
        <f t="shared" si="68"/>
        <v>IDF</v>
      </c>
      <c r="AC112" s="197" t="str">
        <f t="shared" si="69"/>
        <v/>
      </c>
      <c r="AD112" s="197" t="str">
        <f t="shared" si="70"/>
        <v/>
      </c>
      <c r="AE112" s="197" t="str">
        <f t="shared" si="71"/>
        <v/>
      </c>
      <c r="AF112" s="200"/>
      <c r="AG112" s="197">
        <f t="shared" si="72"/>
        <v>34367</v>
      </c>
      <c r="AH112" s="197">
        <f t="shared" si="72"/>
        <v>4501357771</v>
      </c>
      <c r="AI112" s="198">
        <f t="shared" si="73"/>
        <v>46121</v>
      </c>
      <c r="AJ112" s="197" t="str">
        <f t="shared" si="74"/>
        <v>IDF</v>
      </c>
      <c r="AK112" s="197" t="str">
        <f t="shared" si="75"/>
        <v/>
      </c>
      <c r="AL112" s="197" t="str">
        <f t="shared" si="76"/>
        <v/>
      </c>
      <c r="AM112" s="197" t="str">
        <f t="shared" si="77"/>
        <v/>
      </c>
      <c r="AO112" s="197">
        <f t="shared" si="78"/>
        <v>34383</v>
      </c>
      <c r="AP112" s="197">
        <f t="shared" si="78"/>
        <v>4501358090</v>
      </c>
      <c r="AQ112" s="198">
        <f t="shared" si="79"/>
        <v>46122</v>
      </c>
      <c r="AR112" s="197" t="str">
        <f t="shared" si="80"/>
        <v>IDF</v>
      </c>
      <c r="AS112" s="197" t="str">
        <f t="shared" si="81"/>
        <v/>
      </c>
      <c r="AT112" s="197" t="str">
        <f t="shared" si="82"/>
        <v/>
      </c>
      <c r="AU112" s="197" t="str">
        <f t="shared" si="83"/>
        <v/>
      </c>
    </row>
    <row r="113" spans="1:55" x14ac:dyDescent="0.25">
      <c r="A113" s="197" t="str">
        <f t="shared" si="48"/>
        <v/>
      </c>
      <c r="B113" s="197" t="str">
        <f t="shared" si="48"/>
        <v/>
      </c>
      <c r="C113" s="198" t="str">
        <f t="shared" si="49"/>
        <v/>
      </c>
      <c r="D113" s="197" t="str">
        <f t="shared" si="50"/>
        <v/>
      </c>
      <c r="E113" s="197" t="str">
        <f t="shared" si="51"/>
        <v/>
      </c>
      <c r="F113" s="197" t="str">
        <f t="shared" si="52"/>
        <v/>
      </c>
      <c r="G113" s="197" t="str">
        <f t="shared" si="53"/>
        <v/>
      </c>
      <c r="H113" s="200">
        <v>13</v>
      </c>
      <c r="I113" s="197" t="str">
        <f t="shared" si="54"/>
        <v/>
      </c>
      <c r="J113" s="197" t="str">
        <f t="shared" si="54"/>
        <v/>
      </c>
      <c r="K113" s="198" t="str">
        <f t="shared" si="55"/>
        <v/>
      </c>
      <c r="L113" s="197" t="str">
        <f t="shared" si="56"/>
        <v/>
      </c>
      <c r="M113" s="197" t="str">
        <f t="shared" si="57"/>
        <v/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34336</v>
      </c>
      <c r="R113" s="197" t="str">
        <f t="shared" si="60"/>
        <v/>
      </c>
      <c r="S113" s="198">
        <f t="shared" si="61"/>
        <v>46119</v>
      </c>
      <c r="T113" s="197" t="str">
        <f t="shared" si="62"/>
        <v>GUTZY</v>
      </c>
      <c r="U113" s="197" t="str">
        <f t="shared" si="63"/>
        <v/>
      </c>
      <c r="V113" s="197" t="str">
        <f t="shared" si="64"/>
        <v>151-2</v>
      </c>
      <c r="W113" s="197" t="str">
        <f t="shared" si="65"/>
        <v/>
      </c>
      <c r="X113" s="200"/>
      <c r="Y113" s="197">
        <f t="shared" si="66"/>
        <v>34351</v>
      </c>
      <c r="Z113" s="197">
        <f t="shared" si="66"/>
        <v>4501357215</v>
      </c>
      <c r="AA113" s="198">
        <f t="shared" si="67"/>
        <v>46120</v>
      </c>
      <c r="AB113" s="197" t="str">
        <f t="shared" si="68"/>
        <v>IDF</v>
      </c>
      <c r="AC113" s="197" t="str">
        <f t="shared" si="69"/>
        <v/>
      </c>
      <c r="AD113" s="197" t="str">
        <f t="shared" si="70"/>
        <v/>
      </c>
      <c r="AE113" s="197" t="str">
        <f t="shared" si="71"/>
        <v/>
      </c>
      <c r="AF113" s="200"/>
      <c r="AG113" s="197">
        <f t="shared" si="72"/>
        <v>34368</v>
      </c>
      <c r="AH113" s="197">
        <f t="shared" si="72"/>
        <v>4501357772</v>
      </c>
      <c r="AI113" s="198">
        <f t="shared" si="73"/>
        <v>46121</v>
      </c>
      <c r="AJ113" s="197" t="str">
        <f t="shared" si="74"/>
        <v>IDF</v>
      </c>
      <c r="AK113" s="197" t="str">
        <f t="shared" si="75"/>
        <v/>
      </c>
      <c r="AL113" s="197" t="str">
        <f t="shared" si="76"/>
        <v/>
      </c>
      <c r="AM113" s="197" t="str">
        <f t="shared" si="77"/>
        <v/>
      </c>
      <c r="AO113" s="197">
        <f t="shared" si="78"/>
        <v>34384</v>
      </c>
      <c r="AP113" s="197">
        <f t="shared" si="78"/>
        <v>4501358091</v>
      </c>
      <c r="AQ113" s="198">
        <f t="shared" si="79"/>
        <v>46122</v>
      </c>
      <c r="AR113" s="197" t="str">
        <f t="shared" si="80"/>
        <v>IDF</v>
      </c>
      <c r="AS113" s="197" t="str">
        <f t="shared" si="81"/>
        <v/>
      </c>
      <c r="AT113" s="197" t="str">
        <f t="shared" si="82"/>
        <v/>
      </c>
      <c r="AU113" s="197" t="str">
        <f t="shared" si="83"/>
        <v/>
      </c>
    </row>
    <row r="114" spans="1:55" x14ac:dyDescent="0.25">
      <c r="A114" s="197" t="str">
        <f t="shared" si="48"/>
        <v/>
      </c>
      <c r="B114" s="197" t="str">
        <f t="shared" si="48"/>
        <v/>
      </c>
      <c r="C114" s="198" t="str">
        <f t="shared" si="49"/>
        <v/>
      </c>
      <c r="D114" s="197" t="str">
        <f t="shared" si="50"/>
        <v/>
      </c>
      <c r="E114" s="197" t="str">
        <f t="shared" si="51"/>
        <v/>
      </c>
      <c r="F114" s="197" t="str">
        <f t="shared" si="52"/>
        <v/>
      </c>
      <c r="G114" s="197" t="str">
        <f t="shared" si="53"/>
        <v/>
      </c>
      <c r="H114" s="200">
        <v>14</v>
      </c>
      <c r="I114" s="197" t="str">
        <f t="shared" si="54"/>
        <v/>
      </c>
      <c r="J114" s="197" t="str">
        <f t="shared" si="54"/>
        <v/>
      </c>
      <c r="K114" s="198" t="str">
        <f t="shared" si="55"/>
        <v/>
      </c>
      <c r="L114" s="197" t="str">
        <f t="shared" si="56"/>
        <v/>
      </c>
      <c r="M114" s="197" t="str">
        <f t="shared" si="57"/>
        <v/>
      </c>
      <c r="N114" s="197" t="str">
        <f t="shared" si="58"/>
        <v/>
      </c>
      <c r="O114" s="197" t="str">
        <f t="shared" si="59"/>
        <v/>
      </c>
      <c r="P114" s="200"/>
      <c r="Q114" s="197" t="str">
        <f t="shared" si="60"/>
        <v/>
      </c>
      <c r="R114" s="197" t="str">
        <f t="shared" si="60"/>
        <v/>
      </c>
      <c r="S114" s="198" t="str">
        <f t="shared" si="61"/>
        <v/>
      </c>
      <c r="T114" s="197" t="str">
        <f t="shared" si="62"/>
        <v/>
      </c>
      <c r="U114" s="197" t="str">
        <f t="shared" si="63"/>
        <v/>
      </c>
      <c r="V114" s="197" t="str">
        <f t="shared" si="64"/>
        <v/>
      </c>
      <c r="W114" s="197" t="str">
        <f t="shared" si="65"/>
        <v/>
      </c>
      <c r="X114" s="200"/>
      <c r="Y114" s="197">
        <f t="shared" si="66"/>
        <v>34413</v>
      </c>
      <c r="Z114" s="197" t="str">
        <f t="shared" si="66"/>
        <v/>
      </c>
      <c r="AA114" s="198">
        <f t="shared" si="67"/>
        <v>46120</v>
      </c>
      <c r="AB114" s="197" t="str">
        <f t="shared" si="68"/>
        <v>GUTZY</v>
      </c>
      <c r="AC114" s="197" t="str">
        <f t="shared" si="69"/>
        <v/>
      </c>
      <c r="AD114" s="197" t="str">
        <f t="shared" si="70"/>
        <v/>
      </c>
      <c r="AE114" s="197" t="str">
        <f t="shared" si="71"/>
        <v/>
      </c>
      <c r="AF114" s="200"/>
      <c r="AG114" s="197">
        <f t="shared" si="72"/>
        <v>34369</v>
      </c>
      <c r="AH114" s="197">
        <f t="shared" si="72"/>
        <v>4501357774</v>
      </c>
      <c r="AI114" s="198">
        <f t="shared" si="73"/>
        <v>46121</v>
      </c>
      <c r="AJ114" s="197" t="str">
        <f t="shared" si="74"/>
        <v>IDF</v>
      </c>
      <c r="AK114" s="197" t="str">
        <f t="shared" si="75"/>
        <v/>
      </c>
      <c r="AL114" s="197" t="str">
        <f t="shared" si="76"/>
        <v/>
      </c>
      <c r="AM114" s="197" t="str">
        <f t="shared" si="77"/>
        <v/>
      </c>
      <c r="AO114" s="197">
        <f t="shared" si="78"/>
        <v>34385</v>
      </c>
      <c r="AP114" s="197">
        <f t="shared" si="78"/>
        <v>4501358097</v>
      </c>
      <c r="AQ114" s="198">
        <f t="shared" si="79"/>
        <v>46122</v>
      </c>
      <c r="AR114" s="197" t="str">
        <f t="shared" si="80"/>
        <v>IDF</v>
      </c>
      <c r="AS114" s="197" t="str">
        <f t="shared" si="81"/>
        <v/>
      </c>
      <c r="AT114" s="197" t="str">
        <f t="shared" si="82"/>
        <v/>
      </c>
      <c r="AU114" s="197" t="str">
        <f t="shared" si="83"/>
        <v/>
      </c>
    </row>
    <row r="115" spans="1:55" x14ac:dyDescent="0.25">
      <c r="A115" s="197" t="str">
        <f t="shared" si="48"/>
        <v/>
      </c>
      <c r="B115" s="197" t="str">
        <f t="shared" si="48"/>
        <v/>
      </c>
      <c r="C115" s="198" t="str">
        <f t="shared" si="49"/>
        <v/>
      </c>
      <c r="D115" s="197" t="str">
        <f t="shared" si="50"/>
        <v/>
      </c>
      <c r="E115" s="197" t="str">
        <f t="shared" si="51"/>
        <v/>
      </c>
      <c r="F115" s="197" t="str">
        <f t="shared" si="52"/>
        <v/>
      </c>
      <c r="G115" s="197" t="str">
        <f t="shared" si="53"/>
        <v/>
      </c>
      <c r="H115" s="200">
        <v>15</v>
      </c>
      <c r="I115" s="197" t="str">
        <f t="shared" si="54"/>
        <v/>
      </c>
      <c r="J115" s="197" t="str">
        <f t="shared" si="54"/>
        <v/>
      </c>
      <c r="K115" s="198" t="str">
        <f t="shared" si="55"/>
        <v/>
      </c>
      <c r="L115" s="197" t="str">
        <f t="shared" si="56"/>
        <v/>
      </c>
      <c r="M115" s="197" t="str">
        <f t="shared" si="57"/>
        <v/>
      </c>
      <c r="N115" s="197" t="str">
        <f t="shared" si="58"/>
        <v/>
      </c>
      <c r="O115" s="197" t="str">
        <f t="shared" si="59"/>
        <v/>
      </c>
      <c r="P115" s="200"/>
      <c r="Q115" s="197" t="str">
        <f t="shared" si="60"/>
        <v/>
      </c>
      <c r="R115" s="197" t="str">
        <f t="shared" si="60"/>
        <v/>
      </c>
      <c r="S115" s="198" t="str">
        <f t="shared" si="61"/>
        <v/>
      </c>
      <c r="T115" s="197" t="str">
        <f t="shared" si="62"/>
        <v/>
      </c>
      <c r="U115" s="197" t="str">
        <f t="shared" si="63"/>
        <v/>
      </c>
      <c r="V115" s="197" t="str">
        <f t="shared" si="64"/>
        <v/>
      </c>
      <c r="W115" s="197" t="str">
        <f t="shared" si="65"/>
        <v/>
      </c>
      <c r="X115" s="200"/>
      <c r="Y115" s="197" t="str">
        <f t="shared" si="66"/>
        <v/>
      </c>
      <c r="Z115" s="197" t="str">
        <f t="shared" si="66"/>
        <v/>
      </c>
      <c r="AA115" s="198" t="str">
        <f t="shared" si="67"/>
        <v/>
      </c>
      <c r="AB115" s="197" t="str">
        <f t="shared" si="68"/>
        <v/>
      </c>
      <c r="AC115" s="197" t="str">
        <f t="shared" si="69"/>
        <v/>
      </c>
      <c r="AD115" s="197" t="str">
        <f t="shared" si="70"/>
        <v/>
      </c>
      <c r="AE115" s="197" t="str">
        <f t="shared" si="71"/>
        <v/>
      </c>
      <c r="AF115" s="200"/>
      <c r="AG115" s="197" t="str">
        <f t="shared" si="72"/>
        <v/>
      </c>
      <c r="AH115" s="197" t="str">
        <f t="shared" si="72"/>
        <v/>
      </c>
      <c r="AI115" s="198" t="str">
        <f t="shared" si="73"/>
        <v/>
      </c>
      <c r="AJ115" s="197" t="str">
        <f t="shared" si="74"/>
        <v/>
      </c>
      <c r="AK115" s="197" t="str">
        <f t="shared" si="75"/>
        <v/>
      </c>
      <c r="AL115" s="197" t="str">
        <f t="shared" si="76"/>
        <v/>
      </c>
      <c r="AM115" s="197" t="str">
        <f t="shared" si="77"/>
        <v/>
      </c>
      <c r="AO115" s="197">
        <f t="shared" si="78"/>
        <v>34386</v>
      </c>
      <c r="AP115" s="197">
        <f t="shared" si="78"/>
        <v>4501358098</v>
      </c>
      <c r="AQ115" s="198">
        <f t="shared" si="79"/>
        <v>46122</v>
      </c>
      <c r="AR115" s="197" t="str">
        <f t="shared" si="80"/>
        <v>IDF</v>
      </c>
      <c r="AS115" s="197" t="str">
        <f t="shared" si="81"/>
        <v/>
      </c>
      <c r="AT115" s="197" t="str">
        <f t="shared" si="82"/>
        <v/>
      </c>
      <c r="AU115" s="197" t="str">
        <f t="shared" si="83"/>
        <v/>
      </c>
    </row>
    <row r="116" spans="1:55" x14ac:dyDescent="0.25">
      <c r="A116" s="197">
        <f t="shared" ref="A116:B119" si="84">IF(B25="","",B25)</f>
        <v>30040803</v>
      </c>
      <c r="B116" s="197" t="str">
        <f t="shared" si="84"/>
        <v/>
      </c>
      <c r="C116" s="198" t="str">
        <f>IF(F25="","",F25)</f>
        <v>9AM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4"/>
        <v/>
      </c>
      <c r="J116" s="197" t="str">
        <f t="shared" si="54"/>
        <v>CHEP</v>
      </c>
      <c r="K116" s="198" t="str">
        <f t="shared" si="55"/>
        <v/>
      </c>
      <c r="L116" s="197" t="str">
        <f t="shared" si="56"/>
        <v>RECEIVING</v>
      </c>
      <c r="M116" s="197" t="str">
        <f t="shared" si="57"/>
        <v/>
      </c>
      <c r="N116" s="197" t="str">
        <f t="shared" si="58"/>
        <v/>
      </c>
      <c r="O116" s="197" t="str">
        <f t="shared" si="59"/>
        <v/>
      </c>
      <c r="P116" s="200"/>
      <c r="Q116" s="197" t="str">
        <f t="shared" si="60"/>
        <v/>
      </c>
      <c r="R116" s="197" t="str">
        <f t="shared" si="60"/>
        <v/>
      </c>
      <c r="S116" s="198" t="str">
        <f t="shared" si="61"/>
        <v/>
      </c>
      <c r="T116" s="197" t="str">
        <f t="shared" si="62"/>
        <v/>
      </c>
      <c r="U116" s="197" t="str">
        <f t="shared" si="63"/>
        <v/>
      </c>
      <c r="V116" s="197" t="str">
        <f t="shared" si="64"/>
        <v/>
      </c>
      <c r="W116" s="197" t="str">
        <f t="shared" si="65"/>
        <v/>
      </c>
      <c r="X116" s="200"/>
      <c r="Y116" s="197" t="str">
        <f t="shared" si="66"/>
        <v/>
      </c>
      <c r="Z116" s="197" t="str">
        <f t="shared" si="66"/>
        <v/>
      </c>
      <c r="AA116" s="198" t="str">
        <f t="shared" si="67"/>
        <v/>
      </c>
      <c r="AB116" s="197" t="str">
        <f t="shared" si="68"/>
        <v/>
      </c>
      <c r="AC116" s="197" t="str">
        <f t="shared" si="69"/>
        <v/>
      </c>
      <c r="AD116" s="197" t="str">
        <f t="shared" si="70"/>
        <v/>
      </c>
      <c r="AE116" s="197" t="str">
        <f t="shared" si="71"/>
        <v/>
      </c>
      <c r="AF116" s="200"/>
      <c r="AG116" s="197" t="str">
        <f t="shared" si="72"/>
        <v/>
      </c>
      <c r="AH116" s="197" t="str">
        <f t="shared" si="72"/>
        <v/>
      </c>
      <c r="AI116" s="198" t="str">
        <f t="shared" si="73"/>
        <v/>
      </c>
      <c r="AJ116" s="197" t="str">
        <f t="shared" si="74"/>
        <v/>
      </c>
      <c r="AK116" s="197" t="str">
        <f t="shared" si="75"/>
        <v/>
      </c>
      <c r="AL116" s="197" t="str">
        <f t="shared" si="76"/>
        <v/>
      </c>
      <c r="AM116" s="197" t="str">
        <f t="shared" si="77"/>
        <v/>
      </c>
      <c r="AO116" s="197" t="str">
        <f t="shared" si="78"/>
        <v/>
      </c>
      <c r="AP116" s="197" t="str">
        <f t="shared" si="78"/>
        <v/>
      </c>
      <c r="AQ116" s="198" t="str">
        <f t="shared" si="79"/>
        <v/>
      </c>
      <c r="AR116" s="197" t="str">
        <f t="shared" si="80"/>
        <v/>
      </c>
      <c r="AS116" s="197" t="str">
        <f t="shared" si="81"/>
        <v/>
      </c>
      <c r="AT116" s="197" t="str">
        <f t="shared" si="82"/>
        <v/>
      </c>
      <c r="AU116" s="197" t="str">
        <f t="shared" si="83"/>
        <v/>
      </c>
    </row>
    <row r="117" spans="1:55" x14ac:dyDescent="0.25">
      <c r="A117" s="197">
        <f t="shared" si="84"/>
        <v>30041280</v>
      </c>
      <c r="B117" s="197" t="str">
        <f t="shared" si="84"/>
        <v/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4"/>
        <v>30041410</v>
      </c>
      <c r="J117" s="197" t="str">
        <f t="shared" si="54"/>
        <v>TVC</v>
      </c>
      <c r="K117" s="198">
        <f t="shared" si="55"/>
        <v>46118</v>
      </c>
      <c r="L117" s="197" t="str">
        <f t="shared" si="56"/>
        <v>RECEIVING</v>
      </c>
      <c r="M117" s="197" t="str">
        <f t="shared" si="57"/>
        <v/>
      </c>
      <c r="N117" s="197" t="str">
        <f t="shared" si="58"/>
        <v/>
      </c>
      <c r="O117" s="197" t="str">
        <f t="shared" si="59"/>
        <v/>
      </c>
      <c r="P117" s="200"/>
      <c r="Q117" s="197" t="str">
        <f t="shared" si="60"/>
        <v/>
      </c>
      <c r="R117" s="197" t="str">
        <f t="shared" si="60"/>
        <v>CHEP</v>
      </c>
      <c r="S117" s="198" t="str">
        <f t="shared" si="61"/>
        <v/>
      </c>
      <c r="T117" s="197" t="str">
        <f t="shared" si="62"/>
        <v>RECEIVING</v>
      </c>
      <c r="U117" s="197" t="str">
        <f t="shared" si="63"/>
        <v/>
      </c>
      <c r="V117" s="197" t="str">
        <f t="shared" si="64"/>
        <v/>
      </c>
      <c r="W117" s="197" t="str">
        <f t="shared" si="65"/>
        <v/>
      </c>
      <c r="X117" s="200"/>
      <c r="Y117" s="197">
        <f t="shared" si="66"/>
        <v>30040817</v>
      </c>
      <c r="Z117" s="197" t="str">
        <f t="shared" si="66"/>
        <v/>
      </c>
      <c r="AA117" s="198">
        <f t="shared" si="67"/>
        <v>46120</v>
      </c>
      <c r="AB117" s="197" t="str">
        <f t="shared" si="68"/>
        <v>RECEIVING</v>
      </c>
      <c r="AC117" s="197" t="str">
        <f t="shared" si="69"/>
        <v/>
      </c>
      <c r="AD117" s="197" t="str">
        <f t="shared" si="70"/>
        <v/>
      </c>
      <c r="AE117" s="197" t="str">
        <f t="shared" si="71"/>
        <v/>
      </c>
      <c r="AF117" s="200"/>
      <c r="AG117" s="197">
        <f t="shared" si="72"/>
        <v>30040822</v>
      </c>
      <c r="AH117" s="197" t="str">
        <f t="shared" si="72"/>
        <v>GPI</v>
      </c>
      <c r="AI117" s="198">
        <f t="shared" si="73"/>
        <v>46121</v>
      </c>
      <c r="AJ117" s="197" t="str">
        <f t="shared" si="74"/>
        <v>RECEIVING</v>
      </c>
      <c r="AK117" s="197" t="str">
        <f t="shared" si="75"/>
        <v/>
      </c>
      <c r="AL117" s="197" t="str">
        <f t="shared" si="76"/>
        <v/>
      </c>
      <c r="AM117" s="197" t="str">
        <f t="shared" si="77"/>
        <v/>
      </c>
      <c r="AO117" s="197" t="str">
        <f t="shared" si="78"/>
        <v/>
      </c>
      <c r="AP117" s="197" t="str">
        <f t="shared" si="78"/>
        <v/>
      </c>
      <c r="AQ117" s="198" t="str">
        <f t="shared" si="79"/>
        <v/>
      </c>
      <c r="AR117" s="197" t="str">
        <f t="shared" si="80"/>
        <v/>
      </c>
      <c r="AS117" s="197" t="str">
        <f t="shared" si="81"/>
        <v/>
      </c>
      <c r="AT117" s="197" t="str">
        <f t="shared" si="82"/>
        <v/>
      </c>
      <c r="AU117" s="197" t="str">
        <f t="shared" si="83"/>
        <v/>
      </c>
    </row>
    <row r="118" spans="1:55" x14ac:dyDescent="0.25">
      <c r="A118" s="197" t="str">
        <f t="shared" si="84"/>
        <v/>
      </c>
      <c r="B118" s="197" t="str">
        <f t="shared" si="84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5">IF(K25="","",K25)</f>
        <v>30040083</v>
      </c>
      <c r="J118" s="197">
        <f t="shared" si="85"/>
        <v>30040668</v>
      </c>
      <c r="K118" s="198">
        <f>IF(K25="","",$J$3)</f>
        <v>46118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>AMCOR</v>
      </c>
      <c r="O118" s="197" t="str">
        <f>IF(P25="","",P25)</f>
        <v/>
      </c>
      <c r="P118" s="200"/>
      <c r="Q118" s="197">
        <f t="shared" ref="Q118:R121" si="86">IF(T25="","",T25)</f>
        <v>30040618</v>
      </c>
      <c r="R118" s="197" t="str">
        <f t="shared" si="86"/>
        <v>PCA</v>
      </c>
      <c r="S118" s="198">
        <f>IF(T25="","",$S$3)</f>
        <v>46119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6"/>
        <v/>
      </c>
      <c r="Z118" s="197" t="str">
        <f t="shared" si="66"/>
        <v>CHEP</v>
      </c>
      <c r="AA118" s="198" t="str">
        <f t="shared" si="67"/>
        <v/>
      </c>
      <c r="AB118" s="197" t="str">
        <f t="shared" si="68"/>
        <v>RECEIVING</v>
      </c>
      <c r="AC118" s="197" t="str">
        <f t="shared" si="69"/>
        <v/>
      </c>
      <c r="AD118" s="197" t="str">
        <f t="shared" si="70"/>
        <v/>
      </c>
      <c r="AE118" s="197" t="str">
        <f t="shared" si="71"/>
        <v/>
      </c>
      <c r="AF118" s="200"/>
      <c r="AG118" s="197" t="str">
        <f t="shared" si="72"/>
        <v/>
      </c>
      <c r="AH118" s="197" t="str">
        <f t="shared" si="72"/>
        <v>CHEP</v>
      </c>
      <c r="AI118" s="198" t="str">
        <f t="shared" si="73"/>
        <v/>
      </c>
      <c r="AJ118" s="197" t="str">
        <f t="shared" si="74"/>
        <v>RECEIVING</v>
      </c>
      <c r="AK118" s="197" t="str">
        <f t="shared" si="75"/>
        <v/>
      </c>
      <c r="AL118" s="197" t="str">
        <f t="shared" si="76"/>
        <v/>
      </c>
      <c r="AM118" s="197" t="str">
        <f t="shared" si="77"/>
        <v/>
      </c>
      <c r="AO118" s="197" t="str">
        <f t="shared" si="78"/>
        <v/>
      </c>
      <c r="AP118" s="197" t="str">
        <f t="shared" si="78"/>
        <v>CHEP</v>
      </c>
      <c r="AQ118" s="198" t="str">
        <f t="shared" si="79"/>
        <v/>
      </c>
      <c r="AR118" s="197" t="str">
        <f t="shared" si="80"/>
        <v>RECEIVING</v>
      </c>
      <c r="AS118" s="197" t="str">
        <f t="shared" si="81"/>
        <v/>
      </c>
      <c r="AT118" s="197" t="str">
        <f t="shared" si="82"/>
        <v/>
      </c>
      <c r="AU118" s="197" t="str">
        <f t="shared" si="83"/>
        <v/>
      </c>
    </row>
    <row r="119" spans="1:55" x14ac:dyDescent="0.25">
      <c r="A119" s="197" t="str">
        <f t="shared" si="84"/>
        <v/>
      </c>
      <c r="B119" s="197" t="str">
        <f t="shared" si="84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5"/>
        <v>30041226</v>
      </c>
      <c r="J119" s="197" t="str">
        <f t="shared" si="85"/>
        <v>CAPS</v>
      </c>
      <c r="K119" s="198">
        <f>IF(K26="","",$J$3)</f>
        <v>46118</v>
      </c>
      <c r="L119" s="197" t="str">
        <f>IF(J26="","",J26)</f>
        <v>RECEIVING</v>
      </c>
      <c r="M119" s="197" t="str">
        <f>IF(N26="","",N26)</f>
        <v/>
      </c>
      <c r="N119" s="197">
        <f>IF(M26="","",M26)</f>
        <v>756125</v>
      </c>
      <c r="O119" s="197" t="str">
        <f>IF(P26="","",P26)</f>
        <v/>
      </c>
      <c r="P119" s="200"/>
      <c r="Q119" s="197">
        <f t="shared" si="86"/>
        <v>30040741</v>
      </c>
      <c r="R119" s="197" t="str">
        <f t="shared" si="86"/>
        <v/>
      </c>
      <c r="S119" s="198">
        <f>IF(T26="","",$S$3)</f>
        <v>46119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6"/>
        <v>30041405</v>
      </c>
      <c r="Z119" s="197" t="str">
        <f t="shared" si="66"/>
        <v>GPI</v>
      </c>
      <c r="AA119" s="198">
        <f t="shared" si="67"/>
        <v>46120</v>
      </c>
      <c r="AB119" s="197" t="str">
        <f>IF(A55="","",A55)</f>
        <v>RECEIVING</v>
      </c>
      <c r="AC119" s="197" t="str">
        <f t="shared" si="69"/>
        <v/>
      </c>
      <c r="AD119" s="197" t="str">
        <f t="shared" si="70"/>
        <v/>
      </c>
      <c r="AE119" s="197" t="str">
        <f t="shared" si="71"/>
        <v/>
      </c>
      <c r="AF119" s="200"/>
      <c r="AG119" s="197">
        <f t="shared" si="72"/>
        <v>30039681</v>
      </c>
      <c r="AH119" s="197" t="str">
        <f t="shared" si="72"/>
        <v>CAPS</v>
      </c>
      <c r="AI119" s="198">
        <f t="shared" si="73"/>
        <v>46121</v>
      </c>
      <c r="AJ119" s="197" t="str">
        <f t="shared" si="74"/>
        <v>RECEIVING</v>
      </c>
      <c r="AK119" s="197" t="str">
        <f t="shared" si="75"/>
        <v/>
      </c>
      <c r="AL119" s="197" t="str">
        <f t="shared" si="76"/>
        <v/>
      </c>
      <c r="AM119" s="197" t="str">
        <f t="shared" si="77"/>
        <v/>
      </c>
      <c r="AO119" s="197">
        <f t="shared" si="78"/>
        <v>30040793</v>
      </c>
      <c r="AP119" s="197" t="str">
        <f t="shared" si="78"/>
        <v>GPI</v>
      </c>
      <c r="AQ119" s="198">
        <f t="shared" si="79"/>
        <v>46122</v>
      </c>
      <c r="AR119" s="197" t="str">
        <f t="shared" si="80"/>
        <v>RECEIVING</v>
      </c>
      <c r="AS119" s="197" t="str">
        <f t="shared" si="81"/>
        <v/>
      </c>
      <c r="AT119" s="197" t="str">
        <f t="shared" si="82"/>
        <v/>
      </c>
      <c r="AU119" s="197" t="str">
        <f t="shared" si="83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7">IF(B30="","",B30)</f>
        <v/>
      </c>
      <c r="B120" s="197" t="str">
        <f t="shared" si="87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5"/>
        <v>30040524</v>
      </c>
      <c r="J120" s="197" t="str">
        <f t="shared" si="85"/>
        <v>PCA</v>
      </c>
      <c r="K120" s="198">
        <f>IF(K27="","",$J$3)</f>
        <v>46118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6"/>
        <v>30041290</v>
      </c>
      <c r="R120" s="197" t="str">
        <f t="shared" si="86"/>
        <v>GPI</v>
      </c>
      <c r="S120" s="198">
        <f>IF(T27="","",$S$3)</f>
        <v>46119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6"/>
        <v>30041291</v>
      </c>
      <c r="Z120" s="197" t="str">
        <f t="shared" si="66"/>
        <v>GPI</v>
      </c>
      <c r="AA120" s="198">
        <f t="shared" si="67"/>
        <v>46120</v>
      </c>
      <c r="AB120" s="197" t="e">
        <f>IF(#REF!="","",#REF!)</f>
        <v>#REF!</v>
      </c>
      <c r="AC120" s="197" t="str">
        <f t="shared" si="69"/>
        <v/>
      </c>
      <c r="AD120" s="197" t="str">
        <f t="shared" si="70"/>
        <v/>
      </c>
      <c r="AE120" s="197" t="str">
        <f t="shared" si="71"/>
        <v/>
      </c>
      <c r="AF120" s="200"/>
      <c r="AG120" s="197">
        <f t="shared" si="72"/>
        <v>30041289</v>
      </c>
      <c r="AH120" s="197" t="str">
        <f t="shared" si="72"/>
        <v>GPI</v>
      </c>
      <c r="AI120" s="198">
        <f t="shared" si="73"/>
        <v>46121</v>
      </c>
      <c r="AJ120" s="197" t="str">
        <f t="shared" si="74"/>
        <v>RECEIVING</v>
      </c>
      <c r="AK120" s="197" t="str">
        <f t="shared" si="75"/>
        <v/>
      </c>
      <c r="AL120" s="197" t="str">
        <f t="shared" si="76"/>
        <v/>
      </c>
      <c r="AM120" s="197" t="str">
        <f t="shared" si="77"/>
        <v/>
      </c>
      <c r="AO120" s="197">
        <f t="shared" si="78"/>
        <v>30040403</v>
      </c>
      <c r="AP120" s="197" t="str">
        <f t="shared" si="78"/>
        <v>CAPS</v>
      </c>
      <c r="AQ120" s="198">
        <f t="shared" si="79"/>
        <v>46122</v>
      </c>
      <c r="AR120" s="197" t="str">
        <f t="shared" si="80"/>
        <v>RECEIVING</v>
      </c>
      <c r="AS120" s="197" t="str">
        <f t="shared" si="81"/>
        <v/>
      </c>
      <c r="AT120" s="197" t="str">
        <f t="shared" si="82"/>
        <v/>
      </c>
      <c r="AU120" s="197" t="str">
        <f t="shared" si="83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5"/>
        <v/>
      </c>
      <c r="J121" s="197" t="str">
        <f t="shared" si="85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6"/>
        <v>30040815</v>
      </c>
      <c r="R121" s="197" t="str">
        <f t="shared" si="86"/>
        <v>GPI</v>
      </c>
      <c r="S121" s="198">
        <f>IF(T28="","",$S$3)</f>
        <v>46119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6"/>
        <v>30040688</v>
      </c>
      <c r="Z121" s="197" t="str">
        <f t="shared" si="66"/>
        <v>PCA</v>
      </c>
      <c r="AA121" s="198">
        <f t="shared" si="67"/>
        <v>46120</v>
      </c>
      <c r="AB121" s="197" t="str">
        <f t="shared" si="68"/>
        <v>RECEIVING</v>
      </c>
      <c r="AC121" s="197" t="str">
        <f t="shared" si="69"/>
        <v/>
      </c>
      <c r="AD121" s="197" t="str">
        <f t="shared" si="70"/>
        <v/>
      </c>
      <c r="AE121" s="197" t="str">
        <f t="shared" si="71"/>
        <v/>
      </c>
      <c r="AF121" s="200"/>
      <c r="AG121" s="197">
        <f t="shared" si="72"/>
        <v>30040815</v>
      </c>
      <c r="AH121" s="197" t="str">
        <f t="shared" si="72"/>
        <v>GPI</v>
      </c>
      <c r="AI121" s="198">
        <f t="shared" si="73"/>
        <v>46121</v>
      </c>
      <c r="AJ121" s="197" t="str">
        <f t="shared" si="74"/>
        <v>RECEIVING</v>
      </c>
      <c r="AK121" s="197" t="str">
        <f t="shared" si="75"/>
        <v/>
      </c>
      <c r="AL121" s="197" t="str">
        <f t="shared" si="76"/>
        <v/>
      </c>
      <c r="AM121" s="197" t="str">
        <f>IF(O56="","",O56)</f>
        <v>11AM</v>
      </c>
      <c r="AO121" s="197">
        <f t="shared" si="78"/>
        <v>30041406</v>
      </c>
      <c r="AP121" s="197" t="str">
        <f t="shared" si="78"/>
        <v>GPI</v>
      </c>
      <c r="AQ121" s="198">
        <f t="shared" si="79"/>
        <v>46122</v>
      </c>
      <c r="AR121" s="197" t="str">
        <f t="shared" si="80"/>
        <v>RECEIVING</v>
      </c>
      <c r="AS121" s="197" t="str">
        <f t="shared" si="81"/>
        <v/>
      </c>
      <c r="AT121" s="197" t="str">
        <f t="shared" si="82"/>
        <v/>
      </c>
      <c r="AU121" s="197" t="str">
        <f t="shared" si="83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8">IF(K30="","",K30)</f>
        <v>30041300</v>
      </c>
      <c r="J122" s="197" t="str">
        <f t="shared" si="88"/>
        <v>TVC</v>
      </c>
      <c r="K122" s="198">
        <f>IF(K30="","",$J$3)</f>
        <v>46118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>
        <f t="shared" ref="Q122:R122" si="89">IF(T30="","",T30)</f>
        <v>30041466</v>
      </c>
      <c r="R122" s="197" t="str">
        <f t="shared" si="89"/>
        <v>TVC</v>
      </c>
      <c r="S122" s="198">
        <f>IF(T30="","",$S$3)</f>
        <v>46119</v>
      </c>
      <c r="T122" s="197" t="str">
        <f>IF(S30="","",S30)</f>
        <v>RECEIVING</v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6"/>
        <v>30040677</v>
      </c>
      <c r="Z122" s="197" t="str">
        <f t="shared" si="66"/>
        <v>AMCOR</v>
      </c>
      <c r="AA122" s="198">
        <f t="shared" si="67"/>
        <v>46120</v>
      </c>
      <c r="AB122" s="197" t="str">
        <f t="shared" si="68"/>
        <v>RECEIVING</v>
      </c>
      <c r="AC122" s="197" t="str">
        <f t="shared" si="69"/>
        <v/>
      </c>
      <c r="AD122" s="197" t="str">
        <f t="shared" si="70"/>
        <v>7 pallets</v>
      </c>
      <c r="AE122" s="197" t="str">
        <f t="shared" si="71"/>
        <v/>
      </c>
      <c r="AF122" s="200"/>
      <c r="AG122" s="197">
        <f t="shared" si="72"/>
        <v>30040817</v>
      </c>
      <c r="AH122" s="197" t="str">
        <f t="shared" si="72"/>
        <v>GPI</v>
      </c>
      <c r="AI122" s="198">
        <f t="shared" si="73"/>
        <v>46121</v>
      </c>
      <c r="AJ122" s="197" t="str">
        <f t="shared" si="74"/>
        <v>RECEIVING</v>
      </c>
      <c r="AK122" s="197" t="str">
        <f t="shared" si="75"/>
        <v/>
      </c>
      <c r="AL122" s="197" t="str">
        <f t="shared" si="76"/>
        <v/>
      </c>
      <c r="AM122" s="197" t="str">
        <f t="shared" si="77"/>
        <v/>
      </c>
      <c r="AO122" s="197">
        <f t="shared" si="78"/>
        <v>30040802</v>
      </c>
      <c r="AP122" s="197" t="str">
        <f t="shared" si="78"/>
        <v>GPI</v>
      </c>
      <c r="AQ122" s="198">
        <f t="shared" si="79"/>
        <v>46122</v>
      </c>
      <c r="AR122" s="197" t="str">
        <f t="shared" si="80"/>
        <v>RECEIVING</v>
      </c>
      <c r="AS122" s="197" t="str">
        <f t="shared" si="81"/>
        <v/>
      </c>
      <c r="AT122" s="197" t="str">
        <f t="shared" si="82"/>
        <v/>
      </c>
      <c r="AU122" s="197" t="str">
        <f t="shared" si="83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90">C5</f>
        <v>81083</v>
      </c>
      <c r="B127" s="202">
        <f t="shared" ref="B127:B132" si="91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90"/>
        <v>81094</v>
      </c>
      <c r="B128" s="202">
        <f t="shared" si="91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90"/>
        <v>81095</v>
      </c>
      <c r="B129" s="202">
        <f t="shared" si="91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90"/>
        <v>81096</v>
      </c>
      <c r="B130" s="202">
        <f t="shared" si="91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90"/>
        <v>81097</v>
      </c>
      <c r="B131" s="202">
        <f t="shared" si="91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90"/>
        <v>81098</v>
      </c>
      <c r="B132" s="202">
        <f t="shared" si="91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2">C13</f>
        <v>81101</v>
      </c>
      <c r="B133" s="202">
        <f t="shared" ref="B133:B143" si="93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2"/>
        <v>81102</v>
      </c>
      <c r="B134" s="202">
        <f t="shared" si="93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2"/>
        <v>4501356906</v>
      </c>
      <c r="B135" s="202">
        <f t="shared" si="93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2"/>
        <v>4501356907</v>
      </c>
      <c r="B136" s="202">
        <f t="shared" si="93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2"/>
        <v>4501356911</v>
      </c>
      <c r="B137" s="202">
        <f t="shared" si="93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2"/>
        <v>0</v>
      </c>
      <c r="B138" s="202">
        <f t="shared" si="93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2"/>
        <v>0</v>
      </c>
      <c r="B139" s="202">
        <f t="shared" si="93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2"/>
        <v>0</v>
      </c>
      <c r="B140" s="202">
        <f t="shared" si="93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2"/>
        <v>0</v>
      </c>
      <c r="B141" s="202">
        <f t="shared" si="93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2"/>
        <v>0</v>
      </c>
      <c r="B142" s="202">
        <f t="shared" si="93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2"/>
        <v>0</v>
      </c>
      <c r="B143" s="202">
        <f t="shared" si="93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 t="str">
        <f>F25</f>
        <v>9AM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4">C31</f>
        <v>0</v>
      </c>
      <c r="B150" s="202">
        <f t="shared" ref="B150:B160" si="95">F31</f>
        <v>0</v>
      </c>
    </row>
    <row r="151" spans="1:45" x14ac:dyDescent="0.25">
      <c r="A151" s="200">
        <f t="shared" si="94"/>
        <v>0</v>
      </c>
      <c r="B151" s="202">
        <f t="shared" si="95"/>
        <v>0</v>
      </c>
    </row>
    <row r="152" spans="1:45" x14ac:dyDescent="0.25">
      <c r="A152" s="200" t="str">
        <f t="shared" si="94"/>
        <v>P/U</v>
      </c>
      <c r="B152" s="202" t="str">
        <f t="shared" si="95"/>
        <v>Plan APT</v>
      </c>
    </row>
    <row r="153" spans="1:45" x14ac:dyDescent="0.25">
      <c r="A153" s="200">
        <f t="shared" si="94"/>
        <v>81714</v>
      </c>
      <c r="B153" s="202">
        <f t="shared" si="95"/>
        <v>0</v>
      </c>
    </row>
    <row r="154" spans="1:45" x14ac:dyDescent="0.25">
      <c r="A154" s="200">
        <f t="shared" si="94"/>
        <v>81715</v>
      </c>
      <c r="B154" s="202">
        <f t="shared" si="95"/>
        <v>0</v>
      </c>
    </row>
    <row r="155" spans="1:45" x14ac:dyDescent="0.25">
      <c r="A155" s="200">
        <f t="shared" si="94"/>
        <v>81716</v>
      </c>
      <c r="B155" s="202">
        <f t="shared" si="95"/>
        <v>0</v>
      </c>
    </row>
    <row r="156" spans="1:45" x14ac:dyDescent="0.25">
      <c r="A156" s="200">
        <f t="shared" si="94"/>
        <v>81717</v>
      </c>
      <c r="B156" s="202">
        <f t="shared" si="95"/>
        <v>0</v>
      </c>
    </row>
    <row r="157" spans="1:45" x14ac:dyDescent="0.25">
      <c r="A157" s="200">
        <f t="shared" si="94"/>
        <v>81718</v>
      </c>
      <c r="B157" s="202">
        <f t="shared" si="95"/>
        <v>0</v>
      </c>
    </row>
    <row r="158" spans="1:45" x14ac:dyDescent="0.25">
      <c r="A158" s="200">
        <f t="shared" si="94"/>
        <v>81719</v>
      </c>
      <c r="B158" s="202">
        <f t="shared" si="95"/>
        <v>0</v>
      </c>
    </row>
    <row r="159" spans="1:45" x14ac:dyDescent="0.25">
      <c r="A159" s="200">
        <f t="shared" si="94"/>
        <v>81720</v>
      </c>
      <c r="B159" s="202">
        <f t="shared" si="95"/>
        <v>0</v>
      </c>
    </row>
    <row r="160" spans="1:45" x14ac:dyDescent="0.25">
      <c r="A160" s="200">
        <f t="shared" si="94"/>
        <v>81721</v>
      </c>
      <c r="B160" s="202">
        <f t="shared" si="95"/>
        <v>0</v>
      </c>
    </row>
    <row r="161" spans="1:2" x14ac:dyDescent="0.25">
      <c r="A161" s="200">
        <f t="shared" ref="A161:A174" si="96">C44</f>
        <v>81725</v>
      </c>
      <c r="B161" s="202">
        <f t="shared" ref="B161:B174" si="97">F44</f>
        <v>0</v>
      </c>
    </row>
    <row r="162" spans="1:2" x14ac:dyDescent="0.25">
      <c r="A162" s="200">
        <f t="shared" si="96"/>
        <v>81726</v>
      </c>
      <c r="B162" s="202">
        <f t="shared" si="97"/>
        <v>0</v>
      </c>
    </row>
    <row r="163" spans="1:2" x14ac:dyDescent="0.25">
      <c r="A163" s="200">
        <f t="shared" si="96"/>
        <v>81727</v>
      </c>
      <c r="B163" s="202">
        <f t="shared" si="97"/>
        <v>0</v>
      </c>
    </row>
    <row r="164" spans="1:2" x14ac:dyDescent="0.25">
      <c r="A164" s="200">
        <f t="shared" si="96"/>
        <v>4501357217</v>
      </c>
      <c r="B164" s="202" t="str">
        <f t="shared" si="97"/>
        <v>11AM</v>
      </c>
    </row>
    <row r="165" spans="1:2" x14ac:dyDescent="0.25">
      <c r="A165" s="200">
        <f t="shared" si="96"/>
        <v>4501357215</v>
      </c>
      <c r="B165" s="202" t="str">
        <f t="shared" si="97"/>
        <v>1PM</v>
      </c>
    </row>
    <row r="166" spans="1:2" x14ac:dyDescent="0.25">
      <c r="A166" s="200">
        <f t="shared" si="96"/>
        <v>0</v>
      </c>
      <c r="B166" s="202">
        <f t="shared" si="97"/>
        <v>0</v>
      </c>
    </row>
    <row r="167" spans="1:2" x14ac:dyDescent="0.25">
      <c r="A167" s="200">
        <f t="shared" si="96"/>
        <v>0</v>
      </c>
      <c r="B167" s="202">
        <f t="shared" si="97"/>
        <v>0</v>
      </c>
    </row>
    <row r="168" spans="1:2" x14ac:dyDescent="0.25">
      <c r="A168" s="200">
        <f t="shared" si="96"/>
        <v>0</v>
      </c>
      <c r="B168" s="202">
        <f t="shared" si="97"/>
        <v>0</v>
      </c>
    </row>
    <row r="169" spans="1:2" x14ac:dyDescent="0.25">
      <c r="A169" s="200">
        <f t="shared" si="96"/>
        <v>0</v>
      </c>
      <c r="B169" s="202">
        <f t="shared" si="97"/>
        <v>0</v>
      </c>
    </row>
    <row r="170" spans="1:2" x14ac:dyDescent="0.25">
      <c r="A170" s="200" t="str">
        <f t="shared" si="96"/>
        <v>CHEP</v>
      </c>
      <c r="B170" s="202">
        <f t="shared" si="97"/>
        <v>0</v>
      </c>
    </row>
    <row r="171" spans="1:2" x14ac:dyDescent="0.25">
      <c r="A171" s="200" t="str">
        <f t="shared" si="96"/>
        <v>GPI</v>
      </c>
      <c r="B171" s="202" t="str">
        <f t="shared" si="97"/>
        <v>9AM</v>
      </c>
    </row>
    <row r="172" spans="1:2" x14ac:dyDescent="0.25">
      <c r="A172" s="200" t="str">
        <f t="shared" si="96"/>
        <v>GPI</v>
      </c>
      <c r="B172" s="202" t="str">
        <f t="shared" si="97"/>
        <v>10AM</v>
      </c>
    </row>
    <row r="173" spans="1:2" x14ac:dyDescent="0.25">
      <c r="A173" s="200" t="str">
        <f t="shared" si="96"/>
        <v>PCA</v>
      </c>
      <c r="B173" s="202" t="str">
        <f t="shared" si="97"/>
        <v>8AM</v>
      </c>
    </row>
    <row r="174" spans="1:2" x14ac:dyDescent="0.25">
      <c r="A174" s="200" t="str">
        <f t="shared" si="96"/>
        <v>AMCOR</v>
      </c>
      <c r="B174" s="202" t="str">
        <f t="shared" si="97"/>
        <v>11AM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8">L5</f>
        <v>81665</v>
      </c>
      <c r="B176" s="203">
        <f t="shared" ref="B176:B181" si="99">O5</f>
        <v>0</v>
      </c>
    </row>
    <row r="177" spans="1:2" x14ac:dyDescent="0.25">
      <c r="A177" s="129">
        <f t="shared" si="98"/>
        <v>81676</v>
      </c>
      <c r="B177" s="203">
        <f t="shared" si="99"/>
        <v>0</v>
      </c>
    </row>
    <row r="178" spans="1:2" x14ac:dyDescent="0.25">
      <c r="A178" s="129">
        <f t="shared" si="98"/>
        <v>81687</v>
      </c>
      <c r="B178" s="203">
        <f t="shared" si="99"/>
        <v>0</v>
      </c>
    </row>
    <row r="179" spans="1:2" x14ac:dyDescent="0.25">
      <c r="A179" s="129">
        <f t="shared" si="98"/>
        <v>81689</v>
      </c>
      <c r="B179" s="203">
        <f t="shared" si="99"/>
        <v>0</v>
      </c>
    </row>
    <row r="180" spans="1:2" x14ac:dyDescent="0.25">
      <c r="A180" s="129">
        <f t="shared" si="98"/>
        <v>81690</v>
      </c>
      <c r="B180" s="203">
        <f t="shared" si="99"/>
        <v>0</v>
      </c>
    </row>
    <row r="181" spans="1:2" x14ac:dyDescent="0.25">
      <c r="A181" s="129">
        <f t="shared" si="98"/>
        <v>81701</v>
      </c>
      <c r="B181" s="203">
        <f t="shared" si="99"/>
        <v>0</v>
      </c>
    </row>
    <row r="182" spans="1:2" x14ac:dyDescent="0.25">
      <c r="A182" s="129">
        <f t="shared" ref="A182:A192" si="100">L13</f>
        <v>81723</v>
      </c>
      <c r="B182" s="203">
        <f t="shared" ref="B182:B192" si="101">O13</f>
        <v>0</v>
      </c>
    </row>
    <row r="183" spans="1:2" x14ac:dyDescent="0.25">
      <c r="A183" s="129">
        <f t="shared" si="100"/>
        <v>81734</v>
      </c>
      <c r="B183" s="203">
        <f t="shared" si="101"/>
        <v>0</v>
      </c>
    </row>
    <row r="184" spans="1:2" x14ac:dyDescent="0.25">
      <c r="A184" s="129">
        <f t="shared" si="100"/>
        <v>81691</v>
      </c>
      <c r="B184" s="203">
        <f t="shared" si="101"/>
        <v>0</v>
      </c>
    </row>
    <row r="185" spans="1:2" x14ac:dyDescent="0.25">
      <c r="A185" s="129">
        <f t="shared" si="100"/>
        <v>81692</v>
      </c>
      <c r="B185" s="203">
        <f t="shared" si="101"/>
        <v>0</v>
      </c>
    </row>
    <row r="186" spans="1:2" x14ac:dyDescent="0.25">
      <c r="A186" s="129">
        <f t="shared" si="100"/>
        <v>4501357212</v>
      </c>
      <c r="B186" s="203" t="str">
        <f t="shared" si="101"/>
        <v>3PM</v>
      </c>
    </row>
    <row r="187" spans="1:2" x14ac:dyDescent="0.25">
      <c r="A187" s="129">
        <f t="shared" si="100"/>
        <v>4501357216</v>
      </c>
      <c r="B187" s="203" t="str">
        <f t="shared" si="101"/>
        <v>1PM</v>
      </c>
    </row>
    <row r="188" spans="1:2" x14ac:dyDescent="0.25">
      <c r="A188" s="129">
        <f t="shared" si="100"/>
        <v>0</v>
      </c>
      <c r="B188" s="203">
        <f t="shared" si="101"/>
        <v>0</v>
      </c>
    </row>
    <row r="189" spans="1:2" x14ac:dyDescent="0.25">
      <c r="A189" s="129">
        <f t="shared" si="100"/>
        <v>0</v>
      </c>
      <c r="B189" s="203">
        <f t="shared" si="101"/>
        <v>0</v>
      </c>
    </row>
    <row r="190" spans="1:2" x14ac:dyDescent="0.25">
      <c r="A190" s="129">
        <f t="shared" si="100"/>
        <v>0</v>
      </c>
      <c r="B190" s="203">
        <f t="shared" si="101"/>
        <v>0</v>
      </c>
    </row>
    <row r="191" spans="1:2" x14ac:dyDescent="0.25">
      <c r="A191" s="129" t="str">
        <f t="shared" si="100"/>
        <v>CHEP</v>
      </c>
      <c r="B191" s="203">
        <f t="shared" si="101"/>
        <v>0</v>
      </c>
    </row>
    <row r="192" spans="1:2" x14ac:dyDescent="0.25">
      <c r="A192" s="129" t="str">
        <f t="shared" si="100"/>
        <v>TVC</v>
      </c>
      <c r="B192" s="203" t="str">
        <f t="shared" si="101"/>
        <v>12pm</v>
      </c>
    </row>
    <row r="193" spans="1:2" x14ac:dyDescent="0.25">
      <c r="A193" s="129">
        <f>L25</f>
        <v>30040668</v>
      </c>
      <c r="B193" s="203" t="str">
        <f>O25</f>
        <v>7AM</v>
      </c>
    </row>
    <row r="194" spans="1:2" x14ac:dyDescent="0.25">
      <c r="A194" s="129" t="str">
        <f>L26</f>
        <v>CAPS</v>
      </c>
      <c r="B194" s="203" t="str">
        <f>O26</f>
        <v>9AM</v>
      </c>
    </row>
    <row r="195" spans="1:2" x14ac:dyDescent="0.25">
      <c r="A195" s="129" t="str">
        <f>L27</f>
        <v>PCA</v>
      </c>
      <c r="B195" s="203" t="str">
        <f>O27</f>
        <v>10AM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 t="str">
        <f>L30</f>
        <v>TVC</v>
      </c>
      <c r="B197" s="203" t="str">
        <f>O30</f>
        <v>11AM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2">L31</f>
        <v>0</v>
      </c>
      <c r="B199" s="203">
        <f t="shared" ref="B199:B209" si="103">O31</f>
        <v>0</v>
      </c>
    </row>
    <row r="200" spans="1:2" x14ac:dyDescent="0.25">
      <c r="A200" s="129">
        <f t="shared" si="102"/>
        <v>0</v>
      </c>
      <c r="B200" s="203">
        <f t="shared" si="103"/>
        <v>0</v>
      </c>
    </row>
    <row r="201" spans="1:2" x14ac:dyDescent="0.25">
      <c r="A201" s="129" t="str">
        <f t="shared" si="102"/>
        <v>P/U</v>
      </c>
      <c r="B201" s="203" t="str">
        <f t="shared" si="103"/>
        <v>Plan APT</v>
      </c>
    </row>
    <row r="202" spans="1:2" x14ac:dyDescent="0.25">
      <c r="A202" s="129">
        <f t="shared" si="102"/>
        <v>81728</v>
      </c>
      <c r="B202" s="203">
        <f t="shared" si="103"/>
        <v>0</v>
      </c>
    </row>
    <row r="203" spans="1:2" x14ac:dyDescent="0.25">
      <c r="A203" s="129">
        <f t="shared" si="102"/>
        <v>81729</v>
      </c>
      <c r="B203" s="203">
        <f t="shared" si="103"/>
        <v>0</v>
      </c>
    </row>
    <row r="204" spans="1:2" x14ac:dyDescent="0.25">
      <c r="A204" s="129">
        <f t="shared" si="102"/>
        <v>81730</v>
      </c>
      <c r="B204" s="203">
        <f t="shared" si="103"/>
        <v>0</v>
      </c>
    </row>
    <row r="205" spans="1:2" x14ac:dyDescent="0.25">
      <c r="A205" s="129">
        <f t="shared" si="102"/>
        <v>81731</v>
      </c>
      <c r="B205" s="203">
        <f t="shared" si="103"/>
        <v>0</v>
      </c>
    </row>
    <row r="206" spans="1:2" x14ac:dyDescent="0.25">
      <c r="A206" s="129">
        <f t="shared" si="102"/>
        <v>81732</v>
      </c>
      <c r="B206" s="203">
        <f t="shared" si="103"/>
        <v>0</v>
      </c>
    </row>
    <row r="207" spans="1:2" x14ac:dyDescent="0.25">
      <c r="A207" s="129">
        <f t="shared" si="102"/>
        <v>81733</v>
      </c>
      <c r="B207" s="203">
        <f t="shared" si="103"/>
        <v>0</v>
      </c>
    </row>
    <row r="208" spans="1:2" x14ac:dyDescent="0.25">
      <c r="A208" s="129">
        <f t="shared" si="102"/>
        <v>81735</v>
      </c>
      <c r="B208" s="203">
        <f t="shared" si="103"/>
        <v>0</v>
      </c>
    </row>
    <row r="209" spans="1:2" x14ac:dyDescent="0.25">
      <c r="A209" s="129">
        <f t="shared" si="102"/>
        <v>81736</v>
      </c>
      <c r="B209" s="203">
        <f t="shared" si="103"/>
        <v>0</v>
      </c>
    </row>
    <row r="210" spans="1:2" x14ac:dyDescent="0.25">
      <c r="A210" s="129">
        <f t="shared" ref="A210:A223" si="104">L44</f>
        <v>81739</v>
      </c>
      <c r="B210" s="203">
        <f t="shared" ref="B210:B223" si="105">O44</f>
        <v>0</v>
      </c>
    </row>
    <row r="211" spans="1:2" x14ac:dyDescent="0.25">
      <c r="A211" s="129">
        <f t="shared" si="104"/>
        <v>81695</v>
      </c>
      <c r="B211" s="203">
        <f t="shared" si="105"/>
        <v>0</v>
      </c>
    </row>
    <row r="212" spans="1:2" x14ac:dyDescent="0.25">
      <c r="A212" s="129">
        <f t="shared" si="104"/>
        <v>81696</v>
      </c>
      <c r="B212" s="203">
        <f t="shared" si="105"/>
        <v>0</v>
      </c>
    </row>
    <row r="213" spans="1:2" x14ac:dyDescent="0.25">
      <c r="A213" s="129">
        <f t="shared" si="104"/>
        <v>4501357771</v>
      </c>
      <c r="B213" s="203" t="str">
        <f t="shared" si="105"/>
        <v>11AM</v>
      </c>
    </row>
    <row r="214" spans="1:2" x14ac:dyDescent="0.25">
      <c r="A214" s="129">
        <f t="shared" si="104"/>
        <v>4501357772</v>
      </c>
      <c r="B214" s="203" t="str">
        <f t="shared" si="105"/>
        <v>1PM</v>
      </c>
    </row>
    <row r="215" spans="1:2" x14ac:dyDescent="0.25">
      <c r="A215" s="129">
        <f t="shared" si="104"/>
        <v>4501357774</v>
      </c>
      <c r="B215" s="203" t="str">
        <f t="shared" si="105"/>
        <v>9AM</v>
      </c>
    </row>
    <row r="216" spans="1:2" x14ac:dyDescent="0.25">
      <c r="A216" s="129">
        <f t="shared" si="104"/>
        <v>0</v>
      </c>
      <c r="B216" s="203">
        <f t="shared" si="105"/>
        <v>0</v>
      </c>
    </row>
    <row r="217" spans="1:2" x14ac:dyDescent="0.25">
      <c r="A217" s="129">
        <f t="shared" si="104"/>
        <v>0</v>
      </c>
      <c r="B217" s="203">
        <f t="shared" si="105"/>
        <v>0</v>
      </c>
    </row>
    <row r="218" spans="1:2" x14ac:dyDescent="0.25">
      <c r="A218" s="129" t="str">
        <f t="shared" si="104"/>
        <v>GPI</v>
      </c>
      <c r="B218" s="203" t="str">
        <f t="shared" si="105"/>
        <v>1pm</v>
      </c>
    </row>
    <row r="219" spans="1:2" x14ac:dyDescent="0.25">
      <c r="A219" s="129" t="str">
        <f t="shared" si="104"/>
        <v>CHEP</v>
      </c>
      <c r="B219" s="203">
        <f t="shared" si="105"/>
        <v>0</v>
      </c>
    </row>
    <row r="220" spans="1:2" x14ac:dyDescent="0.25">
      <c r="A220" s="129" t="str">
        <f t="shared" si="104"/>
        <v>CAPS</v>
      </c>
      <c r="B220" s="203" t="str">
        <f t="shared" si="105"/>
        <v>10AM</v>
      </c>
    </row>
    <row r="221" spans="1:2" x14ac:dyDescent="0.25">
      <c r="A221" s="129" t="str">
        <f t="shared" si="104"/>
        <v>GPI</v>
      </c>
      <c r="B221" s="203" t="str">
        <f t="shared" si="105"/>
        <v>7AM</v>
      </c>
    </row>
    <row r="222" spans="1:2" x14ac:dyDescent="0.25">
      <c r="A222" s="129" t="str">
        <f t="shared" si="104"/>
        <v>GPI</v>
      </c>
      <c r="B222" s="203" t="e">
        <f>#REF!</f>
        <v>#REF!</v>
      </c>
    </row>
    <row r="223" spans="1:2" x14ac:dyDescent="0.25">
      <c r="A223" s="129" t="str">
        <f t="shared" si="104"/>
        <v>GPI</v>
      </c>
      <c r="B223" s="203" t="str">
        <f t="shared" si="105"/>
        <v>8AM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6">U5</f>
        <v>81703</v>
      </c>
      <c r="B225" s="203">
        <f t="shared" ref="B225:B230" si="107">X5</f>
        <v>0</v>
      </c>
    </row>
    <row r="226" spans="1:2" x14ac:dyDescent="0.25">
      <c r="A226" s="129">
        <f t="shared" si="106"/>
        <v>81704</v>
      </c>
      <c r="B226" s="203">
        <f t="shared" si="107"/>
        <v>0</v>
      </c>
    </row>
    <row r="227" spans="1:2" x14ac:dyDescent="0.25">
      <c r="A227" s="129">
        <f t="shared" si="106"/>
        <v>81705</v>
      </c>
      <c r="B227" s="203">
        <f t="shared" si="107"/>
        <v>0</v>
      </c>
    </row>
    <row r="228" spans="1:2" x14ac:dyDescent="0.25">
      <c r="A228" s="129">
        <f t="shared" si="106"/>
        <v>81706</v>
      </c>
      <c r="B228" s="203">
        <f t="shared" si="107"/>
        <v>0</v>
      </c>
    </row>
    <row r="229" spans="1:2" x14ac:dyDescent="0.25">
      <c r="A229" s="129">
        <f t="shared" si="106"/>
        <v>81707</v>
      </c>
      <c r="B229" s="203">
        <f t="shared" si="107"/>
        <v>0</v>
      </c>
    </row>
    <row r="230" spans="1:2" x14ac:dyDescent="0.25">
      <c r="A230" s="129">
        <f t="shared" si="106"/>
        <v>81708</v>
      </c>
      <c r="B230" s="203">
        <f t="shared" si="107"/>
        <v>0</v>
      </c>
    </row>
    <row r="231" spans="1:2" x14ac:dyDescent="0.25">
      <c r="A231" s="129">
        <f t="shared" ref="A231:A241" si="108">U13</f>
        <v>81711</v>
      </c>
      <c r="B231" s="203">
        <f t="shared" ref="B231:B241" si="109">X13</f>
        <v>0</v>
      </c>
    </row>
    <row r="232" spans="1:2" x14ac:dyDescent="0.25">
      <c r="A232" s="129">
        <f t="shared" si="108"/>
        <v>81713</v>
      </c>
      <c r="B232" s="203">
        <f t="shared" si="109"/>
        <v>0</v>
      </c>
    </row>
    <row r="233" spans="1:2" x14ac:dyDescent="0.25">
      <c r="A233" s="129">
        <f t="shared" si="108"/>
        <v>81693</v>
      </c>
      <c r="B233" s="203">
        <f t="shared" si="109"/>
        <v>0</v>
      </c>
    </row>
    <row r="234" spans="1:2" x14ac:dyDescent="0.25">
      <c r="A234" s="129">
        <f t="shared" si="108"/>
        <v>81694</v>
      </c>
      <c r="B234" s="203">
        <f t="shared" si="109"/>
        <v>0</v>
      </c>
    </row>
    <row r="235" spans="1:2" x14ac:dyDescent="0.25">
      <c r="A235" s="129">
        <f t="shared" si="108"/>
        <v>4501357213</v>
      </c>
      <c r="B235" s="203" t="str">
        <f t="shared" si="109"/>
        <v>9AM</v>
      </c>
    </row>
    <row r="236" spans="1:2" x14ac:dyDescent="0.25">
      <c r="A236" s="129">
        <f t="shared" si="108"/>
        <v>4501357214</v>
      </c>
      <c r="B236" s="203" t="str">
        <f t="shared" si="109"/>
        <v>3PM</v>
      </c>
    </row>
    <row r="237" spans="1:2" x14ac:dyDescent="0.25">
      <c r="A237" s="129">
        <f t="shared" si="108"/>
        <v>0</v>
      </c>
      <c r="B237" s="203">
        <f t="shared" si="109"/>
        <v>0</v>
      </c>
    </row>
    <row r="238" spans="1:2" x14ac:dyDescent="0.25">
      <c r="A238" s="129">
        <f t="shared" si="108"/>
        <v>0</v>
      </c>
      <c r="B238" s="203">
        <f t="shared" si="109"/>
        <v>0</v>
      </c>
    </row>
    <row r="239" spans="1:2" x14ac:dyDescent="0.25">
      <c r="A239" s="129">
        <f t="shared" si="108"/>
        <v>0</v>
      </c>
      <c r="B239" s="203">
        <f t="shared" si="109"/>
        <v>0</v>
      </c>
    </row>
    <row r="240" spans="1:2" x14ac:dyDescent="0.25">
      <c r="A240" s="129">
        <f t="shared" si="108"/>
        <v>0</v>
      </c>
      <c r="B240" s="203">
        <f t="shared" si="109"/>
        <v>0</v>
      </c>
    </row>
    <row r="241" spans="1:2" x14ac:dyDescent="0.25">
      <c r="A241" s="129" t="str">
        <f t="shared" si="108"/>
        <v>CHEP</v>
      </c>
      <c r="B241" s="203">
        <f t="shared" si="109"/>
        <v>0</v>
      </c>
    </row>
    <row r="242" spans="1:2" x14ac:dyDescent="0.25">
      <c r="A242" s="129" t="str">
        <f>U25</f>
        <v>PCA</v>
      </c>
      <c r="B242" s="203" t="str">
        <f>X25</f>
        <v>7AM</v>
      </c>
    </row>
    <row r="243" spans="1:2" x14ac:dyDescent="0.25">
      <c r="A243" s="129">
        <f>U26</f>
        <v>0</v>
      </c>
      <c r="B243" s="203" t="str">
        <f>X26</f>
        <v>10AM</v>
      </c>
    </row>
    <row r="244" spans="1:2" x14ac:dyDescent="0.25">
      <c r="A244" s="129" t="str">
        <f>U27</f>
        <v>GPI</v>
      </c>
      <c r="B244" s="203" t="str">
        <f>X27</f>
        <v>1PM</v>
      </c>
    </row>
    <row r="245" spans="1:2" x14ac:dyDescent="0.25">
      <c r="A245" s="129" t="str">
        <f>U28</f>
        <v>GPI</v>
      </c>
      <c r="B245" s="203" t="str">
        <f>X28</f>
        <v>2PM</v>
      </c>
    </row>
    <row r="246" spans="1:2" x14ac:dyDescent="0.25">
      <c r="A246" s="129" t="str">
        <f>U30</f>
        <v>TVC</v>
      </c>
      <c r="B246" s="203" t="str">
        <f>X30</f>
        <v>8AM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10">U31</f>
        <v>0</v>
      </c>
      <c r="B248" s="203">
        <f t="shared" ref="B248:B258" si="111">X31</f>
        <v>0</v>
      </c>
    </row>
    <row r="249" spans="1:2" x14ac:dyDescent="0.25">
      <c r="A249" s="129">
        <f t="shared" si="110"/>
        <v>0</v>
      </c>
      <c r="B249" s="203">
        <f t="shared" si="111"/>
        <v>0</v>
      </c>
    </row>
    <row r="250" spans="1:2" x14ac:dyDescent="0.25">
      <c r="A250" s="129" t="str">
        <f t="shared" si="110"/>
        <v>P/U</v>
      </c>
      <c r="B250" s="203" t="str">
        <f t="shared" si="111"/>
        <v>Plan APT</v>
      </c>
    </row>
    <row r="251" spans="1:2" x14ac:dyDescent="0.25">
      <c r="A251" s="129">
        <f t="shared" si="110"/>
        <v>81661</v>
      </c>
      <c r="B251" s="203">
        <f t="shared" si="111"/>
        <v>0</v>
      </c>
    </row>
    <row r="252" spans="1:2" x14ac:dyDescent="0.25">
      <c r="A252" s="129">
        <f t="shared" si="110"/>
        <v>81662</v>
      </c>
      <c r="B252" s="203">
        <f t="shared" si="111"/>
        <v>0</v>
      </c>
    </row>
    <row r="253" spans="1:2" x14ac:dyDescent="0.25">
      <c r="A253" s="129">
        <f t="shared" si="110"/>
        <v>81663</v>
      </c>
      <c r="B253" s="203">
        <f t="shared" si="111"/>
        <v>0</v>
      </c>
    </row>
    <row r="254" spans="1:2" x14ac:dyDescent="0.25">
      <c r="A254" s="129">
        <f t="shared" si="110"/>
        <v>81664</v>
      </c>
      <c r="B254" s="203">
        <f t="shared" si="111"/>
        <v>0</v>
      </c>
    </row>
    <row r="255" spans="1:2" x14ac:dyDescent="0.25">
      <c r="A255" s="129">
        <f t="shared" si="110"/>
        <v>81666</v>
      </c>
      <c r="B255" s="203">
        <f t="shared" si="111"/>
        <v>0</v>
      </c>
    </row>
    <row r="256" spans="1:2" x14ac:dyDescent="0.25">
      <c r="A256" s="129">
        <f t="shared" si="110"/>
        <v>81667</v>
      </c>
      <c r="B256" s="203">
        <f t="shared" si="111"/>
        <v>0</v>
      </c>
    </row>
    <row r="257" spans="1:2" x14ac:dyDescent="0.25">
      <c r="A257" s="129">
        <f t="shared" si="110"/>
        <v>81668</v>
      </c>
      <c r="B257" s="203">
        <f t="shared" si="111"/>
        <v>0</v>
      </c>
    </row>
    <row r="258" spans="1:2" x14ac:dyDescent="0.25">
      <c r="A258" s="129">
        <f t="shared" si="110"/>
        <v>81669</v>
      </c>
      <c r="B258" s="203">
        <f t="shared" si="111"/>
        <v>0</v>
      </c>
    </row>
    <row r="259" spans="1:2" x14ac:dyDescent="0.25">
      <c r="A259" s="129">
        <f t="shared" ref="A259:A272" si="112">U44</f>
        <v>81740</v>
      </c>
      <c r="B259" s="203">
        <f t="shared" ref="B259:B272" si="113">X44</f>
        <v>0</v>
      </c>
    </row>
    <row r="260" spans="1:2" x14ac:dyDescent="0.25">
      <c r="A260" s="129">
        <f t="shared" si="112"/>
        <v>81697</v>
      </c>
      <c r="B260" s="203">
        <f t="shared" si="113"/>
        <v>0</v>
      </c>
    </row>
    <row r="261" spans="1:2" x14ac:dyDescent="0.25">
      <c r="A261" s="129">
        <f t="shared" si="112"/>
        <v>81698</v>
      </c>
      <c r="B261" s="203">
        <f t="shared" si="113"/>
        <v>0</v>
      </c>
    </row>
    <row r="262" spans="1:2" x14ac:dyDescent="0.25">
      <c r="A262" s="129">
        <f t="shared" si="112"/>
        <v>4501358090</v>
      </c>
      <c r="B262" s="203" t="str">
        <f t="shared" si="113"/>
        <v>9AM</v>
      </c>
    </row>
    <row r="263" spans="1:2" x14ac:dyDescent="0.25">
      <c r="A263" s="129">
        <f t="shared" si="112"/>
        <v>4501358091</v>
      </c>
      <c r="B263" s="203" t="str">
        <f t="shared" si="113"/>
        <v>11AM</v>
      </c>
    </row>
    <row r="264" spans="1:2" x14ac:dyDescent="0.25">
      <c r="A264" s="129">
        <f t="shared" si="112"/>
        <v>4501358097</v>
      </c>
      <c r="B264" s="203" t="str">
        <f t="shared" si="113"/>
        <v>1PM</v>
      </c>
    </row>
    <row r="265" spans="1:2" x14ac:dyDescent="0.25">
      <c r="A265" s="129">
        <f t="shared" si="112"/>
        <v>4501358098</v>
      </c>
      <c r="B265" s="203" t="str">
        <f t="shared" si="113"/>
        <v>3PM</v>
      </c>
    </row>
    <row r="266" spans="1:2" x14ac:dyDescent="0.25">
      <c r="A266" s="129">
        <f t="shared" si="112"/>
        <v>0</v>
      </c>
      <c r="B266" s="203">
        <f t="shared" si="113"/>
        <v>0</v>
      </c>
    </row>
    <row r="267" spans="1:2" x14ac:dyDescent="0.25">
      <c r="A267" s="129">
        <f t="shared" si="112"/>
        <v>0</v>
      </c>
      <c r="B267" s="203">
        <f t="shared" si="113"/>
        <v>0</v>
      </c>
    </row>
    <row r="268" spans="1:2" x14ac:dyDescent="0.25">
      <c r="A268" s="129" t="str">
        <f t="shared" si="112"/>
        <v>CHEP</v>
      </c>
      <c r="B268" s="203">
        <f t="shared" si="113"/>
        <v>0</v>
      </c>
    </row>
    <row r="269" spans="1:2" x14ac:dyDescent="0.25">
      <c r="A269" s="129" t="str">
        <f t="shared" si="112"/>
        <v>GPI</v>
      </c>
      <c r="B269" s="203" t="str">
        <f t="shared" si="113"/>
        <v>7AM</v>
      </c>
    </row>
    <row r="270" spans="1:2" x14ac:dyDescent="0.25">
      <c r="A270" s="129" t="str">
        <f t="shared" si="112"/>
        <v>CAPS</v>
      </c>
      <c r="B270" s="203" t="str">
        <f t="shared" si="113"/>
        <v>8AM</v>
      </c>
    </row>
    <row r="271" spans="1:2" x14ac:dyDescent="0.25">
      <c r="A271" s="129" t="str">
        <f t="shared" si="112"/>
        <v>GPI</v>
      </c>
      <c r="B271" s="203" t="str">
        <f t="shared" si="113"/>
        <v>9AM</v>
      </c>
    </row>
    <row r="272" spans="1:2" x14ac:dyDescent="0.25">
      <c r="A272" s="129" t="str">
        <f t="shared" si="112"/>
        <v>GPI</v>
      </c>
      <c r="B272" s="203" t="str">
        <f t="shared" si="113"/>
        <v>10AM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A88 H98:H99 J80:J88 J90:J97 S78:S99 A98:A100 A27:A29 A15:A25 AK59:AK99 AB68:AB99">
    <cfRule type="cellIs" dxfId="6130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6129" priority="335" operator="equal">
      <formula>"IDF"</formula>
    </cfRule>
    <cfRule type="cellIs" dxfId="6128" priority="336" operator="equal">
      <formula>"Costco"</formula>
    </cfRule>
    <cfRule type="cellIs" dxfId="6127" priority="337" operator="equal">
      <formula>"Gutzy"</formula>
    </cfRule>
    <cfRule type="cellIs" dxfId="6126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6125" priority="334" operator="equal">
      <formula>"Receiving"</formula>
    </cfRule>
  </conditionalFormatting>
  <conditionalFormatting sqref="AB48">
    <cfRule type="cellIs" dxfId="6124" priority="333" operator="equal">
      <formula>"SLC"</formula>
    </cfRule>
  </conditionalFormatting>
  <conditionalFormatting sqref="AB48">
    <cfRule type="cellIs" dxfId="6123" priority="329" operator="equal">
      <formula>"IDF"</formula>
    </cfRule>
    <cfRule type="cellIs" dxfId="6122" priority="330" operator="equal">
      <formula>"Costco"</formula>
    </cfRule>
    <cfRule type="cellIs" dxfId="6121" priority="331" operator="equal">
      <formula>"Gutzy"</formula>
    </cfRule>
    <cfRule type="cellIs" dxfId="6120" priority="332" operator="equal">
      <formula>"LCP"</formula>
    </cfRule>
  </conditionalFormatting>
  <conditionalFormatting sqref="AB48">
    <cfRule type="cellIs" dxfId="6119" priority="328" operator="equal">
      <formula>"Receiving"</formula>
    </cfRule>
  </conditionalFormatting>
  <conditionalFormatting sqref="AB41">
    <cfRule type="cellIs" dxfId="6118" priority="327" operator="equal">
      <formula>"SLC"</formula>
    </cfRule>
  </conditionalFormatting>
  <conditionalFormatting sqref="AB41">
    <cfRule type="cellIs" dxfId="6117" priority="323" operator="equal">
      <formula>"IDF"</formula>
    </cfRule>
    <cfRule type="cellIs" dxfId="6116" priority="324" operator="equal">
      <formula>"Costco"</formula>
    </cfRule>
    <cfRule type="cellIs" dxfId="6115" priority="325" operator="equal">
      <formula>"Gutzy"</formula>
    </cfRule>
    <cfRule type="cellIs" dxfId="6114" priority="326" operator="equal">
      <formula>"LCP"</formula>
    </cfRule>
  </conditionalFormatting>
  <conditionalFormatting sqref="AB41">
    <cfRule type="cellIs" dxfId="6113" priority="322" operator="equal">
      <formula>"Receiving"</formula>
    </cfRule>
  </conditionalFormatting>
  <conditionalFormatting sqref="AB42:AB44">
    <cfRule type="cellIs" dxfId="6112" priority="321" operator="equal">
      <formula>"SLC"</formula>
    </cfRule>
  </conditionalFormatting>
  <conditionalFormatting sqref="AB42:AB44">
    <cfRule type="cellIs" dxfId="6111" priority="317" operator="equal">
      <formula>"IDF"</formula>
    </cfRule>
    <cfRule type="cellIs" dxfId="6110" priority="318" operator="equal">
      <formula>"Costco"</formula>
    </cfRule>
    <cfRule type="cellIs" dxfId="6109" priority="319" operator="equal">
      <formula>"Gutzy"</formula>
    </cfRule>
    <cfRule type="cellIs" dxfId="6108" priority="320" operator="equal">
      <formula>"LCP"</formula>
    </cfRule>
  </conditionalFormatting>
  <conditionalFormatting sqref="AB42:AB44">
    <cfRule type="cellIs" dxfId="6107" priority="316" operator="equal">
      <formula>"Receiving"</formula>
    </cfRule>
  </conditionalFormatting>
  <conditionalFormatting sqref="AB45">
    <cfRule type="cellIs" dxfId="6106" priority="315" operator="equal">
      <formula>"SLC"</formula>
    </cfRule>
  </conditionalFormatting>
  <conditionalFormatting sqref="AB45">
    <cfRule type="cellIs" dxfId="6105" priority="311" operator="equal">
      <formula>"IDF"</formula>
    </cfRule>
    <cfRule type="cellIs" dxfId="6104" priority="312" operator="equal">
      <formula>"Costco"</formula>
    </cfRule>
    <cfRule type="cellIs" dxfId="6103" priority="313" operator="equal">
      <formula>"Gutzy"</formula>
    </cfRule>
    <cfRule type="cellIs" dxfId="6102" priority="314" operator="equal">
      <formula>"LCP"</formula>
    </cfRule>
  </conditionalFormatting>
  <conditionalFormatting sqref="AB45">
    <cfRule type="cellIs" dxfId="6101" priority="310" operator="equal">
      <formula>"Receiving"</formula>
    </cfRule>
  </conditionalFormatting>
  <conditionalFormatting sqref="I100">
    <cfRule type="cellIs" dxfId="6100" priority="309" operator="equal">
      <formula>"SLC"</formula>
    </cfRule>
  </conditionalFormatting>
  <conditionalFormatting sqref="I100">
    <cfRule type="cellIs" dxfId="6099" priority="305" operator="equal">
      <formula>"IDF"</formula>
    </cfRule>
    <cfRule type="cellIs" dxfId="6098" priority="306" operator="equal">
      <formula>"Costco"</formula>
    </cfRule>
    <cfRule type="cellIs" dxfId="6097" priority="307" operator="equal">
      <formula>"Gutzy"</formula>
    </cfRule>
    <cfRule type="cellIs" dxfId="6096" priority="308" operator="equal">
      <formula>"LCP"</formula>
    </cfRule>
  </conditionalFormatting>
  <conditionalFormatting sqref="Q100">
    <cfRule type="cellIs" dxfId="6095" priority="304" operator="equal">
      <formula>"SLC"</formula>
    </cfRule>
  </conditionalFormatting>
  <conditionalFormatting sqref="Q100">
    <cfRule type="cellIs" dxfId="6094" priority="300" operator="equal">
      <formula>"IDF"</formula>
    </cfRule>
    <cfRule type="cellIs" dxfId="6093" priority="301" operator="equal">
      <formula>"Costco"</formula>
    </cfRule>
    <cfRule type="cellIs" dxfId="6092" priority="302" operator="equal">
      <formula>"Gutzy"</formula>
    </cfRule>
    <cfRule type="cellIs" dxfId="6091" priority="303" operator="equal">
      <formula>"LCP"</formula>
    </cfRule>
  </conditionalFormatting>
  <conditionalFormatting sqref="Y100">
    <cfRule type="cellIs" dxfId="6090" priority="299" operator="equal">
      <formula>"SLC"</formula>
    </cfRule>
  </conditionalFormatting>
  <conditionalFormatting sqref="Y100">
    <cfRule type="cellIs" dxfId="6089" priority="295" operator="equal">
      <formula>"IDF"</formula>
    </cfRule>
    <cfRule type="cellIs" dxfId="6088" priority="296" operator="equal">
      <formula>"Costco"</formula>
    </cfRule>
    <cfRule type="cellIs" dxfId="6087" priority="297" operator="equal">
      <formula>"Gutzy"</formula>
    </cfRule>
    <cfRule type="cellIs" dxfId="6086" priority="298" operator="equal">
      <formula>"LCP"</formula>
    </cfRule>
  </conditionalFormatting>
  <conditionalFormatting sqref="AG100">
    <cfRule type="cellIs" dxfId="6085" priority="294" operator="equal">
      <formula>"SLC"</formula>
    </cfRule>
  </conditionalFormatting>
  <conditionalFormatting sqref="AG100">
    <cfRule type="cellIs" dxfId="6084" priority="290" operator="equal">
      <formula>"IDF"</formula>
    </cfRule>
    <cfRule type="cellIs" dxfId="6083" priority="291" operator="equal">
      <formula>"Costco"</formula>
    </cfRule>
    <cfRule type="cellIs" dxfId="6082" priority="292" operator="equal">
      <formula>"Gutzy"</formula>
    </cfRule>
    <cfRule type="cellIs" dxfId="6081" priority="293" operator="equal">
      <formula>"LCP"</formula>
    </cfRule>
  </conditionalFormatting>
  <conditionalFormatting sqref="AO100">
    <cfRule type="cellIs" dxfId="6080" priority="289" operator="equal">
      <formula>"SLC"</formula>
    </cfRule>
  </conditionalFormatting>
  <conditionalFormatting sqref="AO100">
    <cfRule type="cellIs" dxfId="6079" priority="285" operator="equal">
      <formula>"IDF"</formula>
    </cfRule>
    <cfRule type="cellIs" dxfId="6078" priority="286" operator="equal">
      <formula>"Costco"</formula>
    </cfRule>
    <cfRule type="cellIs" dxfId="6077" priority="287" operator="equal">
      <formula>"Gutzy"</formula>
    </cfRule>
    <cfRule type="cellIs" dxfId="6076" priority="288" operator="equal">
      <formula>"LCP"</formula>
    </cfRule>
  </conditionalFormatting>
  <conditionalFormatting sqref="AW100">
    <cfRule type="cellIs" dxfId="6075" priority="284" operator="equal">
      <formula>"SLC"</formula>
    </cfRule>
  </conditionalFormatting>
  <conditionalFormatting sqref="AW100">
    <cfRule type="cellIs" dxfId="6074" priority="280" operator="equal">
      <formula>"IDF"</formula>
    </cfRule>
    <cfRule type="cellIs" dxfId="6073" priority="281" operator="equal">
      <formula>"Costco"</formula>
    </cfRule>
    <cfRule type="cellIs" dxfId="6072" priority="282" operator="equal">
      <formula>"Gutzy"</formula>
    </cfRule>
    <cfRule type="cellIs" dxfId="6071" priority="283" operator="equal">
      <formula>"LCP"</formula>
    </cfRule>
  </conditionalFormatting>
  <conditionalFormatting sqref="J27">
    <cfRule type="cellIs" dxfId="6070" priority="279" operator="equal">
      <formula>"SLC"</formula>
    </cfRule>
  </conditionalFormatting>
  <conditionalFormatting sqref="J27">
    <cfRule type="cellIs" dxfId="6069" priority="275" operator="equal">
      <formula>"IDF"</formula>
    </cfRule>
    <cfRule type="cellIs" dxfId="6068" priority="276" operator="equal">
      <formula>"Costco"</formula>
    </cfRule>
    <cfRule type="cellIs" dxfId="6067" priority="277" operator="equal">
      <formula>"Gutzy"</formula>
    </cfRule>
    <cfRule type="cellIs" dxfId="6066" priority="278" operator="equal">
      <formula>"LCP"</formula>
    </cfRule>
  </conditionalFormatting>
  <conditionalFormatting sqref="J27">
    <cfRule type="cellIs" dxfId="6065" priority="274" operator="equal">
      <formula>"Receiving"</formula>
    </cfRule>
  </conditionalFormatting>
  <conditionalFormatting sqref="S28:S29 S23 S25:S26">
    <cfRule type="cellIs" dxfId="6064" priority="273" operator="equal">
      <formula>"SLC"</formula>
    </cfRule>
  </conditionalFormatting>
  <conditionalFormatting sqref="S28:S29 S23 S25:S26">
    <cfRule type="cellIs" dxfId="6063" priority="269" operator="equal">
      <formula>"IDF"</formula>
    </cfRule>
    <cfRule type="cellIs" dxfId="6062" priority="270" operator="equal">
      <formula>"Costco"</formula>
    </cfRule>
    <cfRule type="cellIs" dxfId="6061" priority="271" operator="equal">
      <formula>"Gutzy"</formula>
    </cfRule>
    <cfRule type="cellIs" dxfId="6060" priority="272" operator="equal">
      <formula>"LCP"</formula>
    </cfRule>
  </conditionalFormatting>
  <conditionalFormatting sqref="S28:S29 S23 S25:S26">
    <cfRule type="cellIs" dxfId="6059" priority="268" operator="equal">
      <formula>"Receiving"</formula>
    </cfRule>
  </conditionalFormatting>
  <conditionalFormatting sqref="J89">
    <cfRule type="cellIs" dxfId="6058" priority="267" operator="equal">
      <formula>"SLC"</formula>
    </cfRule>
  </conditionalFormatting>
  <conditionalFormatting sqref="J89">
    <cfRule type="cellIs" dxfId="6057" priority="263" operator="equal">
      <formula>"IDF"</formula>
    </cfRule>
    <cfRule type="cellIs" dxfId="6056" priority="264" operator="equal">
      <formula>"Costco"</formula>
    </cfRule>
    <cfRule type="cellIs" dxfId="6055" priority="265" operator="equal">
      <formula>"Gutzy"</formula>
    </cfRule>
    <cfRule type="cellIs" dxfId="6054" priority="266" operator="equal">
      <formula>"LCP"</formula>
    </cfRule>
  </conditionalFormatting>
  <conditionalFormatting sqref="J89">
    <cfRule type="cellIs" dxfId="6053" priority="262" operator="equal">
      <formula>"Receiving"</formula>
    </cfRule>
  </conditionalFormatting>
  <conditionalFormatting sqref="J30">
    <cfRule type="cellIs" dxfId="6052" priority="261" operator="equal">
      <formula>"SLC"</formula>
    </cfRule>
  </conditionalFormatting>
  <conditionalFormatting sqref="J30">
    <cfRule type="cellIs" dxfId="6051" priority="257" operator="equal">
      <formula>"IDF"</formula>
    </cfRule>
    <cfRule type="cellIs" dxfId="6050" priority="258" operator="equal">
      <formula>"Costco"</formula>
    </cfRule>
    <cfRule type="cellIs" dxfId="6049" priority="259" operator="equal">
      <formula>"Gutzy"</formula>
    </cfRule>
    <cfRule type="cellIs" dxfId="6048" priority="260" operator="equal">
      <formula>"LCP"</formula>
    </cfRule>
  </conditionalFormatting>
  <conditionalFormatting sqref="J30">
    <cfRule type="cellIs" dxfId="6047" priority="256" operator="equal">
      <formula>"Receiving"</formula>
    </cfRule>
  </conditionalFormatting>
  <conditionalFormatting sqref="J27:J30">
    <cfRule type="cellIs" dxfId="6046" priority="255" operator="equal">
      <formula>"SLC"</formula>
    </cfRule>
  </conditionalFormatting>
  <conditionalFormatting sqref="J27:J30">
    <cfRule type="cellIs" dxfId="6045" priority="251" operator="equal">
      <formula>"IDF"</formula>
    </cfRule>
    <cfRule type="cellIs" dxfId="6044" priority="252" operator="equal">
      <formula>"Costco"</formula>
    </cfRule>
    <cfRule type="cellIs" dxfId="6043" priority="253" operator="equal">
      <formula>"Gutzy"</formula>
    </cfRule>
    <cfRule type="cellIs" dxfId="6042" priority="254" operator="equal">
      <formula>"LCP"</formula>
    </cfRule>
  </conditionalFormatting>
  <conditionalFormatting sqref="J27:J30">
    <cfRule type="cellIs" dxfId="6041" priority="250" operator="equal">
      <formula>"Receiving"</formula>
    </cfRule>
  </conditionalFormatting>
  <conditionalFormatting sqref="S27">
    <cfRule type="cellIs" dxfId="6040" priority="249" operator="equal">
      <formula>"SLC"</formula>
    </cfRule>
  </conditionalFormatting>
  <conditionalFormatting sqref="S27">
    <cfRule type="cellIs" dxfId="6039" priority="245" operator="equal">
      <formula>"IDF"</formula>
    </cfRule>
    <cfRule type="cellIs" dxfId="6038" priority="246" operator="equal">
      <formula>"Costco"</formula>
    </cfRule>
    <cfRule type="cellIs" dxfId="6037" priority="247" operator="equal">
      <formula>"Gutzy"</formula>
    </cfRule>
    <cfRule type="cellIs" dxfId="6036" priority="248" operator="equal">
      <formula>"LCP"</formula>
    </cfRule>
  </conditionalFormatting>
  <conditionalFormatting sqref="S27">
    <cfRule type="cellIs" dxfId="6035" priority="244" operator="equal">
      <formula>"Receiving"</formula>
    </cfRule>
  </conditionalFormatting>
  <conditionalFormatting sqref="S30">
    <cfRule type="cellIs" dxfId="6034" priority="243" operator="equal">
      <formula>"SLC"</formula>
    </cfRule>
  </conditionalFormatting>
  <conditionalFormatting sqref="S30">
    <cfRule type="cellIs" dxfId="6033" priority="239" operator="equal">
      <formula>"IDF"</formula>
    </cfRule>
    <cfRule type="cellIs" dxfId="6032" priority="240" operator="equal">
      <formula>"Costco"</formula>
    </cfRule>
    <cfRule type="cellIs" dxfId="6031" priority="241" operator="equal">
      <formula>"Gutzy"</formula>
    </cfRule>
    <cfRule type="cellIs" dxfId="6030" priority="242" operator="equal">
      <formula>"LCP"</formula>
    </cfRule>
  </conditionalFormatting>
  <conditionalFormatting sqref="S30">
    <cfRule type="cellIs" dxfId="6029" priority="238" operator="equal">
      <formula>"Receiving"</formula>
    </cfRule>
  </conditionalFormatting>
  <conditionalFormatting sqref="J26 J5:J18">
    <cfRule type="cellIs" dxfId="6028" priority="237" operator="equal">
      <formula>"SLC"</formula>
    </cfRule>
  </conditionalFormatting>
  <conditionalFormatting sqref="J26 J5:J18">
    <cfRule type="cellIs" dxfId="6027" priority="233" operator="equal">
      <formula>"IDF"</formula>
    </cfRule>
    <cfRule type="cellIs" dxfId="6026" priority="234" operator="equal">
      <formula>"Costco"</formula>
    </cfRule>
    <cfRule type="cellIs" dxfId="6025" priority="235" operator="equal">
      <formula>"Gutzy"</formula>
    </cfRule>
    <cfRule type="cellIs" dxfId="6024" priority="236" operator="equal">
      <formula>"LCP"</formula>
    </cfRule>
  </conditionalFormatting>
  <conditionalFormatting sqref="J26 J5:J18">
    <cfRule type="cellIs" dxfId="6023" priority="232" operator="equal">
      <formula>"Receiving"</formula>
    </cfRule>
  </conditionalFormatting>
  <conditionalFormatting sqref="J19:J24">
    <cfRule type="cellIs" dxfId="6022" priority="231" operator="equal">
      <formula>"SLC"</formula>
    </cfRule>
  </conditionalFormatting>
  <conditionalFormatting sqref="J19:J24">
    <cfRule type="cellIs" dxfId="6021" priority="227" operator="equal">
      <formula>"IDF"</formula>
    </cfRule>
    <cfRule type="cellIs" dxfId="6020" priority="228" operator="equal">
      <formula>"Costco"</formula>
    </cfRule>
    <cfRule type="cellIs" dxfId="6019" priority="229" operator="equal">
      <formula>"Gutzy"</formula>
    </cfRule>
    <cfRule type="cellIs" dxfId="6018" priority="230" operator="equal">
      <formula>"LCP"</formula>
    </cfRule>
  </conditionalFormatting>
  <conditionalFormatting sqref="J19:J24">
    <cfRule type="cellIs" dxfId="6017" priority="226" operator="equal">
      <formula>"Receiving"</formula>
    </cfRule>
  </conditionalFormatting>
  <conditionalFormatting sqref="S5:S18">
    <cfRule type="cellIs" dxfId="6016" priority="225" operator="equal">
      <formula>"SLC"</formula>
    </cfRule>
  </conditionalFormatting>
  <conditionalFormatting sqref="S5:S18">
    <cfRule type="cellIs" dxfId="6015" priority="221" operator="equal">
      <formula>"IDF"</formula>
    </cfRule>
    <cfRule type="cellIs" dxfId="6014" priority="222" operator="equal">
      <formula>"Costco"</formula>
    </cfRule>
    <cfRule type="cellIs" dxfId="6013" priority="223" operator="equal">
      <formula>"Gutzy"</formula>
    </cfRule>
    <cfRule type="cellIs" dxfId="6012" priority="224" operator="equal">
      <formula>"LCP"</formula>
    </cfRule>
  </conditionalFormatting>
  <conditionalFormatting sqref="S5:S18">
    <cfRule type="cellIs" dxfId="6011" priority="220" operator="equal">
      <formula>"Receiving"</formula>
    </cfRule>
  </conditionalFormatting>
  <conditionalFormatting sqref="S19:S23">
    <cfRule type="cellIs" dxfId="6010" priority="219" operator="equal">
      <formula>"SLC"</formula>
    </cfRule>
  </conditionalFormatting>
  <conditionalFormatting sqref="S19:S23">
    <cfRule type="cellIs" dxfId="6009" priority="215" operator="equal">
      <formula>"IDF"</formula>
    </cfRule>
    <cfRule type="cellIs" dxfId="6008" priority="216" operator="equal">
      <formula>"Costco"</formula>
    </cfRule>
    <cfRule type="cellIs" dxfId="6007" priority="217" operator="equal">
      <formula>"Gutzy"</formula>
    </cfRule>
    <cfRule type="cellIs" dxfId="6006" priority="218" operator="equal">
      <formula>"LCP"</formula>
    </cfRule>
  </conditionalFormatting>
  <conditionalFormatting sqref="S19:S23">
    <cfRule type="cellIs" dxfId="6005" priority="214" operator="equal">
      <formula>"Receiving"</formula>
    </cfRule>
  </conditionalFormatting>
  <conditionalFormatting sqref="S24">
    <cfRule type="cellIs" dxfId="6004" priority="213" operator="equal">
      <formula>"SLC"</formula>
    </cfRule>
  </conditionalFormatting>
  <conditionalFormatting sqref="S24">
    <cfRule type="cellIs" dxfId="6003" priority="209" operator="equal">
      <formula>"IDF"</formula>
    </cfRule>
    <cfRule type="cellIs" dxfId="6002" priority="210" operator="equal">
      <formula>"Costco"</formula>
    </cfRule>
    <cfRule type="cellIs" dxfId="6001" priority="211" operator="equal">
      <formula>"Gutzy"</formula>
    </cfRule>
    <cfRule type="cellIs" dxfId="6000" priority="212" operator="equal">
      <formula>"LCP"</formula>
    </cfRule>
  </conditionalFormatting>
  <conditionalFormatting sqref="S24">
    <cfRule type="cellIs" dxfId="5999" priority="208" operator="equal">
      <formula>"Receiving"</formula>
    </cfRule>
  </conditionalFormatting>
  <conditionalFormatting sqref="A30">
    <cfRule type="cellIs" dxfId="5998" priority="207" operator="equal">
      <formula>"SLC"</formula>
    </cfRule>
  </conditionalFormatting>
  <conditionalFormatting sqref="A30">
    <cfRule type="cellIs" dxfId="5997" priority="203" operator="equal">
      <formula>"IDF"</formula>
    </cfRule>
    <cfRule type="cellIs" dxfId="5996" priority="204" operator="equal">
      <formula>"Costco"</formula>
    </cfRule>
    <cfRule type="cellIs" dxfId="5995" priority="205" operator="equal">
      <formula>"Gutzy"</formula>
    </cfRule>
    <cfRule type="cellIs" dxfId="5994" priority="206" operator="equal">
      <formula>"LCP"</formula>
    </cfRule>
  </conditionalFormatting>
  <conditionalFormatting sqref="A30">
    <cfRule type="cellIs" dxfId="5993" priority="202" operator="equal">
      <formula>"Receiving"</formula>
    </cfRule>
  </conditionalFormatting>
  <conditionalFormatting sqref="A30">
    <cfRule type="cellIs" dxfId="5992" priority="201" operator="equal">
      <formula>"SLC"</formula>
    </cfRule>
  </conditionalFormatting>
  <conditionalFormatting sqref="A30">
    <cfRule type="cellIs" dxfId="5991" priority="197" operator="equal">
      <formula>"IDF"</formula>
    </cfRule>
    <cfRule type="cellIs" dxfId="5990" priority="198" operator="equal">
      <formula>"Costco"</formula>
    </cfRule>
    <cfRule type="cellIs" dxfId="5989" priority="199" operator="equal">
      <formula>"Gutzy"</formula>
    </cfRule>
    <cfRule type="cellIs" dxfId="5988" priority="200" operator="equal">
      <formula>"LCP"</formula>
    </cfRule>
  </conditionalFormatting>
  <conditionalFormatting sqref="A30">
    <cfRule type="cellIs" dxfId="5987" priority="196" operator="equal">
      <formula>"Receiving"</formula>
    </cfRule>
  </conditionalFormatting>
  <conditionalFormatting sqref="A60">
    <cfRule type="cellIs" dxfId="5986" priority="195" operator="equal">
      <formula>"SLC"</formula>
    </cfRule>
  </conditionalFormatting>
  <conditionalFormatting sqref="A60">
    <cfRule type="cellIs" dxfId="5985" priority="191" operator="equal">
      <formula>"IDF"</formula>
    </cfRule>
    <cfRule type="cellIs" dxfId="5984" priority="192" operator="equal">
      <formula>"Costco"</formula>
    </cfRule>
    <cfRule type="cellIs" dxfId="5983" priority="193" operator="equal">
      <formula>"Gutzy"</formula>
    </cfRule>
    <cfRule type="cellIs" dxfId="5982" priority="194" operator="equal">
      <formula>"LCP"</formula>
    </cfRule>
  </conditionalFormatting>
  <conditionalFormatting sqref="A56">
    <cfRule type="cellIs" dxfId="5981" priority="190" operator="equal">
      <formula>"SLC"</formula>
    </cfRule>
  </conditionalFormatting>
  <conditionalFormatting sqref="A56">
    <cfRule type="cellIs" dxfId="5980" priority="186" operator="equal">
      <formula>"IDF"</formula>
    </cfRule>
    <cfRule type="cellIs" dxfId="5979" priority="187" operator="equal">
      <formula>"Costco"</formula>
    </cfRule>
    <cfRule type="cellIs" dxfId="5978" priority="188" operator="equal">
      <formula>"Gutzy"</formula>
    </cfRule>
    <cfRule type="cellIs" dxfId="5977" priority="189" operator="equal">
      <formula>"LCP"</formula>
    </cfRule>
  </conditionalFormatting>
  <conditionalFormatting sqref="A56">
    <cfRule type="cellIs" dxfId="5976" priority="185" operator="equal">
      <formula>"Receiving"</formula>
    </cfRule>
  </conditionalFormatting>
  <conditionalFormatting sqref="A59">
    <cfRule type="cellIs" dxfId="5975" priority="184" operator="equal">
      <formula>"SLC"</formula>
    </cfRule>
  </conditionalFormatting>
  <conditionalFormatting sqref="A59">
    <cfRule type="cellIs" dxfId="5974" priority="180" operator="equal">
      <formula>"IDF"</formula>
    </cfRule>
    <cfRule type="cellIs" dxfId="5973" priority="181" operator="equal">
      <formula>"Costco"</formula>
    </cfRule>
    <cfRule type="cellIs" dxfId="5972" priority="182" operator="equal">
      <formula>"Gutzy"</formula>
    </cfRule>
    <cfRule type="cellIs" dxfId="5971" priority="183" operator="equal">
      <formula>"LCP"</formula>
    </cfRule>
  </conditionalFormatting>
  <conditionalFormatting sqref="A59">
    <cfRule type="cellIs" dxfId="5970" priority="179" operator="equal">
      <formula>"Receiving"</formula>
    </cfRule>
  </conditionalFormatting>
  <conditionalFormatting sqref="A56:A59">
    <cfRule type="cellIs" dxfId="5969" priority="178" operator="equal">
      <formula>"SLC"</formula>
    </cfRule>
  </conditionalFormatting>
  <conditionalFormatting sqref="A56:A59">
    <cfRule type="cellIs" dxfId="5968" priority="174" operator="equal">
      <formula>"IDF"</formula>
    </cfRule>
    <cfRule type="cellIs" dxfId="5967" priority="175" operator="equal">
      <formula>"Costco"</formula>
    </cfRule>
    <cfRule type="cellIs" dxfId="5966" priority="176" operator="equal">
      <formula>"Gutzy"</formula>
    </cfRule>
    <cfRule type="cellIs" dxfId="5965" priority="177" operator="equal">
      <formula>"LCP"</formula>
    </cfRule>
  </conditionalFormatting>
  <conditionalFormatting sqref="A56:A59">
    <cfRule type="cellIs" dxfId="5964" priority="173" operator="equal">
      <formula>"Receiving"</formula>
    </cfRule>
  </conditionalFormatting>
  <conditionalFormatting sqref="A34:A47">
    <cfRule type="cellIs" dxfId="5963" priority="172" operator="equal">
      <formula>"SLC"</formula>
    </cfRule>
  </conditionalFormatting>
  <conditionalFormatting sqref="A34:A47">
    <cfRule type="cellIs" dxfId="5962" priority="168" operator="equal">
      <formula>"IDF"</formula>
    </cfRule>
    <cfRule type="cellIs" dxfId="5961" priority="169" operator="equal">
      <formula>"Costco"</formula>
    </cfRule>
    <cfRule type="cellIs" dxfId="5960" priority="170" operator="equal">
      <formula>"Gutzy"</formula>
    </cfRule>
    <cfRule type="cellIs" dxfId="5959" priority="171" operator="equal">
      <formula>"LCP"</formula>
    </cfRule>
  </conditionalFormatting>
  <conditionalFormatting sqref="A34:A47">
    <cfRule type="cellIs" dxfId="5958" priority="167" operator="equal">
      <formula>"Receiving"</formula>
    </cfRule>
  </conditionalFormatting>
  <conditionalFormatting sqref="A48:A53">
    <cfRule type="cellIs" dxfId="5957" priority="166" operator="equal">
      <formula>"SLC"</formula>
    </cfRule>
  </conditionalFormatting>
  <conditionalFormatting sqref="A48:A53">
    <cfRule type="cellIs" dxfId="5956" priority="162" operator="equal">
      <formula>"IDF"</formula>
    </cfRule>
    <cfRule type="cellIs" dxfId="5955" priority="163" operator="equal">
      <formula>"Costco"</formula>
    </cfRule>
    <cfRule type="cellIs" dxfId="5954" priority="164" operator="equal">
      <formula>"Gutzy"</formula>
    </cfRule>
    <cfRule type="cellIs" dxfId="5953" priority="165" operator="equal">
      <formula>"LCP"</formula>
    </cfRule>
  </conditionalFormatting>
  <conditionalFormatting sqref="A48:A53">
    <cfRule type="cellIs" dxfId="5952" priority="161" operator="equal">
      <formula>"Receiving"</formula>
    </cfRule>
  </conditionalFormatting>
  <conditionalFormatting sqref="J59">
    <cfRule type="cellIs" dxfId="5951" priority="160" operator="equal">
      <formula>"SLC"</formula>
    </cfRule>
  </conditionalFormatting>
  <conditionalFormatting sqref="J59">
    <cfRule type="cellIs" dxfId="5950" priority="156" operator="equal">
      <formula>"IDF"</formula>
    </cfRule>
    <cfRule type="cellIs" dxfId="5949" priority="157" operator="equal">
      <formula>"Costco"</formula>
    </cfRule>
    <cfRule type="cellIs" dxfId="5948" priority="158" operator="equal">
      <formula>"Gutzy"</formula>
    </cfRule>
    <cfRule type="cellIs" dxfId="5947" priority="159" operator="equal">
      <formula>"LCP"</formula>
    </cfRule>
  </conditionalFormatting>
  <conditionalFormatting sqref="J59">
    <cfRule type="cellIs" dxfId="5946" priority="155" operator="equal">
      <formula>"Receiving"</formula>
    </cfRule>
  </conditionalFormatting>
  <conditionalFormatting sqref="J59">
    <cfRule type="cellIs" dxfId="5945" priority="154" operator="equal">
      <formula>"SLC"</formula>
    </cfRule>
  </conditionalFormatting>
  <conditionalFormatting sqref="J59">
    <cfRule type="cellIs" dxfId="5944" priority="150" operator="equal">
      <formula>"IDF"</formula>
    </cfRule>
    <cfRule type="cellIs" dxfId="5943" priority="151" operator="equal">
      <formula>"Costco"</formula>
    </cfRule>
    <cfRule type="cellIs" dxfId="5942" priority="152" operator="equal">
      <formula>"Gutzy"</formula>
    </cfRule>
    <cfRule type="cellIs" dxfId="5941" priority="153" operator="equal">
      <formula>"LCP"</formula>
    </cfRule>
  </conditionalFormatting>
  <conditionalFormatting sqref="J59">
    <cfRule type="cellIs" dxfId="5940" priority="149" operator="equal">
      <formula>"Receiving"</formula>
    </cfRule>
  </conditionalFormatting>
  <conditionalFormatting sqref="J34:J47">
    <cfRule type="cellIs" dxfId="5939" priority="148" operator="equal">
      <formula>"SLC"</formula>
    </cfRule>
  </conditionalFormatting>
  <conditionalFormatting sqref="J34:J47">
    <cfRule type="cellIs" dxfId="5938" priority="144" operator="equal">
      <formula>"IDF"</formula>
    </cfRule>
    <cfRule type="cellIs" dxfId="5937" priority="145" operator="equal">
      <formula>"Costco"</formula>
    </cfRule>
    <cfRule type="cellIs" dxfId="5936" priority="146" operator="equal">
      <formula>"Gutzy"</formula>
    </cfRule>
    <cfRule type="cellIs" dxfId="5935" priority="147" operator="equal">
      <formula>"LCP"</formula>
    </cfRule>
  </conditionalFormatting>
  <conditionalFormatting sqref="J34:J47">
    <cfRule type="cellIs" dxfId="5934" priority="143" operator="equal">
      <formula>"Receiving"</formula>
    </cfRule>
  </conditionalFormatting>
  <conditionalFormatting sqref="J48:J52">
    <cfRule type="cellIs" dxfId="5933" priority="142" operator="equal">
      <formula>"SLC"</formula>
    </cfRule>
  </conditionalFormatting>
  <conditionalFormatting sqref="J48:J52">
    <cfRule type="cellIs" dxfId="5932" priority="138" operator="equal">
      <formula>"IDF"</formula>
    </cfRule>
    <cfRule type="cellIs" dxfId="5931" priority="139" operator="equal">
      <formula>"Costco"</formula>
    </cfRule>
    <cfRule type="cellIs" dxfId="5930" priority="140" operator="equal">
      <formula>"Gutzy"</formula>
    </cfRule>
    <cfRule type="cellIs" dxfId="5929" priority="141" operator="equal">
      <formula>"LCP"</formula>
    </cfRule>
  </conditionalFormatting>
  <conditionalFormatting sqref="J48:J52">
    <cfRule type="cellIs" dxfId="5928" priority="137" operator="equal">
      <formula>"Receiving"</formula>
    </cfRule>
  </conditionalFormatting>
  <conditionalFormatting sqref="S56">
    <cfRule type="cellIs" dxfId="5927" priority="136" operator="equal">
      <formula>"SLC"</formula>
    </cfRule>
  </conditionalFormatting>
  <conditionalFormatting sqref="S56">
    <cfRule type="cellIs" dxfId="5926" priority="132" operator="equal">
      <formula>"IDF"</formula>
    </cfRule>
    <cfRule type="cellIs" dxfId="5925" priority="133" operator="equal">
      <formula>"Costco"</formula>
    </cfRule>
    <cfRule type="cellIs" dxfId="5924" priority="134" operator="equal">
      <formula>"Gutzy"</formula>
    </cfRule>
    <cfRule type="cellIs" dxfId="5923" priority="135" operator="equal">
      <formula>"LCP"</formula>
    </cfRule>
  </conditionalFormatting>
  <conditionalFormatting sqref="S56">
    <cfRule type="cellIs" dxfId="5922" priority="131" operator="equal">
      <formula>"Receiving"</formula>
    </cfRule>
  </conditionalFormatting>
  <conditionalFormatting sqref="S59">
    <cfRule type="cellIs" dxfId="5921" priority="130" operator="equal">
      <formula>"SLC"</formula>
    </cfRule>
  </conditionalFormatting>
  <conditionalFormatting sqref="S59">
    <cfRule type="cellIs" dxfId="5920" priority="126" operator="equal">
      <formula>"IDF"</formula>
    </cfRule>
    <cfRule type="cellIs" dxfId="5919" priority="127" operator="equal">
      <formula>"Costco"</formula>
    </cfRule>
    <cfRule type="cellIs" dxfId="5918" priority="128" operator="equal">
      <formula>"Gutzy"</formula>
    </cfRule>
    <cfRule type="cellIs" dxfId="5917" priority="129" operator="equal">
      <formula>"LCP"</formula>
    </cfRule>
  </conditionalFormatting>
  <conditionalFormatting sqref="S59">
    <cfRule type="cellIs" dxfId="5916" priority="125" operator="equal">
      <formula>"Receiving"</formula>
    </cfRule>
  </conditionalFormatting>
  <conditionalFormatting sqref="S56:S59">
    <cfRule type="cellIs" dxfId="5915" priority="124" operator="equal">
      <formula>"SLC"</formula>
    </cfRule>
  </conditionalFormatting>
  <conditionalFormatting sqref="S56:S59">
    <cfRule type="cellIs" dxfId="5914" priority="120" operator="equal">
      <formula>"IDF"</formula>
    </cfRule>
    <cfRule type="cellIs" dxfId="5913" priority="121" operator="equal">
      <formula>"Costco"</formula>
    </cfRule>
    <cfRule type="cellIs" dxfId="5912" priority="122" operator="equal">
      <formula>"Gutzy"</formula>
    </cfRule>
    <cfRule type="cellIs" dxfId="5911" priority="123" operator="equal">
      <formula>"LCP"</formula>
    </cfRule>
  </conditionalFormatting>
  <conditionalFormatting sqref="S56:S59">
    <cfRule type="cellIs" dxfId="5910" priority="119" operator="equal">
      <formula>"Receiving"</formula>
    </cfRule>
  </conditionalFormatting>
  <conditionalFormatting sqref="S54:S55 S34:S47">
    <cfRule type="cellIs" dxfId="5909" priority="118" operator="equal">
      <formula>"SLC"</formula>
    </cfRule>
  </conditionalFormatting>
  <conditionalFormatting sqref="S54:S55 S34:S47">
    <cfRule type="cellIs" dxfId="5908" priority="114" operator="equal">
      <formula>"IDF"</formula>
    </cfRule>
    <cfRule type="cellIs" dxfId="5907" priority="115" operator="equal">
      <formula>"Costco"</formula>
    </cfRule>
    <cfRule type="cellIs" dxfId="5906" priority="116" operator="equal">
      <formula>"Gutzy"</formula>
    </cfRule>
    <cfRule type="cellIs" dxfId="5905" priority="117" operator="equal">
      <formula>"LCP"</formula>
    </cfRule>
  </conditionalFormatting>
  <conditionalFormatting sqref="S54:S55 S34:S47">
    <cfRule type="cellIs" dxfId="5904" priority="113" operator="equal">
      <formula>"Receiving"</formula>
    </cfRule>
  </conditionalFormatting>
  <conditionalFormatting sqref="S48:S53">
    <cfRule type="cellIs" dxfId="5903" priority="112" operator="equal">
      <formula>"SLC"</formula>
    </cfRule>
  </conditionalFormatting>
  <conditionalFormatting sqref="S48:S53">
    <cfRule type="cellIs" dxfId="5902" priority="108" operator="equal">
      <formula>"IDF"</formula>
    </cfRule>
    <cfRule type="cellIs" dxfId="5901" priority="109" operator="equal">
      <formula>"Costco"</formula>
    </cfRule>
    <cfRule type="cellIs" dxfId="5900" priority="110" operator="equal">
      <formula>"Gutzy"</formula>
    </cfRule>
    <cfRule type="cellIs" dxfId="5899" priority="111" operator="equal">
      <formula>"LCP"</formula>
    </cfRule>
  </conditionalFormatting>
  <conditionalFormatting sqref="S48:S53">
    <cfRule type="cellIs" dxfId="5898" priority="107" operator="equal">
      <formula>"Receiving"</formula>
    </cfRule>
  </conditionalFormatting>
  <conditionalFormatting sqref="A87">
    <cfRule type="cellIs" dxfId="5897" priority="106" operator="equal">
      <formula>"SLC"</formula>
    </cfRule>
  </conditionalFormatting>
  <conditionalFormatting sqref="A87">
    <cfRule type="cellIs" dxfId="5896" priority="102" operator="equal">
      <formula>"IDF"</formula>
    </cfRule>
    <cfRule type="cellIs" dxfId="5895" priority="103" operator="equal">
      <formula>"Costco"</formula>
    </cfRule>
    <cfRule type="cellIs" dxfId="5894" priority="104" operator="equal">
      <formula>"Gutzy"</formula>
    </cfRule>
    <cfRule type="cellIs" dxfId="5893" priority="105" operator="equal">
      <formula>"LCP"</formula>
    </cfRule>
  </conditionalFormatting>
  <conditionalFormatting sqref="A87">
    <cfRule type="cellIs" dxfId="5892" priority="101" operator="equal">
      <formula>"Receiving"</formula>
    </cfRule>
  </conditionalFormatting>
  <conditionalFormatting sqref="A85:A87">
    <cfRule type="cellIs" dxfId="5891" priority="100" operator="equal">
      <formula>"SLC"</formula>
    </cfRule>
  </conditionalFormatting>
  <conditionalFormatting sqref="A85:A87">
    <cfRule type="cellIs" dxfId="5890" priority="96" operator="equal">
      <formula>"IDF"</formula>
    </cfRule>
    <cfRule type="cellIs" dxfId="5889" priority="97" operator="equal">
      <formula>"Costco"</formula>
    </cfRule>
    <cfRule type="cellIs" dxfId="5888" priority="98" operator="equal">
      <formula>"Gutzy"</formula>
    </cfRule>
    <cfRule type="cellIs" dxfId="5887" priority="99" operator="equal">
      <formula>"LCP"</formula>
    </cfRule>
  </conditionalFormatting>
  <conditionalFormatting sqref="A85:A87">
    <cfRule type="cellIs" dxfId="5886" priority="95" operator="equal">
      <formula>"Receiving"</formula>
    </cfRule>
  </conditionalFormatting>
  <conditionalFormatting sqref="A82 A62:A75">
    <cfRule type="cellIs" dxfId="5885" priority="94" operator="equal">
      <formula>"SLC"</formula>
    </cfRule>
  </conditionalFormatting>
  <conditionalFormatting sqref="A82 A62:A75">
    <cfRule type="cellIs" dxfId="5884" priority="90" operator="equal">
      <formula>"IDF"</formula>
    </cfRule>
    <cfRule type="cellIs" dxfId="5883" priority="91" operator="equal">
      <formula>"Costco"</formula>
    </cfRule>
    <cfRule type="cellIs" dxfId="5882" priority="92" operator="equal">
      <formula>"Gutzy"</formula>
    </cfRule>
    <cfRule type="cellIs" dxfId="5881" priority="93" operator="equal">
      <formula>"LCP"</formula>
    </cfRule>
  </conditionalFormatting>
  <conditionalFormatting sqref="A82 A62:A75">
    <cfRule type="cellIs" dxfId="5880" priority="89" operator="equal">
      <formula>"Receiving"</formula>
    </cfRule>
  </conditionalFormatting>
  <conditionalFormatting sqref="A76:A81">
    <cfRule type="cellIs" dxfId="5879" priority="88" operator="equal">
      <formula>"SLC"</formula>
    </cfRule>
  </conditionalFormatting>
  <conditionalFormatting sqref="A76:A81">
    <cfRule type="cellIs" dxfId="5878" priority="84" operator="equal">
      <formula>"IDF"</formula>
    </cfRule>
    <cfRule type="cellIs" dxfId="5877" priority="85" operator="equal">
      <formula>"Costco"</formula>
    </cfRule>
    <cfRule type="cellIs" dxfId="5876" priority="86" operator="equal">
      <formula>"Gutzy"</formula>
    </cfRule>
    <cfRule type="cellIs" dxfId="5875" priority="87" operator="equal">
      <formula>"LCP"</formula>
    </cfRule>
  </conditionalFormatting>
  <conditionalFormatting sqref="A76:A81">
    <cfRule type="cellIs" dxfId="5874" priority="83" operator="equal">
      <formula>"Receiving"</formula>
    </cfRule>
  </conditionalFormatting>
  <conditionalFormatting sqref="A89:A97 H89:H97">
    <cfRule type="cellIs" dxfId="5873" priority="82" operator="equal">
      <formula>"SLC"</formula>
    </cfRule>
  </conditionalFormatting>
  <conditionalFormatting sqref="A89:A97 H89:H97">
    <cfRule type="cellIs" dxfId="5872" priority="78" operator="equal">
      <formula>"IDF"</formula>
    </cfRule>
    <cfRule type="cellIs" dxfId="5871" priority="79" operator="equal">
      <formula>"Costco"</formula>
    </cfRule>
    <cfRule type="cellIs" dxfId="5870" priority="80" operator="equal">
      <formula>"Gutzy"</formula>
    </cfRule>
    <cfRule type="cellIs" dxfId="5869" priority="81" operator="equal">
      <formula>"LCP"</formula>
    </cfRule>
  </conditionalFormatting>
  <conditionalFormatting sqref="A89:A97 H89:H97">
    <cfRule type="cellIs" dxfId="5868" priority="77" operator="equal">
      <formula>"Receiving"</formula>
    </cfRule>
  </conditionalFormatting>
  <conditionalFormatting sqref="S71:S76 N62:N67 N71:N77">
    <cfRule type="cellIs" dxfId="5867" priority="76" operator="equal">
      <formula>"SLC"</formula>
    </cfRule>
  </conditionalFormatting>
  <conditionalFormatting sqref="S71:S76 N62:N67 N71:N77">
    <cfRule type="cellIs" dxfId="5866" priority="72" operator="equal">
      <formula>"IDF"</formula>
    </cfRule>
    <cfRule type="cellIs" dxfId="5865" priority="73" operator="equal">
      <formula>"Costco"</formula>
    </cfRule>
    <cfRule type="cellIs" dxfId="5864" priority="74" operator="equal">
      <formula>"Gutzy"</formula>
    </cfRule>
    <cfRule type="cellIs" dxfId="5863" priority="75" operator="equal">
      <formula>"LCP"</formula>
    </cfRule>
  </conditionalFormatting>
  <conditionalFormatting sqref="S71:S76">
    <cfRule type="cellIs" dxfId="5862" priority="71" operator="equal">
      <formula>"Receiving"</formula>
    </cfRule>
  </conditionalFormatting>
  <conditionalFormatting sqref="Q62:Q66 T72:T77 W62:W67 O61 U71 L61:L67 S62:T67">
    <cfRule type="cellIs" dxfId="5861" priority="70" operator="equal">
      <formula>"SLC"</formula>
    </cfRule>
  </conditionalFormatting>
  <conditionalFormatting sqref="Q62:Q66 T72:T77 W62:W67 O61 U71 L61:L67 S62:T67">
    <cfRule type="cellIs" dxfId="5860" priority="66" operator="equal">
      <formula>"IDF"</formula>
    </cfRule>
    <cfRule type="cellIs" dxfId="5859" priority="67" operator="equal">
      <formula>"Costco"</formula>
    </cfRule>
    <cfRule type="cellIs" dxfId="5858" priority="68" operator="equal">
      <formula>"Gutzy"</formula>
    </cfRule>
    <cfRule type="cellIs" dxfId="5857" priority="69" operator="equal">
      <formula>"LCP"</formula>
    </cfRule>
  </conditionalFormatting>
  <conditionalFormatting sqref="Q72:Q77">
    <cfRule type="cellIs" dxfId="5856" priority="65" operator="equal">
      <formula>"SLC"</formula>
    </cfRule>
  </conditionalFormatting>
  <conditionalFormatting sqref="Q72:Q77">
    <cfRule type="cellIs" dxfId="5855" priority="61" operator="equal">
      <formula>"IDF"</formula>
    </cfRule>
    <cfRule type="cellIs" dxfId="5854" priority="62" operator="equal">
      <formula>"Costco"</formula>
    </cfRule>
    <cfRule type="cellIs" dxfId="5853" priority="63" operator="equal">
      <formula>"Gutzy"</formula>
    </cfRule>
    <cfRule type="cellIs" dxfId="5852" priority="64" operator="equal">
      <formula>"LCP"</formula>
    </cfRule>
  </conditionalFormatting>
  <conditionalFormatting sqref="W72:W77">
    <cfRule type="cellIs" dxfId="5851" priority="60" operator="equal">
      <formula>"SLC"</formula>
    </cfRule>
  </conditionalFormatting>
  <conditionalFormatting sqref="W72:W77">
    <cfRule type="cellIs" dxfId="5850" priority="56" operator="equal">
      <formula>"IDF"</formula>
    </cfRule>
    <cfRule type="cellIs" dxfId="5849" priority="57" operator="equal">
      <formula>"Costco"</formula>
    </cfRule>
    <cfRule type="cellIs" dxfId="5848" priority="58" operator="equal">
      <formula>"Gutzy"</formula>
    </cfRule>
    <cfRule type="cellIs" dxfId="5847" priority="59" operator="equal">
      <formula>"LCP"</formula>
    </cfRule>
  </conditionalFormatting>
  <conditionalFormatting sqref="N71:N77 U71 L61:L67 S62:S67">
    <cfRule type="cellIs" dxfId="5846" priority="55" operator="equal">
      <formula>"Receiving"</formula>
    </cfRule>
  </conditionalFormatting>
  <conditionalFormatting sqref="A26">
    <cfRule type="cellIs" dxfId="5845" priority="54" operator="equal">
      <formula>"SLC"</formula>
    </cfRule>
  </conditionalFormatting>
  <conditionalFormatting sqref="A26">
    <cfRule type="cellIs" dxfId="5844" priority="50" operator="equal">
      <formula>"IDF"</formula>
    </cfRule>
    <cfRule type="cellIs" dxfId="5843" priority="51" operator="equal">
      <formula>"Costco"</formula>
    </cfRule>
    <cfRule type="cellIs" dxfId="5842" priority="52" operator="equal">
      <formula>"Gutzy"</formula>
    </cfRule>
    <cfRule type="cellIs" dxfId="5841" priority="53" operator="equal">
      <formula>"LCP"</formula>
    </cfRule>
  </conditionalFormatting>
  <conditionalFormatting sqref="A26">
    <cfRule type="cellIs" dxfId="5840" priority="49" operator="equal">
      <formula>"Receiving"</formula>
    </cfRule>
  </conditionalFormatting>
  <conditionalFormatting sqref="A84">
    <cfRule type="cellIs" dxfId="5839" priority="48" operator="equal">
      <formula>"SLC"</formula>
    </cfRule>
  </conditionalFormatting>
  <conditionalFormatting sqref="A84">
    <cfRule type="cellIs" dxfId="5838" priority="44" operator="equal">
      <formula>"IDF"</formula>
    </cfRule>
    <cfRule type="cellIs" dxfId="5837" priority="45" operator="equal">
      <formula>"Costco"</formula>
    </cfRule>
    <cfRule type="cellIs" dxfId="5836" priority="46" operator="equal">
      <formula>"Gutzy"</formula>
    </cfRule>
    <cfRule type="cellIs" dxfId="5835" priority="47" operator="equal">
      <formula>"LCP"</formula>
    </cfRule>
  </conditionalFormatting>
  <conditionalFormatting sqref="A84">
    <cfRule type="cellIs" dxfId="5834" priority="43" operator="equal">
      <formula>"Receiving"</formula>
    </cfRule>
  </conditionalFormatting>
  <conditionalFormatting sqref="A5:A14">
    <cfRule type="cellIs" dxfId="5833" priority="42" operator="equal">
      <formula>"SLC"</formula>
    </cfRule>
  </conditionalFormatting>
  <conditionalFormatting sqref="A5:A14">
    <cfRule type="cellIs" dxfId="5832" priority="38" operator="equal">
      <formula>"IDF"</formula>
    </cfRule>
    <cfRule type="cellIs" dxfId="5831" priority="39" operator="equal">
      <formula>"Costco"</formula>
    </cfRule>
    <cfRule type="cellIs" dxfId="5830" priority="40" operator="equal">
      <formula>"Gutzy"</formula>
    </cfRule>
    <cfRule type="cellIs" dxfId="5829" priority="41" operator="equal">
      <formula>"LCP"</formula>
    </cfRule>
  </conditionalFormatting>
  <conditionalFormatting sqref="A5:A14">
    <cfRule type="cellIs" dxfId="5828" priority="37" operator="equal">
      <formula>"Receiving"</formula>
    </cfRule>
  </conditionalFormatting>
  <conditionalFormatting sqref="J25">
    <cfRule type="cellIs" dxfId="5827" priority="36" operator="equal">
      <formula>"SLC"</formula>
    </cfRule>
  </conditionalFormatting>
  <conditionalFormatting sqref="J25">
    <cfRule type="cellIs" dxfId="5826" priority="32" operator="equal">
      <formula>"IDF"</formula>
    </cfRule>
    <cfRule type="cellIs" dxfId="5825" priority="33" operator="equal">
      <formula>"Costco"</formula>
    </cfRule>
    <cfRule type="cellIs" dxfId="5824" priority="34" operator="equal">
      <formula>"Gutzy"</formula>
    </cfRule>
    <cfRule type="cellIs" dxfId="5823" priority="35" operator="equal">
      <formula>"LCP"</formula>
    </cfRule>
  </conditionalFormatting>
  <conditionalFormatting sqref="J25">
    <cfRule type="cellIs" dxfId="5822" priority="31" operator="equal">
      <formula>"Receiving"</formula>
    </cfRule>
  </conditionalFormatting>
  <conditionalFormatting sqref="A55">
    <cfRule type="cellIs" dxfId="5821" priority="30" operator="equal">
      <formula>"SLC"</formula>
    </cfRule>
  </conditionalFormatting>
  <conditionalFormatting sqref="A55">
    <cfRule type="cellIs" dxfId="5820" priority="26" operator="equal">
      <formula>"IDF"</formula>
    </cfRule>
    <cfRule type="cellIs" dxfId="5819" priority="27" operator="equal">
      <formula>"Costco"</formula>
    </cfRule>
    <cfRule type="cellIs" dxfId="5818" priority="28" operator="equal">
      <formula>"Gutzy"</formula>
    </cfRule>
    <cfRule type="cellIs" dxfId="5817" priority="29" operator="equal">
      <formula>"LCP"</formula>
    </cfRule>
  </conditionalFormatting>
  <conditionalFormatting sqref="A55">
    <cfRule type="cellIs" dxfId="5816" priority="25" operator="equal">
      <formula>"Receiving"</formula>
    </cfRule>
  </conditionalFormatting>
  <conditionalFormatting sqref="A83">
    <cfRule type="cellIs" dxfId="5815" priority="24" operator="equal">
      <formula>"SLC"</formula>
    </cfRule>
  </conditionalFormatting>
  <conditionalFormatting sqref="A83">
    <cfRule type="cellIs" dxfId="5814" priority="20" operator="equal">
      <formula>"IDF"</formula>
    </cfRule>
    <cfRule type="cellIs" dxfId="5813" priority="21" operator="equal">
      <formula>"Costco"</formula>
    </cfRule>
    <cfRule type="cellIs" dxfId="5812" priority="22" operator="equal">
      <formula>"Gutzy"</formula>
    </cfRule>
    <cfRule type="cellIs" dxfId="5811" priority="23" operator="equal">
      <formula>"LCP"</formula>
    </cfRule>
  </conditionalFormatting>
  <conditionalFormatting sqref="A83">
    <cfRule type="cellIs" dxfId="5810" priority="19" operator="equal">
      <formula>"Receiving"</formula>
    </cfRule>
  </conditionalFormatting>
  <conditionalFormatting sqref="J55 J58">
    <cfRule type="cellIs" dxfId="5809" priority="18" operator="equal">
      <formula>"SLC"</formula>
    </cfRule>
  </conditionalFormatting>
  <conditionalFormatting sqref="J55 J58">
    <cfRule type="cellIs" dxfId="5808" priority="14" operator="equal">
      <formula>"IDF"</formula>
    </cfRule>
    <cfRule type="cellIs" dxfId="5807" priority="15" operator="equal">
      <formula>"Costco"</formula>
    </cfRule>
    <cfRule type="cellIs" dxfId="5806" priority="16" operator="equal">
      <formula>"Gutzy"</formula>
    </cfRule>
    <cfRule type="cellIs" dxfId="5805" priority="17" operator="equal">
      <formula>"LCP"</formula>
    </cfRule>
  </conditionalFormatting>
  <conditionalFormatting sqref="J55 J58">
    <cfRule type="cellIs" dxfId="5804" priority="13" operator="equal">
      <formula>"Receiving"</formula>
    </cfRule>
  </conditionalFormatting>
  <conditionalFormatting sqref="J53 J56">
    <cfRule type="cellIs" dxfId="5803" priority="12" operator="equal">
      <formula>"SLC"</formula>
    </cfRule>
  </conditionalFormatting>
  <conditionalFormatting sqref="J53 J56">
    <cfRule type="cellIs" dxfId="5802" priority="8" operator="equal">
      <formula>"IDF"</formula>
    </cfRule>
    <cfRule type="cellIs" dxfId="5801" priority="9" operator="equal">
      <formula>"Costco"</formula>
    </cfRule>
    <cfRule type="cellIs" dxfId="5800" priority="10" operator="equal">
      <formula>"Gutzy"</formula>
    </cfRule>
    <cfRule type="cellIs" dxfId="5799" priority="11" operator="equal">
      <formula>"LCP"</formula>
    </cfRule>
  </conditionalFormatting>
  <conditionalFormatting sqref="J53 J56">
    <cfRule type="cellIs" dxfId="5798" priority="7" operator="equal">
      <formula>"Receiving"</formula>
    </cfRule>
  </conditionalFormatting>
  <conditionalFormatting sqref="J54 J57">
    <cfRule type="cellIs" dxfId="5797" priority="6" operator="equal">
      <formula>"SLC"</formula>
    </cfRule>
  </conditionalFormatting>
  <conditionalFormatting sqref="J54 J57">
    <cfRule type="cellIs" dxfId="5796" priority="2" operator="equal">
      <formula>"IDF"</formula>
    </cfRule>
    <cfRule type="cellIs" dxfId="5795" priority="3" operator="equal">
      <formula>"Costco"</formula>
    </cfRule>
    <cfRule type="cellIs" dxfId="5794" priority="4" operator="equal">
      <formula>"Gutzy"</formula>
    </cfRule>
    <cfRule type="cellIs" dxfId="5793" priority="5" operator="equal">
      <formula>"LCP"</formula>
    </cfRule>
  </conditionalFormatting>
  <conditionalFormatting sqref="J54 J57">
    <cfRule type="cellIs" dxfId="5792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438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38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E763D43-8451-4485-B84A-D10F030BA074}">
          <x14:formula1>
            <xm:f>Lists!$A$1:$A$52</xm:f>
          </x14:formula1>
          <xm:sqref>C1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992DF-70A1-4ECD-9B00-B972C1673167}">
  <sheetPr codeName="Sheet249">
    <tabColor rgb="FFFF0000"/>
    <pageSetUpPr fitToPage="1"/>
  </sheetPr>
  <dimension ref="A1:BC275"/>
  <sheetViews>
    <sheetView topLeftCell="A58" zoomScale="90" zoomScaleNormal="90" zoomScaleSheetLayoutView="37" workbookViewId="0">
      <selection activeCell="J80" sqref="J80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5703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5.570312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212</v>
      </c>
    </row>
    <row r="2" spans="1:36" ht="8.25" customHeight="1" thickBot="1" x14ac:dyDescent="0.3"/>
    <row r="3" spans="1:36" ht="16.5" thickBot="1" x14ac:dyDescent="0.3">
      <c r="A3" s="476">
        <f>VLOOKUP(C1,Lists!A1:B52,2)</f>
        <v>46110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46111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46112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34174</v>
      </c>
      <c r="C5" s="137">
        <v>80393</v>
      </c>
      <c r="D5" s="137"/>
      <c r="E5" s="137" t="s">
        <v>62</v>
      </c>
      <c r="F5" s="138"/>
      <c r="G5" s="305"/>
      <c r="H5" s="138"/>
      <c r="I5" s="394">
        <v>46109</v>
      </c>
      <c r="J5" s="135" t="s">
        <v>19</v>
      </c>
      <c r="K5" s="207">
        <v>34190</v>
      </c>
      <c r="L5" s="137">
        <v>81065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34209</v>
      </c>
      <c r="U5" s="137">
        <v>81110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34175</v>
      </c>
      <c r="C6" s="128">
        <v>80316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34191</v>
      </c>
      <c r="L6" s="128">
        <v>81076</v>
      </c>
      <c r="M6" s="128"/>
      <c r="N6" s="128" t="s">
        <v>72</v>
      </c>
      <c r="O6" s="142"/>
      <c r="P6" s="302"/>
      <c r="Q6" s="142"/>
      <c r="R6" s="311"/>
      <c r="S6" s="145" t="s">
        <v>19</v>
      </c>
      <c r="T6" s="205">
        <v>34210</v>
      </c>
      <c r="U6" s="148">
        <v>81111</v>
      </c>
      <c r="V6" s="128"/>
      <c r="W6" s="128" t="s">
        <v>71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34176</v>
      </c>
      <c r="C7" s="128">
        <v>80317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34192</v>
      </c>
      <c r="L7" s="128">
        <v>81093</v>
      </c>
      <c r="M7" s="128"/>
      <c r="N7" s="128" t="s">
        <v>89</v>
      </c>
      <c r="O7" s="142"/>
      <c r="P7" s="302"/>
      <c r="Q7" s="142"/>
      <c r="R7" s="311"/>
      <c r="S7" s="145" t="s">
        <v>19</v>
      </c>
      <c r="T7" s="205">
        <v>34211</v>
      </c>
      <c r="U7" s="128">
        <v>81112</v>
      </c>
      <c r="V7" s="128"/>
      <c r="W7" s="128" t="s">
        <v>72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34177</v>
      </c>
      <c r="C8" s="128">
        <v>80318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34193</v>
      </c>
      <c r="L8" s="128">
        <v>81104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34212</v>
      </c>
      <c r="U8" s="128">
        <v>81113</v>
      </c>
      <c r="V8" s="128"/>
      <c r="W8" s="128" t="s">
        <v>71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34178</v>
      </c>
      <c r="C9" s="128">
        <v>80319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205">
        <v>34194</v>
      </c>
      <c r="L9" s="128">
        <v>81109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34213</v>
      </c>
      <c r="U9" s="128">
        <v>81114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34179</v>
      </c>
      <c r="C10" s="128">
        <v>80320</v>
      </c>
      <c r="D10" s="128"/>
      <c r="E10" s="128" t="s">
        <v>70</v>
      </c>
      <c r="F10" s="142"/>
      <c r="G10" s="302"/>
      <c r="H10" s="142"/>
      <c r="I10" s="311"/>
      <c r="J10" s="145" t="s">
        <v>19</v>
      </c>
      <c r="K10" s="205">
        <v>34195</v>
      </c>
      <c r="L10" s="128">
        <v>81120</v>
      </c>
      <c r="M10" s="128"/>
      <c r="N10" s="128" t="s">
        <v>62</v>
      </c>
      <c r="O10" s="142"/>
      <c r="P10" s="302"/>
      <c r="Q10" s="142"/>
      <c r="R10" s="311"/>
      <c r="S10" s="145" t="s">
        <v>19</v>
      </c>
      <c r="T10" s="205">
        <v>34214</v>
      </c>
      <c r="U10" s="128">
        <v>81115</v>
      </c>
      <c r="V10" s="128"/>
      <c r="W10" s="128" t="s">
        <v>62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34180</v>
      </c>
      <c r="C11" s="128">
        <v>80321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34196</v>
      </c>
      <c r="L11" s="128">
        <v>81126</v>
      </c>
      <c r="M11" s="128"/>
      <c r="N11" s="128" t="s">
        <v>73</v>
      </c>
      <c r="O11" s="142"/>
      <c r="P11" s="302"/>
      <c r="Q11" s="142"/>
      <c r="R11" s="311"/>
      <c r="S11" s="145" t="s">
        <v>19</v>
      </c>
      <c r="T11" s="205">
        <v>34215</v>
      </c>
      <c r="U11" s="128">
        <v>81116</v>
      </c>
      <c r="V11" s="128"/>
      <c r="W11" s="128" t="s">
        <v>69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34181</v>
      </c>
      <c r="C12" s="128">
        <v>80322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34197</v>
      </c>
      <c r="L12" s="128">
        <v>81127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34216</v>
      </c>
      <c r="U12" s="128">
        <v>81117</v>
      </c>
      <c r="V12" s="128"/>
      <c r="W12" s="128" t="s">
        <v>89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34182</v>
      </c>
      <c r="C13" s="128">
        <v>80323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34198</v>
      </c>
      <c r="L13" s="128">
        <v>81128</v>
      </c>
      <c r="M13" s="128"/>
      <c r="N13" s="128" t="s">
        <v>71</v>
      </c>
      <c r="O13" s="142"/>
      <c r="P13" s="302"/>
      <c r="Q13" s="142"/>
      <c r="R13" s="311"/>
      <c r="S13" s="145" t="s">
        <v>19</v>
      </c>
      <c r="T13" s="205">
        <v>34217</v>
      </c>
      <c r="U13" s="128">
        <v>81118</v>
      </c>
      <c r="V13" s="128"/>
      <c r="W13" s="128" t="s">
        <v>71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34183</v>
      </c>
      <c r="C14" s="128">
        <v>80361</v>
      </c>
      <c r="D14" s="128"/>
      <c r="E14" s="128" t="s">
        <v>71</v>
      </c>
      <c r="F14" s="142"/>
      <c r="G14" s="302"/>
      <c r="H14" s="142"/>
      <c r="I14" s="311"/>
      <c r="J14" s="145" t="s">
        <v>19</v>
      </c>
      <c r="K14" s="205">
        <v>34199</v>
      </c>
      <c r="L14" s="128">
        <v>81129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34218</v>
      </c>
      <c r="U14" s="128">
        <v>81119</v>
      </c>
      <c r="V14" s="128"/>
      <c r="W14" s="128" t="s">
        <v>73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45">
        <v>34184</v>
      </c>
      <c r="C15" s="128">
        <v>80362</v>
      </c>
      <c r="D15" s="128"/>
      <c r="E15" s="128" t="s">
        <v>208</v>
      </c>
      <c r="F15" s="142"/>
      <c r="G15" s="302"/>
      <c r="H15" s="142"/>
      <c r="I15" s="309">
        <v>46111</v>
      </c>
      <c r="J15" s="145" t="s">
        <v>19</v>
      </c>
      <c r="K15" s="205">
        <v>34200</v>
      </c>
      <c r="L15" s="128">
        <v>81130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34219</v>
      </c>
      <c r="U15" s="128">
        <v>81121</v>
      </c>
      <c r="V15" s="128"/>
      <c r="W15" s="128" t="s">
        <v>70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34185</v>
      </c>
      <c r="C16" s="128">
        <v>80363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05">
        <v>34201</v>
      </c>
      <c r="L16" s="148">
        <v>81131</v>
      </c>
      <c r="M16" s="128"/>
      <c r="N16" s="128" t="s">
        <v>70</v>
      </c>
      <c r="O16" s="142"/>
      <c r="P16" s="302"/>
      <c r="Q16" s="142"/>
      <c r="R16" s="311"/>
      <c r="S16" s="145" t="s">
        <v>19</v>
      </c>
      <c r="T16" s="205">
        <v>34220</v>
      </c>
      <c r="U16" s="128">
        <v>81122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34186</v>
      </c>
      <c r="C17" s="128">
        <v>4501355327</v>
      </c>
      <c r="D17" s="128"/>
      <c r="E17" s="128"/>
      <c r="F17" s="142" t="s">
        <v>14</v>
      </c>
      <c r="G17" s="302"/>
      <c r="H17" s="142"/>
      <c r="I17" s="311"/>
      <c r="J17" s="145" t="s">
        <v>19</v>
      </c>
      <c r="K17" s="205">
        <v>34202</v>
      </c>
      <c r="L17" s="128">
        <v>81137</v>
      </c>
      <c r="M17" s="128"/>
      <c r="N17" s="128" t="s">
        <v>73</v>
      </c>
      <c r="O17" s="142"/>
      <c r="P17" s="302"/>
      <c r="Q17" s="142"/>
      <c r="R17" s="311"/>
      <c r="S17" s="145" t="s">
        <v>19</v>
      </c>
      <c r="T17" s="205">
        <v>34221</v>
      </c>
      <c r="U17" s="128">
        <v>81123</v>
      </c>
      <c r="V17" s="128"/>
      <c r="W17" s="128" t="s">
        <v>70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45">
        <v>34187</v>
      </c>
      <c r="C18" s="128">
        <v>4501355328</v>
      </c>
      <c r="D18" s="128"/>
      <c r="E18" s="128"/>
      <c r="F18" s="142" t="s">
        <v>78</v>
      </c>
      <c r="G18" s="302"/>
      <c r="H18" s="142"/>
      <c r="I18" s="309">
        <v>46111</v>
      </c>
      <c r="J18" s="145" t="s">
        <v>19</v>
      </c>
      <c r="K18" s="205">
        <v>34203</v>
      </c>
      <c r="L18" s="128">
        <v>81148</v>
      </c>
      <c r="M18" s="128"/>
      <c r="N18" s="128" t="s">
        <v>71</v>
      </c>
      <c r="O18" s="142"/>
      <c r="P18" s="302"/>
      <c r="Q18" s="142"/>
      <c r="R18" s="311"/>
      <c r="S18" s="145" t="s">
        <v>19</v>
      </c>
      <c r="T18" s="205">
        <v>34222</v>
      </c>
      <c r="U18" s="128">
        <v>81124</v>
      </c>
      <c r="V18" s="128"/>
      <c r="W18" s="128" t="s">
        <v>73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34188</v>
      </c>
      <c r="C19" s="128">
        <v>4501355329</v>
      </c>
      <c r="D19" s="128"/>
      <c r="E19" s="128"/>
      <c r="F19" s="142" t="s">
        <v>65</v>
      </c>
      <c r="G19" s="302"/>
      <c r="H19" s="142"/>
      <c r="I19" s="311"/>
      <c r="J19" s="145" t="s">
        <v>20</v>
      </c>
      <c r="K19" s="205">
        <v>34204</v>
      </c>
      <c r="L19" s="128">
        <v>81091</v>
      </c>
      <c r="M19" s="128"/>
      <c r="N19" s="128" t="s">
        <v>89</v>
      </c>
      <c r="O19" s="142"/>
      <c r="P19" s="302"/>
      <c r="Q19" s="142"/>
      <c r="R19" s="311"/>
      <c r="S19" s="145" t="s">
        <v>19</v>
      </c>
      <c r="T19" s="205">
        <v>34223</v>
      </c>
      <c r="U19" s="128">
        <v>81125</v>
      </c>
      <c r="V19" s="128"/>
      <c r="W19" s="128" t="s">
        <v>208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205">
        <v>34189</v>
      </c>
      <c r="C20" s="128">
        <v>4501355330</v>
      </c>
      <c r="D20" s="128"/>
      <c r="E20" s="128"/>
      <c r="F20" s="142" t="s">
        <v>76</v>
      </c>
      <c r="G20" s="302"/>
      <c r="H20" s="142"/>
      <c r="I20" s="311"/>
      <c r="J20" s="145" t="s">
        <v>20</v>
      </c>
      <c r="K20" s="205">
        <v>34205</v>
      </c>
      <c r="L20" s="148">
        <v>81092</v>
      </c>
      <c r="M20" s="128"/>
      <c r="N20" s="128" t="s">
        <v>89</v>
      </c>
      <c r="O20" s="142"/>
      <c r="P20" s="302"/>
      <c r="Q20" s="142"/>
      <c r="R20" s="315"/>
      <c r="S20" s="145" t="s">
        <v>20</v>
      </c>
      <c r="T20" s="205">
        <v>34224</v>
      </c>
      <c r="U20" s="128">
        <v>81089</v>
      </c>
      <c r="V20" s="128"/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63</v>
      </c>
      <c r="K21" s="245">
        <v>34206</v>
      </c>
      <c r="L21" s="128"/>
      <c r="M21" s="172"/>
      <c r="N21" s="128"/>
      <c r="O21" s="142"/>
      <c r="P21" s="302"/>
      <c r="Q21" s="142"/>
      <c r="R21" s="311"/>
      <c r="S21" s="145" t="s">
        <v>20</v>
      </c>
      <c r="T21" s="205">
        <v>34225</v>
      </c>
      <c r="U21" s="128">
        <v>81090</v>
      </c>
      <c r="V21" s="128"/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05">
        <v>34207</v>
      </c>
      <c r="L22" s="153">
        <v>4501355649</v>
      </c>
      <c r="M22" s="128"/>
      <c r="N22" s="128"/>
      <c r="O22" s="142" t="s">
        <v>65</v>
      </c>
      <c r="P22" s="302"/>
      <c r="Q22" s="142"/>
      <c r="R22" s="315"/>
      <c r="S22" s="152" t="s">
        <v>22</v>
      </c>
      <c r="T22" s="205">
        <v>34226</v>
      </c>
      <c r="U22" s="153">
        <v>4501355878</v>
      </c>
      <c r="V22" s="128"/>
      <c r="W22" s="128"/>
      <c r="X22" s="142" t="s">
        <v>14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205">
        <v>34208</v>
      </c>
      <c r="L23" s="153">
        <v>4501355650</v>
      </c>
      <c r="M23" s="128"/>
      <c r="N23" s="128"/>
      <c r="O23" s="142" t="s">
        <v>76</v>
      </c>
      <c r="P23" s="302"/>
      <c r="Q23" s="142"/>
      <c r="R23" s="311"/>
      <c r="S23" s="152" t="s">
        <v>22</v>
      </c>
      <c r="T23" s="205">
        <v>34227</v>
      </c>
      <c r="U23" s="153">
        <v>4501355879</v>
      </c>
      <c r="V23" s="128"/>
      <c r="W23" s="128"/>
      <c r="X23" s="142" t="s">
        <v>65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12</v>
      </c>
      <c r="K24" s="207">
        <v>30040068</v>
      </c>
      <c r="L24" s="154" t="s">
        <v>13</v>
      </c>
      <c r="M24" s="141"/>
      <c r="N24" s="141"/>
      <c r="O24" s="142" t="s">
        <v>14</v>
      </c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42"/>
      <c r="G25" s="302"/>
      <c r="H25" s="142"/>
      <c r="I25" s="311"/>
      <c r="J25" s="152" t="s">
        <v>12</v>
      </c>
      <c r="K25" s="207">
        <v>30040547</v>
      </c>
      <c r="L25" s="154" t="s">
        <v>81</v>
      </c>
      <c r="M25" s="141"/>
      <c r="N25" s="141"/>
      <c r="O25" s="142"/>
      <c r="P25" s="304"/>
      <c r="Q25" s="143"/>
      <c r="R25" s="316"/>
      <c r="S25" s="152" t="s">
        <v>12</v>
      </c>
      <c r="T25" s="128">
        <v>30040548</v>
      </c>
      <c r="U25" s="153" t="s">
        <v>81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 t="s">
        <v>12</v>
      </c>
      <c r="B26" s="205">
        <v>30040240</v>
      </c>
      <c r="C26" s="128" t="s">
        <v>13</v>
      </c>
      <c r="D26" s="128"/>
      <c r="E26" s="128"/>
      <c r="F26" s="162" t="s">
        <v>119</v>
      </c>
      <c r="G26" s="128"/>
      <c r="H26" s="142"/>
      <c r="I26" s="311"/>
      <c r="J26" s="152" t="s">
        <v>12</v>
      </c>
      <c r="K26" s="207">
        <v>30041087</v>
      </c>
      <c r="L26" s="154" t="s">
        <v>77</v>
      </c>
      <c r="M26" s="141"/>
      <c r="N26" s="141"/>
      <c r="O26" s="142" t="s">
        <v>119</v>
      </c>
      <c r="P26" s="304"/>
      <c r="Q26" s="143"/>
      <c r="R26" s="316"/>
      <c r="S26" s="152" t="s">
        <v>12</v>
      </c>
      <c r="T26" s="128">
        <v>30041088</v>
      </c>
      <c r="U26" s="153" t="s">
        <v>13</v>
      </c>
      <c r="V26" s="128"/>
      <c r="W26" s="128"/>
      <c r="X26" s="142" t="s">
        <v>76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56" t="s">
        <v>12</v>
      </c>
      <c r="K27" s="141">
        <v>30040801</v>
      </c>
      <c r="L27" s="154" t="s">
        <v>79</v>
      </c>
      <c r="M27" s="141"/>
      <c r="N27" s="141"/>
      <c r="O27" s="143" t="s">
        <v>16</v>
      </c>
      <c r="P27" s="304"/>
      <c r="Q27" s="143"/>
      <c r="R27" s="316"/>
      <c r="S27" s="145" t="s">
        <v>12</v>
      </c>
      <c r="T27" s="148">
        <v>30040801</v>
      </c>
      <c r="U27" s="153" t="s">
        <v>79</v>
      </c>
      <c r="V27" s="128"/>
      <c r="W27" s="128"/>
      <c r="X27" s="142" t="s">
        <v>64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56"/>
      <c r="B28" s="128"/>
      <c r="C28" s="128"/>
      <c r="D28" s="128"/>
      <c r="E28" s="128"/>
      <c r="F28" s="250"/>
      <c r="G28" s="175"/>
      <c r="H28" s="142"/>
      <c r="I28" s="311"/>
      <c r="J28" s="156" t="s">
        <v>12</v>
      </c>
      <c r="K28" s="207">
        <v>30041303</v>
      </c>
      <c r="L28" s="154" t="s">
        <v>79</v>
      </c>
      <c r="M28" s="141"/>
      <c r="N28" s="141"/>
      <c r="O28" s="143" t="s">
        <v>64</v>
      </c>
      <c r="P28" s="304"/>
      <c r="Q28" s="143"/>
      <c r="R28" s="316"/>
      <c r="S28" s="145" t="s">
        <v>12</v>
      </c>
      <c r="T28" s="148">
        <v>30040615</v>
      </c>
      <c r="U28" s="153" t="s">
        <v>94</v>
      </c>
      <c r="V28" s="128"/>
      <c r="W28" s="128"/>
      <c r="X28" s="142" t="s">
        <v>16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/>
      <c r="B29" s="128"/>
      <c r="C29" s="128"/>
      <c r="D29" s="128"/>
      <c r="E29" s="128"/>
      <c r="F29" s="162"/>
      <c r="G29" s="128"/>
      <c r="H29" s="142"/>
      <c r="I29" s="311"/>
      <c r="J29" s="145" t="s">
        <v>12</v>
      </c>
      <c r="K29" s="205">
        <v>30041307</v>
      </c>
      <c r="L29" s="153" t="s">
        <v>77</v>
      </c>
      <c r="M29" s="128"/>
      <c r="N29" s="128"/>
      <c r="O29" s="142" t="s">
        <v>17</v>
      </c>
      <c r="P29" s="302"/>
      <c r="Q29" s="142"/>
      <c r="R29" s="311"/>
      <c r="S29" s="145" t="s">
        <v>12</v>
      </c>
      <c r="T29" s="128">
        <v>30041088</v>
      </c>
      <c r="U29" s="148" t="s">
        <v>87</v>
      </c>
      <c r="V29" s="128"/>
      <c r="W29" s="128"/>
      <c r="X29" s="142" t="s">
        <v>17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145"/>
      <c r="B30" s="128"/>
      <c r="C30" s="128"/>
      <c r="D30" s="128"/>
      <c r="E30" s="128"/>
      <c r="F30" s="162"/>
      <c r="G30" s="128"/>
      <c r="H30" s="142"/>
      <c r="I30" s="311"/>
      <c r="J30" s="145" t="s">
        <v>12</v>
      </c>
      <c r="K30" s="205">
        <v>30040676</v>
      </c>
      <c r="L30" s="148" t="s">
        <v>79</v>
      </c>
      <c r="M30" s="128"/>
      <c r="N30" s="128"/>
      <c r="O30" s="142" t="s">
        <v>14</v>
      </c>
      <c r="P30" s="302"/>
      <c r="Q30" s="142"/>
      <c r="R30" s="311"/>
      <c r="S30" s="145"/>
      <c r="T30" s="128"/>
      <c r="U30" s="128"/>
      <c r="V30" s="128"/>
      <c r="W30" s="128"/>
      <c r="X30" s="142"/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x14ac:dyDescent="0.25">
      <c r="A31" s="298"/>
      <c r="B31" s="299"/>
      <c r="C31" s="299"/>
      <c r="D31" s="299"/>
      <c r="E31" s="299"/>
      <c r="F31" s="297"/>
      <c r="G31" s="306"/>
      <c r="H31" s="297"/>
      <c r="I31" s="313"/>
      <c r="J31" s="298" t="s">
        <v>12</v>
      </c>
      <c r="K31" s="301">
        <v>30041283</v>
      </c>
      <c r="L31" s="300" t="s">
        <v>116</v>
      </c>
      <c r="M31" s="299"/>
      <c r="N31" s="299"/>
      <c r="O31" s="297" t="s">
        <v>78</v>
      </c>
      <c r="P31" s="306"/>
      <c r="Q31" s="297"/>
      <c r="R31" s="313"/>
      <c r="S31" s="145" t="s">
        <v>12</v>
      </c>
      <c r="T31" s="128">
        <v>30041285</v>
      </c>
      <c r="U31" s="128" t="s">
        <v>77</v>
      </c>
      <c r="V31" s="128"/>
      <c r="W31" s="128"/>
      <c r="X31" s="142" t="s">
        <v>66</v>
      </c>
      <c r="Y31" s="302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57"/>
      <c r="B32" s="158"/>
      <c r="C32" s="158"/>
      <c r="D32" s="158"/>
      <c r="E32" s="158"/>
      <c r="F32" s="159"/>
      <c r="G32" s="307"/>
      <c r="H32" s="159"/>
      <c r="I32" s="314"/>
      <c r="J32" s="157" t="s">
        <v>12</v>
      </c>
      <c r="K32" s="334">
        <v>30040809</v>
      </c>
      <c r="L32" s="158" t="s">
        <v>77</v>
      </c>
      <c r="M32" s="158"/>
      <c r="N32" s="158"/>
      <c r="O32" s="159" t="s">
        <v>65</v>
      </c>
      <c r="P32" s="307"/>
      <c r="Q32" s="159"/>
      <c r="R32" s="314"/>
      <c r="S32" s="145" t="s">
        <v>12</v>
      </c>
      <c r="T32" s="128">
        <v>30040810</v>
      </c>
      <c r="U32" s="161" t="s">
        <v>77</v>
      </c>
      <c r="V32" s="128"/>
      <c r="W32" s="128"/>
      <c r="X32" s="162" t="s">
        <v>119</v>
      </c>
      <c r="Y32" s="128"/>
      <c r="Z32" s="142"/>
      <c r="AA32" s="311"/>
      <c r="AB32" s="130"/>
      <c r="AC32" s="130"/>
      <c r="AD32" s="130"/>
      <c r="AE32" s="130"/>
      <c r="AF32" s="130"/>
      <c r="AG32" s="130"/>
      <c r="AH32" s="130"/>
      <c r="AI32" s="130"/>
      <c r="AJ32" s="130"/>
    </row>
    <row r="33" spans="1:43" ht="16.5" thickBot="1" x14ac:dyDescent="0.3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4"/>
      <c r="T33" s="164"/>
      <c r="U33" s="164"/>
      <c r="V33" s="164"/>
      <c r="W33" s="164"/>
      <c r="X33" s="164"/>
      <c r="Y33" s="164"/>
      <c r="Z33" s="164"/>
      <c r="AA33" s="164"/>
    </row>
    <row r="34" spans="1:43" ht="16.5" thickBot="1" x14ac:dyDescent="0.3">
      <c r="A34" s="488">
        <f>S3+1</f>
        <v>46113</v>
      </c>
      <c r="B34" s="489"/>
      <c r="C34" s="489"/>
      <c r="D34" s="489"/>
      <c r="E34" s="489"/>
      <c r="F34" s="489"/>
      <c r="G34" s="489"/>
      <c r="H34" s="489"/>
      <c r="I34" s="490"/>
      <c r="J34" s="491">
        <f>A34+1</f>
        <v>46114</v>
      </c>
      <c r="K34" s="492"/>
      <c r="L34" s="492"/>
      <c r="M34" s="492"/>
      <c r="N34" s="492"/>
      <c r="O34" s="493"/>
      <c r="P34" s="493"/>
      <c r="Q34" s="493"/>
      <c r="R34" s="494"/>
      <c r="S34" s="495">
        <f>J34+1</f>
        <v>46115</v>
      </c>
      <c r="T34" s="496"/>
      <c r="U34" s="496"/>
      <c r="V34" s="496"/>
      <c r="W34" s="496"/>
      <c r="X34" s="497"/>
      <c r="Y34" s="497"/>
      <c r="Z34" s="497"/>
      <c r="AA34" s="497"/>
      <c r="AB34" s="526"/>
      <c r="AC34" s="527"/>
      <c r="AD34" s="527"/>
      <c r="AE34" s="527"/>
      <c r="AF34" s="527"/>
      <c r="AG34" s="527"/>
      <c r="AH34" s="527"/>
      <c r="AI34" s="527"/>
      <c r="AJ34" s="527"/>
    </row>
    <row r="35" spans="1:43" ht="16.5" thickBot="1" x14ac:dyDescent="0.3">
      <c r="A35" s="131" t="s">
        <v>2</v>
      </c>
      <c r="B35" s="132" t="s">
        <v>3</v>
      </c>
      <c r="C35" s="132" t="s">
        <v>4</v>
      </c>
      <c r="D35" s="132" t="s">
        <v>5</v>
      </c>
      <c r="E35" s="132" t="s">
        <v>6</v>
      </c>
      <c r="F35" s="133" t="s">
        <v>7</v>
      </c>
      <c r="G35" s="133" t="s">
        <v>8</v>
      </c>
      <c r="H35" s="133" t="s">
        <v>9</v>
      </c>
      <c r="I35" s="134" t="s">
        <v>10</v>
      </c>
      <c r="J35" s="131" t="s">
        <v>2</v>
      </c>
      <c r="K35" s="132" t="s">
        <v>3</v>
      </c>
      <c r="L35" s="132" t="s">
        <v>4</v>
      </c>
      <c r="M35" s="132" t="s">
        <v>5</v>
      </c>
      <c r="N35" s="132" t="s">
        <v>6</v>
      </c>
      <c r="O35" s="133" t="s">
        <v>7</v>
      </c>
      <c r="P35" s="133" t="s">
        <v>8</v>
      </c>
      <c r="Q35" s="133" t="s">
        <v>9</v>
      </c>
      <c r="R35" s="134" t="s">
        <v>10</v>
      </c>
      <c r="S35" s="131" t="s">
        <v>2</v>
      </c>
      <c r="T35" s="132" t="s">
        <v>3</v>
      </c>
      <c r="U35" s="132" t="s">
        <v>4</v>
      </c>
      <c r="V35" s="132" t="s">
        <v>5</v>
      </c>
      <c r="W35" s="132" t="s">
        <v>6</v>
      </c>
      <c r="X35" s="133" t="s">
        <v>7</v>
      </c>
      <c r="Y35" s="133" t="s">
        <v>8</v>
      </c>
      <c r="Z35" s="133" t="s">
        <v>9</v>
      </c>
      <c r="AA35" s="133" t="s">
        <v>10</v>
      </c>
      <c r="AB35" s="165"/>
    </row>
    <row r="36" spans="1:43" x14ac:dyDescent="0.25">
      <c r="A36" s="135" t="s">
        <v>19</v>
      </c>
      <c r="B36" s="296">
        <v>34228</v>
      </c>
      <c r="C36" s="395">
        <v>81108</v>
      </c>
      <c r="D36" s="395" t="s">
        <v>213</v>
      </c>
      <c r="E36" s="395" t="s">
        <v>62</v>
      </c>
      <c r="F36" s="142"/>
      <c r="G36" s="304"/>
      <c r="H36" s="143"/>
      <c r="I36" s="332" t="s">
        <v>214</v>
      </c>
      <c r="J36" s="135" t="s">
        <v>19</v>
      </c>
      <c r="K36" s="207">
        <v>34246</v>
      </c>
      <c r="L36" s="137">
        <v>81077</v>
      </c>
      <c r="M36" s="137"/>
      <c r="N36" s="137" t="s">
        <v>62</v>
      </c>
      <c r="O36" s="142"/>
      <c r="P36" s="304"/>
      <c r="Q36" s="143"/>
      <c r="R36" s="310"/>
      <c r="S36" s="135" t="s">
        <v>19</v>
      </c>
      <c r="T36" s="207">
        <v>34264</v>
      </c>
      <c r="U36" s="137">
        <v>81062</v>
      </c>
      <c r="V36" s="137"/>
      <c r="W36" s="137" t="s">
        <v>70</v>
      </c>
      <c r="X36" s="142"/>
      <c r="Y36" s="304"/>
      <c r="Z36" s="143"/>
      <c r="AA36" s="310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45">
        <v>34229</v>
      </c>
      <c r="C37" s="245">
        <v>81132</v>
      </c>
      <c r="D37" s="245" t="s">
        <v>213</v>
      </c>
      <c r="E37" s="245" t="s">
        <v>71</v>
      </c>
      <c r="F37" s="142"/>
      <c r="G37" s="302"/>
      <c r="H37" s="142"/>
      <c r="I37" s="309" t="s">
        <v>214</v>
      </c>
      <c r="J37" s="145" t="s">
        <v>19</v>
      </c>
      <c r="K37" s="245">
        <v>34247</v>
      </c>
      <c r="L37" s="245">
        <v>81078</v>
      </c>
      <c r="M37" s="245" t="s">
        <v>213</v>
      </c>
      <c r="N37" s="245" t="s">
        <v>89</v>
      </c>
      <c r="O37" s="142"/>
      <c r="P37" s="302"/>
      <c r="Q37" s="142"/>
      <c r="R37" s="311"/>
      <c r="S37" s="145" t="s">
        <v>19</v>
      </c>
      <c r="T37" s="205">
        <v>34265</v>
      </c>
      <c r="U37" s="128">
        <v>81063</v>
      </c>
      <c r="V37" s="128"/>
      <c r="W37" s="128" t="s">
        <v>71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8"/>
      <c r="AO37" s="169"/>
      <c r="AP37" s="169"/>
      <c r="AQ37" s="169"/>
    </row>
    <row r="38" spans="1:43" x14ac:dyDescent="0.25">
      <c r="A38" s="145" t="s">
        <v>19</v>
      </c>
      <c r="B38" s="245">
        <v>34230</v>
      </c>
      <c r="C38" s="245">
        <v>81142</v>
      </c>
      <c r="D38" s="245" t="s">
        <v>213</v>
      </c>
      <c r="E38" s="245" t="s">
        <v>62</v>
      </c>
      <c r="F38" s="142"/>
      <c r="G38" s="302"/>
      <c r="H38" s="142"/>
      <c r="I38" s="309" t="s">
        <v>214</v>
      </c>
      <c r="J38" s="145" t="s">
        <v>19</v>
      </c>
      <c r="K38" s="245">
        <v>34248</v>
      </c>
      <c r="L38" s="245">
        <v>81079</v>
      </c>
      <c r="M38" s="245" t="s">
        <v>213</v>
      </c>
      <c r="N38" s="245" t="s">
        <v>69</v>
      </c>
      <c r="O38" s="142"/>
      <c r="P38" s="302"/>
      <c r="Q38" s="142"/>
      <c r="R38" s="311"/>
      <c r="S38" s="145" t="s">
        <v>19</v>
      </c>
      <c r="T38" s="205">
        <v>34266</v>
      </c>
      <c r="U38" s="128">
        <v>81064</v>
      </c>
      <c r="V38" s="128"/>
      <c r="W38" s="128" t="s">
        <v>71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45">
        <v>34231</v>
      </c>
      <c r="C39" s="245">
        <v>81143</v>
      </c>
      <c r="D39" s="245" t="s">
        <v>213</v>
      </c>
      <c r="E39" s="245" t="s">
        <v>208</v>
      </c>
      <c r="F39" s="142"/>
      <c r="G39" s="302"/>
      <c r="H39" s="142"/>
      <c r="I39" s="309" t="s">
        <v>214</v>
      </c>
      <c r="J39" s="145" t="s">
        <v>19</v>
      </c>
      <c r="K39" s="205">
        <v>34249</v>
      </c>
      <c r="L39" s="128">
        <v>81080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34267</v>
      </c>
      <c r="U39" s="128">
        <v>81066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34232</v>
      </c>
      <c r="C40" s="128">
        <v>81144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45">
        <v>34250</v>
      </c>
      <c r="L40" s="245">
        <v>81081</v>
      </c>
      <c r="M40" s="245" t="s">
        <v>213</v>
      </c>
      <c r="N40" s="245" t="s">
        <v>62</v>
      </c>
      <c r="O40" s="142"/>
      <c r="P40" s="302"/>
      <c r="Q40" s="142"/>
      <c r="R40" s="311"/>
      <c r="S40" s="145" t="s">
        <v>19</v>
      </c>
      <c r="T40" s="205">
        <v>34268</v>
      </c>
      <c r="U40" s="128">
        <v>81067</v>
      </c>
      <c r="V40" s="128"/>
      <c r="W40" s="128" t="s">
        <v>208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45">
        <v>34233</v>
      </c>
      <c r="C41" s="245">
        <v>81145</v>
      </c>
      <c r="D41" s="245" t="s">
        <v>213</v>
      </c>
      <c r="E41" s="245" t="s">
        <v>70</v>
      </c>
      <c r="F41" s="142"/>
      <c r="G41" s="302"/>
      <c r="H41" s="142"/>
      <c r="I41" s="309" t="s">
        <v>214</v>
      </c>
      <c r="J41" s="145" t="s">
        <v>19</v>
      </c>
      <c r="K41" s="245">
        <v>34251</v>
      </c>
      <c r="L41" s="245">
        <v>81107</v>
      </c>
      <c r="M41" s="245" t="s">
        <v>213</v>
      </c>
      <c r="N41" s="245" t="s">
        <v>72</v>
      </c>
      <c r="O41" s="142"/>
      <c r="P41" s="302"/>
      <c r="Q41" s="142"/>
      <c r="R41" s="311"/>
      <c r="S41" s="145" t="s">
        <v>19</v>
      </c>
      <c r="T41" s="205">
        <v>34269</v>
      </c>
      <c r="U41" s="128">
        <v>81068</v>
      </c>
      <c r="V41" s="128"/>
      <c r="W41" s="128" t="s">
        <v>62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34234</v>
      </c>
      <c r="C42" s="128">
        <v>81146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34252</v>
      </c>
      <c r="L42" s="128">
        <v>81133</v>
      </c>
      <c r="M42" s="128"/>
      <c r="N42" s="128" t="s">
        <v>69</v>
      </c>
      <c r="O42" s="142"/>
      <c r="P42" s="302"/>
      <c r="Q42" s="142"/>
      <c r="R42" s="311"/>
      <c r="S42" s="145" t="s">
        <v>19</v>
      </c>
      <c r="T42" s="205">
        <v>34270</v>
      </c>
      <c r="U42" s="128">
        <v>81069</v>
      </c>
      <c r="V42" s="128"/>
      <c r="W42" s="128" t="s">
        <v>72</v>
      </c>
      <c r="X42" s="142"/>
      <c r="Y42" s="302"/>
      <c r="Z42" s="142"/>
      <c r="AA42" s="311"/>
      <c r="AB42" s="166"/>
      <c r="AC42" s="167"/>
      <c r="AD42" s="167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34235</v>
      </c>
      <c r="C43" s="128">
        <v>81147</v>
      </c>
      <c r="D43" s="128"/>
      <c r="E43" s="128" t="s">
        <v>72</v>
      </c>
      <c r="F43" s="142"/>
      <c r="G43" s="302"/>
      <c r="H43" s="142"/>
      <c r="I43" s="311"/>
      <c r="J43" s="145" t="s">
        <v>19</v>
      </c>
      <c r="K43" s="205">
        <v>34253</v>
      </c>
      <c r="L43" s="128">
        <v>81134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34271</v>
      </c>
      <c r="U43" s="128">
        <v>81070</v>
      </c>
      <c r="V43" s="128"/>
      <c r="W43" s="128" t="s">
        <v>69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7"/>
      <c r="AO43" s="169"/>
      <c r="AP43" s="169"/>
      <c r="AQ43" s="169"/>
    </row>
    <row r="44" spans="1:43" x14ac:dyDescent="0.25">
      <c r="A44" s="145" t="s">
        <v>19</v>
      </c>
      <c r="B44" s="128">
        <v>34236</v>
      </c>
      <c r="C44" s="128">
        <v>81149</v>
      </c>
      <c r="D44" s="128"/>
      <c r="E44" s="128" t="s">
        <v>73</v>
      </c>
      <c r="F44" s="142"/>
      <c r="G44" s="302"/>
      <c r="H44" s="142"/>
      <c r="I44" s="311"/>
      <c r="J44" s="145" t="s">
        <v>19</v>
      </c>
      <c r="K44" s="205">
        <v>34254</v>
      </c>
      <c r="L44" s="128">
        <v>81135</v>
      </c>
      <c r="M44" s="128"/>
      <c r="N44" s="128" t="s">
        <v>73</v>
      </c>
      <c r="O44" s="142"/>
      <c r="P44" s="302"/>
      <c r="Q44" s="142"/>
      <c r="R44" s="311"/>
      <c r="S44" s="145" t="s">
        <v>19</v>
      </c>
      <c r="T44" s="205">
        <v>34272</v>
      </c>
      <c r="U44" s="128">
        <v>81071</v>
      </c>
      <c r="V44" s="128"/>
      <c r="W44" s="128" t="s">
        <v>73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34237</v>
      </c>
      <c r="C45" s="128">
        <v>81150</v>
      </c>
      <c r="D45" s="128"/>
      <c r="E45" s="128" t="s">
        <v>62</v>
      </c>
      <c r="F45" s="142"/>
      <c r="G45" s="302"/>
      <c r="H45" s="142"/>
      <c r="I45" s="311"/>
      <c r="J45" s="145" t="s">
        <v>19</v>
      </c>
      <c r="K45" s="245">
        <v>34255</v>
      </c>
      <c r="L45" s="245">
        <v>81136</v>
      </c>
      <c r="M45" s="245" t="s">
        <v>213</v>
      </c>
      <c r="N45" s="245" t="s">
        <v>73</v>
      </c>
      <c r="O45" s="142"/>
      <c r="P45" s="302"/>
      <c r="Q45" s="142"/>
      <c r="R45" s="311"/>
      <c r="S45" s="145" t="s">
        <v>19</v>
      </c>
      <c r="T45" s="205">
        <v>34273</v>
      </c>
      <c r="U45" s="128">
        <v>81072</v>
      </c>
      <c r="V45" s="128"/>
      <c r="W45" s="128" t="s">
        <v>69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34238</v>
      </c>
      <c r="C46" s="128">
        <v>81151</v>
      </c>
      <c r="D46" s="128"/>
      <c r="E46" s="128" t="s">
        <v>69</v>
      </c>
      <c r="F46" s="142"/>
      <c r="G46" s="302"/>
      <c r="H46" s="142"/>
      <c r="I46" s="311"/>
      <c r="J46" s="145" t="s">
        <v>19</v>
      </c>
      <c r="K46" s="205">
        <v>34256</v>
      </c>
      <c r="L46" s="128">
        <v>81138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34274</v>
      </c>
      <c r="U46" s="128">
        <v>81073</v>
      </c>
      <c r="V46" s="128"/>
      <c r="W46" s="128" t="s">
        <v>70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34239</v>
      </c>
      <c r="C47" s="148">
        <v>81152</v>
      </c>
      <c r="D47" s="128"/>
      <c r="E47" s="128" t="s">
        <v>71</v>
      </c>
      <c r="F47" s="142"/>
      <c r="G47" s="302"/>
      <c r="H47" s="142"/>
      <c r="I47" s="311"/>
      <c r="J47" s="145" t="s">
        <v>19</v>
      </c>
      <c r="K47" s="205">
        <v>34257</v>
      </c>
      <c r="L47" s="148">
        <v>81139</v>
      </c>
      <c r="M47" s="128"/>
      <c r="N47" s="128" t="s">
        <v>71</v>
      </c>
      <c r="O47" s="142"/>
      <c r="P47" s="302"/>
      <c r="Q47" s="142"/>
      <c r="R47" s="311"/>
      <c r="S47" s="145" t="s">
        <v>19</v>
      </c>
      <c r="T47" s="205">
        <v>34275</v>
      </c>
      <c r="U47" s="148">
        <v>81074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67"/>
      <c r="AE47" s="167"/>
      <c r="AF47" s="167"/>
      <c r="AG47" s="168"/>
      <c r="AH47" s="168"/>
      <c r="AI47" s="168"/>
      <c r="AJ47" s="167"/>
      <c r="AO47" s="169"/>
      <c r="AP47" s="169"/>
      <c r="AQ47" s="169"/>
    </row>
    <row r="48" spans="1:43" x14ac:dyDescent="0.25">
      <c r="A48" s="145" t="s">
        <v>19</v>
      </c>
      <c r="B48" s="205">
        <v>34240</v>
      </c>
      <c r="C48" s="128">
        <v>81153</v>
      </c>
      <c r="D48" s="128"/>
      <c r="E48" s="128" t="s">
        <v>70</v>
      </c>
      <c r="F48" s="142"/>
      <c r="G48" s="302"/>
      <c r="H48" s="142"/>
      <c r="I48" s="311"/>
      <c r="J48" s="145" t="s">
        <v>19</v>
      </c>
      <c r="K48" s="245">
        <v>34258</v>
      </c>
      <c r="L48" s="245">
        <v>81140</v>
      </c>
      <c r="M48" s="245" t="s">
        <v>213</v>
      </c>
      <c r="N48" s="245" t="s">
        <v>208</v>
      </c>
      <c r="O48" s="142"/>
      <c r="P48" s="302"/>
      <c r="Q48" s="142"/>
      <c r="R48" s="311"/>
      <c r="S48" s="145" t="s">
        <v>19</v>
      </c>
      <c r="T48" s="205">
        <v>34276</v>
      </c>
      <c r="U48" s="128">
        <v>81075</v>
      </c>
      <c r="V48" s="128"/>
      <c r="W48" s="128" t="s">
        <v>70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45" t="s">
        <v>19</v>
      </c>
      <c r="B49" s="205">
        <v>34241</v>
      </c>
      <c r="C49" s="128">
        <v>81154</v>
      </c>
      <c r="D49" s="128"/>
      <c r="E49" s="128" t="s">
        <v>69</v>
      </c>
      <c r="F49" s="142"/>
      <c r="G49" s="302"/>
      <c r="H49" s="142"/>
      <c r="I49" s="311"/>
      <c r="J49" s="145" t="s">
        <v>19</v>
      </c>
      <c r="K49" s="205">
        <v>34259</v>
      </c>
      <c r="L49" s="128">
        <v>81141</v>
      </c>
      <c r="M49" s="128"/>
      <c r="N49" s="128" t="s">
        <v>70</v>
      </c>
      <c r="O49" s="142"/>
      <c r="P49" s="302"/>
      <c r="Q49" s="142"/>
      <c r="R49" s="311"/>
      <c r="S49" s="145" t="s">
        <v>20</v>
      </c>
      <c r="T49" s="205">
        <v>34277</v>
      </c>
      <c r="U49" s="128">
        <v>81085</v>
      </c>
      <c r="V49" s="128"/>
      <c r="W49" s="128" t="s">
        <v>62</v>
      </c>
      <c r="X49" s="142"/>
      <c r="Y49" s="302"/>
      <c r="Z49" s="142"/>
      <c r="AA49" s="311"/>
      <c r="AB49" s="166"/>
      <c r="AC49" s="167"/>
      <c r="AD49" s="171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34242</v>
      </c>
      <c r="C50" s="128">
        <v>81155</v>
      </c>
      <c r="D50" s="128"/>
      <c r="E50" s="128" t="s">
        <v>72</v>
      </c>
      <c r="F50" s="142"/>
      <c r="G50" s="302"/>
      <c r="H50" s="142"/>
      <c r="I50" s="311"/>
      <c r="J50" s="145" t="s">
        <v>20</v>
      </c>
      <c r="K50" s="205">
        <v>34260</v>
      </c>
      <c r="L50" s="128">
        <v>81087</v>
      </c>
      <c r="M50" s="128"/>
      <c r="N50" s="128" t="s">
        <v>62</v>
      </c>
      <c r="O50" s="142"/>
      <c r="P50" s="302"/>
      <c r="Q50" s="142"/>
      <c r="R50" s="311"/>
      <c r="S50" s="145" t="s">
        <v>20</v>
      </c>
      <c r="T50" s="128">
        <v>34278</v>
      </c>
      <c r="U50" s="128">
        <v>81086</v>
      </c>
      <c r="V50" s="128"/>
      <c r="W50" s="128" t="s">
        <v>62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28" t="s">
        <v>19</v>
      </c>
      <c r="B51" s="205">
        <v>34243</v>
      </c>
      <c r="C51" s="148">
        <v>81156</v>
      </c>
      <c r="D51" s="128"/>
      <c r="E51" s="128" t="s">
        <v>73</v>
      </c>
      <c r="F51" s="142"/>
      <c r="G51" s="302"/>
      <c r="H51" s="142"/>
      <c r="I51" s="315"/>
      <c r="J51" s="145" t="s">
        <v>20</v>
      </c>
      <c r="K51" s="372">
        <v>34261</v>
      </c>
      <c r="L51" s="397">
        <v>81088</v>
      </c>
      <c r="M51" s="372" t="s">
        <v>215</v>
      </c>
      <c r="N51" s="128" t="s">
        <v>62</v>
      </c>
      <c r="O51" s="398">
        <v>46115</v>
      </c>
      <c r="P51" s="302"/>
      <c r="Q51" s="142"/>
      <c r="R51" s="399">
        <v>46115</v>
      </c>
      <c r="S51" s="145" t="s">
        <v>22</v>
      </c>
      <c r="T51" s="205">
        <v>34279</v>
      </c>
      <c r="U51" s="148">
        <v>4501356902</v>
      </c>
      <c r="V51" s="128"/>
      <c r="W51" s="128"/>
      <c r="X51" s="142" t="s">
        <v>65</v>
      </c>
      <c r="Y51" s="302"/>
      <c r="Z51" s="142"/>
      <c r="AA51" s="315"/>
      <c r="AB51" s="166"/>
      <c r="AC51" s="167"/>
      <c r="AD51" s="171"/>
      <c r="AE51" s="167"/>
      <c r="AF51" s="167"/>
      <c r="AG51" s="168"/>
      <c r="AH51" s="168"/>
      <c r="AI51" s="168"/>
      <c r="AJ51" s="167"/>
      <c r="AO51" s="169"/>
      <c r="AP51" s="169"/>
      <c r="AQ51" s="169"/>
    </row>
    <row r="52" spans="1:43" x14ac:dyDescent="0.25">
      <c r="A52" s="252" t="s">
        <v>22</v>
      </c>
      <c r="B52" s="205">
        <v>34244</v>
      </c>
      <c r="C52" s="128">
        <v>4501356266</v>
      </c>
      <c r="D52" s="128"/>
      <c r="E52" s="128"/>
      <c r="F52" s="142" t="s">
        <v>78</v>
      </c>
      <c r="G52" s="302"/>
      <c r="H52" s="142"/>
      <c r="I52" s="311"/>
      <c r="J52" s="152" t="s">
        <v>22</v>
      </c>
      <c r="K52" s="205">
        <v>34262</v>
      </c>
      <c r="L52" s="128">
        <v>4501356618</v>
      </c>
      <c r="M52" s="128"/>
      <c r="N52" s="128"/>
      <c r="O52" s="142"/>
      <c r="P52" s="302"/>
      <c r="Q52" s="142"/>
      <c r="R52" s="311"/>
      <c r="S52" s="152" t="s">
        <v>22</v>
      </c>
      <c r="T52" s="205">
        <v>34280</v>
      </c>
      <c r="U52" s="128">
        <v>4501356903</v>
      </c>
      <c r="V52" s="128"/>
      <c r="W52" s="128"/>
      <c r="X52" s="142" t="s">
        <v>76</v>
      </c>
      <c r="Y52" s="302"/>
      <c r="Z52" s="142"/>
      <c r="AA52" s="311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22</v>
      </c>
      <c r="B53" s="205">
        <v>34245</v>
      </c>
      <c r="C53" s="153">
        <v>4501356267</v>
      </c>
      <c r="D53" s="128"/>
      <c r="E53" s="128"/>
      <c r="F53" s="142" t="s">
        <v>76</v>
      </c>
      <c r="G53" s="302"/>
      <c r="H53" s="142"/>
      <c r="I53" s="315"/>
      <c r="J53" s="152" t="s">
        <v>22</v>
      </c>
      <c r="K53" s="372">
        <v>34263</v>
      </c>
      <c r="L53" s="396">
        <v>4501356619</v>
      </c>
      <c r="M53" s="372" t="s">
        <v>215</v>
      </c>
      <c r="N53" s="372" t="s">
        <v>216</v>
      </c>
      <c r="O53" s="142"/>
      <c r="P53" s="302"/>
      <c r="Q53" s="142"/>
      <c r="R53" s="315">
        <v>46115</v>
      </c>
      <c r="S53" s="152" t="s">
        <v>22</v>
      </c>
      <c r="T53" s="205">
        <v>34281</v>
      </c>
      <c r="U53" s="153">
        <v>4501356908</v>
      </c>
      <c r="V53" s="128"/>
      <c r="W53" s="128"/>
      <c r="X53" s="142" t="s">
        <v>78</v>
      </c>
      <c r="Y53" s="302"/>
      <c r="Z53" s="142"/>
      <c r="AA53" s="315"/>
      <c r="AB53" s="166"/>
      <c r="AC53" s="167"/>
      <c r="AD53" s="167"/>
      <c r="AE53" s="167"/>
      <c r="AF53" s="167"/>
      <c r="AG53" s="168"/>
      <c r="AH53" s="168"/>
      <c r="AI53" s="168"/>
      <c r="AJ53" s="168"/>
      <c r="AO53" s="169"/>
      <c r="AP53" s="169"/>
      <c r="AQ53" s="169"/>
    </row>
    <row r="54" spans="1:43" x14ac:dyDescent="0.25">
      <c r="A54" s="252"/>
      <c r="B54" s="128"/>
      <c r="C54" s="153"/>
      <c r="D54" s="128"/>
      <c r="E54" s="128"/>
      <c r="F54" s="142"/>
      <c r="G54" s="302"/>
      <c r="H54" s="142"/>
      <c r="I54" s="311"/>
      <c r="J54" s="152"/>
      <c r="K54" s="128"/>
      <c r="L54" s="153"/>
      <c r="M54" s="128"/>
      <c r="N54" s="128"/>
      <c r="O54" s="142"/>
      <c r="P54" s="302"/>
      <c r="Q54" s="142"/>
      <c r="R54" s="311"/>
      <c r="S54" s="152"/>
      <c r="T54" s="128"/>
      <c r="U54" s="153"/>
      <c r="V54" s="128"/>
      <c r="W54" s="128"/>
      <c r="X54" s="142"/>
      <c r="Y54" s="302"/>
      <c r="Z54" s="142"/>
      <c r="AA54" s="311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2"/>
      <c r="B55" s="128"/>
      <c r="C55" s="153"/>
      <c r="D55" s="141"/>
      <c r="E55" s="141"/>
      <c r="F55" s="142"/>
      <c r="G55" s="304"/>
      <c r="H55" s="143"/>
      <c r="I55" s="316"/>
      <c r="J55" s="152"/>
      <c r="K55" s="141"/>
      <c r="L55" s="154"/>
      <c r="M55" s="141"/>
      <c r="N55" s="141"/>
      <c r="O55" s="142"/>
      <c r="P55" s="304"/>
      <c r="Q55" s="143"/>
      <c r="R55" s="316"/>
      <c r="S55" s="152"/>
      <c r="T55" s="141"/>
      <c r="U55" s="154"/>
      <c r="V55" s="141"/>
      <c r="W55" s="141"/>
      <c r="X55" s="142"/>
      <c r="Y55" s="304"/>
      <c r="Z55" s="143"/>
      <c r="AA55" s="316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1" t="s">
        <v>12</v>
      </c>
      <c r="B56" s="205">
        <v>30040683</v>
      </c>
      <c r="C56" s="153" t="s">
        <v>81</v>
      </c>
      <c r="D56" s="141"/>
      <c r="E56" s="141"/>
      <c r="F56" s="143"/>
      <c r="G56" s="304"/>
      <c r="H56" s="143"/>
      <c r="I56" s="316"/>
      <c r="J56" s="156" t="s">
        <v>12</v>
      </c>
      <c r="K56" s="207">
        <v>30040684</v>
      </c>
      <c r="L56" s="154" t="s">
        <v>81</v>
      </c>
      <c r="M56" s="141"/>
      <c r="N56" s="141"/>
      <c r="O56" s="143"/>
      <c r="P56" s="304"/>
      <c r="Q56" s="143"/>
      <c r="R56" s="316"/>
      <c r="S56" s="156" t="s">
        <v>12</v>
      </c>
      <c r="T56" s="141">
        <v>30040685</v>
      </c>
      <c r="U56" s="154" t="s">
        <v>81</v>
      </c>
      <c r="V56" s="141"/>
      <c r="W56" s="141"/>
      <c r="X56" s="143"/>
      <c r="Y56" s="304"/>
      <c r="Z56" s="143"/>
      <c r="AA56" s="316"/>
      <c r="AB56" s="166"/>
      <c r="AC56" s="167"/>
      <c r="AD56" s="167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56" t="s">
        <v>12</v>
      </c>
      <c r="B57" s="205">
        <v>30040621</v>
      </c>
      <c r="C57" s="154" t="s">
        <v>94</v>
      </c>
      <c r="D57" s="141"/>
      <c r="E57" s="141"/>
      <c r="F57" s="143" t="s">
        <v>64</v>
      </c>
      <c r="G57" s="304"/>
      <c r="H57" s="143"/>
      <c r="I57" s="316"/>
      <c r="J57" s="156" t="s">
        <v>12</v>
      </c>
      <c r="K57" s="296">
        <v>30040536</v>
      </c>
      <c r="L57" s="154" t="s">
        <v>87</v>
      </c>
      <c r="M57" s="141"/>
      <c r="N57" s="141"/>
      <c r="O57" s="143" t="s">
        <v>16</v>
      </c>
      <c r="P57" s="304"/>
      <c r="Q57" s="143"/>
      <c r="R57" s="316"/>
      <c r="S57" s="156" t="s">
        <v>12</v>
      </c>
      <c r="T57" s="141">
        <v>30041288</v>
      </c>
      <c r="U57" s="154" t="s">
        <v>77</v>
      </c>
      <c r="V57" s="141"/>
      <c r="W57" s="141"/>
      <c r="X57" s="143" t="s">
        <v>14</v>
      </c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28" t="s">
        <v>12</v>
      </c>
      <c r="B58" s="205">
        <v>30040826</v>
      </c>
      <c r="C58" s="153" t="s">
        <v>94</v>
      </c>
      <c r="D58" s="128"/>
      <c r="E58" s="128"/>
      <c r="F58" s="142" t="s">
        <v>16</v>
      </c>
      <c r="G58" s="302"/>
      <c r="H58" s="142"/>
      <c r="I58" s="311"/>
      <c r="J58" s="156" t="s">
        <v>12</v>
      </c>
      <c r="K58" s="205">
        <v>30039696</v>
      </c>
      <c r="L58" s="153" t="s">
        <v>13</v>
      </c>
      <c r="M58" s="128"/>
      <c r="N58" s="128"/>
      <c r="O58" s="162" t="s">
        <v>78</v>
      </c>
      <c r="Q58" s="142"/>
      <c r="R58" s="311"/>
      <c r="S58" s="145" t="s">
        <v>12</v>
      </c>
      <c r="T58" s="128">
        <v>30040820</v>
      </c>
      <c r="U58" s="153" t="s">
        <v>77</v>
      </c>
      <c r="V58" s="128"/>
      <c r="W58" s="128"/>
      <c r="X58" s="142" t="s">
        <v>119</v>
      </c>
      <c r="Y58" s="302"/>
      <c r="Z58" s="142"/>
      <c r="AA58" s="311"/>
      <c r="AB58" s="166"/>
      <c r="AC58" s="171"/>
      <c r="AD58" s="171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 t="s">
        <v>12</v>
      </c>
      <c r="B59" s="205">
        <v>30040812</v>
      </c>
      <c r="C59" s="148" t="s">
        <v>77</v>
      </c>
      <c r="D59" s="128"/>
      <c r="E59" s="128"/>
      <c r="F59" s="142" t="s">
        <v>14</v>
      </c>
      <c r="G59" s="302"/>
      <c r="H59" s="142"/>
      <c r="I59" s="311"/>
      <c r="J59" s="156" t="s">
        <v>12</v>
      </c>
      <c r="K59" s="205">
        <v>30040813</v>
      </c>
      <c r="L59" s="148" t="s">
        <v>77</v>
      </c>
      <c r="M59" s="128"/>
      <c r="N59" s="128"/>
      <c r="O59" s="142" t="s">
        <v>66</v>
      </c>
      <c r="P59" s="302"/>
      <c r="Q59" s="142"/>
      <c r="R59" s="311"/>
      <c r="S59" s="145" t="s">
        <v>12</v>
      </c>
      <c r="T59" s="128">
        <v>30041287</v>
      </c>
      <c r="U59" s="148" t="s">
        <v>77</v>
      </c>
      <c r="V59" s="128"/>
      <c r="W59" s="128"/>
      <c r="X59" s="142" t="s">
        <v>76</v>
      </c>
      <c r="Y59" s="302"/>
      <c r="Z59" s="142"/>
      <c r="AA59" s="311"/>
      <c r="AB59" s="166"/>
      <c r="AC59" s="167"/>
      <c r="AD59" s="167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298" t="s">
        <v>12</v>
      </c>
      <c r="B60" s="301">
        <v>30040792</v>
      </c>
      <c r="C60" s="300" t="s">
        <v>77</v>
      </c>
      <c r="D60" s="299"/>
      <c r="E60" s="299"/>
      <c r="F60" s="297" t="s">
        <v>66</v>
      </c>
      <c r="G60" s="306"/>
      <c r="H60" s="297"/>
      <c r="I60" s="313"/>
      <c r="J60" s="156"/>
      <c r="K60" s="299"/>
      <c r="L60" s="300"/>
      <c r="M60" s="299"/>
      <c r="N60" s="299"/>
      <c r="O60" s="297"/>
      <c r="P60" s="306"/>
      <c r="Q60" s="297"/>
      <c r="R60" s="313"/>
      <c r="S60" s="298"/>
      <c r="T60" s="299"/>
      <c r="U60" s="300"/>
      <c r="V60" s="299"/>
      <c r="W60" s="299"/>
      <c r="X60" s="297"/>
      <c r="Y60" s="306"/>
      <c r="Z60" s="297"/>
      <c r="AA60" s="313"/>
      <c r="AB60" s="167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ht="16.5" thickBot="1" x14ac:dyDescent="0.3">
      <c r="A61" s="157" t="s">
        <v>12</v>
      </c>
      <c r="B61" s="334">
        <v>30041229</v>
      </c>
      <c r="C61" s="158" t="s">
        <v>77</v>
      </c>
      <c r="D61" s="158"/>
      <c r="E61" s="158"/>
      <c r="F61" s="159" t="s">
        <v>65</v>
      </c>
      <c r="G61" s="307"/>
      <c r="H61" s="159"/>
      <c r="I61" s="314"/>
      <c r="J61" s="157"/>
      <c r="K61" s="158"/>
      <c r="L61" s="158"/>
      <c r="M61" s="158"/>
      <c r="N61" s="158"/>
      <c r="O61" s="159"/>
      <c r="P61" s="307"/>
      <c r="Q61" s="159"/>
      <c r="R61" s="314"/>
      <c r="S61" s="157"/>
      <c r="T61" s="158"/>
      <c r="U61" s="158"/>
      <c r="V61" s="158"/>
      <c r="W61" s="158"/>
      <c r="X61" s="159"/>
      <c r="Y61" s="307"/>
      <c r="Z61" s="159"/>
      <c r="AA61" s="314"/>
      <c r="AK61" s="169"/>
      <c r="AL61" s="169"/>
      <c r="AM61" s="169"/>
      <c r="AN61" s="169"/>
      <c r="AO61" s="169"/>
      <c r="AP61" s="169"/>
      <c r="AQ61" s="169"/>
    </row>
    <row r="62" spans="1:43" ht="16.5" thickBot="1" x14ac:dyDescent="0.3">
      <c r="A62" s="498">
        <f>S34+1</f>
        <v>46116</v>
      </c>
      <c r="B62" s="499"/>
      <c r="C62" s="499"/>
      <c r="D62" s="499"/>
      <c r="E62" s="499"/>
      <c r="F62" s="500"/>
      <c r="G62" s="500"/>
      <c r="H62" s="500"/>
      <c r="I62" s="501"/>
      <c r="AK62" s="169"/>
      <c r="AL62" s="169"/>
      <c r="AM62" s="169"/>
      <c r="AN62" s="169"/>
      <c r="AO62" s="169"/>
      <c r="AP62" s="169"/>
      <c r="AQ62" s="169"/>
    </row>
    <row r="63" spans="1:43" ht="16.5" thickBot="1" x14ac:dyDescent="0.3">
      <c r="A63" s="131" t="s">
        <v>2</v>
      </c>
      <c r="B63" s="132" t="s">
        <v>3</v>
      </c>
      <c r="C63" s="132" t="s">
        <v>4</v>
      </c>
      <c r="D63" s="132" t="s">
        <v>5</v>
      </c>
      <c r="E63" s="132" t="s">
        <v>6</v>
      </c>
      <c r="F63" s="133" t="s">
        <v>7</v>
      </c>
      <c r="G63" s="133" t="s">
        <v>8</v>
      </c>
      <c r="H63" s="133" t="s">
        <v>9</v>
      </c>
      <c r="I63" s="134" t="s">
        <v>10</v>
      </c>
      <c r="L63" s="502">
        <f>A3</f>
        <v>46110</v>
      </c>
      <c r="M63" s="173">
        <f t="shared" ref="M63:M68" si="0">COUNTIF($A$5:$A$32,N63)</f>
        <v>1</v>
      </c>
      <c r="N63" s="174" t="s">
        <v>18</v>
      </c>
      <c r="O63" s="505">
        <f>J3</f>
        <v>46111</v>
      </c>
      <c r="P63" s="173">
        <f t="shared" ref="P63:P68" si="1">COUNTIF($J$5:$J$32,Q63)</f>
        <v>9</v>
      </c>
      <c r="Q63" s="174" t="s">
        <v>18</v>
      </c>
      <c r="R63" s="508">
        <f>S3</f>
        <v>46112</v>
      </c>
      <c r="S63" s="173">
        <f t="shared" ref="S63:S68" si="2">COUNTIF($S$5:$S$32,T63)</f>
        <v>7</v>
      </c>
      <c r="T63" s="174" t="s">
        <v>18</v>
      </c>
      <c r="U63" s="511">
        <f>A34</f>
        <v>46113</v>
      </c>
      <c r="V63" s="173">
        <f t="shared" ref="V63:V68" si="3">COUNTIF($A$36:$A$61,W63)</f>
        <v>6</v>
      </c>
      <c r="W63" s="174" t="s">
        <v>18</v>
      </c>
    </row>
    <row r="64" spans="1:43" x14ac:dyDescent="0.25">
      <c r="A64" s="135" t="s">
        <v>20</v>
      </c>
      <c r="B64" s="207">
        <v>34282</v>
      </c>
      <c r="C64" s="137">
        <v>81084</v>
      </c>
      <c r="D64" s="137"/>
      <c r="E64" s="137" t="s">
        <v>89</v>
      </c>
      <c r="F64" s="142"/>
      <c r="G64" s="304"/>
      <c r="H64" s="143"/>
      <c r="I64" s="310"/>
      <c r="L64" s="503"/>
      <c r="M64" s="175">
        <f t="shared" si="0"/>
        <v>11</v>
      </c>
      <c r="N64" s="176" t="s">
        <v>19</v>
      </c>
      <c r="O64" s="506"/>
      <c r="P64" s="175">
        <f t="shared" si="1"/>
        <v>14</v>
      </c>
      <c r="Q64" s="176" t="s">
        <v>19</v>
      </c>
      <c r="R64" s="509"/>
      <c r="S64" s="175">
        <f t="shared" si="2"/>
        <v>15</v>
      </c>
      <c r="T64" s="176" t="s">
        <v>19</v>
      </c>
      <c r="U64" s="512"/>
      <c r="V64" s="175">
        <f t="shared" si="3"/>
        <v>16</v>
      </c>
      <c r="W64" s="176" t="s">
        <v>19</v>
      </c>
    </row>
    <row r="65" spans="1:23" x14ac:dyDescent="0.25">
      <c r="A65" s="145" t="s">
        <v>19</v>
      </c>
      <c r="B65" s="205">
        <v>34283</v>
      </c>
      <c r="C65" s="128">
        <v>81058</v>
      </c>
      <c r="D65" s="128"/>
      <c r="E65" s="128" t="s">
        <v>69</v>
      </c>
      <c r="F65" s="142"/>
      <c r="G65" s="302"/>
      <c r="H65" s="142"/>
      <c r="I65" s="311"/>
      <c r="L65" s="503"/>
      <c r="M65" s="175">
        <f t="shared" si="0"/>
        <v>1</v>
      </c>
      <c r="N65" s="176" t="s">
        <v>20</v>
      </c>
      <c r="O65" s="506"/>
      <c r="P65" s="175">
        <f t="shared" si="1"/>
        <v>2</v>
      </c>
      <c r="Q65" s="176" t="s">
        <v>20</v>
      </c>
      <c r="R65" s="509"/>
      <c r="S65" s="175">
        <f t="shared" si="2"/>
        <v>2</v>
      </c>
      <c r="T65" s="176" t="s">
        <v>20</v>
      </c>
      <c r="U65" s="512"/>
      <c r="V65" s="175">
        <f t="shared" si="3"/>
        <v>0</v>
      </c>
      <c r="W65" s="176" t="s">
        <v>20</v>
      </c>
    </row>
    <row r="66" spans="1:23" x14ac:dyDescent="0.25">
      <c r="A66" s="145" t="s">
        <v>19</v>
      </c>
      <c r="B66" s="205">
        <v>34284</v>
      </c>
      <c r="C66" s="128">
        <v>81059</v>
      </c>
      <c r="D66" s="128"/>
      <c r="E66" s="128" t="s">
        <v>89</v>
      </c>
      <c r="F66" s="142"/>
      <c r="G66" s="302"/>
      <c r="H66" s="142"/>
      <c r="I66" s="311"/>
      <c r="L66" s="503"/>
      <c r="M66" s="175">
        <f t="shared" si="0"/>
        <v>0</v>
      </c>
      <c r="N66" s="204" t="s">
        <v>21</v>
      </c>
      <c r="O66" s="506"/>
      <c r="P66" s="175">
        <f t="shared" si="1"/>
        <v>0</v>
      </c>
      <c r="Q66" s="204" t="s">
        <v>21</v>
      </c>
      <c r="R66" s="509"/>
      <c r="S66" s="175">
        <f t="shared" si="2"/>
        <v>0</v>
      </c>
      <c r="T66" s="204" t="s">
        <v>21</v>
      </c>
      <c r="U66" s="512"/>
      <c r="V66" s="175">
        <f t="shared" si="3"/>
        <v>0</v>
      </c>
      <c r="W66" s="204" t="s">
        <v>21</v>
      </c>
    </row>
    <row r="67" spans="1:23" x14ac:dyDescent="0.25">
      <c r="A67" s="145" t="s">
        <v>19</v>
      </c>
      <c r="B67" s="205">
        <v>34285</v>
      </c>
      <c r="C67" s="128">
        <v>81060</v>
      </c>
      <c r="D67" s="128"/>
      <c r="E67" s="128" t="s">
        <v>70</v>
      </c>
      <c r="F67" s="142"/>
      <c r="G67" s="302"/>
      <c r="H67" s="142"/>
      <c r="I67" s="311"/>
      <c r="L67" s="503"/>
      <c r="M67" s="175">
        <f t="shared" si="0"/>
        <v>4</v>
      </c>
      <c r="N67" s="176" t="s">
        <v>22</v>
      </c>
      <c r="O67" s="506"/>
      <c r="P67" s="175">
        <f t="shared" si="1"/>
        <v>2</v>
      </c>
      <c r="Q67" s="176" t="s">
        <v>22</v>
      </c>
      <c r="R67" s="509"/>
      <c r="S67" s="175">
        <f t="shared" si="2"/>
        <v>2</v>
      </c>
      <c r="T67" s="176" t="s">
        <v>22</v>
      </c>
      <c r="U67" s="512"/>
      <c r="V67" s="175">
        <f t="shared" si="3"/>
        <v>2</v>
      </c>
      <c r="W67" s="176" t="s">
        <v>22</v>
      </c>
    </row>
    <row r="68" spans="1:23" x14ac:dyDescent="0.25">
      <c r="A68" s="145" t="s">
        <v>19</v>
      </c>
      <c r="B68" s="205">
        <v>34286</v>
      </c>
      <c r="C68" s="128">
        <v>81061</v>
      </c>
      <c r="D68" s="128"/>
      <c r="E68" s="128" t="s">
        <v>89</v>
      </c>
      <c r="F68" s="142"/>
      <c r="G68" s="302"/>
      <c r="H68" s="142"/>
      <c r="I68" s="311"/>
      <c r="L68" s="503"/>
      <c r="M68" s="175">
        <f t="shared" si="0"/>
        <v>0</v>
      </c>
      <c r="N68" s="176" t="s">
        <v>23</v>
      </c>
      <c r="O68" s="506"/>
      <c r="P68" s="175">
        <f t="shared" si="1"/>
        <v>1</v>
      </c>
      <c r="Q68" s="176" t="s">
        <v>23</v>
      </c>
      <c r="R68" s="509"/>
      <c r="S68" s="175">
        <f t="shared" si="2"/>
        <v>0</v>
      </c>
      <c r="T68" s="176" t="s">
        <v>23</v>
      </c>
      <c r="U68" s="512"/>
      <c r="V68" s="175">
        <f t="shared" si="3"/>
        <v>0</v>
      </c>
      <c r="W68" s="176" t="s">
        <v>23</v>
      </c>
    </row>
    <row r="69" spans="1:23" ht="16.5" thickBot="1" x14ac:dyDescent="0.3">
      <c r="A69" s="145" t="s">
        <v>19</v>
      </c>
      <c r="B69" s="205">
        <v>34287</v>
      </c>
      <c r="C69" s="128">
        <v>81082</v>
      </c>
      <c r="D69" s="128"/>
      <c r="E69" s="128" t="s">
        <v>71</v>
      </c>
      <c r="F69" s="142"/>
      <c r="G69" s="302"/>
      <c r="H69" s="142"/>
      <c r="I69" s="311"/>
      <c r="L69" s="504"/>
      <c r="M69" s="177">
        <f>SUM(M63:M68)</f>
        <v>17</v>
      </c>
      <c r="N69" s="178" t="s">
        <v>24</v>
      </c>
      <c r="O69" s="507"/>
      <c r="P69" s="177">
        <f>SUM(P63:P68)</f>
        <v>28</v>
      </c>
      <c r="Q69" s="178" t="s">
        <v>24</v>
      </c>
      <c r="R69" s="510"/>
      <c r="S69" s="177">
        <f>SUM(S63:S68)</f>
        <v>26</v>
      </c>
      <c r="T69" s="178" t="s">
        <v>24</v>
      </c>
      <c r="U69" s="513"/>
      <c r="V69" s="177">
        <f>SUM(V63:V68)</f>
        <v>24</v>
      </c>
      <c r="W69" s="178" t="s">
        <v>24</v>
      </c>
    </row>
    <row r="70" spans="1:23" x14ac:dyDescent="0.25">
      <c r="A70" s="145" t="s">
        <v>19</v>
      </c>
      <c r="B70" s="205">
        <v>34288</v>
      </c>
      <c r="C70" s="128">
        <v>81103</v>
      </c>
      <c r="D70" s="128"/>
      <c r="E70" s="128" t="s">
        <v>69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34289</v>
      </c>
      <c r="C71" s="128">
        <v>81105</v>
      </c>
      <c r="D71" s="128"/>
      <c r="E71" s="128" t="s">
        <v>208</v>
      </c>
      <c r="F71" s="142"/>
      <c r="G71" s="302"/>
      <c r="H71" s="142"/>
      <c r="I71" s="311"/>
    </row>
    <row r="72" spans="1:23" ht="16.5" thickBot="1" x14ac:dyDescent="0.3">
      <c r="A72" s="145" t="s">
        <v>19</v>
      </c>
      <c r="B72" s="205">
        <v>34290</v>
      </c>
      <c r="C72" s="128">
        <v>81106</v>
      </c>
      <c r="D72" s="128"/>
      <c r="E72" s="128" t="s">
        <v>70</v>
      </c>
      <c r="F72" s="142"/>
      <c r="G72" s="302"/>
      <c r="H72" s="142"/>
      <c r="I72" s="311"/>
    </row>
    <row r="73" spans="1:23" x14ac:dyDescent="0.25">
      <c r="A73" s="145" t="s">
        <v>22</v>
      </c>
      <c r="B73" s="205">
        <v>34291</v>
      </c>
      <c r="C73" s="128">
        <v>4501356904</v>
      </c>
      <c r="D73" s="128"/>
      <c r="E73" s="128"/>
      <c r="F73" s="142" t="s">
        <v>74</v>
      </c>
      <c r="G73" s="302"/>
      <c r="H73" s="142"/>
      <c r="I73" s="311"/>
      <c r="L73" s="514">
        <f>J34</f>
        <v>46114</v>
      </c>
      <c r="M73" s="173">
        <f t="shared" ref="M73:M78" si="4">COUNTIF($J$36:$J$61,N73)</f>
        <v>4</v>
      </c>
      <c r="N73" s="174" t="s">
        <v>18</v>
      </c>
      <c r="O73" s="517">
        <f>S34</f>
        <v>46115</v>
      </c>
      <c r="P73" s="173">
        <f>COUNTIF($S$36:$S$61,Q73)</f>
        <v>4</v>
      </c>
      <c r="Q73" s="174" t="s">
        <v>18</v>
      </c>
      <c r="R73" s="520">
        <f>AB34</f>
        <v>0</v>
      </c>
      <c r="S73" s="173">
        <f t="shared" ref="S73:S78" si="5">COUNTIF($A$64:$A$89,T73)</f>
        <v>4</v>
      </c>
      <c r="T73" s="174" t="s">
        <v>18</v>
      </c>
      <c r="U73" s="523" t="str">
        <f>C1</f>
        <v>WW14</v>
      </c>
      <c r="V73" s="173">
        <f>SUM(M63,P63,S63,V63,S73,P73,M73)</f>
        <v>35</v>
      </c>
      <c r="W73" s="174" t="s">
        <v>18</v>
      </c>
    </row>
    <row r="74" spans="1:23" x14ac:dyDescent="0.25">
      <c r="A74" s="145" t="s">
        <v>22</v>
      </c>
      <c r="B74" s="205">
        <v>34292</v>
      </c>
      <c r="C74" s="128">
        <v>4501356905</v>
      </c>
      <c r="D74" s="128"/>
      <c r="E74" s="128"/>
      <c r="F74" s="142" t="s">
        <v>15</v>
      </c>
      <c r="G74" s="302"/>
      <c r="H74" s="142"/>
      <c r="I74" s="311"/>
      <c r="L74" s="515"/>
      <c r="M74" s="175">
        <f t="shared" si="4"/>
        <v>14</v>
      </c>
      <c r="N74" s="176" t="s">
        <v>19</v>
      </c>
      <c r="O74" s="518"/>
      <c r="P74" s="175">
        <f>COUNTIF($S$36:$S$59,Q74)</f>
        <v>13</v>
      </c>
      <c r="Q74" s="176" t="s">
        <v>19</v>
      </c>
      <c r="R74" s="521"/>
      <c r="S74" s="175">
        <f t="shared" si="5"/>
        <v>8</v>
      </c>
      <c r="T74" s="176" t="s">
        <v>19</v>
      </c>
      <c r="U74" s="524"/>
      <c r="V74" s="175">
        <f>SUM(M64,P64,S64,V64,M74,P74,S74)</f>
        <v>91</v>
      </c>
      <c r="W74" s="176" t="s">
        <v>19</v>
      </c>
    </row>
    <row r="75" spans="1:23" x14ac:dyDescent="0.25">
      <c r="A75" s="145" t="s">
        <v>22</v>
      </c>
      <c r="B75" s="205">
        <v>34293</v>
      </c>
      <c r="C75" s="148">
        <v>4501356909</v>
      </c>
      <c r="D75" s="128"/>
      <c r="E75" s="128"/>
      <c r="F75" s="142" t="s">
        <v>92</v>
      </c>
      <c r="G75" s="302"/>
      <c r="H75" s="142"/>
      <c r="I75" s="311"/>
      <c r="L75" s="515"/>
      <c r="M75" s="175">
        <f t="shared" si="4"/>
        <v>2</v>
      </c>
      <c r="N75" s="176" t="s">
        <v>20</v>
      </c>
      <c r="O75" s="518"/>
      <c r="P75" s="175">
        <f>COUNTIF($S$36:$S$59,Q75)</f>
        <v>2</v>
      </c>
      <c r="Q75" s="176" t="s">
        <v>20</v>
      </c>
      <c r="R75" s="521"/>
      <c r="S75" s="175">
        <f t="shared" si="5"/>
        <v>1</v>
      </c>
      <c r="T75" s="176" t="s">
        <v>20</v>
      </c>
      <c r="U75" s="524"/>
      <c r="V75" s="175">
        <f>SUM(M65,P65,S65,V65,M75,P75,S75)</f>
        <v>10</v>
      </c>
      <c r="W75" s="176" t="s">
        <v>20</v>
      </c>
    </row>
    <row r="76" spans="1:23" x14ac:dyDescent="0.25">
      <c r="A76" s="145" t="s">
        <v>22</v>
      </c>
      <c r="B76" s="205">
        <v>34294</v>
      </c>
      <c r="C76" s="128">
        <v>4501356910</v>
      </c>
      <c r="D76" s="128"/>
      <c r="E76" s="128"/>
      <c r="F76" s="142" t="s">
        <v>14</v>
      </c>
      <c r="G76" s="302"/>
      <c r="H76" s="142"/>
      <c r="I76" s="311"/>
      <c r="L76" s="515"/>
      <c r="M76" s="175">
        <f t="shared" si="4"/>
        <v>0</v>
      </c>
      <c r="N76" s="204" t="s">
        <v>21</v>
      </c>
      <c r="O76" s="518"/>
      <c r="P76" s="175">
        <f>COUNTIF($S$36:$S$59,Q76)</f>
        <v>0</v>
      </c>
      <c r="Q76" s="204" t="s">
        <v>21</v>
      </c>
      <c r="R76" s="521"/>
      <c r="S76" s="175">
        <f t="shared" si="5"/>
        <v>0</v>
      </c>
      <c r="T76" s="204" t="s">
        <v>21</v>
      </c>
      <c r="U76" s="524"/>
      <c r="V76" s="175">
        <f>SUM(M66,P66,S66,V66,M76,P76,S76)</f>
        <v>0</v>
      </c>
      <c r="W76" s="204" t="s">
        <v>21</v>
      </c>
    </row>
    <row r="77" spans="1:23" x14ac:dyDescent="0.25">
      <c r="A77" s="145"/>
      <c r="B77" s="128"/>
      <c r="C77" s="128"/>
      <c r="D77" s="128"/>
      <c r="E77" s="128"/>
      <c r="F77" s="142"/>
      <c r="G77" s="302"/>
      <c r="H77" s="142"/>
      <c r="I77" s="311"/>
      <c r="L77" s="515"/>
      <c r="M77" s="175">
        <f t="shared" si="4"/>
        <v>2</v>
      </c>
      <c r="N77" s="176" t="s">
        <v>22</v>
      </c>
      <c r="O77" s="518"/>
      <c r="P77" s="175">
        <f>COUNTIF($S$36:$S$59,Q77)</f>
        <v>3</v>
      </c>
      <c r="Q77" s="176" t="s">
        <v>22</v>
      </c>
      <c r="R77" s="521"/>
      <c r="S77" s="175">
        <f t="shared" si="5"/>
        <v>4</v>
      </c>
      <c r="T77" s="176" t="s">
        <v>22</v>
      </c>
      <c r="U77" s="524"/>
      <c r="V77" s="175">
        <f>SUM(M67,P67,S67,V67,M77,P77,S77)</f>
        <v>19</v>
      </c>
      <c r="W77" s="176" t="s">
        <v>22</v>
      </c>
    </row>
    <row r="78" spans="1:23" x14ac:dyDescent="0.25">
      <c r="A78" s="145"/>
      <c r="B78" s="128"/>
      <c r="C78" s="128"/>
      <c r="D78" s="128"/>
      <c r="E78" s="128"/>
      <c r="F78" s="142"/>
      <c r="G78" s="302"/>
      <c r="H78" s="142"/>
      <c r="I78" s="311"/>
      <c r="L78" s="515"/>
      <c r="M78" s="175">
        <f t="shared" si="4"/>
        <v>0</v>
      </c>
      <c r="N78" s="176" t="s">
        <v>23</v>
      </c>
      <c r="O78" s="518"/>
      <c r="P78" s="175">
        <f>COUNTIF($S$36:$S$59,Q78)</f>
        <v>0</v>
      </c>
      <c r="Q78" s="176" t="s">
        <v>23</v>
      </c>
      <c r="R78" s="521"/>
      <c r="S78" s="175">
        <f t="shared" si="5"/>
        <v>0</v>
      </c>
      <c r="T78" s="176" t="s">
        <v>23</v>
      </c>
      <c r="U78" s="524"/>
      <c r="V78" s="175">
        <f>SUM(M68,P68,S68,V68,M78,P78,S78)</f>
        <v>1</v>
      </c>
      <c r="W78" s="176" t="s">
        <v>23</v>
      </c>
    </row>
    <row r="79" spans="1:23" ht="16.5" thickBot="1" x14ac:dyDescent="0.3">
      <c r="A79" s="145"/>
      <c r="B79" s="128"/>
      <c r="C79" s="148"/>
      <c r="D79" s="128"/>
      <c r="E79" s="128"/>
      <c r="F79" s="142"/>
      <c r="G79" s="302"/>
      <c r="H79" s="142"/>
      <c r="I79" s="315"/>
      <c r="L79" s="516"/>
      <c r="M79" s="177">
        <f>SUM(M73:M78)</f>
        <v>22</v>
      </c>
      <c r="N79" s="178" t="s">
        <v>24</v>
      </c>
      <c r="O79" s="519"/>
      <c r="P79" s="177">
        <f>SUM(P73:P78)</f>
        <v>22</v>
      </c>
      <c r="Q79" s="178" t="s">
        <v>24</v>
      </c>
      <c r="R79" s="522"/>
      <c r="S79" s="177">
        <f>SUM(S73:S78)</f>
        <v>17</v>
      </c>
      <c r="T79" s="178" t="s">
        <v>24</v>
      </c>
      <c r="U79" s="525"/>
      <c r="V79" s="177">
        <f>SUM(V73:V78)</f>
        <v>156</v>
      </c>
      <c r="W79" s="178" t="s">
        <v>24</v>
      </c>
    </row>
    <row r="80" spans="1:23" x14ac:dyDescent="0.25">
      <c r="A80" s="152"/>
      <c r="B80" s="128"/>
      <c r="C80" s="128"/>
      <c r="D80" s="128"/>
      <c r="E80" s="128"/>
      <c r="F80" s="142"/>
      <c r="G80" s="302"/>
      <c r="H80" s="142"/>
      <c r="I80" s="311"/>
    </row>
    <row r="81" spans="1:10" x14ac:dyDescent="0.25">
      <c r="A81" s="152"/>
      <c r="B81" s="128"/>
      <c r="C81" s="153"/>
      <c r="D81" s="128"/>
      <c r="E81" s="128"/>
      <c r="F81" s="142"/>
      <c r="G81" s="302"/>
      <c r="H81" s="142"/>
      <c r="I81" s="315"/>
    </row>
    <row r="82" spans="1:10" x14ac:dyDescent="0.25">
      <c r="A82" s="152"/>
      <c r="B82" s="128"/>
      <c r="C82" s="153"/>
      <c r="D82" s="128"/>
      <c r="E82" s="128"/>
      <c r="F82" s="142"/>
      <c r="G82" s="302"/>
      <c r="H82" s="142"/>
      <c r="I82" s="311"/>
    </row>
    <row r="83" spans="1:10" x14ac:dyDescent="0.25">
      <c r="A83" s="152" t="s">
        <v>12</v>
      </c>
      <c r="B83" s="141">
        <v>30040686</v>
      </c>
      <c r="C83" s="154" t="s">
        <v>81</v>
      </c>
      <c r="D83" s="141"/>
      <c r="E83" s="141"/>
      <c r="F83" s="142"/>
      <c r="G83" s="304"/>
      <c r="H83" s="143"/>
      <c r="I83" s="316"/>
    </row>
    <row r="84" spans="1:10" x14ac:dyDescent="0.25">
      <c r="A84" s="152" t="s">
        <v>12</v>
      </c>
      <c r="B84" s="175">
        <v>30041300</v>
      </c>
      <c r="C84" s="141" t="s">
        <v>217</v>
      </c>
      <c r="D84" s="141"/>
      <c r="E84" s="141"/>
      <c r="F84" s="143"/>
      <c r="G84" s="304"/>
      <c r="H84" s="143"/>
      <c r="I84" s="316"/>
    </row>
    <row r="85" spans="1:10" x14ac:dyDescent="0.25">
      <c r="A85" s="156" t="s">
        <v>12</v>
      </c>
      <c r="B85" s="141">
        <v>30041280</v>
      </c>
      <c r="C85" s="154" t="s">
        <v>87</v>
      </c>
      <c r="D85" s="141"/>
      <c r="E85" s="141"/>
      <c r="F85" s="143" t="s">
        <v>16</v>
      </c>
      <c r="G85" s="304"/>
      <c r="H85" s="143"/>
      <c r="I85" s="316"/>
    </row>
    <row r="86" spans="1:10" x14ac:dyDescent="0.25">
      <c r="A86" s="156" t="s">
        <v>12</v>
      </c>
      <c r="B86" s="128">
        <v>30041288</v>
      </c>
      <c r="C86" s="153"/>
      <c r="D86" s="128"/>
      <c r="E86" s="128"/>
      <c r="F86" s="142" t="s">
        <v>14</v>
      </c>
      <c r="G86" s="302"/>
      <c r="H86" s="142"/>
      <c r="I86" s="311"/>
    </row>
    <row r="87" spans="1:10" x14ac:dyDescent="0.25">
      <c r="A87" s="145"/>
      <c r="B87" s="128"/>
      <c r="C87" s="148"/>
      <c r="D87" s="128"/>
      <c r="E87" s="128"/>
      <c r="F87" s="142"/>
      <c r="G87" s="302"/>
      <c r="H87" s="142"/>
      <c r="I87" s="311"/>
    </row>
    <row r="88" spans="1:10" x14ac:dyDescent="0.25">
      <c r="A88" s="298"/>
      <c r="B88" s="299"/>
      <c r="C88" s="300"/>
      <c r="D88" s="299"/>
      <c r="E88" s="299"/>
      <c r="F88" s="297"/>
      <c r="G88" s="306"/>
      <c r="H88" s="297"/>
      <c r="I88" s="313"/>
    </row>
    <row r="89" spans="1:10" ht="16.5" thickBot="1" x14ac:dyDescent="0.3">
      <c r="A89" s="157"/>
      <c r="B89" s="158"/>
      <c r="C89" s="158"/>
      <c r="D89" s="158"/>
      <c r="E89" s="158"/>
      <c r="F89" s="159"/>
      <c r="G89" s="307"/>
      <c r="H89" s="159"/>
      <c r="I89" s="314"/>
    </row>
    <row r="90" spans="1:10" ht="16.5" thickBot="1" x14ac:dyDescent="0.3"/>
    <row r="91" spans="1:10" ht="16.5" thickBot="1" x14ac:dyDescent="0.3">
      <c r="A91" s="179" t="s">
        <v>25</v>
      </c>
      <c r="B91" s="180" t="s">
        <v>18</v>
      </c>
      <c r="C91" s="181" t="s">
        <v>19</v>
      </c>
      <c r="D91" s="182" t="s">
        <v>20</v>
      </c>
      <c r="E91" s="183" t="s">
        <v>21</v>
      </c>
      <c r="F91" s="184" t="s">
        <v>22</v>
      </c>
      <c r="G91" s="185" t="s">
        <v>23</v>
      </c>
      <c r="H91" s="186" t="s">
        <v>24</v>
      </c>
      <c r="J91" s="186" t="s">
        <v>26</v>
      </c>
    </row>
    <row r="92" spans="1:10" x14ac:dyDescent="0.25">
      <c r="A92" s="187" t="s">
        <v>27</v>
      </c>
      <c r="B92" s="188">
        <f t="shared" ref="B92:G92" si="6">COUNTIF($A$5:$A$32,B91)</f>
        <v>1</v>
      </c>
      <c r="C92" s="188">
        <f t="shared" si="6"/>
        <v>11</v>
      </c>
      <c r="D92" s="188">
        <f t="shared" si="6"/>
        <v>1</v>
      </c>
      <c r="E92" s="188">
        <f t="shared" si="6"/>
        <v>0</v>
      </c>
      <c r="F92" s="188">
        <f t="shared" si="6"/>
        <v>4</v>
      </c>
      <c r="G92" s="188">
        <f t="shared" si="6"/>
        <v>0</v>
      </c>
      <c r="H92" s="189">
        <f t="shared" ref="H92:H98" si="7">SUM(B92:G92)</f>
        <v>17</v>
      </c>
      <c r="J92" s="189">
        <f>SUM(C92:G92)</f>
        <v>16</v>
      </c>
    </row>
    <row r="93" spans="1:10" x14ac:dyDescent="0.25">
      <c r="A93" s="190" t="s">
        <v>28</v>
      </c>
      <c r="B93" s="188">
        <f t="shared" ref="B93:G93" si="8">COUNTIF($J$5:$J$32,B91)</f>
        <v>9</v>
      </c>
      <c r="C93" s="188">
        <f t="shared" si="8"/>
        <v>14</v>
      </c>
      <c r="D93" s="188">
        <f t="shared" si="8"/>
        <v>2</v>
      </c>
      <c r="E93" s="188">
        <f t="shared" si="8"/>
        <v>0</v>
      </c>
      <c r="F93" s="188">
        <f t="shared" si="8"/>
        <v>2</v>
      </c>
      <c r="G93" s="188">
        <f t="shared" si="8"/>
        <v>1</v>
      </c>
      <c r="H93" s="189">
        <f t="shared" si="7"/>
        <v>28</v>
      </c>
      <c r="J93" s="189">
        <f t="shared" ref="J93:J98" si="9">SUM(C93:G93)</f>
        <v>19</v>
      </c>
    </row>
    <row r="94" spans="1:10" x14ac:dyDescent="0.25">
      <c r="A94" s="191" t="s">
        <v>29</v>
      </c>
      <c r="B94" s="188">
        <f t="shared" ref="B94:G94" si="10">COUNTIF($S$5:$S$32,B91)</f>
        <v>7</v>
      </c>
      <c r="C94" s="188">
        <f t="shared" si="10"/>
        <v>15</v>
      </c>
      <c r="D94" s="188">
        <f t="shared" si="10"/>
        <v>2</v>
      </c>
      <c r="E94" s="188">
        <f t="shared" si="10"/>
        <v>0</v>
      </c>
      <c r="F94" s="188">
        <f t="shared" si="10"/>
        <v>2</v>
      </c>
      <c r="G94" s="188">
        <f t="shared" si="10"/>
        <v>0</v>
      </c>
      <c r="H94" s="189">
        <f t="shared" si="7"/>
        <v>26</v>
      </c>
      <c r="J94" s="189">
        <f t="shared" si="9"/>
        <v>19</v>
      </c>
    </row>
    <row r="95" spans="1:10" x14ac:dyDescent="0.25">
      <c r="A95" s="192" t="s">
        <v>30</v>
      </c>
      <c r="B95" s="188">
        <f t="shared" ref="B95:G95" si="11">COUNTIF($A$36:$A$61,B$91)</f>
        <v>6</v>
      </c>
      <c r="C95" s="188">
        <f t="shared" si="11"/>
        <v>16</v>
      </c>
      <c r="D95" s="188">
        <f t="shared" si="11"/>
        <v>0</v>
      </c>
      <c r="E95" s="188">
        <f t="shared" si="11"/>
        <v>0</v>
      </c>
      <c r="F95" s="188">
        <f t="shared" si="11"/>
        <v>2</v>
      </c>
      <c r="G95" s="188">
        <f t="shared" si="11"/>
        <v>0</v>
      </c>
      <c r="H95" s="189">
        <f t="shared" si="7"/>
        <v>24</v>
      </c>
      <c r="J95" s="189">
        <f t="shared" si="9"/>
        <v>18</v>
      </c>
    </row>
    <row r="96" spans="1:10" x14ac:dyDescent="0.25">
      <c r="A96" s="193" t="s">
        <v>31</v>
      </c>
      <c r="B96" s="188">
        <f t="shared" ref="B96:G96" si="12">COUNTIF($J$36:$J$61,B$91)</f>
        <v>4</v>
      </c>
      <c r="C96" s="188">
        <f t="shared" si="12"/>
        <v>14</v>
      </c>
      <c r="D96" s="188">
        <f t="shared" si="12"/>
        <v>2</v>
      </c>
      <c r="E96" s="188">
        <f t="shared" si="12"/>
        <v>0</v>
      </c>
      <c r="F96" s="188">
        <f t="shared" si="12"/>
        <v>2</v>
      </c>
      <c r="G96" s="188">
        <f t="shared" si="12"/>
        <v>0</v>
      </c>
      <c r="H96" s="189">
        <f t="shared" si="7"/>
        <v>22</v>
      </c>
      <c r="J96" s="189">
        <f t="shared" si="9"/>
        <v>18</v>
      </c>
    </row>
    <row r="97" spans="1:47" x14ac:dyDescent="0.25">
      <c r="A97" s="194" t="s">
        <v>32</v>
      </c>
      <c r="B97" s="188">
        <f t="shared" ref="B97:G97" si="13">COUNTIF($S$36:$S$61,B$91)</f>
        <v>4</v>
      </c>
      <c r="C97" s="188">
        <f t="shared" si="13"/>
        <v>13</v>
      </c>
      <c r="D97" s="188">
        <f t="shared" si="13"/>
        <v>2</v>
      </c>
      <c r="E97" s="188">
        <f t="shared" si="13"/>
        <v>0</v>
      </c>
      <c r="F97" s="188">
        <f t="shared" si="13"/>
        <v>3</v>
      </c>
      <c r="G97" s="188">
        <f t="shared" si="13"/>
        <v>0</v>
      </c>
      <c r="H97" s="189">
        <f t="shared" si="7"/>
        <v>22</v>
      </c>
      <c r="J97" s="189">
        <f t="shared" si="9"/>
        <v>18</v>
      </c>
    </row>
    <row r="98" spans="1:47" ht="16.5" thickBot="1" x14ac:dyDescent="0.3">
      <c r="A98" s="195" t="s">
        <v>33</v>
      </c>
      <c r="B98" s="188">
        <f t="shared" ref="B98:G98" si="14">COUNTIF($A$64:$A$89,B$91)</f>
        <v>4</v>
      </c>
      <c r="C98" s="188">
        <f t="shared" si="14"/>
        <v>8</v>
      </c>
      <c r="D98" s="188">
        <f t="shared" si="14"/>
        <v>1</v>
      </c>
      <c r="E98" s="188">
        <f t="shared" si="14"/>
        <v>0</v>
      </c>
      <c r="F98" s="188">
        <f t="shared" si="14"/>
        <v>4</v>
      </c>
      <c r="G98" s="188">
        <f t="shared" si="14"/>
        <v>0</v>
      </c>
      <c r="H98" s="189">
        <f t="shared" si="7"/>
        <v>17</v>
      </c>
      <c r="J98" s="189">
        <f t="shared" si="9"/>
        <v>13</v>
      </c>
    </row>
    <row r="99" spans="1:47" ht="16.5" thickBot="1" x14ac:dyDescent="0.3">
      <c r="A99" s="186" t="s">
        <v>24</v>
      </c>
      <c r="B99" s="196">
        <f t="shared" ref="B99:H99" si="15">SUM(B92:B98)</f>
        <v>35</v>
      </c>
      <c r="C99" s="196">
        <f t="shared" si="15"/>
        <v>91</v>
      </c>
      <c r="D99" s="196">
        <f t="shared" si="15"/>
        <v>10</v>
      </c>
      <c r="E99" s="196">
        <f t="shared" si="15"/>
        <v>0</v>
      </c>
      <c r="F99" s="196">
        <f t="shared" si="15"/>
        <v>19</v>
      </c>
      <c r="G99" s="196">
        <f t="shared" si="15"/>
        <v>1</v>
      </c>
      <c r="H99" s="179">
        <f t="shared" si="15"/>
        <v>156</v>
      </c>
      <c r="J99" s="179">
        <f>SUM(J92:J98)</f>
        <v>121</v>
      </c>
    </row>
    <row r="100" spans="1:47" x14ac:dyDescent="0.25">
      <c r="A100" s="130"/>
    </row>
    <row r="101" spans="1:47" x14ac:dyDescent="0.25">
      <c r="A101" s="130"/>
    </row>
    <row r="102" spans="1:47" x14ac:dyDescent="0.25">
      <c r="A102" s="129" t="s">
        <v>34</v>
      </c>
      <c r="B102" s="129" t="s">
        <v>35</v>
      </c>
      <c r="C102" s="129" t="s">
        <v>36</v>
      </c>
      <c r="D102" s="129" t="s">
        <v>37</v>
      </c>
      <c r="E102" s="129" t="s">
        <v>38</v>
      </c>
      <c r="F102" s="129" t="s">
        <v>39</v>
      </c>
      <c r="G102" s="129" t="s">
        <v>40</v>
      </c>
      <c r="I102" s="129" t="s">
        <v>34</v>
      </c>
      <c r="J102" s="129" t="s">
        <v>35</v>
      </c>
      <c r="K102" s="129" t="s">
        <v>36</v>
      </c>
      <c r="L102" s="129" t="s">
        <v>37</v>
      </c>
      <c r="M102" s="129" t="s">
        <v>38</v>
      </c>
      <c r="N102" s="129" t="s">
        <v>39</v>
      </c>
      <c r="O102" s="129" t="s">
        <v>40</v>
      </c>
      <c r="Q102" s="129" t="s">
        <v>34</v>
      </c>
      <c r="R102" s="129" t="s">
        <v>35</v>
      </c>
      <c r="S102" s="129" t="s">
        <v>36</v>
      </c>
      <c r="T102" s="129" t="s">
        <v>37</v>
      </c>
      <c r="U102" s="129" t="s">
        <v>38</v>
      </c>
      <c r="V102" s="129" t="s">
        <v>39</v>
      </c>
      <c r="W102" s="129" t="s">
        <v>40</v>
      </c>
      <c r="Y102" s="129" t="s">
        <v>34</v>
      </c>
      <c r="Z102" s="129" t="s">
        <v>35</v>
      </c>
      <c r="AA102" s="129" t="s">
        <v>36</v>
      </c>
      <c r="AB102" s="129" t="s">
        <v>37</v>
      </c>
      <c r="AC102" s="129" t="s">
        <v>38</v>
      </c>
      <c r="AD102" s="129" t="s">
        <v>39</v>
      </c>
      <c r="AE102" s="129" t="s">
        <v>40</v>
      </c>
      <c r="AG102" s="129" t="s">
        <v>34</v>
      </c>
      <c r="AH102" s="129" t="s">
        <v>35</v>
      </c>
      <c r="AI102" s="129" t="s">
        <v>36</v>
      </c>
      <c r="AJ102" s="129" t="s">
        <v>37</v>
      </c>
      <c r="AK102" s="129" t="s">
        <v>38</v>
      </c>
      <c r="AL102" s="129" t="s">
        <v>39</v>
      </c>
      <c r="AM102" s="129" t="s">
        <v>40</v>
      </c>
      <c r="AO102" s="129" t="s">
        <v>34</v>
      </c>
      <c r="AP102" s="129" t="s">
        <v>35</v>
      </c>
      <c r="AQ102" s="129" t="s">
        <v>36</v>
      </c>
      <c r="AR102" s="129" t="s">
        <v>37</v>
      </c>
      <c r="AS102" s="129" t="s">
        <v>38</v>
      </c>
      <c r="AT102" s="129" t="s">
        <v>39</v>
      </c>
      <c r="AU102" s="129" t="s">
        <v>40</v>
      </c>
    </row>
    <row r="103" spans="1:47" x14ac:dyDescent="0.25">
      <c r="A103" s="197">
        <f t="shared" ref="A103:B107" si="16">IF(B5="","",B5)</f>
        <v>34174</v>
      </c>
      <c r="B103" s="197">
        <f t="shared" si="16"/>
        <v>80393</v>
      </c>
      <c r="C103" s="198">
        <f>IF(B5="","",$A$3)</f>
        <v>46110</v>
      </c>
      <c r="D103" s="197" t="str">
        <f>IF(A5="","",A5)</f>
        <v>LCP</v>
      </c>
      <c r="E103" s="197" t="str">
        <f>IF(E5="","",E5)</f>
        <v>INTEGRITY</v>
      </c>
      <c r="F103" s="197" t="str">
        <f>IF(D5="","",D5)</f>
        <v/>
      </c>
      <c r="G103" s="199" t="str">
        <f>IF(G5="","",G5)</f>
        <v/>
      </c>
      <c r="H103" s="200">
        <v>1</v>
      </c>
      <c r="I103" s="197">
        <f t="shared" ref="I103:J108" si="17">IF(K5="","",K5)</f>
        <v>34190</v>
      </c>
      <c r="J103" s="197">
        <f t="shared" si="17"/>
        <v>81065</v>
      </c>
      <c r="K103" s="198">
        <f t="shared" ref="K103:K108" si="18">IF(K5="","",$J$3)</f>
        <v>46111</v>
      </c>
      <c r="L103" s="197" t="str">
        <f t="shared" ref="L103:L108" si="19">IF(J5="","",J5)</f>
        <v>SLC</v>
      </c>
      <c r="M103" s="197" t="str">
        <f t="shared" ref="M103:M108" si="20">IF(N5="","",N5)</f>
        <v>INTEGRITY</v>
      </c>
      <c r="N103" s="197" t="str">
        <f t="shared" ref="N103:N108" si="21">IF(M5="","",M5)</f>
        <v/>
      </c>
      <c r="O103" s="197" t="str">
        <f t="shared" ref="O103:O108" si="22">IF(P5="","",P5)</f>
        <v/>
      </c>
      <c r="P103" s="200"/>
      <c r="Q103" s="197">
        <f t="shared" ref="Q103:R108" si="23">IF(T5="","",T5)</f>
        <v>34209</v>
      </c>
      <c r="R103" s="197">
        <f t="shared" si="23"/>
        <v>81110</v>
      </c>
      <c r="S103" s="198">
        <f t="shared" ref="S103:S108" si="24">IF(T5="","",$S$3)</f>
        <v>46112</v>
      </c>
      <c r="T103" s="197" t="str">
        <f t="shared" ref="T103:T108" si="25">IF(S5="","",S5)</f>
        <v>SLC</v>
      </c>
      <c r="U103" s="197" t="str">
        <f t="shared" ref="U103:U108" si="26">IF(W5="","",W5)</f>
        <v>SAUER</v>
      </c>
      <c r="V103" s="197" t="str">
        <f t="shared" ref="V103:V108" si="27">IF(V5="","",V5)</f>
        <v/>
      </c>
      <c r="W103" s="197" t="str">
        <f t="shared" ref="W103:W108" si="28">IF(Y5="","",Y5)</f>
        <v/>
      </c>
      <c r="X103" s="200"/>
      <c r="Y103" s="197">
        <f t="shared" ref="Y103:Z110" si="29">IF(B36="","",B36)</f>
        <v>34228</v>
      </c>
      <c r="Z103" s="197">
        <f t="shared" si="29"/>
        <v>81108</v>
      </c>
      <c r="AA103" s="198">
        <f t="shared" ref="AA103:AA110" si="30">IF(B36="","",$A$34)</f>
        <v>46113</v>
      </c>
      <c r="AB103" s="197" t="str">
        <f t="shared" ref="AB103:AB110" si="31">IF(A36="","",A36)</f>
        <v>SLC</v>
      </c>
      <c r="AC103" s="197" t="str">
        <f t="shared" ref="AC103:AC110" si="32">IF(E36="","",E36)</f>
        <v>INTEGRITY</v>
      </c>
      <c r="AD103" s="197" t="str">
        <f t="shared" ref="AD103:AD110" si="33">IF(D36="","",D36)</f>
        <v>C</v>
      </c>
      <c r="AE103" s="197" t="str">
        <f t="shared" ref="AE103:AE110" si="34">IF(G36="","",G36)</f>
        <v/>
      </c>
      <c r="AF103" s="200"/>
      <c r="AG103" s="197">
        <f t="shared" ref="AG103:AH110" si="35">IF(K36="","",K36)</f>
        <v>34246</v>
      </c>
      <c r="AH103" s="197">
        <f t="shared" si="35"/>
        <v>81077</v>
      </c>
      <c r="AI103" s="198">
        <f t="shared" ref="AI103:AI110" si="36">IF(K36="","",$J$34)</f>
        <v>46114</v>
      </c>
      <c r="AJ103" s="197" t="str">
        <f t="shared" ref="AJ103:AJ110" si="37">IF(J36="","",J36)</f>
        <v>SLC</v>
      </c>
      <c r="AK103" s="197" t="str">
        <f t="shared" ref="AK103:AK110" si="38">IF(N36="","",N36)</f>
        <v>INTEGRITY</v>
      </c>
      <c r="AL103" s="197" t="str">
        <f t="shared" ref="AL103:AL110" si="39">IF(M36="","",M36)</f>
        <v/>
      </c>
      <c r="AM103" s="197" t="str">
        <f t="shared" ref="AM103:AM110" si="40">IF(P36="","",P36)</f>
        <v/>
      </c>
      <c r="AO103" s="197">
        <f t="shared" ref="AO103:AP110" si="41">IF(T36="","",T36)</f>
        <v>34264</v>
      </c>
      <c r="AP103" s="197">
        <f t="shared" si="41"/>
        <v>81062</v>
      </c>
      <c r="AQ103" s="198">
        <f t="shared" ref="AQ103:AQ110" si="42">IF(T36="","",$S$34)</f>
        <v>46115</v>
      </c>
      <c r="AR103" s="197" t="str">
        <f t="shared" ref="AR103:AR110" si="43">IF(S36="","",S36)</f>
        <v>SLC</v>
      </c>
      <c r="AS103" s="197" t="str">
        <f t="shared" ref="AS103:AS110" si="44">IF(W36="","",W36)</f>
        <v>HANDY</v>
      </c>
      <c r="AT103" s="197" t="str">
        <f t="shared" ref="AT103:AT110" si="45">IF(V36="","",V36)</f>
        <v/>
      </c>
      <c r="AU103" s="197" t="str">
        <f t="shared" ref="AU103:AU110" si="46">IF(Y36="","",Y36)</f>
        <v/>
      </c>
    </row>
    <row r="104" spans="1:47" x14ac:dyDescent="0.25">
      <c r="A104" s="197">
        <f t="shared" si="16"/>
        <v>34175</v>
      </c>
      <c r="B104" s="197">
        <f t="shared" si="16"/>
        <v>80316</v>
      </c>
      <c r="C104" s="198">
        <f>IF(B6="","",$A$3)</f>
        <v>46110</v>
      </c>
      <c r="D104" s="197" t="str">
        <f>IF(A6="","",A6)</f>
        <v>SLC</v>
      </c>
      <c r="E104" s="197" t="str">
        <f>IF(E6="","",E6)</f>
        <v>INTEGRITY</v>
      </c>
      <c r="F104" s="197" t="str">
        <f>IF(D6="","",D6)</f>
        <v/>
      </c>
      <c r="G104" s="197" t="str">
        <f>IF(G6="","",G6)</f>
        <v/>
      </c>
      <c r="H104" s="200">
        <v>2</v>
      </c>
      <c r="I104" s="197">
        <f t="shared" si="17"/>
        <v>34191</v>
      </c>
      <c r="J104" s="197">
        <f t="shared" si="17"/>
        <v>81076</v>
      </c>
      <c r="K104" s="198">
        <f t="shared" si="18"/>
        <v>46111</v>
      </c>
      <c r="L104" s="197" t="str">
        <f t="shared" si="19"/>
        <v>SLC</v>
      </c>
      <c r="M104" s="197" t="str">
        <f t="shared" si="20"/>
        <v>MAY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34210</v>
      </c>
      <c r="R104" s="197">
        <f t="shared" si="23"/>
        <v>81111</v>
      </c>
      <c r="S104" s="198">
        <f t="shared" si="24"/>
        <v>46112</v>
      </c>
      <c r="T104" s="197" t="str">
        <f t="shared" si="25"/>
        <v>SLC</v>
      </c>
      <c r="U104" s="197" t="str">
        <f t="shared" si="26"/>
        <v>IDEAL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34229</v>
      </c>
      <c r="Z104" s="197">
        <f t="shared" si="29"/>
        <v>81132</v>
      </c>
      <c r="AA104" s="198">
        <f t="shared" si="30"/>
        <v>46113</v>
      </c>
      <c r="AB104" s="197" t="str">
        <f t="shared" si="31"/>
        <v>SLC</v>
      </c>
      <c r="AC104" s="197" t="str">
        <f t="shared" si="32"/>
        <v>IDEAL</v>
      </c>
      <c r="AD104" s="197" t="str">
        <f t="shared" si="33"/>
        <v>C</v>
      </c>
      <c r="AE104" s="197" t="str">
        <f t="shared" si="34"/>
        <v/>
      </c>
      <c r="AF104" s="200"/>
      <c r="AG104" s="197">
        <f t="shared" si="35"/>
        <v>34247</v>
      </c>
      <c r="AH104" s="197">
        <f t="shared" si="35"/>
        <v>81078</v>
      </c>
      <c r="AI104" s="198">
        <f t="shared" si="36"/>
        <v>46114</v>
      </c>
      <c r="AJ104" s="197" t="str">
        <f t="shared" si="37"/>
        <v>SLC</v>
      </c>
      <c r="AK104" s="197" t="str">
        <f t="shared" si="38"/>
        <v>INTEGIRTY</v>
      </c>
      <c r="AL104" s="197" t="str">
        <f t="shared" si="39"/>
        <v>C</v>
      </c>
      <c r="AM104" s="197" t="str">
        <f t="shared" si="40"/>
        <v/>
      </c>
      <c r="AO104" s="197">
        <f t="shared" si="41"/>
        <v>34265</v>
      </c>
      <c r="AP104" s="197">
        <f t="shared" si="41"/>
        <v>81063</v>
      </c>
      <c r="AQ104" s="198">
        <f t="shared" si="42"/>
        <v>46115</v>
      </c>
      <c r="AR104" s="197" t="str">
        <f t="shared" si="43"/>
        <v>SLC</v>
      </c>
      <c r="AS104" s="197" t="str">
        <f t="shared" si="44"/>
        <v>IDEAL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34176</v>
      </c>
      <c r="B105" s="197">
        <f t="shared" si="16"/>
        <v>80317</v>
      </c>
      <c r="C105" s="198">
        <f>IF(B7="","",$A$3)</f>
        <v>46110</v>
      </c>
      <c r="D105" s="197" t="str">
        <f>IF(A7="","",A7)</f>
        <v>SLC</v>
      </c>
      <c r="E105" s="197" t="str">
        <f>IF(E7="","",E7)</f>
        <v>HANDY</v>
      </c>
      <c r="F105" s="197" t="str">
        <f>IF(D7="","",D7)</f>
        <v/>
      </c>
      <c r="G105" s="197" t="str">
        <f>IF(G7="","",G7)</f>
        <v/>
      </c>
      <c r="H105" s="200">
        <v>3</v>
      </c>
      <c r="I105" s="197">
        <f t="shared" si="17"/>
        <v>34192</v>
      </c>
      <c r="J105" s="197">
        <f t="shared" si="17"/>
        <v>81093</v>
      </c>
      <c r="K105" s="198">
        <f t="shared" si="18"/>
        <v>46111</v>
      </c>
      <c r="L105" s="197" t="str">
        <f t="shared" si="19"/>
        <v>SLC</v>
      </c>
      <c r="M105" s="197" t="str">
        <f t="shared" si="20"/>
        <v>INTEGIRTY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34211</v>
      </c>
      <c r="R105" s="197">
        <f t="shared" si="23"/>
        <v>81112</v>
      </c>
      <c r="S105" s="198">
        <f t="shared" si="24"/>
        <v>46112</v>
      </c>
      <c r="T105" s="197" t="str">
        <f t="shared" si="25"/>
        <v>SLC</v>
      </c>
      <c r="U105" s="197" t="str">
        <f t="shared" si="26"/>
        <v>MAY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34230</v>
      </c>
      <c r="Z105" s="197">
        <f t="shared" si="29"/>
        <v>81142</v>
      </c>
      <c r="AA105" s="198">
        <f t="shared" si="30"/>
        <v>46113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>C</v>
      </c>
      <c r="AE105" s="197" t="str">
        <f t="shared" si="34"/>
        <v/>
      </c>
      <c r="AF105" s="200"/>
      <c r="AG105" s="197">
        <f t="shared" si="35"/>
        <v>34248</v>
      </c>
      <c r="AH105" s="197">
        <f t="shared" si="35"/>
        <v>81079</v>
      </c>
      <c r="AI105" s="198">
        <f t="shared" si="36"/>
        <v>46114</v>
      </c>
      <c r="AJ105" s="197" t="str">
        <f t="shared" si="37"/>
        <v>SLC</v>
      </c>
      <c r="AK105" s="197" t="str">
        <f t="shared" si="38"/>
        <v>SAUER</v>
      </c>
      <c r="AL105" s="197" t="str">
        <f t="shared" si="39"/>
        <v>C</v>
      </c>
      <c r="AM105" s="197" t="str">
        <f t="shared" si="40"/>
        <v/>
      </c>
      <c r="AO105" s="197">
        <f t="shared" si="41"/>
        <v>34266</v>
      </c>
      <c r="AP105" s="197">
        <f t="shared" si="41"/>
        <v>81064</v>
      </c>
      <c r="AQ105" s="198">
        <f t="shared" si="42"/>
        <v>46115</v>
      </c>
      <c r="AR105" s="197" t="str">
        <f t="shared" si="43"/>
        <v>SLC</v>
      </c>
      <c r="AS105" s="197" t="str">
        <f t="shared" si="44"/>
        <v>IDEAL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34177</v>
      </c>
      <c r="B106" s="197">
        <f t="shared" si="16"/>
        <v>80318</v>
      </c>
      <c r="C106" s="198">
        <f>IF(B8="","",$A$3)</f>
        <v>46110</v>
      </c>
      <c r="D106" s="197" t="str">
        <f>IF(A8="","",A8)</f>
        <v>SLC</v>
      </c>
      <c r="E106" s="197" t="str">
        <f>IF(E8="","",E8)</f>
        <v>HANDY</v>
      </c>
      <c r="F106" s="197" t="str">
        <f>IF(D8="","",D8)</f>
        <v/>
      </c>
      <c r="G106" s="197" t="str">
        <f>IF(G8="","",G8)</f>
        <v/>
      </c>
      <c r="H106" s="200">
        <v>4</v>
      </c>
      <c r="I106" s="197">
        <f t="shared" si="17"/>
        <v>34193</v>
      </c>
      <c r="J106" s="197">
        <f t="shared" si="17"/>
        <v>81104</v>
      </c>
      <c r="K106" s="198">
        <f t="shared" si="18"/>
        <v>46111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34212</v>
      </c>
      <c r="R106" s="197">
        <f t="shared" si="23"/>
        <v>81113</v>
      </c>
      <c r="S106" s="198">
        <f t="shared" si="24"/>
        <v>46112</v>
      </c>
      <c r="T106" s="197" t="str">
        <f t="shared" si="25"/>
        <v>SLC</v>
      </c>
      <c r="U106" s="197" t="str">
        <f t="shared" si="26"/>
        <v>IDEAL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34231</v>
      </c>
      <c r="Z106" s="197">
        <f t="shared" si="29"/>
        <v>81143</v>
      </c>
      <c r="AA106" s="198">
        <f t="shared" si="30"/>
        <v>46113</v>
      </c>
      <c r="AB106" s="197" t="str">
        <f t="shared" si="31"/>
        <v>SLC</v>
      </c>
      <c r="AC106" s="197" t="str">
        <f t="shared" si="32"/>
        <v>SWIFT</v>
      </c>
      <c r="AD106" s="197" t="str">
        <f t="shared" si="33"/>
        <v>C</v>
      </c>
      <c r="AE106" s="197" t="str">
        <f t="shared" si="34"/>
        <v/>
      </c>
      <c r="AF106" s="200"/>
      <c r="AG106" s="197">
        <f t="shared" si="35"/>
        <v>34249</v>
      </c>
      <c r="AH106" s="197">
        <f t="shared" si="35"/>
        <v>81080</v>
      </c>
      <c r="AI106" s="198">
        <f t="shared" si="36"/>
        <v>46114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34267</v>
      </c>
      <c r="AP106" s="197">
        <f t="shared" si="41"/>
        <v>81066</v>
      </c>
      <c r="AQ106" s="198">
        <f t="shared" si="42"/>
        <v>46115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16"/>
        <v>34178</v>
      </c>
      <c r="B107" s="197">
        <f t="shared" si="16"/>
        <v>80319</v>
      </c>
      <c r="C107" s="198">
        <f>IF(B9="","",$A$3)</f>
        <v>46110</v>
      </c>
      <c r="D107" s="197" t="str">
        <f>IF(A9="","",A9)</f>
        <v>SLC</v>
      </c>
      <c r="E107" s="197" t="str">
        <f>IF(E9="","",E9)</f>
        <v>INTEGRITY</v>
      </c>
      <c r="F107" s="197" t="str">
        <f>IF(D9="","",D9)</f>
        <v/>
      </c>
      <c r="G107" s="197" t="str">
        <f>IF(G9="","",G9)</f>
        <v/>
      </c>
      <c r="H107" s="200">
        <v>5</v>
      </c>
      <c r="I107" s="197">
        <f t="shared" si="17"/>
        <v>34194</v>
      </c>
      <c r="J107" s="197">
        <f t="shared" si="17"/>
        <v>81109</v>
      </c>
      <c r="K107" s="198">
        <f t="shared" si="18"/>
        <v>46111</v>
      </c>
      <c r="L107" s="197" t="str">
        <f t="shared" si="19"/>
        <v>SLC</v>
      </c>
      <c r="M107" s="197" t="str">
        <f t="shared" si="20"/>
        <v>SUNRISE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34213</v>
      </c>
      <c r="R107" s="197">
        <f t="shared" si="23"/>
        <v>81114</v>
      </c>
      <c r="S107" s="198">
        <f t="shared" si="24"/>
        <v>46112</v>
      </c>
      <c r="T107" s="197" t="str">
        <f t="shared" si="25"/>
        <v>SLC</v>
      </c>
      <c r="U107" s="197" t="str">
        <f t="shared" si="26"/>
        <v>HANDY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34232</v>
      </c>
      <c r="Z107" s="197">
        <f t="shared" si="29"/>
        <v>81144</v>
      </c>
      <c r="AA107" s="198">
        <f t="shared" si="30"/>
        <v>46113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34250</v>
      </c>
      <c r="AH107" s="197">
        <f t="shared" si="35"/>
        <v>81081</v>
      </c>
      <c r="AI107" s="198">
        <f t="shared" si="36"/>
        <v>46114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>C</v>
      </c>
      <c r="AM107" s="197" t="str">
        <f t="shared" si="40"/>
        <v/>
      </c>
      <c r="AO107" s="197">
        <f t="shared" si="41"/>
        <v>34268</v>
      </c>
      <c r="AP107" s="197">
        <f t="shared" si="41"/>
        <v>81067</v>
      </c>
      <c r="AQ107" s="198">
        <f t="shared" si="42"/>
        <v>46115</v>
      </c>
      <c r="AR107" s="197" t="str">
        <f t="shared" si="43"/>
        <v>SLC</v>
      </c>
      <c r="AS107" s="197" t="str">
        <f t="shared" si="44"/>
        <v>SWIFT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ref="A108:B117" si="47">IF(B14="","",B14)</f>
        <v>34183</v>
      </c>
      <c r="B108" s="197">
        <f t="shared" si="47"/>
        <v>80361</v>
      </c>
      <c r="C108" s="198" t="str">
        <f t="shared" ref="C108:C117" si="48">IF(F14="","",F14)</f>
        <v/>
      </c>
      <c r="D108" s="197" t="str">
        <f t="shared" ref="D108:D117" si="49">IF(A14="","",A14)</f>
        <v>SLC</v>
      </c>
      <c r="E108" s="197" t="str">
        <f t="shared" ref="E108:E117" si="50">IF(E14="","",E14)</f>
        <v>IDEAL</v>
      </c>
      <c r="F108" s="197" t="str">
        <f t="shared" ref="F108:F117" si="51">IF(D14="","",D14)</f>
        <v/>
      </c>
      <c r="G108" s="197">
        <f t="shared" ref="G108:G117" si="52">IF(C14="","",C14)</f>
        <v>80361</v>
      </c>
      <c r="H108" s="200">
        <v>6</v>
      </c>
      <c r="I108" s="197">
        <f t="shared" si="17"/>
        <v>34195</v>
      </c>
      <c r="J108" s="197">
        <f t="shared" si="17"/>
        <v>81120</v>
      </c>
      <c r="K108" s="198">
        <f t="shared" si="18"/>
        <v>46111</v>
      </c>
      <c r="L108" s="197" t="str">
        <f t="shared" si="19"/>
        <v>SLC</v>
      </c>
      <c r="M108" s="197" t="str">
        <f t="shared" si="20"/>
        <v>INTEGRITY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34214</v>
      </c>
      <c r="R108" s="197">
        <f t="shared" si="23"/>
        <v>81115</v>
      </c>
      <c r="S108" s="198">
        <f t="shared" si="24"/>
        <v>46112</v>
      </c>
      <c r="T108" s="197" t="str">
        <f t="shared" si="25"/>
        <v>SLC</v>
      </c>
      <c r="U108" s="197" t="str">
        <f t="shared" si="26"/>
        <v>INTEGRITY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34233</v>
      </c>
      <c r="Z108" s="197">
        <f t="shared" si="29"/>
        <v>81145</v>
      </c>
      <c r="AA108" s="198">
        <f t="shared" si="30"/>
        <v>46113</v>
      </c>
      <c r="AB108" s="197" t="str">
        <f t="shared" si="31"/>
        <v>SLC</v>
      </c>
      <c r="AC108" s="197" t="str">
        <f t="shared" si="32"/>
        <v>HANDY</v>
      </c>
      <c r="AD108" s="197" t="str">
        <f t="shared" si="33"/>
        <v>C</v>
      </c>
      <c r="AE108" s="197" t="str">
        <f t="shared" si="34"/>
        <v/>
      </c>
      <c r="AF108" s="200"/>
      <c r="AG108" s="197">
        <f t="shared" si="35"/>
        <v>34251</v>
      </c>
      <c r="AH108" s="197">
        <f t="shared" si="35"/>
        <v>81107</v>
      </c>
      <c r="AI108" s="198">
        <f t="shared" si="36"/>
        <v>46114</v>
      </c>
      <c r="AJ108" s="197" t="str">
        <f t="shared" si="37"/>
        <v>SLC</v>
      </c>
      <c r="AK108" s="197" t="str">
        <f t="shared" si="38"/>
        <v>MAY</v>
      </c>
      <c r="AL108" s="197" t="str">
        <f t="shared" si="39"/>
        <v>C</v>
      </c>
      <c r="AM108" s="197" t="str">
        <f t="shared" si="40"/>
        <v/>
      </c>
      <c r="AO108" s="197">
        <f t="shared" si="41"/>
        <v>34269</v>
      </c>
      <c r="AP108" s="197">
        <f t="shared" si="41"/>
        <v>81068</v>
      </c>
      <c r="AQ108" s="198">
        <f t="shared" si="42"/>
        <v>46115</v>
      </c>
      <c r="AR108" s="197" t="str">
        <f t="shared" si="43"/>
        <v>SLC</v>
      </c>
      <c r="AS108" s="197" t="str">
        <f t="shared" si="44"/>
        <v>INTEGRITY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34184</v>
      </c>
      <c r="B109" s="197">
        <f t="shared" si="47"/>
        <v>80362</v>
      </c>
      <c r="C109" s="198" t="str">
        <f t="shared" si="48"/>
        <v/>
      </c>
      <c r="D109" s="197" t="str">
        <f t="shared" si="49"/>
        <v>SLC</v>
      </c>
      <c r="E109" s="197" t="str">
        <f t="shared" si="50"/>
        <v>SWIFT</v>
      </c>
      <c r="F109" s="197" t="str">
        <f t="shared" si="51"/>
        <v/>
      </c>
      <c r="G109" s="197">
        <f t="shared" si="52"/>
        <v>80362</v>
      </c>
      <c r="H109" s="200">
        <v>7</v>
      </c>
      <c r="I109" s="197">
        <f t="shared" ref="I109:I119" si="53">IF(K13="","",K13)</f>
        <v>34198</v>
      </c>
      <c r="J109" s="197">
        <f t="shared" ref="J109:J119" si="54">IF(L13="","",L13)</f>
        <v>81128</v>
      </c>
      <c r="K109" s="198">
        <f t="shared" ref="K109:K119" si="55">IF(K13="","",$J$3)</f>
        <v>46111</v>
      </c>
      <c r="L109" s="197" t="str">
        <f t="shared" ref="L109:L119" si="56">IF(J13="","",J13)</f>
        <v>SLC</v>
      </c>
      <c r="M109" s="197" t="str">
        <f t="shared" ref="M109:M119" si="57">IF(N13="","",N13)</f>
        <v>IDEAL</v>
      </c>
      <c r="N109" s="197" t="str">
        <f t="shared" ref="N109:N119" si="58">IF(M13="","",M13)</f>
        <v/>
      </c>
      <c r="O109" s="197" t="str">
        <f t="shared" ref="O109:O119" si="59">IF(P13="","",P13)</f>
        <v/>
      </c>
      <c r="P109" s="200"/>
      <c r="Q109" s="197">
        <f t="shared" ref="Q109:Q119" si="60">IF(T13="","",T13)</f>
        <v>34217</v>
      </c>
      <c r="R109" s="197">
        <f t="shared" ref="R109:R119" si="61">IF(U13="","",U13)</f>
        <v>81118</v>
      </c>
      <c r="S109" s="198">
        <f t="shared" ref="S109:S119" si="62">IF(T13="","",$S$3)</f>
        <v>46112</v>
      </c>
      <c r="T109" s="197" t="str">
        <f t="shared" ref="T109:T119" si="63">IF(S13="","",S13)</f>
        <v>SLC</v>
      </c>
      <c r="U109" s="197" t="str">
        <f t="shared" ref="U109:U119" si="64">IF(W13="","",W13)</f>
        <v>IDEAL</v>
      </c>
      <c r="V109" s="197" t="str">
        <f t="shared" ref="V109:V119" si="65">IF(V13="","",V13)</f>
        <v/>
      </c>
      <c r="W109" s="197" t="str">
        <f t="shared" ref="W109:W119" si="66">IF(Y13="","",Y13)</f>
        <v/>
      </c>
      <c r="X109" s="200"/>
      <c r="Y109" s="197">
        <f t="shared" si="29"/>
        <v>34234</v>
      </c>
      <c r="Z109" s="197">
        <f t="shared" si="29"/>
        <v>81146</v>
      </c>
      <c r="AA109" s="198">
        <f t="shared" si="30"/>
        <v>46113</v>
      </c>
      <c r="AB109" s="197" t="str">
        <f t="shared" si="31"/>
        <v>SLC</v>
      </c>
      <c r="AC109" s="197" t="str">
        <f t="shared" si="32"/>
        <v>INTEGRITY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34252</v>
      </c>
      <c r="AH109" s="197">
        <f t="shared" si="35"/>
        <v>81133</v>
      </c>
      <c r="AI109" s="198">
        <f t="shared" si="36"/>
        <v>46114</v>
      </c>
      <c r="AJ109" s="197" t="str">
        <f t="shared" si="37"/>
        <v>SLC</v>
      </c>
      <c r="AK109" s="197" t="str">
        <f t="shared" si="38"/>
        <v>SAUER</v>
      </c>
      <c r="AL109" s="197" t="str">
        <f t="shared" si="39"/>
        <v/>
      </c>
      <c r="AM109" s="197" t="str">
        <f t="shared" si="40"/>
        <v/>
      </c>
      <c r="AO109" s="197">
        <f t="shared" si="41"/>
        <v>34270</v>
      </c>
      <c r="AP109" s="197">
        <f t="shared" si="41"/>
        <v>81069</v>
      </c>
      <c r="AQ109" s="198">
        <f t="shared" si="42"/>
        <v>46115</v>
      </c>
      <c r="AR109" s="197" t="str">
        <f t="shared" si="43"/>
        <v>SLC</v>
      </c>
      <c r="AS109" s="197" t="str">
        <f t="shared" si="44"/>
        <v>MAY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34185</v>
      </c>
      <c r="B110" s="197">
        <f t="shared" si="47"/>
        <v>80363</v>
      </c>
      <c r="C110" s="198" t="str">
        <f t="shared" si="48"/>
        <v/>
      </c>
      <c r="D110" s="197" t="str">
        <f t="shared" si="49"/>
        <v>SLC</v>
      </c>
      <c r="E110" s="197" t="str">
        <f t="shared" si="50"/>
        <v>CHR</v>
      </c>
      <c r="F110" s="197" t="str">
        <f t="shared" si="51"/>
        <v/>
      </c>
      <c r="G110" s="197">
        <f t="shared" si="52"/>
        <v>80363</v>
      </c>
      <c r="H110" s="200">
        <v>8</v>
      </c>
      <c r="I110" s="197">
        <f t="shared" si="53"/>
        <v>34199</v>
      </c>
      <c r="J110" s="197">
        <f t="shared" si="54"/>
        <v>81129</v>
      </c>
      <c r="K110" s="198">
        <f t="shared" si="55"/>
        <v>46111</v>
      </c>
      <c r="L110" s="197" t="str">
        <f t="shared" si="56"/>
        <v>SLC</v>
      </c>
      <c r="M110" s="197" t="str">
        <f t="shared" si="57"/>
        <v>HANDY</v>
      </c>
      <c r="N110" s="197" t="str">
        <f t="shared" si="58"/>
        <v/>
      </c>
      <c r="O110" s="197" t="str">
        <f t="shared" si="59"/>
        <v/>
      </c>
      <c r="P110" s="200"/>
      <c r="Q110" s="197">
        <f t="shared" si="60"/>
        <v>34218</v>
      </c>
      <c r="R110" s="197">
        <f t="shared" si="61"/>
        <v>81119</v>
      </c>
      <c r="S110" s="198">
        <f t="shared" si="62"/>
        <v>46112</v>
      </c>
      <c r="T110" s="197" t="str">
        <f t="shared" si="63"/>
        <v>SLC</v>
      </c>
      <c r="U110" s="197" t="str">
        <f t="shared" si="64"/>
        <v>SUNRISE</v>
      </c>
      <c r="V110" s="197" t="str">
        <f t="shared" si="65"/>
        <v/>
      </c>
      <c r="W110" s="197" t="str">
        <f t="shared" si="66"/>
        <v/>
      </c>
      <c r="X110" s="200"/>
      <c r="Y110" s="197">
        <f t="shared" si="29"/>
        <v>34235</v>
      </c>
      <c r="Z110" s="197">
        <f t="shared" si="29"/>
        <v>81147</v>
      </c>
      <c r="AA110" s="198">
        <f t="shared" si="30"/>
        <v>46113</v>
      </c>
      <c r="AB110" s="197" t="str">
        <f t="shared" si="31"/>
        <v>SLC</v>
      </c>
      <c r="AC110" s="197" t="str">
        <f t="shared" si="32"/>
        <v>MAY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34253</v>
      </c>
      <c r="AH110" s="197">
        <f t="shared" si="35"/>
        <v>81134</v>
      </c>
      <c r="AI110" s="198">
        <f t="shared" si="36"/>
        <v>46114</v>
      </c>
      <c r="AJ110" s="197" t="str">
        <f t="shared" si="37"/>
        <v>SLC</v>
      </c>
      <c r="AK110" s="197" t="str">
        <f t="shared" si="38"/>
        <v>HANDY</v>
      </c>
      <c r="AL110" s="197" t="str">
        <f t="shared" si="39"/>
        <v/>
      </c>
      <c r="AM110" s="197" t="str">
        <f t="shared" si="40"/>
        <v/>
      </c>
      <c r="AO110" s="197">
        <f t="shared" si="41"/>
        <v>34271</v>
      </c>
      <c r="AP110" s="197">
        <f t="shared" si="41"/>
        <v>81070</v>
      </c>
      <c r="AQ110" s="198">
        <f t="shared" si="42"/>
        <v>46115</v>
      </c>
      <c r="AR110" s="197" t="str">
        <f t="shared" si="43"/>
        <v>SLC</v>
      </c>
      <c r="AS110" s="197" t="str">
        <f t="shared" si="44"/>
        <v>SAUER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47"/>
        <v>34186</v>
      </c>
      <c r="B111" s="197">
        <f t="shared" si="47"/>
        <v>4501355327</v>
      </c>
      <c r="C111" s="198" t="str">
        <f t="shared" si="48"/>
        <v>9AM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4501355327</v>
      </c>
      <c r="H111" s="200">
        <v>9</v>
      </c>
      <c r="I111" s="197">
        <f t="shared" si="53"/>
        <v>34200</v>
      </c>
      <c r="J111" s="197">
        <f t="shared" si="54"/>
        <v>81130</v>
      </c>
      <c r="K111" s="198">
        <f t="shared" si="55"/>
        <v>46111</v>
      </c>
      <c r="L111" s="197" t="str">
        <f t="shared" si="56"/>
        <v>SLC</v>
      </c>
      <c r="M111" s="197" t="str">
        <f t="shared" si="57"/>
        <v>IDEAL</v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34219</v>
      </c>
      <c r="R111" s="197">
        <f t="shared" si="61"/>
        <v>81121</v>
      </c>
      <c r="S111" s="198">
        <f t="shared" si="62"/>
        <v>46112</v>
      </c>
      <c r="T111" s="197" t="str">
        <f t="shared" si="63"/>
        <v>SLC</v>
      </c>
      <c r="U111" s="197" t="str">
        <f t="shared" si="64"/>
        <v>HANDY</v>
      </c>
      <c r="V111" s="197" t="str">
        <f t="shared" si="65"/>
        <v/>
      </c>
      <c r="W111" s="197" t="str">
        <f t="shared" si="66"/>
        <v/>
      </c>
      <c r="X111" s="200"/>
      <c r="Y111" s="197">
        <f t="shared" ref="Y111:Z124" si="67">IF(B46="","",B46)</f>
        <v>34238</v>
      </c>
      <c r="Z111" s="197">
        <f t="shared" si="67"/>
        <v>81151</v>
      </c>
      <c r="AA111" s="198">
        <f t="shared" ref="AA111:AA124" si="68">IF(B46="","",$A$34)</f>
        <v>46113</v>
      </c>
      <c r="AB111" s="197" t="str">
        <f t="shared" ref="AB111:AB124" si="69">IF(A46="","",A46)</f>
        <v>SLC</v>
      </c>
      <c r="AC111" s="197" t="str">
        <f t="shared" ref="AC111:AC124" si="70">IF(E46="","",E46)</f>
        <v>SAUER</v>
      </c>
      <c r="AD111" s="197" t="str">
        <f t="shared" ref="AD111:AD124" si="71">IF(D46="","",D46)</f>
        <v/>
      </c>
      <c r="AE111" s="197" t="str">
        <f t="shared" ref="AE111:AE124" si="72">IF(G46="","",G46)</f>
        <v/>
      </c>
      <c r="AF111" s="200"/>
      <c r="AG111" s="197">
        <f t="shared" ref="AG111:AH124" si="73">IF(K46="","",K46)</f>
        <v>34256</v>
      </c>
      <c r="AH111" s="197">
        <f t="shared" si="73"/>
        <v>81138</v>
      </c>
      <c r="AI111" s="198">
        <f t="shared" ref="AI111:AI124" si="74">IF(K46="","",$J$34)</f>
        <v>46114</v>
      </c>
      <c r="AJ111" s="197" t="str">
        <f t="shared" ref="AJ111:AJ124" si="75">IF(J46="","",J46)</f>
        <v>SLC</v>
      </c>
      <c r="AK111" s="197" t="str">
        <f t="shared" ref="AK111:AK124" si="76">IF(N46="","",N46)</f>
        <v>IDEAL</v>
      </c>
      <c r="AL111" s="197" t="str">
        <f t="shared" ref="AL111:AL124" si="77">IF(M46="","",M46)</f>
        <v/>
      </c>
      <c r="AM111" s="197" t="str">
        <f t="shared" ref="AM111:AM124" si="78">IF(P46="","",P46)</f>
        <v/>
      </c>
      <c r="AO111" s="197">
        <f t="shared" ref="AO111:AP124" si="79">IF(T46="","",T46)</f>
        <v>34274</v>
      </c>
      <c r="AP111" s="197">
        <f t="shared" si="79"/>
        <v>81073</v>
      </c>
      <c r="AQ111" s="198">
        <f t="shared" ref="AQ111:AQ124" si="80">IF(T46="","",$S$34)</f>
        <v>46115</v>
      </c>
      <c r="AR111" s="197" t="str">
        <f t="shared" ref="AR111:AR124" si="81">IF(S46="","",S46)</f>
        <v>SLC</v>
      </c>
      <c r="AS111" s="197" t="str">
        <f t="shared" ref="AS111:AS124" si="82">IF(W46="","",W46)</f>
        <v>HANDY</v>
      </c>
      <c r="AT111" s="197" t="str">
        <f t="shared" ref="AT111:AT124" si="83">IF(V46="","",V46)</f>
        <v/>
      </c>
      <c r="AU111" s="197" t="str">
        <f t="shared" ref="AU111:AU124" si="84">IF(Y46="","",Y46)</f>
        <v/>
      </c>
    </row>
    <row r="112" spans="1:47" x14ac:dyDescent="0.25">
      <c r="A112" s="197">
        <f t="shared" si="47"/>
        <v>34187</v>
      </c>
      <c r="B112" s="197">
        <f t="shared" si="47"/>
        <v>4501355328</v>
      </c>
      <c r="C112" s="198" t="str">
        <f t="shared" si="48"/>
        <v>11AM</v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>
        <f t="shared" si="52"/>
        <v>4501355328</v>
      </c>
      <c r="H112" s="200">
        <v>10</v>
      </c>
      <c r="I112" s="197">
        <f t="shared" si="53"/>
        <v>34201</v>
      </c>
      <c r="J112" s="197">
        <f t="shared" si="54"/>
        <v>81131</v>
      </c>
      <c r="K112" s="198">
        <f t="shared" si="55"/>
        <v>46111</v>
      </c>
      <c r="L112" s="197" t="str">
        <f t="shared" si="56"/>
        <v>SLC</v>
      </c>
      <c r="M112" s="197" t="str">
        <f t="shared" si="57"/>
        <v>HANDY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34220</v>
      </c>
      <c r="R112" s="197">
        <f t="shared" si="61"/>
        <v>81122</v>
      </c>
      <c r="S112" s="198">
        <f t="shared" si="62"/>
        <v>46112</v>
      </c>
      <c r="T112" s="197" t="str">
        <f t="shared" si="63"/>
        <v>SLC</v>
      </c>
      <c r="U112" s="197" t="str">
        <f t="shared" si="64"/>
        <v>MAY</v>
      </c>
      <c r="V112" s="197" t="str">
        <f t="shared" si="65"/>
        <v/>
      </c>
      <c r="W112" s="197" t="str">
        <f t="shared" si="66"/>
        <v/>
      </c>
      <c r="X112" s="200"/>
      <c r="Y112" s="197">
        <f t="shared" si="67"/>
        <v>34239</v>
      </c>
      <c r="Z112" s="197">
        <f t="shared" si="67"/>
        <v>81152</v>
      </c>
      <c r="AA112" s="198">
        <f t="shared" si="68"/>
        <v>46113</v>
      </c>
      <c r="AB112" s="197" t="str">
        <f t="shared" si="69"/>
        <v>SLC</v>
      </c>
      <c r="AC112" s="197" t="str">
        <f t="shared" si="70"/>
        <v>IDEAL</v>
      </c>
      <c r="AD112" s="197" t="str">
        <f t="shared" si="71"/>
        <v/>
      </c>
      <c r="AE112" s="197" t="str">
        <f t="shared" si="72"/>
        <v/>
      </c>
      <c r="AF112" s="200"/>
      <c r="AG112" s="197">
        <f t="shared" si="73"/>
        <v>34257</v>
      </c>
      <c r="AH112" s="197">
        <f t="shared" si="73"/>
        <v>81139</v>
      </c>
      <c r="AI112" s="198">
        <f t="shared" si="74"/>
        <v>46114</v>
      </c>
      <c r="AJ112" s="197" t="str">
        <f t="shared" si="75"/>
        <v>SLC</v>
      </c>
      <c r="AK112" s="197" t="str">
        <f t="shared" si="76"/>
        <v>IDEAL</v>
      </c>
      <c r="AL112" s="197" t="str">
        <f t="shared" si="77"/>
        <v/>
      </c>
      <c r="AM112" s="197" t="str">
        <f t="shared" si="78"/>
        <v/>
      </c>
      <c r="AO112" s="197">
        <f t="shared" si="79"/>
        <v>34275</v>
      </c>
      <c r="AP112" s="197">
        <f t="shared" si="79"/>
        <v>81074</v>
      </c>
      <c r="AQ112" s="198">
        <f t="shared" si="80"/>
        <v>46115</v>
      </c>
      <c r="AR112" s="197" t="str">
        <f t="shared" si="81"/>
        <v>SLC</v>
      </c>
      <c r="AS112" s="197" t="str">
        <f t="shared" si="82"/>
        <v>INTEGRITY</v>
      </c>
      <c r="AT112" s="197" t="str">
        <f t="shared" si="83"/>
        <v/>
      </c>
      <c r="AU112" s="197" t="str">
        <f t="shared" si="84"/>
        <v/>
      </c>
    </row>
    <row r="113" spans="1:55" x14ac:dyDescent="0.25">
      <c r="A113" s="197">
        <f t="shared" si="47"/>
        <v>34188</v>
      </c>
      <c r="B113" s="197">
        <f t="shared" si="47"/>
        <v>4501355329</v>
      </c>
      <c r="C113" s="198" t="str">
        <f t="shared" si="48"/>
        <v>1PM</v>
      </c>
      <c r="D113" s="197" t="str">
        <f t="shared" si="49"/>
        <v>IDF</v>
      </c>
      <c r="E113" s="197" t="str">
        <f t="shared" si="50"/>
        <v/>
      </c>
      <c r="F113" s="197" t="str">
        <f t="shared" si="51"/>
        <v/>
      </c>
      <c r="G113" s="197">
        <f t="shared" si="52"/>
        <v>4501355329</v>
      </c>
      <c r="H113" s="200">
        <v>11</v>
      </c>
      <c r="I113" s="197">
        <f t="shared" si="53"/>
        <v>34202</v>
      </c>
      <c r="J113" s="197">
        <f t="shared" si="54"/>
        <v>81137</v>
      </c>
      <c r="K113" s="198">
        <f t="shared" si="55"/>
        <v>46111</v>
      </c>
      <c r="L113" s="197" t="str">
        <f t="shared" si="56"/>
        <v>SLC</v>
      </c>
      <c r="M113" s="197" t="str">
        <f t="shared" si="57"/>
        <v>SUNRISE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34221</v>
      </c>
      <c r="R113" s="197">
        <f t="shared" si="61"/>
        <v>81123</v>
      </c>
      <c r="S113" s="198">
        <f t="shared" si="62"/>
        <v>46112</v>
      </c>
      <c r="T113" s="197" t="str">
        <f t="shared" si="63"/>
        <v>SLC</v>
      </c>
      <c r="U113" s="197" t="str">
        <f t="shared" si="64"/>
        <v>HANDY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34240</v>
      </c>
      <c r="Z113" s="197">
        <f t="shared" si="67"/>
        <v>81153</v>
      </c>
      <c r="AA113" s="198">
        <f t="shared" si="68"/>
        <v>46113</v>
      </c>
      <c r="AB113" s="197" t="str">
        <f t="shared" si="69"/>
        <v>SLC</v>
      </c>
      <c r="AC113" s="197" t="str">
        <f t="shared" si="70"/>
        <v>HANDY</v>
      </c>
      <c r="AD113" s="197" t="str">
        <f t="shared" si="71"/>
        <v/>
      </c>
      <c r="AE113" s="197" t="str">
        <f t="shared" si="72"/>
        <v/>
      </c>
      <c r="AF113" s="200"/>
      <c r="AG113" s="197">
        <f t="shared" si="73"/>
        <v>34258</v>
      </c>
      <c r="AH113" s="197">
        <f t="shared" si="73"/>
        <v>81140</v>
      </c>
      <c r="AI113" s="198">
        <f t="shared" si="74"/>
        <v>46114</v>
      </c>
      <c r="AJ113" s="197" t="str">
        <f t="shared" si="75"/>
        <v>SLC</v>
      </c>
      <c r="AK113" s="197" t="str">
        <f t="shared" si="76"/>
        <v>SWIFT</v>
      </c>
      <c r="AL113" s="197" t="str">
        <f t="shared" si="77"/>
        <v>C</v>
      </c>
      <c r="AM113" s="197" t="str">
        <f t="shared" si="78"/>
        <v/>
      </c>
      <c r="AO113" s="197">
        <f t="shared" si="79"/>
        <v>34276</v>
      </c>
      <c r="AP113" s="197">
        <f t="shared" si="79"/>
        <v>81075</v>
      </c>
      <c r="AQ113" s="198">
        <f t="shared" si="80"/>
        <v>46115</v>
      </c>
      <c r="AR113" s="197" t="str">
        <f t="shared" si="81"/>
        <v>SLC</v>
      </c>
      <c r="AS113" s="197" t="str">
        <f t="shared" si="82"/>
        <v>HANDY</v>
      </c>
      <c r="AT113" s="197" t="str">
        <f t="shared" si="83"/>
        <v/>
      </c>
      <c r="AU113" s="197" t="str">
        <f t="shared" si="84"/>
        <v/>
      </c>
    </row>
    <row r="114" spans="1:55" x14ac:dyDescent="0.25">
      <c r="A114" s="197">
        <f t="shared" si="47"/>
        <v>34189</v>
      </c>
      <c r="B114" s="197">
        <f t="shared" si="47"/>
        <v>4501355330</v>
      </c>
      <c r="C114" s="198" t="str">
        <f t="shared" si="48"/>
        <v>3PM</v>
      </c>
      <c r="D114" s="197" t="str">
        <f t="shared" si="49"/>
        <v>IDF</v>
      </c>
      <c r="E114" s="197" t="str">
        <f t="shared" si="50"/>
        <v/>
      </c>
      <c r="F114" s="197" t="str">
        <f t="shared" si="51"/>
        <v/>
      </c>
      <c r="G114" s="197">
        <f t="shared" si="52"/>
        <v>4501355330</v>
      </c>
      <c r="H114" s="200">
        <v>12</v>
      </c>
      <c r="I114" s="197">
        <f t="shared" si="53"/>
        <v>34203</v>
      </c>
      <c r="J114" s="197">
        <f t="shared" si="54"/>
        <v>81148</v>
      </c>
      <c r="K114" s="198">
        <f t="shared" si="55"/>
        <v>46111</v>
      </c>
      <c r="L114" s="197" t="str">
        <f t="shared" si="56"/>
        <v>SLC</v>
      </c>
      <c r="M114" s="197" t="str">
        <f t="shared" si="57"/>
        <v>IDEAL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34222</v>
      </c>
      <c r="R114" s="197">
        <f t="shared" si="61"/>
        <v>81124</v>
      </c>
      <c r="S114" s="198">
        <f t="shared" si="62"/>
        <v>46112</v>
      </c>
      <c r="T114" s="197" t="str">
        <f t="shared" si="63"/>
        <v>SLC</v>
      </c>
      <c r="U114" s="197" t="str">
        <f t="shared" si="64"/>
        <v>SUNRISE</v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34241</v>
      </c>
      <c r="Z114" s="197">
        <f t="shared" si="67"/>
        <v>81154</v>
      </c>
      <c r="AA114" s="198">
        <f t="shared" si="68"/>
        <v>46113</v>
      </c>
      <c r="AB114" s="197" t="str">
        <f t="shared" si="69"/>
        <v>SLC</v>
      </c>
      <c r="AC114" s="197" t="str">
        <f t="shared" si="70"/>
        <v>SAUER</v>
      </c>
      <c r="AD114" s="197" t="str">
        <f t="shared" si="71"/>
        <v/>
      </c>
      <c r="AE114" s="197" t="str">
        <f t="shared" si="72"/>
        <v/>
      </c>
      <c r="AF114" s="200"/>
      <c r="AG114" s="197">
        <f t="shared" si="73"/>
        <v>34259</v>
      </c>
      <c r="AH114" s="197">
        <f t="shared" si="73"/>
        <v>81141</v>
      </c>
      <c r="AI114" s="198">
        <f t="shared" si="74"/>
        <v>46114</v>
      </c>
      <c r="AJ114" s="197" t="str">
        <f t="shared" si="75"/>
        <v>SLC</v>
      </c>
      <c r="AK114" s="197" t="str">
        <f t="shared" si="76"/>
        <v>HANDY</v>
      </c>
      <c r="AL114" s="197" t="str">
        <f t="shared" si="77"/>
        <v/>
      </c>
      <c r="AM114" s="197" t="str">
        <f t="shared" si="78"/>
        <v/>
      </c>
      <c r="AO114" s="197">
        <f t="shared" si="79"/>
        <v>34277</v>
      </c>
      <c r="AP114" s="197">
        <f t="shared" si="79"/>
        <v>81085</v>
      </c>
      <c r="AQ114" s="198">
        <f t="shared" si="80"/>
        <v>46115</v>
      </c>
      <c r="AR114" s="197" t="str">
        <f t="shared" si="81"/>
        <v>LCP</v>
      </c>
      <c r="AS114" s="197" t="str">
        <f t="shared" si="82"/>
        <v>INTEGRITY</v>
      </c>
      <c r="AT114" s="197" t="str">
        <f t="shared" si="83"/>
        <v/>
      </c>
      <c r="AU114" s="197" t="str">
        <f t="shared" si="84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13</v>
      </c>
      <c r="I115" s="197">
        <f t="shared" si="53"/>
        <v>34204</v>
      </c>
      <c r="J115" s="197">
        <f t="shared" si="54"/>
        <v>81091</v>
      </c>
      <c r="K115" s="198">
        <f t="shared" si="55"/>
        <v>46111</v>
      </c>
      <c r="L115" s="197" t="str">
        <f t="shared" si="56"/>
        <v>LCP</v>
      </c>
      <c r="M115" s="197" t="str">
        <f t="shared" si="57"/>
        <v>INTEGIRTY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34223</v>
      </c>
      <c r="R115" s="197">
        <f t="shared" si="61"/>
        <v>81125</v>
      </c>
      <c r="S115" s="198">
        <f t="shared" si="62"/>
        <v>46112</v>
      </c>
      <c r="T115" s="197" t="str">
        <f t="shared" si="63"/>
        <v>SLC</v>
      </c>
      <c r="U115" s="197" t="str">
        <f t="shared" si="64"/>
        <v>SWIFT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34242</v>
      </c>
      <c r="Z115" s="197">
        <f t="shared" si="67"/>
        <v>81155</v>
      </c>
      <c r="AA115" s="198">
        <f t="shared" si="68"/>
        <v>46113</v>
      </c>
      <c r="AB115" s="197" t="str">
        <f t="shared" si="69"/>
        <v>SLC</v>
      </c>
      <c r="AC115" s="197" t="str">
        <f t="shared" si="70"/>
        <v>MAY</v>
      </c>
      <c r="AD115" s="197" t="str">
        <f t="shared" si="71"/>
        <v/>
      </c>
      <c r="AE115" s="197" t="str">
        <f t="shared" si="72"/>
        <v/>
      </c>
      <c r="AF115" s="200"/>
      <c r="AG115" s="197">
        <f t="shared" si="73"/>
        <v>34260</v>
      </c>
      <c r="AH115" s="197">
        <f t="shared" si="73"/>
        <v>81087</v>
      </c>
      <c r="AI115" s="198">
        <f t="shared" si="74"/>
        <v>46114</v>
      </c>
      <c r="AJ115" s="197" t="str">
        <f t="shared" si="75"/>
        <v>LCP</v>
      </c>
      <c r="AK115" s="197" t="str">
        <f t="shared" si="76"/>
        <v>INTEGRITY</v>
      </c>
      <c r="AL115" s="197" t="str">
        <f t="shared" si="77"/>
        <v/>
      </c>
      <c r="AM115" s="197" t="str">
        <f t="shared" si="78"/>
        <v/>
      </c>
      <c r="AO115" s="197">
        <f t="shared" si="79"/>
        <v>34278</v>
      </c>
      <c r="AP115" s="197">
        <f t="shared" si="79"/>
        <v>81086</v>
      </c>
      <c r="AQ115" s="198">
        <f t="shared" si="80"/>
        <v>46115</v>
      </c>
      <c r="AR115" s="197" t="str">
        <f t="shared" si="81"/>
        <v>LCP</v>
      </c>
      <c r="AS115" s="197" t="str">
        <f t="shared" si="82"/>
        <v>INTEGRITY</v>
      </c>
      <c r="AT115" s="197" t="str">
        <f t="shared" si="83"/>
        <v/>
      </c>
      <c r="AU115" s="197" t="str">
        <f t="shared" si="84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14</v>
      </c>
      <c r="I116" s="197">
        <f t="shared" si="53"/>
        <v>34205</v>
      </c>
      <c r="J116" s="197">
        <f t="shared" si="54"/>
        <v>81092</v>
      </c>
      <c r="K116" s="198">
        <f t="shared" si="55"/>
        <v>46111</v>
      </c>
      <c r="L116" s="197" t="str">
        <f t="shared" si="56"/>
        <v>LCP</v>
      </c>
      <c r="M116" s="197" t="str">
        <f t="shared" si="57"/>
        <v>INTEGIRTY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34224</v>
      </c>
      <c r="R116" s="197">
        <f t="shared" si="61"/>
        <v>81089</v>
      </c>
      <c r="S116" s="198">
        <f t="shared" si="62"/>
        <v>46112</v>
      </c>
      <c r="T116" s="197" t="str">
        <f t="shared" si="63"/>
        <v>LCP</v>
      </c>
      <c r="U116" s="197" t="str">
        <f t="shared" si="64"/>
        <v>INTEGRITY</v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34243</v>
      </c>
      <c r="Z116" s="197">
        <f t="shared" si="67"/>
        <v>81156</v>
      </c>
      <c r="AA116" s="198">
        <f t="shared" si="68"/>
        <v>46113</v>
      </c>
      <c r="AB116" s="197" t="str">
        <f t="shared" si="69"/>
        <v>SLC</v>
      </c>
      <c r="AC116" s="197" t="str">
        <f t="shared" si="70"/>
        <v>SUNRISE</v>
      </c>
      <c r="AD116" s="197" t="str">
        <f t="shared" si="71"/>
        <v/>
      </c>
      <c r="AE116" s="197" t="str">
        <f t="shared" si="72"/>
        <v/>
      </c>
      <c r="AF116" s="200"/>
      <c r="AG116" s="197">
        <f t="shared" si="73"/>
        <v>34261</v>
      </c>
      <c r="AH116" s="197">
        <f t="shared" si="73"/>
        <v>81088</v>
      </c>
      <c r="AI116" s="198">
        <f t="shared" si="74"/>
        <v>46114</v>
      </c>
      <c r="AJ116" s="197" t="str">
        <f t="shared" si="75"/>
        <v>LCP</v>
      </c>
      <c r="AK116" s="197" t="str">
        <f t="shared" si="76"/>
        <v>INTEGRITY</v>
      </c>
      <c r="AL116" s="197" t="str">
        <f t="shared" si="77"/>
        <v>dealyed</v>
      </c>
      <c r="AM116" s="197" t="str">
        <f t="shared" si="78"/>
        <v/>
      </c>
      <c r="AO116" s="197">
        <f t="shared" si="79"/>
        <v>34279</v>
      </c>
      <c r="AP116" s="197">
        <f t="shared" si="79"/>
        <v>4501356902</v>
      </c>
      <c r="AQ116" s="198">
        <f t="shared" si="80"/>
        <v>46115</v>
      </c>
      <c r="AR116" s="197" t="str">
        <f t="shared" si="81"/>
        <v>IDF</v>
      </c>
      <c r="AS116" s="197" t="str">
        <f t="shared" si="82"/>
        <v/>
      </c>
      <c r="AT116" s="197" t="str">
        <f t="shared" si="83"/>
        <v/>
      </c>
      <c r="AU116" s="197" t="str">
        <f t="shared" si="84"/>
        <v/>
      </c>
    </row>
    <row r="117" spans="1:55" x14ac:dyDescent="0.25">
      <c r="A117" s="197" t="str">
        <f t="shared" si="47"/>
        <v/>
      </c>
      <c r="B117" s="197" t="str">
        <f t="shared" si="47"/>
        <v/>
      </c>
      <c r="C117" s="198" t="str">
        <f t="shared" si="48"/>
        <v/>
      </c>
      <c r="D117" s="197" t="str">
        <f t="shared" si="49"/>
        <v/>
      </c>
      <c r="E117" s="197" t="str">
        <f t="shared" si="50"/>
        <v/>
      </c>
      <c r="F117" s="197" t="str">
        <f t="shared" si="51"/>
        <v/>
      </c>
      <c r="G117" s="197" t="str">
        <f t="shared" si="52"/>
        <v/>
      </c>
      <c r="H117" s="200">
        <v>15</v>
      </c>
      <c r="I117" s="197">
        <f t="shared" si="53"/>
        <v>34206</v>
      </c>
      <c r="J117" s="197" t="str">
        <f t="shared" si="54"/>
        <v/>
      </c>
      <c r="K117" s="198">
        <f t="shared" si="55"/>
        <v>46111</v>
      </c>
      <c r="L117" s="197" t="str">
        <f t="shared" si="56"/>
        <v>GUTZY</v>
      </c>
      <c r="M117" s="197" t="str">
        <f t="shared" si="57"/>
        <v/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34225</v>
      </c>
      <c r="R117" s="197">
        <f t="shared" si="61"/>
        <v>81090</v>
      </c>
      <c r="S117" s="198">
        <f t="shared" si="62"/>
        <v>46112</v>
      </c>
      <c r="T117" s="197" t="str">
        <f t="shared" si="63"/>
        <v>LCP</v>
      </c>
      <c r="U117" s="197" t="str">
        <f t="shared" si="64"/>
        <v>INTEGRITY</v>
      </c>
      <c r="V117" s="197" t="str">
        <f t="shared" si="65"/>
        <v/>
      </c>
      <c r="W117" s="197" t="str">
        <f t="shared" si="66"/>
        <v/>
      </c>
      <c r="X117" s="200"/>
      <c r="Y117" s="197">
        <f t="shared" si="67"/>
        <v>34244</v>
      </c>
      <c r="Z117" s="197">
        <f t="shared" si="67"/>
        <v>4501356266</v>
      </c>
      <c r="AA117" s="198">
        <f t="shared" si="68"/>
        <v>46113</v>
      </c>
      <c r="AB117" s="197" t="str">
        <f t="shared" si="69"/>
        <v>IDF</v>
      </c>
      <c r="AC117" s="197" t="str">
        <f t="shared" si="70"/>
        <v/>
      </c>
      <c r="AD117" s="197" t="str">
        <f t="shared" si="71"/>
        <v/>
      </c>
      <c r="AE117" s="197" t="str">
        <f t="shared" si="72"/>
        <v/>
      </c>
      <c r="AF117" s="200"/>
      <c r="AG117" s="197">
        <f t="shared" si="73"/>
        <v>34262</v>
      </c>
      <c r="AH117" s="197">
        <f t="shared" si="73"/>
        <v>4501356618</v>
      </c>
      <c r="AI117" s="198">
        <f t="shared" si="74"/>
        <v>46114</v>
      </c>
      <c r="AJ117" s="197" t="str">
        <f t="shared" si="75"/>
        <v>IDF</v>
      </c>
      <c r="AK117" s="197" t="str">
        <f t="shared" si="76"/>
        <v/>
      </c>
      <c r="AL117" s="197" t="str">
        <f t="shared" si="77"/>
        <v/>
      </c>
      <c r="AM117" s="197" t="str">
        <f t="shared" si="78"/>
        <v/>
      </c>
      <c r="AO117" s="197">
        <f t="shared" si="79"/>
        <v>34280</v>
      </c>
      <c r="AP117" s="197">
        <f t="shared" si="79"/>
        <v>4501356903</v>
      </c>
      <c r="AQ117" s="198">
        <f t="shared" si="80"/>
        <v>46115</v>
      </c>
      <c r="AR117" s="197" t="str">
        <f t="shared" si="81"/>
        <v>IDF</v>
      </c>
      <c r="AS117" s="197" t="str">
        <f t="shared" si="82"/>
        <v/>
      </c>
      <c r="AT117" s="197" t="str">
        <f t="shared" si="83"/>
        <v/>
      </c>
      <c r="AU117" s="197" t="str">
        <f t="shared" si="84"/>
        <v/>
      </c>
    </row>
    <row r="118" spans="1:55" x14ac:dyDescent="0.25">
      <c r="A118" s="197" t="str">
        <f t="shared" ref="A118:B121" si="85">IF(B27="","",B27)</f>
        <v/>
      </c>
      <c r="B118" s="197" t="str">
        <f t="shared" si="85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16</v>
      </c>
      <c r="I118" s="197">
        <f t="shared" si="53"/>
        <v>34207</v>
      </c>
      <c r="J118" s="197">
        <f t="shared" si="54"/>
        <v>4501355649</v>
      </c>
      <c r="K118" s="198">
        <f t="shared" si="55"/>
        <v>46111</v>
      </c>
      <c r="L118" s="197" t="str">
        <f t="shared" si="56"/>
        <v>IDF</v>
      </c>
      <c r="M118" s="197" t="str">
        <f t="shared" si="57"/>
        <v/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34226</v>
      </c>
      <c r="R118" s="197">
        <f t="shared" si="61"/>
        <v>4501355878</v>
      </c>
      <c r="S118" s="198">
        <f t="shared" si="62"/>
        <v>46112</v>
      </c>
      <c r="T118" s="197" t="str">
        <f t="shared" si="63"/>
        <v>IDF</v>
      </c>
      <c r="U118" s="197" t="str">
        <f t="shared" si="64"/>
        <v/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34245</v>
      </c>
      <c r="Z118" s="197">
        <f t="shared" si="67"/>
        <v>4501356267</v>
      </c>
      <c r="AA118" s="198">
        <f t="shared" si="68"/>
        <v>46113</v>
      </c>
      <c r="AB118" s="197" t="str">
        <f t="shared" si="69"/>
        <v>IDF</v>
      </c>
      <c r="AC118" s="197" t="str">
        <f t="shared" si="70"/>
        <v/>
      </c>
      <c r="AD118" s="197" t="str">
        <f t="shared" si="71"/>
        <v/>
      </c>
      <c r="AE118" s="197" t="str">
        <f t="shared" si="72"/>
        <v/>
      </c>
      <c r="AF118" s="200"/>
      <c r="AG118" s="197">
        <f t="shared" si="73"/>
        <v>34263</v>
      </c>
      <c r="AH118" s="197">
        <f t="shared" si="73"/>
        <v>4501356619</v>
      </c>
      <c r="AI118" s="198">
        <f t="shared" si="74"/>
        <v>46114</v>
      </c>
      <c r="AJ118" s="197" t="str">
        <f t="shared" si="75"/>
        <v>IDF</v>
      </c>
      <c r="AK118" s="197" t="str">
        <f t="shared" si="76"/>
        <v>4/3 @ 8am</v>
      </c>
      <c r="AL118" s="197" t="str">
        <f t="shared" si="77"/>
        <v>dealyed</v>
      </c>
      <c r="AM118" s="197" t="str">
        <f t="shared" si="78"/>
        <v/>
      </c>
      <c r="AO118" s="197">
        <f t="shared" si="79"/>
        <v>34281</v>
      </c>
      <c r="AP118" s="197">
        <f t="shared" si="79"/>
        <v>4501356908</v>
      </c>
      <c r="AQ118" s="198">
        <f t="shared" si="80"/>
        <v>46115</v>
      </c>
      <c r="AR118" s="197" t="str">
        <f t="shared" si="81"/>
        <v>IDF</v>
      </c>
      <c r="AS118" s="197" t="str">
        <f t="shared" si="82"/>
        <v/>
      </c>
      <c r="AT118" s="197" t="str">
        <f t="shared" si="83"/>
        <v/>
      </c>
      <c r="AU118" s="197" t="str">
        <f t="shared" si="84"/>
        <v/>
      </c>
    </row>
    <row r="119" spans="1:55" x14ac:dyDescent="0.25">
      <c r="A119" s="197" t="str">
        <f t="shared" si="85"/>
        <v/>
      </c>
      <c r="B119" s="197" t="str">
        <f t="shared" si="85"/>
        <v/>
      </c>
      <c r="C119" s="198" t="e">
        <f>IF(#REF!="","",#REF!)</f>
        <v>#REF!</v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17</v>
      </c>
      <c r="I119" s="197">
        <f t="shared" si="53"/>
        <v>34208</v>
      </c>
      <c r="J119" s="197">
        <f t="shared" si="54"/>
        <v>4501355650</v>
      </c>
      <c r="K119" s="198">
        <f t="shared" si="55"/>
        <v>46111</v>
      </c>
      <c r="L119" s="197" t="str">
        <f t="shared" si="56"/>
        <v>IDF</v>
      </c>
      <c r="M119" s="197" t="str">
        <f t="shared" si="57"/>
        <v/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34227</v>
      </c>
      <c r="R119" s="197">
        <f t="shared" si="61"/>
        <v>4501355879</v>
      </c>
      <c r="S119" s="198">
        <f t="shared" si="62"/>
        <v>46112</v>
      </c>
      <c r="T119" s="197" t="str">
        <f t="shared" si="63"/>
        <v>IDF</v>
      </c>
      <c r="U119" s="197" t="str">
        <f t="shared" si="64"/>
        <v/>
      </c>
      <c r="V119" s="197" t="str">
        <f t="shared" si="65"/>
        <v/>
      </c>
      <c r="W119" s="197" t="str">
        <f t="shared" si="66"/>
        <v/>
      </c>
      <c r="X119" s="200"/>
      <c r="Y119" s="197" t="str">
        <f t="shared" si="67"/>
        <v/>
      </c>
      <c r="Z119" s="197" t="str">
        <f t="shared" si="67"/>
        <v/>
      </c>
      <c r="AA119" s="198" t="str">
        <f t="shared" si="68"/>
        <v/>
      </c>
      <c r="AB119" s="197" t="str">
        <f t="shared" si="69"/>
        <v/>
      </c>
      <c r="AC119" s="197" t="str">
        <f t="shared" si="70"/>
        <v/>
      </c>
      <c r="AD119" s="197" t="str">
        <f t="shared" si="71"/>
        <v/>
      </c>
      <c r="AE119" s="197" t="str">
        <f t="shared" si="72"/>
        <v/>
      </c>
      <c r="AF119" s="200"/>
      <c r="AG119" s="197" t="str">
        <f t="shared" si="73"/>
        <v/>
      </c>
      <c r="AH119" s="197" t="str">
        <f t="shared" si="73"/>
        <v/>
      </c>
      <c r="AI119" s="198" t="str">
        <f t="shared" si="74"/>
        <v/>
      </c>
      <c r="AJ119" s="197" t="str">
        <f t="shared" si="75"/>
        <v/>
      </c>
      <c r="AK119" s="197" t="str">
        <f t="shared" si="76"/>
        <v/>
      </c>
      <c r="AL119" s="197" t="str">
        <f t="shared" si="77"/>
        <v/>
      </c>
      <c r="AM119" s="197" t="str">
        <f t="shared" si="78"/>
        <v/>
      </c>
      <c r="AO119" s="197" t="str">
        <f t="shared" si="79"/>
        <v/>
      </c>
      <c r="AP119" s="197" t="str">
        <f t="shared" si="79"/>
        <v/>
      </c>
      <c r="AQ119" s="198" t="str">
        <f t="shared" si="80"/>
        <v/>
      </c>
      <c r="AR119" s="197" t="str">
        <f t="shared" si="81"/>
        <v/>
      </c>
      <c r="AS119" s="197" t="str">
        <f t="shared" si="82"/>
        <v/>
      </c>
      <c r="AT119" s="197" t="str">
        <f t="shared" si="83"/>
        <v/>
      </c>
      <c r="AU119" s="197" t="str">
        <f t="shared" si="84"/>
        <v/>
      </c>
    </row>
    <row r="120" spans="1:55" x14ac:dyDescent="0.25">
      <c r="A120" s="197" t="str">
        <f t="shared" si="85"/>
        <v/>
      </c>
      <c r="B120" s="197" t="str">
        <f t="shared" si="85"/>
        <v/>
      </c>
      <c r="C120" s="198" t="str">
        <f>IF(F29="","",F29)</f>
        <v/>
      </c>
      <c r="D120" s="197" t="str">
        <f>IF(A29="","",A29)</f>
        <v/>
      </c>
      <c r="E120" s="197" t="str">
        <f>IF(E29="","",E29)</f>
        <v/>
      </c>
      <c r="F120" s="197" t="str">
        <f>IF(D29="","",D29)</f>
        <v/>
      </c>
      <c r="G120" s="197" t="str">
        <f>IF(C29="","",C29)</f>
        <v/>
      </c>
      <c r="H120" s="200">
        <v>18</v>
      </c>
      <c r="I120" s="197">
        <f t="shared" ref="I120:J123" si="86">IF(K27="","",K27)</f>
        <v>30040801</v>
      </c>
      <c r="J120" s="197" t="str">
        <f t="shared" si="86"/>
        <v>AMCOR</v>
      </c>
      <c r="K120" s="198">
        <f>IF(K27="","",$J$3)</f>
        <v>46111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ref="Q120:R123" si="87">IF(T27="","",T27)</f>
        <v>30040801</v>
      </c>
      <c r="R120" s="197" t="str">
        <f t="shared" si="87"/>
        <v>AMCOR</v>
      </c>
      <c r="S120" s="198">
        <f>IF(T27="","",$S$3)</f>
        <v>46112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 t="str">
        <f t="shared" si="67"/>
        <v/>
      </c>
      <c r="Z120" s="197" t="str">
        <f t="shared" si="67"/>
        <v/>
      </c>
      <c r="AA120" s="198" t="str">
        <f t="shared" si="68"/>
        <v/>
      </c>
      <c r="AB120" s="197" t="str">
        <f t="shared" si="69"/>
        <v/>
      </c>
      <c r="AC120" s="197" t="str">
        <f t="shared" si="70"/>
        <v/>
      </c>
      <c r="AD120" s="197" t="str">
        <f t="shared" si="71"/>
        <v/>
      </c>
      <c r="AE120" s="197" t="str">
        <f t="shared" si="72"/>
        <v/>
      </c>
      <c r="AF120" s="200"/>
      <c r="AG120" s="197" t="str">
        <f t="shared" si="73"/>
        <v/>
      </c>
      <c r="AH120" s="197" t="str">
        <f t="shared" si="73"/>
        <v/>
      </c>
      <c r="AI120" s="198" t="str">
        <f t="shared" si="74"/>
        <v/>
      </c>
      <c r="AJ120" s="197" t="str">
        <f t="shared" si="75"/>
        <v/>
      </c>
      <c r="AK120" s="197" t="str">
        <f t="shared" si="76"/>
        <v/>
      </c>
      <c r="AL120" s="197" t="str">
        <f t="shared" si="77"/>
        <v/>
      </c>
      <c r="AM120" s="197" t="str">
        <f t="shared" si="78"/>
        <v/>
      </c>
      <c r="AO120" s="197" t="str">
        <f t="shared" si="79"/>
        <v/>
      </c>
      <c r="AP120" s="197" t="str">
        <f t="shared" si="79"/>
        <v/>
      </c>
      <c r="AQ120" s="198" t="str">
        <f t="shared" si="80"/>
        <v/>
      </c>
      <c r="AR120" s="197" t="str">
        <f t="shared" si="81"/>
        <v/>
      </c>
      <c r="AS120" s="197" t="str">
        <f t="shared" si="82"/>
        <v/>
      </c>
      <c r="AT120" s="197" t="str">
        <f t="shared" si="83"/>
        <v/>
      </c>
      <c r="AU120" s="197" t="str">
        <f t="shared" si="84"/>
        <v/>
      </c>
    </row>
    <row r="121" spans="1:55" x14ac:dyDescent="0.25">
      <c r="A121" s="197" t="str">
        <f t="shared" si="85"/>
        <v/>
      </c>
      <c r="B121" s="197" t="str">
        <f t="shared" si="85"/>
        <v/>
      </c>
      <c r="C121" s="198" t="str">
        <f>IF(F30="","",F30)</f>
        <v/>
      </c>
      <c r="D121" s="197" t="str">
        <f>IF(A30="","",A30)</f>
        <v/>
      </c>
      <c r="E121" s="197" t="str">
        <f>IF(E30="","",E30)</f>
        <v/>
      </c>
      <c r="F121" s="197" t="str">
        <f>IF(D30="","",D30)</f>
        <v/>
      </c>
      <c r="G121" s="197" t="str">
        <f>IF(C30="","",C30)</f>
        <v/>
      </c>
      <c r="H121" s="200">
        <v>19</v>
      </c>
      <c r="I121" s="197">
        <f t="shared" si="86"/>
        <v>30041303</v>
      </c>
      <c r="J121" s="197" t="str">
        <f t="shared" si="86"/>
        <v>AMCOR</v>
      </c>
      <c r="K121" s="198">
        <f>IF(K28="","",$J$3)</f>
        <v>46111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7"/>
        <v>30040615</v>
      </c>
      <c r="R121" s="197" t="str">
        <f t="shared" si="87"/>
        <v>PCA</v>
      </c>
      <c r="S121" s="198">
        <f>IF(T28="","",$S$3)</f>
        <v>46112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7"/>
        <v>30040683</v>
      </c>
      <c r="Z121" s="197" t="str">
        <f t="shared" si="67"/>
        <v>CHEP</v>
      </c>
      <c r="AA121" s="198">
        <f t="shared" si="68"/>
        <v>46113</v>
      </c>
      <c r="AB121" s="197" t="str">
        <f>IF(A57="","",A57)</f>
        <v>RECEIVING</v>
      </c>
      <c r="AC121" s="197" t="str">
        <f t="shared" si="70"/>
        <v/>
      </c>
      <c r="AD121" s="197" t="str">
        <f t="shared" si="71"/>
        <v/>
      </c>
      <c r="AE121" s="197" t="str">
        <f t="shared" si="72"/>
        <v/>
      </c>
      <c r="AF121" s="200"/>
      <c r="AG121" s="197">
        <f t="shared" si="73"/>
        <v>30040684</v>
      </c>
      <c r="AH121" s="197" t="str">
        <f t="shared" si="73"/>
        <v>CHEP</v>
      </c>
      <c r="AI121" s="198">
        <f t="shared" si="74"/>
        <v>46114</v>
      </c>
      <c r="AJ121" s="197" t="str">
        <f t="shared" si="75"/>
        <v>RECEIVING</v>
      </c>
      <c r="AK121" s="197" t="str">
        <f t="shared" si="76"/>
        <v/>
      </c>
      <c r="AL121" s="197" t="str">
        <f t="shared" si="77"/>
        <v/>
      </c>
      <c r="AM121" s="197" t="str">
        <f t="shared" si="78"/>
        <v/>
      </c>
      <c r="AO121" s="197">
        <f t="shared" si="79"/>
        <v>30040685</v>
      </c>
      <c r="AP121" s="197" t="str">
        <f t="shared" si="79"/>
        <v>CHEP</v>
      </c>
      <c r="AQ121" s="198">
        <f t="shared" si="80"/>
        <v>46115</v>
      </c>
      <c r="AR121" s="197" t="str">
        <f t="shared" si="81"/>
        <v>RECEIVING</v>
      </c>
      <c r="AS121" s="197" t="str">
        <f t="shared" si="82"/>
        <v/>
      </c>
      <c r="AT121" s="197" t="str">
        <f t="shared" si="83"/>
        <v/>
      </c>
      <c r="AU121" s="197" t="str">
        <f t="shared" si="84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 t="str">
        <f t="shared" ref="A122:B122" si="88">IF(B32="","",B32)</f>
        <v/>
      </c>
      <c r="B122" s="197" t="str">
        <f t="shared" si="88"/>
        <v/>
      </c>
      <c r="C122" s="198" t="str">
        <f>IF(F32="","",F32)</f>
        <v/>
      </c>
      <c r="D122" s="197" t="str">
        <f>IF(A32="","",A32)</f>
        <v/>
      </c>
      <c r="E122" s="197" t="str">
        <f>IF(E32="","",E32)</f>
        <v/>
      </c>
      <c r="F122" s="197" t="str">
        <f>IF(D32="","",D32)</f>
        <v/>
      </c>
      <c r="G122" s="197" t="str">
        <f>IF(C32="","",C32)</f>
        <v/>
      </c>
      <c r="H122" s="200">
        <v>20</v>
      </c>
      <c r="I122" s="197">
        <f t="shared" si="86"/>
        <v>30041307</v>
      </c>
      <c r="J122" s="197" t="str">
        <f t="shared" si="86"/>
        <v>GPI</v>
      </c>
      <c r="K122" s="198">
        <f>IF(K29="","",$J$3)</f>
        <v>46111</v>
      </c>
      <c r="L122" s="197" t="str">
        <f>IF(J29="","",J29)</f>
        <v>RECEIVING</v>
      </c>
      <c r="M122" s="197" t="str">
        <f>IF(N29="","",N29)</f>
        <v/>
      </c>
      <c r="N122" s="197" t="str">
        <f>IF(M29="","",M29)</f>
        <v/>
      </c>
      <c r="O122" s="197" t="str">
        <f>IF(P29="","",P29)</f>
        <v/>
      </c>
      <c r="P122" s="200"/>
      <c r="Q122" s="197">
        <f t="shared" si="87"/>
        <v>30041088</v>
      </c>
      <c r="R122" s="197" t="str">
        <f t="shared" si="87"/>
        <v>SCHOLLE</v>
      </c>
      <c r="S122" s="198">
        <f>IF(T29="","",$S$3)</f>
        <v>46112</v>
      </c>
      <c r="T122" s="197" t="str">
        <f>IF(S29="","",S29)</f>
        <v>RECEIVING</v>
      </c>
      <c r="U122" s="197" t="str">
        <f>IF(W29="","",W29)</f>
        <v/>
      </c>
      <c r="V122" s="197" t="str">
        <f>IF(V29="","",V29)</f>
        <v/>
      </c>
      <c r="W122" s="197" t="str">
        <f>IF(Y29="","",Y29)</f>
        <v/>
      </c>
      <c r="X122" s="200"/>
      <c r="Y122" s="197">
        <f t="shared" si="67"/>
        <v>30040621</v>
      </c>
      <c r="Z122" s="197" t="str">
        <f t="shared" si="67"/>
        <v>PCA</v>
      </c>
      <c r="AA122" s="198">
        <f t="shared" si="68"/>
        <v>46113</v>
      </c>
      <c r="AB122" s="197" t="e">
        <f>IF(#REF!="","",#REF!)</f>
        <v>#REF!</v>
      </c>
      <c r="AC122" s="197" t="str">
        <f t="shared" si="70"/>
        <v/>
      </c>
      <c r="AD122" s="197" t="str">
        <f t="shared" si="71"/>
        <v/>
      </c>
      <c r="AE122" s="197" t="str">
        <f t="shared" si="72"/>
        <v/>
      </c>
      <c r="AF122" s="200"/>
      <c r="AG122" s="197">
        <f t="shared" si="73"/>
        <v>30040536</v>
      </c>
      <c r="AH122" s="197" t="str">
        <f t="shared" si="73"/>
        <v>SCHOLLE</v>
      </c>
      <c r="AI122" s="198">
        <f t="shared" si="74"/>
        <v>46114</v>
      </c>
      <c r="AJ122" s="197" t="str">
        <f t="shared" si="75"/>
        <v>RECEIVING</v>
      </c>
      <c r="AK122" s="197" t="str">
        <f t="shared" si="76"/>
        <v/>
      </c>
      <c r="AL122" s="197" t="str">
        <f t="shared" si="77"/>
        <v/>
      </c>
      <c r="AM122" s="197" t="str">
        <f t="shared" si="78"/>
        <v/>
      </c>
      <c r="AO122" s="197">
        <f t="shared" si="79"/>
        <v>30041288</v>
      </c>
      <c r="AP122" s="197" t="str">
        <f t="shared" si="79"/>
        <v>GPI</v>
      </c>
      <c r="AQ122" s="198">
        <f t="shared" si="80"/>
        <v>46115</v>
      </c>
      <c r="AR122" s="197" t="str">
        <f t="shared" si="81"/>
        <v>RECEIVING</v>
      </c>
      <c r="AS122" s="197" t="str">
        <f t="shared" si="82"/>
        <v/>
      </c>
      <c r="AT122" s="197" t="str">
        <f t="shared" si="83"/>
        <v/>
      </c>
      <c r="AU122" s="197" t="str">
        <f t="shared" si="84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 t="e">
        <f>IF(#REF!="","",#REF!)</f>
        <v>#REF!</v>
      </c>
      <c r="B123" s="197" t="e">
        <f>IF(#REF!="","",#REF!)</f>
        <v>#REF!</v>
      </c>
      <c r="C123" s="198" t="e">
        <f>IF(#REF!="","",#REF!)</f>
        <v>#REF!</v>
      </c>
      <c r="D123" s="197" t="e">
        <f>IF(#REF!="","",#REF!)</f>
        <v>#REF!</v>
      </c>
      <c r="E123" s="197" t="e">
        <f>IF(#REF!="","",#REF!)</f>
        <v>#REF!</v>
      </c>
      <c r="F123" s="197" t="e">
        <f>IF(#REF!="","",#REF!)</f>
        <v>#REF!</v>
      </c>
      <c r="G123" s="197" t="e">
        <f>IF(#REF!="","",#REF!)</f>
        <v>#REF!</v>
      </c>
      <c r="H123" s="200">
        <v>21</v>
      </c>
      <c r="I123" s="197">
        <f t="shared" si="86"/>
        <v>30040676</v>
      </c>
      <c r="J123" s="197" t="str">
        <f t="shared" si="86"/>
        <v>AMCOR</v>
      </c>
      <c r="K123" s="198">
        <f>IF(K30="","",$J$3)</f>
        <v>46111</v>
      </c>
      <c r="L123" s="197" t="str">
        <f>IF(J30="","",J30)</f>
        <v>RECEIVING</v>
      </c>
      <c r="M123" s="197" t="str">
        <f>IF(N30="","",N30)</f>
        <v/>
      </c>
      <c r="N123" s="197" t="str">
        <f>IF(M30="","",M30)</f>
        <v/>
      </c>
      <c r="O123" s="197" t="str">
        <f>IF(P30="","",P30)</f>
        <v/>
      </c>
      <c r="P123" s="200"/>
      <c r="Q123" s="197" t="str">
        <f t="shared" si="87"/>
        <v/>
      </c>
      <c r="R123" s="197" t="str">
        <f t="shared" si="87"/>
        <v/>
      </c>
      <c r="S123" s="198" t="str">
        <f>IF(T30="","",$S$3)</f>
        <v/>
      </c>
      <c r="T123" s="197" t="str">
        <f>IF(S30="","",S30)</f>
        <v/>
      </c>
      <c r="U123" s="197" t="str">
        <f>IF(W30="","",W30)</f>
        <v/>
      </c>
      <c r="V123" s="197" t="str">
        <f>IF(V30="","",V30)</f>
        <v/>
      </c>
      <c r="W123" s="197" t="str">
        <f>IF(Y30="","",Y30)</f>
        <v/>
      </c>
      <c r="X123" s="200"/>
      <c r="Y123" s="197">
        <f t="shared" si="67"/>
        <v>30040826</v>
      </c>
      <c r="Z123" s="197" t="str">
        <f t="shared" si="67"/>
        <v>PCA</v>
      </c>
      <c r="AA123" s="198">
        <f t="shared" si="68"/>
        <v>46113</v>
      </c>
      <c r="AB123" s="197" t="str">
        <f t="shared" si="69"/>
        <v>RECEIVING</v>
      </c>
      <c r="AC123" s="197" t="str">
        <f t="shared" si="70"/>
        <v/>
      </c>
      <c r="AD123" s="197" t="str">
        <f t="shared" si="71"/>
        <v/>
      </c>
      <c r="AE123" s="197" t="str">
        <f t="shared" si="72"/>
        <v/>
      </c>
      <c r="AF123" s="200"/>
      <c r="AG123" s="197">
        <f t="shared" si="73"/>
        <v>30039696</v>
      </c>
      <c r="AH123" s="197" t="str">
        <f t="shared" si="73"/>
        <v>CAPS</v>
      </c>
      <c r="AI123" s="198">
        <f t="shared" si="74"/>
        <v>46114</v>
      </c>
      <c r="AJ123" s="197" t="str">
        <f t="shared" si="75"/>
        <v>RECEIVING</v>
      </c>
      <c r="AK123" s="197" t="str">
        <f t="shared" si="76"/>
        <v/>
      </c>
      <c r="AL123" s="197" t="str">
        <f t="shared" si="77"/>
        <v/>
      </c>
      <c r="AM123" s="197" t="str">
        <f>IF(O58="","",O58)</f>
        <v>11AM</v>
      </c>
      <c r="AO123" s="197">
        <f t="shared" si="79"/>
        <v>30040820</v>
      </c>
      <c r="AP123" s="197" t="str">
        <f t="shared" si="79"/>
        <v>GPI</v>
      </c>
      <c r="AQ123" s="198">
        <f t="shared" si="80"/>
        <v>46115</v>
      </c>
      <c r="AR123" s="197" t="str">
        <f t="shared" si="81"/>
        <v>RECEIVING</v>
      </c>
      <c r="AS123" s="197" t="str">
        <f t="shared" si="82"/>
        <v/>
      </c>
      <c r="AT123" s="197" t="str">
        <f t="shared" si="83"/>
        <v/>
      </c>
      <c r="AU123" s="197" t="str">
        <f t="shared" si="84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/>
      <c r="B124" s="197"/>
      <c r="C124" s="198"/>
      <c r="D124" s="197"/>
      <c r="E124" s="197"/>
      <c r="F124" s="197"/>
      <c r="G124" s="197"/>
      <c r="H124" s="200">
        <v>22</v>
      </c>
      <c r="I124" s="197">
        <f t="shared" ref="I124:J124" si="89">IF(K32="","",K32)</f>
        <v>30040809</v>
      </c>
      <c r="J124" s="197" t="str">
        <f t="shared" si="89"/>
        <v>GPI</v>
      </c>
      <c r="K124" s="198">
        <f>IF(K32="","",$J$3)</f>
        <v>46111</v>
      </c>
      <c r="L124" s="197" t="str">
        <f>IF(J32="","",J32)</f>
        <v>RECEIVING</v>
      </c>
      <c r="M124" s="197" t="str">
        <f>IF(N32="","",N32)</f>
        <v/>
      </c>
      <c r="N124" s="197" t="str">
        <f>IF(M32="","",M32)</f>
        <v/>
      </c>
      <c r="O124" s="197" t="str">
        <f>IF(P32="","",P32)</f>
        <v/>
      </c>
      <c r="P124" s="200"/>
      <c r="Q124" s="197">
        <f t="shared" ref="Q124:R124" si="90">IF(T32="","",T32)</f>
        <v>30040810</v>
      </c>
      <c r="R124" s="197" t="str">
        <f t="shared" si="90"/>
        <v>GPI</v>
      </c>
      <c r="S124" s="198">
        <f>IF(T32="","",$S$3)</f>
        <v>46112</v>
      </c>
      <c r="T124" s="197" t="str">
        <f>IF(S32="","",S32)</f>
        <v>RECEIVING</v>
      </c>
      <c r="U124" s="197" t="str">
        <f>IF(W32="","",W32)</f>
        <v/>
      </c>
      <c r="V124" s="197" t="str">
        <f>IF(V32="","",V32)</f>
        <v/>
      </c>
      <c r="W124" s="197" t="str">
        <f>IF(Y32="","",Y32)</f>
        <v/>
      </c>
      <c r="X124" s="200"/>
      <c r="Y124" s="197">
        <f t="shared" si="67"/>
        <v>30040812</v>
      </c>
      <c r="Z124" s="197" t="str">
        <f t="shared" si="67"/>
        <v>GPI</v>
      </c>
      <c r="AA124" s="198">
        <f t="shared" si="68"/>
        <v>46113</v>
      </c>
      <c r="AB124" s="197" t="str">
        <f t="shared" si="69"/>
        <v>RECEIVING</v>
      </c>
      <c r="AC124" s="197" t="str">
        <f t="shared" si="70"/>
        <v/>
      </c>
      <c r="AD124" s="197" t="str">
        <f t="shared" si="71"/>
        <v/>
      </c>
      <c r="AE124" s="197" t="str">
        <f t="shared" si="72"/>
        <v/>
      </c>
      <c r="AF124" s="200"/>
      <c r="AG124" s="197">
        <f t="shared" si="73"/>
        <v>30040813</v>
      </c>
      <c r="AH124" s="197" t="str">
        <f t="shared" si="73"/>
        <v>GPI</v>
      </c>
      <c r="AI124" s="198">
        <f t="shared" si="74"/>
        <v>46114</v>
      </c>
      <c r="AJ124" s="197" t="str">
        <f t="shared" si="75"/>
        <v>RECEIVING</v>
      </c>
      <c r="AK124" s="197" t="str">
        <f t="shared" si="76"/>
        <v/>
      </c>
      <c r="AL124" s="197" t="str">
        <f t="shared" si="77"/>
        <v/>
      </c>
      <c r="AM124" s="197" t="str">
        <f t="shared" si="78"/>
        <v/>
      </c>
      <c r="AO124" s="197">
        <f t="shared" si="79"/>
        <v>30041287</v>
      </c>
      <c r="AP124" s="197" t="str">
        <f t="shared" si="79"/>
        <v>GPI</v>
      </c>
      <c r="AQ124" s="198">
        <f t="shared" si="80"/>
        <v>46115</v>
      </c>
      <c r="AR124" s="197" t="str">
        <f t="shared" si="81"/>
        <v>RECEIVING</v>
      </c>
      <c r="AS124" s="197" t="str">
        <f t="shared" si="82"/>
        <v/>
      </c>
      <c r="AT124" s="197" t="str">
        <f t="shared" si="83"/>
        <v/>
      </c>
      <c r="AU124" s="197" t="str">
        <f t="shared" si="84"/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/>
      <c r="B125" s="197"/>
      <c r="C125" s="198"/>
      <c r="D125" s="197"/>
      <c r="E125" s="197"/>
      <c r="F125" s="197"/>
      <c r="G125" s="197"/>
      <c r="H125" s="200">
        <v>23</v>
      </c>
      <c r="I125" s="197" t="e">
        <f>IF(#REF!="","",#REF!)</f>
        <v>#REF!</v>
      </c>
      <c r="J125" s="197" t="e">
        <f>IF(#REF!="","",#REF!)</f>
        <v>#REF!</v>
      </c>
      <c r="K125" s="198" t="e">
        <f>IF(#REF!="","",$J$3)</f>
        <v>#REF!</v>
      </c>
      <c r="L125" s="197" t="e">
        <f>IF(#REF!="","",#REF!)</f>
        <v>#REF!</v>
      </c>
      <c r="M125" s="197" t="e">
        <f>IF(#REF!="","",#REF!)</f>
        <v>#REF!</v>
      </c>
      <c r="N125" s="197" t="e">
        <f>IF(#REF!="","",#REF!)</f>
        <v>#REF!</v>
      </c>
      <c r="O125" s="197" t="e">
        <f>IF(#REF!="","",#REF!)</f>
        <v>#REF!</v>
      </c>
      <c r="P125" s="200"/>
      <c r="Q125" s="197" t="e">
        <f>IF(#REF!="","",#REF!)</f>
        <v>#REF!</v>
      </c>
      <c r="R125" s="197" t="e">
        <f>IF(#REF!="","",#REF!)</f>
        <v>#REF!</v>
      </c>
      <c r="S125" s="198" t="e">
        <f>IF(#REF!="","",$S$3)</f>
        <v>#REF!</v>
      </c>
      <c r="T125" s="197" t="e">
        <f>IF(#REF!="","",#REF!)</f>
        <v>#REF!</v>
      </c>
      <c r="U125" s="197" t="e">
        <f>IF(#REF!="","",#REF!)</f>
        <v>#REF!</v>
      </c>
      <c r="V125" s="197" t="e">
        <f>IF(#REF!="","",#REF!)</f>
        <v>#REF!</v>
      </c>
      <c r="W125" s="197" t="e">
        <f>IF(#REF!="","",#REF!)</f>
        <v>#REF!</v>
      </c>
      <c r="X125" s="200"/>
      <c r="Y125" s="197" t="e">
        <f>IF(#REF!="","",#REF!)</f>
        <v>#REF!</v>
      </c>
      <c r="Z125" s="197" t="e">
        <f>IF(#REF!="","",#REF!)</f>
        <v>#REF!</v>
      </c>
      <c r="AA125" s="198" t="e">
        <f>IF(#REF!="","",$A$34)</f>
        <v>#REF!</v>
      </c>
      <c r="AB125" s="197" t="e">
        <f>IF(#REF!="","",#REF!)</f>
        <v>#REF!</v>
      </c>
      <c r="AC125" s="197" t="e">
        <f>IF(#REF!="","",#REF!)</f>
        <v>#REF!</v>
      </c>
      <c r="AD125" s="197" t="e">
        <f>IF(#REF!="","",#REF!)</f>
        <v>#REF!</v>
      </c>
      <c r="AE125" s="197" t="e">
        <f>IF(#REF!="","",#REF!)</f>
        <v>#REF!</v>
      </c>
      <c r="AF125" s="200"/>
      <c r="AG125" s="197" t="e">
        <f>IF(#REF!="","",#REF!)</f>
        <v>#REF!</v>
      </c>
      <c r="AH125" s="197" t="e">
        <f>IF(#REF!="","",#REF!)</f>
        <v>#REF!</v>
      </c>
      <c r="AI125" s="198" t="e">
        <f>IF(#REF!="","",$J$34)</f>
        <v>#REF!</v>
      </c>
      <c r="AJ125" s="197" t="e">
        <f>IF(#REF!="","",#REF!)</f>
        <v>#REF!</v>
      </c>
      <c r="AK125" s="197" t="e">
        <f>IF(#REF!="","",#REF!)</f>
        <v>#REF!</v>
      </c>
      <c r="AL125" s="197" t="e">
        <f>IF(#REF!="","",#REF!)</f>
        <v>#REF!</v>
      </c>
      <c r="AM125" s="197" t="e">
        <f>IF(#REF!="","",#REF!)</f>
        <v>#REF!</v>
      </c>
      <c r="AO125" s="197" t="e">
        <f>IF(#REF!="","",#REF!)</f>
        <v>#REF!</v>
      </c>
      <c r="AP125" s="197" t="e">
        <f>IF(#REF!="","",#REF!)</f>
        <v>#REF!</v>
      </c>
      <c r="AQ125" s="198" t="e">
        <f>IF(#REF!="","",$S$34)</f>
        <v>#REF!</v>
      </c>
      <c r="AR125" s="197" t="e">
        <f>IF(#REF!="","",#REF!)</f>
        <v>#REF!</v>
      </c>
      <c r="AS125" s="197" t="e">
        <f>IF(#REF!="","",#REF!)</f>
        <v>#REF!</v>
      </c>
      <c r="AT125" s="197" t="e">
        <f>IF(#REF!="","",#REF!)</f>
        <v>#REF!</v>
      </c>
      <c r="AU125" s="197" t="e">
        <f>IF(#REF!="","",#REF!)</f>
        <v>#REF!</v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ref="A129:A134" si="91">C5</f>
        <v>80393</v>
      </c>
      <c r="B129" s="202">
        <f t="shared" ref="B129:B134" si="92">F5</f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91"/>
        <v>80316</v>
      </c>
      <c r="B130" s="202">
        <f t="shared" si="92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91"/>
        <v>80317</v>
      </c>
      <c r="B131" s="202">
        <f t="shared" si="92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91"/>
        <v>80318</v>
      </c>
      <c r="B132" s="202">
        <f t="shared" si="92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91"/>
        <v>80319</v>
      </c>
      <c r="B133" s="202">
        <f t="shared" si="92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80320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ref="A135:A145" si="93">C13</f>
        <v>80323</v>
      </c>
      <c r="B135" s="202">
        <f t="shared" ref="B135:B145" si="94">F13</f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3"/>
        <v>80361</v>
      </c>
      <c r="B136" s="202">
        <f t="shared" si="94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3"/>
        <v>80362</v>
      </c>
      <c r="B137" s="202">
        <f t="shared" si="94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3"/>
        <v>80363</v>
      </c>
      <c r="B138" s="202">
        <f t="shared" si="94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3"/>
        <v>4501355327</v>
      </c>
      <c r="B139" s="202" t="str">
        <f t="shared" si="94"/>
        <v>9AM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3"/>
        <v>4501355328</v>
      </c>
      <c r="B140" s="202" t="str">
        <f t="shared" si="94"/>
        <v>11AM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3"/>
        <v>4501355329</v>
      </c>
      <c r="B141" s="202" t="str">
        <f t="shared" si="94"/>
        <v>1PM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3"/>
        <v>4501355330</v>
      </c>
      <c r="B142" s="202" t="str">
        <f t="shared" si="94"/>
        <v>3PM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3"/>
        <v>0</v>
      </c>
      <c r="B143" s="202">
        <f t="shared" si="94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93"/>
        <v>0</v>
      </c>
      <c r="B144" s="202">
        <f t="shared" si="94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93"/>
        <v>0</v>
      </c>
      <c r="B145" s="202">
        <f t="shared" si="94"/>
        <v>0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 t="e">
        <f>#REF!</f>
        <v>#REF!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C29</f>
        <v>0</v>
      </c>
      <c r="B148" s="202">
        <f>F29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C30</f>
        <v>0</v>
      </c>
      <c r="B149" s="202">
        <f>F30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>
        <f>C32</f>
        <v>0</v>
      </c>
      <c r="B150" s="202">
        <f>F32</f>
        <v>0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 t="e">
        <f>#REF!</f>
        <v>#REF!</v>
      </c>
      <c r="B151" s="202" t="e">
        <f>#REF!</f>
        <v>#REF!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0"/>
      <c r="AP151" s="200"/>
      <c r="AQ151" s="200"/>
      <c r="AR151" s="200"/>
      <c r="AS151" s="200"/>
    </row>
    <row r="152" spans="1:45" x14ac:dyDescent="0.25">
      <c r="A152" s="200">
        <f t="shared" ref="A152:A162" si="95">C33</f>
        <v>0</v>
      </c>
      <c r="B152" s="202">
        <f t="shared" ref="B152:B162" si="96">F33</f>
        <v>0</v>
      </c>
    </row>
    <row r="153" spans="1:45" x14ac:dyDescent="0.25">
      <c r="A153" s="200">
        <f t="shared" si="95"/>
        <v>0</v>
      </c>
      <c r="B153" s="202">
        <f t="shared" si="96"/>
        <v>0</v>
      </c>
    </row>
    <row r="154" spans="1:45" x14ac:dyDescent="0.25">
      <c r="A154" s="200" t="str">
        <f t="shared" si="95"/>
        <v>P/U</v>
      </c>
      <c r="B154" s="202" t="str">
        <f t="shared" si="96"/>
        <v>Plan APT</v>
      </c>
    </row>
    <row r="155" spans="1:45" x14ac:dyDescent="0.25">
      <c r="A155" s="200">
        <f t="shared" si="95"/>
        <v>81108</v>
      </c>
      <c r="B155" s="202">
        <f t="shared" si="96"/>
        <v>0</v>
      </c>
    </row>
    <row r="156" spans="1:45" x14ac:dyDescent="0.25">
      <c r="A156" s="200">
        <f t="shared" si="95"/>
        <v>81132</v>
      </c>
      <c r="B156" s="202">
        <f t="shared" si="96"/>
        <v>0</v>
      </c>
    </row>
    <row r="157" spans="1:45" x14ac:dyDescent="0.25">
      <c r="A157" s="200">
        <f t="shared" si="95"/>
        <v>81142</v>
      </c>
      <c r="B157" s="202">
        <f t="shared" si="96"/>
        <v>0</v>
      </c>
    </row>
    <row r="158" spans="1:45" x14ac:dyDescent="0.25">
      <c r="A158" s="200">
        <f t="shared" si="95"/>
        <v>81143</v>
      </c>
      <c r="B158" s="202">
        <f t="shared" si="96"/>
        <v>0</v>
      </c>
    </row>
    <row r="159" spans="1:45" x14ac:dyDescent="0.25">
      <c r="A159" s="200">
        <f t="shared" si="95"/>
        <v>81144</v>
      </c>
      <c r="B159" s="202">
        <f t="shared" si="96"/>
        <v>0</v>
      </c>
    </row>
    <row r="160" spans="1:45" x14ac:dyDescent="0.25">
      <c r="A160" s="200">
        <f t="shared" si="95"/>
        <v>81145</v>
      </c>
      <c r="B160" s="202">
        <f t="shared" si="96"/>
        <v>0</v>
      </c>
    </row>
    <row r="161" spans="1:2" x14ac:dyDescent="0.25">
      <c r="A161" s="200">
        <f t="shared" si="95"/>
        <v>81146</v>
      </c>
      <c r="B161" s="202">
        <f t="shared" si="96"/>
        <v>0</v>
      </c>
    </row>
    <row r="162" spans="1:2" x14ac:dyDescent="0.25">
      <c r="A162" s="200">
        <f t="shared" si="95"/>
        <v>81147</v>
      </c>
      <c r="B162" s="202">
        <f t="shared" si="96"/>
        <v>0</v>
      </c>
    </row>
    <row r="163" spans="1:2" x14ac:dyDescent="0.25">
      <c r="A163" s="200">
        <f t="shared" ref="A163:A176" si="97">C46</f>
        <v>81151</v>
      </c>
      <c r="B163" s="202">
        <f t="shared" ref="B163:B176" si="98">F46</f>
        <v>0</v>
      </c>
    </row>
    <row r="164" spans="1:2" x14ac:dyDescent="0.25">
      <c r="A164" s="200">
        <f t="shared" si="97"/>
        <v>81152</v>
      </c>
      <c r="B164" s="202">
        <f t="shared" si="98"/>
        <v>0</v>
      </c>
    </row>
    <row r="165" spans="1:2" x14ac:dyDescent="0.25">
      <c r="A165" s="200">
        <f t="shared" si="97"/>
        <v>81153</v>
      </c>
      <c r="B165" s="202">
        <f t="shared" si="98"/>
        <v>0</v>
      </c>
    </row>
    <row r="166" spans="1:2" x14ac:dyDescent="0.25">
      <c r="A166" s="200">
        <f t="shared" si="97"/>
        <v>81154</v>
      </c>
      <c r="B166" s="202">
        <f t="shared" si="98"/>
        <v>0</v>
      </c>
    </row>
    <row r="167" spans="1:2" x14ac:dyDescent="0.25">
      <c r="A167" s="200">
        <f t="shared" si="97"/>
        <v>81155</v>
      </c>
      <c r="B167" s="202">
        <f t="shared" si="98"/>
        <v>0</v>
      </c>
    </row>
    <row r="168" spans="1:2" x14ac:dyDescent="0.25">
      <c r="A168" s="200">
        <f t="shared" si="97"/>
        <v>81156</v>
      </c>
      <c r="B168" s="202">
        <f t="shared" si="98"/>
        <v>0</v>
      </c>
    </row>
    <row r="169" spans="1:2" x14ac:dyDescent="0.25">
      <c r="A169" s="200">
        <f t="shared" si="97"/>
        <v>4501356266</v>
      </c>
      <c r="B169" s="202" t="str">
        <f t="shared" si="98"/>
        <v>11AM</v>
      </c>
    </row>
    <row r="170" spans="1:2" x14ac:dyDescent="0.25">
      <c r="A170" s="200">
        <f t="shared" si="97"/>
        <v>4501356267</v>
      </c>
      <c r="B170" s="202" t="str">
        <f t="shared" si="98"/>
        <v>3PM</v>
      </c>
    </row>
    <row r="171" spans="1:2" x14ac:dyDescent="0.25">
      <c r="A171" s="200">
        <f t="shared" si="97"/>
        <v>0</v>
      </c>
      <c r="B171" s="202">
        <f t="shared" si="98"/>
        <v>0</v>
      </c>
    </row>
    <row r="172" spans="1:2" x14ac:dyDescent="0.25">
      <c r="A172" s="200">
        <f t="shared" si="97"/>
        <v>0</v>
      </c>
      <c r="B172" s="202">
        <f t="shared" si="98"/>
        <v>0</v>
      </c>
    </row>
    <row r="173" spans="1:2" x14ac:dyDescent="0.25">
      <c r="A173" s="200" t="str">
        <f t="shared" si="97"/>
        <v>CHEP</v>
      </c>
      <c r="B173" s="202">
        <f t="shared" si="98"/>
        <v>0</v>
      </c>
    </row>
    <row r="174" spans="1:2" x14ac:dyDescent="0.25">
      <c r="A174" s="200" t="str">
        <f t="shared" si="97"/>
        <v>PCA</v>
      </c>
      <c r="B174" s="202" t="str">
        <f t="shared" si="98"/>
        <v>7AM</v>
      </c>
    </row>
    <row r="175" spans="1:2" x14ac:dyDescent="0.25">
      <c r="A175" s="200" t="str">
        <f t="shared" si="97"/>
        <v>PCA</v>
      </c>
      <c r="B175" s="202" t="str">
        <f t="shared" si="98"/>
        <v>8AM</v>
      </c>
    </row>
    <row r="176" spans="1:2" x14ac:dyDescent="0.25">
      <c r="A176" s="200" t="str">
        <f t="shared" si="97"/>
        <v>GPI</v>
      </c>
      <c r="B176" s="202" t="str">
        <f t="shared" si="98"/>
        <v>9AM</v>
      </c>
    </row>
    <row r="177" spans="1:2" x14ac:dyDescent="0.25">
      <c r="A177" s="200" t="e">
        <f>#REF!</f>
        <v>#REF!</v>
      </c>
      <c r="B177" s="202" t="e">
        <f>#REF!</f>
        <v>#REF!</v>
      </c>
    </row>
    <row r="178" spans="1:2" x14ac:dyDescent="0.25">
      <c r="A178" s="129">
        <f t="shared" ref="A178:A183" si="99">L5</f>
        <v>81065</v>
      </c>
      <c r="B178" s="203">
        <f t="shared" ref="B178:B183" si="100">O5</f>
        <v>0</v>
      </c>
    </row>
    <row r="179" spans="1:2" x14ac:dyDescent="0.25">
      <c r="A179" s="129">
        <f t="shared" si="99"/>
        <v>81076</v>
      </c>
      <c r="B179" s="203">
        <f t="shared" si="100"/>
        <v>0</v>
      </c>
    </row>
    <row r="180" spans="1:2" x14ac:dyDescent="0.25">
      <c r="A180" s="129">
        <f t="shared" si="99"/>
        <v>81093</v>
      </c>
      <c r="B180" s="203">
        <f t="shared" si="100"/>
        <v>0</v>
      </c>
    </row>
    <row r="181" spans="1:2" x14ac:dyDescent="0.25">
      <c r="A181" s="129">
        <f t="shared" si="99"/>
        <v>81104</v>
      </c>
      <c r="B181" s="203">
        <f t="shared" si="100"/>
        <v>0</v>
      </c>
    </row>
    <row r="182" spans="1:2" x14ac:dyDescent="0.25">
      <c r="A182" s="129">
        <f t="shared" si="99"/>
        <v>81109</v>
      </c>
      <c r="B182" s="203">
        <f t="shared" si="100"/>
        <v>0</v>
      </c>
    </row>
    <row r="183" spans="1:2" x14ac:dyDescent="0.25">
      <c r="A183" s="129">
        <f t="shared" si="99"/>
        <v>81120</v>
      </c>
      <c r="B183" s="203">
        <f t="shared" si="100"/>
        <v>0</v>
      </c>
    </row>
    <row r="184" spans="1:2" x14ac:dyDescent="0.25">
      <c r="A184" s="129">
        <f t="shared" ref="A184:A194" si="101">L13</f>
        <v>81128</v>
      </c>
      <c r="B184" s="203">
        <f t="shared" ref="B184:B194" si="102">O13</f>
        <v>0</v>
      </c>
    </row>
    <row r="185" spans="1:2" x14ac:dyDescent="0.25">
      <c r="A185" s="129">
        <f t="shared" si="101"/>
        <v>81129</v>
      </c>
      <c r="B185" s="203">
        <f t="shared" si="102"/>
        <v>0</v>
      </c>
    </row>
    <row r="186" spans="1:2" x14ac:dyDescent="0.25">
      <c r="A186" s="129">
        <f t="shared" si="101"/>
        <v>81130</v>
      </c>
      <c r="B186" s="203">
        <f t="shared" si="102"/>
        <v>0</v>
      </c>
    </row>
    <row r="187" spans="1:2" x14ac:dyDescent="0.25">
      <c r="A187" s="129">
        <f t="shared" si="101"/>
        <v>81131</v>
      </c>
      <c r="B187" s="203">
        <f t="shared" si="102"/>
        <v>0</v>
      </c>
    </row>
    <row r="188" spans="1:2" x14ac:dyDescent="0.25">
      <c r="A188" s="129">
        <f t="shared" si="101"/>
        <v>81137</v>
      </c>
      <c r="B188" s="203">
        <f t="shared" si="102"/>
        <v>0</v>
      </c>
    </row>
    <row r="189" spans="1:2" x14ac:dyDescent="0.25">
      <c r="A189" s="129">
        <f t="shared" si="101"/>
        <v>81148</v>
      </c>
      <c r="B189" s="203">
        <f t="shared" si="102"/>
        <v>0</v>
      </c>
    </row>
    <row r="190" spans="1:2" x14ac:dyDescent="0.25">
      <c r="A190" s="129">
        <f t="shared" si="101"/>
        <v>81091</v>
      </c>
      <c r="B190" s="203">
        <f t="shared" si="102"/>
        <v>0</v>
      </c>
    </row>
    <row r="191" spans="1:2" x14ac:dyDescent="0.25">
      <c r="A191" s="129">
        <f t="shared" si="101"/>
        <v>81092</v>
      </c>
      <c r="B191" s="203">
        <f t="shared" si="102"/>
        <v>0</v>
      </c>
    </row>
    <row r="192" spans="1:2" x14ac:dyDescent="0.25">
      <c r="A192" s="129">
        <f t="shared" si="101"/>
        <v>0</v>
      </c>
      <c r="B192" s="203">
        <f t="shared" si="102"/>
        <v>0</v>
      </c>
    </row>
    <row r="193" spans="1:2" x14ac:dyDescent="0.25">
      <c r="A193" s="129">
        <f t="shared" si="101"/>
        <v>4501355649</v>
      </c>
      <c r="B193" s="203" t="str">
        <f t="shared" si="102"/>
        <v>1PM</v>
      </c>
    </row>
    <row r="194" spans="1:2" x14ac:dyDescent="0.25">
      <c r="A194" s="129">
        <f t="shared" si="101"/>
        <v>4501355650</v>
      </c>
      <c r="B194" s="203" t="str">
        <f t="shared" si="102"/>
        <v>3PM</v>
      </c>
    </row>
    <row r="195" spans="1:2" x14ac:dyDescent="0.25">
      <c r="A195" s="129" t="str">
        <f>L27</f>
        <v>AMCOR</v>
      </c>
      <c r="B195" s="203" t="str">
        <f>O27</f>
        <v>8AM</v>
      </c>
    </row>
    <row r="196" spans="1:2" x14ac:dyDescent="0.25">
      <c r="A196" s="129" t="str">
        <f>L28</f>
        <v>AMCOR</v>
      </c>
      <c r="B196" s="203" t="str">
        <f>O28</f>
        <v>7AM</v>
      </c>
    </row>
    <row r="197" spans="1:2" x14ac:dyDescent="0.25">
      <c r="A197" s="129" t="str">
        <f>L29</f>
        <v>GPI</v>
      </c>
      <c r="B197" s="203" t="str">
        <f>O29</f>
        <v>10AM</v>
      </c>
    </row>
    <row r="198" spans="1:2" x14ac:dyDescent="0.25">
      <c r="A198" s="129" t="str">
        <f>L30</f>
        <v>AMCOR</v>
      </c>
      <c r="B198" s="203" t="str">
        <f>O30</f>
        <v>9AM</v>
      </c>
    </row>
    <row r="199" spans="1:2" x14ac:dyDescent="0.25">
      <c r="A199" s="129" t="str">
        <f>L32</f>
        <v>GPI</v>
      </c>
      <c r="B199" s="203" t="str">
        <f>O32</f>
        <v>1PM</v>
      </c>
    </row>
    <row r="200" spans="1:2" x14ac:dyDescent="0.25">
      <c r="A200" s="129" t="e">
        <f>#REF!</f>
        <v>#REF!</v>
      </c>
      <c r="B200" s="203" t="e">
        <f>#REF!</f>
        <v>#REF!</v>
      </c>
    </row>
    <row r="201" spans="1:2" x14ac:dyDescent="0.25">
      <c r="A201" s="129">
        <f t="shared" ref="A201:A211" si="103">L33</f>
        <v>0</v>
      </c>
      <c r="B201" s="203">
        <f t="shared" ref="B201:B211" si="104">O33</f>
        <v>0</v>
      </c>
    </row>
    <row r="202" spans="1:2" x14ac:dyDescent="0.25">
      <c r="A202" s="129">
        <f t="shared" si="103"/>
        <v>0</v>
      </c>
      <c r="B202" s="203">
        <f t="shared" si="104"/>
        <v>0</v>
      </c>
    </row>
    <row r="203" spans="1:2" x14ac:dyDescent="0.25">
      <c r="A203" s="129" t="str">
        <f t="shared" si="103"/>
        <v>P/U</v>
      </c>
      <c r="B203" s="203" t="str">
        <f t="shared" si="104"/>
        <v>Plan APT</v>
      </c>
    </row>
    <row r="204" spans="1:2" x14ac:dyDescent="0.25">
      <c r="A204" s="129">
        <f t="shared" si="103"/>
        <v>81077</v>
      </c>
      <c r="B204" s="203">
        <f t="shared" si="104"/>
        <v>0</v>
      </c>
    </row>
    <row r="205" spans="1:2" x14ac:dyDescent="0.25">
      <c r="A205" s="129">
        <f t="shared" si="103"/>
        <v>81078</v>
      </c>
      <c r="B205" s="203">
        <f t="shared" si="104"/>
        <v>0</v>
      </c>
    </row>
    <row r="206" spans="1:2" x14ac:dyDescent="0.25">
      <c r="A206" s="129">
        <f t="shared" si="103"/>
        <v>81079</v>
      </c>
      <c r="B206" s="203">
        <f t="shared" si="104"/>
        <v>0</v>
      </c>
    </row>
    <row r="207" spans="1:2" x14ac:dyDescent="0.25">
      <c r="A207" s="129">
        <f t="shared" si="103"/>
        <v>81080</v>
      </c>
      <c r="B207" s="203">
        <f t="shared" si="104"/>
        <v>0</v>
      </c>
    </row>
    <row r="208" spans="1:2" x14ac:dyDescent="0.25">
      <c r="A208" s="129">
        <f t="shared" si="103"/>
        <v>81081</v>
      </c>
      <c r="B208" s="203">
        <f t="shared" si="104"/>
        <v>0</v>
      </c>
    </row>
    <row r="209" spans="1:2" x14ac:dyDescent="0.25">
      <c r="A209" s="129">
        <f t="shared" si="103"/>
        <v>81107</v>
      </c>
      <c r="B209" s="203">
        <f t="shared" si="104"/>
        <v>0</v>
      </c>
    </row>
    <row r="210" spans="1:2" x14ac:dyDescent="0.25">
      <c r="A210" s="129">
        <f t="shared" si="103"/>
        <v>81133</v>
      </c>
      <c r="B210" s="203">
        <f t="shared" si="104"/>
        <v>0</v>
      </c>
    </row>
    <row r="211" spans="1:2" x14ac:dyDescent="0.25">
      <c r="A211" s="129">
        <f t="shared" si="103"/>
        <v>81134</v>
      </c>
      <c r="B211" s="203">
        <f t="shared" si="104"/>
        <v>0</v>
      </c>
    </row>
    <row r="212" spans="1:2" x14ac:dyDescent="0.25">
      <c r="A212" s="129">
        <f t="shared" ref="A212:A225" si="105">L46</f>
        <v>81138</v>
      </c>
      <c r="B212" s="203">
        <f t="shared" ref="B212:B225" si="106">O46</f>
        <v>0</v>
      </c>
    </row>
    <row r="213" spans="1:2" x14ac:dyDescent="0.25">
      <c r="A213" s="129">
        <f t="shared" si="105"/>
        <v>81139</v>
      </c>
      <c r="B213" s="203">
        <f t="shared" si="106"/>
        <v>0</v>
      </c>
    </row>
    <row r="214" spans="1:2" x14ac:dyDescent="0.25">
      <c r="A214" s="129">
        <f t="shared" si="105"/>
        <v>81140</v>
      </c>
      <c r="B214" s="203">
        <f t="shared" si="106"/>
        <v>0</v>
      </c>
    </row>
    <row r="215" spans="1:2" x14ac:dyDescent="0.25">
      <c r="A215" s="129">
        <f t="shared" si="105"/>
        <v>81141</v>
      </c>
      <c r="B215" s="203">
        <f t="shared" si="106"/>
        <v>0</v>
      </c>
    </row>
    <row r="216" spans="1:2" x14ac:dyDescent="0.25">
      <c r="A216" s="129">
        <f t="shared" si="105"/>
        <v>81087</v>
      </c>
      <c r="B216" s="203">
        <f t="shared" si="106"/>
        <v>0</v>
      </c>
    </row>
    <row r="217" spans="1:2" x14ac:dyDescent="0.25">
      <c r="A217" s="129">
        <f t="shared" si="105"/>
        <v>81088</v>
      </c>
      <c r="B217" s="203">
        <f t="shared" si="106"/>
        <v>46115</v>
      </c>
    </row>
    <row r="218" spans="1:2" x14ac:dyDescent="0.25">
      <c r="A218" s="129">
        <f t="shared" si="105"/>
        <v>4501356618</v>
      </c>
      <c r="B218" s="203">
        <f t="shared" si="106"/>
        <v>0</v>
      </c>
    </row>
    <row r="219" spans="1:2" x14ac:dyDescent="0.25">
      <c r="A219" s="129">
        <f t="shared" si="105"/>
        <v>4501356619</v>
      </c>
      <c r="B219" s="203">
        <f t="shared" si="106"/>
        <v>0</v>
      </c>
    </row>
    <row r="220" spans="1:2" x14ac:dyDescent="0.25">
      <c r="A220" s="129">
        <f t="shared" si="105"/>
        <v>0</v>
      </c>
      <c r="B220" s="203">
        <f t="shared" si="106"/>
        <v>0</v>
      </c>
    </row>
    <row r="221" spans="1:2" x14ac:dyDescent="0.25">
      <c r="A221" s="129">
        <f t="shared" si="105"/>
        <v>0</v>
      </c>
      <c r="B221" s="203">
        <f t="shared" si="106"/>
        <v>0</v>
      </c>
    </row>
    <row r="222" spans="1:2" x14ac:dyDescent="0.25">
      <c r="A222" s="129" t="str">
        <f t="shared" si="105"/>
        <v>CHEP</v>
      </c>
      <c r="B222" s="203">
        <f t="shared" si="106"/>
        <v>0</v>
      </c>
    </row>
    <row r="223" spans="1:2" x14ac:dyDescent="0.25">
      <c r="A223" s="129" t="str">
        <f t="shared" si="105"/>
        <v>SCHOLLE</v>
      </c>
      <c r="B223" s="203" t="str">
        <f t="shared" si="106"/>
        <v>8AM</v>
      </c>
    </row>
    <row r="224" spans="1:2" x14ac:dyDescent="0.25">
      <c r="A224" s="129" t="str">
        <f t="shared" si="105"/>
        <v>CAPS</v>
      </c>
      <c r="B224" s="203" t="e">
        <f>#REF!</f>
        <v>#REF!</v>
      </c>
    </row>
    <row r="225" spans="1:2" x14ac:dyDescent="0.25">
      <c r="A225" s="129" t="str">
        <f t="shared" si="105"/>
        <v>GPI</v>
      </c>
      <c r="B225" s="203" t="str">
        <f t="shared" si="106"/>
        <v>12PM</v>
      </c>
    </row>
    <row r="226" spans="1:2" x14ac:dyDescent="0.25">
      <c r="A226" s="129" t="e">
        <f>#REF!</f>
        <v>#REF!</v>
      </c>
      <c r="B226" s="203" t="e">
        <f>#REF!</f>
        <v>#REF!</v>
      </c>
    </row>
    <row r="227" spans="1:2" x14ac:dyDescent="0.25">
      <c r="A227" s="129">
        <f t="shared" ref="A227:A232" si="107">U5</f>
        <v>81110</v>
      </c>
      <c r="B227" s="203">
        <f t="shared" ref="B227:B232" si="108">X5</f>
        <v>0</v>
      </c>
    </row>
    <row r="228" spans="1:2" x14ac:dyDescent="0.25">
      <c r="A228" s="129">
        <f t="shared" si="107"/>
        <v>81111</v>
      </c>
      <c r="B228" s="203">
        <f t="shared" si="108"/>
        <v>0</v>
      </c>
    </row>
    <row r="229" spans="1:2" x14ac:dyDescent="0.25">
      <c r="A229" s="129">
        <f t="shared" si="107"/>
        <v>81112</v>
      </c>
      <c r="B229" s="203">
        <f t="shared" si="108"/>
        <v>0</v>
      </c>
    </row>
    <row r="230" spans="1:2" x14ac:dyDescent="0.25">
      <c r="A230" s="129">
        <f t="shared" si="107"/>
        <v>81113</v>
      </c>
      <c r="B230" s="203">
        <f t="shared" si="108"/>
        <v>0</v>
      </c>
    </row>
    <row r="231" spans="1:2" x14ac:dyDescent="0.25">
      <c r="A231" s="129">
        <f t="shared" si="107"/>
        <v>81114</v>
      </c>
      <c r="B231" s="203">
        <f t="shared" si="108"/>
        <v>0</v>
      </c>
    </row>
    <row r="232" spans="1:2" x14ac:dyDescent="0.25">
      <c r="A232" s="129">
        <f t="shared" si="107"/>
        <v>81115</v>
      </c>
      <c r="B232" s="203">
        <f t="shared" si="108"/>
        <v>0</v>
      </c>
    </row>
    <row r="233" spans="1:2" x14ac:dyDescent="0.25">
      <c r="A233" s="129">
        <f t="shared" ref="A233:A243" si="109">U13</f>
        <v>81118</v>
      </c>
      <c r="B233" s="203">
        <f t="shared" ref="B233:B243" si="110">X13</f>
        <v>0</v>
      </c>
    </row>
    <row r="234" spans="1:2" x14ac:dyDescent="0.25">
      <c r="A234" s="129">
        <f t="shared" si="109"/>
        <v>81119</v>
      </c>
      <c r="B234" s="203">
        <f t="shared" si="110"/>
        <v>0</v>
      </c>
    </row>
    <row r="235" spans="1:2" x14ac:dyDescent="0.25">
      <c r="A235" s="129">
        <f t="shared" si="109"/>
        <v>81121</v>
      </c>
      <c r="B235" s="203">
        <f t="shared" si="110"/>
        <v>0</v>
      </c>
    </row>
    <row r="236" spans="1:2" x14ac:dyDescent="0.25">
      <c r="A236" s="129">
        <f t="shared" si="109"/>
        <v>81122</v>
      </c>
      <c r="B236" s="203">
        <f t="shared" si="110"/>
        <v>0</v>
      </c>
    </row>
    <row r="237" spans="1:2" x14ac:dyDescent="0.25">
      <c r="A237" s="129">
        <f t="shared" si="109"/>
        <v>81123</v>
      </c>
      <c r="B237" s="203">
        <f t="shared" si="110"/>
        <v>0</v>
      </c>
    </row>
    <row r="238" spans="1:2" x14ac:dyDescent="0.25">
      <c r="A238" s="129">
        <f t="shared" si="109"/>
        <v>81124</v>
      </c>
      <c r="B238" s="203">
        <f t="shared" si="110"/>
        <v>0</v>
      </c>
    </row>
    <row r="239" spans="1:2" x14ac:dyDescent="0.25">
      <c r="A239" s="129">
        <f t="shared" si="109"/>
        <v>81125</v>
      </c>
      <c r="B239" s="203">
        <f t="shared" si="110"/>
        <v>0</v>
      </c>
    </row>
    <row r="240" spans="1:2" x14ac:dyDescent="0.25">
      <c r="A240" s="129">
        <f t="shared" si="109"/>
        <v>81089</v>
      </c>
      <c r="B240" s="203">
        <f t="shared" si="110"/>
        <v>0</v>
      </c>
    </row>
    <row r="241" spans="1:2" x14ac:dyDescent="0.25">
      <c r="A241" s="129">
        <f t="shared" si="109"/>
        <v>81090</v>
      </c>
      <c r="B241" s="203">
        <f t="shared" si="110"/>
        <v>0</v>
      </c>
    </row>
    <row r="242" spans="1:2" x14ac:dyDescent="0.25">
      <c r="A242" s="129">
        <f t="shared" si="109"/>
        <v>4501355878</v>
      </c>
      <c r="B242" s="203" t="str">
        <f t="shared" si="110"/>
        <v>9AM</v>
      </c>
    </row>
    <row r="243" spans="1:2" x14ac:dyDescent="0.25">
      <c r="A243" s="129">
        <f t="shared" si="109"/>
        <v>4501355879</v>
      </c>
      <c r="B243" s="203" t="str">
        <f t="shared" si="110"/>
        <v>1PM</v>
      </c>
    </row>
    <row r="244" spans="1:2" x14ac:dyDescent="0.25">
      <c r="A244" s="129" t="str">
        <f>U27</f>
        <v>AMCOR</v>
      </c>
      <c r="B244" s="203" t="str">
        <f>X27</f>
        <v>7AM</v>
      </c>
    </row>
    <row r="245" spans="1:2" x14ac:dyDescent="0.25">
      <c r="A245" s="129" t="str">
        <f>U28</f>
        <v>PCA</v>
      </c>
      <c r="B245" s="203" t="str">
        <f>X28</f>
        <v>8AM</v>
      </c>
    </row>
    <row r="246" spans="1:2" x14ac:dyDescent="0.25">
      <c r="A246" s="129" t="str">
        <f>U29</f>
        <v>SCHOLLE</v>
      </c>
      <c r="B246" s="203" t="str">
        <f>X29</f>
        <v>10AM</v>
      </c>
    </row>
    <row r="247" spans="1:2" x14ac:dyDescent="0.25">
      <c r="A247" s="129">
        <f>U30</f>
        <v>0</v>
      </c>
      <c r="B247" s="203">
        <f>X30</f>
        <v>0</v>
      </c>
    </row>
    <row r="248" spans="1:2" x14ac:dyDescent="0.25">
      <c r="A248" s="129" t="str">
        <f>U32</f>
        <v>GPI</v>
      </c>
      <c r="B248" s="203" t="str">
        <f>X32</f>
        <v>2PM</v>
      </c>
    </row>
    <row r="249" spans="1:2" x14ac:dyDescent="0.25">
      <c r="A249" s="129" t="e">
        <f>#REF!</f>
        <v>#REF!</v>
      </c>
      <c r="B249" s="203" t="e">
        <f>#REF!</f>
        <v>#REF!</v>
      </c>
    </row>
    <row r="250" spans="1:2" x14ac:dyDescent="0.25">
      <c r="A250" s="129">
        <f t="shared" ref="A250:A260" si="111">U33</f>
        <v>0</v>
      </c>
      <c r="B250" s="203">
        <f t="shared" ref="B250:B260" si="112">X33</f>
        <v>0</v>
      </c>
    </row>
    <row r="251" spans="1:2" x14ac:dyDescent="0.25">
      <c r="A251" s="129">
        <f t="shared" si="111"/>
        <v>0</v>
      </c>
      <c r="B251" s="203">
        <f t="shared" si="112"/>
        <v>0</v>
      </c>
    </row>
    <row r="252" spans="1:2" x14ac:dyDescent="0.25">
      <c r="A252" s="129" t="str">
        <f t="shared" si="111"/>
        <v>P/U</v>
      </c>
      <c r="B252" s="203" t="str">
        <f t="shared" si="112"/>
        <v>Plan APT</v>
      </c>
    </row>
    <row r="253" spans="1:2" x14ac:dyDescent="0.25">
      <c r="A253" s="129">
        <f t="shared" si="111"/>
        <v>81062</v>
      </c>
      <c r="B253" s="203">
        <f t="shared" si="112"/>
        <v>0</v>
      </c>
    </row>
    <row r="254" spans="1:2" x14ac:dyDescent="0.25">
      <c r="A254" s="129">
        <f t="shared" si="111"/>
        <v>81063</v>
      </c>
      <c r="B254" s="203">
        <f t="shared" si="112"/>
        <v>0</v>
      </c>
    </row>
    <row r="255" spans="1:2" x14ac:dyDescent="0.25">
      <c r="A255" s="129">
        <f t="shared" si="111"/>
        <v>81064</v>
      </c>
      <c r="B255" s="203">
        <f t="shared" si="112"/>
        <v>0</v>
      </c>
    </row>
    <row r="256" spans="1:2" x14ac:dyDescent="0.25">
      <c r="A256" s="129">
        <f t="shared" si="111"/>
        <v>81066</v>
      </c>
      <c r="B256" s="203">
        <f t="shared" si="112"/>
        <v>0</v>
      </c>
    </row>
    <row r="257" spans="1:2" x14ac:dyDescent="0.25">
      <c r="A257" s="129">
        <f t="shared" si="111"/>
        <v>81067</v>
      </c>
      <c r="B257" s="203">
        <f t="shared" si="112"/>
        <v>0</v>
      </c>
    </row>
    <row r="258" spans="1:2" x14ac:dyDescent="0.25">
      <c r="A258" s="129">
        <f t="shared" si="111"/>
        <v>81068</v>
      </c>
      <c r="B258" s="203">
        <f t="shared" si="112"/>
        <v>0</v>
      </c>
    </row>
    <row r="259" spans="1:2" x14ac:dyDescent="0.25">
      <c r="A259" s="129">
        <f t="shared" si="111"/>
        <v>81069</v>
      </c>
      <c r="B259" s="203">
        <f t="shared" si="112"/>
        <v>0</v>
      </c>
    </row>
    <row r="260" spans="1:2" x14ac:dyDescent="0.25">
      <c r="A260" s="129">
        <f t="shared" si="111"/>
        <v>81070</v>
      </c>
      <c r="B260" s="203">
        <f t="shared" si="112"/>
        <v>0</v>
      </c>
    </row>
    <row r="261" spans="1:2" x14ac:dyDescent="0.25">
      <c r="A261" s="129">
        <f t="shared" ref="A261:A274" si="113">U46</f>
        <v>81073</v>
      </c>
      <c r="B261" s="203">
        <f t="shared" ref="B261:B274" si="114">X46</f>
        <v>0</v>
      </c>
    </row>
    <row r="262" spans="1:2" x14ac:dyDescent="0.25">
      <c r="A262" s="129">
        <f t="shared" si="113"/>
        <v>81074</v>
      </c>
      <c r="B262" s="203">
        <f t="shared" si="114"/>
        <v>0</v>
      </c>
    </row>
    <row r="263" spans="1:2" x14ac:dyDescent="0.25">
      <c r="A263" s="129">
        <f t="shared" si="113"/>
        <v>81075</v>
      </c>
      <c r="B263" s="203">
        <f t="shared" si="114"/>
        <v>0</v>
      </c>
    </row>
    <row r="264" spans="1:2" x14ac:dyDescent="0.25">
      <c r="A264" s="129">
        <f t="shared" si="113"/>
        <v>81085</v>
      </c>
      <c r="B264" s="203">
        <f t="shared" si="114"/>
        <v>0</v>
      </c>
    </row>
    <row r="265" spans="1:2" x14ac:dyDescent="0.25">
      <c r="A265" s="129">
        <f t="shared" si="113"/>
        <v>81086</v>
      </c>
      <c r="B265" s="203">
        <f t="shared" si="114"/>
        <v>0</v>
      </c>
    </row>
    <row r="266" spans="1:2" x14ac:dyDescent="0.25">
      <c r="A266" s="129">
        <f t="shared" si="113"/>
        <v>4501356902</v>
      </c>
      <c r="B266" s="203" t="str">
        <f t="shared" si="114"/>
        <v>1PM</v>
      </c>
    </row>
    <row r="267" spans="1:2" x14ac:dyDescent="0.25">
      <c r="A267" s="129">
        <f t="shared" si="113"/>
        <v>4501356903</v>
      </c>
      <c r="B267" s="203" t="str">
        <f t="shared" si="114"/>
        <v>3PM</v>
      </c>
    </row>
    <row r="268" spans="1:2" x14ac:dyDescent="0.25">
      <c r="A268" s="129">
        <f t="shared" si="113"/>
        <v>4501356908</v>
      </c>
      <c r="B268" s="203" t="str">
        <f t="shared" si="114"/>
        <v>11AM</v>
      </c>
    </row>
    <row r="269" spans="1:2" x14ac:dyDescent="0.25">
      <c r="A269" s="129">
        <f t="shared" si="113"/>
        <v>0</v>
      </c>
      <c r="B269" s="203">
        <f t="shared" si="114"/>
        <v>0</v>
      </c>
    </row>
    <row r="270" spans="1:2" x14ac:dyDescent="0.25">
      <c r="A270" s="129">
        <f t="shared" si="113"/>
        <v>0</v>
      </c>
      <c r="B270" s="203">
        <f t="shared" si="114"/>
        <v>0</v>
      </c>
    </row>
    <row r="271" spans="1:2" x14ac:dyDescent="0.25">
      <c r="A271" s="129" t="str">
        <f t="shared" si="113"/>
        <v>CHEP</v>
      </c>
      <c r="B271" s="203">
        <f t="shared" si="114"/>
        <v>0</v>
      </c>
    </row>
    <row r="272" spans="1:2" x14ac:dyDescent="0.25">
      <c r="A272" s="129" t="str">
        <f t="shared" si="113"/>
        <v>GPI</v>
      </c>
      <c r="B272" s="203" t="str">
        <f t="shared" si="114"/>
        <v>9AM</v>
      </c>
    </row>
    <row r="273" spans="1:2" x14ac:dyDescent="0.25">
      <c r="A273" s="129" t="str">
        <f t="shared" si="113"/>
        <v>GPI</v>
      </c>
      <c r="B273" s="203" t="str">
        <f t="shared" si="114"/>
        <v>2PM</v>
      </c>
    </row>
    <row r="274" spans="1:2" x14ac:dyDescent="0.25">
      <c r="A274" s="129" t="str">
        <f t="shared" si="113"/>
        <v>GPI</v>
      </c>
      <c r="B274" s="203" t="str">
        <f t="shared" si="114"/>
        <v>3PM</v>
      </c>
    </row>
    <row r="275" spans="1:2" x14ac:dyDescent="0.25">
      <c r="A275" s="129" t="e">
        <f>#REF!</f>
        <v>#REF!</v>
      </c>
      <c r="B275" s="203" t="e">
        <f>#REF!</f>
        <v>#REF!</v>
      </c>
    </row>
  </sheetData>
  <sheetProtection formatCells="0" formatColumns="0" formatRows="0"/>
  <mergeCells count="17">
    <mergeCell ref="L73:L79"/>
    <mergeCell ref="O73:O79"/>
    <mergeCell ref="R73:R79"/>
    <mergeCell ref="U73:U79"/>
    <mergeCell ref="AB34:AJ34"/>
    <mergeCell ref="A62:I62"/>
    <mergeCell ref="L63:L69"/>
    <mergeCell ref="O63:O69"/>
    <mergeCell ref="R63:R69"/>
    <mergeCell ref="U63:U69"/>
    <mergeCell ref="A1:B1"/>
    <mergeCell ref="A3:I3"/>
    <mergeCell ref="J3:R3"/>
    <mergeCell ref="S3:AA3"/>
    <mergeCell ref="A34:I34"/>
    <mergeCell ref="J34:R34"/>
    <mergeCell ref="S34:AA34"/>
  </mergeCells>
  <conditionalFormatting sqref="AB34 J33:J34 S33:S34 S62 AB36:AB42 J62 AB48:AB49 A33:A34 AB51:AB62 A90 H100:H101 J82:J90 J92:J99 S80:S101 A100:A102 A29:A31 A15:A27 AK61:AK101 AB70:AB101">
    <cfRule type="cellIs" dxfId="5791" priority="345" operator="equal">
      <formula>"SLC"</formula>
    </cfRule>
  </conditionalFormatting>
  <conditionalFormatting sqref="AB34 J33:J34 S33:S34 S62 AB36:AB42 J62 AB48:AB49 A33:A34 AB51:AB62 A90 H100:H101 J82:J90 J92:J99 S80:S101 A100:A102 A29:A31 A15:A27 AK61:AK101 AB70:AB101">
    <cfRule type="cellIs" dxfId="5790" priority="341" operator="equal">
      <formula>"IDF"</formula>
    </cfRule>
    <cfRule type="cellIs" dxfId="5789" priority="342" operator="equal">
      <formula>"Costco"</formula>
    </cfRule>
    <cfRule type="cellIs" dxfId="5788" priority="343" operator="equal">
      <formula>"Gutzy"</formula>
    </cfRule>
    <cfRule type="cellIs" dxfId="5787" priority="344" operator="equal">
      <formula>"LCP"</formula>
    </cfRule>
  </conditionalFormatting>
  <conditionalFormatting sqref="S62 AB36:AB42 J62 AB48:AB49 AB51:AB62 A90 H100:H101 J82:J90 J92:J99 S80:S101 A100:A101 A29:A31 A15:A27 AB70:AB101">
    <cfRule type="cellIs" dxfId="5786" priority="340" operator="equal">
      <formula>"Receiving"</formula>
    </cfRule>
  </conditionalFormatting>
  <conditionalFormatting sqref="AB50">
    <cfRule type="cellIs" dxfId="5785" priority="339" operator="equal">
      <formula>"SLC"</formula>
    </cfRule>
  </conditionalFormatting>
  <conditionalFormatting sqref="AB50">
    <cfRule type="cellIs" dxfId="5784" priority="335" operator="equal">
      <formula>"IDF"</formula>
    </cfRule>
    <cfRule type="cellIs" dxfId="5783" priority="336" operator="equal">
      <formula>"Costco"</formula>
    </cfRule>
    <cfRule type="cellIs" dxfId="5782" priority="337" operator="equal">
      <formula>"Gutzy"</formula>
    </cfRule>
    <cfRule type="cellIs" dxfId="5781" priority="338" operator="equal">
      <formula>"LCP"</formula>
    </cfRule>
  </conditionalFormatting>
  <conditionalFormatting sqref="AB50">
    <cfRule type="cellIs" dxfId="5780" priority="334" operator="equal">
      <formula>"Receiving"</formula>
    </cfRule>
  </conditionalFormatting>
  <conditionalFormatting sqref="AB43">
    <cfRule type="cellIs" dxfId="5779" priority="333" operator="equal">
      <formula>"SLC"</formula>
    </cfRule>
  </conditionalFormatting>
  <conditionalFormatting sqref="AB43">
    <cfRule type="cellIs" dxfId="5778" priority="329" operator="equal">
      <formula>"IDF"</formula>
    </cfRule>
    <cfRule type="cellIs" dxfId="5777" priority="330" operator="equal">
      <formula>"Costco"</formula>
    </cfRule>
    <cfRule type="cellIs" dxfId="5776" priority="331" operator="equal">
      <formula>"Gutzy"</formula>
    </cfRule>
    <cfRule type="cellIs" dxfId="5775" priority="332" operator="equal">
      <formula>"LCP"</formula>
    </cfRule>
  </conditionalFormatting>
  <conditionalFormatting sqref="AB43">
    <cfRule type="cellIs" dxfId="5774" priority="328" operator="equal">
      <formula>"Receiving"</formula>
    </cfRule>
  </conditionalFormatting>
  <conditionalFormatting sqref="AB44:AB46">
    <cfRule type="cellIs" dxfId="5773" priority="327" operator="equal">
      <formula>"SLC"</formula>
    </cfRule>
  </conditionalFormatting>
  <conditionalFormatting sqref="AB44:AB46">
    <cfRule type="cellIs" dxfId="5772" priority="323" operator="equal">
      <formula>"IDF"</formula>
    </cfRule>
    <cfRule type="cellIs" dxfId="5771" priority="324" operator="equal">
      <formula>"Costco"</formula>
    </cfRule>
    <cfRule type="cellIs" dxfId="5770" priority="325" operator="equal">
      <formula>"Gutzy"</formula>
    </cfRule>
    <cfRule type="cellIs" dxfId="5769" priority="326" operator="equal">
      <formula>"LCP"</formula>
    </cfRule>
  </conditionalFormatting>
  <conditionalFormatting sqref="AB44:AB46">
    <cfRule type="cellIs" dxfId="5768" priority="322" operator="equal">
      <formula>"Receiving"</formula>
    </cfRule>
  </conditionalFormatting>
  <conditionalFormatting sqref="AB47">
    <cfRule type="cellIs" dxfId="5767" priority="321" operator="equal">
      <formula>"SLC"</formula>
    </cfRule>
  </conditionalFormatting>
  <conditionalFormatting sqref="AB47">
    <cfRule type="cellIs" dxfId="5766" priority="317" operator="equal">
      <formula>"IDF"</formula>
    </cfRule>
    <cfRule type="cellIs" dxfId="5765" priority="318" operator="equal">
      <formula>"Costco"</formula>
    </cfRule>
    <cfRule type="cellIs" dxfId="5764" priority="319" operator="equal">
      <formula>"Gutzy"</formula>
    </cfRule>
    <cfRule type="cellIs" dxfId="5763" priority="320" operator="equal">
      <formula>"LCP"</formula>
    </cfRule>
  </conditionalFormatting>
  <conditionalFormatting sqref="AB47">
    <cfRule type="cellIs" dxfId="5762" priority="316" operator="equal">
      <formula>"Receiving"</formula>
    </cfRule>
  </conditionalFormatting>
  <conditionalFormatting sqref="I102">
    <cfRule type="cellIs" dxfId="5761" priority="315" operator="equal">
      <formula>"SLC"</formula>
    </cfRule>
  </conditionalFormatting>
  <conditionalFormatting sqref="I102">
    <cfRule type="cellIs" dxfId="5760" priority="311" operator="equal">
      <formula>"IDF"</formula>
    </cfRule>
    <cfRule type="cellIs" dxfId="5759" priority="312" operator="equal">
      <formula>"Costco"</formula>
    </cfRule>
    <cfRule type="cellIs" dxfId="5758" priority="313" operator="equal">
      <formula>"Gutzy"</formula>
    </cfRule>
    <cfRule type="cellIs" dxfId="5757" priority="314" operator="equal">
      <formula>"LCP"</formula>
    </cfRule>
  </conditionalFormatting>
  <conditionalFormatting sqref="Q102">
    <cfRule type="cellIs" dxfId="5756" priority="310" operator="equal">
      <formula>"SLC"</formula>
    </cfRule>
  </conditionalFormatting>
  <conditionalFormatting sqref="Q102">
    <cfRule type="cellIs" dxfId="5755" priority="306" operator="equal">
      <formula>"IDF"</formula>
    </cfRule>
    <cfRule type="cellIs" dxfId="5754" priority="307" operator="equal">
      <formula>"Costco"</formula>
    </cfRule>
    <cfRule type="cellIs" dxfId="5753" priority="308" operator="equal">
      <formula>"Gutzy"</formula>
    </cfRule>
    <cfRule type="cellIs" dxfId="5752" priority="309" operator="equal">
      <formula>"LCP"</formula>
    </cfRule>
  </conditionalFormatting>
  <conditionalFormatting sqref="Y102">
    <cfRule type="cellIs" dxfId="5751" priority="305" operator="equal">
      <formula>"SLC"</formula>
    </cfRule>
  </conditionalFormatting>
  <conditionalFormatting sqref="Y102">
    <cfRule type="cellIs" dxfId="5750" priority="301" operator="equal">
      <formula>"IDF"</formula>
    </cfRule>
    <cfRule type="cellIs" dxfId="5749" priority="302" operator="equal">
      <formula>"Costco"</formula>
    </cfRule>
    <cfRule type="cellIs" dxfId="5748" priority="303" operator="equal">
      <formula>"Gutzy"</formula>
    </cfRule>
    <cfRule type="cellIs" dxfId="5747" priority="304" operator="equal">
      <formula>"LCP"</formula>
    </cfRule>
  </conditionalFormatting>
  <conditionalFormatting sqref="AG102">
    <cfRule type="cellIs" dxfId="5746" priority="300" operator="equal">
      <formula>"SLC"</formula>
    </cfRule>
  </conditionalFormatting>
  <conditionalFormatting sqref="AG102">
    <cfRule type="cellIs" dxfId="5745" priority="296" operator="equal">
      <formula>"IDF"</formula>
    </cfRule>
    <cfRule type="cellIs" dxfId="5744" priority="297" operator="equal">
      <formula>"Costco"</formula>
    </cfRule>
    <cfRule type="cellIs" dxfId="5743" priority="298" operator="equal">
      <formula>"Gutzy"</formula>
    </cfRule>
    <cfRule type="cellIs" dxfId="5742" priority="299" operator="equal">
      <formula>"LCP"</formula>
    </cfRule>
  </conditionalFormatting>
  <conditionalFormatting sqref="AO102">
    <cfRule type="cellIs" dxfId="5741" priority="295" operator="equal">
      <formula>"SLC"</formula>
    </cfRule>
  </conditionalFormatting>
  <conditionalFormatting sqref="AO102">
    <cfRule type="cellIs" dxfId="5740" priority="291" operator="equal">
      <formula>"IDF"</formula>
    </cfRule>
    <cfRule type="cellIs" dxfId="5739" priority="292" operator="equal">
      <formula>"Costco"</formula>
    </cfRule>
    <cfRule type="cellIs" dxfId="5738" priority="293" operator="equal">
      <formula>"Gutzy"</formula>
    </cfRule>
    <cfRule type="cellIs" dxfId="5737" priority="294" operator="equal">
      <formula>"LCP"</formula>
    </cfRule>
  </conditionalFormatting>
  <conditionalFormatting sqref="AW102">
    <cfRule type="cellIs" dxfId="5736" priority="290" operator="equal">
      <formula>"SLC"</formula>
    </cfRule>
  </conditionalFormatting>
  <conditionalFormatting sqref="AW102">
    <cfRule type="cellIs" dxfId="5735" priority="286" operator="equal">
      <formula>"IDF"</formula>
    </cfRule>
    <cfRule type="cellIs" dxfId="5734" priority="287" operator="equal">
      <formula>"Costco"</formula>
    </cfRule>
    <cfRule type="cellIs" dxfId="5733" priority="288" operator="equal">
      <formula>"Gutzy"</formula>
    </cfRule>
    <cfRule type="cellIs" dxfId="5732" priority="289" operator="equal">
      <formula>"LCP"</formula>
    </cfRule>
  </conditionalFormatting>
  <conditionalFormatting sqref="J29">
    <cfRule type="cellIs" dxfId="5731" priority="285" operator="equal">
      <formula>"SLC"</formula>
    </cfRule>
  </conditionalFormatting>
  <conditionalFormatting sqref="J29">
    <cfRule type="cellIs" dxfId="5730" priority="281" operator="equal">
      <formula>"IDF"</formula>
    </cfRule>
    <cfRule type="cellIs" dxfId="5729" priority="282" operator="equal">
      <formula>"Costco"</formula>
    </cfRule>
    <cfRule type="cellIs" dxfId="5728" priority="283" operator="equal">
      <formula>"Gutzy"</formula>
    </cfRule>
    <cfRule type="cellIs" dxfId="5727" priority="284" operator="equal">
      <formula>"LCP"</formula>
    </cfRule>
  </conditionalFormatting>
  <conditionalFormatting sqref="J29">
    <cfRule type="cellIs" dxfId="5726" priority="280" operator="equal">
      <formula>"Receiving"</formula>
    </cfRule>
  </conditionalFormatting>
  <conditionalFormatting sqref="S30:S31 S23:S25 S27:S28">
    <cfRule type="cellIs" dxfId="5725" priority="279" operator="equal">
      <formula>"SLC"</formula>
    </cfRule>
  </conditionalFormatting>
  <conditionalFormatting sqref="S30:S31 S23:S25 S27:S28">
    <cfRule type="cellIs" dxfId="5724" priority="275" operator="equal">
      <formula>"IDF"</formula>
    </cfRule>
    <cfRule type="cellIs" dxfId="5723" priority="276" operator="equal">
      <formula>"Costco"</formula>
    </cfRule>
    <cfRule type="cellIs" dxfId="5722" priority="277" operator="equal">
      <formula>"Gutzy"</formula>
    </cfRule>
    <cfRule type="cellIs" dxfId="5721" priority="278" operator="equal">
      <formula>"LCP"</formula>
    </cfRule>
  </conditionalFormatting>
  <conditionalFormatting sqref="S30:S31 S23:S25 S27:S28">
    <cfRule type="cellIs" dxfId="5720" priority="274" operator="equal">
      <formula>"Receiving"</formula>
    </cfRule>
  </conditionalFormatting>
  <conditionalFormatting sqref="J91">
    <cfRule type="cellIs" dxfId="5719" priority="273" operator="equal">
      <formula>"SLC"</formula>
    </cfRule>
  </conditionalFormatting>
  <conditionalFormatting sqref="J91">
    <cfRule type="cellIs" dxfId="5718" priority="269" operator="equal">
      <formula>"IDF"</formula>
    </cfRule>
    <cfRule type="cellIs" dxfId="5717" priority="270" operator="equal">
      <formula>"Costco"</formula>
    </cfRule>
    <cfRule type="cellIs" dxfId="5716" priority="271" operator="equal">
      <formula>"Gutzy"</formula>
    </cfRule>
    <cfRule type="cellIs" dxfId="5715" priority="272" operator="equal">
      <formula>"LCP"</formula>
    </cfRule>
  </conditionalFormatting>
  <conditionalFormatting sqref="J91">
    <cfRule type="cellIs" dxfId="5714" priority="268" operator="equal">
      <formula>"Receiving"</formula>
    </cfRule>
  </conditionalFormatting>
  <conditionalFormatting sqref="J32">
    <cfRule type="cellIs" dxfId="5713" priority="267" operator="equal">
      <formula>"SLC"</formula>
    </cfRule>
  </conditionalFormatting>
  <conditionalFormatting sqref="J32">
    <cfRule type="cellIs" dxfId="5712" priority="263" operator="equal">
      <formula>"IDF"</formula>
    </cfRule>
    <cfRule type="cellIs" dxfId="5711" priority="264" operator="equal">
      <formula>"Costco"</formula>
    </cfRule>
    <cfRule type="cellIs" dxfId="5710" priority="265" operator="equal">
      <formula>"Gutzy"</formula>
    </cfRule>
    <cfRule type="cellIs" dxfId="5709" priority="266" operator="equal">
      <formula>"LCP"</formula>
    </cfRule>
  </conditionalFormatting>
  <conditionalFormatting sqref="J32">
    <cfRule type="cellIs" dxfId="5708" priority="262" operator="equal">
      <formula>"Receiving"</formula>
    </cfRule>
  </conditionalFormatting>
  <conditionalFormatting sqref="J29:J32">
    <cfRule type="cellIs" dxfId="5707" priority="261" operator="equal">
      <formula>"SLC"</formula>
    </cfRule>
  </conditionalFormatting>
  <conditionalFormatting sqref="J29:J32">
    <cfRule type="cellIs" dxfId="5706" priority="257" operator="equal">
      <formula>"IDF"</formula>
    </cfRule>
    <cfRule type="cellIs" dxfId="5705" priority="258" operator="equal">
      <formula>"Costco"</formula>
    </cfRule>
    <cfRule type="cellIs" dxfId="5704" priority="259" operator="equal">
      <formula>"Gutzy"</formula>
    </cfRule>
    <cfRule type="cellIs" dxfId="5703" priority="260" operator="equal">
      <formula>"LCP"</formula>
    </cfRule>
  </conditionalFormatting>
  <conditionalFormatting sqref="J29:J32">
    <cfRule type="cellIs" dxfId="5702" priority="256" operator="equal">
      <formula>"Receiving"</formula>
    </cfRule>
  </conditionalFormatting>
  <conditionalFormatting sqref="S29">
    <cfRule type="cellIs" dxfId="5701" priority="255" operator="equal">
      <formula>"SLC"</formula>
    </cfRule>
  </conditionalFormatting>
  <conditionalFormatting sqref="S29">
    <cfRule type="cellIs" dxfId="5700" priority="251" operator="equal">
      <formula>"IDF"</formula>
    </cfRule>
    <cfRule type="cellIs" dxfId="5699" priority="252" operator="equal">
      <formula>"Costco"</formula>
    </cfRule>
    <cfRule type="cellIs" dxfId="5698" priority="253" operator="equal">
      <formula>"Gutzy"</formula>
    </cfRule>
    <cfRule type="cellIs" dxfId="5697" priority="254" operator="equal">
      <formula>"LCP"</formula>
    </cfRule>
  </conditionalFormatting>
  <conditionalFormatting sqref="S29">
    <cfRule type="cellIs" dxfId="5696" priority="250" operator="equal">
      <formula>"Receiving"</formula>
    </cfRule>
  </conditionalFormatting>
  <conditionalFormatting sqref="S32">
    <cfRule type="cellIs" dxfId="5695" priority="249" operator="equal">
      <formula>"SLC"</formula>
    </cfRule>
  </conditionalFormatting>
  <conditionalFormatting sqref="S32">
    <cfRule type="cellIs" dxfId="5694" priority="245" operator="equal">
      <formula>"IDF"</formula>
    </cfRule>
    <cfRule type="cellIs" dxfId="5693" priority="246" operator="equal">
      <formula>"Costco"</formula>
    </cfRule>
    <cfRule type="cellIs" dxfId="5692" priority="247" operator="equal">
      <formula>"Gutzy"</formula>
    </cfRule>
    <cfRule type="cellIs" dxfId="5691" priority="248" operator="equal">
      <formula>"LCP"</formula>
    </cfRule>
  </conditionalFormatting>
  <conditionalFormatting sqref="S32">
    <cfRule type="cellIs" dxfId="5690" priority="244" operator="equal">
      <formula>"Receiving"</formula>
    </cfRule>
  </conditionalFormatting>
  <conditionalFormatting sqref="J28 J5:J18">
    <cfRule type="cellIs" dxfId="5689" priority="243" operator="equal">
      <formula>"SLC"</formula>
    </cfRule>
  </conditionalFormatting>
  <conditionalFormatting sqref="J28 J5:J18">
    <cfRule type="cellIs" dxfId="5688" priority="239" operator="equal">
      <formula>"IDF"</formula>
    </cfRule>
    <cfRule type="cellIs" dxfId="5687" priority="240" operator="equal">
      <formula>"Costco"</formula>
    </cfRule>
    <cfRule type="cellIs" dxfId="5686" priority="241" operator="equal">
      <formula>"Gutzy"</formula>
    </cfRule>
    <cfRule type="cellIs" dxfId="5685" priority="242" operator="equal">
      <formula>"LCP"</formula>
    </cfRule>
  </conditionalFormatting>
  <conditionalFormatting sqref="J28 J5:J18">
    <cfRule type="cellIs" dxfId="5684" priority="238" operator="equal">
      <formula>"Receiving"</formula>
    </cfRule>
  </conditionalFormatting>
  <conditionalFormatting sqref="J19:J26">
    <cfRule type="cellIs" dxfId="5683" priority="237" operator="equal">
      <formula>"SLC"</formula>
    </cfRule>
  </conditionalFormatting>
  <conditionalFormatting sqref="J19:J26">
    <cfRule type="cellIs" dxfId="5682" priority="233" operator="equal">
      <formula>"IDF"</formula>
    </cfRule>
    <cfRule type="cellIs" dxfId="5681" priority="234" operator="equal">
      <formula>"Costco"</formula>
    </cfRule>
    <cfRule type="cellIs" dxfId="5680" priority="235" operator="equal">
      <formula>"Gutzy"</formula>
    </cfRule>
    <cfRule type="cellIs" dxfId="5679" priority="236" operator="equal">
      <formula>"LCP"</formula>
    </cfRule>
  </conditionalFormatting>
  <conditionalFormatting sqref="J19:J26">
    <cfRule type="cellIs" dxfId="5678" priority="232" operator="equal">
      <formula>"Receiving"</formula>
    </cfRule>
  </conditionalFormatting>
  <conditionalFormatting sqref="S5:S18">
    <cfRule type="cellIs" dxfId="5677" priority="231" operator="equal">
      <formula>"SLC"</formula>
    </cfRule>
  </conditionalFormatting>
  <conditionalFormatting sqref="S5:S18">
    <cfRule type="cellIs" dxfId="5676" priority="227" operator="equal">
      <formula>"IDF"</formula>
    </cfRule>
    <cfRule type="cellIs" dxfId="5675" priority="228" operator="equal">
      <formula>"Costco"</formula>
    </cfRule>
    <cfRule type="cellIs" dxfId="5674" priority="229" operator="equal">
      <formula>"Gutzy"</formula>
    </cfRule>
    <cfRule type="cellIs" dxfId="5673" priority="230" operator="equal">
      <formula>"LCP"</formula>
    </cfRule>
  </conditionalFormatting>
  <conditionalFormatting sqref="S5:S18">
    <cfRule type="cellIs" dxfId="5672" priority="226" operator="equal">
      <formula>"Receiving"</formula>
    </cfRule>
  </conditionalFormatting>
  <conditionalFormatting sqref="S19:S25">
    <cfRule type="cellIs" dxfId="5671" priority="225" operator="equal">
      <formula>"SLC"</formula>
    </cfRule>
  </conditionalFormatting>
  <conditionalFormatting sqref="S19:S25">
    <cfRule type="cellIs" dxfId="5670" priority="221" operator="equal">
      <formula>"IDF"</formula>
    </cfRule>
    <cfRule type="cellIs" dxfId="5669" priority="222" operator="equal">
      <formula>"Costco"</formula>
    </cfRule>
    <cfRule type="cellIs" dxfId="5668" priority="223" operator="equal">
      <formula>"Gutzy"</formula>
    </cfRule>
    <cfRule type="cellIs" dxfId="5667" priority="224" operator="equal">
      <formula>"LCP"</formula>
    </cfRule>
  </conditionalFormatting>
  <conditionalFormatting sqref="S19:S25">
    <cfRule type="cellIs" dxfId="5666" priority="220" operator="equal">
      <formula>"Receiving"</formula>
    </cfRule>
  </conditionalFormatting>
  <conditionalFormatting sqref="S26">
    <cfRule type="cellIs" dxfId="5665" priority="219" operator="equal">
      <formula>"SLC"</formula>
    </cfRule>
  </conditionalFormatting>
  <conditionalFormatting sqref="S26">
    <cfRule type="cellIs" dxfId="5664" priority="215" operator="equal">
      <formula>"IDF"</formula>
    </cfRule>
    <cfRule type="cellIs" dxfId="5663" priority="216" operator="equal">
      <formula>"Costco"</formula>
    </cfRule>
    <cfRule type="cellIs" dxfId="5662" priority="217" operator="equal">
      <formula>"Gutzy"</formula>
    </cfRule>
    <cfRule type="cellIs" dxfId="5661" priority="218" operator="equal">
      <formula>"LCP"</formula>
    </cfRule>
  </conditionalFormatting>
  <conditionalFormatting sqref="S26">
    <cfRule type="cellIs" dxfId="5660" priority="214" operator="equal">
      <formula>"Receiving"</formula>
    </cfRule>
  </conditionalFormatting>
  <conditionalFormatting sqref="A32">
    <cfRule type="cellIs" dxfId="5659" priority="213" operator="equal">
      <formula>"SLC"</formula>
    </cfRule>
  </conditionalFormatting>
  <conditionalFormatting sqref="A32">
    <cfRule type="cellIs" dxfId="5658" priority="209" operator="equal">
      <formula>"IDF"</formula>
    </cfRule>
    <cfRule type="cellIs" dxfId="5657" priority="210" operator="equal">
      <formula>"Costco"</formula>
    </cfRule>
    <cfRule type="cellIs" dxfId="5656" priority="211" operator="equal">
      <formula>"Gutzy"</formula>
    </cfRule>
    <cfRule type="cellIs" dxfId="5655" priority="212" operator="equal">
      <formula>"LCP"</formula>
    </cfRule>
  </conditionalFormatting>
  <conditionalFormatting sqref="A32">
    <cfRule type="cellIs" dxfId="5654" priority="208" operator="equal">
      <formula>"Receiving"</formula>
    </cfRule>
  </conditionalFormatting>
  <conditionalFormatting sqref="A32">
    <cfRule type="cellIs" dxfId="5653" priority="207" operator="equal">
      <formula>"SLC"</formula>
    </cfRule>
  </conditionalFormatting>
  <conditionalFormatting sqref="A32">
    <cfRule type="cellIs" dxfId="5652" priority="203" operator="equal">
      <formula>"IDF"</formula>
    </cfRule>
    <cfRule type="cellIs" dxfId="5651" priority="204" operator="equal">
      <formula>"Costco"</formula>
    </cfRule>
    <cfRule type="cellIs" dxfId="5650" priority="205" operator="equal">
      <formula>"Gutzy"</formula>
    </cfRule>
    <cfRule type="cellIs" dxfId="5649" priority="206" operator="equal">
      <formula>"LCP"</formula>
    </cfRule>
  </conditionalFormatting>
  <conditionalFormatting sqref="A32">
    <cfRule type="cellIs" dxfId="5648" priority="202" operator="equal">
      <formula>"Receiving"</formula>
    </cfRule>
  </conditionalFormatting>
  <conditionalFormatting sqref="A62">
    <cfRule type="cellIs" dxfId="5647" priority="201" operator="equal">
      <formula>"SLC"</formula>
    </cfRule>
  </conditionalFormatting>
  <conditionalFormatting sqref="A62">
    <cfRule type="cellIs" dxfId="5646" priority="197" operator="equal">
      <formula>"IDF"</formula>
    </cfRule>
    <cfRule type="cellIs" dxfId="5645" priority="198" operator="equal">
      <formula>"Costco"</formula>
    </cfRule>
    <cfRule type="cellIs" dxfId="5644" priority="199" operator="equal">
      <formula>"Gutzy"</formula>
    </cfRule>
    <cfRule type="cellIs" dxfId="5643" priority="200" operator="equal">
      <formula>"LCP"</formula>
    </cfRule>
  </conditionalFormatting>
  <conditionalFormatting sqref="A58">
    <cfRule type="cellIs" dxfId="5642" priority="196" operator="equal">
      <formula>"SLC"</formula>
    </cfRule>
  </conditionalFormatting>
  <conditionalFormatting sqref="A58">
    <cfRule type="cellIs" dxfId="5641" priority="192" operator="equal">
      <formula>"IDF"</formula>
    </cfRule>
    <cfRule type="cellIs" dxfId="5640" priority="193" operator="equal">
      <formula>"Costco"</formula>
    </cfRule>
    <cfRule type="cellIs" dxfId="5639" priority="194" operator="equal">
      <formula>"Gutzy"</formula>
    </cfRule>
    <cfRule type="cellIs" dxfId="5638" priority="195" operator="equal">
      <formula>"LCP"</formula>
    </cfRule>
  </conditionalFormatting>
  <conditionalFormatting sqref="A58">
    <cfRule type="cellIs" dxfId="5637" priority="191" operator="equal">
      <formula>"Receiving"</formula>
    </cfRule>
  </conditionalFormatting>
  <conditionalFormatting sqref="A61">
    <cfRule type="cellIs" dxfId="5636" priority="190" operator="equal">
      <formula>"SLC"</formula>
    </cfRule>
  </conditionalFormatting>
  <conditionalFormatting sqref="A61">
    <cfRule type="cellIs" dxfId="5635" priority="186" operator="equal">
      <formula>"IDF"</formula>
    </cfRule>
    <cfRule type="cellIs" dxfId="5634" priority="187" operator="equal">
      <formula>"Costco"</formula>
    </cfRule>
    <cfRule type="cellIs" dxfId="5633" priority="188" operator="equal">
      <formula>"Gutzy"</formula>
    </cfRule>
    <cfRule type="cellIs" dxfId="5632" priority="189" operator="equal">
      <formula>"LCP"</formula>
    </cfRule>
  </conditionalFormatting>
  <conditionalFormatting sqref="A61">
    <cfRule type="cellIs" dxfId="5631" priority="185" operator="equal">
      <formula>"Receiving"</formula>
    </cfRule>
  </conditionalFormatting>
  <conditionalFormatting sqref="A58:A61">
    <cfRule type="cellIs" dxfId="5630" priority="184" operator="equal">
      <formula>"SLC"</formula>
    </cfRule>
  </conditionalFormatting>
  <conditionalFormatting sqref="A58:A61">
    <cfRule type="cellIs" dxfId="5629" priority="180" operator="equal">
      <formula>"IDF"</formula>
    </cfRule>
    <cfRule type="cellIs" dxfId="5628" priority="181" operator="equal">
      <formula>"Costco"</formula>
    </cfRule>
    <cfRule type="cellIs" dxfId="5627" priority="182" operator="equal">
      <formula>"Gutzy"</formula>
    </cfRule>
    <cfRule type="cellIs" dxfId="5626" priority="183" operator="equal">
      <formula>"LCP"</formula>
    </cfRule>
  </conditionalFormatting>
  <conditionalFormatting sqref="A58:A61">
    <cfRule type="cellIs" dxfId="5625" priority="179" operator="equal">
      <formula>"Receiving"</formula>
    </cfRule>
  </conditionalFormatting>
  <conditionalFormatting sqref="A36:A49">
    <cfRule type="cellIs" dxfId="5624" priority="178" operator="equal">
      <formula>"SLC"</formula>
    </cfRule>
  </conditionalFormatting>
  <conditionalFormatting sqref="A36:A49">
    <cfRule type="cellIs" dxfId="5623" priority="174" operator="equal">
      <formula>"IDF"</formula>
    </cfRule>
    <cfRule type="cellIs" dxfId="5622" priority="175" operator="equal">
      <formula>"Costco"</formula>
    </cfRule>
    <cfRule type="cellIs" dxfId="5621" priority="176" operator="equal">
      <formula>"Gutzy"</formula>
    </cfRule>
    <cfRule type="cellIs" dxfId="5620" priority="177" operator="equal">
      <formula>"LCP"</formula>
    </cfRule>
  </conditionalFormatting>
  <conditionalFormatting sqref="A36:A49">
    <cfRule type="cellIs" dxfId="5619" priority="173" operator="equal">
      <formula>"Receiving"</formula>
    </cfRule>
  </conditionalFormatting>
  <conditionalFormatting sqref="A50:A55">
    <cfRule type="cellIs" dxfId="5618" priority="172" operator="equal">
      <formula>"SLC"</formula>
    </cfRule>
  </conditionalFormatting>
  <conditionalFormatting sqref="A50:A55">
    <cfRule type="cellIs" dxfId="5617" priority="168" operator="equal">
      <formula>"IDF"</formula>
    </cfRule>
    <cfRule type="cellIs" dxfId="5616" priority="169" operator="equal">
      <formula>"Costco"</formula>
    </cfRule>
    <cfRule type="cellIs" dxfId="5615" priority="170" operator="equal">
      <formula>"Gutzy"</formula>
    </cfRule>
    <cfRule type="cellIs" dxfId="5614" priority="171" operator="equal">
      <formula>"LCP"</formula>
    </cfRule>
  </conditionalFormatting>
  <conditionalFormatting sqref="A50:A55">
    <cfRule type="cellIs" dxfId="5613" priority="167" operator="equal">
      <formula>"Receiving"</formula>
    </cfRule>
  </conditionalFormatting>
  <conditionalFormatting sqref="J61">
    <cfRule type="cellIs" dxfId="5612" priority="166" operator="equal">
      <formula>"SLC"</formula>
    </cfRule>
  </conditionalFormatting>
  <conditionalFormatting sqref="J61">
    <cfRule type="cellIs" dxfId="5611" priority="162" operator="equal">
      <formula>"IDF"</formula>
    </cfRule>
    <cfRule type="cellIs" dxfId="5610" priority="163" operator="equal">
      <formula>"Costco"</formula>
    </cfRule>
    <cfRule type="cellIs" dxfId="5609" priority="164" operator="equal">
      <formula>"Gutzy"</formula>
    </cfRule>
    <cfRule type="cellIs" dxfId="5608" priority="165" operator="equal">
      <formula>"LCP"</formula>
    </cfRule>
  </conditionalFormatting>
  <conditionalFormatting sqref="J61">
    <cfRule type="cellIs" dxfId="5607" priority="161" operator="equal">
      <formula>"Receiving"</formula>
    </cfRule>
  </conditionalFormatting>
  <conditionalFormatting sqref="J61">
    <cfRule type="cellIs" dxfId="5606" priority="160" operator="equal">
      <formula>"SLC"</formula>
    </cfRule>
  </conditionalFormatting>
  <conditionalFormatting sqref="J61">
    <cfRule type="cellIs" dxfId="5605" priority="156" operator="equal">
      <formula>"IDF"</formula>
    </cfRule>
    <cfRule type="cellIs" dxfId="5604" priority="157" operator="equal">
      <formula>"Costco"</formula>
    </cfRule>
    <cfRule type="cellIs" dxfId="5603" priority="158" operator="equal">
      <formula>"Gutzy"</formula>
    </cfRule>
    <cfRule type="cellIs" dxfId="5602" priority="159" operator="equal">
      <formula>"LCP"</formula>
    </cfRule>
  </conditionalFormatting>
  <conditionalFormatting sqref="J61">
    <cfRule type="cellIs" dxfId="5601" priority="155" operator="equal">
      <formula>"Receiving"</formula>
    </cfRule>
  </conditionalFormatting>
  <conditionalFormatting sqref="J36:J49">
    <cfRule type="cellIs" dxfId="5600" priority="154" operator="equal">
      <formula>"SLC"</formula>
    </cfRule>
  </conditionalFormatting>
  <conditionalFormatting sqref="J36:J49">
    <cfRule type="cellIs" dxfId="5599" priority="150" operator="equal">
      <formula>"IDF"</formula>
    </cfRule>
    <cfRule type="cellIs" dxfId="5598" priority="151" operator="equal">
      <formula>"Costco"</formula>
    </cfRule>
    <cfRule type="cellIs" dxfId="5597" priority="152" operator="equal">
      <formula>"Gutzy"</formula>
    </cfRule>
    <cfRule type="cellIs" dxfId="5596" priority="153" operator="equal">
      <formula>"LCP"</formula>
    </cfRule>
  </conditionalFormatting>
  <conditionalFormatting sqref="J36:J49">
    <cfRule type="cellIs" dxfId="5595" priority="149" operator="equal">
      <formula>"Receiving"</formula>
    </cfRule>
  </conditionalFormatting>
  <conditionalFormatting sqref="J50:J54">
    <cfRule type="cellIs" dxfId="5594" priority="148" operator="equal">
      <formula>"SLC"</formula>
    </cfRule>
  </conditionalFormatting>
  <conditionalFormatting sqref="J50:J54">
    <cfRule type="cellIs" dxfId="5593" priority="144" operator="equal">
      <formula>"IDF"</formula>
    </cfRule>
    <cfRule type="cellIs" dxfId="5592" priority="145" operator="equal">
      <formula>"Costco"</formula>
    </cfRule>
    <cfRule type="cellIs" dxfId="5591" priority="146" operator="equal">
      <formula>"Gutzy"</formula>
    </cfRule>
    <cfRule type="cellIs" dxfId="5590" priority="147" operator="equal">
      <formula>"LCP"</formula>
    </cfRule>
  </conditionalFormatting>
  <conditionalFormatting sqref="J50:J54">
    <cfRule type="cellIs" dxfId="5589" priority="143" operator="equal">
      <formula>"Receiving"</formula>
    </cfRule>
  </conditionalFormatting>
  <conditionalFormatting sqref="S58">
    <cfRule type="cellIs" dxfId="5588" priority="142" operator="equal">
      <formula>"SLC"</formula>
    </cfRule>
  </conditionalFormatting>
  <conditionalFormatting sqref="S58">
    <cfRule type="cellIs" dxfId="5587" priority="138" operator="equal">
      <formula>"IDF"</formula>
    </cfRule>
    <cfRule type="cellIs" dxfId="5586" priority="139" operator="equal">
      <formula>"Costco"</formula>
    </cfRule>
    <cfRule type="cellIs" dxfId="5585" priority="140" operator="equal">
      <formula>"Gutzy"</formula>
    </cfRule>
    <cfRule type="cellIs" dxfId="5584" priority="141" operator="equal">
      <formula>"LCP"</formula>
    </cfRule>
  </conditionalFormatting>
  <conditionalFormatting sqref="S58">
    <cfRule type="cellIs" dxfId="5583" priority="137" operator="equal">
      <formula>"Receiving"</formula>
    </cfRule>
  </conditionalFormatting>
  <conditionalFormatting sqref="S61">
    <cfRule type="cellIs" dxfId="5582" priority="136" operator="equal">
      <formula>"SLC"</formula>
    </cfRule>
  </conditionalFormatting>
  <conditionalFormatting sqref="S61">
    <cfRule type="cellIs" dxfId="5581" priority="132" operator="equal">
      <formula>"IDF"</formula>
    </cfRule>
    <cfRule type="cellIs" dxfId="5580" priority="133" operator="equal">
      <formula>"Costco"</formula>
    </cfRule>
    <cfRule type="cellIs" dxfId="5579" priority="134" operator="equal">
      <formula>"Gutzy"</formula>
    </cfRule>
    <cfRule type="cellIs" dxfId="5578" priority="135" operator="equal">
      <formula>"LCP"</formula>
    </cfRule>
  </conditionalFormatting>
  <conditionalFormatting sqref="S61">
    <cfRule type="cellIs" dxfId="5577" priority="131" operator="equal">
      <formula>"Receiving"</formula>
    </cfRule>
  </conditionalFormatting>
  <conditionalFormatting sqref="S58:S61">
    <cfRule type="cellIs" dxfId="5576" priority="130" operator="equal">
      <formula>"SLC"</formula>
    </cfRule>
  </conditionalFormatting>
  <conditionalFormatting sqref="S58:S61">
    <cfRule type="cellIs" dxfId="5575" priority="126" operator="equal">
      <formula>"IDF"</formula>
    </cfRule>
    <cfRule type="cellIs" dxfId="5574" priority="127" operator="equal">
      <formula>"Costco"</formula>
    </cfRule>
    <cfRule type="cellIs" dxfId="5573" priority="128" operator="equal">
      <formula>"Gutzy"</formula>
    </cfRule>
    <cfRule type="cellIs" dxfId="5572" priority="129" operator="equal">
      <formula>"LCP"</formula>
    </cfRule>
  </conditionalFormatting>
  <conditionalFormatting sqref="S58:S61">
    <cfRule type="cellIs" dxfId="5571" priority="125" operator="equal">
      <formula>"Receiving"</formula>
    </cfRule>
  </conditionalFormatting>
  <conditionalFormatting sqref="S56:S57 S36:S49">
    <cfRule type="cellIs" dxfId="5570" priority="124" operator="equal">
      <formula>"SLC"</formula>
    </cfRule>
  </conditionalFormatting>
  <conditionalFormatting sqref="S56:S57 S36:S49">
    <cfRule type="cellIs" dxfId="5569" priority="120" operator="equal">
      <formula>"IDF"</formula>
    </cfRule>
    <cfRule type="cellIs" dxfId="5568" priority="121" operator="equal">
      <formula>"Costco"</formula>
    </cfRule>
    <cfRule type="cellIs" dxfId="5567" priority="122" operator="equal">
      <formula>"Gutzy"</formula>
    </cfRule>
    <cfRule type="cellIs" dxfId="5566" priority="123" operator="equal">
      <formula>"LCP"</formula>
    </cfRule>
  </conditionalFormatting>
  <conditionalFormatting sqref="S56:S57 S36:S49">
    <cfRule type="cellIs" dxfId="5565" priority="119" operator="equal">
      <formula>"Receiving"</formula>
    </cfRule>
  </conditionalFormatting>
  <conditionalFormatting sqref="S50:S55">
    <cfRule type="cellIs" dxfId="5564" priority="118" operator="equal">
      <formula>"SLC"</formula>
    </cfRule>
  </conditionalFormatting>
  <conditionalFormatting sqref="S50:S55">
    <cfRule type="cellIs" dxfId="5563" priority="114" operator="equal">
      <formula>"IDF"</formula>
    </cfRule>
    <cfRule type="cellIs" dxfId="5562" priority="115" operator="equal">
      <formula>"Costco"</formula>
    </cfRule>
    <cfRule type="cellIs" dxfId="5561" priority="116" operator="equal">
      <formula>"Gutzy"</formula>
    </cfRule>
    <cfRule type="cellIs" dxfId="5560" priority="117" operator="equal">
      <formula>"LCP"</formula>
    </cfRule>
  </conditionalFormatting>
  <conditionalFormatting sqref="S50:S55">
    <cfRule type="cellIs" dxfId="5559" priority="113" operator="equal">
      <formula>"Receiving"</formula>
    </cfRule>
  </conditionalFormatting>
  <conditionalFormatting sqref="A89">
    <cfRule type="cellIs" dxfId="5558" priority="112" operator="equal">
      <formula>"SLC"</formula>
    </cfRule>
  </conditionalFormatting>
  <conditionalFormatting sqref="A89">
    <cfRule type="cellIs" dxfId="5557" priority="108" operator="equal">
      <formula>"IDF"</formula>
    </cfRule>
    <cfRule type="cellIs" dxfId="5556" priority="109" operator="equal">
      <formula>"Costco"</formula>
    </cfRule>
    <cfRule type="cellIs" dxfId="5555" priority="110" operator="equal">
      <formula>"Gutzy"</formula>
    </cfRule>
    <cfRule type="cellIs" dxfId="5554" priority="111" operator="equal">
      <formula>"LCP"</formula>
    </cfRule>
  </conditionalFormatting>
  <conditionalFormatting sqref="A89">
    <cfRule type="cellIs" dxfId="5553" priority="107" operator="equal">
      <formula>"Receiving"</formula>
    </cfRule>
  </conditionalFormatting>
  <conditionalFormatting sqref="A87:A89">
    <cfRule type="cellIs" dxfId="5552" priority="106" operator="equal">
      <formula>"SLC"</formula>
    </cfRule>
  </conditionalFormatting>
  <conditionalFormatting sqref="A87:A89">
    <cfRule type="cellIs" dxfId="5551" priority="102" operator="equal">
      <formula>"IDF"</formula>
    </cfRule>
    <cfRule type="cellIs" dxfId="5550" priority="103" operator="equal">
      <formula>"Costco"</formula>
    </cfRule>
    <cfRule type="cellIs" dxfId="5549" priority="104" operator="equal">
      <formula>"Gutzy"</formula>
    </cfRule>
    <cfRule type="cellIs" dxfId="5548" priority="105" operator="equal">
      <formula>"LCP"</formula>
    </cfRule>
  </conditionalFormatting>
  <conditionalFormatting sqref="A87:A89">
    <cfRule type="cellIs" dxfId="5547" priority="101" operator="equal">
      <formula>"Receiving"</formula>
    </cfRule>
  </conditionalFormatting>
  <conditionalFormatting sqref="A64:A77">
    <cfRule type="cellIs" dxfId="5546" priority="100" operator="equal">
      <formula>"SLC"</formula>
    </cfRule>
  </conditionalFormatting>
  <conditionalFormatting sqref="A64:A77">
    <cfRule type="cellIs" dxfId="5545" priority="96" operator="equal">
      <formula>"IDF"</formula>
    </cfRule>
    <cfRule type="cellIs" dxfId="5544" priority="97" operator="equal">
      <formula>"Costco"</formula>
    </cfRule>
    <cfRule type="cellIs" dxfId="5543" priority="98" operator="equal">
      <formula>"Gutzy"</formula>
    </cfRule>
    <cfRule type="cellIs" dxfId="5542" priority="99" operator="equal">
      <formula>"LCP"</formula>
    </cfRule>
  </conditionalFormatting>
  <conditionalFormatting sqref="A64:A77">
    <cfRule type="cellIs" dxfId="5541" priority="95" operator="equal">
      <formula>"Receiving"</formula>
    </cfRule>
  </conditionalFormatting>
  <conditionalFormatting sqref="A78:A83">
    <cfRule type="cellIs" dxfId="5540" priority="94" operator="equal">
      <formula>"SLC"</formula>
    </cfRule>
  </conditionalFormatting>
  <conditionalFormatting sqref="A78:A83">
    <cfRule type="cellIs" dxfId="5539" priority="90" operator="equal">
      <formula>"IDF"</formula>
    </cfRule>
    <cfRule type="cellIs" dxfId="5538" priority="91" operator="equal">
      <formula>"Costco"</formula>
    </cfRule>
    <cfRule type="cellIs" dxfId="5537" priority="92" operator="equal">
      <formula>"Gutzy"</formula>
    </cfRule>
    <cfRule type="cellIs" dxfId="5536" priority="93" operator="equal">
      <formula>"LCP"</formula>
    </cfRule>
  </conditionalFormatting>
  <conditionalFormatting sqref="A78:A83">
    <cfRule type="cellIs" dxfId="5535" priority="89" operator="equal">
      <formula>"Receiving"</formula>
    </cfRule>
  </conditionalFormatting>
  <conditionalFormatting sqref="A91:A99 H91:H99">
    <cfRule type="cellIs" dxfId="5534" priority="88" operator="equal">
      <formula>"SLC"</formula>
    </cfRule>
  </conditionalFormatting>
  <conditionalFormatting sqref="A91:A99 H91:H99">
    <cfRule type="cellIs" dxfId="5533" priority="84" operator="equal">
      <formula>"IDF"</formula>
    </cfRule>
    <cfRule type="cellIs" dxfId="5532" priority="85" operator="equal">
      <formula>"Costco"</formula>
    </cfRule>
    <cfRule type="cellIs" dxfId="5531" priority="86" operator="equal">
      <formula>"Gutzy"</formula>
    </cfRule>
    <cfRule type="cellIs" dxfId="5530" priority="87" operator="equal">
      <formula>"LCP"</formula>
    </cfRule>
  </conditionalFormatting>
  <conditionalFormatting sqref="A91:A99 H91:H99">
    <cfRule type="cellIs" dxfId="5529" priority="83" operator="equal">
      <formula>"Receiving"</formula>
    </cfRule>
  </conditionalFormatting>
  <conditionalFormatting sqref="S73:S78 N64:N69 N73:N79">
    <cfRule type="cellIs" dxfId="5528" priority="82" operator="equal">
      <formula>"SLC"</formula>
    </cfRule>
  </conditionalFormatting>
  <conditionalFormatting sqref="S73:S78 N64:N69 N73:N79">
    <cfRule type="cellIs" dxfId="5527" priority="78" operator="equal">
      <formula>"IDF"</formula>
    </cfRule>
    <cfRule type="cellIs" dxfId="5526" priority="79" operator="equal">
      <formula>"Costco"</formula>
    </cfRule>
    <cfRule type="cellIs" dxfId="5525" priority="80" operator="equal">
      <formula>"Gutzy"</formula>
    </cfRule>
    <cfRule type="cellIs" dxfId="5524" priority="81" operator="equal">
      <formula>"LCP"</formula>
    </cfRule>
  </conditionalFormatting>
  <conditionalFormatting sqref="S73:S78">
    <cfRule type="cellIs" dxfId="5523" priority="77" operator="equal">
      <formula>"Receiving"</formula>
    </cfRule>
  </conditionalFormatting>
  <conditionalFormatting sqref="Q64:Q68 T74:T79 W64:W69 O63 U73 L63:L69 S64:T69">
    <cfRule type="cellIs" dxfId="5522" priority="76" operator="equal">
      <formula>"SLC"</formula>
    </cfRule>
  </conditionalFormatting>
  <conditionalFormatting sqref="Q64:Q68 T74:T79 W64:W69 O63 U73 L63:L69 S64:T69">
    <cfRule type="cellIs" dxfId="5521" priority="72" operator="equal">
      <formula>"IDF"</formula>
    </cfRule>
    <cfRule type="cellIs" dxfId="5520" priority="73" operator="equal">
      <formula>"Costco"</formula>
    </cfRule>
    <cfRule type="cellIs" dxfId="5519" priority="74" operator="equal">
      <formula>"Gutzy"</formula>
    </cfRule>
    <cfRule type="cellIs" dxfId="5518" priority="75" operator="equal">
      <formula>"LCP"</formula>
    </cfRule>
  </conditionalFormatting>
  <conditionalFormatting sqref="Q74:Q79">
    <cfRule type="cellIs" dxfId="5517" priority="71" operator="equal">
      <formula>"SLC"</formula>
    </cfRule>
  </conditionalFormatting>
  <conditionalFormatting sqref="Q74:Q79">
    <cfRule type="cellIs" dxfId="5516" priority="67" operator="equal">
      <formula>"IDF"</formula>
    </cfRule>
    <cfRule type="cellIs" dxfId="5515" priority="68" operator="equal">
      <formula>"Costco"</formula>
    </cfRule>
    <cfRule type="cellIs" dxfId="5514" priority="69" operator="equal">
      <formula>"Gutzy"</formula>
    </cfRule>
    <cfRule type="cellIs" dxfId="5513" priority="70" operator="equal">
      <formula>"LCP"</formula>
    </cfRule>
  </conditionalFormatting>
  <conditionalFormatting sqref="W74:W79">
    <cfRule type="cellIs" dxfId="5512" priority="66" operator="equal">
      <formula>"SLC"</formula>
    </cfRule>
  </conditionalFormatting>
  <conditionalFormatting sqref="W74:W79">
    <cfRule type="cellIs" dxfId="5511" priority="62" operator="equal">
      <formula>"IDF"</formula>
    </cfRule>
    <cfRule type="cellIs" dxfId="5510" priority="63" operator="equal">
      <formula>"Costco"</formula>
    </cfRule>
    <cfRule type="cellIs" dxfId="5509" priority="64" operator="equal">
      <formula>"Gutzy"</formula>
    </cfRule>
    <cfRule type="cellIs" dxfId="5508" priority="65" operator="equal">
      <formula>"LCP"</formula>
    </cfRule>
  </conditionalFormatting>
  <conditionalFormatting sqref="N73:N79 U73 L63:L69 S64:S69">
    <cfRule type="cellIs" dxfId="5507" priority="61" operator="equal">
      <formula>"Receiving"</formula>
    </cfRule>
  </conditionalFormatting>
  <conditionalFormatting sqref="A28">
    <cfRule type="cellIs" dxfId="5506" priority="60" operator="equal">
      <formula>"SLC"</formula>
    </cfRule>
  </conditionalFormatting>
  <conditionalFormatting sqref="A28">
    <cfRule type="cellIs" dxfId="5505" priority="56" operator="equal">
      <formula>"IDF"</formula>
    </cfRule>
    <cfRule type="cellIs" dxfId="5504" priority="57" operator="equal">
      <formula>"Costco"</formula>
    </cfRule>
    <cfRule type="cellIs" dxfId="5503" priority="58" operator="equal">
      <formula>"Gutzy"</formula>
    </cfRule>
    <cfRule type="cellIs" dxfId="5502" priority="59" operator="equal">
      <formula>"LCP"</formula>
    </cfRule>
  </conditionalFormatting>
  <conditionalFormatting sqref="A28">
    <cfRule type="cellIs" dxfId="5501" priority="55" operator="equal">
      <formula>"Receiving"</formula>
    </cfRule>
  </conditionalFormatting>
  <conditionalFormatting sqref="A86">
    <cfRule type="cellIs" dxfId="5500" priority="54" operator="equal">
      <formula>"SLC"</formula>
    </cfRule>
  </conditionalFormatting>
  <conditionalFormatting sqref="A86">
    <cfRule type="cellIs" dxfId="5499" priority="50" operator="equal">
      <formula>"IDF"</formula>
    </cfRule>
    <cfRule type="cellIs" dxfId="5498" priority="51" operator="equal">
      <formula>"Costco"</formula>
    </cfRule>
    <cfRule type="cellIs" dxfId="5497" priority="52" operator="equal">
      <formula>"Gutzy"</formula>
    </cfRule>
    <cfRule type="cellIs" dxfId="5496" priority="53" operator="equal">
      <formula>"LCP"</formula>
    </cfRule>
  </conditionalFormatting>
  <conditionalFormatting sqref="A86">
    <cfRule type="cellIs" dxfId="5495" priority="49" operator="equal">
      <formula>"Receiving"</formula>
    </cfRule>
  </conditionalFormatting>
  <conditionalFormatting sqref="A5:A14">
    <cfRule type="cellIs" dxfId="5494" priority="48" operator="equal">
      <formula>"SLC"</formula>
    </cfRule>
  </conditionalFormatting>
  <conditionalFormatting sqref="A5:A14">
    <cfRule type="cellIs" dxfId="5493" priority="44" operator="equal">
      <formula>"IDF"</formula>
    </cfRule>
    <cfRule type="cellIs" dxfId="5492" priority="45" operator="equal">
      <formula>"Costco"</formula>
    </cfRule>
    <cfRule type="cellIs" dxfId="5491" priority="46" operator="equal">
      <formula>"Gutzy"</formula>
    </cfRule>
    <cfRule type="cellIs" dxfId="5490" priority="47" operator="equal">
      <formula>"LCP"</formula>
    </cfRule>
  </conditionalFormatting>
  <conditionalFormatting sqref="A5:A14">
    <cfRule type="cellIs" dxfId="5489" priority="43" operator="equal">
      <formula>"Receiving"</formula>
    </cfRule>
  </conditionalFormatting>
  <conditionalFormatting sqref="J27">
    <cfRule type="cellIs" dxfId="5488" priority="42" operator="equal">
      <formula>"SLC"</formula>
    </cfRule>
  </conditionalFormatting>
  <conditionalFormatting sqref="J27">
    <cfRule type="cellIs" dxfId="5487" priority="38" operator="equal">
      <formula>"IDF"</formula>
    </cfRule>
    <cfRule type="cellIs" dxfId="5486" priority="39" operator="equal">
      <formula>"Costco"</formula>
    </cfRule>
    <cfRule type="cellIs" dxfId="5485" priority="40" operator="equal">
      <formula>"Gutzy"</formula>
    </cfRule>
    <cfRule type="cellIs" dxfId="5484" priority="41" operator="equal">
      <formula>"LCP"</formula>
    </cfRule>
  </conditionalFormatting>
  <conditionalFormatting sqref="J27">
    <cfRule type="cellIs" dxfId="5483" priority="37" operator="equal">
      <formula>"Receiving"</formula>
    </cfRule>
  </conditionalFormatting>
  <conditionalFormatting sqref="A57">
    <cfRule type="cellIs" dxfId="5482" priority="36" operator="equal">
      <formula>"SLC"</formula>
    </cfRule>
  </conditionalFormatting>
  <conditionalFormatting sqref="A57">
    <cfRule type="cellIs" dxfId="5481" priority="32" operator="equal">
      <formula>"IDF"</formula>
    </cfRule>
    <cfRule type="cellIs" dxfId="5480" priority="33" operator="equal">
      <formula>"Costco"</formula>
    </cfRule>
    <cfRule type="cellIs" dxfId="5479" priority="34" operator="equal">
      <formula>"Gutzy"</formula>
    </cfRule>
    <cfRule type="cellIs" dxfId="5478" priority="35" operator="equal">
      <formula>"LCP"</formula>
    </cfRule>
  </conditionalFormatting>
  <conditionalFormatting sqref="A57">
    <cfRule type="cellIs" dxfId="5477" priority="31" operator="equal">
      <formula>"Receiving"</formula>
    </cfRule>
  </conditionalFormatting>
  <conditionalFormatting sqref="A85">
    <cfRule type="cellIs" dxfId="5476" priority="30" operator="equal">
      <formula>"SLC"</formula>
    </cfRule>
  </conditionalFormatting>
  <conditionalFormatting sqref="A85">
    <cfRule type="cellIs" dxfId="5475" priority="26" operator="equal">
      <formula>"IDF"</formula>
    </cfRule>
    <cfRule type="cellIs" dxfId="5474" priority="27" operator="equal">
      <formula>"Costco"</formula>
    </cfRule>
    <cfRule type="cellIs" dxfId="5473" priority="28" operator="equal">
      <formula>"Gutzy"</formula>
    </cfRule>
    <cfRule type="cellIs" dxfId="5472" priority="29" operator="equal">
      <formula>"LCP"</formula>
    </cfRule>
  </conditionalFormatting>
  <conditionalFormatting sqref="A85">
    <cfRule type="cellIs" dxfId="5471" priority="25" operator="equal">
      <formula>"Receiving"</formula>
    </cfRule>
  </conditionalFormatting>
  <conditionalFormatting sqref="J60 J57:J58">
    <cfRule type="cellIs" dxfId="5470" priority="24" operator="equal">
      <formula>"SLC"</formula>
    </cfRule>
  </conditionalFormatting>
  <conditionalFormatting sqref="J60 J57:J58">
    <cfRule type="cellIs" dxfId="5469" priority="20" operator="equal">
      <formula>"IDF"</formula>
    </cfRule>
    <cfRule type="cellIs" dxfId="5468" priority="21" operator="equal">
      <formula>"Costco"</formula>
    </cfRule>
    <cfRule type="cellIs" dxfId="5467" priority="22" operator="equal">
      <formula>"Gutzy"</formula>
    </cfRule>
    <cfRule type="cellIs" dxfId="5466" priority="23" operator="equal">
      <formula>"LCP"</formula>
    </cfRule>
  </conditionalFormatting>
  <conditionalFormatting sqref="J60 J57:J58">
    <cfRule type="cellIs" dxfId="5465" priority="19" operator="equal">
      <formula>"Receiving"</formula>
    </cfRule>
  </conditionalFormatting>
  <conditionalFormatting sqref="J55">
    <cfRule type="cellIs" dxfId="5464" priority="18" operator="equal">
      <formula>"SLC"</formula>
    </cfRule>
  </conditionalFormatting>
  <conditionalFormatting sqref="J55">
    <cfRule type="cellIs" dxfId="5463" priority="14" operator="equal">
      <formula>"IDF"</formula>
    </cfRule>
    <cfRule type="cellIs" dxfId="5462" priority="15" operator="equal">
      <formula>"Costco"</formula>
    </cfRule>
    <cfRule type="cellIs" dxfId="5461" priority="16" operator="equal">
      <formula>"Gutzy"</formula>
    </cfRule>
    <cfRule type="cellIs" dxfId="5460" priority="17" operator="equal">
      <formula>"LCP"</formula>
    </cfRule>
  </conditionalFormatting>
  <conditionalFormatting sqref="J55">
    <cfRule type="cellIs" dxfId="5459" priority="13" operator="equal">
      <formula>"Receiving"</formula>
    </cfRule>
  </conditionalFormatting>
  <conditionalFormatting sqref="J56 J59">
    <cfRule type="cellIs" dxfId="5458" priority="12" operator="equal">
      <formula>"SLC"</formula>
    </cfRule>
  </conditionalFormatting>
  <conditionalFormatting sqref="J56 J59">
    <cfRule type="cellIs" dxfId="5457" priority="8" operator="equal">
      <formula>"IDF"</formula>
    </cfRule>
    <cfRule type="cellIs" dxfId="5456" priority="9" operator="equal">
      <formula>"Costco"</formula>
    </cfRule>
    <cfRule type="cellIs" dxfId="5455" priority="10" operator="equal">
      <formula>"Gutzy"</formula>
    </cfRule>
    <cfRule type="cellIs" dxfId="5454" priority="11" operator="equal">
      <formula>"LCP"</formula>
    </cfRule>
  </conditionalFormatting>
  <conditionalFormatting sqref="J56 J59">
    <cfRule type="cellIs" dxfId="5453" priority="7" operator="equal">
      <formula>"Receiving"</formula>
    </cfRule>
  </conditionalFormatting>
  <conditionalFormatting sqref="A84">
    <cfRule type="cellIs" dxfId="5452" priority="6" operator="equal">
      <formula>"SLC"</formula>
    </cfRule>
  </conditionalFormatting>
  <conditionalFormatting sqref="A84">
    <cfRule type="cellIs" dxfId="5451" priority="2" operator="equal">
      <formula>"IDF"</formula>
    </cfRule>
    <cfRule type="cellIs" dxfId="5450" priority="3" operator="equal">
      <formula>"Costco"</formula>
    </cfRule>
    <cfRule type="cellIs" dxfId="5449" priority="4" operator="equal">
      <formula>"Gutzy"</formula>
    </cfRule>
    <cfRule type="cellIs" dxfId="5448" priority="5" operator="equal">
      <formula>"LCP"</formula>
    </cfRule>
  </conditionalFormatting>
  <conditionalFormatting sqref="A84">
    <cfRule type="cellIs" dxfId="544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336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36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318B84-FFD2-4101-8A33-34D683B8D979}">
          <x14:formula1>
            <xm:f>Lists!$A$1:$A$52</xm:f>
          </x14:formula1>
          <xm:sqref>C1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A40F0-DB19-4D53-94E2-B6C6A28AF36F}">
  <sheetPr codeName="Sheet248">
    <tabColor rgb="FFFF0000"/>
    <pageSetUpPr fitToPage="1"/>
  </sheetPr>
  <dimension ref="A1:BC278"/>
  <sheetViews>
    <sheetView zoomScale="90" zoomScaleNormal="90" zoomScaleSheetLayoutView="37" workbookViewId="0">
      <selection activeCell="C22" sqref="C2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7" style="129" customWidth="1"/>
    <col min="4" max="4" width="16.5703125" style="129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.5703125" style="129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218</v>
      </c>
    </row>
    <row r="2" spans="1:36" ht="8.25" customHeight="1" thickBot="1" x14ac:dyDescent="0.3"/>
    <row r="3" spans="1:36" ht="16.5" thickBot="1" x14ac:dyDescent="0.3">
      <c r="A3" s="476">
        <f>VLOOKUP(C1,Lists!A1:B52,2)</f>
        <v>46103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46104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46105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34040</v>
      </c>
      <c r="C5" s="137">
        <v>79775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34056</v>
      </c>
      <c r="L5" s="137">
        <v>80296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34076</v>
      </c>
      <c r="U5" s="137">
        <v>80341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33668</v>
      </c>
      <c r="C6" s="172">
        <v>79620</v>
      </c>
      <c r="D6" s="172"/>
      <c r="E6" s="172" t="s">
        <v>115</v>
      </c>
      <c r="F6" s="142"/>
      <c r="G6" s="302"/>
      <c r="H6" s="142"/>
      <c r="I6" s="311"/>
      <c r="J6" s="145" t="s">
        <v>19</v>
      </c>
      <c r="K6" s="205">
        <v>34057</v>
      </c>
      <c r="L6" s="172">
        <v>80307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34077</v>
      </c>
      <c r="U6" s="148">
        <v>80342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34051</v>
      </c>
      <c r="C7" s="172">
        <v>79622</v>
      </c>
      <c r="D7" s="172"/>
      <c r="E7" s="172" t="s">
        <v>115</v>
      </c>
      <c r="F7" s="142"/>
      <c r="G7" s="302"/>
      <c r="H7" s="142"/>
      <c r="I7" s="312"/>
      <c r="J7" s="145" t="s">
        <v>19</v>
      </c>
      <c r="K7" s="205">
        <v>34058</v>
      </c>
      <c r="L7" s="172">
        <v>80326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34078</v>
      </c>
      <c r="U7" s="128">
        <v>80343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/>
      <c r="C8" s="172">
        <v>79621</v>
      </c>
      <c r="D8" s="172"/>
      <c r="E8" s="172" t="s">
        <v>115</v>
      </c>
      <c r="F8" s="142"/>
      <c r="G8" s="302"/>
      <c r="H8" s="142"/>
      <c r="I8" s="312"/>
      <c r="J8" s="145" t="s">
        <v>19</v>
      </c>
      <c r="K8" s="205">
        <v>34059</v>
      </c>
      <c r="L8" s="172">
        <v>80337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34079</v>
      </c>
      <c r="U8" s="128">
        <v>80344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128">
        <v>34044</v>
      </c>
      <c r="C9" s="128">
        <v>79614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34060</v>
      </c>
      <c r="L9" s="172">
        <v>80351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34080</v>
      </c>
      <c r="U9" s="128">
        <v>80345</v>
      </c>
      <c r="V9" s="128"/>
      <c r="W9" s="128" t="s">
        <v>62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34045</v>
      </c>
      <c r="C10" s="128">
        <v>79616</v>
      </c>
      <c r="D10" s="128"/>
      <c r="E10" s="128" t="s">
        <v>62</v>
      </c>
      <c r="F10" s="142"/>
      <c r="G10" s="302"/>
      <c r="H10" s="142"/>
      <c r="I10" s="311"/>
      <c r="J10" s="145" t="s">
        <v>19</v>
      </c>
      <c r="K10" s="205">
        <v>34061</v>
      </c>
      <c r="L10" s="172">
        <v>80355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34081</v>
      </c>
      <c r="U10" s="128">
        <v>80346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34046</v>
      </c>
      <c r="C11" s="128">
        <v>79617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34062</v>
      </c>
      <c r="L11" s="172">
        <v>80356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34082</v>
      </c>
      <c r="U11" s="128">
        <v>80347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34047</v>
      </c>
      <c r="C12" s="128">
        <v>79618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34063</v>
      </c>
      <c r="L12" s="172">
        <v>80357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34083</v>
      </c>
      <c r="U12" s="128">
        <v>80348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34048</v>
      </c>
      <c r="C13" s="128">
        <v>79619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34064</v>
      </c>
      <c r="L13" s="172">
        <v>80358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34084</v>
      </c>
      <c r="U13" s="128">
        <v>80349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20</v>
      </c>
      <c r="B14" s="205">
        <v>34049</v>
      </c>
      <c r="C14" s="380">
        <v>80550</v>
      </c>
      <c r="D14" s="380">
        <v>280324</v>
      </c>
      <c r="E14" s="380" t="s">
        <v>62</v>
      </c>
      <c r="F14" s="142"/>
      <c r="G14" s="302"/>
      <c r="H14" s="142"/>
      <c r="I14" s="311"/>
      <c r="J14" s="145" t="s">
        <v>19</v>
      </c>
      <c r="K14" s="205">
        <v>34065</v>
      </c>
      <c r="L14" s="172">
        <v>80359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34085</v>
      </c>
      <c r="U14" s="128">
        <v>80350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20</v>
      </c>
      <c r="B15" s="205">
        <v>34050</v>
      </c>
      <c r="C15" s="380">
        <v>80557</v>
      </c>
      <c r="D15" s="380">
        <v>280324</v>
      </c>
      <c r="E15" s="380" t="s">
        <v>62</v>
      </c>
      <c r="F15" s="142"/>
      <c r="G15" s="302"/>
      <c r="H15" s="142"/>
      <c r="I15" s="311"/>
      <c r="J15" s="145" t="s">
        <v>19</v>
      </c>
      <c r="K15" s="205">
        <v>34066</v>
      </c>
      <c r="L15" s="172">
        <v>80360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34086</v>
      </c>
      <c r="U15" s="128">
        <v>80352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20</v>
      </c>
      <c r="B16" s="205">
        <v>34055</v>
      </c>
      <c r="C16" s="380">
        <v>80558</v>
      </c>
      <c r="D16" s="380">
        <v>280324</v>
      </c>
      <c r="E16" s="380" t="s">
        <v>62</v>
      </c>
      <c r="F16" s="142"/>
      <c r="G16" s="302"/>
      <c r="H16" s="142"/>
      <c r="I16" s="311"/>
      <c r="J16" s="145" t="s">
        <v>19</v>
      </c>
      <c r="K16" s="205">
        <v>34067</v>
      </c>
      <c r="L16" s="338">
        <v>80364</v>
      </c>
      <c r="M16" s="128"/>
      <c r="N16" s="128" t="s">
        <v>72</v>
      </c>
      <c r="O16" s="142"/>
      <c r="P16" s="302"/>
      <c r="Q16" s="142"/>
      <c r="R16" s="311"/>
      <c r="S16" s="145" t="s">
        <v>19</v>
      </c>
      <c r="T16" s="205">
        <v>34087</v>
      </c>
      <c r="U16" s="128">
        <v>80353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34052</v>
      </c>
      <c r="C17" s="128">
        <v>4501354044</v>
      </c>
      <c r="D17" s="128"/>
      <c r="E17" s="128"/>
      <c r="F17" s="142"/>
      <c r="G17" s="302"/>
      <c r="H17" s="142"/>
      <c r="I17" s="311"/>
      <c r="J17" s="145" t="s">
        <v>19</v>
      </c>
      <c r="K17" s="205">
        <v>34068</v>
      </c>
      <c r="L17" s="128">
        <v>80365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34088</v>
      </c>
      <c r="U17" s="128">
        <v>80354</v>
      </c>
      <c r="V17" s="128"/>
      <c r="W17" s="128" t="s">
        <v>89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34053</v>
      </c>
      <c r="C18" s="128">
        <v>4501354045</v>
      </c>
      <c r="D18" s="128"/>
      <c r="E18" s="128"/>
      <c r="F18" s="142"/>
      <c r="G18" s="302"/>
      <c r="H18" s="142"/>
      <c r="I18" s="311"/>
      <c r="J18" s="145" t="s">
        <v>19</v>
      </c>
      <c r="K18" s="205">
        <v>34069</v>
      </c>
      <c r="L18" s="128">
        <v>80366</v>
      </c>
      <c r="M18" s="128"/>
      <c r="N18" s="128" t="s">
        <v>71</v>
      </c>
      <c r="O18" s="142"/>
      <c r="P18" s="302"/>
      <c r="Q18" s="142"/>
      <c r="R18" s="311"/>
      <c r="S18" s="145" t="s">
        <v>19</v>
      </c>
      <c r="T18" s="205">
        <v>34089</v>
      </c>
      <c r="U18" s="128">
        <v>80389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34054</v>
      </c>
      <c r="C19" s="128">
        <v>4501354047</v>
      </c>
      <c r="D19" s="128"/>
      <c r="E19" s="128"/>
      <c r="F19" s="142"/>
      <c r="G19" s="302"/>
      <c r="H19" s="142"/>
      <c r="I19" s="311"/>
      <c r="J19" s="145" t="s">
        <v>19</v>
      </c>
      <c r="K19" s="245">
        <v>34070</v>
      </c>
      <c r="L19" s="128">
        <v>80370</v>
      </c>
      <c r="M19" s="128"/>
      <c r="N19" s="128" t="s">
        <v>208</v>
      </c>
      <c r="O19" s="142"/>
      <c r="P19" s="302"/>
      <c r="Q19" s="142"/>
      <c r="R19" s="309">
        <v>46108</v>
      </c>
      <c r="S19" s="145" t="s">
        <v>19</v>
      </c>
      <c r="T19" s="205">
        <v>34090</v>
      </c>
      <c r="U19" s="128">
        <v>80390</v>
      </c>
      <c r="V19" s="128"/>
      <c r="W19" s="128" t="s">
        <v>71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19</v>
      </c>
      <c r="K20" s="205">
        <v>34071</v>
      </c>
      <c r="L20" s="148">
        <v>80381</v>
      </c>
      <c r="M20" s="128"/>
      <c r="N20" s="128" t="s">
        <v>115</v>
      </c>
      <c r="O20" s="142"/>
      <c r="P20" s="302"/>
      <c r="Q20" s="142"/>
      <c r="R20" s="315"/>
      <c r="S20" s="145" t="s">
        <v>19</v>
      </c>
      <c r="T20" s="245">
        <v>34091</v>
      </c>
      <c r="U20" s="245">
        <v>80391</v>
      </c>
      <c r="V20" s="245" t="s">
        <v>113</v>
      </c>
      <c r="W20" s="245" t="s">
        <v>208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20</v>
      </c>
      <c r="K21" s="205">
        <v>34072</v>
      </c>
      <c r="L21" s="128">
        <v>80392</v>
      </c>
      <c r="M21" s="172">
        <v>280324</v>
      </c>
      <c r="N21" s="128" t="s">
        <v>62</v>
      </c>
      <c r="O21" s="142"/>
      <c r="P21" s="302"/>
      <c r="Q21" s="142"/>
      <c r="R21" s="311"/>
      <c r="S21" s="145" t="s">
        <v>20</v>
      </c>
      <c r="T21" s="205">
        <v>34092</v>
      </c>
      <c r="U21" s="128">
        <v>80395</v>
      </c>
      <c r="V21" s="128"/>
      <c r="W21" s="128" t="s">
        <v>89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20</v>
      </c>
      <c r="K22" s="205">
        <v>34073</v>
      </c>
      <c r="L22" s="153">
        <v>80394</v>
      </c>
      <c r="M22" s="128">
        <v>280324</v>
      </c>
      <c r="N22" s="128" t="s">
        <v>62</v>
      </c>
      <c r="O22" s="142"/>
      <c r="P22" s="302"/>
      <c r="Q22" s="142"/>
      <c r="R22" s="315"/>
      <c r="S22" s="152" t="s">
        <v>20</v>
      </c>
      <c r="T22" s="205">
        <v>34093</v>
      </c>
      <c r="U22" s="153">
        <v>80396</v>
      </c>
      <c r="V22" s="128"/>
      <c r="W22" s="128" t="s">
        <v>89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205">
        <v>34074</v>
      </c>
      <c r="L23" s="153">
        <v>4501354369</v>
      </c>
      <c r="M23" s="128"/>
      <c r="N23" s="128"/>
      <c r="O23" s="142" t="s">
        <v>78</v>
      </c>
      <c r="P23" s="302"/>
      <c r="Q23" s="142"/>
      <c r="R23" s="311"/>
      <c r="S23" s="152" t="s">
        <v>22</v>
      </c>
      <c r="T23" s="205">
        <v>34095</v>
      </c>
      <c r="U23" s="153">
        <v>4501354542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22</v>
      </c>
      <c r="K24" s="245">
        <v>34075</v>
      </c>
      <c r="L24" s="154">
        <v>4501354370</v>
      </c>
      <c r="M24" s="141"/>
      <c r="N24" s="141"/>
      <c r="O24" s="142" t="s">
        <v>65</v>
      </c>
      <c r="P24" s="304"/>
      <c r="Q24" s="143"/>
      <c r="R24" s="379">
        <v>46105</v>
      </c>
      <c r="S24" s="152" t="s">
        <v>22</v>
      </c>
      <c r="T24" s="205">
        <v>34096</v>
      </c>
      <c r="U24" s="153">
        <v>4501354543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353"/>
      <c r="K25" s="141"/>
      <c r="L25" s="154"/>
      <c r="M25" s="141"/>
      <c r="N25" s="141"/>
      <c r="O25" s="143"/>
      <c r="P25" s="304"/>
      <c r="Q25" s="143"/>
      <c r="R25" s="316"/>
      <c r="S25" s="156" t="s">
        <v>12</v>
      </c>
      <c r="T25" s="207">
        <v>30039695</v>
      </c>
      <c r="U25" s="154" t="s">
        <v>13</v>
      </c>
      <c r="V25" s="141"/>
      <c r="W25" s="141"/>
      <c r="X25" s="143" t="s">
        <v>14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/>
      <c r="B26" s="128"/>
      <c r="C26" s="128"/>
      <c r="D26" s="128"/>
      <c r="E26" s="128"/>
      <c r="F26" s="162"/>
      <c r="G26" s="128"/>
      <c r="H26" s="142"/>
      <c r="I26" s="311"/>
      <c r="J26" s="353" t="s">
        <v>12</v>
      </c>
      <c r="K26" s="207">
        <v>30040541</v>
      </c>
      <c r="L26" s="154" t="s">
        <v>81</v>
      </c>
      <c r="M26" s="141"/>
      <c r="N26" s="141"/>
      <c r="O26" s="143"/>
      <c r="P26" s="304"/>
      <c r="Q26" s="143"/>
      <c r="R26" s="316"/>
      <c r="S26" s="152" t="s">
        <v>12</v>
      </c>
      <c r="T26" s="205">
        <v>30040298</v>
      </c>
      <c r="U26" s="153" t="s">
        <v>77</v>
      </c>
      <c r="V26" s="128">
        <v>754687</v>
      </c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353" t="s">
        <v>12</v>
      </c>
      <c r="K27" s="207">
        <v>30040579</v>
      </c>
      <c r="L27" s="154" t="s">
        <v>77</v>
      </c>
      <c r="M27" s="141"/>
      <c r="N27" s="141"/>
      <c r="O27" s="143" t="s">
        <v>16</v>
      </c>
      <c r="P27" s="304"/>
      <c r="Q27" s="143"/>
      <c r="R27" s="316"/>
      <c r="S27" s="152" t="s">
        <v>12</v>
      </c>
      <c r="T27" s="205">
        <v>30040542</v>
      </c>
      <c r="U27" s="153" t="s">
        <v>81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 t="s">
        <v>12</v>
      </c>
      <c r="B28" s="205">
        <v>30040938</v>
      </c>
      <c r="C28" s="128" t="s">
        <v>13</v>
      </c>
      <c r="D28" s="128"/>
      <c r="E28" s="128"/>
      <c r="F28" s="162" t="s">
        <v>65</v>
      </c>
      <c r="G28" s="128"/>
      <c r="H28" s="142"/>
      <c r="I28" s="311"/>
      <c r="J28" s="156" t="s">
        <v>12</v>
      </c>
      <c r="K28" s="207">
        <v>30040528</v>
      </c>
      <c r="L28" s="154" t="s">
        <v>79</v>
      </c>
      <c r="M28" s="141" t="s">
        <v>219</v>
      </c>
      <c r="N28" s="141"/>
      <c r="O28" s="143"/>
      <c r="P28" s="304"/>
      <c r="Q28" s="143"/>
      <c r="R28" s="316"/>
      <c r="S28" s="145" t="s">
        <v>12</v>
      </c>
      <c r="T28" s="308">
        <v>30040825</v>
      </c>
      <c r="U28" s="153" t="s">
        <v>87</v>
      </c>
      <c r="V28" s="128" t="s">
        <v>110</v>
      </c>
      <c r="W28" s="128"/>
      <c r="X28" s="142" t="s">
        <v>14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56" t="s">
        <v>12</v>
      </c>
      <c r="B29" s="205">
        <v>30040679</v>
      </c>
      <c r="C29" s="128" t="s">
        <v>13</v>
      </c>
      <c r="D29" s="128"/>
      <c r="E29" s="128"/>
      <c r="F29" s="250" t="s">
        <v>64</v>
      </c>
      <c r="G29" s="175"/>
      <c r="H29" s="142"/>
      <c r="I29" s="311"/>
      <c r="J29" s="156"/>
      <c r="K29" s="141"/>
      <c r="L29" s="154"/>
      <c r="M29" s="141"/>
      <c r="N29" s="141"/>
      <c r="O29" s="143"/>
      <c r="P29" s="304"/>
      <c r="Q29" s="143"/>
      <c r="R29" s="316"/>
      <c r="S29" s="145" t="s">
        <v>12</v>
      </c>
      <c r="T29" s="210">
        <v>30040939</v>
      </c>
      <c r="U29" s="153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156" t="s">
        <v>12</v>
      </c>
      <c r="B30" s="128"/>
      <c r="C30" s="128" t="s">
        <v>81</v>
      </c>
      <c r="D30" s="128"/>
      <c r="E30" s="128"/>
      <c r="F30" s="162"/>
      <c r="G30" s="128"/>
      <c r="H30" s="142"/>
      <c r="I30" s="311"/>
      <c r="J30" s="145"/>
      <c r="K30" s="128"/>
      <c r="L30" s="153"/>
      <c r="M30" s="128"/>
      <c r="N30" s="128"/>
      <c r="O30" s="142"/>
      <c r="P30" s="302"/>
      <c r="Q30" s="142"/>
      <c r="R30" s="311"/>
      <c r="S30" s="145" t="s">
        <v>12</v>
      </c>
      <c r="T30" s="205">
        <v>30040515</v>
      </c>
      <c r="U30" s="148" t="s">
        <v>94</v>
      </c>
      <c r="V30" s="128"/>
      <c r="W30" s="128"/>
      <c r="X30" s="142" t="s">
        <v>64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x14ac:dyDescent="0.25">
      <c r="A31" s="145"/>
      <c r="B31" s="128"/>
      <c r="C31" s="128"/>
      <c r="D31" s="128"/>
      <c r="E31" s="128"/>
      <c r="F31" s="162"/>
      <c r="G31" s="128"/>
      <c r="H31" s="142"/>
      <c r="I31" s="311"/>
      <c r="J31" s="145" t="s">
        <v>12</v>
      </c>
      <c r="K31" s="245">
        <v>30040488</v>
      </c>
      <c r="L31" s="148" t="s">
        <v>79</v>
      </c>
      <c r="M31" s="128" t="s">
        <v>220</v>
      </c>
      <c r="N31" s="128"/>
      <c r="O31" s="142" t="s">
        <v>66</v>
      </c>
      <c r="P31" s="302"/>
      <c r="Q31" s="142"/>
      <c r="R31" s="311"/>
      <c r="S31" s="145" t="s">
        <v>12</v>
      </c>
      <c r="T31" s="205">
        <v>30040610</v>
      </c>
      <c r="U31" s="128" t="s">
        <v>94</v>
      </c>
      <c r="V31" s="128"/>
      <c r="W31" s="128"/>
      <c r="X31" s="142" t="s">
        <v>66</v>
      </c>
      <c r="Y31" s="302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x14ac:dyDescent="0.25">
      <c r="A32" s="298"/>
      <c r="B32" s="299"/>
      <c r="C32" s="299"/>
      <c r="D32" s="299"/>
      <c r="E32" s="299"/>
      <c r="F32" s="297"/>
      <c r="G32" s="306"/>
      <c r="H32" s="297"/>
      <c r="I32" s="313"/>
      <c r="J32" s="298" t="s">
        <v>12</v>
      </c>
      <c r="K32" s="301">
        <v>30040527</v>
      </c>
      <c r="L32" s="300" t="s">
        <v>79</v>
      </c>
      <c r="M32" s="299" t="s">
        <v>220</v>
      </c>
      <c r="N32" s="299"/>
      <c r="O32" s="297" t="s">
        <v>16</v>
      </c>
      <c r="P32" s="306"/>
      <c r="Q32" s="297"/>
      <c r="R32" s="313"/>
      <c r="S32" s="145" t="s">
        <v>12</v>
      </c>
      <c r="T32" s="205">
        <v>30040527</v>
      </c>
      <c r="U32" s="128" t="s">
        <v>79</v>
      </c>
      <c r="V32" s="128"/>
      <c r="W32" s="128"/>
      <c r="X32" s="142"/>
      <c r="Y32" s="302"/>
      <c r="Z32" s="142"/>
      <c r="AA32" s="311"/>
      <c r="AB32" s="130"/>
      <c r="AC32" s="130"/>
      <c r="AD32" s="130"/>
      <c r="AE32" s="130"/>
      <c r="AF32" s="130"/>
      <c r="AG32" s="130"/>
      <c r="AH32" s="130"/>
      <c r="AI32" s="130"/>
      <c r="AJ32" s="130"/>
    </row>
    <row r="33" spans="1:43" ht="16.5" thickBot="1" x14ac:dyDescent="0.3">
      <c r="A33" s="157"/>
      <c r="B33" s="158"/>
      <c r="C33" s="158"/>
      <c r="D33" s="158"/>
      <c r="E33" s="158"/>
      <c r="F33" s="159"/>
      <c r="G33" s="307"/>
      <c r="H33" s="159"/>
      <c r="I33" s="314"/>
      <c r="J33" s="157" t="s">
        <v>12</v>
      </c>
      <c r="K33" s="346">
        <v>30040514</v>
      </c>
      <c r="L33" s="158" t="s">
        <v>94</v>
      </c>
      <c r="M33" s="393">
        <v>46106</v>
      </c>
      <c r="N33" s="158"/>
      <c r="O33" s="159" t="s">
        <v>78</v>
      </c>
      <c r="P33" s="307"/>
      <c r="Q33" s="159"/>
      <c r="R33" s="314"/>
      <c r="S33" s="145" t="s">
        <v>12</v>
      </c>
      <c r="T33" s="245">
        <v>30040693</v>
      </c>
      <c r="U33" s="161" t="s">
        <v>77</v>
      </c>
      <c r="V33" s="128" t="s">
        <v>110</v>
      </c>
      <c r="W33" s="128"/>
      <c r="X33" s="162" t="s">
        <v>17</v>
      </c>
      <c r="Y33" s="128"/>
      <c r="Z33" s="142"/>
      <c r="AA33" s="311"/>
      <c r="AB33" s="130"/>
      <c r="AC33" s="130"/>
      <c r="AD33" s="130"/>
      <c r="AE33" s="130"/>
      <c r="AF33" s="130"/>
      <c r="AG33" s="130"/>
      <c r="AH33" s="130"/>
      <c r="AI33" s="130"/>
      <c r="AJ33" s="130"/>
    </row>
    <row r="34" spans="1:43" ht="16.5" thickBot="1" x14ac:dyDescent="0.3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4"/>
      <c r="T34" s="164"/>
      <c r="U34" s="164"/>
      <c r="V34" s="164"/>
      <c r="W34" s="164"/>
      <c r="X34" s="164"/>
      <c r="Y34" s="164"/>
      <c r="Z34" s="164"/>
      <c r="AA34" s="164"/>
    </row>
    <row r="35" spans="1:43" ht="16.5" thickBot="1" x14ac:dyDescent="0.3">
      <c r="A35" s="488">
        <f>S3+1</f>
        <v>46106</v>
      </c>
      <c r="B35" s="489"/>
      <c r="C35" s="489"/>
      <c r="D35" s="489"/>
      <c r="E35" s="489"/>
      <c r="F35" s="489"/>
      <c r="G35" s="489"/>
      <c r="H35" s="489"/>
      <c r="I35" s="490"/>
      <c r="J35" s="491">
        <f>A35+1</f>
        <v>46107</v>
      </c>
      <c r="K35" s="492"/>
      <c r="L35" s="492"/>
      <c r="M35" s="492"/>
      <c r="N35" s="492"/>
      <c r="O35" s="493"/>
      <c r="P35" s="493"/>
      <c r="Q35" s="493"/>
      <c r="R35" s="494"/>
      <c r="S35" s="495">
        <f>J35+1</f>
        <v>46108</v>
      </c>
      <c r="T35" s="496"/>
      <c r="U35" s="496"/>
      <c r="V35" s="496"/>
      <c r="W35" s="496"/>
      <c r="X35" s="497"/>
      <c r="Y35" s="497"/>
      <c r="Z35" s="497"/>
      <c r="AA35" s="497"/>
      <c r="AB35" s="526"/>
      <c r="AC35" s="527"/>
      <c r="AD35" s="527"/>
      <c r="AE35" s="527"/>
      <c r="AF35" s="527"/>
      <c r="AG35" s="527"/>
      <c r="AH35" s="527"/>
      <c r="AI35" s="527"/>
      <c r="AJ35" s="527"/>
    </row>
    <row r="36" spans="1:43" ht="16.5" thickBot="1" x14ac:dyDescent="0.3">
      <c r="A36" s="131" t="s">
        <v>2</v>
      </c>
      <c r="B36" s="132" t="s">
        <v>3</v>
      </c>
      <c r="C36" s="132" t="s">
        <v>4</v>
      </c>
      <c r="D36" s="132" t="s">
        <v>5</v>
      </c>
      <c r="E36" s="132" t="s">
        <v>6</v>
      </c>
      <c r="F36" s="133" t="s">
        <v>7</v>
      </c>
      <c r="G36" s="133" t="s">
        <v>8</v>
      </c>
      <c r="H36" s="133" t="s">
        <v>9</v>
      </c>
      <c r="I36" s="134" t="s">
        <v>10</v>
      </c>
      <c r="J36" s="131" t="s">
        <v>2</v>
      </c>
      <c r="K36" s="132" t="s">
        <v>3</v>
      </c>
      <c r="L36" s="132" t="s">
        <v>4</v>
      </c>
      <c r="M36" s="132" t="s">
        <v>5</v>
      </c>
      <c r="N36" s="132" t="s">
        <v>6</v>
      </c>
      <c r="O36" s="133" t="s">
        <v>7</v>
      </c>
      <c r="P36" s="133" t="s">
        <v>8</v>
      </c>
      <c r="Q36" s="133" t="s">
        <v>9</v>
      </c>
      <c r="R36" s="134" t="s">
        <v>10</v>
      </c>
      <c r="S36" s="131" t="s">
        <v>2</v>
      </c>
      <c r="T36" s="132" t="s">
        <v>3</v>
      </c>
      <c r="U36" s="132" t="s">
        <v>4</v>
      </c>
      <c r="V36" s="132" t="s">
        <v>5</v>
      </c>
      <c r="W36" s="132" t="s">
        <v>6</v>
      </c>
      <c r="X36" s="133" t="s">
        <v>7</v>
      </c>
      <c r="Y36" s="133" t="s">
        <v>8</v>
      </c>
      <c r="Z36" s="133" t="s">
        <v>9</v>
      </c>
      <c r="AA36" s="133" t="s">
        <v>10</v>
      </c>
      <c r="AB36" s="165"/>
    </row>
    <row r="37" spans="1:43" x14ac:dyDescent="0.25">
      <c r="A37" s="135" t="s">
        <v>19</v>
      </c>
      <c r="B37" s="207">
        <v>34097</v>
      </c>
      <c r="C37" s="137">
        <v>80369</v>
      </c>
      <c r="D37" s="137"/>
      <c r="E37" s="137" t="s">
        <v>69</v>
      </c>
      <c r="F37" s="142"/>
      <c r="G37" s="304"/>
      <c r="H37" s="143"/>
      <c r="I37" s="310"/>
      <c r="J37" s="135" t="s">
        <v>19</v>
      </c>
      <c r="K37" s="207">
        <v>34118</v>
      </c>
      <c r="L37" s="137">
        <v>80301</v>
      </c>
      <c r="M37" s="137"/>
      <c r="N37" s="137" t="s">
        <v>62</v>
      </c>
      <c r="O37" s="142"/>
      <c r="P37" s="304"/>
      <c r="Q37" s="143"/>
      <c r="R37" s="310"/>
      <c r="S37" s="135" t="s">
        <v>19</v>
      </c>
      <c r="T37" s="207">
        <v>34138</v>
      </c>
      <c r="U37" s="137">
        <v>80290</v>
      </c>
      <c r="V37" s="137"/>
      <c r="W37" s="137" t="s">
        <v>69</v>
      </c>
      <c r="X37" s="142"/>
      <c r="Y37" s="304"/>
      <c r="Z37" s="143"/>
      <c r="AA37" s="310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34098</v>
      </c>
      <c r="C38" s="128">
        <v>80371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34119</v>
      </c>
      <c r="L38" s="128">
        <v>80302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34139</v>
      </c>
      <c r="U38" s="128">
        <v>80291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8"/>
      <c r="AO38" s="169"/>
      <c r="AP38" s="169"/>
      <c r="AQ38" s="169"/>
    </row>
    <row r="39" spans="1:43" x14ac:dyDescent="0.25">
      <c r="A39" s="145" t="s">
        <v>19</v>
      </c>
      <c r="B39" s="205">
        <v>34099</v>
      </c>
      <c r="C39" s="128">
        <v>80372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34120</v>
      </c>
      <c r="L39" s="128">
        <v>80303</v>
      </c>
      <c r="M39" s="128"/>
      <c r="N39" s="128" t="s">
        <v>69</v>
      </c>
      <c r="O39" s="142"/>
      <c r="P39" s="302"/>
      <c r="Q39" s="142"/>
      <c r="R39" s="311"/>
      <c r="S39" s="145" t="s">
        <v>19</v>
      </c>
      <c r="T39" s="205">
        <v>34140</v>
      </c>
      <c r="U39" s="128">
        <v>80292</v>
      </c>
      <c r="V39" s="128"/>
      <c r="W39" s="128" t="s">
        <v>69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34100</v>
      </c>
      <c r="C40" s="128">
        <v>80373</v>
      </c>
      <c r="D40" s="128"/>
      <c r="E40" s="128" t="s">
        <v>69</v>
      </c>
      <c r="F40" s="142"/>
      <c r="G40" s="302"/>
      <c r="H40" s="142"/>
      <c r="I40" s="311"/>
      <c r="J40" s="145" t="s">
        <v>19</v>
      </c>
      <c r="K40" s="205">
        <v>34121</v>
      </c>
      <c r="L40" s="128">
        <v>80304</v>
      </c>
      <c r="M40" s="128"/>
      <c r="N40" s="128" t="s">
        <v>69</v>
      </c>
      <c r="O40" s="142"/>
      <c r="P40" s="302"/>
      <c r="Q40" s="142"/>
      <c r="R40" s="311"/>
      <c r="S40" s="145" t="s">
        <v>19</v>
      </c>
      <c r="T40" s="205">
        <v>34141</v>
      </c>
      <c r="U40" s="128">
        <v>80293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05">
        <v>34101</v>
      </c>
      <c r="C41" s="128">
        <v>80374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34122</v>
      </c>
      <c r="L41" s="128">
        <v>80305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34142</v>
      </c>
      <c r="U41" s="128">
        <v>80294</v>
      </c>
      <c r="V41" s="128"/>
      <c r="W41" s="128" t="s">
        <v>73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34102</v>
      </c>
      <c r="C42" s="128">
        <v>80375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34123</v>
      </c>
      <c r="L42" s="128">
        <v>80306</v>
      </c>
      <c r="M42" s="128"/>
      <c r="N42" s="128" t="s">
        <v>73</v>
      </c>
      <c r="O42" s="142"/>
      <c r="P42" s="302"/>
      <c r="Q42" s="142"/>
      <c r="R42" s="311"/>
      <c r="S42" s="145" t="s">
        <v>19</v>
      </c>
      <c r="T42" s="205">
        <v>34143</v>
      </c>
      <c r="U42" s="128">
        <v>80295</v>
      </c>
      <c r="V42" s="128"/>
      <c r="W42" s="128" t="s">
        <v>62</v>
      </c>
      <c r="X42" s="142"/>
      <c r="Y42" s="302"/>
      <c r="Z42" s="142"/>
      <c r="AA42" s="311"/>
      <c r="AB42" s="166"/>
      <c r="AC42" s="167"/>
      <c r="AD42" s="167"/>
      <c r="AE42" s="167"/>
      <c r="AF42" s="167"/>
      <c r="AG42" s="168"/>
      <c r="AH42" s="168"/>
      <c r="AI42" s="168"/>
      <c r="AJ42" s="167"/>
      <c r="AO42" s="169"/>
      <c r="AP42" s="169"/>
      <c r="AQ42" s="169"/>
    </row>
    <row r="43" spans="1:43" x14ac:dyDescent="0.25">
      <c r="A43" s="145" t="s">
        <v>19</v>
      </c>
      <c r="B43" s="205">
        <v>34103</v>
      </c>
      <c r="C43" s="128">
        <v>80376</v>
      </c>
      <c r="D43" s="128"/>
      <c r="E43" s="128" t="s">
        <v>73</v>
      </c>
      <c r="F43" s="142"/>
      <c r="G43" s="302"/>
      <c r="H43" s="142"/>
      <c r="I43" s="311"/>
      <c r="J43" s="145" t="s">
        <v>19</v>
      </c>
      <c r="K43" s="205">
        <v>34124</v>
      </c>
      <c r="L43" s="128">
        <v>80308</v>
      </c>
      <c r="M43" s="128"/>
      <c r="N43" s="128" t="s">
        <v>62</v>
      </c>
      <c r="O43" s="142"/>
      <c r="P43" s="302"/>
      <c r="Q43" s="142"/>
      <c r="R43" s="311"/>
      <c r="S43" s="145" t="s">
        <v>19</v>
      </c>
      <c r="T43" s="205">
        <v>34144</v>
      </c>
      <c r="U43" s="128">
        <v>80297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67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34104</v>
      </c>
      <c r="C44" s="128">
        <v>80377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34125</v>
      </c>
      <c r="L44" s="128">
        <v>80309</v>
      </c>
      <c r="M44" s="128"/>
      <c r="N44" s="128" t="s">
        <v>62</v>
      </c>
      <c r="O44" s="142"/>
      <c r="P44" s="302"/>
      <c r="Q44" s="142"/>
      <c r="R44" s="311"/>
      <c r="S44" s="145" t="s">
        <v>19</v>
      </c>
      <c r="T44" s="205">
        <v>34145</v>
      </c>
      <c r="U44" s="128">
        <v>80298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7"/>
      <c r="AO44" s="169"/>
      <c r="AP44" s="169"/>
      <c r="AQ44" s="169"/>
    </row>
    <row r="45" spans="1:43" x14ac:dyDescent="0.25">
      <c r="A45" s="145" t="s">
        <v>19</v>
      </c>
      <c r="B45" s="205">
        <v>34105</v>
      </c>
      <c r="C45" s="128">
        <v>80378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34126</v>
      </c>
      <c r="L45" s="128">
        <v>80310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34146</v>
      </c>
      <c r="U45" s="128">
        <v>80299</v>
      </c>
      <c r="V45" s="128"/>
      <c r="W45" s="128" t="s">
        <v>70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34106</v>
      </c>
      <c r="C46" s="128">
        <v>80379</v>
      </c>
      <c r="D46" s="128"/>
      <c r="E46" s="128" t="s">
        <v>62</v>
      </c>
      <c r="F46" s="142"/>
      <c r="G46" s="302"/>
      <c r="H46" s="142"/>
      <c r="I46" s="311"/>
      <c r="J46" s="145" t="s">
        <v>19</v>
      </c>
      <c r="K46" s="205">
        <v>34127</v>
      </c>
      <c r="L46" s="128">
        <v>80311</v>
      </c>
      <c r="M46" s="128"/>
      <c r="N46" s="128" t="s">
        <v>70</v>
      </c>
      <c r="O46" s="142"/>
      <c r="P46" s="302"/>
      <c r="Q46" s="142"/>
      <c r="R46" s="311"/>
      <c r="S46" s="145" t="s">
        <v>19</v>
      </c>
      <c r="T46" s="128">
        <v>34147</v>
      </c>
      <c r="U46" s="128">
        <v>80300</v>
      </c>
      <c r="V46" s="128"/>
      <c r="W46" s="128" t="s">
        <v>70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34107</v>
      </c>
      <c r="C47" s="128">
        <v>80380</v>
      </c>
      <c r="D47" s="128"/>
      <c r="E47" s="128" t="s">
        <v>70</v>
      </c>
      <c r="F47" s="142"/>
      <c r="G47" s="302"/>
      <c r="H47" s="142"/>
      <c r="I47" s="311"/>
      <c r="J47" s="145" t="s">
        <v>19</v>
      </c>
      <c r="K47" s="205">
        <v>34128</v>
      </c>
      <c r="L47" s="128">
        <v>80312</v>
      </c>
      <c r="M47" s="128"/>
      <c r="N47" s="128" t="s">
        <v>70</v>
      </c>
      <c r="O47" s="142"/>
      <c r="P47" s="302"/>
      <c r="Q47" s="142"/>
      <c r="R47" s="311"/>
      <c r="S47" s="145" t="s">
        <v>19</v>
      </c>
      <c r="T47" s="205">
        <v>34148</v>
      </c>
      <c r="U47" s="128">
        <v>80315</v>
      </c>
      <c r="V47" s="128"/>
      <c r="W47" s="128" t="s">
        <v>72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45" t="s">
        <v>19</v>
      </c>
      <c r="B48" s="205">
        <v>34108</v>
      </c>
      <c r="C48" s="148">
        <v>80382</v>
      </c>
      <c r="D48" s="128"/>
      <c r="E48" s="128" t="s">
        <v>70</v>
      </c>
      <c r="F48" s="142"/>
      <c r="G48" s="302"/>
      <c r="H48" s="142"/>
      <c r="I48" s="311"/>
      <c r="J48" s="145" t="s">
        <v>19</v>
      </c>
      <c r="K48" s="205">
        <v>34129</v>
      </c>
      <c r="L48" s="148">
        <v>80313</v>
      </c>
      <c r="M48" s="128"/>
      <c r="N48" s="128" t="s">
        <v>72</v>
      </c>
      <c r="O48" s="142"/>
      <c r="P48" s="302"/>
      <c r="Q48" s="142"/>
      <c r="R48" s="311"/>
      <c r="S48" s="145" t="s">
        <v>19</v>
      </c>
      <c r="T48" s="205">
        <v>34149</v>
      </c>
      <c r="U48" s="148">
        <v>80336</v>
      </c>
      <c r="V48" s="128"/>
      <c r="W48" s="128" t="s">
        <v>71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7"/>
      <c r="AO48" s="169"/>
      <c r="AP48" s="169"/>
      <c r="AQ48" s="169"/>
    </row>
    <row r="49" spans="1:43" x14ac:dyDescent="0.25">
      <c r="A49" s="145" t="s">
        <v>19</v>
      </c>
      <c r="B49" s="205">
        <v>34109</v>
      </c>
      <c r="C49" s="128">
        <v>80383</v>
      </c>
      <c r="D49" s="128"/>
      <c r="E49" s="128" t="s">
        <v>72</v>
      </c>
      <c r="F49" s="142"/>
      <c r="G49" s="302"/>
      <c r="H49" s="142"/>
      <c r="I49" s="311"/>
      <c r="J49" s="145" t="s">
        <v>19</v>
      </c>
      <c r="K49" s="205">
        <v>34130</v>
      </c>
      <c r="L49" s="128">
        <v>80314</v>
      </c>
      <c r="M49" s="128"/>
      <c r="N49" s="128" t="s">
        <v>71</v>
      </c>
      <c r="O49" s="142"/>
      <c r="P49" s="302"/>
      <c r="Q49" s="142"/>
      <c r="R49" s="311"/>
      <c r="S49" s="145" t="s">
        <v>19</v>
      </c>
      <c r="T49" s="205">
        <v>34150</v>
      </c>
      <c r="U49" s="128">
        <v>80338</v>
      </c>
      <c r="V49" s="128"/>
      <c r="W49" s="128" t="s">
        <v>71</v>
      </c>
      <c r="X49" s="142"/>
      <c r="Y49" s="302"/>
      <c r="Z49" s="142"/>
      <c r="AA49" s="311"/>
      <c r="AB49" s="166"/>
      <c r="AC49" s="167"/>
      <c r="AD49" s="171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45" t="s">
        <v>19</v>
      </c>
      <c r="B50" s="205">
        <v>34110</v>
      </c>
      <c r="C50" s="128">
        <v>80384</v>
      </c>
      <c r="D50" s="128"/>
      <c r="E50" s="128" t="s">
        <v>71</v>
      </c>
      <c r="F50" s="142"/>
      <c r="G50" s="302"/>
      <c r="H50" s="142"/>
      <c r="I50" s="311"/>
      <c r="J50" s="145" t="s">
        <v>19</v>
      </c>
      <c r="K50" s="205">
        <v>34131</v>
      </c>
      <c r="L50" s="128">
        <v>80367</v>
      </c>
      <c r="M50" s="128"/>
      <c r="N50" s="128" t="s">
        <v>71</v>
      </c>
      <c r="O50" s="142"/>
      <c r="P50" s="302"/>
      <c r="Q50" s="142"/>
      <c r="R50" s="311"/>
      <c r="S50" s="145" t="s">
        <v>19</v>
      </c>
      <c r="T50" s="205">
        <v>34151</v>
      </c>
      <c r="U50" s="128">
        <v>80339</v>
      </c>
      <c r="V50" s="128"/>
      <c r="W50" s="128" t="s">
        <v>71</v>
      </c>
      <c r="X50" s="142"/>
      <c r="Y50" s="302"/>
      <c r="Z50" s="142"/>
      <c r="AA50" s="311"/>
      <c r="AB50" s="166"/>
      <c r="AC50" s="167"/>
      <c r="AD50" s="171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28" t="s">
        <v>19</v>
      </c>
      <c r="B51" s="205">
        <v>34111</v>
      </c>
      <c r="C51" s="128">
        <v>80385</v>
      </c>
      <c r="D51" s="128"/>
      <c r="E51" s="128" t="s">
        <v>89</v>
      </c>
      <c r="F51" s="142"/>
      <c r="G51" s="302"/>
      <c r="H51" s="142"/>
      <c r="I51" s="311"/>
      <c r="J51" s="145" t="s">
        <v>19</v>
      </c>
      <c r="K51" s="205">
        <v>34132</v>
      </c>
      <c r="L51" s="128">
        <v>80368</v>
      </c>
      <c r="M51" s="128"/>
      <c r="N51" s="128" t="s">
        <v>71</v>
      </c>
      <c r="O51" s="142"/>
      <c r="P51" s="302"/>
      <c r="Q51" s="142"/>
      <c r="R51" s="311"/>
      <c r="S51" s="145" t="s">
        <v>19</v>
      </c>
      <c r="T51" s="205">
        <v>34152</v>
      </c>
      <c r="U51" s="128">
        <v>80340</v>
      </c>
      <c r="V51" s="128"/>
      <c r="W51" s="128" t="s">
        <v>208</v>
      </c>
      <c r="X51" s="142"/>
      <c r="Y51" s="302"/>
      <c r="Z51" s="142"/>
      <c r="AA51" s="311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128" t="s">
        <v>19</v>
      </c>
      <c r="B52" s="205">
        <v>34112</v>
      </c>
      <c r="C52" s="148">
        <v>80386</v>
      </c>
      <c r="D52" s="128"/>
      <c r="E52" s="128" t="s">
        <v>89</v>
      </c>
      <c r="F52" s="142"/>
      <c r="G52" s="302"/>
      <c r="H52" s="142"/>
      <c r="I52" s="315"/>
      <c r="J52" s="145" t="s">
        <v>20</v>
      </c>
      <c r="K52" s="205">
        <v>34133</v>
      </c>
      <c r="L52" s="148">
        <v>80397</v>
      </c>
      <c r="M52" s="128"/>
      <c r="N52" s="128" t="s">
        <v>62</v>
      </c>
      <c r="O52" s="142"/>
      <c r="P52" s="302"/>
      <c r="Q52" s="142"/>
      <c r="R52" s="315"/>
      <c r="S52" s="145" t="s">
        <v>20</v>
      </c>
      <c r="T52" s="205">
        <v>34153</v>
      </c>
      <c r="U52" s="148">
        <v>80399</v>
      </c>
      <c r="V52" s="128">
        <v>280324</v>
      </c>
      <c r="W52" s="128" t="s">
        <v>62</v>
      </c>
      <c r="X52" s="142"/>
      <c r="Y52" s="302"/>
      <c r="Z52" s="142"/>
      <c r="AA52" s="315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19</v>
      </c>
      <c r="B53" s="205">
        <v>34113</v>
      </c>
      <c r="C53" s="128">
        <v>80387</v>
      </c>
      <c r="D53" s="128"/>
      <c r="E53" s="128" t="s">
        <v>71</v>
      </c>
      <c r="F53" s="142"/>
      <c r="G53" s="302"/>
      <c r="H53" s="142"/>
      <c r="I53" s="311"/>
      <c r="J53" s="152" t="s">
        <v>20</v>
      </c>
      <c r="K53" s="205">
        <v>34134</v>
      </c>
      <c r="L53" s="128">
        <v>80398</v>
      </c>
      <c r="M53" s="128"/>
      <c r="N53" s="128" t="s">
        <v>62</v>
      </c>
      <c r="O53" s="142"/>
      <c r="P53" s="302"/>
      <c r="Q53" s="142"/>
      <c r="R53" s="311"/>
      <c r="S53" s="145" t="s">
        <v>20</v>
      </c>
      <c r="T53" s="205">
        <v>34154</v>
      </c>
      <c r="U53" s="128">
        <v>80400</v>
      </c>
      <c r="V53" s="128">
        <v>280324</v>
      </c>
      <c r="W53" s="128" t="s">
        <v>62</v>
      </c>
      <c r="X53" s="142"/>
      <c r="Y53" s="302"/>
      <c r="Z53" s="142"/>
      <c r="AA53" s="311"/>
      <c r="AB53" s="166"/>
      <c r="AC53" s="167"/>
      <c r="AD53" s="167"/>
      <c r="AE53" s="167"/>
      <c r="AF53" s="167"/>
      <c r="AG53" s="168"/>
      <c r="AH53" s="168"/>
      <c r="AI53" s="168"/>
      <c r="AJ53" s="168"/>
      <c r="AO53" s="169"/>
      <c r="AP53" s="169"/>
      <c r="AQ53" s="169"/>
    </row>
    <row r="54" spans="1:43" x14ac:dyDescent="0.25">
      <c r="A54" s="252" t="s">
        <v>19</v>
      </c>
      <c r="B54" s="205">
        <v>34114</v>
      </c>
      <c r="C54" s="153">
        <v>80388</v>
      </c>
      <c r="D54" s="128"/>
      <c r="E54" s="128" t="s">
        <v>71</v>
      </c>
      <c r="F54" s="142"/>
      <c r="G54" s="302"/>
      <c r="H54" s="142"/>
      <c r="I54" s="315"/>
      <c r="J54" s="152" t="s">
        <v>22</v>
      </c>
      <c r="K54" s="205">
        <v>34135</v>
      </c>
      <c r="L54" s="153">
        <v>4501355065</v>
      </c>
      <c r="M54" s="128"/>
      <c r="N54" s="128"/>
      <c r="O54" s="142" t="s">
        <v>78</v>
      </c>
      <c r="P54" s="302"/>
      <c r="Q54" s="142"/>
      <c r="R54" s="315"/>
      <c r="S54" s="152" t="s">
        <v>22</v>
      </c>
      <c r="T54" s="205">
        <v>34155</v>
      </c>
      <c r="U54" s="153">
        <v>4501355333</v>
      </c>
      <c r="V54" s="128"/>
      <c r="W54" s="128"/>
      <c r="X54" s="142" t="s">
        <v>78</v>
      </c>
      <c r="Y54" s="302"/>
      <c r="Z54" s="142"/>
      <c r="AA54" s="315"/>
      <c r="AB54" s="166"/>
      <c r="AC54" s="167"/>
      <c r="AD54" s="167"/>
      <c r="AE54" s="167"/>
      <c r="AF54" s="167"/>
      <c r="AG54" s="168"/>
      <c r="AH54" s="168"/>
      <c r="AI54" s="168"/>
      <c r="AJ54" s="168"/>
      <c r="AO54" s="169"/>
      <c r="AP54" s="169"/>
      <c r="AQ54" s="169"/>
    </row>
    <row r="55" spans="1:43" x14ac:dyDescent="0.25">
      <c r="A55" s="252" t="s">
        <v>22</v>
      </c>
      <c r="B55" s="205">
        <v>34116</v>
      </c>
      <c r="C55" s="153">
        <v>4501354805</v>
      </c>
      <c r="D55" s="128"/>
      <c r="E55" s="128"/>
      <c r="F55" s="142"/>
      <c r="G55" s="302"/>
      <c r="H55" s="142"/>
      <c r="I55" s="311"/>
      <c r="J55" s="152" t="s">
        <v>22</v>
      </c>
      <c r="K55" s="205">
        <v>34136</v>
      </c>
      <c r="L55" s="153">
        <v>4501355066</v>
      </c>
      <c r="M55" s="128"/>
      <c r="N55" s="128"/>
      <c r="O55" s="142" t="s">
        <v>65</v>
      </c>
      <c r="P55" s="302"/>
      <c r="Q55" s="142"/>
      <c r="R55" s="311"/>
      <c r="S55" s="152" t="s">
        <v>22</v>
      </c>
      <c r="T55" s="205">
        <v>34156</v>
      </c>
      <c r="U55" s="153">
        <v>4501355334</v>
      </c>
      <c r="V55" s="128"/>
      <c r="W55" s="128"/>
      <c r="X55" s="142" t="s">
        <v>65</v>
      </c>
      <c r="Y55" s="302"/>
      <c r="Z55" s="142"/>
      <c r="AA55" s="311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2" t="s">
        <v>22</v>
      </c>
      <c r="B56" s="205">
        <v>34117</v>
      </c>
      <c r="C56" s="153">
        <v>4501354806</v>
      </c>
      <c r="D56" s="141"/>
      <c r="E56" s="141"/>
      <c r="F56" s="142"/>
      <c r="G56" s="304"/>
      <c r="H56" s="143"/>
      <c r="I56" s="316"/>
      <c r="J56" s="152" t="s">
        <v>22</v>
      </c>
      <c r="K56" s="205">
        <v>34137</v>
      </c>
      <c r="L56" s="154">
        <v>4501355067</v>
      </c>
      <c r="M56" s="141"/>
      <c r="N56" s="141"/>
      <c r="O56" s="142" t="s">
        <v>76</v>
      </c>
      <c r="P56" s="304"/>
      <c r="Q56" s="143"/>
      <c r="R56" s="316"/>
      <c r="S56" s="152" t="s">
        <v>22</v>
      </c>
      <c r="T56" s="205">
        <v>34157</v>
      </c>
      <c r="U56" s="154">
        <v>4501355324</v>
      </c>
      <c r="V56" s="141"/>
      <c r="W56" s="141"/>
      <c r="X56" s="142" t="s">
        <v>76</v>
      </c>
      <c r="Y56" s="304"/>
      <c r="Z56" s="143"/>
      <c r="AA56" s="316"/>
      <c r="AB56" s="166"/>
      <c r="AC56" s="167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392" t="s">
        <v>12</v>
      </c>
      <c r="B57" s="128">
        <v>30040519</v>
      </c>
      <c r="C57" s="154" t="s">
        <v>94</v>
      </c>
      <c r="D57" s="141"/>
      <c r="E57" s="141"/>
      <c r="F57" s="143" t="s">
        <v>66</v>
      </c>
      <c r="G57" s="304"/>
      <c r="H57" s="143"/>
      <c r="I57" s="316"/>
      <c r="J57" s="152" t="s">
        <v>12</v>
      </c>
      <c r="K57" s="141">
        <v>30040527</v>
      </c>
      <c r="L57" s="154" t="s">
        <v>79</v>
      </c>
      <c r="M57" s="141" t="s">
        <v>221</v>
      </c>
      <c r="N57" s="141"/>
      <c r="O57" s="143" t="s">
        <v>14</v>
      </c>
      <c r="P57" s="304"/>
      <c r="Q57" s="143"/>
      <c r="R57" s="316"/>
      <c r="S57" s="152" t="s">
        <v>12</v>
      </c>
      <c r="T57" s="128">
        <v>30040825</v>
      </c>
      <c r="U57" s="154" t="s">
        <v>87</v>
      </c>
      <c r="V57" s="141"/>
      <c r="W57" s="141"/>
      <c r="X57" s="142" t="s">
        <v>14</v>
      </c>
      <c r="Y57" s="304"/>
      <c r="Z57" s="143"/>
      <c r="AA57" s="316"/>
      <c r="AB57" s="166"/>
      <c r="AC57" s="167"/>
      <c r="AD57" s="171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128">
        <v>30040083</v>
      </c>
      <c r="C58" s="154" t="s">
        <v>79</v>
      </c>
      <c r="D58" s="141"/>
      <c r="E58" s="141"/>
      <c r="F58" s="143" t="s">
        <v>64</v>
      </c>
      <c r="G58" s="304"/>
      <c r="H58" s="143"/>
      <c r="I58" s="316"/>
      <c r="J58" s="152" t="s">
        <v>12</v>
      </c>
      <c r="K58" s="141">
        <v>30040521</v>
      </c>
      <c r="L58" s="154" t="s">
        <v>94</v>
      </c>
      <c r="M58" s="141">
        <v>756152</v>
      </c>
      <c r="N58" s="141"/>
      <c r="O58" s="143" t="s">
        <v>16</v>
      </c>
      <c r="P58" s="304"/>
      <c r="Q58" s="143"/>
      <c r="R58" s="316"/>
      <c r="S58" s="145" t="s">
        <v>12</v>
      </c>
      <c r="T58" s="128">
        <v>30040545</v>
      </c>
      <c r="U58" s="153" t="s">
        <v>79</v>
      </c>
      <c r="V58" s="128"/>
      <c r="W58" s="128"/>
      <c r="X58" s="142"/>
      <c r="Y58" s="304"/>
      <c r="Z58" s="143"/>
      <c r="AA58" s="316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 t="s">
        <v>12</v>
      </c>
      <c r="B59" s="128">
        <v>30040543</v>
      </c>
      <c r="C59" s="153" t="s">
        <v>81</v>
      </c>
      <c r="D59" s="128"/>
      <c r="E59" s="128"/>
      <c r="F59" s="142"/>
      <c r="G59" s="304"/>
      <c r="H59" s="143"/>
      <c r="I59" s="316"/>
      <c r="J59" s="152" t="s">
        <v>12</v>
      </c>
      <c r="K59" s="391">
        <v>30040299</v>
      </c>
      <c r="L59" s="154" t="s">
        <v>79</v>
      </c>
      <c r="M59" s="141"/>
      <c r="N59" s="141"/>
      <c r="O59" s="143" t="s">
        <v>64</v>
      </c>
      <c r="P59" s="304"/>
      <c r="Q59" s="143"/>
      <c r="R59" s="316"/>
      <c r="S59" s="145" t="s">
        <v>12</v>
      </c>
      <c r="T59" s="128">
        <v>30039961</v>
      </c>
      <c r="U59" s="148" t="s">
        <v>13</v>
      </c>
      <c r="V59" s="128"/>
      <c r="W59" s="128"/>
      <c r="X59" s="142"/>
      <c r="Y59" s="304"/>
      <c r="Z59" s="143"/>
      <c r="AA59" s="316"/>
      <c r="AB59" s="166"/>
      <c r="AC59" s="167"/>
      <c r="AD59" s="167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28" t="s">
        <v>12</v>
      </c>
      <c r="B60" s="128">
        <v>30040528</v>
      </c>
      <c r="C60" s="148" t="s">
        <v>79</v>
      </c>
      <c r="D60" s="128"/>
      <c r="E60" s="128"/>
      <c r="F60" s="142" t="s">
        <v>16</v>
      </c>
      <c r="G60" s="302"/>
      <c r="H60" s="142"/>
      <c r="I60" s="311"/>
      <c r="J60" s="128"/>
      <c r="K60" s="128"/>
      <c r="L60" s="128"/>
      <c r="M60" s="383"/>
      <c r="N60" s="128"/>
      <c r="O60" s="170"/>
      <c r="Q60" s="142"/>
      <c r="R60" s="311"/>
      <c r="S60" s="298"/>
      <c r="T60" s="299"/>
      <c r="U60" s="300"/>
      <c r="V60" s="299"/>
      <c r="W60" s="299"/>
      <c r="X60" s="297"/>
      <c r="Y60" s="302"/>
      <c r="Z60" s="142"/>
      <c r="AA60" s="311"/>
      <c r="AB60" s="166"/>
      <c r="AC60" s="171"/>
      <c r="AD60" s="171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ht="31.5" x14ac:dyDescent="0.25">
      <c r="A61" s="128" t="s">
        <v>12</v>
      </c>
      <c r="B61" s="299">
        <v>30040652</v>
      </c>
      <c r="C61" s="300" t="s">
        <v>77</v>
      </c>
      <c r="D61" s="299" t="s">
        <v>110</v>
      </c>
      <c r="E61" s="299"/>
      <c r="F61" s="297" t="s">
        <v>14</v>
      </c>
      <c r="G61" s="302"/>
      <c r="H61" s="142"/>
      <c r="I61" s="311"/>
      <c r="J61" s="152" t="s">
        <v>12</v>
      </c>
      <c r="K61" s="128">
        <v>30040544</v>
      </c>
      <c r="L61" s="153" t="s">
        <v>81</v>
      </c>
      <c r="M61" s="128"/>
      <c r="N61" s="128"/>
      <c r="O61" s="162"/>
      <c r="P61" s="302"/>
      <c r="Q61" s="142"/>
      <c r="R61" s="311"/>
      <c r="S61" s="298" t="s">
        <v>12</v>
      </c>
      <c r="T61" s="300" t="s">
        <v>222</v>
      </c>
      <c r="U61" s="300" t="s">
        <v>79</v>
      </c>
      <c r="V61" s="128" t="s">
        <v>80</v>
      </c>
      <c r="W61" s="299"/>
      <c r="X61" s="297" t="s">
        <v>16</v>
      </c>
      <c r="Y61" s="302"/>
      <c r="Z61" s="142"/>
      <c r="AA61" s="311"/>
      <c r="AB61" s="166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x14ac:dyDescent="0.25">
      <c r="A62" s="128" t="s">
        <v>12</v>
      </c>
      <c r="B62" s="128">
        <v>30040690</v>
      </c>
      <c r="C62" s="128" t="s">
        <v>77</v>
      </c>
      <c r="D62" s="383" t="s">
        <v>110</v>
      </c>
      <c r="E62" s="128"/>
      <c r="F62" s="162" t="s">
        <v>17</v>
      </c>
      <c r="G62" s="306"/>
      <c r="H62" s="297"/>
      <c r="I62" s="313"/>
      <c r="J62" s="152" t="s">
        <v>12</v>
      </c>
      <c r="K62" s="128">
        <v>30040488</v>
      </c>
      <c r="L62" s="175" t="s">
        <v>79</v>
      </c>
      <c r="M62" s="128"/>
      <c r="N62" s="128"/>
      <c r="O62" s="142" t="s">
        <v>66</v>
      </c>
      <c r="P62" s="306"/>
      <c r="Q62" s="297"/>
      <c r="R62" s="313"/>
      <c r="S62" s="298" t="s">
        <v>12</v>
      </c>
      <c r="T62" s="299">
        <v>30040664</v>
      </c>
      <c r="U62" s="299" t="s">
        <v>77</v>
      </c>
      <c r="V62" s="330" t="s">
        <v>80</v>
      </c>
      <c r="W62" s="299"/>
      <c r="X62" s="297" t="s">
        <v>78</v>
      </c>
      <c r="Y62" s="306"/>
      <c r="Z62" s="297"/>
      <c r="AA62" s="313"/>
      <c r="AB62" s="167"/>
      <c r="AC62" s="167"/>
      <c r="AD62" s="167"/>
      <c r="AE62" s="167"/>
      <c r="AF62" s="167"/>
      <c r="AG62" s="168"/>
      <c r="AH62" s="168"/>
      <c r="AI62" s="168"/>
      <c r="AJ62" s="167"/>
      <c r="AO62" s="169"/>
      <c r="AP62" s="169"/>
      <c r="AQ62" s="169"/>
    </row>
    <row r="63" spans="1:43" x14ac:dyDescent="0.25">
      <c r="A63" s="128" t="s">
        <v>12</v>
      </c>
      <c r="B63" s="175">
        <v>30041086</v>
      </c>
      <c r="C63" s="175" t="s">
        <v>77</v>
      </c>
      <c r="D63" s="175" t="s">
        <v>110</v>
      </c>
      <c r="E63" s="175"/>
      <c r="F63" s="175" t="s">
        <v>78</v>
      </c>
      <c r="G63" s="302"/>
      <c r="H63" s="142"/>
      <c r="I63" s="384"/>
      <c r="J63" s="152" t="s">
        <v>12</v>
      </c>
      <c r="K63" s="175">
        <v>30040300</v>
      </c>
      <c r="L63" s="175" t="s">
        <v>79</v>
      </c>
      <c r="M63" s="175"/>
      <c r="N63" s="175"/>
      <c r="O63" s="175" t="s">
        <v>17</v>
      </c>
      <c r="P63" s="128"/>
      <c r="Q63" s="162"/>
      <c r="R63" s="389"/>
      <c r="S63" s="252" t="s">
        <v>12</v>
      </c>
      <c r="T63" s="128">
        <v>30040067</v>
      </c>
      <c r="U63" s="153" t="s">
        <v>13</v>
      </c>
      <c r="V63" s="128"/>
      <c r="W63" s="128"/>
      <c r="X63" s="162" t="s">
        <v>65</v>
      </c>
      <c r="Y63" s="128"/>
      <c r="Z63" s="162"/>
      <c r="AA63" s="389"/>
      <c r="AK63" s="169"/>
      <c r="AL63" s="169"/>
      <c r="AM63" s="169"/>
      <c r="AN63" s="169"/>
      <c r="AO63" s="169"/>
      <c r="AP63" s="169"/>
      <c r="AQ63" s="169"/>
    </row>
    <row r="64" spans="1:43" x14ac:dyDescent="0.25">
      <c r="A64" s="128"/>
      <c r="B64" s="385"/>
      <c r="C64" s="385"/>
      <c r="D64" s="385"/>
      <c r="E64" s="385"/>
      <c r="F64" s="386"/>
      <c r="G64" s="382"/>
      <c r="H64" s="387"/>
      <c r="I64" s="390"/>
      <c r="J64" s="152" t="s">
        <v>12</v>
      </c>
      <c r="K64" s="128">
        <v>30040653</v>
      </c>
      <c r="L64" s="153" t="s">
        <v>77</v>
      </c>
      <c r="M64" s="128" t="s">
        <v>80</v>
      </c>
      <c r="N64" s="128"/>
      <c r="O64" s="162" t="s">
        <v>78</v>
      </c>
      <c r="P64" s="128"/>
      <c r="Q64" s="162"/>
      <c r="R64" s="389"/>
      <c r="S64" s="167"/>
      <c r="T64" s="167"/>
      <c r="U64" s="167"/>
      <c r="V64" s="167"/>
      <c r="W64" s="167"/>
      <c r="X64" s="168"/>
      <c r="Y64" s="167"/>
      <c r="Z64" s="168"/>
      <c r="AA64" s="388"/>
      <c r="AK64" s="169"/>
      <c r="AL64" s="169"/>
      <c r="AM64" s="169"/>
      <c r="AN64" s="169"/>
      <c r="AO64" s="169"/>
      <c r="AP64" s="169"/>
      <c r="AQ64" s="169"/>
    </row>
    <row r="65" spans="1:43" ht="16.5" thickBot="1" x14ac:dyDescent="0.3">
      <c r="A65" s="569">
        <f>S35+1</f>
        <v>46109</v>
      </c>
      <c r="B65" s="570"/>
      <c r="C65" s="570"/>
      <c r="D65" s="570"/>
      <c r="E65" s="570"/>
      <c r="F65" s="571"/>
      <c r="G65" s="571"/>
      <c r="H65" s="571"/>
      <c r="I65" s="572"/>
      <c r="AK65" s="169"/>
      <c r="AL65" s="169"/>
      <c r="AM65" s="169"/>
      <c r="AN65" s="169"/>
      <c r="AO65" s="169"/>
      <c r="AP65" s="169"/>
      <c r="AQ65" s="169"/>
    </row>
    <row r="66" spans="1:43" ht="16.5" thickBot="1" x14ac:dyDescent="0.3">
      <c r="A66" s="131" t="s">
        <v>2</v>
      </c>
      <c r="B66" s="132" t="s">
        <v>3</v>
      </c>
      <c r="C66" s="132" t="s">
        <v>4</v>
      </c>
      <c r="D66" s="132" t="s">
        <v>5</v>
      </c>
      <c r="E66" s="132" t="s">
        <v>6</v>
      </c>
      <c r="F66" s="133" t="s">
        <v>7</v>
      </c>
      <c r="G66" s="133" t="s">
        <v>8</v>
      </c>
      <c r="H66" s="133" t="s">
        <v>9</v>
      </c>
      <c r="I66" s="134" t="s">
        <v>10</v>
      </c>
      <c r="L66" s="502">
        <f>A3</f>
        <v>46103</v>
      </c>
      <c r="M66" s="173">
        <f t="shared" ref="M66:M71" si="0">COUNTIF($A$5:$A$33,N66)</f>
        <v>3</v>
      </c>
      <c r="N66" s="174" t="s">
        <v>18</v>
      </c>
      <c r="O66" s="505">
        <f>J3</f>
        <v>46104</v>
      </c>
      <c r="P66" s="173">
        <f t="shared" ref="P66:P71" si="1">COUNTIF($J$5:$J$33,Q66)</f>
        <v>6</v>
      </c>
      <c r="Q66" s="174" t="s">
        <v>18</v>
      </c>
      <c r="R66" s="508">
        <f>S3</f>
        <v>46105</v>
      </c>
      <c r="S66" s="173">
        <f t="shared" ref="S66:S71" si="2">COUNTIF($S$5:$S$33,T66)</f>
        <v>9</v>
      </c>
      <c r="T66" s="174" t="s">
        <v>18</v>
      </c>
      <c r="U66" s="511">
        <f>A35</f>
        <v>46106</v>
      </c>
      <c r="V66" s="173">
        <f t="shared" ref="V66:V71" si="3">COUNTIF($A$37:$A$62,W66)</f>
        <v>6</v>
      </c>
      <c r="W66" s="174" t="s">
        <v>18</v>
      </c>
    </row>
    <row r="67" spans="1:43" x14ac:dyDescent="0.25">
      <c r="A67" s="135" t="s">
        <v>20</v>
      </c>
      <c r="B67" s="207">
        <v>34158</v>
      </c>
      <c r="C67" s="137">
        <v>80401</v>
      </c>
      <c r="D67" s="137"/>
      <c r="E67" s="137" t="s">
        <v>62</v>
      </c>
      <c r="F67" s="142"/>
      <c r="G67" s="304"/>
      <c r="H67" s="143"/>
      <c r="I67" s="310"/>
      <c r="L67" s="503"/>
      <c r="M67" s="175">
        <f t="shared" si="0"/>
        <v>8</v>
      </c>
      <c r="N67" s="176" t="s">
        <v>19</v>
      </c>
      <c r="O67" s="506"/>
      <c r="P67" s="175">
        <f t="shared" si="1"/>
        <v>16</v>
      </c>
      <c r="Q67" s="176" t="s">
        <v>19</v>
      </c>
      <c r="R67" s="509"/>
      <c r="S67" s="175">
        <f t="shared" si="2"/>
        <v>16</v>
      </c>
      <c r="T67" s="176" t="s">
        <v>19</v>
      </c>
      <c r="U67" s="512"/>
      <c r="V67" s="175">
        <f t="shared" si="3"/>
        <v>18</v>
      </c>
      <c r="W67" s="176" t="s">
        <v>19</v>
      </c>
    </row>
    <row r="68" spans="1:43" x14ac:dyDescent="0.25">
      <c r="A68" s="145" t="s">
        <v>19</v>
      </c>
      <c r="B68" s="205">
        <v>34159</v>
      </c>
      <c r="C68" s="128">
        <v>80324</v>
      </c>
      <c r="D68" s="128"/>
      <c r="E68" s="128" t="s">
        <v>70</v>
      </c>
      <c r="F68" s="142"/>
      <c r="G68" s="302"/>
      <c r="H68" s="142"/>
      <c r="I68" s="311"/>
      <c r="L68" s="503"/>
      <c r="M68" s="175">
        <f t="shared" si="0"/>
        <v>4</v>
      </c>
      <c r="N68" s="176" t="s">
        <v>20</v>
      </c>
      <c r="O68" s="506"/>
      <c r="P68" s="175">
        <f t="shared" si="1"/>
        <v>2</v>
      </c>
      <c r="Q68" s="176" t="s">
        <v>20</v>
      </c>
      <c r="R68" s="509"/>
      <c r="S68" s="175">
        <f t="shared" si="2"/>
        <v>2</v>
      </c>
      <c r="T68" s="176" t="s">
        <v>20</v>
      </c>
      <c r="U68" s="512"/>
      <c r="V68" s="175">
        <f t="shared" si="3"/>
        <v>0</v>
      </c>
      <c r="W68" s="176" t="s">
        <v>20</v>
      </c>
    </row>
    <row r="69" spans="1:43" x14ac:dyDescent="0.25">
      <c r="A69" s="145" t="s">
        <v>19</v>
      </c>
      <c r="B69" s="205">
        <v>34160</v>
      </c>
      <c r="C69" s="128">
        <v>80325</v>
      </c>
      <c r="D69" s="128"/>
      <c r="E69" s="128" t="s">
        <v>89</v>
      </c>
      <c r="F69" s="142"/>
      <c r="G69" s="302"/>
      <c r="H69" s="142"/>
      <c r="I69" s="311"/>
      <c r="L69" s="503"/>
      <c r="M69" s="175">
        <f t="shared" si="0"/>
        <v>0</v>
      </c>
      <c r="N69" s="204" t="s">
        <v>21</v>
      </c>
      <c r="O69" s="506"/>
      <c r="P69" s="175">
        <f t="shared" si="1"/>
        <v>0</v>
      </c>
      <c r="Q69" s="204" t="s">
        <v>21</v>
      </c>
      <c r="R69" s="509"/>
      <c r="S69" s="175">
        <f t="shared" si="2"/>
        <v>0</v>
      </c>
      <c r="T69" s="204" t="s">
        <v>21</v>
      </c>
      <c r="U69" s="512"/>
      <c r="V69" s="175">
        <f t="shared" si="3"/>
        <v>0</v>
      </c>
      <c r="W69" s="204" t="s">
        <v>21</v>
      </c>
    </row>
    <row r="70" spans="1:43" x14ac:dyDescent="0.25">
      <c r="A70" s="145" t="s">
        <v>19</v>
      </c>
      <c r="B70" s="205">
        <v>34161</v>
      </c>
      <c r="C70" s="128">
        <v>80327</v>
      </c>
      <c r="D70" s="128"/>
      <c r="E70" s="128" t="s">
        <v>62</v>
      </c>
      <c r="F70" s="142"/>
      <c r="G70" s="302"/>
      <c r="H70" s="142"/>
      <c r="I70" s="311"/>
      <c r="L70" s="503"/>
      <c r="M70" s="175">
        <f t="shared" si="0"/>
        <v>3</v>
      </c>
      <c r="N70" s="176" t="s">
        <v>22</v>
      </c>
      <c r="O70" s="506"/>
      <c r="P70" s="175">
        <f t="shared" si="1"/>
        <v>2</v>
      </c>
      <c r="Q70" s="176" t="s">
        <v>22</v>
      </c>
      <c r="R70" s="509"/>
      <c r="S70" s="175">
        <f t="shared" si="2"/>
        <v>2</v>
      </c>
      <c r="T70" s="176" t="s">
        <v>22</v>
      </c>
      <c r="U70" s="512"/>
      <c r="V70" s="175">
        <f t="shared" si="3"/>
        <v>2</v>
      </c>
      <c r="W70" s="176" t="s">
        <v>22</v>
      </c>
    </row>
    <row r="71" spans="1:43" x14ac:dyDescent="0.25">
      <c r="A71" s="145" t="s">
        <v>19</v>
      </c>
      <c r="B71" s="205">
        <v>34162</v>
      </c>
      <c r="C71" s="128">
        <v>80328</v>
      </c>
      <c r="D71" s="128"/>
      <c r="E71" s="128" t="s">
        <v>70</v>
      </c>
      <c r="F71" s="142"/>
      <c r="G71" s="302"/>
      <c r="H71" s="142"/>
      <c r="I71" s="311"/>
      <c r="L71" s="503"/>
      <c r="M71" s="175">
        <f t="shared" si="0"/>
        <v>0</v>
      </c>
      <c r="N71" s="176" t="s">
        <v>23</v>
      </c>
      <c r="O71" s="506"/>
      <c r="P71" s="175">
        <f t="shared" si="1"/>
        <v>0</v>
      </c>
      <c r="Q71" s="176" t="s">
        <v>23</v>
      </c>
      <c r="R71" s="509"/>
      <c r="S71" s="175">
        <f t="shared" si="2"/>
        <v>0</v>
      </c>
      <c r="T71" s="176" t="s">
        <v>23</v>
      </c>
      <c r="U71" s="512"/>
      <c r="V71" s="175">
        <f t="shared" si="3"/>
        <v>0</v>
      </c>
      <c r="W71" s="176" t="s">
        <v>23</v>
      </c>
    </row>
    <row r="72" spans="1:43" ht="16.5" thickBot="1" x14ac:dyDescent="0.3">
      <c r="A72" s="145" t="s">
        <v>19</v>
      </c>
      <c r="B72" s="205">
        <v>34163</v>
      </c>
      <c r="C72" s="128">
        <v>80329</v>
      </c>
      <c r="D72" s="128"/>
      <c r="E72" s="128" t="s">
        <v>70</v>
      </c>
      <c r="F72" s="142"/>
      <c r="G72" s="302"/>
      <c r="H72" s="142"/>
      <c r="I72" s="311"/>
      <c r="L72" s="504"/>
      <c r="M72" s="177">
        <f>SUM(M66:M71)</f>
        <v>18</v>
      </c>
      <c r="N72" s="178" t="s">
        <v>24</v>
      </c>
      <c r="O72" s="507"/>
      <c r="P72" s="177">
        <f>SUM(P66:P71)</f>
        <v>26</v>
      </c>
      <c r="Q72" s="178" t="s">
        <v>24</v>
      </c>
      <c r="R72" s="510"/>
      <c r="S72" s="177">
        <f>SUM(S66:S71)</f>
        <v>29</v>
      </c>
      <c r="T72" s="178" t="s">
        <v>24</v>
      </c>
      <c r="U72" s="513"/>
      <c r="V72" s="177">
        <f>SUM(V66:V71)</f>
        <v>26</v>
      </c>
      <c r="W72" s="178" t="s">
        <v>24</v>
      </c>
    </row>
    <row r="73" spans="1:43" x14ac:dyDescent="0.25">
      <c r="A73" s="145" t="s">
        <v>19</v>
      </c>
      <c r="B73" s="205">
        <v>34164</v>
      </c>
      <c r="C73" s="128">
        <v>80330</v>
      </c>
      <c r="D73" s="128"/>
      <c r="E73" s="128" t="s">
        <v>69</v>
      </c>
      <c r="F73" s="142"/>
      <c r="G73" s="302"/>
      <c r="H73" s="142"/>
      <c r="I73" s="311"/>
    </row>
    <row r="74" spans="1:43" x14ac:dyDescent="0.25">
      <c r="A74" s="145" t="s">
        <v>19</v>
      </c>
      <c r="B74" s="205">
        <v>34165</v>
      </c>
      <c r="C74" s="128">
        <v>80331</v>
      </c>
      <c r="D74" s="128"/>
      <c r="E74" s="128" t="s">
        <v>69</v>
      </c>
      <c r="F74" s="142"/>
      <c r="G74" s="302"/>
      <c r="H74" s="142"/>
      <c r="I74" s="311"/>
    </row>
    <row r="75" spans="1:43" ht="16.5" thickBot="1" x14ac:dyDescent="0.3">
      <c r="A75" s="145" t="s">
        <v>19</v>
      </c>
      <c r="B75" s="205">
        <v>34166</v>
      </c>
      <c r="C75" s="128">
        <v>80332</v>
      </c>
      <c r="D75" s="128"/>
      <c r="E75" s="128" t="s">
        <v>71</v>
      </c>
      <c r="F75" s="142"/>
      <c r="G75" s="302"/>
      <c r="H75" s="142"/>
      <c r="I75" s="311"/>
    </row>
    <row r="76" spans="1:43" x14ac:dyDescent="0.25">
      <c r="A76" s="145" t="s">
        <v>19</v>
      </c>
      <c r="B76" s="205">
        <v>34167</v>
      </c>
      <c r="C76" s="128">
        <v>80333</v>
      </c>
      <c r="D76" s="128"/>
      <c r="E76" s="128" t="s">
        <v>208</v>
      </c>
      <c r="F76" s="142"/>
      <c r="G76" s="302"/>
      <c r="H76" s="142"/>
      <c r="I76" s="311"/>
      <c r="L76" s="514">
        <f>J35</f>
        <v>46107</v>
      </c>
      <c r="M76" s="173">
        <f t="shared" ref="M76:M81" si="4">COUNTIF($J$37:$J$63,N76)</f>
        <v>6</v>
      </c>
      <c r="N76" s="174" t="s">
        <v>18</v>
      </c>
      <c r="O76" s="517">
        <f>S35</f>
        <v>46108</v>
      </c>
      <c r="P76" s="173">
        <f>COUNTIF($S$37:$S$62,Q76)</f>
        <v>5</v>
      </c>
      <c r="Q76" s="174" t="s">
        <v>18</v>
      </c>
      <c r="R76" s="520">
        <f>AB35</f>
        <v>0</v>
      </c>
      <c r="S76" s="173">
        <f t="shared" ref="S76:S81" si="5">COUNTIF($A$67:$A$92,T76)</f>
        <v>5</v>
      </c>
      <c r="T76" s="174" t="s">
        <v>18</v>
      </c>
      <c r="U76" s="523" t="str">
        <f>C1</f>
        <v>WW13</v>
      </c>
      <c r="V76" s="173">
        <f>SUM(M66,P66,S66,V66,S76,P76,M76)</f>
        <v>40</v>
      </c>
      <c r="W76" s="174" t="s">
        <v>18</v>
      </c>
    </row>
    <row r="77" spans="1:43" x14ac:dyDescent="0.25">
      <c r="A77" s="145" t="s">
        <v>19</v>
      </c>
      <c r="B77" s="205">
        <v>34168</v>
      </c>
      <c r="C77" s="128">
        <v>80334</v>
      </c>
      <c r="D77" s="128"/>
      <c r="E77" s="128" t="s">
        <v>115</v>
      </c>
      <c r="F77" s="142"/>
      <c r="G77" s="302"/>
      <c r="H77" s="142"/>
      <c r="I77" s="311"/>
      <c r="L77" s="515"/>
      <c r="M77" s="175">
        <f t="shared" si="4"/>
        <v>15</v>
      </c>
      <c r="N77" s="176" t="s">
        <v>19</v>
      </c>
      <c r="O77" s="518"/>
      <c r="P77" s="175">
        <f>COUNTIF($S$37:$S$59,Q77)</f>
        <v>15</v>
      </c>
      <c r="Q77" s="176" t="s">
        <v>19</v>
      </c>
      <c r="R77" s="521"/>
      <c r="S77" s="175">
        <f t="shared" si="5"/>
        <v>11</v>
      </c>
      <c r="T77" s="176" t="s">
        <v>19</v>
      </c>
      <c r="U77" s="524"/>
      <c r="V77" s="175">
        <f>SUM(M67,P67,S67,V67,M77,P77,S77)</f>
        <v>99</v>
      </c>
      <c r="W77" s="176" t="s">
        <v>19</v>
      </c>
    </row>
    <row r="78" spans="1:43" x14ac:dyDescent="0.25">
      <c r="A78" s="145" t="s">
        <v>19</v>
      </c>
      <c r="B78" s="205">
        <v>34169</v>
      </c>
      <c r="C78" s="148">
        <v>80335</v>
      </c>
      <c r="D78" s="128"/>
      <c r="E78" s="128" t="s">
        <v>115</v>
      </c>
      <c r="F78" s="142"/>
      <c r="G78" s="302"/>
      <c r="H78" s="142"/>
      <c r="I78" s="311"/>
      <c r="L78" s="515"/>
      <c r="M78" s="175">
        <f t="shared" si="4"/>
        <v>2</v>
      </c>
      <c r="N78" s="176" t="s">
        <v>20</v>
      </c>
      <c r="O78" s="518"/>
      <c r="P78" s="175">
        <f>COUNTIF($S$37:$S$59,Q78)</f>
        <v>2</v>
      </c>
      <c r="Q78" s="176" t="s">
        <v>20</v>
      </c>
      <c r="R78" s="521"/>
      <c r="S78" s="175">
        <f t="shared" si="5"/>
        <v>1</v>
      </c>
      <c r="T78" s="176" t="s">
        <v>20</v>
      </c>
      <c r="U78" s="524"/>
      <c r="V78" s="175">
        <f>SUM(M68,P68,S68,V68,M78,P78,S78)</f>
        <v>13</v>
      </c>
      <c r="W78" s="176" t="s">
        <v>20</v>
      </c>
    </row>
    <row r="79" spans="1:43" x14ac:dyDescent="0.25">
      <c r="A79" s="145" t="s">
        <v>22</v>
      </c>
      <c r="B79" s="205">
        <v>34170</v>
      </c>
      <c r="C79" s="128">
        <v>4501355325</v>
      </c>
      <c r="D79" s="128"/>
      <c r="E79" s="128"/>
      <c r="F79" s="142" t="s">
        <v>65</v>
      </c>
      <c r="G79" s="302"/>
      <c r="H79" s="142"/>
      <c r="I79" s="311"/>
      <c r="L79" s="515"/>
      <c r="M79" s="175">
        <f t="shared" si="4"/>
        <v>0</v>
      </c>
      <c r="N79" s="204" t="s">
        <v>21</v>
      </c>
      <c r="O79" s="518"/>
      <c r="P79" s="175">
        <f>COUNTIF($S$37:$S$59,Q79)</f>
        <v>0</v>
      </c>
      <c r="Q79" s="204" t="s">
        <v>21</v>
      </c>
      <c r="R79" s="521"/>
      <c r="S79" s="175">
        <f t="shared" si="5"/>
        <v>0</v>
      </c>
      <c r="T79" s="204" t="s">
        <v>21</v>
      </c>
      <c r="U79" s="524"/>
      <c r="V79" s="175">
        <f>SUM(M69,P69,S69,V69,M79,P79,S79)</f>
        <v>0</v>
      </c>
      <c r="W79" s="204" t="s">
        <v>21</v>
      </c>
    </row>
    <row r="80" spans="1:43" x14ac:dyDescent="0.25">
      <c r="A80" s="145" t="s">
        <v>22</v>
      </c>
      <c r="B80" s="205">
        <v>34171</v>
      </c>
      <c r="C80" s="128">
        <v>4501355326</v>
      </c>
      <c r="D80" s="128"/>
      <c r="E80" s="128"/>
      <c r="F80" s="142" t="s">
        <v>76</v>
      </c>
      <c r="G80" s="302"/>
      <c r="H80" s="142"/>
      <c r="I80" s="311"/>
      <c r="L80" s="515"/>
      <c r="M80" s="175">
        <f t="shared" si="4"/>
        <v>3</v>
      </c>
      <c r="N80" s="176" t="s">
        <v>22</v>
      </c>
      <c r="O80" s="518"/>
      <c r="P80" s="175">
        <f>COUNTIF($S$37:$S$59,Q80)</f>
        <v>3</v>
      </c>
      <c r="Q80" s="176" t="s">
        <v>22</v>
      </c>
      <c r="R80" s="521"/>
      <c r="S80" s="175">
        <f t="shared" si="5"/>
        <v>4</v>
      </c>
      <c r="T80" s="176" t="s">
        <v>22</v>
      </c>
      <c r="U80" s="524"/>
      <c r="V80" s="175">
        <f>SUM(M70,P70,S70,V70,M80,P80,S80)</f>
        <v>19</v>
      </c>
      <c r="W80" s="176" t="s">
        <v>22</v>
      </c>
    </row>
    <row r="81" spans="1:23" x14ac:dyDescent="0.25">
      <c r="A81" s="145" t="s">
        <v>22</v>
      </c>
      <c r="B81" s="205">
        <v>34172</v>
      </c>
      <c r="C81" s="128">
        <v>4501355331</v>
      </c>
      <c r="D81" s="128"/>
      <c r="E81" s="128"/>
      <c r="F81" s="142" t="s">
        <v>14</v>
      </c>
      <c r="G81" s="302"/>
      <c r="H81" s="142"/>
      <c r="I81" s="311"/>
      <c r="L81" s="515"/>
      <c r="M81" s="175">
        <f t="shared" si="4"/>
        <v>0</v>
      </c>
      <c r="N81" s="176" t="s">
        <v>23</v>
      </c>
      <c r="O81" s="518"/>
      <c r="P81" s="175">
        <f>COUNTIF($S$37:$S$59,Q81)</f>
        <v>0</v>
      </c>
      <c r="Q81" s="176" t="s">
        <v>23</v>
      </c>
      <c r="R81" s="521"/>
      <c r="S81" s="175">
        <f t="shared" si="5"/>
        <v>0</v>
      </c>
      <c r="T81" s="176" t="s">
        <v>23</v>
      </c>
      <c r="U81" s="524"/>
      <c r="V81" s="175">
        <f>SUM(M71,P71,S71,V71,M81,P81,S81)</f>
        <v>0</v>
      </c>
      <c r="W81" s="176" t="s">
        <v>23</v>
      </c>
    </row>
    <row r="82" spans="1:23" ht="16.5" thickBot="1" x14ac:dyDescent="0.3">
      <c r="A82" s="145" t="s">
        <v>22</v>
      </c>
      <c r="B82" s="205">
        <v>34173</v>
      </c>
      <c r="C82" s="148">
        <v>4501355332</v>
      </c>
      <c r="D82" s="128"/>
      <c r="E82" s="128"/>
      <c r="F82" s="142" t="s">
        <v>78</v>
      </c>
      <c r="G82" s="302"/>
      <c r="H82" s="142"/>
      <c r="I82" s="315"/>
      <c r="L82" s="516"/>
      <c r="M82" s="177">
        <f>SUM(M76:M81)</f>
        <v>26</v>
      </c>
      <c r="N82" s="178" t="s">
        <v>24</v>
      </c>
      <c r="O82" s="519"/>
      <c r="P82" s="177">
        <f>SUM(P76:P81)</f>
        <v>25</v>
      </c>
      <c r="Q82" s="178" t="s">
        <v>24</v>
      </c>
      <c r="R82" s="522"/>
      <c r="S82" s="177">
        <f>SUM(S76:S81)</f>
        <v>21</v>
      </c>
      <c r="T82" s="178" t="s">
        <v>24</v>
      </c>
      <c r="U82" s="525"/>
      <c r="V82" s="177">
        <f>SUM(V76:V81)</f>
        <v>171</v>
      </c>
      <c r="W82" s="178" t="s">
        <v>24</v>
      </c>
    </row>
    <row r="83" spans="1:23" x14ac:dyDescent="0.25">
      <c r="A83" s="152"/>
      <c r="B83" s="128"/>
      <c r="C83" s="128"/>
      <c r="D83" s="128"/>
      <c r="E83" s="128"/>
      <c r="F83" s="142"/>
      <c r="G83" s="302"/>
      <c r="H83" s="142"/>
      <c r="I83" s="311"/>
    </row>
    <row r="84" spans="1:23" x14ac:dyDescent="0.25">
      <c r="A84" s="152"/>
      <c r="B84" s="128"/>
      <c r="C84" s="153"/>
      <c r="D84" s="128"/>
      <c r="E84" s="128"/>
      <c r="F84" s="142"/>
      <c r="G84" s="302"/>
      <c r="H84" s="142"/>
      <c r="I84" s="315"/>
    </row>
    <row r="85" spans="1:23" x14ac:dyDescent="0.25">
      <c r="A85" s="152"/>
      <c r="B85" s="128"/>
      <c r="C85" s="153"/>
      <c r="D85" s="128"/>
      <c r="E85" s="128"/>
      <c r="F85" s="142"/>
      <c r="G85" s="302"/>
      <c r="H85" s="142"/>
      <c r="I85" s="311"/>
    </row>
    <row r="86" spans="1:23" x14ac:dyDescent="0.25">
      <c r="A86" s="152"/>
      <c r="B86" s="141"/>
      <c r="C86" s="154"/>
      <c r="D86" s="141"/>
      <c r="E86" s="141"/>
      <c r="F86" s="142"/>
      <c r="G86" s="304"/>
      <c r="H86" s="143"/>
      <c r="I86" s="316"/>
    </row>
    <row r="87" spans="1:23" x14ac:dyDescent="0.25">
      <c r="A87" s="156"/>
      <c r="B87" s="141"/>
      <c r="C87" s="154"/>
      <c r="D87" s="141"/>
      <c r="E87" s="141"/>
      <c r="F87" s="143"/>
      <c r="G87" s="304"/>
      <c r="H87" s="143"/>
      <c r="I87" s="316"/>
    </row>
    <row r="88" spans="1:23" x14ac:dyDescent="0.25">
      <c r="A88" s="152" t="s">
        <v>12</v>
      </c>
      <c r="B88" s="129">
        <v>30041283</v>
      </c>
      <c r="C88" s="141" t="s">
        <v>217</v>
      </c>
      <c r="D88" s="141"/>
      <c r="E88" s="141"/>
      <c r="F88" s="143"/>
      <c r="G88" s="304"/>
      <c r="H88" s="143"/>
      <c r="I88" s="316"/>
    </row>
    <row r="89" spans="1:23" x14ac:dyDescent="0.25">
      <c r="A89" s="156" t="s">
        <v>12</v>
      </c>
      <c r="B89" s="128">
        <v>30040681</v>
      </c>
      <c r="C89" s="153" t="s">
        <v>77</v>
      </c>
      <c r="D89" s="128"/>
      <c r="E89" s="128"/>
      <c r="F89" s="142" t="s">
        <v>16</v>
      </c>
      <c r="G89" s="302"/>
      <c r="H89" s="142"/>
      <c r="I89" s="311"/>
    </row>
    <row r="90" spans="1:23" x14ac:dyDescent="0.25">
      <c r="A90" s="145" t="s">
        <v>12</v>
      </c>
      <c r="B90" s="128">
        <v>30040691</v>
      </c>
      <c r="C90" s="148" t="s">
        <v>77</v>
      </c>
      <c r="D90" s="128"/>
      <c r="E90" s="128"/>
      <c r="F90" s="142" t="s">
        <v>17</v>
      </c>
      <c r="G90" s="302"/>
      <c r="H90" s="142"/>
      <c r="I90" s="311"/>
    </row>
    <row r="91" spans="1:23" x14ac:dyDescent="0.25">
      <c r="A91" s="298" t="s">
        <v>12</v>
      </c>
      <c r="B91" s="299">
        <v>30040689</v>
      </c>
      <c r="C91" s="300" t="s">
        <v>77</v>
      </c>
      <c r="D91" s="299"/>
      <c r="E91" s="299"/>
      <c r="F91" s="297" t="s">
        <v>78</v>
      </c>
      <c r="G91" s="306"/>
      <c r="H91" s="297"/>
      <c r="I91" s="313"/>
    </row>
    <row r="92" spans="1:23" ht="16.5" thickBot="1" x14ac:dyDescent="0.3">
      <c r="A92" s="157" t="s">
        <v>12</v>
      </c>
      <c r="B92" s="158">
        <v>30040692</v>
      </c>
      <c r="C92" s="158" t="s">
        <v>77</v>
      </c>
      <c r="D92" s="158"/>
      <c r="E92" s="158"/>
      <c r="F92" s="159" t="s">
        <v>65</v>
      </c>
      <c r="G92" s="307"/>
      <c r="H92" s="159"/>
      <c r="I92" s="314"/>
    </row>
    <row r="93" spans="1:23" ht="16.5" thickBot="1" x14ac:dyDescent="0.3"/>
    <row r="94" spans="1:23" ht="16.5" thickBot="1" x14ac:dyDescent="0.3">
      <c r="A94" s="179" t="s">
        <v>25</v>
      </c>
      <c r="B94" s="180" t="s">
        <v>18</v>
      </c>
      <c r="C94" s="181" t="s">
        <v>19</v>
      </c>
      <c r="D94" s="182" t="s">
        <v>20</v>
      </c>
      <c r="E94" s="183" t="s">
        <v>21</v>
      </c>
      <c r="F94" s="184" t="s">
        <v>22</v>
      </c>
      <c r="G94" s="185" t="s">
        <v>23</v>
      </c>
      <c r="H94" s="186" t="s">
        <v>24</v>
      </c>
      <c r="J94" s="186" t="s">
        <v>26</v>
      </c>
    </row>
    <row r="95" spans="1:23" x14ac:dyDescent="0.25">
      <c r="A95" s="187" t="s">
        <v>27</v>
      </c>
      <c r="B95" s="188">
        <f t="shared" ref="B95:G95" si="6">COUNTIF($A$5:$A$33,B94)</f>
        <v>3</v>
      </c>
      <c r="C95" s="188">
        <f t="shared" si="6"/>
        <v>8</v>
      </c>
      <c r="D95" s="188">
        <f t="shared" si="6"/>
        <v>4</v>
      </c>
      <c r="E95" s="188">
        <f t="shared" si="6"/>
        <v>0</v>
      </c>
      <c r="F95" s="188">
        <f t="shared" si="6"/>
        <v>3</v>
      </c>
      <c r="G95" s="188">
        <f t="shared" si="6"/>
        <v>0</v>
      </c>
      <c r="H95" s="189">
        <f t="shared" ref="H95:H101" si="7">SUM(B95:G95)</f>
        <v>18</v>
      </c>
      <c r="J95" s="189">
        <f>SUM(C95:G95)</f>
        <v>15</v>
      </c>
    </row>
    <row r="96" spans="1:23" x14ac:dyDescent="0.25">
      <c r="A96" s="190" t="s">
        <v>28</v>
      </c>
      <c r="B96" s="188">
        <f t="shared" ref="B96:G96" si="8">COUNTIF($J$5:$J$33,B94)</f>
        <v>6</v>
      </c>
      <c r="C96" s="188">
        <f t="shared" si="8"/>
        <v>16</v>
      </c>
      <c r="D96" s="188">
        <f t="shared" si="8"/>
        <v>2</v>
      </c>
      <c r="E96" s="188">
        <f t="shared" si="8"/>
        <v>0</v>
      </c>
      <c r="F96" s="188">
        <f t="shared" si="8"/>
        <v>2</v>
      </c>
      <c r="G96" s="188">
        <f t="shared" si="8"/>
        <v>0</v>
      </c>
      <c r="H96" s="189">
        <f t="shared" si="7"/>
        <v>26</v>
      </c>
      <c r="J96" s="189">
        <f t="shared" ref="J96:J101" si="9">SUM(C96:G96)</f>
        <v>20</v>
      </c>
    </row>
    <row r="97" spans="1:47" x14ac:dyDescent="0.25">
      <c r="A97" s="191" t="s">
        <v>29</v>
      </c>
      <c r="B97" s="188">
        <f t="shared" ref="B97:G97" si="10">COUNTIF($S$5:$S$33,B94)</f>
        <v>9</v>
      </c>
      <c r="C97" s="188">
        <f t="shared" si="10"/>
        <v>16</v>
      </c>
      <c r="D97" s="188">
        <f t="shared" si="10"/>
        <v>2</v>
      </c>
      <c r="E97" s="188">
        <f t="shared" si="10"/>
        <v>0</v>
      </c>
      <c r="F97" s="188">
        <f t="shared" si="10"/>
        <v>2</v>
      </c>
      <c r="G97" s="188">
        <f t="shared" si="10"/>
        <v>0</v>
      </c>
      <c r="H97" s="189">
        <f t="shared" si="7"/>
        <v>29</v>
      </c>
      <c r="J97" s="189">
        <f t="shared" si="9"/>
        <v>20</v>
      </c>
    </row>
    <row r="98" spans="1:47" x14ac:dyDescent="0.25">
      <c r="A98" s="192" t="s">
        <v>30</v>
      </c>
      <c r="B98" s="188">
        <f t="shared" ref="B98:G98" si="11">COUNTIF($A$37:$A$62,B$94)</f>
        <v>6</v>
      </c>
      <c r="C98" s="188">
        <f t="shared" si="11"/>
        <v>18</v>
      </c>
      <c r="D98" s="188">
        <f t="shared" si="11"/>
        <v>0</v>
      </c>
      <c r="E98" s="188">
        <f t="shared" si="11"/>
        <v>0</v>
      </c>
      <c r="F98" s="188">
        <f t="shared" si="11"/>
        <v>2</v>
      </c>
      <c r="G98" s="188">
        <f t="shared" si="11"/>
        <v>0</v>
      </c>
      <c r="H98" s="189">
        <f t="shared" si="7"/>
        <v>26</v>
      </c>
      <c r="J98" s="189">
        <f t="shared" si="9"/>
        <v>20</v>
      </c>
    </row>
    <row r="99" spans="1:47" x14ac:dyDescent="0.25">
      <c r="A99" s="193" t="s">
        <v>31</v>
      </c>
      <c r="B99" s="188">
        <f t="shared" ref="B99:G99" si="12">COUNTIF($J$37:$J$63,B$94)</f>
        <v>6</v>
      </c>
      <c r="C99" s="188">
        <f t="shared" si="12"/>
        <v>15</v>
      </c>
      <c r="D99" s="188">
        <f t="shared" si="12"/>
        <v>2</v>
      </c>
      <c r="E99" s="188">
        <f t="shared" si="12"/>
        <v>0</v>
      </c>
      <c r="F99" s="188">
        <f t="shared" si="12"/>
        <v>3</v>
      </c>
      <c r="G99" s="188">
        <f t="shared" si="12"/>
        <v>0</v>
      </c>
      <c r="H99" s="189">
        <f t="shared" si="7"/>
        <v>26</v>
      </c>
      <c r="J99" s="189">
        <f t="shared" si="9"/>
        <v>20</v>
      </c>
    </row>
    <row r="100" spans="1:47" x14ac:dyDescent="0.25">
      <c r="A100" s="194" t="s">
        <v>32</v>
      </c>
      <c r="B100" s="188">
        <f t="shared" ref="B100:G100" si="13">COUNTIF($S$37:$S$62,B$94)</f>
        <v>5</v>
      </c>
      <c r="C100" s="188">
        <f t="shared" si="13"/>
        <v>15</v>
      </c>
      <c r="D100" s="188">
        <f t="shared" si="13"/>
        <v>2</v>
      </c>
      <c r="E100" s="188">
        <f t="shared" si="13"/>
        <v>0</v>
      </c>
      <c r="F100" s="188">
        <f t="shared" si="13"/>
        <v>3</v>
      </c>
      <c r="G100" s="188">
        <f t="shared" si="13"/>
        <v>0</v>
      </c>
      <c r="H100" s="189">
        <f t="shared" si="7"/>
        <v>25</v>
      </c>
      <c r="J100" s="189">
        <f t="shared" si="9"/>
        <v>20</v>
      </c>
    </row>
    <row r="101" spans="1:47" ht="16.5" thickBot="1" x14ac:dyDescent="0.3">
      <c r="A101" s="195" t="s">
        <v>33</v>
      </c>
      <c r="B101" s="188">
        <f t="shared" ref="B101:G101" si="14">COUNTIF($A$67:$A$92,B$94)</f>
        <v>5</v>
      </c>
      <c r="C101" s="188">
        <f t="shared" si="14"/>
        <v>11</v>
      </c>
      <c r="D101" s="188">
        <f t="shared" si="14"/>
        <v>1</v>
      </c>
      <c r="E101" s="188">
        <f t="shared" si="14"/>
        <v>0</v>
      </c>
      <c r="F101" s="188">
        <f t="shared" si="14"/>
        <v>4</v>
      </c>
      <c r="G101" s="188">
        <f t="shared" si="14"/>
        <v>0</v>
      </c>
      <c r="H101" s="189">
        <f t="shared" si="7"/>
        <v>21</v>
      </c>
      <c r="J101" s="189">
        <f t="shared" si="9"/>
        <v>16</v>
      </c>
    </row>
    <row r="102" spans="1:47" ht="16.5" thickBot="1" x14ac:dyDescent="0.3">
      <c r="A102" s="186" t="s">
        <v>24</v>
      </c>
      <c r="B102" s="196">
        <f t="shared" ref="B102:H102" si="15">SUM(B95:B101)</f>
        <v>40</v>
      </c>
      <c r="C102" s="196">
        <f t="shared" si="15"/>
        <v>99</v>
      </c>
      <c r="D102" s="196">
        <f t="shared" si="15"/>
        <v>13</v>
      </c>
      <c r="E102" s="196">
        <f t="shared" si="15"/>
        <v>0</v>
      </c>
      <c r="F102" s="196">
        <f t="shared" si="15"/>
        <v>19</v>
      </c>
      <c r="G102" s="196">
        <f t="shared" si="15"/>
        <v>0</v>
      </c>
      <c r="H102" s="179">
        <f t="shared" si="15"/>
        <v>171</v>
      </c>
      <c r="J102" s="179">
        <f>SUM(J95:J101)</f>
        <v>131</v>
      </c>
    </row>
    <row r="103" spans="1:47" x14ac:dyDescent="0.25">
      <c r="A103" s="130"/>
    </row>
    <row r="104" spans="1:47" x14ac:dyDescent="0.25">
      <c r="A104" s="130"/>
    </row>
    <row r="105" spans="1:47" x14ac:dyDescent="0.25">
      <c r="A105" s="129" t="s">
        <v>34</v>
      </c>
      <c r="B105" s="129" t="s">
        <v>35</v>
      </c>
      <c r="C105" s="129" t="s">
        <v>36</v>
      </c>
      <c r="D105" s="129" t="s">
        <v>37</v>
      </c>
      <c r="E105" s="129" t="s">
        <v>38</v>
      </c>
      <c r="F105" s="129" t="s">
        <v>39</v>
      </c>
      <c r="G105" s="129" t="s">
        <v>40</v>
      </c>
      <c r="I105" s="129" t="s">
        <v>34</v>
      </c>
      <c r="J105" s="129" t="s">
        <v>35</v>
      </c>
      <c r="K105" s="129" t="s">
        <v>36</v>
      </c>
      <c r="L105" s="129" t="s">
        <v>37</v>
      </c>
      <c r="M105" s="129" t="s">
        <v>38</v>
      </c>
      <c r="N105" s="129" t="s">
        <v>39</v>
      </c>
      <c r="O105" s="129" t="s">
        <v>40</v>
      </c>
      <c r="Q105" s="129" t="s">
        <v>34</v>
      </c>
      <c r="R105" s="129" t="s">
        <v>35</v>
      </c>
      <c r="S105" s="129" t="s">
        <v>36</v>
      </c>
      <c r="T105" s="129" t="s">
        <v>37</v>
      </c>
      <c r="U105" s="129" t="s">
        <v>38</v>
      </c>
      <c r="V105" s="129" t="s">
        <v>39</v>
      </c>
      <c r="W105" s="129" t="s">
        <v>40</v>
      </c>
      <c r="Y105" s="129" t="s">
        <v>34</v>
      </c>
      <c r="Z105" s="129" t="s">
        <v>35</v>
      </c>
      <c r="AA105" s="129" t="s">
        <v>36</v>
      </c>
      <c r="AB105" s="129" t="s">
        <v>37</v>
      </c>
      <c r="AC105" s="129" t="s">
        <v>38</v>
      </c>
      <c r="AD105" s="129" t="s">
        <v>39</v>
      </c>
      <c r="AE105" s="129" t="s">
        <v>40</v>
      </c>
      <c r="AG105" s="129" t="s">
        <v>34</v>
      </c>
      <c r="AH105" s="129" t="s">
        <v>35</v>
      </c>
      <c r="AI105" s="129" t="s">
        <v>36</v>
      </c>
      <c r="AJ105" s="129" t="s">
        <v>37</v>
      </c>
      <c r="AK105" s="129" t="s">
        <v>38</v>
      </c>
      <c r="AL105" s="129" t="s">
        <v>39</v>
      </c>
      <c r="AM105" s="129" t="s">
        <v>40</v>
      </c>
      <c r="AO105" s="129" t="s">
        <v>34</v>
      </c>
      <c r="AP105" s="129" t="s">
        <v>35</v>
      </c>
      <c r="AQ105" s="129" t="s">
        <v>36</v>
      </c>
      <c r="AR105" s="129" t="s">
        <v>37</v>
      </c>
      <c r="AS105" s="129" t="s">
        <v>38</v>
      </c>
      <c r="AT105" s="129" t="s">
        <v>39</v>
      </c>
      <c r="AU105" s="129" t="s">
        <v>40</v>
      </c>
    </row>
    <row r="106" spans="1:47" x14ac:dyDescent="0.25">
      <c r="A106" s="197">
        <f t="shared" ref="A106:B110" si="16">IF(B5="","",B5)</f>
        <v>34040</v>
      </c>
      <c r="B106" s="197">
        <f t="shared" si="16"/>
        <v>79775</v>
      </c>
      <c r="C106" s="198">
        <f>IF(B5="","",$A$3)</f>
        <v>46103</v>
      </c>
      <c r="D106" s="197" t="str">
        <f>IF(A5="","",A5)</f>
        <v>LCP</v>
      </c>
      <c r="E106" s="197" t="str">
        <f>IF(E5="","",E5)</f>
        <v>INTEGRITY</v>
      </c>
      <c r="F106" s="197" t="str">
        <f>IF(D5="","",D5)</f>
        <v/>
      </c>
      <c r="G106" s="199" t="str">
        <f>IF(G5="","",G5)</f>
        <v/>
      </c>
      <c r="H106" s="200">
        <v>1</v>
      </c>
      <c r="I106" s="197">
        <f t="shared" ref="I106:J111" si="17">IF(K5="","",K5)</f>
        <v>34056</v>
      </c>
      <c r="J106" s="197">
        <f t="shared" si="17"/>
        <v>80296</v>
      </c>
      <c r="K106" s="198">
        <f t="shared" ref="K106:K111" si="18">IF(K5="","",$J$3)</f>
        <v>46104</v>
      </c>
      <c r="L106" s="197" t="str">
        <f t="shared" ref="L106:L111" si="19">IF(J5="","",J5)</f>
        <v>SLC</v>
      </c>
      <c r="M106" s="197" t="str">
        <f t="shared" ref="M106:M111" si="20">IF(N5="","",N5)</f>
        <v>INTEGRITY</v>
      </c>
      <c r="N106" s="197" t="str">
        <f t="shared" ref="N106:N111" si="21">IF(M5="","",M5)</f>
        <v/>
      </c>
      <c r="O106" s="197" t="str">
        <f t="shared" ref="O106:O111" si="22">IF(P5="","",P5)</f>
        <v/>
      </c>
      <c r="P106" s="200"/>
      <c r="Q106" s="197">
        <f t="shared" ref="Q106:R111" si="23">IF(T5="","",T5)</f>
        <v>34076</v>
      </c>
      <c r="R106" s="197">
        <f t="shared" si="23"/>
        <v>80341</v>
      </c>
      <c r="S106" s="198">
        <f t="shared" ref="S106:S111" si="24">IF(T5="","",$S$3)</f>
        <v>46105</v>
      </c>
      <c r="T106" s="197" t="str">
        <f t="shared" ref="T106:T111" si="25">IF(S5="","",S5)</f>
        <v>SLC</v>
      </c>
      <c r="U106" s="197" t="str">
        <f t="shared" ref="U106:U111" si="26">IF(W5="","",W5)</f>
        <v>SAUER</v>
      </c>
      <c r="V106" s="197" t="str">
        <f t="shared" ref="V106:V111" si="27">IF(V5="","",V5)</f>
        <v/>
      </c>
      <c r="W106" s="197" t="str">
        <f t="shared" ref="W106:W111" si="28">IF(Y5="","",Y5)</f>
        <v/>
      </c>
      <c r="X106" s="200"/>
      <c r="Y106" s="197">
        <f t="shared" ref="Y106:Z113" si="29">IF(B37="","",B37)</f>
        <v>34097</v>
      </c>
      <c r="Z106" s="197">
        <f t="shared" si="29"/>
        <v>80369</v>
      </c>
      <c r="AA106" s="198">
        <f t="shared" ref="AA106:AA113" si="30">IF(B37="","",$A$35)</f>
        <v>46106</v>
      </c>
      <c r="AB106" s="197" t="str">
        <f t="shared" ref="AB106:AB113" si="31">IF(A37="","",A37)</f>
        <v>SLC</v>
      </c>
      <c r="AC106" s="197" t="str">
        <f t="shared" ref="AC106:AC113" si="32">IF(E37="","",E37)</f>
        <v>SAUER</v>
      </c>
      <c r="AD106" s="197" t="str">
        <f t="shared" ref="AD106:AD113" si="33">IF(D37="","",D37)</f>
        <v/>
      </c>
      <c r="AE106" s="197" t="str">
        <f t="shared" ref="AE106:AE113" si="34">IF(G37="","",G37)</f>
        <v/>
      </c>
      <c r="AF106" s="200"/>
      <c r="AG106" s="197">
        <f t="shared" ref="AG106:AH113" si="35">IF(K37="","",K37)</f>
        <v>34118</v>
      </c>
      <c r="AH106" s="197">
        <f t="shared" si="35"/>
        <v>80301</v>
      </c>
      <c r="AI106" s="198">
        <f t="shared" ref="AI106:AI113" si="36">IF(K37="","",$J$35)</f>
        <v>46107</v>
      </c>
      <c r="AJ106" s="197" t="str">
        <f t="shared" ref="AJ106:AJ113" si="37">IF(J37="","",J37)</f>
        <v>SLC</v>
      </c>
      <c r="AK106" s="197" t="str">
        <f t="shared" ref="AK106:AK113" si="38">IF(N37="","",N37)</f>
        <v>INTEGRITY</v>
      </c>
      <c r="AL106" s="197" t="str">
        <f t="shared" ref="AL106:AL113" si="39">IF(M37="","",M37)</f>
        <v/>
      </c>
      <c r="AM106" s="197" t="str">
        <f t="shared" ref="AM106:AM113" si="40">IF(P37="","",P37)</f>
        <v/>
      </c>
      <c r="AO106" s="197">
        <f t="shared" ref="AO106:AP113" si="41">IF(T37="","",T37)</f>
        <v>34138</v>
      </c>
      <c r="AP106" s="197">
        <f t="shared" si="41"/>
        <v>80290</v>
      </c>
      <c r="AQ106" s="198">
        <f t="shared" ref="AQ106:AQ113" si="42">IF(T37="","",$S$35)</f>
        <v>46108</v>
      </c>
      <c r="AR106" s="197" t="str">
        <f t="shared" ref="AR106:AR113" si="43">IF(S37="","",S37)</f>
        <v>SLC</v>
      </c>
      <c r="AS106" s="197" t="str">
        <f t="shared" ref="AS106:AS113" si="44">IF(W37="","",W37)</f>
        <v>SAUER</v>
      </c>
      <c r="AT106" s="197" t="str">
        <f t="shared" ref="AT106:AT113" si="45">IF(V37="","",V37)</f>
        <v/>
      </c>
      <c r="AU106" s="197" t="str">
        <f t="shared" ref="AU106:AU113" si="46">IF(Y37="","",Y37)</f>
        <v/>
      </c>
    </row>
    <row r="107" spans="1:47" x14ac:dyDescent="0.25">
      <c r="A107" s="197">
        <f t="shared" si="16"/>
        <v>33668</v>
      </c>
      <c r="B107" s="197">
        <f t="shared" si="16"/>
        <v>79620</v>
      </c>
      <c r="C107" s="198">
        <f>IF(B6="","",$A$3)</f>
        <v>46103</v>
      </c>
      <c r="D107" s="197" t="str">
        <f>IF(A6="","",A6)</f>
        <v>SLC</v>
      </c>
      <c r="E107" s="197" t="str">
        <f>IF(E6="","",E6)</f>
        <v>CHR</v>
      </c>
      <c r="F107" s="197" t="str">
        <f>IF(D6="","",D6)</f>
        <v/>
      </c>
      <c r="G107" s="197" t="str">
        <f>IF(G6="","",G6)</f>
        <v/>
      </c>
      <c r="H107" s="200">
        <v>2</v>
      </c>
      <c r="I107" s="197">
        <f t="shared" si="17"/>
        <v>34057</v>
      </c>
      <c r="J107" s="197">
        <f t="shared" si="17"/>
        <v>80307</v>
      </c>
      <c r="K107" s="198">
        <f t="shared" si="18"/>
        <v>46104</v>
      </c>
      <c r="L107" s="197" t="str">
        <f t="shared" si="19"/>
        <v>SLC</v>
      </c>
      <c r="M107" s="197" t="str">
        <f t="shared" si="20"/>
        <v>INTEGRITY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34077</v>
      </c>
      <c r="R107" s="197">
        <f t="shared" si="23"/>
        <v>80342</v>
      </c>
      <c r="S107" s="198">
        <f t="shared" si="24"/>
        <v>46105</v>
      </c>
      <c r="T107" s="197" t="str">
        <f t="shared" si="25"/>
        <v>SLC</v>
      </c>
      <c r="U107" s="197" t="str">
        <f t="shared" si="26"/>
        <v>SAUER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34098</v>
      </c>
      <c r="Z107" s="197">
        <f t="shared" si="29"/>
        <v>80371</v>
      </c>
      <c r="AA107" s="198">
        <f t="shared" si="30"/>
        <v>46106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34119</v>
      </c>
      <c r="AH107" s="197">
        <f t="shared" si="35"/>
        <v>80302</v>
      </c>
      <c r="AI107" s="198">
        <f t="shared" si="36"/>
        <v>46107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34139</v>
      </c>
      <c r="AP107" s="197">
        <f t="shared" si="41"/>
        <v>80291</v>
      </c>
      <c r="AQ107" s="198">
        <f t="shared" si="42"/>
        <v>46108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16"/>
        <v>34051</v>
      </c>
      <c r="B108" s="197">
        <f t="shared" si="16"/>
        <v>79622</v>
      </c>
      <c r="C108" s="198">
        <f>IF(B7="","",$A$3)</f>
        <v>46103</v>
      </c>
      <c r="D108" s="197" t="str">
        <f>IF(A7="","",A7)</f>
        <v>SLC</v>
      </c>
      <c r="E108" s="197" t="str">
        <f>IF(E7="","",E7)</f>
        <v>CHR</v>
      </c>
      <c r="F108" s="197" t="str">
        <f>IF(D7="","",D7)</f>
        <v/>
      </c>
      <c r="G108" s="197" t="str">
        <f>IF(G7="","",G7)</f>
        <v/>
      </c>
      <c r="H108" s="200">
        <v>3</v>
      </c>
      <c r="I108" s="197">
        <f t="shared" si="17"/>
        <v>34058</v>
      </c>
      <c r="J108" s="197">
        <f t="shared" si="17"/>
        <v>80326</v>
      </c>
      <c r="K108" s="198">
        <f t="shared" si="18"/>
        <v>46104</v>
      </c>
      <c r="L108" s="197" t="str">
        <f t="shared" si="19"/>
        <v>SLC</v>
      </c>
      <c r="M108" s="197" t="str">
        <f t="shared" si="20"/>
        <v>INTEGRITY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34078</v>
      </c>
      <c r="R108" s="197">
        <f t="shared" si="23"/>
        <v>80343</v>
      </c>
      <c r="S108" s="198">
        <f t="shared" si="24"/>
        <v>46105</v>
      </c>
      <c r="T108" s="197" t="str">
        <f t="shared" si="25"/>
        <v>SLC</v>
      </c>
      <c r="U108" s="197" t="str">
        <f t="shared" si="26"/>
        <v>SUNRISE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34099</v>
      </c>
      <c r="Z108" s="197">
        <f t="shared" si="29"/>
        <v>80372</v>
      </c>
      <c r="AA108" s="198">
        <f t="shared" si="30"/>
        <v>46106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34120</v>
      </c>
      <c r="AH108" s="197">
        <f t="shared" si="35"/>
        <v>80303</v>
      </c>
      <c r="AI108" s="198">
        <f t="shared" si="36"/>
        <v>46107</v>
      </c>
      <c r="AJ108" s="197" t="str">
        <f t="shared" si="37"/>
        <v>SLC</v>
      </c>
      <c r="AK108" s="197" t="str">
        <f t="shared" si="38"/>
        <v>SAUER</v>
      </c>
      <c r="AL108" s="197" t="str">
        <f t="shared" si="39"/>
        <v/>
      </c>
      <c r="AM108" s="197" t="str">
        <f t="shared" si="40"/>
        <v/>
      </c>
      <c r="AO108" s="197">
        <f t="shared" si="41"/>
        <v>34140</v>
      </c>
      <c r="AP108" s="197">
        <f t="shared" si="41"/>
        <v>80292</v>
      </c>
      <c r="AQ108" s="198">
        <f t="shared" si="42"/>
        <v>46108</v>
      </c>
      <c r="AR108" s="197" t="str">
        <f t="shared" si="43"/>
        <v>SLC</v>
      </c>
      <c r="AS108" s="197" t="str">
        <f t="shared" si="44"/>
        <v>SAUER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16"/>
        <v/>
      </c>
      <c r="B109" s="197">
        <f t="shared" si="16"/>
        <v>79621</v>
      </c>
      <c r="C109" s="198" t="str">
        <f>IF(B8="","",$A$3)</f>
        <v/>
      </c>
      <c r="D109" s="197" t="str">
        <f>IF(A8="","",A8)</f>
        <v>SLC</v>
      </c>
      <c r="E109" s="197" t="str">
        <f>IF(E8="","",E8)</f>
        <v>CHR</v>
      </c>
      <c r="F109" s="197" t="str">
        <f>IF(D8="","",D8)</f>
        <v/>
      </c>
      <c r="G109" s="197" t="str">
        <f>IF(G8="","",G8)</f>
        <v/>
      </c>
      <c r="H109" s="200">
        <v>4</v>
      </c>
      <c r="I109" s="197">
        <f t="shared" si="17"/>
        <v>34059</v>
      </c>
      <c r="J109" s="197">
        <f t="shared" si="17"/>
        <v>80337</v>
      </c>
      <c r="K109" s="198">
        <f t="shared" si="18"/>
        <v>46104</v>
      </c>
      <c r="L109" s="197" t="str">
        <f t="shared" si="19"/>
        <v>SLC</v>
      </c>
      <c r="M109" s="197" t="str">
        <f t="shared" si="20"/>
        <v>SUNRISE</v>
      </c>
      <c r="N109" s="197" t="str">
        <f t="shared" si="21"/>
        <v/>
      </c>
      <c r="O109" s="197" t="str">
        <f t="shared" si="22"/>
        <v/>
      </c>
      <c r="P109" s="200"/>
      <c r="Q109" s="197">
        <f t="shared" si="23"/>
        <v>34079</v>
      </c>
      <c r="R109" s="197">
        <f t="shared" si="23"/>
        <v>80344</v>
      </c>
      <c r="S109" s="198">
        <f t="shared" si="24"/>
        <v>46105</v>
      </c>
      <c r="T109" s="197" t="str">
        <f t="shared" si="25"/>
        <v>SLC</v>
      </c>
      <c r="U109" s="197" t="str">
        <f t="shared" si="26"/>
        <v>SUNRISE</v>
      </c>
      <c r="V109" s="197" t="str">
        <f t="shared" si="27"/>
        <v/>
      </c>
      <c r="W109" s="197" t="str">
        <f t="shared" si="28"/>
        <v/>
      </c>
      <c r="X109" s="200"/>
      <c r="Y109" s="197">
        <f t="shared" si="29"/>
        <v>34100</v>
      </c>
      <c r="Z109" s="197">
        <f t="shared" si="29"/>
        <v>80373</v>
      </c>
      <c r="AA109" s="198">
        <f t="shared" si="30"/>
        <v>46106</v>
      </c>
      <c r="AB109" s="197" t="str">
        <f t="shared" si="31"/>
        <v>SLC</v>
      </c>
      <c r="AC109" s="197" t="str">
        <f t="shared" si="32"/>
        <v>SAUER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34121</v>
      </c>
      <c r="AH109" s="197">
        <f t="shared" si="35"/>
        <v>80304</v>
      </c>
      <c r="AI109" s="198">
        <f t="shared" si="36"/>
        <v>46107</v>
      </c>
      <c r="AJ109" s="197" t="str">
        <f t="shared" si="37"/>
        <v>SLC</v>
      </c>
      <c r="AK109" s="197" t="str">
        <f t="shared" si="38"/>
        <v>SAUER</v>
      </c>
      <c r="AL109" s="197" t="str">
        <f t="shared" si="39"/>
        <v/>
      </c>
      <c r="AM109" s="197" t="str">
        <f t="shared" si="40"/>
        <v/>
      </c>
      <c r="AO109" s="197">
        <f t="shared" si="41"/>
        <v>34141</v>
      </c>
      <c r="AP109" s="197">
        <f t="shared" si="41"/>
        <v>80293</v>
      </c>
      <c r="AQ109" s="198">
        <f t="shared" si="42"/>
        <v>46108</v>
      </c>
      <c r="AR109" s="197" t="str">
        <f t="shared" si="43"/>
        <v>SLC</v>
      </c>
      <c r="AS109" s="197" t="str">
        <f t="shared" si="44"/>
        <v>SUNRISE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16"/>
        <v>34044</v>
      </c>
      <c r="B110" s="197">
        <f t="shared" si="16"/>
        <v>79614</v>
      </c>
      <c r="C110" s="198">
        <f>IF(B9="","",$A$3)</f>
        <v>46103</v>
      </c>
      <c r="D110" s="197" t="str">
        <f>IF(A9="","",A9)</f>
        <v>SLC</v>
      </c>
      <c r="E110" s="197" t="str">
        <f>IF(E9="","",E9)</f>
        <v>HANDY</v>
      </c>
      <c r="F110" s="197" t="str">
        <f>IF(D9="","",D9)</f>
        <v/>
      </c>
      <c r="G110" s="197" t="str">
        <f>IF(G9="","",G9)</f>
        <v/>
      </c>
      <c r="H110" s="200">
        <v>5</v>
      </c>
      <c r="I110" s="197">
        <f t="shared" si="17"/>
        <v>34060</v>
      </c>
      <c r="J110" s="197">
        <f t="shared" si="17"/>
        <v>80351</v>
      </c>
      <c r="K110" s="198">
        <f t="shared" si="18"/>
        <v>46104</v>
      </c>
      <c r="L110" s="197" t="str">
        <f t="shared" si="19"/>
        <v>SLC</v>
      </c>
      <c r="M110" s="197" t="str">
        <f t="shared" si="20"/>
        <v>SUNRISE</v>
      </c>
      <c r="N110" s="197" t="str">
        <f t="shared" si="21"/>
        <v/>
      </c>
      <c r="O110" s="197" t="str">
        <f t="shared" si="22"/>
        <v/>
      </c>
      <c r="P110" s="200"/>
      <c r="Q110" s="197">
        <f t="shared" si="23"/>
        <v>34080</v>
      </c>
      <c r="R110" s="197">
        <f t="shared" si="23"/>
        <v>80345</v>
      </c>
      <c r="S110" s="198">
        <f t="shared" si="24"/>
        <v>46105</v>
      </c>
      <c r="T110" s="197" t="str">
        <f t="shared" si="25"/>
        <v>SLC</v>
      </c>
      <c r="U110" s="197" t="str">
        <f t="shared" si="26"/>
        <v>INTEGRITY</v>
      </c>
      <c r="V110" s="197" t="str">
        <f t="shared" si="27"/>
        <v/>
      </c>
      <c r="W110" s="197" t="str">
        <f t="shared" si="28"/>
        <v/>
      </c>
      <c r="X110" s="200"/>
      <c r="Y110" s="197">
        <f t="shared" si="29"/>
        <v>34101</v>
      </c>
      <c r="Z110" s="197">
        <f t="shared" si="29"/>
        <v>80374</v>
      </c>
      <c r="AA110" s="198">
        <f t="shared" si="30"/>
        <v>46106</v>
      </c>
      <c r="AB110" s="197" t="str">
        <f t="shared" si="31"/>
        <v>SLC</v>
      </c>
      <c r="AC110" s="197" t="str">
        <f t="shared" si="32"/>
        <v>SUNRISE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34122</v>
      </c>
      <c r="AH110" s="197">
        <f t="shared" si="35"/>
        <v>80305</v>
      </c>
      <c r="AI110" s="198">
        <f t="shared" si="36"/>
        <v>46107</v>
      </c>
      <c r="AJ110" s="197" t="str">
        <f t="shared" si="37"/>
        <v>SLC</v>
      </c>
      <c r="AK110" s="197" t="str">
        <f t="shared" si="38"/>
        <v>SUNRISE</v>
      </c>
      <c r="AL110" s="197" t="str">
        <f t="shared" si="39"/>
        <v/>
      </c>
      <c r="AM110" s="197" t="str">
        <f t="shared" si="40"/>
        <v/>
      </c>
      <c r="AO110" s="197">
        <f t="shared" si="41"/>
        <v>34142</v>
      </c>
      <c r="AP110" s="197">
        <f t="shared" si="41"/>
        <v>80294</v>
      </c>
      <c r="AQ110" s="198">
        <f t="shared" si="42"/>
        <v>46108</v>
      </c>
      <c r="AR110" s="197" t="str">
        <f t="shared" si="43"/>
        <v>SLC</v>
      </c>
      <c r="AS110" s="197" t="str">
        <f t="shared" si="44"/>
        <v>SUNRISE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ref="A111:B120" si="47">IF(B14="","",B14)</f>
        <v>34049</v>
      </c>
      <c r="B111" s="197">
        <f t="shared" si="47"/>
        <v>80550</v>
      </c>
      <c r="C111" s="198" t="str">
        <f t="shared" ref="C111:C120" si="48">IF(F14="","",F14)</f>
        <v/>
      </c>
      <c r="D111" s="197" t="str">
        <f t="shared" ref="D111:D120" si="49">IF(A14="","",A14)</f>
        <v>LCP</v>
      </c>
      <c r="E111" s="197" t="str">
        <f t="shared" ref="E111:E120" si="50">IF(E14="","",E14)</f>
        <v>INTEGRITY</v>
      </c>
      <c r="F111" s="197">
        <f t="shared" ref="F111:F120" si="51">IF(D14="","",D14)</f>
        <v>280324</v>
      </c>
      <c r="G111" s="197">
        <f t="shared" ref="G111:G120" si="52">IF(C14="","",C14)</f>
        <v>80550</v>
      </c>
      <c r="H111" s="200">
        <v>6</v>
      </c>
      <c r="I111" s="197">
        <f t="shared" si="17"/>
        <v>34061</v>
      </c>
      <c r="J111" s="197">
        <f t="shared" si="17"/>
        <v>80355</v>
      </c>
      <c r="K111" s="198">
        <f t="shared" si="18"/>
        <v>46104</v>
      </c>
      <c r="L111" s="197" t="str">
        <f t="shared" si="19"/>
        <v>SLC</v>
      </c>
      <c r="M111" s="197" t="str">
        <f t="shared" si="20"/>
        <v>SUNRISE</v>
      </c>
      <c r="N111" s="197" t="str">
        <f t="shared" si="21"/>
        <v/>
      </c>
      <c r="O111" s="197" t="str">
        <f t="shared" si="22"/>
        <v/>
      </c>
      <c r="P111" s="200"/>
      <c r="Q111" s="197">
        <f t="shared" si="23"/>
        <v>34081</v>
      </c>
      <c r="R111" s="197">
        <f t="shared" si="23"/>
        <v>80346</v>
      </c>
      <c r="S111" s="198">
        <f t="shared" si="24"/>
        <v>46105</v>
      </c>
      <c r="T111" s="197" t="str">
        <f t="shared" si="25"/>
        <v>SLC</v>
      </c>
      <c r="U111" s="197" t="str">
        <f t="shared" si="26"/>
        <v>SUNRISE</v>
      </c>
      <c r="V111" s="197" t="str">
        <f t="shared" si="27"/>
        <v/>
      </c>
      <c r="W111" s="197" t="str">
        <f t="shared" si="28"/>
        <v/>
      </c>
      <c r="X111" s="200"/>
      <c r="Y111" s="197">
        <f t="shared" si="29"/>
        <v>34102</v>
      </c>
      <c r="Z111" s="197">
        <f t="shared" si="29"/>
        <v>80375</v>
      </c>
      <c r="AA111" s="198">
        <f t="shared" si="30"/>
        <v>46106</v>
      </c>
      <c r="AB111" s="197" t="str">
        <f t="shared" si="31"/>
        <v>SLC</v>
      </c>
      <c r="AC111" s="197" t="str">
        <f t="shared" si="32"/>
        <v>SUNRISE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34123</v>
      </c>
      <c r="AH111" s="197">
        <f t="shared" si="35"/>
        <v>80306</v>
      </c>
      <c r="AI111" s="198">
        <f t="shared" si="36"/>
        <v>46107</v>
      </c>
      <c r="AJ111" s="197" t="str">
        <f t="shared" si="37"/>
        <v>SLC</v>
      </c>
      <c r="AK111" s="197" t="str">
        <f t="shared" si="38"/>
        <v>SUNRISE</v>
      </c>
      <c r="AL111" s="197" t="str">
        <f t="shared" si="39"/>
        <v/>
      </c>
      <c r="AM111" s="197" t="str">
        <f t="shared" si="40"/>
        <v/>
      </c>
      <c r="AO111" s="197">
        <f t="shared" si="41"/>
        <v>34143</v>
      </c>
      <c r="AP111" s="197">
        <f t="shared" si="41"/>
        <v>80295</v>
      </c>
      <c r="AQ111" s="198">
        <f t="shared" si="42"/>
        <v>46108</v>
      </c>
      <c r="AR111" s="197" t="str">
        <f t="shared" si="43"/>
        <v>SLC</v>
      </c>
      <c r="AS111" s="197" t="str">
        <f t="shared" si="44"/>
        <v>INTEGRITY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>
        <f t="shared" si="47"/>
        <v>34050</v>
      </c>
      <c r="B112" s="197">
        <f t="shared" si="47"/>
        <v>80557</v>
      </c>
      <c r="C112" s="198" t="str">
        <f t="shared" si="48"/>
        <v/>
      </c>
      <c r="D112" s="197" t="str">
        <f t="shared" si="49"/>
        <v>LCP</v>
      </c>
      <c r="E112" s="197" t="str">
        <f t="shared" si="50"/>
        <v>INTEGRITY</v>
      </c>
      <c r="F112" s="197">
        <f t="shared" si="51"/>
        <v>280324</v>
      </c>
      <c r="G112" s="197">
        <f t="shared" si="52"/>
        <v>80557</v>
      </c>
      <c r="H112" s="200">
        <v>7</v>
      </c>
      <c r="I112" s="197">
        <f t="shared" ref="I112:I122" si="53">IF(K13="","",K13)</f>
        <v>34064</v>
      </c>
      <c r="J112" s="197">
        <f t="shared" ref="J112:J122" si="54">IF(L13="","",L13)</f>
        <v>80358</v>
      </c>
      <c r="K112" s="198">
        <f t="shared" ref="K112:K122" si="55">IF(K13="","",$J$3)</f>
        <v>46104</v>
      </c>
      <c r="L112" s="197" t="str">
        <f t="shared" ref="L112:L122" si="56">IF(J13="","",J13)</f>
        <v>SLC</v>
      </c>
      <c r="M112" s="197" t="str">
        <f t="shared" ref="M112:M122" si="57">IF(N13="","",N13)</f>
        <v>HANDY</v>
      </c>
      <c r="N112" s="197" t="str">
        <f t="shared" ref="N112:N122" si="58">IF(M13="","",M13)</f>
        <v/>
      </c>
      <c r="O112" s="197" t="str">
        <f t="shared" ref="O112:O122" si="59">IF(P13="","",P13)</f>
        <v/>
      </c>
      <c r="P112" s="200"/>
      <c r="Q112" s="197">
        <f t="shared" ref="Q112:Q122" si="60">IF(T13="","",T13)</f>
        <v>34084</v>
      </c>
      <c r="R112" s="197">
        <f t="shared" ref="R112:R122" si="61">IF(U13="","",U13)</f>
        <v>80349</v>
      </c>
      <c r="S112" s="198">
        <f t="shared" ref="S112:S122" si="62">IF(T13="","",$S$3)</f>
        <v>46105</v>
      </c>
      <c r="T112" s="197" t="str">
        <f t="shared" ref="T112:T122" si="63">IF(S13="","",S13)</f>
        <v>SLC</v>
      </c>
      <c r="U112" s="197" t="str">
        <f t="shared" ref="U112:U122" si="64">IF(W13="","",W13)</f>
        <v>HANDY</v>
      </c>
      <c r="V112" s="197" t="str">
        <f t="shared" ref="V112:V122" si="65">IF(V13="","",V13)</f>
        <v/>
      </c>
      <c r="W112" s="197" t="str">
        <f t="shared" ref="W112:W122" si="66">IF(Y13="","",Y13)</f>
        <v/>
      </c>
      <c r="X112" s="200"/>
      <c r="Y112" s="197">
        <f t="shared" si="29"/>
        <v>34103</v>
      </c>
      <c r="Z112" s="197">
        <f t="shared" si="29"/>
        <v>80376</v>
      </c>
      <c r="AA112" s="198">
        <f t="shared" si="30"/>
        <v>46106</v>
      </c>
      <c r="AB112" s="197" t="str">
        <f t="shared" si="31"/>
        <v>SLC</v>
      </c>
      <c r="AC112" s="197" t="str">
        <f t="shared" si="32"/>
        <v>SUNRISE</v>
      </c>
      <c r="AD112" s="197" t="str">
        <f t="shared" si="33"/>
        <v/>
      </c>
      <c r="AE112" s="197" t="str">
        <f t="shared" si="34"/>
        <v/>
      </c>
      <c r="AF112" s="200"/>
      <c r="AG112" s="197">
        <f t="shared" si="35"/>
        <v>34124</v>
      </c>
      <c r="AH112" s="197">
        <f t="shared" si="35"/>
        <v>80308</v>
      </c>
      <c r="AI112" s="198">
        <f t="shared" si="36"/>
        <v>46107</v>
      </c>
      <c r="AJ112" s="197" t="str">
        <f t="shared" si="37"/>
        <v>SLC</v>
      </c>
      <c r="AK112" s="197" t="str">
        <f t="shared" si="38"/>
        <v>INTEGRITY</v>
      </c>
      <c r="AL112" s="197" t="str">
        <f t="shared" si="39"/>
        <v/>
      </c>
      <c r="AM112" s="197" t="str">
        <f t="shared" si="40"/>
        <v/>
      </c>
      <c r="AO112" s="197">
        <f t="shared" si="41"/>
        <v>34144</v>
      </c>
      <c r="AP112" s="197">
        <f t="shared" si="41"/>
        <v>80297</v>
      </c>
      <c r="AQ112" s="198">
        <f t="shared" si="42"/>
        <v>46108</v>
      </c>
      <c r="AR112" s="197" t="str">
        <f t="shared" si="43"/>
        <v>SLC</v>
      </c>
      <c r="AS112" s="197" t="str">
        <f t="shared" si="44"/>
        <v>HANDY</v>
      </c>
      <c r="AT112" s="197" t="str">
        <f t="shared" si="45"/>
        <v/>
      </c>
      <c r="AU112" s="197" t="str">
        <f t="shared" si="46"/>
        <v/>
      </c>
    </row>
    <row r="113" spans="1:55" x14ac:dyDescent="0.25">
      <c r="A113" s="197">
        <f t="shared" si="47"/>
        <v>34055</v>
      </c>
      <c r="B113" s="197">
        <f t="shared" si="47"/>
        <v>80558</v>
      </c>
      <c r="C113" s="198" t="str">
        <f t="shared" si="48"/>
        <v/>
      </c>
      <c r="D113" s="197" t="str">
        <f t="shared" si="49"/>
        <v>LCP</v>
      </c>
      <c r="E113" s="197" t="str">
        <f t="shared" si="50"/>
        <v>INTEGRITY</v>
      </c>
      <c r="F113" s="197">
        <f t="shared" si="51"/>
        <v>280324</v>
      </c>
      <c r="G113" s="197">
        <f t="shared" si="52"/>
        <v>80558</v>
      </c>
      <c r="H113" s="200">
        <v>8</v>
      </c>
      <c r="I113" s="197">
        <f t="shared" si="53"/>
        <v>34065</v>
      </c>
      <c r="J113" s="197">
        <f t="shared" si="54"/>
        <v>80359</v>
      </c>
      <c r="K113" s="198">
        <f t="shared" si="55"/>
        <v>46104</v>
      </c>
      <c r="L113" s="197" t="str">
        <f t="shared" si="56"/>
        <v>SLC</v>
      </c>
      <c r="M113" s="197" t="str">
        <f t="shared" si="57"/>
        <v>HANDY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34085</v>
      </c>
      <c r="R113" s="197">
        <f t="shared" si="61"/>
        <v>80350</v>
      </c>
      <c r="S113" s="198">
        <f t="shared" si="62"/>
        <v>46105</v>
      </c>
      <c r="T113" s="197" t="str">
        <f t="shared" si="63"/>
        <v>SLC</v>
      </c>
      <c r="U113" s="197" t="str">
        <f t="shared" si="64"/>
        <v>HANDY</v>
      </c>
      <c r="V113" s="197" t="str">
        <f t="shared" si="65"/>
        <v/>
      </c>
      <c r="W113" s="197" t="str">
        <f t="shared" si="66"/>
        <v/>
      </c>
      <c r="X113" s="200"/>
      <c r="Y113" s="197">
        <f t="shared" si="29"/>
        <v>34104</v>
      </c>
      <c r="Z113" s="197">
        <f t="shared" si="29"/>
        <v>80377</v>
      </c>
      <c r="AA113" s="198">
        <f t="shared" si="30"/>
        <v>46106</v>
      </c>
      <c r="AB113" s="197" t="str">
        <f t="shared" si="31"/>
        <v>SLC</v>
      </c>
      <c r="AC113" s="197" t="str">
        <f t="shared" si="32"/>
        <v>HANDY</v>
      </c>
      <c r="AD113" s="197" t="str">
        <f t="shared" si="33"/>
        <v/>
      </c>
      <c r="AE113" s="197" t="str">
        <f t="shared" si="34"/>
        <v/>
      </c>
      <c r="AF113" s="200"/>
      <c r="AG113" s="197">
        <f t="shared" si="35"/>
        <v>34125</v>
      </c>
      <c r="AH113" s="197">
        <f t="shared" si="35"/>
        <v>80309</v>
      </c>
      <c r="AI113" s="198">
        <f t="shared" si="36"/>
        <v>46107</v>
      </c>
      <c r="AJ113" s="197" t="str">
        <f t="shared" si="37"/>
        <v>SLC</v>
      </c>
      <c r="AK113" s="197" t="str">
        <f t="shared" si="38"/>
        <v>INTEGRITY</v>
      </c>
      <c r="AL113" s="197" t="str">
        <f t="shared" si="39"/>
        <v/>
      </c>
      <c r="AM113" s="197" t="str">
        <f t="shared" si="40"/>
        <v/>
      </c>
      <c r="AO113" s="197">
        <f t="shared" si="41"/>
        <v>34145</v>
      </c>
      <c r="AP113" s="197">
        <f t="shared" si="41"/>
        <v>80298</v>
      </c>
      <c r="AQ113" s="198">
        <f t="shared" si="42"/>
        <v>46108</v>
      </c>
      <c r="AR113" s="197" t="str">
        <f t="shared" si="43"/>
        <v>SLC</v>
      </c>
      <c r="AS113" s="197" t="str">
        <f t="shared" si="44"/>
        <v>HANDY</v>
      </c>
      <c r="AT113" s="197" t="str">
        <f t="shared" si="45"/>
        <v/>
      </c>
      <c r="AU113" s="197" t="str">
        <f t="shared" si="46"/>
        <v/>
      </c>
    </row>
    <row r="114" spans="1:55" x14ac:dyDescent="0.25">
      <c r="A114" s="197">
        <f t="shared" si="47"/>
        <v>34052</v>
      </c>
      <c r="B114" s="197">
        <f t="shared" si="47"/>
        <v>4501354044</v>
      </c>
      <c r="C114" s="198" t="str">
        <f t="shared" si="48"/>
        <v/>
      </c>
      <c r="D114" s="197" t="str">
        <f t="shared" si="49"/>
        <v>IDF</v>
      </c>
      <c r="E114" s="197" t="str">
        <f t="shared" si="50"/>
        <v/>
      </c>
      <c r="F114" s="197" t="str">
        <f t="shared" si="51"/>
        <v/>
      </c>
      <c r="G114" s="197">
        <f t="shared" si="52"/>
        <v>4501354044</v>
      </c>
      <c r="H114" s="200">
        <v>9</v>
      </c>
      <c r="I114" s="197">
        <f t="shared" si="53"/>
        <v>34066</v>
      </c>
      <c r="J114" s="197">
        <f t="shared" si="54"/>
        <v>80360</v>
      </c>
      <c r="K114" s="198">
        <f t="shared" si="55"/>
        <v>46104</v>
      </c>
      <c r="L114" s="197" t="str">
        <f t="shared" si="56"/>
        <v>SLC</v>
      </c>
      <c r="M114" s="197" t="str">
        <f t="shared" si="57"/>
        <v>MAY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34086</v>
      </c>
      <c r="R114" s="197">
        <f t="shared" si="61"/>
        <v>80352</v>
      </c>
      <c r="S114" s="198">
        <f t="shared" si="62"/>
        <v>46105</v>
      </c>
      <c r="T114" s="197" t="str">
        <f t="shared" si="63"/>
        <v>SLC</v>
      </c>
      <c r="U114" s="197" t="str">
        <f t="shared" si="64"/>
        <v>MAY</v>
      </c>
      <c r="V114" s="197" t="str">
        <f t="shared" si="65"/>
        <v/>
      </c>
      <c r="W114" s="197" t="str">
        <f t="shared" si="66"/>
        <v/>
      </c>
      <c r="X114" s="200"/>
      <c r="Y114" s="197">
        <f t="shared" ref="Y114:Y123" si="67">IF(B47="","",B47)</f>
        <v>34107</v>
      </c>
      <c r="Z114" s="197">
        <f t="shared" ref="Z114:Z123" si="68">IF(C47="","",C47)</f>
        <v>80380</v>
      </c>
      <c r="AA114" s="198">
        <f t="shared" ref="AA114:AA123" si="69">IF(B47="","",$A$35)</f>
        <v>46106</v>
      </c>
      <c r="AB114" s="197" t="str">
        <f t="shared" ref="AB114:AB123" si="70">IF(A47="","",A47)</f>
        <v>SLC</v>
      </c>
      <c r="AC114" s="197" t="str">
        <f t="shared" ref="AC114:AC123" si="71">IF(E47="","",E47)</f>
        <v>HANDY</v>
      </c>
      <c r="AD114" s="197" t="str">
        <f t="shared" ref="AD114:AD123" si="72">IF(D47="","",D47)</f>
        <v/>
      </c>
      <c r="AE114" s="197" t="str">
        <f t="shared" ref="AE114:AE123" si="73">IF(G47="","",G47)</f>
        <v/>
      </c>
      <c r="AF114" s="200"/>
      <c r="AG114" s="197">
        <f t="shared" ref="AG114:AG123" si="74">IF(K47="","",K47)</f>
        <v>34128</v>
      </c>
      <c r="AH114" s="197">
        <f t="shared" ref="AH114:AH123" si="75">IF(L47="","",L47)</f>
        <v>80312</v>
      </c>
      <c r="AI114" s="198">
        <f t="shared" ref="AI114:AI123" si="76">IF(K47="","",$J$35)</f>
        <v>46107</v>
      </c>
      <c r="AJ114" s="197" t="str">
        <f t="shared" ref="AJ114:AJ123" si="77">IF(J47="","",J47)</f>
        <v>SLC</v>
      </c>
      <c r="AK114" s="197" t="str">
        <f t="shared" ref="AK114:AK123" si="78">IF(N47="","",N47)</f>
        <v>HANDY</v>
      </c>
      <c r="AL114" s="197" t="str">
        <f t="shared" ref="AL114:AL123" si="79">IF(M47="","",M47)</f>
        <v/>
      </c>
      <c r="AM114" s="197" t="str">
        <f t="shared" ref="AM114:AM123" si="80">IF(P47="","",P47)</f>
        <v/>
      </c>
      <c r="AO114" s="197">
        <f t="shared" ref="AO114:AO123" si="81">IF(T47="","",T47)</f>
        <v>34148</v>
      </c>
      <c r="AP114" s="197">
        <f t="shared" ref="AP114:AP123" si="82">IF(U47="","",U47)</f>
        <v>80315</v>
      </c>
      <c r="AQ114" s="198">
        <f t="shared" ref="AQ114:AQ123" si="83">IF(T47="","",$S$35)</f>
        <v>46108</v>
      </c>
      <c r="AR114" s="197" t="str">
        <f t="shared" ref="AR114:AR123" si="84">IF(S47="","",S47)</f>
        <v>SLC</v>
      </c>
      <c r="AS114" s="197" t="str">
        <f t="shared" ref="AS114:AS123" si="85">IF(W47="","",W47)</f>
        <v>MAY</v>
      </c>
      <c r="AT114" s="197" t="str">
        <f t="shared" ref="AT114:AT123" si="86">IF(V47="","",V47)</f>
        <v/>
      </c>
      <c r="AU114" s="197" t="str">
        <f t="shared" ref="AU114:AU123" si="87">IF(Y47="","",Y47)</f>
        <v/>
      </c>
    </row>
    <row r="115" spans="1:55" x14ac:dyDescent="0.25">
      <c r="A115" s="197">
        <f t="shared" si="47"/>
        <v>34053</v>
      </c>
      <c r="B115" s="197">
        <f t="shared" si="47"/>
        <v>4501354045</v>
      </c>
      <c r="C115" s="198" t="str">
        <f t="shared" si="48"/>
        <v/>
      </c>
      <c r="D115" s="197" t="str">
        <f t="shared" si="49"/>
        <v>IDF</v>
      </c>
      <c r="E115" s="197" t="str">
        <f t="shared" si="50"/>
        <v/>
      </c>
      <c r="F115" s="197" t="str">
        <f t="shared" si="51"/>
        <v/>
      </c>
      <c r="G115" s="197">
        <f t="shared" si="52"/>
        <v>4501354045</v>
      </c>
      <c r="H115" s="200">
        <v>10</v>
      </c>
      <c r="I115" s="197">
        <f t="shared" si="53"/>
        <v>34067</v>
      </c>
      <c r="J115" s="197">
        <f t="shared" si="54"/>
        <v>80364</v>
      </c>
      <c r="K115" s="198">
        <f t="shared" si="55"/>
        <v>46104</v>
      </c>
      <c r="L115" s="197" t="str">
        <f t="shared" si="56"/>
        <v>SLC</v>
      </c>
      <c r="M115" s="197" t="str">
        <f t="shared" si="57"/>
        <v>MAY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34087</v>
      </c>
      <c r="R115" s="197">
        <f t="shared" si="61"/>
        <v>80353</v>
      </c>
      <c r="S115" s="198">
        <f t="shared" si="62"/>
        <v>46105</v>
      </c>
      <c r="T115" s="197" t="str">
        <f t="shared" si="63"/>
        <v>SLC</v>
      </c>
      <c r="U115" s="197" t="str">
        <f t="shared" si="64"/>
        <v>MAY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34108</v>
      </c>
      <c r="Z115" s="197">
        <f t="shared" si="68"/>
        <v>80382</v>
      </c>
      <c r="AA115" s="198">
        <f t="shared" si="69"/>
        <v>46106</v>
      </c>
      <c r="AB115" s="197" t="str">
        <f t="shared" si="70"/>
        <v>SLC</v>
      </c>
      <c r="AC115" s="197" t="str">
        <f t="shared" si="71"/>
        <v>HANDY</v>
      </c>
      <c r="AD115" s="197" t="str">
        <f t="shared" si="72"/>
        <v/>
      </c>
      <c r="AE115" s="197" t="str">
        <f t="shared" si="73"/>
        <v/>
      </c>
      <c r="AF115" s="200"/>
      <c r="AG115" s="197">
        <f t="shared" si="74"/>
        <v>34129</v>
      </c>
      <c r="AH115" s="197">
        <f t="shared" si="75"/>
        <v>80313</v>
      </c>
      <c r="AI115" s="198">
        <f t="shared" si="76"/>
        <v>46107</v>
      </c>
      <c r="AJ115" s="197" t="str">
        <f t="shared" si="77"/>
        <v>SLC</v>
      </c>
      <c r="AK115" s="197" t="str">
        <f t="shared" si="78"/>
        <v>MAY</v>
      </c>
      <c r="AL115" s="197" t="str">
        <f t="shared" si="79"/>
        <v/>
      </c>
      <c r="AM115" s="197" t="str">
        <f t="shared" si="80"/>
        <v/>
      </c>
      <c r="AO115" s="197">
        <f t="shared" si="81"/>
        <v>34149</v>
      </c>
      <c r="AP115" s="197">
        <f t="shared" si="82"/>
        <v>80336</v>
      </c>
      <c r="AQ115" s="198">
        <f t="shared" si="83"/>
        <v>46108</v>
      </c>
      <c r="AR115" s="197" t="str">
        <f t="shared" si="84"/>
        <v>SLC</v>
      </c>
      <c r="AS115" s="197" t="str">
        <f t="shared" si="85"/>
        <v>IDEAL</v>
      </c>
      <c r="AT115" s="197" t="str">
        <f t="shared" si="86"/>
        <v/>
      </c>
      <c r="AU115" s="197" t="str">
        <f t="shared" si="87"/>
        <v/>
      </c>
    </row>
    <row r="116" spans="1:55" x14ac:dyDescent="0.25">
      <c r="A116" s="197">
        <f t="shared" si="47"/>
        <v>34054</v>
      </c>
      <c r="B116" s="197">
        <f t="shared" si="47"/>
        <v>4501354047</v>
      </c>
      <c r="C116" s="198" t="str">
        <f t="shared" si="48"/>
        <v/>
      </c>
      <c r="D116" s="197" t="str">
        <f t="shared" si="49"/>
        <v>IDF</v>
      </c>
      <c r="E116" s="197" t="str">
        <f t="shared" si="50"/>
        <v/>
      </c>
      <c r="F116" s="197" t="str">
        <f t="shared" si="51"/>
        <v/>
      </c>
      <c r="G116" s="197">
        <f t="shared" si="52"/>
        <v>4501354047</v>
      </c>
      <c r="H116" s="200">
        <v>11</v>
      </c>
      <c r="I116" s="197">
        <f t="shared" si="53"/>
        <v>34068</v>
      </c>
      <c r="J116" s="197">
        <f t="shared" si="54"/>
        <v>80365</v>
      </c>
      <c r="K116" s="198">
        <f t="shared" si="55"/>
        <v>46104</v>
      </c>
      <c r="L116" s="197" t="str">
        <f t="shared" si="56"/>
        <v>SLC</v>
      </c>
      <c r="M116" s="197" t="str">
        <f t="shared" si="57"/>
        <v>IDEAL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34088</v>
      </c>
      <c r="R116" s="197">
        <f t="shared" si="61"/>
        <v>80354</v>
      </c>
      <c r="S116" s="198">
        <f t="shared" si="62"/>
        <v>46105</v>
      </c>
      <c r="T116" s="197" t="str">
        <f t="shared" si="63"/>
        <v>SLC</v>
      </c>
      <c r="U116" s="197" t="str">
        <f t="shared" si="64"/>
        <v>INTEGIRTY</v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34109</v>
      </c>
      <c r="Z116" s="197">
        <f t="shared" si="68"/>
        <v>80383</v>
      </c>
      <c r="AA116" s="198">
        <f t="shared" si="69"/>
        <v>46106</v>
      </c>
      <c r="AB116" s="197" t="str">
        <f t="shared" si="70"/>
        <v>SLC</v>
      </c>
      <c r="AC116" s="197" t="str">
        <f t="shared" si="71"/>
        <v>MAY</v>
      </c>
      <c r="AD116" s="197" t="str">
        <f t="shared" si="72"/>
        <v/>
      </c>
      <c r="AE116" s="197" t="str">
        <f t="shared" si="73"/>
        <v/>
      </c>
      <c r="AF116" s="200"/>
      <c r="AG116" s="197">
        <f t="shared" si="74"/>
        <v>34130</v>
      </c>
      <c r="AH116" s="197">
        <f t="shared" si="75"/>
        <v>80314</v>
      </c>
      <c r="AI116" s="198">
        <f t="shared" si="76"/>
        <v>46107</v>
      </c>
      <c r="AJ116" s="197" t="str">
        <f t="shared" si="77"/>
        <v>SLC</v>
      </c>
      <c r="AK116" s="197" t="str">
        <f t="shared" si="78"/>
        <v>IDEAL</v>
      </c>
      <c r="AL116" s="197" t="str">
        <f t="shared" si="79"/>
        <v/>
      </c>
      <c r="AM116" s="197" t="str">
        <f t="shared" si="80"/>
        <v/>
      </c>
      <c r="AO116" s="197">
        <f t="shared" si="81"/>
        <v>34150</v>
      </c>
      <c r="AP116" s="197">
        <f t="shared" si="82"/>
        <v>80338</v>
      </c>
      <c r="AQ116" s="198">
        <f t="shared" si="83"/>
        <v>46108</v>
      </c>
      <c r="AR116" s="197" t="str">
        <f t="shared" si="84"/>
        <v>SLC</v>
      </c>
      <c r="AS116" s="197" t="str">
        <f t="shared" si="85"/>
        <v>IDEAL</v>
      </c>
      <c r="AT116" s="197" t="str">
        <f t="shared" si="86"/>
        <v/>
      </c>
      <c r="AU116" s="197" t="str">
        <f t="shared" si="87"/>
        <v/>
      </c>
    </row>
    <row r="117" spans="1:55" x14ac:dyDescent="0.25">
      <c r="A117" s="197" t="str">
        <f t="shared" si="47"/>
        <v/>
      </c>
      <c r="B117" s="197" t="str">
        <f t="shared" si="47"/>
        <v/>
      </c>
      <c r="C117" s="198" t="str">
        <f t="shared" si="48"/>
        <v/>
      </c>
      <c r="D117" s="197" t="str">
        <f t="shared" si="49"/>
        <v/>
      </c>
      <c r="E117" s="197" t="str">
        <f t="shared" si="50"/>
        <v/>
      </c>
      <c r="F117" s="197" t="str">
        <f t="shared" si="51"/>
        <v/>
      </c>
      <c r="G117" s="197" t="str">
        <f t="shared" si="52"/>
        <v/>
      </c>
      <c r="H117" s="200">
        <v>12</v>
      </c>
      <c r="I117" s="197">
        <f t="shared" si="53"/>
        <v>34069</v>
      </c>
      <c r="J117" s="197">
        <f t="shared" si="54"/>
        <v>80366</v>
      </c>
      <c r="K117" s="198">
        <f t="shared" si="55"/>
        <v>46104</v>
      </c>
      <c r="L117" s="197" t="str">
        <f t="shared" si="56"/>
        <v>SLC</v>
      </c>
      <c r="M117" s="197" t="str">
        <f t="shared" si="57"/>
        <v>IDEAL</v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34089</v>
      </c>
      <c r="R117" s="197">
        <f t="shared" si="61"/>
        <v>80389</v>
      </c>
      <c r="S117" s="198">
        <f t="shared" si="62"/>
        <v>46105</v>
      </c>
      <c r="T117" s="197" t="str">
        <f t="shared" si="63"/>
        <v>SLC</v>
      </c>
      <c r="U117" s="197" t="str">
        <f t="shared" si="64"/>
        <v>IDEAL</v>
      </c>
      <c r="V117" s="197" t="str">
        <f t="shared" si="65"/>
        <v/>
      </c>
      <c r="W117" s="197" t="str">
        <f t="shared" si="66"/>
        <v/>
      </c>
      <c r="X117" s="200"/>
      <c r="Y117" s="197">
        <f t="shared" si="67"/>
        <v>34110</v>
      </c>
      <c r="Z117" s="197">
        <f t="shared" si="68"/>
        <v>80384</v>
      </c>
      <c r="AA117" s="198">
        <f t="shared" si="69"/>
        <v>46106</v>
      </c>
      <c r="AB117" s="197" t="str">
        <f t="shared" si="70"/>
        <v>SLC</v>
      </c>
      <c r="AC117" s="197" t="str">
        <f t="shared" si="71"/>
        <v>IDEAL</v>
      </c>
      <c r="AD117" s="197" t="str">
        <f t="shared" si="72"/>
        <v/>
      </c>
      <c r="AE117" s="197" t="str">
        <f t="shared" si="73"/>
        <v/>
      </c>
      <c r="AF117" s="200"/>
      <c r="AG117" s="197">
        <f t="shared" si="74"/>
        <v>34131</v>
      </c>
      <c r="AH117" s="197">
        <f t="shared" si="75"/>
        <v>80367</v>
      </c>
      <c r="AI117" s="198">
        <f t="shared" si="76"/>
        <v>46107</v>
      </c>
      <c r="AJ117" s="197" t="str">
        <f t="shared" si="77"/>
        <v>SLC</v>
      </c>
      <c r="AK117" s="197" t="str">
        <f t="shared" si="78"/>
        <v>IDEAL</v>
      </c>
      <c r="AL117" s="197" t="str">
        <f t="shared" si="79"/>
        <v/>
      </c>
      <c r="AM117" s="197" t="str">
        <f t="shared" si="80"/>
        <v/>
      </c>
      <c r="AO117" s="197">
        <f t="shared" si="81"/>
        <v>34151</v>
      </c>
      <c r="AP117" s="197">
        <f t="shared" si="82"/>
        <v>80339</v>
      </c>
      <c r="AQ117" s="198">
        <f t="shared" si="83"/>
        <v>46108</v>
      </c>
      <c r="AR117" s="197" t="str">
        <f t="shared" si="84"/>
        <v>SLC</v>
      </c>
      <c r="AS117" s="197" t="str">
        <f t="shared" si="85"/>
        <v>IDEAL</v>
      </c>
      <c r="AT117" s="197" t="str">
        <f t="shared" si="86"/>
        <v/>
      </c>
      <c r="AU117" s="197" t="str">
        <f t="shared" si="87"/>
        <v/>
      </c>
    </row>
    <row r="118" spans="1:55" x14ac:dyDescent="0.25">
      <c r="A118" s="197" t="str">
        <f t="shared" si="47"/>
        <v/>
      </c>
      <c r="B118" s="197" t="str">
        <f t="shared" si="47"/>
        <v/>
      </c>
      <c r="C118" s="198" t="str">
        <f t="shared" si="48"/>
        <v/>
      </c>
      <c r="D118" s="197" t="str">
        <f t="shared" si="49"/>
        <v/>
      </c>
      <c r="E118" s="197" t="str">
        <f t="shared" si="50"/>
        <v/>
      </c>
      <c r="F118" s="197" t="str">
        <f t="shared" si="51"/>
        <v/>
      </c>
      <c r="G118" s="197" t="str">
        <f t="shared" si="52"/>
        <v/>
      </c>
      <c r="H118" s="200">
        <v>13</v>
      </c>
      <c r="I118" s="197">
        <f t="shared" si="53"/>
        <v>34070</v>
      </c>
      <c r="J118" s="197">
        <f t="shared" si="54"/>
        <v>80370</v>
      </c>
      <c r="K118" s="198">
        <f t="shared" si="55"/>
        <v>46104</v>
      </c>
      <c r="L118" s="197" t="str">
        <f t="shared" si="56"/>
        <v>SLC</v>
      </c>
      <c r="M118" s="197" t="str">
        <f t="shared" si="57"/>
        <v>SWIFT</v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34090</v>
      </c>
      <c r="R118" s="197">
        <f t="shared" si="61"/>
        <v>80390</v>
      </c>
      <c r="S118" s="198">
        <f t="shared" si="62"/>
        <v>46105</v>
      </c>
      <c r="T118" s="197" t="str">
        <f t="shared" si="63"/>
        <v>SLC</v>
      </c>
      <c r="U118" s="197" t="str">
        <f t="shared" si="64"/>
        <v>IDEAL</v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34111</v>
      </c>
      <c r="Z118" s="197">
        <f t="shared" si="68"/>
        <v>80385</v>
      </c>
      <c r="AA118" s="198">
        <f t="shared" si="69"/>
        <v>46106</v>
      </c>
      <c r="AB118" s="197" t="str">
        <f t="shared" si="70"/>
        <v>SLC</v>
      </c>
      <c r="AC118" s="197" t="str">
        <f t="shared" si="71"/>
        <v>INTEGIRTY</v>
      </c>
      <c r="AD118" s="197" t="str">
        <f t="shared" si="72"/>
        <v/>
      </c>
      <c r="AE118" s="197" t="str">
        <f t="shared" si="73"/>
        <v/>
      </c>
      <c r="AF118" s="200"/>
      <c r="AG118" s="197">
        <f t="shared" si="74"/>
        <v>34132</v>
      </c>
      <c r="AH118" s="197">
        <f t="shared" si="75"/>
        <v>80368</v>
      </c>
      <c r="AI118" s="198">
        <f t="shared" si="76"/>
        <v>46107</v>
      </c>
      <c r="AJ118" s="197" t="str">
        <f t="shared" si="77"/>
        <v>SLC</v>
      </c>
      <c r="AK118" s="197" t="str">
        <f t="shared" si="78"/>
        <v>IDEAL</v>
      </c>
      <c r="AL118" s="197" t="str">
        <f t="shared" si="79"/>
        <v/>
      </c>
      <c r="AM118" s="197" t="str">
        <f t="shared" si="80"/>
        <v/>
      </c>
      <c r="AO118" s="197">
        <f t="shared" si="81"/>
        <v>34152</v>
      </c>
      <c r="AP118" s="197">
        <f t="shared" si="82"/>
        <v>80340</v>
      </c>
      <c r="AQ118" s="198">
        <f t="shared" si="83"/>
        <v>46108</v>
      </c>
      <c r="AR118" s="197" t="str">
        <f t="shared" si="84"/>
        <v>SLC</v>
      </c>
      <c r="AS118" s="197" t="str">
        <f t="shared" si="85"/>
        <v>SWIFT</v>
      </c>
      <c r="AT118" s="197" t="str">
        <f t="shared" si="86"/>
        <v/>
      </c>
      <c r="AU118" s="197" t="str">
        <f t="shared" si="87"/>
        <v/>
      </c>
    </row>
    <row r="119" spans="1:55" x14ac:dyDescent="0.25">
      <c r="A119" s="197" t="str">
        <f t="shared" si="47"/>
        <v/>
      </c>
      <c r="B119" s="197" t="str">
        <f t="shared" si="47"/>
        <v/>
      </c>
      <c r="C119" s="198" t="str">
        <f t="shared" si="48"/>
        <v/>
      </c>
      <c r="D119" s="197" t="str">
        <f t="shared" si="49"/>
        <v/>
      </c>
      <c r="E119" s="197" t="str">
        <f t="shared" si="50"/>
        <v/>
      </c>
      <c r="F119" s="197" t="str">
        <f t="shared" si="51"/>
        <v/>
      </c>
      <c r="G119" s="197" t="str">
        <f t="shared" si="52"/>
        <v/>
      </c>
      <c r="H119" s="200">
        <v>14</v>
      </c>
      <c r="I119" s="197">
        <f t="shared" si="53"/>
        <v>34071</v>
      </c>
      <c r="J119" s="197">
        <f t="shared" si="54"/>
        <v>80381</v>
      </c>
      <c r="K119" s="198">
        <f t="shared" si="55"/>
        <v>46104</v>
      </c>
      <c r="L119" s="197" t="str">
        <f t="shared" si="56"/>
        <v>SLC</v>
      </c>
      <c r="M119" s="197" t="str">
        <f t="shared" si="57"/>
        <v>CHR</v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34091</v>
      </c>
      <c r="R119" s="197">
        <f t="shared" si="61"/>
        <v>80391</v>
      </c>
      <c r="S119" s="198">
        <f t="shared" si="62"/>
        <v>46105</v>
      </c>
      <c r="T119" s="197" t="str">
        <f t="shared" si="63"/>
        <v>SLC</v>
      </c>
      <c r="U119" s="197" t="str">
        <f t="shared" si="64"/>
        <v>SWIFT</v>
      </c>
      <c r="V119" s="197" t="str">
        <f t="shared" si="65"/>
        <v>cancled</v>
      </c>
      <c r="W119" s="197" t="str">
        <f t="shared" si="66"/>
        <v/>
      </c>
      <c r="X119" s="200"/>
      <c r="Y119" s="197">
        <f t="shared" si="67"/>
        <v>34112</v>
      </c>
      <c r="Z119" s="197">
        <f t="shared" si="68"/>
        <v>80386</v>
      </c>
      <c r="AA119" s="198">
        <f t="shared" si="69"/>
        <v>46106</v>
      </c>
      <c r="AB119" s="197" t="str">
        <f t="shared" si="70"/>
        <v>SLC</v>
      </c>
      <c r="AC119" s="197" t="str">
        <f t="shared" si="71"/>
        <v>INTEGIRTY</v>
      </c>
      <c r="AD119" s="197" t="str">
        <f t="shared" si="72"/>
        <v/>
      </c>
      <c r="AE119" s="197" t="str">
        <f t="shared" si="73"/>
        <v/>
      </c>
      <c r="AF119" s="200"/>
      <c r="AG119" s="197">
        <f t="shared" si="74"/>
        <v>34133</v>
      </c>
      <c r="AH119" s="197">
        <f t="shared" si="75"/>
        <v>80397</v>
      </c>
      <c r="AI119" s="198">
        <f t="shared" si="76"/>
        <v>46107</v>
      </c>
      <c r="AJ119" s="197" t="str">
        <f t="shared" si="77"/>
        <v>LCP</v>
      </c>
      <c r="AK119" s="197" t="str">
        <f t="shared" si="78"/>
        <v>INTEGRITY</v>
      </c>
      <c r="AL119" s="197" t="str">
        <f t="shared" si="79"/>
        <v/>
      </c>
      <c r="AM119" s="197" t="str">
        <f t="shared" si="80"/>
        <v/>
      </c>
      <c r="AO119" s="197">
        <f t="shared" si="81"/>
        <v>34153</v>
      </c>
      <c r="AP119" s="197">
        <f t="shared" si="82"/>
        <v>80399</v>
      </c>
      <c r="AQ119" s="198">
        <f t="shared" si="83"/>
        <v>46108</v>
      </c>
      <c r="AR119" s="197" t="str">
        <f t="shared" si="84"/>
        <v>LCP</v>
      </c>
      <c r="AS119" s="197" t="str">
        <f t="shared" si="85"/>
        <v>INTEGRITY</v>
      </c>
      <c r="AT119" s="197">
        <f t="shared" si="86"/>
        <v>280324</v>
      </c>
      <c r="AU119" s="197" t="str">
        <f t="shared" si="87"/>
        <v/>
      </c>
    </row>
    <row r="120" spans="1:55" x14ac:dyDescent="0.25">
      <c r="A120" s="197" t="str">
        <f t="shared" si="47"/>
        <v/>
      </c>
      <c r="B120" s="197" t="str">
        <f t="shared" si="47"/>
        <v/>
      </c>
      <c r="C120" s="198" t="str">
        <f t="shared" si="48"/>
        <v/>
      </c>
      <c r="D120" s="197" t="str">
        <f t="shared" si="49"/>
        <v/>
      </c>
      <c r="E120" s="197" t="str">
        <f t="shared" si="50"/>
        <v/>
      </c>
      <c r="F120" s="197" t="str">
        <f t="shared" si="51"/>
        <v/>
      </c>
      <c r="G120" s="197" t="str">
        <f t="shared" si="52"/>
        <v/>
      </c>
      <c r="H120" s="200">
        <v>15</v>
      </c>
      <c r="I120" s="197">
        <f t="shared" si="53"/>
        <v>34072</v>
      </c>
      <c r="J120" s="197">
        <f t="shared" si="54"/>
        <v>80392</v>
      </c>
      <c r="K120" s="198">
        <f t="shared" si="55"/>
        <v>46104</v>
      </c>
      <c r="L120" s="197" t="str">
        <f t="shared" si="56"/>
        <v>LCP</v>
      </c>
      <c r="M120" s="197" t="str">
        <f t="shared" si="57"/>
        <v>INTEGRITY</v>
      </c>
      <c r="N120" s="197">
        <f t="shared" si="58"/>
        <v>280324</v>
      </c>
      <c r="O120" s="197" t="str">
        <f t="shared" si="59"/>
        <v/>
      </c>
      <c r="P120" s="200"/>
      <c r="Q120" s="197">
        <f t="shared" si="60"/>
        <v>34092</v>
      </c>
      <c r="R120" s="197">
        <f t="shared" si="61"/>
        <v>80395</v>
      </c>
      <c r="S120" s="198">
        <f t="shared" si="62"/>
        <v>46105</v>
      </c>
      <c r="T120" s="197" t="str">
        <f t="shared" si="63"/>
        <v>LCP</v>
      </c>
      <c r="U120" s="197" t="str">
        <f t="shared" si="64"/>
        <v>INTEGIRTY</v>
      </c>
      <c r="V120" s="197" t="str">
        <f t="shared" si="65"/>
        <v/>
      </c>
      <c r="W120" s="197" t="str">
        <f t="shared" si="66"/>
        <v/>
      </c>
      <c r="X120" s="200"/>
      <c r="Y120" s="197">
        <f t="shared" si="67"/>
        <v>34113</v>
      </c>
      <c r="Z120" s="197">
        <f t="shared" si="68"/>
        <v>80387</v>
      </c>
      <c r="AA120" s="198">
        <f t="shared" si="69"/>
        <v>46106</v>
      </c>
      <c r="AB120" s="197" t="str">
        <f t="shared" si="70"/>
        <v>SLC</v>
      </c>
      <c r="AC120" s="197" t="str">
        <f t="shared" si="71"/>
        <v>IDEAL</v>
      </c>
      <c r="AD120" s="197" t="str">
        <f t="shared" si="72"/>
        <v/>
      </c>
      <c r="AE120" s="197" t="str">
        <f t="shared" si="73"/>
        <v/>
      </c>
      <c r="AF120" s="200"/>
      <c r="AG120" s="197">
        <f t="shared" si="74"/>
        <v>34134</v>
      </c>
      <c r="AH120" s="197">
        <f t="shared" si="75"/>
        <v>80398</v>
      </c>
      <c r="AI120" s="198">
        <f t="shared" si="76"/>
        <v>46107</v>
      </c>
      <c r="AJ120" s="197" t="str">
        <f t="shared" si="77"/>
        <v>LCP</v>
      </c>
      <c r="AK120" s="197" t="str">
        <f t="shared" si="78"/>
        <v>INTEGRITY</v>
      </c>
      <c r="AL120" s="197" t="str">
        <f t="shared" si="79"/>
        <v/>
      </c>
      <c r="AM120" s="197" t="str">
        <f t="shared" si="80"/>
        <v/>
      </c>
      <c r="AO120" s="197">
        <f t="shared" si="81"/>
        <v>34154</v>
      </c>
      <c r="AP120" s="197">
        <f t="shared" si="82"/>
        <v>80400</v>
      </c>
      <c r="AQ120" s="198">
        <f t="shared" si="83"/>
        <v>46108</v>
      </c>
      <c r="AR120" s="197" t="str">
        <f t="shared" si="84"/>
        <v>LCP</v>
      </c>
      <c r="AS120" s="197" t="str">
        <f t="shared" si="85"/>
        <v>INTEGRITY</v>
      </c>
      <c r="AT120" s="197">
        <f t="shared" si="86"/>
        <v>280324</v>
      </c>
      <c r="AU120" s="197" t="str">
        <f t="shared" si="87"/>
        <v/>
      </c>
    </row>
    <row r="121" spans="1:55" x14ac:dyDescent="0.25">
      <c r="A121" s="197">
        <f t="shared" ref="A121:B124" si="88">IF(B28="","",B28)</f>
        <v>30040938</v>
      </c>
      <c r="B121" s="197" t="str">
        <f t="shared" si="88"/>
        <v>CAPS</v>
      </c>
      <c r="C121" s="198" t="str">
        <f>IF(F28="","",F28)</f>
        <v>1PM</v>
      </c>
      <c r="D121" s="197" t="str">
        <f>IF(A28="","",A28)</f>
        <v>RECEIVING</v>
      </c>
      <c r="E121" s="197" t="str">
        <f>IF(E28="","",E28)</f>
        <v/>
      </c>
      <c r="F121" s="197" t="str">
        <f>IF(D28="","",D28)</f>
        <v/>
      </c>
      <c r="G121" s="197" t="str">
        <f>IF(C28="","",C28)</f>
        <v>CAPS</v>
      </c>
      <c r="H121" s="200">
        <v>16</v>
      </c>
      <c r="I121" s="197">
        <f t="shared" si="53"/>
        <v>34073</v>
      </c>
      <c r="J121" s="197">
        <f t="shared" si="54"/>
        <v>80394</v>
      </c>
      <c r="K121" s="198">
        <f t="shared" si="55"/>
        <v>46104</v>
      </c>
      <c r="L121" s="197" t="str">
        <f t="shared" si="56"/>
        <v>LCP</v>
      </c>
      <c r="M121" s="197" t="str">
        <f t="shared" si="57"/>
        <v>INTEGRITY</v>
      </c>
      <c r="N121" s="197">
        <f t="shared" si="58"/>
        <v>280324</v>
      </c>
      <c r="O121" s="197" t="str">
        <f t="shared" si="59"/>
        <v/>
      </c>
      <c r="P121" s="200"/>
      <c r="Q121" s="197">
        <f t="shared" si="60"/>
        <v>34093</v>
      </c>
      <c r="R121" s="197">
        <f t="shared" si="61"/>
        <v>80396</v>
      </c>
      <c r="S121" s="198">
        <f t="shared" si="62"/>
        <v>46105</v>
      </c>
      <c r="T121" s="197" t="str">
        <f t="shared" si="63"/>
        <v>LCP</v>
      </c>
      <c r="U121" s="197" t="str">
        <f t="shared" si="64"/>
        <v>INTEGIRTY</v>
      </c>
      <c r="V121" s="197" t="str">
        <f t="shared" si="65"/>
        <v/>
      </c>
      <c r="W121" s="197" t="str">
        <f t="shared" si="66"/>
        <v/>
      </c>
      <c r="X121" s="200"/>
      <c r="Y121" s="197">
        <f t="shared" si="67"/>
        <v>34114</v>
      </c>
      <c r="Z121" s="197">
        <f t="shared" si="68"/>
        <v>80388</v>
      </c>
      <c r="AA121" s="198">
        <f t="shared" si="69"/>
        <v>46106</v>
      </c>
      <c r="AB121" s="197" t="str">
        <f t="shared" si="70"/>
        <v>SLC</v>
      </c>
      <c r="AC121" s="197" t="str">
        <f t="shared" si="71"/>
        <v>IDEAL</v>
      </c>
      <c r="AD121" s="197" t="str">
        <f t="shared" si="72"/>
        <v/>
      </c>
      <c r="AE121" s="197" t="str">
        <f t="shared" si="73"/>
        <v/>
      </c>
      <c r="AF121" s="200"/>
      <c r="AG121" s="197">
        <f t="shared" si="74"/>
        <v>34135</v>
      </c>
      <c r="AH121" s="197">
        <f t="shared" si="75"/>
        <v>4501355065</v>
      </c>
      <c r="AI121" s="198">
        <f t="shared" si="76"/>
        <v>46107</v>
      </c>
      <c r="AJ121" s="197" t="str">
        <f t="shared" si="77"/>
        <v>IDF</v>
      </c>
      <c r="AK121" s="197" t="str">
        <f t="shared" si="78"/>
        <v/>
      </c>
      <c r="AL121" s="197" t="str">
        <f t="shared" si="79"/>
        <v/>
      </c>
      <c r="AM121" s="197" t="str">
        <f t="shared" si="80"/>
        <v/>
      </c>
      <c r="AO121" s="197">
        <f t="shared" si="81"/>
        <v>34155</v>
      </c>
      <c r="AP121" s="197">
        <f t="shared" si="82"/>
        <v>4501355333</v>
      </c>
      <c r="AQ121" s="198">
        <f t="shared" si="83"/>
        <v>46108</v>
      </c>
      <c r="AR121" s="197" t="str">
        <f t="shared" si="84"/>
        <v>IDF</v>
      </c>
      <c r="AS121" s="197" t="str">
        <f t="shared" si="85"/>
        <v/>
      </c>
      <c r="AT121" s="197" t="str">
        <f t="shared" si="86"/>
        <v/>
      </c>
      <c r="AU121" s="197" t="str">
        <f t="shared" si="87"/>
        <v/>
      </c>
    </row>
    <row r="122" spans="1:55" x14ac:dyDescent="0.25">
      <c r="A122" s="197">
        <f t="shared" si="88"/>
        <v>30040679</v>
      </c>
      <c r="B122" s="197" t="str">
        <f t="shared" si="88"/>
        <v>CAPS</v>
      </c>
      <c r="C122" s="198" t="e">
        <f>IF(#REF!="","",#REF!)</f>
        <v>#REF!</v>
      </c>
      <c r="D122" s="197" t="str">
        <f>IF(A29="","",A29)</f>
        <v>RECEIVING</v>
      </c>
      <c r="E122" s="197" t="str">
        <f>IF(E29="","",E29)</f>
        <v/>
      </c>
      <c r="F122" s="197" t="str">
        <f>IF(D29="","",D29)</f>
        <v/>
      </c>
      <c r="G122" s="197" t="str">
        <f>IF(C29="","",C29)</f>
        <v>CAPS</v>
      </c>
      <c r="H122" s="200">
        <v>17</v>
      </c>
      <c r="I122" s="197">
        <f t="shared" si="53"/>
        <v>34074</v>
      </c>
      <c r="J122" s="197">
        <f t="shared" si="54"/>
        <v>4501354369</v>
      </c>
      <c r="K122" s="198">
        <f t="shared" si="55"/>
        <v>46104</v>
      </c>
      <c r="L122" s="197" t="str">
        <f t="shared" si="56"/>
        <v>IDF</v>
      </c>
      <c r="M122" s="197" t="str">
        <f t="shared" si="57"/>
        <v/>
      </c>
      <c r="N122" s="197" t="str">
        <f t="shared" si="58"/>
        <v/>
      </c>
      <c r="O122" s="197" t="str">
        <f t="shared" si="59"/>
        <v/>
      </c>
      <c r="P122" s="200"/>
      <c r="Q122" s="197">
        <f t="shared" si="60"/>
        <v>34095</v>
      </c>
      <c r="R122" s="197">
        <f t="shared" si="61"/>
        <v>4501354542</v>
      </c>
      <c r="S122" s="198">
        <f t="shared" si="62"/>
        <v>46105</v>
      </c>
      <c r="T122" s="197" t="str">
        <f t="shared" si="63"/>
        <v>IDF</v>
      </c>
      <c r="U122" s="197" t="str">
        <f t="shared" si="64"/>
        <v/>
      </c>
      <c r="V122" s="197" t="str">
        <f t="shared" si="65"/>
        <v/>
      </c>
      <c r="W122" s="197" t="str">
        <f t="shared" si="66"/>
        <v/>
      </c>
      <c r="X122" s="200"/>
      <c r="Y122" s="197">
        <f t="shared" si="67"/>
        <v>34116</v>
      </c>
      <c r="Z122" s="197">
        <f t="shared" si="68"/>
        <v>4501354805</v>
      </c>
      <c r="AA122" s="198">
        <f t="shared" si="69"/>
        <v>46106</v>
      </c>
      <c r="AB122" s="197" t="str">
        <f t="shared" si="70"/>
        <v>IDF</v>
      </c>
      <c r="AC122" s="197" t="str">
        <f t="shared" si="71"/>
        <v/>
      </c>
      <c r="AD122" s="197" t="str">
        <f t="shared" si="72"/>
        <v/>
      </c>
      <c r="AE122" s="197" t="str">
        <f t="shared" si="73"/>
        <v/>
      </c>
      <c r="AF122" s="200"/>
      <c r="AG122" s="197">
        <f t="shared" si="74"/>
        <v>34136</v>
      </c>
      <c r="AH122" s="197">
        <f t="shared" si="75"/>
        <v>4501355066</v>
      </c>
      <c r="AI122" s="198">
        <f t="shared" si="76"/>
        <v>46107</v>
      </c>
      <c r="AJ122" s="197" t="str">
        <f t="shared" si="77"/>
        <v>IDF</v>
      </c>
      <c r="AK122" s="197" t="str">
        <f t="shared" si="78"/>
        <v/>
      </c>
      <c r="AL122" s="197" t="str">
        <f t="shared" si="79"/>
        <v/>
      </c>
      <c r="AM122" s="197" t="str">
        <f t="shared" si="80"/>
        <v/>
      </c>
      <c r="AO122" s="197">
        <f t="shared" si="81"/>
        <v>34156</v>
      </c>
      <c r="AP122" s="197">
        <f t="shared" si="82"/>
        <v>4501355334</v>
      </c>
      <c r="AQ122" s="198">
        <f t="shared" si="83"/>
        <v>46108</v>
      </c>
      <c r="AR122" s="197" t="str">
        <f t="shared" si="84"/>
        <v>IDF</v>
      </c>
      <c r="AS122" s="197" t="str">
        <f t="shared" si="85"/>
        <v/>
      </c>
      <c r="AT122" s="197" t="str">
        <f t="shared" si="86"/>
        <v/>
      </c>
      <c r="AU122" s="197" t="str">
        <f t="shared" si="87"/>
        <v/>
      </c>
    </row>
    <row r="123" spans="1:55" x14ac:dyDescent="0.25">
      <c r="A123" s="197" t="str">
        <f t="shared" si="88"/>
        <v/>
      </c>
      <c r="B123" s="197" t="str">
        <f t="shared" si="88"/>
        <v>CHEP</v>
      </c>
      <c r="C123" s="198" t="str">
        <f>IF(F30="","",F30)</f>
        <v/>
      </c>
      <c r="D123" s="197" t="str">
        <f>IF(A30="","",A30)</f>
        <v>RECEIVING</v>
      </c>
      <c r="E123" s="197" t="str">
        <f>IF(E30="","",E30)</f>
        <v/>
      </c>
      <c r="F123" s="197" t="str">
        <f>IF(D30="","",D30)</f>
        <v/>
      </c>
      <c r="G123" s="197" t="str">
        <f>IF(C30="","",C30)</f>
        <v>CHEP</v>
      </c>
      <c r="H123" s="200">
        <v>18</v>
      </c>
      <c r="I123" s="197">
        <f t="shared" ref="I123:J126" si="89">IF(K28="","",K28)</f>
        <v>30040528</v>
      </c>
      <c r="J123" s="197" t="str">
        <f t="shared" si="89"/>
        <v>AMCOR</v>
      </c>
      <c r="K123" s="198">
        <f>IF(K28="","",$J$3)</f>
        <v>46104</v>
      </c>
      <c r="L123" s="197" t="str">
        <f>IF(J28="","",J28)</f>
        <v>RECEIVING</v>
      </c>
      <c r="M123" s="197" t="str">
        <f>IF(N28="","",N28)</f>
        <v/>
      </c>
      <c r="N123" s="197" t="str">
        <f>IF(M28="","",M28)</f>
        <v>8 PALLETS</v>
      </c>
      <c r="O123" s="197" t="str">
        <f>IF(P28="","",P28)</f>
        <v/>
      </c>
      <c r="P123" s="200"/>
      <c r="Q123" s="197">
        <f t="shared" ref="Q123:R126" si="90">IF(T28="","",T28)</f>
        <v>30040825</v>
      </c>
      <c r="R123" s="197" t="str">
        <f t="shared" si="90"/>
        <v>SCHOLLE</v>
      </c>
      <c r="S123" s="198">
        <f>IF(T28="","",$S$3)</f>
        <v>46105</v>
      </c>
      <c r="T123" s="197" t="str">
        <f>IF(S28="","",S28)</f>
        <v>RECEIVING</v>
      </c>
      <c r="U123" s="197" t="str">
        <f>IF(W28="","",W28)</f>
        <v/>
      </c>
      <c r="V123" s="197" t="str">
        <f>IF(V28="","",V28)</f>
        <v>MIX</v>
      </c>
      <c r="W123" s="197" t="str">
        <f>IF(Y28="","",Y28)</f>
        <v/>
      </c>
      <c r="X123" s="200"/>
      <c r="Y123" s="197">
        <f t="shared" si="67"/>
        <v>34117</v>
      </c>
      <c r="Z123" s="197">
        <f t="shared" si="68"/>
        <v>4501354806</v>
      </c>
      <c r="AA123" s="198">
        <f t="shared" si="69"/>
        <v>46106</v>
      </c>
      <c r="AB123" s="197" t="str">
        <f t="shared" si="70"/>
        <v>IDF</v>
      </c>
      <c r="AC123" s="197" t="str">
        <f t="shared" si="71"/>
        <v/>
      </c>
      <c r="AD123" s="197" t="str">
        <f t="shared" si="72"/>
        <v/>
      </c>
      <c r="AE123" s="197" t="str">
        <f t="shared" si="73"/>
        <v/>
      </c>
      <c r="AF123" s="200"/>
      <c r="AG123" s="197">
        <f t="shared" si="74"/>
        <v>34137</v>
      </c>
      <c r="AH123" s="197">
        <f t="shared" si="75"/>
        <v>4501355067</v>
      </c>
      <c r="AI123" s="198">
        <f t="shared" si="76"/>
        <v>46107</v>
      </c>
      <c r="AJ123" s="197" t="str">
        <f t="shared" si="77"/>
        <v>IDF</v>
      </c>
      <c r="AK123" s="197" t="str">
        <f t="shared" si="78"/>
        <v/>
      </c>
      <c r="AL123" s="197" t="str">
        <f t="shared" si="79"/>
        <v/>
      </c>
      <c r="AM123" s="197" t="str">
        <f t="shared" si="80"/>
        <v/>
      </c>
      <c r="AO123" s="197">
        <f t="shared" si="81"/>
        <v>34157</v>
      </c>
      <c r="AP123" s="197">
        <f t="shared" si="82"/>
        <v>4501355324</v>
      </c>
      <c r="AQ123" s="198">
        <f t="shared" si="83"/>
        <v>46108</v>
      </c>
      <c r="AR123" s="197" t="str">
        <f t="shared" si="84"/>
        <v>IDF</v>
      </c>
      <c r="AS123" s="197" t="str">
        <f t="shared" si="85"/>
        <v/>
      </c>
      <c r="AT123" s="197" t="str">
        <f t="shared" si="86"/>
        <v/>
      </c>
      <c r="AU123" s="197" t="str">
        <f t="shared" si="87"/>
        <v/>
      </c>
    </row>
    <row r="124" spans="1:55" x14ac:dyDescent="0.25">
      <c r="A124" s="197" t="str">
        <f t="shared" si="88"/>
        <v/>
      </c>
      <c r="B124" s="197" t="str">
        <f t="shared" si="88"/>
        <v/>
      </c>
      <c r="C124" s="198" t="str">
        <f>IF(F31="","",F31)</f>
        <v/>
      </c>
      <c r="D124" s="197" t="str">
        <f>IF(A31="","",A31)</f>
        <v/>
      </c>
      <c r="E124" s="197" t="str">
        <f>IF(E31="","",E31)</f>
        <v/>
      </c>
      <c r="F124" s="197" t="str">
        <f>IF(D31="","",D31)</f>
        <v/>
      </c>
      <c r="G124" s="197" t="str">
        <f>IF(C31="","",C31)</f>
        <v/>
      </c>
      <c r="H124" s="200">
        <v>19</v>
      </c>
      <c r="I124" s="197" t="str">
        <f t="shared" si="89"/>
        <v/>
      </c>
      <c r="J124" s="197" t="str">
        <f t="shared" si="89"/>
        <v/>
      </c>
      <c r="K124" s="198" t="str">
        <f>IF(K29="","",$J$3)</f>
        <v/>
      </c>
      <c r="L124" s="197" t="str">
        <f>IF(J29="","",J29)</f>
        <v/>
      </c>
      <c r="M124" s="197" t="str">
        <f>IF(N29="","",N29)</f>
        <v/>
      </c>
      <c r="N124" s="197" t="str">
        <f>IF(M29="","",M29)</f>
        <v/>
      </c>
      <c r="O124" s="197" t="str">
        <f>IF(P29="","",P29)</f>
        <v/>
      </c>
      <c r="P124" s="200"/>
      <c r="Q124" s="197">
        <f t="shared" si="90"/>
        <v>30040939</v>
      </c>
      <c r="R124" s="197" t="str">
        <f t="shared" si="90"/>
        <v/>
      </c>
      <c r="S124" s="198">
        <f>IF(T29="","",$S$3)</f>
        <v>46105</v>
      </c>
      <c r="T124" s="197" t="str">
        <f>IF(S29="","",S29)</f>
        <v>RECEIVING</v>
      </c>
      <c r="U124" s="197" t="str">
        <f>IF(W29="","",W29)</f>
        <v/>
      </c>
      <c r="V124" s="197" t="str">
        <f>IF(V29="","",V29)</f>
        <v/>
      </c>
      <c r="W124" s="197" t="str">
        <f>IF(Y29="","",Y29)</f>
        <v/>
      </c>
      <c r="X124" s="200"/>
      <c r="Y124" s="197" t="e">
        <f>IF(#REF!="","",#REF!)</f>
        <v>#REF!</v>
      </c>
      <c r="Z124" s="197" t="e">
        <f>IF(#REF!="","",#REF!)</f>
        <v>#REF!</v>
      </c>
      <c r="AA124" s="198" t="e">
        <f>IF(#REF!="","",$A$35)</f>
        <v>#REF!</v>
      </c>
      <c r="AB124" s="197" t="str">
        <f>IF(A58="","",A58)</f>
        <v>RECEIVING</v>
      </c>
      <c r="AC124" s="197" t="e">
        <f>IF(#REF!="","",#REF!)</f>
        <v>#REF!</v>
      </c>
      <c r="AD124" s="197" t="e">
        <f>IF(#REF!="","",#REF!)</f>
        <v>#REF!</v>
      </c>
      <c r="AE124" s="197" t="str">
        <f t="shared" ref="AE124:AE127" si="91">IF(G58="","",G58)</f>
        <v/>
      </c>
      <c r="AF124" s="200"/>
      <c r="AG124" s="197">
        <f t="shared" ref="AG124:AH125" si="92">IF(K58="","",K58)</f>
        <v>30040521</v>
      </c>
      <c r="AH124" s="197" t="str">
        <f t="shared" si="92"/>
        <v>PCA</v>
      </c>
      <c r="AI124" s="198">
        <f t="shared" ref="AI124:AI125" si="93">IF(K58="","",$J$35)</f>
        <v>46107</v>
      </c>
      <c r="AJ124" s="197" t="str">
        <f t="shared" ref="AJ124:AJ125" si="94">IF(J58="","",J58)</f>
        <v>RECEIVING</v>
      </c>
      <c r="AK124" s="197" t="str">
        <f t="shared" ref="AK124:AK125" si="95">IF(N58="","",N58)</f>
        <v/>
      </c>
      <c r="AL124" s="197">
        <f t="shared" ref="AL124:AL125" si="96">IF(M58="","",M58)</f>
        <v>756152</v>
      </c>
      <c r="AM124" s="197" t="str">
        <f t="shared" ref="AM124:AM127" si="97">IF(P58="","",P58)</f>
        <v/>
      </c>
      <c r="AO124" s="197" t="e">
        <f>IF(#REF!="","",#REF!)</f>
        <v>#REF!</v>
      </c>
      <c r="AP124" s="197" t="e">
        <f>IF(#REF!="","",#REF!)</f>
        <v>#REF!</v>
      </c>
      <c r="AQ124" s="198" t="e">
        <f>IF(#REF!="","",$S$35)</f>
        <v>#REF!</v>
      </c>
      <c r="AR124" s="197" t="e">
        <f>IF(#REF!="","",#REF!)</f>
        <v>#REF!</v>
      </c>
      <c r="AS124" s="197" t="e">
        <f>IF(#REF!="","",#REF!)</f>
        <v>#REF!</v>
      </c>
      <c r="AT124" s="197" t="e">
        <f>IF(#REF!="","",#REF!)</f>
        <v>#REF!</v>
      </c>
      <c r="AU124" s="197" t="str">
        <f t="shared" ref="AU124:AU127" si="98">IF(Y58="","",Y58)</f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 t="str">
        <f>IF(B33="","",B33)</f>
        <v/>
      </c>
      <c r="B125" s="197" t="str">
        <f>IF(C33="","",C33)</f>
        <v/>
      </c>
      <c r="C125" s="198" t="str">
        <f>IF(F33="","",F33)</f>
        <v/>
      </c>
      <c r="D125" s="197" t="str">
        <f>IF(A33="","",A33)</f>
        <v/>
      </c>
      <c r="E125" s="197" t="str">
        <f>IF(E33="","",E33)</f>
        <v/>
      </c>
      <c r="F125" s="197" t="str">
        <f>IF(D33="","",D33)</f>
        <v/>
      </c>
      <c r="G125" s="197" t="str">
        <f>IF(C33="","",C33)</f>
        <v/>
      </c>
      <c r="H125" s="200">
        <v>20</v>
      </c>
      <c r="I125" s="197" t="str">
        <f t="shared" si="89"/>
        <v/>
      </c>
      <c r="J125" s="197" t="str">
        <f t="shared" si="89"/>
        <v/>
      </c>
      <c r="K125" s="198" t="str">
        <f>IF(K30="","",$J$3)</f>
        <v/>
      </c>
      <c r="L125" s="197" t="str">
        <f>IF(J30="","",J30)</f>
        <v/>
      </c>
      <c r="M125" s="197" t="str">
        <f>IF(N30="","",N30)</f>
        <v/>
      </c>
      <c r="N125" s="197" t="str">
        <f>IF(M30="","",M30)</f>
        <v/>
      </c>
      <c r="O125" s="197" t="str">
        <f>IF(P30="","",P30)</f>
        <v/>
      </c>
      <c r="P125" s="200"/>
      <c r="Q125" s="197">
        <f t="shared" si="90"/>
        <v>30040515</v>
      </c>
      <c r="R125" s="197" t="str">
        <f t="shared" si="90"/>
        <v>PCA</v>
      </c>
      <c r="S125" s="198">
        <f>IF(T30="","",$S$3)</f>
        <v>46105</v>
      </c>
      <c r="T125" s="197" t="str">
        <f>IF(S30="","",S30)</f>
        <v>RECEIVING</v>
      </c>
      <c r="U125" s="197" t="str">
        <f>IF(W30="","",W30)</f>
        <v/>
      </c>
      <c r="V125" s="197" t="str">
        <f>IF(V30="","",V30)</f>
        <v/>
      </c>
      <c r="W125" s="197" t="str">
        <f>IF(Y30="","",Y30)</f>
        <v/>
      </c>
      <c r="X125" s="200"/>
      <c r="Y125" s="197">
        <f t="shared" ref="Y125:Z127" si="99">IF(B58="","",B58)</f>
        <v>30040083</v>
      </c>
      <c r="Z125" s="197" t="str">
        <f t="shared" si="99"/>
        <v>AMCOR</v>
      </c>
      <c r="AA125" s="198">
        <f>IF(B58="","",$A$35)</f>
        <v>46106</v>
      </c>
      <c r="AB125" s="197" t="e">
        <f>IF(#REF!="","",#REF!)</f>
        <v>#REF!</v>
      </c>
      <c r="AC125" s="197" t="str">
        <f>IF(E58="","",E58)</f>
        <v/>
      </c>
      <c r="AD125" s="197" t="str">
        <f>IF(D58="","",D58)</f>
        <v/>
      </c>
      <c r="AE125" s="197" t="str">
        <f t="shared" si="91"/>
        <v/>
      </c>
      <c r="AF125" s="200"/>
      <c r="AG125" s="197">
        <f t="shared" si="92"/>
        <v>30040299</v>
      </c>
      <c r="AH125" s="197" t="str">
        <f t="shared" si="92"/>
        <v>AMCOR</v>
      </c>
      <c r="AI125" s="198">
        <f t="shared" si="93"/>
        <v>46107</v>
      </c>
      <c r="AJ125" s="197" t="str">
        <f t="shared" si="94"/>
        <v>RECEIVING</v>
      </c>
      <c r="AK125" s="197" t="str">
        <f t="shared" si="95"/>
        <v/>
      </c>
      <c r="AL125" s="197" t="str">
        <f t="shared" si="96"/>
        <v/>
      </c>
      <c r="AM125" s="197" t="str">
        <f t="shared" si="97"/>
        <v/>
      </c>
      <c r="AO125" s="197" t="e">
        <f>IF(#REF!="","",#REF!)</f>
        <v>#REF!</v>
      </c>
      <c r="AP125" s="197" t="e">
        <f>IF(#REF!="","",#REF!)</f>
        <v>#REF!</v>
      </c>
      <c r="AQ125" s="198" t="e">
        <f>IF(#REF!="","",$S$35)</f>
        <v>#REF!</v>
      </c>
      <c r="AR125" s="197" t="e">
        <f>IF(#REF!="","",#REF!)</f>
        <v>#REF!</v>
      </c>
      <c r="AS125" s="197" t="e">
        <f>IF(#REF!="","",#REF!)</f>
        <v>#REF!</v>
      </c>
      <c r="AT125" s="197" t="e">
        <f>IF(#REF!="","",#REF!)</f>
        <v>#REF!</v>
      </c>
      <c r="AU125" s="197" t="str">
        <f t="shared" si="98"/>
        <v/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197" t="e">
        <f>IF(#REF!="","",#REF!)</f>
        <v>#REF!</v>
      </c>
      <c r="B126" s="197" t="e">
        <f>IF(#REF!="","",#REF!)</f>
        <v>#REF!</v>
      </c>
      <c r="C126" s="198" t="e">
        <f>IF(#REF!="","",#REF!)</f>
        <v>#REF!</v>
      </c>
      <c r="D126" s="197" t="e">
        <f>IF(#REF!="","",#REF!)</f>
        <v>#REF!</v>
      </c>
      <c r="E126" s="197" t="e">
        <f>IF(#REF!="","",#REF!)</f>
        <v>#REF!</v>
      </c>
      <c r="F126" s="197" t="e">
        <f>IF(#REF!="","",#REF!)</f>
        <v>#REF!</v>
      </c>
      <c r="G126" s="197" t="e">
        <f>IF(#REF!="","",#REF!)</f>
        <v>#REF!</v>
      </c>
      <c r="H126" s="200">
        <v>21</v>
      </c>
      <c r="I126" s="197">
        <f t="shared" si="89"/>
        <v>30040488</v>
      </c>
      <c r="J126" s="197" t="str">
        <f t="shared" si="89"/>
        <v>AMCOR</v>
      </c>
      <c r="K126" s="198">
        <f>IF(K31="","",$J$3)</f>
        <v>46104</v>
      </c>
      <c r="L126" s="197" t="str">
        <f>IF(J31="","",J31)</f>
        <v>RECEIVING</v>
      </c>
      <c r="M126" s="197" t="str">
        <f>IF(N31="","",N31)</f>
        <v/>
      </c>
      <c r="N126" s="197" t="str">
        <f>IF(M31="","",M31)</f>
        <v>17 PALLETS</v>
      </c>
      <c r="O126" s="197" t="str">
        <f>IF(P31="","",P31)</f>
        <v/>
      </c>
      <c r="P126" s="200"/>
      <c r="Q126" s="197">
        <f t="shared" si="90"/>
        <v>30040610</v>
      </c>
      <c r="R126" s="197" t="str">
        <f t="shared" si="90"/>
        <v>PCA</v>
      </c>
      <c r="S126" s="198">
        <f>IF(T31="","",$S$3)</f>
        <v>46105</v>
      </c>
      <c r="T126" s="197" t="str">
        <f>IF(S31="","",S31)</f>
        <v>RECEIVING</v>
      </c>
      <c r="U126" s="197" t="str">
        <f>IF(W31="","",W31)</f>
        <v/>
      </c>
      <c r="V126" s="197" t="str">
        <f>IF(V31="","",V31)</f>
        <v/>
      </c>
      <c r="W126" s="197" t="str">
        <f>IF(Y31="","",Y31)</f>
        <v/>
      </c>
      <c r="X126" s="200"/>
      <c r="Y126" s="197">
        <f t="shared" si="99"/>
        <v>30040543</v>
      </c>
      <c r="Z126" s="197" t="str">
        <f t="shared" si="99"/>
        <v>CHEP</v>
      </c>
      <c r="AA126" s="198">
        <f>IF(B59="","",$A$35)</f>
        <v>46106</v>
      </c>
      <c r="AB126" s="197" t="str">
        <f>IF(A59="","",A59)</f>
        <v>RECEIVING</v>
      </c>
      <c r="AC126" s="197" t="str">
        <f>IF(E59="","",E59)</f>
        <v/>
      </c>
      <c r="AD126" s="197" t="str">
        <f>IF(D59="","",D59)</f>
        <v/>
      </c>
      <c r="AE126" s="197" t="str">
        <f t="shared" si="91"/>
        <v/>
      </c>
      <c r="AF126" s="200"/>
      <c r="AG126" s="197">
        <f>IF(K61="","",K61)</f>
        <v>30040544</v>
      </c>
      <c r="AH126" s="197" t="str">
        <f>IF(L61="","",L61)</f>
        <v>CHEP</v>
      </c>
      <c r="AI126" s="198">
        <f>IF(K61="","",$J$35)</f>
        <v>46107</v>
      </c>
      <c r="AJ126" s="197" t="str">
        <f>IF(J61="","",J61)</f>
        <v>RECEIVING</v>
      </c>
      <c r="AK126" s="197" t="str">
        <f>IF(N61="","",N61)</f>
        <v/>
      </c>
      <c r="AL126" s="197" t="str">
        <f>IF(M61="","",M61)</f>
        <v/>
      </c>
      <c r="AM126" s="197" t="str">
        <f>IF(O61="","",O61)</f>
        <v/>
      </c>
      <c r="AO126" s="197">
        <f>IF(T58="","",T58)</f>
        <v>30040545</v>
      </c>
      <c r="AP126" s="197" t="str">
        <f>IF(U58="","",U58)</f>
        <v>AMCOR</v>
      </c>
      <c r="AQ126" s="198">
        <f>IF(T58="","",$S$35)</f>
        <v>46108</v>
      </c>
      <c r="AR126" s="197" t="str">
        <f>IF(S58="","",S58)</f>
        <v>RECEIVING</v>
      </c>
      <c r="AS126" s="197" t="str">
        <f>IF(W58="","",W58)</f>
        <v/>
      </c>
      <c r="AT126" s="197" t="str">
        <f>IF(V58="","",V58)</f>
        <v/>
      </c>
      <c r="AU126" s="197" t="str">
        <f t="shared" si="98"/>
        <v/>
      </c>
      <c r="AW126" s="200"/>
      <c r="AX126" s="200"/>
      <c r="AY126" s="201"/>
      <c r="AZ126" s="200"/>
      <c r="BA126" s="200"/>
      <c r="BB126" s="200"/>
      <c r="BC126" s="200"/>
    </row>
    <row r="127" spans="1:55" x14ac:dyDescent="0.25">
      <c r="A127" s="197"/>
      <c r="B127" s="197"/>
      <c r="C127" s="198"/>
      <c r="D127" s="197"/>
      <c r="E127" s="197"/>
      <c r="F127" s="197"/>
      <c r="G127" s="197"/>
      <c r="H127" s="200">
        <v>22</v>
      </c>
      <c r="I127" s="197">
        <f>IF(K33="","",K33)</f>
        <v>30040514</v>
      </c>
      <c r="J127" s="197" t="str">
        <f>IF(L33="","",L33)</f>
        <v>PCA</v>
      </c>
      <c r="K127" s="198">
        <f>IF(K33="","",$J$3)</f>
        <v>46104</v>
      </c>
      <c r="L127" s="197" t="str">
        <f>IF(J33="","",J33)</f>
        <v>RECEIVING</v>
      </c>
      <c r="M127" s="197" t="str">
        <f>IF(N33="","",N33)</f>
        <v/>
      </c>
      <c r="N127" s="197">
        <f>IF(M33="","",M33)</f>
        <v>46106</v>
      </c>
      <c r="O127" s="197" t="str">
        <f>IF(P33="","",P33)</f>
        <v/>
      </c>
      <c r="P127" s="200"/>
      <c r="Q127" s="197">
        <f>IF(T33="","",T33)</f>
        <v>30040693</v>
      </c>
      <c r="R127" s="197" t="str">
        <f>IF(U33="","",U33)</f>
        <v>GPI</v>
      </c>
      <c r="S127" s="198">
        <f>IF(T33="","",$S$3)</f>
        <v>46105</v>
      </c>
      <c r="T127" s="197" t="str">
        <f>IF(S33="","",S33)</f>
        <v>RECEIVING</v>
      </c>
      <c r="U127" s="197" t="str">
        <f>IF(W33="","",W33)</f>
        <v/>
      </c>
      <c r="V127" s="197" t="str">
        <f>IF(V33="","",V33)</f>
        <v>MIX</v>
      </c>
      <c r="W127" s="197" t="str">
        <f>IF(Y33="","",Y33)</f>
        <v/>
      </c>
      <c r="X127" s="200"/>
      <c r="Y127" s="197">
        <f t="shared" si="99"/>
        <v>30040528</v>
      </c>
      <c r="Z127" s="197" t="str">
        <f t="shared" si="99"/>
        <v>AMCOR</v>
      </c>
      <c r="AA127" s="198">
        <f>IF(B60="","",$A$35)</f>
        <v>46106</v>
      </c>
      <c r="AB127" s="197" t="str">
        <f>IF(A60="","",A60)</f>
        <v>RECEIVING</v>
      </c>
      <c r="AC127" s="197" t="str">
        <f>IF(E60="","",E60)</f>
        <v/>
      </c>
      <c r="AD127" s="197" t="str">
        <f>IF(D60="","",D60)</f>
        <v/>
      </c>
      <c r="AE127" s="197" t="str">
        <f t="shared" si="91"/>
        <v/>
      </c>
      <c r="AF127" s="200"/>
      <c r="AG127" s="197">
        <f>IF(K62="","",K62)</f>
        <v>30040488</v>
      </c>
      <c r="AH127" s="197" t="str">
        <f>IF(U63="","",U63)</f>
        <v>CAPS</v>
      </c>
      <c r="AI127" s="198">
        <f>IF(K62="","",$J$35)</f>
        <v>46107</v>
      </c>
      <c r="AJ127" s="197" t="str">
        <f>IF(J62="","",J62)</f>
        <v>RECEIVING</v>
      </c>
      <c r="AK127" s="197" t="str">
        <f>IF(N62="","",N62)</f>
        <v/>
      </c>
      <c r="AL127" s="197" t="str">
        <f>IF(M62="","",M62)</f>
        <v/>
      </c>
      <c r="AM127" s="197" t="str">
        <f t="shared" si="97"/>
        <v/>
      </c>
      <c r="AO127" s="197">
        <f>IF(T59="","",T59)</f>
        <v>30039961</v>
      </c>
      <c r="AP127" s="197" t="str">
        <f>IF(U59="","",U59)</f>
        <v>CAPS</v>
      </c>
      <c r="AQ127" s="198">
        <f>IF(T59="","",$S$35)</f>
        <v>46108</v>
      </c>
      <c r="AR127" s="197" t="str">
        <f>IF(S59="","",S59)</f>
        <v>RECEIVING</v>
      </c>
      <c r="AS127" s="197" t="str">
        <f>IF(W59="","",W59)</f>
        <v/>
      </c>
      <c r="AT127" s="197" t="str">
        <f>IF(V59="","",V59)</f>
        <v/>
      </c>
      <c r="AU127" s="197" t="str">
        <f t="shared" si="98"/>
        <v/>
      </c>
      <c r="AW127" s="200"/>
      <c r="AX127" s="200"/>
      <c r="AY127" s="201"/>
      <c r="AZ127" s="200"/>
      <c r="BA127" s="200"/>
      <c r="BB127" s="200"/>
      <c r="BC127" s="200"/>
    </row>
    <row r="128" spans="1:55" x14ac:dyDescent="0.25">
      <c r="A128" s="197"/>
      <c r="B128" s="197"/>
      <c r="C128" s="198"/>
      <c r="D128" s="197"/>
      <c r="E128" s="197"/>
      <c r="F128" s="197"/>
      <c r="G128" s="197"/>
      <c r="H128" s="200">
        <v>23</v>
      </c>
      <c r="I128" s="197" t="e">
        <f>IF(#REF!="","",#REF!)</f>
        <v>#REF!</v>
      </c>
      <c r="J128" s="197" t="e">
        <f>IF(#REF!="","",#REF!)</f>
        <v>#REF!</v>
      </c>
      <c r="K128" s="198" t="e">
        <f>IF(#REF!="","",$J$3)</f>
        <v>#REF!</v>
      </c>
      <c r="L128" s="197" t="e">
        <f>IF(#REF!="","",#REF!)</f>
        <v>#REF!</v>
      </c>
      <c r="M128" s="197" t="e">
        <f>IF(#REF!="","",#REF!)</f>
        <v>#REF!</v>
      </c>
      <c r="N128" s="197" t="e">
        <f>IF(#REF!="","",#REF!)</f>
        <v>#REF!</v>
      </c>
      <c r="O128" s="197" t="e">
        <f>IF(#REF!="","",#REF!)</f>
        <v>#REF!</v>
      </c>
      <c r="P128" s="200"/>
      <c r="Q128" s="197" t="e">
        <f>IF(#REF!="","",#REF!)</f>
        <v>#REF!</v>
      </c>
      <c r="R128" s="197" t="e">
        <f>IF(#REF!="","",#REF!)</f>
        <v>#REF!</v>
      </c>
      <c r="S128" s="198" t="e">
        <f>IF(#REF!="","",$S$3)</f>
        <v>#REF!</v>
      </c>
      <c r="T128" s="197" t="e">
        <f>IF(#REF!="","",#REF!)</f>
        <v>#REF!</v>
      </c>
      <c r="U128" s="197" t="e">
        <f>IF(#REF!="","",#REF!)</f>
        <v>#REF!</v>
      </c>
      <c r="V128" s="197" t="e">
        <f>IF(#REF!="","",#REF!)</f>
        <v>#REF!</v>
      </c>
      <c r="W128" s="197" t="e">
        <f>IF(#REF!="","",#REF!)</f>
        <v>#REF!</v>
      </c>
      <c r="X128" s="200"/>
      <c r="Y128" s="197" t="e">
        <f>IF(#REF!="","",#REF!)</f>
        <v>#REF!</v>
      </c>
      <c r="Z128" s="197" t="e">
        <f>IF(#REF!="","",#REF!)</f>
        <v>#REF!</v>
      </c>
      <c r="AA128" s="198" t="e">
        <f>IF(#REF!="","",$A$35)</f>
        <v>#REF!</v>
      </c>
      <c r="AB128" s="197" t="e">
        <f>IF(#REF!="","",#REF!)</f>
        <v>#REF!</v>
      </c>
      <c r="AC128" s="197" t="e">
        <f>IF(#REF!="","",#REF!)</f>
        <v>#REF!</v>
      </c>
      <c r="AD128" s="197" t="e">
        <f>IF(#REF!="","",#REF!)</f>
        <v>#REF!</v>
      </c>
      <c r="AE128" s="197" t="e">
        <f>IF(#REF!="","",#REF!)</f>
        <v>#REF!</v>
      </c>
      <c r="AF128" s="200"/>
      <c r="AG128" s="197" t="e">
        <f>IF(#REF!="","",#REF!)</f>
        <v>#REF!</v>
      </c>
      <c r="AH128" s="197" t="e">
        <f>IF(#REF!="","",#REF!)</f>
        <v>#REF!</v>
      </c>
      <c r="AI128" s="198" t="e">
        <f>IF(#REF!="","",$J$35)</f>
        <v>#REF!</v>
      </c>
      <c r="AJ128" s="197" t="e">
        <f>IF(#REF!="","",#REF!)</f>
        <v>#REF!</v>
      </c>
      <c r="AK128" s="197" t="e">
        <f>IF(#REF!="","",#REF!)</f>
        <v>#REF!</v>
      </c>
      <c r="AL128" s="197" t="e">
        <f>IF(#REF!="","",#REF!)</f>
        <v>#REF!</v>
      </c>
      <c r="AM128" s="197" t="e">
        <f>IF(#REF!="","",#REF!)</f>
        <v>#REF!</v>
      </c>
      <c r="AO128" s="197" t="e">
        <f>IF(#REF!="","",#REF!)</f>
        <v>#REF!</v>
      </c>
      <c r="AP128" s="197" t="e">
        <f>IF(#REF!="","",#REF!)</f>
        <v>#REF!</v>
      </c>
      <c r="AQ128" s="198" t="e">
        <f>IF(#REF!="","",$S$35)</f>
        <v>#REF!</v>
      </c>
      <c r="AR128" s="197" t="e">
        <f>IF(#REF!="","",#REF!)</f>
        <v>#REF!</v>
      </c>
      <c r="AS128" s="197" t="e">
        <f>IF(#REF!="","",#REF!)</f>
        <v>#REF!</v>
      </c>
      <c r="AT128" s="197" t="e">
        <f>IF(#REF!="","",#REF!)</f>
        <v>#REF!</v>
      </c>
      <c r="AU128" s="197" t="e">
        <f>IF(#REF!="","",#REF!)</f>
        <v>#REF!</v>
      </c>
      <c r="AW128" s="200"/>
      <c r="AX128" s="200"/>
      <c r="AY128" s="201"/>
      <c r="AZ128" s="200"/>
      <c r="BA128" s="200"/>
      <c r="BB128" s="200"/>
      <c r="BC128" s="200"/>
    </row>
    <row r="129" spans="1:45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/>
      <c r="B130" s="200"/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/>
      <c r="B131" s="200"/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ref="A132:A137" si="100">C5</f>
        <v>79775</v>
      </c>
      <c r="B132" s="202">
        <f t="shared" ref="B132:B137" si="101">F5</f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00"/>
        <v>79620</v>
      </c>
      <c r="B133" s="202">
        <f t="shared" si="101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100"/>
        <v>79622</v>
      </c>
      <c r="B134" s="202">
        <f t="shared" si="101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00"/>
        <v>79621</v>
      </c>
      <c r="B135" s="202">
        <f t="shared" si="101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100"/>
        <v>79614</v>
      </c>
      <c r="B136" s="202">
        <f t="shared" si="101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00"/>
        <v>79616</v>
      </c>
      <c r="B137" s="202">
        <f t="shared" si="101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ref="A138:A148" si="102">C13</f>
        <v>79619</v>
      </c>
      <c r="B138" s="202">
        <f t="shared" ref="B138:B148" si="103">F13</f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102"/>
        <v>80550</v>
      </c>
      <c r="B139" s="202">
        <f t="shared" si="103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102"/>
        <v>80557</v>
      </c>
      <c r="B140" s="202">
        <f t="shared" si="103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02"/>
        <v>80558</v>
      </c>
      <c r="B141" s="202">
        <f t="shared" si="103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02"/>
        <v>4501354044</v>
      </c>
      <c r="B142" s="202">
        <f t="shared" si="103"/>
        <v>0</v>
      </c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102"/>
        <v>4501354045</v>
      </c>
      <c r="B143" s="202">
        <f t="shared" si="103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02"/>
        <v>4501354047</v>
      </c>
      <c r="B144" s="202">
        <f t="shared" si="103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02"/>
        <v>0</v>
      </c>
      <c r="B145" s="202">
        <f t="shared" si="103"/>
        <v>0</v>
      </c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 t="shared" si="102"/>
        <v>0</v>
      </c>
      <c r="B146" s="202">
        <f t="shared" si="103"/>
        <v>0</v>
      </c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 t="shared" si="102"/>
        <v>0</v>
      </c>
      <c r="B147" s="202">
        <f t="shared" si="103"/>
        <v>0</v>
      </c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 t="shared" si="102"/>
        <v>0</v>
      </c>
      <c r="B148" s="202">
        <f t="shared" si="103"/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str">
        <f>C28</f>
        <v>CAPS</v>
      </c>
      <c r="B149" s="202" t="str">
        <f>F28</f>
        <v>1PM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 t="str">
        <f>C29</f>
        <v>CAPS</v>
      </c>
      <c r="B150" s="202" t="e">
        <f>#REF!</f>
        <v>#REF!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 t="str">
        <f>C30</f>
        <v>CHEP</v>
      </c>
      <c r="B151" s="202">
        <f>F30</f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>
        <f>C31</f>
        <v>0</v>
      </c>
      <c r="B152" s="202">
        <f>F31</f>
        <v>0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Q152" s="200"/>
      <c r="AR152" s="200"/>
      <c r="AS152" s="200"/>
    </row>
    <row r="153" spans="1:45" x14ac:dyDescent="0.25">
      <c r="A153" s="200">
        <f>C33</f>
        <v>0</v>
      </c>
      <c r="B153" s="202">
        <f>F33</f>
        <v>0</v>
      </c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Q153" s="200"/>
      <c r="AR153" s="200"/>
      <c r="AS153" s="200"/>
    </row>
    <row r="154" spans="1:45" x14ac:dyDescent="0.25">
      <c r="A154" s="200" t="e">
        <f>#REF!</f>
        <v>#REF!</v>
      </c>
      <c r="B154" s="202" t="e">
        <f>#REF!</f>
        <v>#REF!</v>
      </c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0"/>
      <c r="AP154" s="200"/>
      <c r="AQ154" s="200"/>
      <c r="AR154" s="200"/>
      <c r="AS154" s="200"/>
    </row>
    <row r="155" spans="1:45" x14ac:dyDescent="0.25">
      <c r="A155" s="200">
        <f t="shared" ref="A155:A165" si="104">C34</f>
        <v>0</v>
      </c>
      <c r="B155" s="202">
        <f t="shared" ref="B155:B165" si="105">F34</f>
        <v>0</v>
      </c>
    </row>
    <row r="156" spans="1:45" x14ac:dyDescent="0.25">
      <c r="A156" s="200">
        <f t="shared" si="104"/>
        <v>0</v>
      </c>
      <c r="B156" s="202">
        <f t="shared" si="105"/>
        <v>0</v>
      </c>
    </row>
    <row r="157" spans="1:45" x14ac:dyDescent="0.25">
      <c r="A157" s="200" t="str">
        <f t="shared" si="104"/>
        <v>P/U</v>
      </c>
      <c r="B157" s="202" t="str">
        <f t="shared" si="105"/>
        <v>Plan APT</v>
      </c>
    </row>
    <row r="158" spans="1:45" x14ac:dyDescent="0.25">
      <c r="A158" s="200">
        <f t="shared" si="104"/>
        <v>80369</v>
      </c>
      <c r="B158" s="202">
        <f t="shared" si="105"/>
        <v>0</v>
      </c>
    </row>
    <row r="159" spans="1:45" x14ac:dyDescent="0.25">
      <c r="A159" s="200">
        <f t="shared" si="104"/>
        <v>80371</v>
      </c>
      <c r="B159" s="202">
        <f t="shared" si="105"/>
        <v>0</v>
      </c>
    </row>
    <row r="160" spans="1:45" x14ac:dyDescent="0.25">
      <c r="A160" s="200">
        <f t="shared" si="104"/>
        <v>80372</v>
      </c>
      <c r="B160" s="202">
        <f t="shared" si="105"/>
        <v>0</v>
      </c>
    </row>
    <row r="161" spans="1:2" x14ac:dyDescent="0.25">
      <c r="A161" s="200">
        <f t="shared" si="104"/>
        <v>80373</v>
      </c>
      <c r="B161" s="202">
        <f t="shared" si="105"/>
        <v>0</v>
      </c>
    </row>
    <row r="162" spans="1:2" x14ac:dyDescent="0.25">
      <c r="A162" s="200">
        <f t="shared" si="104"/>
        <v>80374</v>
      </c>
      <c r="B162" s="202">
        <f t="shared" si="105"/>
        <v>0</v>
      </c>
    </row>
    <row r="163" spans="1:2" x14ac:dyDescent="0.25">
      <c r="A163" s="200">
        <f t="shared" si="104"/>
        <v>80375</v>
      </c>
      <c r="B163" s="202">
        <f t="shared" si="105"/>
        <v>0</v>
      </c>
    </row>
    <row r="164" spans="1:2" x14ac:dyDescent="0.25">
      <c r="A164" s="200">
        <f t="shared" si="104"/>
        <v>80376</v>
      </c>
      <c r="B164" s="202">
        <f t="shared" si="105"/>
        <v>0</v>
      </c>
    </row>
    <row r="165" spans="1:2" x14ac:dyDescent="0.25">
      <c r="A165" s="200">
        <f t="shared" si="104"/>
        <v>80377</v>
      </c>
      <c r="B165" s="202">
        <f t="shared" si="105"/>
        <v>0</v>
      </c>
    </row>
    <row r="166" spans="1:2" x14ac:dyDescent="0.25">
      <c r="A166" s="200">
        <f t="shared" ref="A166:A175" si="106">C47</f>
        <v>80380</v>
      </c>
      <c r="B166" s="202">
        <f t="shared" ref="B166:B175" si="107">F47</f>
        <v>0</v>
      </c>
    </row>
    <row r="167" spans="1:2" x14ac:dyDescent="0.25">
      <c r="A167" s="200">
        <f t="shared" si="106"/>
        <v>80382</v>
      </c>
      <c r="B167" s="202">
        <f t="shared" si="107"/>
        <v>0</v>
      </c>
    </row>
    <row r="168" spans="1:2" x14ac:dyDescent="0.25">
      <c r="A168" s="200">
        <f t="shared" si="106"/>
        <v>80383</v>
      </c>
      <c r="B168" s="202">
        <f t="shared" si="107"/>
        <v>0</v>
      </c>
    </row>
    <row r="169" spans="1:2" x14ac:dyDescent="0.25">
      <c r="A169" s="200">
        <f t="shared" si="106"/>
        <v>80384</v>
      </c>
      <c r="B169" s="202">
        <f t="shared" si="107"/>
        <v>0</v>
      </c>
    </row>
    <row r="170" spans="1:2" x14ac:dyDescent="0.25">
      <c r="A170" s="200">
        <f t="shared" si="106"/>
        <v>80385</v>
      </c>
      <c r="B170" s="202">
        <f t="shared" si="107"/>
        <v>0</v>
      </c>
    </row>
    <row r="171" spans="1:2" x14ac:dyDescent="0.25">
      <c r="A171" s="200">
        <f t="shared" si="106"/>
        <v>80386</v>
      </c>
      <c r="B171" s="202">
        <f t="shared" si="107"/>
        <v>0</v>
      </c>
    </row>
    <row r="172" spans="1:2" x14ac:dyDescent="0.25">
      <c r="A172" s="200">
        <f t="shared" si="106"/>
        <v>80387</v>
      </c>
      <c r="B172" s="202">
        <f t="shared" si="107"/>
        <v>0</v>
      </c>
    </row>
    <row r="173" spans="1:2" x14ac:dyDescent="0.25">
      <c r="A173" s="200">
        <f t="shared" si="106"/>
        <v>80388</v>
      </c>
      <c r="B173" s="202">
        <f t="shared" si="107"/>
        <v>0</v>
      </c>
    </row>
    <row r="174" spans="1:2" x14ac:dyDescent="0.25">
      <c r="A174" s="200">
        <f t="shared" si="106"/>
        <v>4501354805</v>
      </c>
      <c r="B174" s="202">
        <f t="shared" si="107"/>
        <v>0</v>
      </c>
    </row>
    <row r="175" spans="1:2" x14ac:dyDescent="0.25">
      <c r="A175" s="200">
        <f t="shared" si="106"/>
        <v>4501354806</v>
      </c>
      <c r="B175" s="202">
        <f t="shared" si="107"/>
        <v>0</v>
      </c>
    </row>
    <row r="176" spans="1:2" x14ac:dyDescent="0.25">
      <c r="A176" s="200" t="e">
        <f>#REF!</f>
        <v>#REF!</v>
      </c>
      <c r="B176" s="202" t="e">
        <f>#REF!</f>
        <v>#REF!</v>
      </c>
    </row>
    <row r="177" spans="1:2" x14ac:dyDescent="0.25">
      <c r="A177" s="200" t="str">
        <f>C58</f>
        <v>AMCOR</v>
      </c>
      <c r="B177" s="202" t="str">
        <f>F58</f>
        <v>7AM</v>
      </c>
    </row>
    <row r="178" spans="1:2" x14ac:dyDescent="0.25">
      <c r="A178" s="200" t="str">
        <f>C59</f>
        <v>CHEP</v>
      </c>
      <c r="B178" s="202">
        <f>F59</f>
        <v>0</v>
      </c>
    </row>
    <row r="179" spans="1:2" x14ac:dyDescent="0.25">
      <c r="A179" s="200" t="str">
        <f>C60</f>
        <v>AMCOR</v>
      </c>
      <c r="B179" s="202" t="str">
        <f>F60</f>
        <v>8AM</v>
      </c>
    </row>
    <row r="180" spans="1:2" x14ac:dyDescent="0.25">
      <c r="A180" s="200" t="e">
        <f>#REF!</f>
        <v>#REF!</v>
      </c>
      <c r="B180" s="202" t="e">
        <f>#REF!</f>
        <v>#REF!</v>
      </c>
    </row>
    <row r="181" spans="1:2" x14ac:dyDescent="0.25">
      <c r="A181" s="129">
        <f t="shared" ref="A181:A186" si="108">L5</f>
        <v>80296</v>
      </c>
      <c r="B181" s="203">
        <f t="shared" ref="B181:B186" si="109">O5</f>
        <v>0</v>
      </c>
    </row>
    <row r="182" spans="1:2" x14ac:dyDescent="0.25">
      <c r="A182" s="129">
        <f t="shared" si="108"/>
        <v>80307</v>
      </c>
      <c r="B182" s="203">
        <f t="shared" si="109"/>
        <v>0</v>
      </c>
    </row>
    <row r="183" spans="1:2" x14ac:dyDescent="0.25">
      <c r="A183" s="129">
        <f t="shared" si="108"/>
        <v>80326</v>
      </c>
      <c r="B183" s="203">
        <f t="shared" si="109"/>
        <v>0</v>
      </c>
    </row>
    <row r="184" spans="1:2" x14ac:dyDescent="0.25">
      <c r="A184" s="129">
        <f t="shared" si="108"/>
        <v>80337</v>
      </c>
      <c r="B184" s="203">
        <f t="shared" si="109"/>
        <v>0</v>
      </c>
    </row>
    <row r="185" spans="1:2" x14ac:dyDescent="0.25">
      <c r="A185" s="129">
        <f t="shared" si="108"/>
        <v>80351</v>
      </c>
      <c r="B185" s="203">
        <f t="shared" si="109"/>
        <v>0</v>
      </c>
    </row>
    <row r="186" spans="1:2" x14ac:dyDescent="0.25">
      <c r="A186" s="129">
        <f t="shared" si="108"/>
        <v>80355</v>
      </c>
      <c r="B186" s="203">
        <f t="shared" si="109"/>
        <v>0</v>
      </c>
    </row>
    <row r="187" spans="1:2" x14ac:dyDescent="0.25">
      <c r="A187" s="129">
        <f t="shared" ref="A187:A197" si="110">L13</f>
        <v>80358</v>
      </c>
      <c r="B187" s="203">
        <f t="shared" ref="B187:B197" si="111">O13</f>
        <v>0</v>
      </c>
    </row>
    <row r="188" spans="1:2" x14ac:dyDescent="0.25">
      <c r="A188" s="129">
        <f t="shared" si="110"/>
        <v>80359</v>
      </c>
      <c r="B188" s="203">
        <f t="shared" si="111"/>
        <v>0</v>
      </c>
    </row>
    <row r="189" spans="1:2" x14ac:dyDescent="0.25">
      <c r="A189" s="129">
        <f t="shared" si="110"/>
        <v>80360</v>
      </c>
      <c r="B189" s="203">
        <f t="shared" si="111"/>
        <v>0</v>
      </c>
    </row>
    <row r="190" spans="1:2" x14ac:dyDescent="0.25">
      <c r="A190" s="129">
        <f t="shared" si="110"/>
        <v>80364</v>
      </c>
      <c r="B190" s="203">
        <f t="shared" si="111"/>
        <v>0</v>
      </c>
    </row>
    <row r="191" spans="1:2" x14ac:dyDescent="0.25">
      <c r="A191" s="129">
        <f t="shared" si="110"/>
        <v>80365</v>
      </c>
      <c r="B191" s="203">
        <f t="shared" si="111"/>
        <v>0</v>
      </c>
    </row>
    <row r="192" spans="1:2" x14ac:dyDescent="0.25">
      <c r="A192" s="129">
        <f t="shared" si="110"/>
        <v>80366</v>
      </c>
      <c r="B192" s="203">
        <f t="shared" si="111"/>
        <v>0</v>
      </c>
    </row>
    <row r="193" spans="1:2" x14ac:dyDescent="0.25">
      <c r="A193" s="129">
        <f t="shared" si="110"/>
        <v>80370</v>
      </c>
      <c r="B193" s="203">
        <f t="shared" si="111"/>
        <v>0</v>
      </c>
    </row>
    <row r="194" spans="1:2" x14ac:dyDescent="0.25">
      <c r="A194" s="129">
        <f t="shared" si="110"/>
        <v>80381</v>
      </c>
      <c r="B194" s="203">
        <f t="shared" si="111"/>
        <v>0</v>
      </c>
    </row>
    <row r="195" spans="1:2" x14ac:dyDescent="0.25">
      <c r="A195" s="129">
        <f t="shared" si="110"/>
        <v>80392</v>
      </c>
      <c r="B195" s="203">
        <f t="shared" si="111"/>
        <v>0</v>
      </c>
    </row>
    <row r="196" spans="1:2" x14ac:dyDescent="0.25">
      <c r="A196" s="129">
        <f t="shared" si="110"/>
        <v>80394</v>
      </c>
      <c r="B196" s="203">
        <f t="shared" si="111"/>
        <v>0</v>
      </c>
    </row>
    <row r="197" spans="1:2" x14ac:dyDescent="0.25">
      <c r="A197" s="129">
        <f t="shared" si="110"/>
        <v>4501354369</v>
      </c>
      <c r="B197" s="203" t="str">
        <f t="shared" si="111"/>
        <v>11AM</v>
      </c>
    </row>
    <row r="198" spans="1:2" x14ac:dyDescent="0.25">
      <c r="A198" s="129" t="str">
        <f>L28</f>
        <v>AMCOR</v>
      </c>
      <c r="B198" s="203">
        <f>O28</f>
        <v>0</v>
      </c>
    </row>
    <row r="199" spans="1:2" x14ac:dyDescent="0.25">
      <c r="A199" s="129">
        <f>L29</f>
        <v>0</v>
      </c>
      <c r="B199" s="203">
        <f>O29</f>
        <v>0</v>
      </c>
    </row>
    <row r="200" spans="1:2" x14ac:dyDescent="0.25">
      <c r="A200" s="129">
        <f>L30</f>
        <v>0</v>
      </c>
      <c r="B200" s="203">
        <f>O30</f>
        <v>0</v>
      </c>
    </row>
    <row r="201" spans="1:2" x14ac:dyDescent="0.25">
      <c r="A201" s="129" t="str">
        <f>L31</f>
        <v>AMCOR</v>
      </c>
      <c r="B201" s="203" t="str">
        <f>O31</f>
        <v>12PM</v>
      </c>
    </row>
    <row r="202" spans="1:2" x14ac:dyDescent="0.25">
      <c r="A202" s="129" t="str">
        <f>L33</f>
        <v>PCA</v>
      </c>
      <c r="B202" s="203" t="str">
        <f>O33</f>
        <v>11AM</v>
      </c>
    </row>
    <row r="203" spans="1:2" x14ac:dyDescent="0.25">
      <c r="A203" s="129" t="e">
        <f>#REF!</f>
        <v>#REF!</v>
      </c>
      <c r="B203" s="203" t="e">
        <f>#REF!</f>
        <v>#REF!</v>
      </c>
    </row>
    <row r="204" spans="1:2" x14ac:dyDescent="0.25">
      <c r="A204" s="129">
        <f t="shared" ref="A204:A214" si="112">L34</f>
        <v>0</v>
      </c>
      <c r="B204" s="203">
        <f t="shared" ref="B204:B214" si="113">O34</f>
        <v>0</v>
      </c>
    </row>
    <row r="205" spans="1:2" x14ac:dyDescent="0.25">
      <c r="A205" s="129">
        <f t="shared" si="112"/>
        <v>0</v>
      </c>
      <c r="B205" s="203">
        <f t="shared" si="113"/>
        <v>0</v>
      </c>
    </row>
    <row r="206" spans="1:2" x14ac:dyDescent="0.25">
      <c r="A206" s="129" t="str">
        <f t="shared" si="112"/>
        <v>P/U</v>
      </c>
      <c r="B206" s="203" t="str">
        <f t="shared" si="113"/>
        <v>Plan APT</v>
      </c>
    </row>
    <row r="207" spans="1:2" x14ac:dyDescent="0.25">
      <c r="A207" s="129">
        <f t="shared" si="112"/>
        <v>80301</v>
      </c>
      <c r="B207" s="203">
        <f t="shared" si="113"/>
        <v>0</v>
      </c>
    </row>
    <row r="208" spans="1:2" x14ac:dyDescent="0.25">
      <c r="A208" s="129">
        <f t="shared" si="112"/>
        <v>80302</v>
      </c>
      <c r="B208" s="203">
        <f t="shared" si="113"/>
        <v>0</v>
      </c>
    </row>
    <row r="209" spans="1:2" x14ac:dyDescent="0.25">
      <c r="A209" s="129">
        <f t="shared" si="112"/>
        <v>80303</v>
      </c>
      <c r="B209" s="203">
        <f t="shared" si="113"/>
        <v>0</v>
      </c>
    </row>
    <row r="210" spans="1:2" x14ac:dyDescent="0.25">
      <c r="A210" s="129">
        <f t="shared" si="112"/>
        <v>80304</v>
      </c>
      <c r="B210" s="203">
        <f t="shared" si="113"/>
        <v>0</v>
      </c>
    </row>
    <row r="211" spans="1:2" x14ac:dyDescent="0.25">
      <c r="A211" s="129">
        <f t="shared" si="112"/>
        <v>80305</v>
      </c>
      <c r="B211" s="203">
        <f t="shared" si="113"/>
        <v>0</v>
      </c>
    </row>
    <row r="212" spans="1:2" x14ac:dyDescent="0.25">
      <c r="A212" s="129">
        <f t="shared" si="112"/>
        <v>80306</v>
      </c>
      <c r="B212" s="203">
        <f t="shared" si="113"/>
        <v>0</v>
      </c>
    </row>
    <row r="213" spans="1:2" x14ac:dyDescent="0.25">
      <c r="A213" s="129">
        <f t="shared" si="112"/>
        <v>80308</v>
      </c>
      <c r="B213" s="203">
        <f t="shared" si="113"/>
        <v>0</v>
      </c>
    </row>
    <row r="214" spans="1:2" x14ac:dyDescent="0.25">
      <c r="A214" s="129">
        <f t="shared" si="112"/>
        <v>80309</v>
      </c>
      <c r="B214" s="203">
        <f t="shared" si="113"/>
        <v>0</v>
      </c>
    </row>
    <row r="215" spans="1:2" x14ac:dyDescent="0.25">
      <c r="A215" s="129">
        <f t="shared" ref="A215:A224" si="114">L47</f>
        <v>80312</v>
      </c>
      <c r="B215" s="203">
        <f t="shared" ref="B215:B224" si="115">O47</f>
        <v>0</v>
      </c>
    </row>
    <row r="216" spans="1:2" x14ac:dyDescent="0.25">
      <c r="A216" s="129">
        <f t="shared" si="114"/>
        <v>80313</v>
      </c>
      <c r="B216" s="203">
        <f t="shared" si="115"/>
        <v>0</v>
      </c>
    </row>
    <row r="217" spans="1:2" x14ac:dyDescent="0.25">
      <c r="A217" s="129">
        <f t="shared" si="114"/>
        <v>80314</v>
      </c>
      <c r="B217" s="203">
        <f t="shared" si="115"/>
        <v>0</v>
      </c>
    </row>
    <row r="218" spans="1:2" x14ac:dyDescent="0.25">
      <c r="A218" s="129">
        <f t="shared" si="114"/>
        <v>80367</v>
      </c>
      <c r="B218" s="203">
        <f t="shared" si="115"/>
        <v>0</v>
      </c>
    </row>
    <row r="219" spans="1:2" x14ac:dyDescent="0.25">
      <c r="A219" s="129">
        <f t="shared" si="114"/>
        <v>80368</v>
      </c>
      <c r="B219" s="203">
        <f t="shared" si="115"/>
        <v>0</v>
      </c>
    </row>
    <row r="220" spans="1:2" x14ac:dyDescent="0.25">
      <c r="A220" s="129">
        <f t="shared" si="114"/>
        <v>80397</v>
      </c>
      <c r="B220" s="203">
        <f t="shared" si="115"/>
        <v>0</v>
      </c>
    </row>
    <row r="221" spans="1:2" x14ac:dyDescent="0.25">
      <c r="A221" s="129">
        <f t="shared" si="114"/>
        <v>80398</v>
      </c>
      <c r="B221" s="203">
        <f t="shared" si="115"/>
        <v>0</v>
      </c>
    </row>
    <row r="222" spans="1:2" x14ac:dyDescent="0.25">
      <c r="A222" s="129">
        <f t="shared" si="114"/>
        <v>4501355065</v>
      </c>
      <c r="B222" s="203" t="str">
        <f t="shared" si="115"/>
        <v>11AM</v>
      </c>
    </row>
    <row r="223" spans="1:2" x14ac:dyDescent="0.25">
      <c r="A223" s="129">
        <f t="shared" si="114"/>
        <v>4501355066</v>
      </c>
      <c r="B223" s="203" t="str">
        <f t="shared" si="115"/>
        <v>1PM</v>
      </c>
    </row>
    <row r="224" spans="1:2" x14ac:dyDescent="0.25">
      <c r="A224" s="129">
        <f t="shared" si="114"/>
        <v>4501355067</v>
      </c>
      <c r="B224" s="203" t="str">
        <f t="shared" si="115"/>
        <v>3PM</v>
      </c>
    </row>
    <row r="225" spans="1:2" x14ac:dyDescent="0.25">
      <c r="A225" s="129" t="str">
        <f t="shared" ref="A225:A226" si="116">L58</f>
        <v>PCA</v>
      </c>
      <c r="B225" s="203" t="str">
        <f t="shared" ref="B225:B226" si="117">O58</f>
        <v>8AM</v>
      </c>
    </row>
    <row r="226" spans="1:2" x14ac:dyDescent="0.25">
      <c r="A226" s="129" t="str">
        <f t="shared" si="116"/>
        <v>AMCOR</v>
      </c>
      <c r="B226" s="203" t="str">
        <f t="shared" si="117"/>
        <v>7AM</v>
      </c>
    </row>
    <row r="227" spans="1:2" x14ac:dyDescent="0.25">
      <c r="A227" s="129" t="str">
        <f>L61</f>
        <v>CHEP</v>
      </c>
      <c r="B227" s="203" t="e">
        <f>#REF!</f>
        <v>#REF!</v>
      </c>
    </row>
    <row r="228" spans="1:2" x14ac:dyDescent="0.25">
      <c r="A228" s="129" t="str">
        <f>U63</f>
        <v>CAPS</v>
      </c>
      <c r="B228" s="203" t="str">
        <f>O62</f>
        <v>12PM</v>
      </c>
    </row>
    <row r="229" spans="1:2" x14ac:dyDescent="0.25">
      <c r="A229" s="129" t="e">
        <f>#REF!</f>
        <v>#REF!</v>
      </c>
      <c r="B229" s="203" t="e">
        <f>#REF!</f>
        <v>#REF!</v>
      </c>
    </row>
    <row r="230" spans="1:2" x14ac:dyDescent="0.25">
      <c r="A230" s="129">
        <f t="shared" ref="A230:A235" si="118">U5</f>
        <v>80341</v>
      </c>
      <c r="B230" s="203">
        <f t="shared" ref="B230:B235" si="119">X5</f>
        <v>0</v>
      </c>
    </row>
    <row r="231" spans="1:2" x14ac:dyDescent="0.25">
      <c r="A231" s="129">
        <f t="shared" si="118"/>
        <v>80342</v>
      </c>
      <c r="B231" s="203">
        <f t="shared" si="119"/>
        <v>0</v>
      </c>
    </row>
    <row r="232" spans="1:2" x14ac:dyDescent="0.25">
      <c r="A232" s="129">
        <f t="shared" si="118"/>
        <v>80343</v>
      </c>
      <c r="B232" s="203">
        <f t="shared" si="119"/>
        <v>0</v>
      </c>
    </row>
    <row r="233" spans="1:2" x14ac:dyDescent="0.25">
      <c r="A233" s="129">
        <f t="shared" si="118"/>
        <v>80344</v>
      </c>
      <c r="B233" s="203">
        <f t="shared" si="119"/>
        <v>0</v>
      </c>
    </row>
    <row r="234" spans="1:2" x14ac:dyDescent="0.25">
      <c r="A234" s="129">
        <f t="shared" si="118"/>
        <v>80345</v>
      </c>
      <c r="B234" s="203">
        <f t="shared" si="119"/>
        <v>0</v>
      </c>
    </row>
    <row r="235" spans="1:2" x14ac:dyDescent="0.25">
      <c r="A235" s="129">
        <f t="shared" si="118"/>
        <v>80346</v>
      </c>
      <c r="B235" s="203">
        <f t="shared" si="119"/>
        <v>0</v>
      </c>
    </row>
    <row r="236" spans="1:2" x14ac:dyDescent="0.25">
      <c r="A236" s="129">
        <f t="shared" ref="A236:A246" si="120">U13</f>
        <v>80349</v>
      </c>
      <c r="B236" s="203">
        <f t="shared" ref="B236:B246" si="121">X13</f>
        <v>0</v>
      </c>
    </row>
    <row r="237" spans="1:2" x14ac:dyDescent="0.25">
      <c r="A237" s="129">
        <f t="shared" si="120"/>
        <v>80350</v>
      </c>
      <c r="B237" s="203">
        <f t="shared" si="121"/>
        <v>0</v>
      </c>
    </row>
    <row r="238" spans="1:2" x14ac:dyDescent="0.25">
      <c r="A238" s="129">
        <f t="shared" si="120"/>
        <v>80352</v>
      </c>
      <c r="B238" s="203">
        <f t="shared" si="121"/>
        <v>0</v>
      </c>
    </row>
    <row r="239" spans="1:2" x14ac:dyDescent="0.25">
      <c r="A239" s="129">
        <f t="shared" si="120"/>
        <v>80353</v>
      </c>
      <c r="B239" s="203">
        <f t="shared" si="121"/>
        <v>0</v>
      </c>
    </row>
    <row r="240" spans="1:2" x14ac:dyDescent="0.25">
      <c r="A240" s="129">
        <f t="shared" si="120"/>
        <v>80354</v>
      </c>
      <c r="B240" s="203">
        <f t="shared" si="121"/>
        <v>0</v>
      </c>
    </row>
    <row r="241" spans="1:2" x14ac:dyDescent="0.25">
      <c r="A241" s="129">
        <f t="shared" si="120"/>
        <v>80389</v>
      </c>
      <c r="B241" s="203">
        <f t="shared" si="121"/>
        <v>0</v>
      </c>
    </row>
    <row r="242" spans="1:2" x14ac:dyDescent="0.25">
      <c r="A242" s="129">
        <f t="shared" si="120"/>
        <v>80390</v>
      </c>
      <c r="B242" s="203">
        <f t="shared" si="121"/>
        <v>0</v>
      </c>
    </row>
    <row r="243" spans="1:2" x14ac:dyDescent="0.25">
      <c r="A243" s="129">
        <f t="shared" si="120"/>
        <v>80391</v>
      </c>
      <c r="B243" s="203">
        <f t="shared" si="121"/>
        <v>0</v>
      </c>
    </row>
    <row r="244" spans="1:2" x14ac:dyDescent="0.25">
      <c r="A244" s="129">
        <f t="shared" si="120"/>
        <v>80395</v>
      </c>
      <c r="B244" s="203">
        <f t="shared" si="121"/>
        <v>0</v>
      </c>
    </row>
    <row r="245" spans="1:2" x14ac:dyDescent="0.25">
      <c r="A245" s="129">
        <f t="shared" si="120"/>
        <v>80396</v>
      </c>
      <c r="B245" s="203">
        <f t="shared" si="121"/>
        <v>0</v>
      </c>
    </row>
    <row r="246" spans="1:2" x14ac:dyDescent="0.25">
      <c r="A246" s="129">
        <f t="shared" si="120"/>
        <v>4501354542</v>
      </c>
      <c r="B246" s="203">
        <f t="shared" si="121"/>
        <v>0</v>
      </c>
    </row>
    <row r="247" spans="1:2" x14ac:dyDescent="0.25">
      <c r="A247" s="129" t="str">
        <f>U28</f>
        <v>SCHOLLE</v>
      </c>
      <c r="B247" s="203" t="str">
        <f>X28</f>
        <v>9AM</v>
      </c>
    </row>
    <row r="248" spans="1:2" x14ac:dyDescent="0.25">
      <c r="A248" s="129">
        <f>U29</f>
        <v>0</v>
      </c>
      <c r="B248" s="203">
        <f>X29</f>
        <v>0</v>
      </c>
    </row>
    <row r="249" spans="1:2" x14ac:dyDescent="0.25">
      <c r="A249" s="129" t="str">
        <f>U30</f>
        <v>PCA</v>
      </c>
      <c r="B249" s="203" t="str">
        <f>X30</f>
        <v>7AM</v>
      </c>
    </row>
    <row r="250" spans="1:2" x14ac:dyDescent="0.25">
      <c r="A250" s="129" t="str">
        <f>U31</f>
        <v>PCA</v>
      </c>
      <c r="B250" s="203" t="str">
        <f>X31</f>
        <v>12PM</v>
      </c>
    </row>
    <row r="251" spans="1:2" x14ac:dyDescent="0.25">
      <c r="A251" s="129" t="str">
        <f>U33</f>
        <v>GPI</v>
      </c>
      <c r="B251" s="203" t="str">
        <f>X33</f>
        <v>10AM</v>
      </c>
    </row>
    <row r="252" spans="1:2" x14ac:dyDescent="0.25">
      <c r="A252" s="129" t="e">
        <f>#REF!</f>
        <v>#REF!</v>
      </c>
      <c r="B252" s="203" t="e">
        <f>#REF!</f>
        <v>#REF!</v>
      </c>
    </row>
    <row r="253" spans="1:2" x14ac:dyDescent="0.25">
      <c r="A253" s="129">
        <f t="shared" ref="A253:A263" si="122">U34</f>
        <v>0</v>
      </c>
      <c r="B253" s="203">
        <f t="shared" ref="B253:B263" si="123">X34</f>
        <v>0</v>
      </c>
    </row>
    <row r="254" spans="1:2" x14ac:dyDescent="0.25">
      <c r="A254" s="129">
        <f t="shared" si="122"/>
        <v>0</v>
      </c>
      <c r="B254" s="203">
        <f t="shared" si="123"/>
        <v>0</v>
      </c>
    </row>
    <row r="255" spans="1:2" x14ac:dyDescent="0.25">
      <c r="A255" s="129" t="str">
        <f t="shared" si="122"/>
        <v>P/U</v>
      </c>
      <c r="B255" s="203" t="str">
        <f t="shared" si="123"/>
        <v>Plan APT</v>
      </c>
    </row>
    <row r="256" spans="1:2" x14ac:dyDescent="0.25">
      <c r="A256" s="129">
        <f t="shared" si="122"/>
        <v>80290</v>
      </c>
      <c r="B256" s="203">
        <f t="shared" si="123"/>
        <v>0</v>
      </c>
    </row>
    <row r="257" spans="1:2" x14ac:dyDescent="0.25">
      <c r="A257" s="129">
        <f t="shared" si="122"/>
        <v>80291</v>
      </c>
      <c r="B257" s="203">
        <f t="shared" si="123"/>
        <v>0</v>
      </c>
    </row>
    <row r="258" spans="1:2" x14ac:dyDescent="0.25">
      <c r="A258" s="129">
        <f t="shared" si="122"/>
        <v>80292</v>
      </c>
      <c r="B258" s="203">
        <f t="shared" si="123"/>
        <v>0</v>
      </c>
    </row>
    <row r="259" spans="1:2" x14ac:dyDescent="0.25">
      <c r="A259" s="129">
        <f t="shared" si="122"/>
        <v>80293</v>
      </c>
      <c r="B259" s="203">
        <f t="shared" si="123"/>
        <v>0</v>
      </c>
    </row>
    <row r="260" spans="1:2" x14ac:dyDescent="0.25">
      <c r="A260" s="129">
        <f t="shared" si="122"/>
        <v>80294</v>
      </c>
      <c r="B260" s="203">
        <f t="shared" si="123"/>
        <v>0</v>
      </c>
    </row>
    <row r="261" spans="1:2" x14ac:dyDescent="0.25">
      <c r="A261" s="129">
        <f t="shared" si="122"/>
        <v>80295</v>
      </c>
      <c r="B261" s="203">
        <f t="shared" si="123"/>
        <v>0</v>
      </c>
    </row>
    <row r="262" spans="1:2" x14ac:dyDescent="0.25">
      <c r="A262" s="129">
        <f t="shared" si="122"/>
        <v>80297</v>
      </c>
      <c r="B262" s="203">
        <f t="shared" si="123"/>
        <v>0</v>
      </c>
    </row>
    <row r="263" spans="1:2" x14ac:dyDescent="0.25">
      <c r="A263" s="129">
        <f t="shared" si="122"/>
        <v>80298</v>
      </c>
      <c r="B263" s="203">
        <f t="shared" si="123"/>
        <v>0</v>
      </c>
    </row>
    <row r="264" spans="1:2" x14ac:dyDescent="0.25">
      <c r="A264" s="129">
        <f t="shared" ref="A264:A273" si="124">U47</f>
        <v>80315</v>
      </c>
      <c r="B264" s="203">
        <f t="shared" ref="B264:B273" si="125">X47</f>
        <v>0</v>
      </c>
    </row>
    <row r="265" spans="1:2" x14ac:dyDescent="0.25">
      <c r="A265" s="129">
        <f t="shared" si="124"/>
        <v>80336</v>
      </c>
      <c r="B265" s="203">
        <f t="shared" si="125"/>
        <v>0</v>
      </c>
    </row>
    <row r="266" spans="1:2" x14ac:dyDescent="0.25">
      <c r="A266" s="129">
        <f t="shared" si="124"/>
        <v>80338</v>
      </c>
      <c r="B266" s="203">
        <f t="shared" si="125"/>
        <v>0</v>
      </c>
    </row>
    <row r="267" spans="1:2" x14ac:dyDescent="0.25">
      <c r="A267" s="129">
        <f t="shared" si="124"/>
        <v>80339</v>
      </c>
      <c r="B267" s="203">
        <f t="shared" si="125"/>
        <v>0</v>
      </c>
    </row>
    <row r="268" spans="1:2" x14ac:dyDescent="0.25">
      <c r="A268" s="129">
        <f t="shared" si="124"/>
        <v>80340</v>
      </c>
      <c r="B268" s="203">
        <f t="shared" si="125"/>
        <v>0</v>
      </c>
    </row>
    <row r="269" spans="1:2" x14ac:dyDescent="0.25">
      <c r="A269" s="129">
        <f t="shared" si="124"/>
        <v>80399</v>
      </c>
      <c r="B269" s="203">
        <f t="shared" si="125"/>
        <v>0</v>
      </c>
    </row>
    <row r="270" spans="1:2" x14ac:dyDescent="0.25">
      <c r="A270" s="129">
        <f t="shared" si="124"/>
        <v>80400</v>
      </c>
      <c r="B270" s="203">
        <f t="shared" si="125"/>
        <v>0</v>
      </c>
    </row>
    <row r="271" spans="1:2" x14ac:dyDescent="0.25">
      <c r="A271" s="129">
        <f t="shared" si="124"/>
        <v>4501355333</v>
      </c>
      <c r="B271" s="203" t="str">
        <f t="shared" si="125"/>
        <v>11AM</v>
      </c>
    </row>
    <row r="272" spans="1:2" x14ac:dyDescent="0.25">
      <c r="A272" s="129">
        <f t="shared" si="124"/>
        <v>4501355334</v>
      </c>
      <c r="B272" s="203" t="str">
        <f t="shared" si="125"/>
        <v>1PM</v>
      </c>
    </row>
    <row r="273" spans="1:2" x14ac:dyDescent="0.25">
      <c r="A273" s="129">
        <f t="shared" si="124"/>
        <v>4501355324</v>
      </c>
      <c r="B273" s="203" t="str">
        <f t="shared" si="125"/>
        <v>3PM</v>
      </c>
    </row>
    <row r="274" spans="1:2" x14ac:dyDescent="0.25">
      <c r="A274" s="129" t="e">
        <f>#REF!</f>
        <v>#REF!</v>
      </c>
      <c r="B274" s="203" t="e">
        <f>#REF!</f>
        <v>#REF!</v>
      </c>
    </row>
    <row r="275" spans="1:2" x14ac:dyDescent="0.25">
      <c r="A275" s="129" t="e">
        <f>#REF!</f>
        <v>#REF!</v>
      </c>
      <c r="B275" s="203" t="e">
        <f>#REF!</f>
        <v>#REF!</v>
      </c>
    </row>
    <row r="276" spans="1:2" x14ac:dyDescent="0.25">
      <c r="A276" s="129" t="str">
        <f>U58</f>
        <v>AMCOR</v>
      </c>
      <c r="B276" s="203">
        <f>X58</f>
        <v>0</v>
      </c>
    </row>
    <row r="277" spans="1:2" x14ac:dyDescent="0.25">
      <c r="A277" s="129" t="str">
        <f>U59</f>
        <v>CAPS</v>
      </c>
      <c r="B277" s="203">
        <f>X59</f>
        <v>0</v>
      </c>
    </row>
    <row r="278" spans="1:2" x14ac:dyDescent="0.25">
      <c r="A278" s="129" t="e">
        <f>#REF!</f>
        <v>#REF!</v>
      </c>
      <c r="B278" s="203" t="e">
        <f>#REF!</f>
        <v>#REF!</v>
      </c>
    </row>
  </sheetData>
  <sheetProtection formatCells="0" formatColumns="0" formatRows="0"/>
  <mergeCells count="17">
    <mergeCell ref="L76:L82"/>
    <mergeCell ref="O76:O82"/>
    <mergeCell ref="R76:R82"/>
    <mergeCell ref="U76:U82"/>
    <mergeCell ref="AB35:AJ35"/>
    <mergeCell ref="A65:I65"/>
    <mergeCell ref="L66:L72"/>
    <mergeCell ref="O66:O72"/>
    <mergeCell ref="R66:R72"/>
    <mergeCell ref="U66:U72"/>
    <mergeCell ref="A1:B1"/>
    <mergeCell ref="A3:I3"/>
    <mergeCell ref="J3:R3"/>
    <mergeCell ref="S3:AA3"/>
    <mergeCell ref="A35:I35"/>
    <mergeCell ref="J35:R35"/>
    <mergeCell ref="S35:AA35"/>
  </mergeCells>
  <conditionalFormatting sqref="AB35 J34:J35 S34:S35 AB37:AB43 AB49:AB50 A34:A35 AB52:AB65 A93 H103:H104 J85:J93 J95:J102 S83:S104 A103:A105 A31:A32 A15:A28 AK63:AK104 AB73:AB104 A59:A64 S58:S65 J58:J65">
    <cfRule type="cellIs" dxfId="5446" priority="351" operator="equal">
      <formula>"SLC"</formula>
    </cfRule>
  </conditionalFormatting>
  <conditionalFormatting sqref="AB35 J34:J35 S34:S35 AB37:AB43 AB49:AB50 A34:A35 AB52:AB65 A93 H103:H104 J85:J93 J95:J102 S83:S104 A103:A105 A31:A32 A15:A28 AK63:AK104 AB73:AB104 A59:A64 S58:S65 J58:J65">
    <cfRule type="cellIs" dxfId="5445" priority="347" operator="equal">
      <formula>"IDF"</formula>
    </cfRule>
    <cfRule type="cellIs" dxfId="5444" priority="348" operator="equal">
      <formula>"Costco"</formula>
    </cfRule>
    <cfRule type="cellIs" dxfId="5443" priority="349" operator="equal">
      <formula>"Gutzy"</formula>
    </cfRule>
    <cfRule type="cellIs" dxfId="5442" priority="350" operator="equal">
      <formula>"LCP"</formula>
    </cfRule>
  </conditionalFormatting>
  <conditionalFormatting sqref="AB37:AB43 AB49:AB50 AB52:AB65 A93 H103:H104 J85:J93 J95:J102 S83:S104 A103:A104 A31:A32 A15:A28 AB73:AB104 A59:A64 S58:S65 J58:J65">
    <cfRule type="cellIs" dxfId="5441" priority="346" operator="equal">
      <formula>"Receiving"</formula>
    </cfRule>
  </conditionalFormatting>
  <conditionalFormatting sqref="AB51">
    <cfRule type="cellIs" dxfId="5440" priority="345" operator="equal">
      <formula>"SLC"</formula>
    </cfRule>
  </conditionalFormatting>
  <conditionalFormatting sqref="AB51">
    <cfRule type="cellIs" dxfId="5439" priority="341" operator="equal">
      <formula>"IDF"</formula>
    </cfRule>
    <cfRule type="cellIs" dxfId="5438" priority="342" operator="equal">
      <formula>"Costco"</formula>
    </cfRule>
    <cfRule type="cellIs" dxfId="5437" priority="343" operator="equal">
      <formula>"Gutzy"</formula>
    </cfRule>
    <cfRule type="cellIs" dxfId="5436" priority="344" operator="equal">
      <formula>"LCP"</formula>
    </cfRule>
  </conditionalFormatting>
  <conditionalFormatting sqref="AB51">
    <cfRule type="cellIs" dxfId="5435" priority="340" operator="equal">
      <formula>"Receiving"</formula>
    </cfRule>
  </conditionalFormatting>
  <conditionalFormatting sqref="AB44">
    <cfRule type="cellIs" dxfId="5434" priority="339" operator="equal">
      <formula>"SLC"</formula>
    </cfRule>
  </conditionalFormatting>
  <conditionalFormatting sqref="AB44">
    <cfRule type="cellIs" dxfId="5433" priority="335" operator="equal">
      <formula>"IDF"</formula>
    </cfRule>
    <cfRule type="cellIs" dxfId="5432" priority="336" operator="equal">
      <formula>"Costco"</formula>
    </cfRule>
    <cfRule type="cellIs" dxfId="5431" priority="337" operator="equal">
      <formula>"Gutzy"</formula>
    </cfRule>
    <cfRule type="cellIs" dxfId="5430" priority="338" operator="equal">
      <formula>"LCP"</formula>
    </cfRule>
  </conditionalFormatting>
  <conditionalFormatting sqref="AB44">
    <cfRule type="cellIs" dxfId="5429" priority="334" operator="equal">
      <formula>"Receiving"</formula>
    </cfRule>
  </conditionalFormatting>
  <conditionalFormatting sqref="AB45:AB47">
    <cfRule type="cellIs" dxfId="5428" priority="333" operator="equal">
      <formula>"SLC"</formula>
    </cfRule>
  </conditionalFormatting>
  <conditionalFormatting sqref="AB45:AB47">
    <cfRule type="cellIs" dxfId="5427" priority="329" operator="equal">
      <formula>"IDF"</formula>
    </cfRule>
    <cfRule type="cellIs" dxfId="5426" priority="330" operator="equal">
      <formula>"Costco"</formula>
    </cfRule>
    <cfRule type="cellIs" dxfId="5425" priority="331" operator="equal">
      <formula>"Gutzy"</formula>
    </cfRule>
    <cfRule type="cellIs" dxfId="5424" priority="332" operator="equal">
      <formula>"LCP"</formula>
    </cfRule>
  </conditionalFormatting>
  <conditionalFormatting sqref="AB45:AB47">
    <cfRule type="cellIs" dxfId="5423" priority="328" operator="equal">
      <formula>"Receiving"</formula>
    </cfRule>
  </conditionalFormatting>
  <conditionalFormatting sqref="AB48">
    <cfRule type="cellIs" dxfId="5422" priority="327" operator="equal">
      <formula>"SLC"</formula>
    </cfRule>
  </conditionalFormatting>
  <conditionalFormatting sqref="AB48">
    <cfRule type="cellIs" dxfId="5421" priority="323" operator="equal">
      <formula>"IDF"</formula>
    </cfRule>
    <cfRule type="cellIs" dxfId="5420" priority="324" operator="equal">
      <formula>"Costco"</formula>
    </cfRule>
    <cfRule type="cellIs" dxfId="5419" priority="325" operator="equal">
      <formula>"Gutzy"</formula>
    </cfRule>
    <cfRule type="cellIs" dxfId="5418" priority="326" operator="equal">
      <formula>"LCP"</formula>
    </cfRule>
  </conditionalFormatting>
  <conditionalFormatting sqref="AB48">
    <cfRule type="cellIs" dxfId="5417" priority="322" operator="equal">
      <formula>"Receiving"</formula>
    </cfRule>
  </conditionalFormatting>
  <conditionalFormatting sqref="I105">
    <cfRule type="cellIs" dxfId="5416" priority="321" operator="equal">
      <formula>"SLC"</formula>
    </cfRule>
  </conditionalFormatting>
  <conditionalFormatting sqref="I105">
    <cfRule type="cellIs" dxfId="5415" priority="317" operator="equal">
      <formula>"IDF"</formula>
    </cfRule>
    <cfRule type="cellIs" dxfId="5414" priority="318" operator="equal">
      <formula>"Costco"</formula>
    </cfRule>
    <cfRule type="cellIs" dxfId="5413" priority="319" operator="equal">
      <formula>"Gutzy"</formula>
    </cfRule>
    <cfRule type="cellIs" dxfId="5412" priority="320" operator="equal">
      <formula>"LCP"</formula>
    </cfRule>
  </conditionalFormatting>
  <conditionalFormatting sqref="Q105">
    <cfRule type="cellIs" dxfId="5411" priority="316" operator="equal">
      <formula>"SLC"</formula>
    </cfRule>
  </conditionalFormatting>
  <conditionalFormatting sqref="Q105">
    <cfRule type="cellIs" dxfId="5410" priority="312" operator="equal">
      <formula>"IDF"</formula>
    </cfRule>
    <cfRule type="cellIs" dxfId="5409" priority="313" operator="equal">
      <formula>"Costco"</formula>
    </cfRule>
    <cfRule type="cellIs" dxfId="5408" priority="314" operator="equal">
      <formula>"Gutzy"</formula>
    </cfRule>
    <cfRule type="cellIs" dxfId="5407" priority="315" operator="equal">
      <formula>"LCP"</formula>
    </cfRule>
  </conditionalFormatting>
  <conditionalFormatting sqref="Y105">
    <cfRule type="cellIs" dxfId="5406" priority="311" operator="equal">
      <formula>"SLC"</formula>
    </cfRule>
  </conditionalFormatting>
  <conditionalFormatting sqref="Y105">
    <cfRule type="cellIs" dxfId="5405" priority="307" operator="equal">
      <formula>"IDF"</formula>
    </cfRule>
    <cfRule type="cellIs" dxfId="5404" priority="308" operator="equal">
      <formula>"Costco"</formula>
    </cfRule>
    <cfRule type="cellIs" dxfId="5403" priority="309" operator="equal">
      <formula>"Gutzy"</formula>
    </cfRule>
    <cfRule type="cellIs" dxfId="5402" priority="310" operator="equal">
      <formula>"LCP"</formula>
    </cfRule>
  </conditionalFormatting>
  <conditionalFormatting sqref="AG105">
    <cfRule type="cellIs" dxfId="5401" priority="306" operator="equal">
      <formula>"SLC"</formula>
    </cfRule>
  </conditionalFormatting>
  <conditionalFormatting sqref="AG105">
    <cfRule type="cellIs" dxfId="5400" priority="302" operator="equal">
      <formula>"IDF"</formula>
    </cfRule>
    <cfRule type="cellIs" dxfId="5399" priority="303" operator="equal">
      <formula>"Costco"</formula>
    </cfRule>
    <cfRule type="cellIs" dxfId="5398" priority="304" operator="equal">
      <formula>"Gutzy"</formula>
    </cfRule>
    <cfRule type="cellIs" dxfId="5397" priority="305" operator="equal">
      <formula>"LCP"</formula>
    </cfRule>
  </conditionalFormatting>
  <conditionalFormatting sqref="AO105">
    <cfRule type="cellIs" dxfId="5396" priority="301" operator="equal">
      <formula>"SLC"</formula>
    </cfRule>
  </conditionalFormatting>
  <conditionalFormatting sqref="AO105">
    <cfRule type="cellIs" dxfId="5395" priority="297" operator="equal">
      <formula>"IDF"</formula>
    </cfRule>
    <cfRule type="cellIs" dxfId="5394" priority="298" operator="equal">
      <formula>"Costco"</formula>
    </cfRule>
    <cfRule type="cellIs" dxfId="5393" priority="299" operator="equal">
      <formula>"Gutzy"</formula>
    </cfRule>
    <cfRule type="cellIs" dxfId="5392" priority="300" operator="equal">
      <formula>"LCP"</formula>
    </cfRule>
  </conditionalFormatting>
  <conditionalFormatting sqref="AW105">
    <cfRule type="cellIs" dxfId="5391" priority="296" operator="equal">
      <formula>"SLC"</formula>
    </cfRule>
  </conditionalFormatting>
  <conditionalFormatting sqref="AW105">
    <cfRule type="cellIs" dxfId="5390" priority="292" operator="equal">
      <formula>"IDF"</formula>
    </cfRule>
    <cfRule type="cellIs" dxfId="5389" priority="293" operator="equal">
      <formula>"Costco"</formula>
    </cfRule>
    <cfRule type="cellIs" dxfId="5388" priority="294" operator="equal">
      <formula>"Gutzy"</formula>
    </cfRule>
    <cfRule type="cellIs" dxfId="5387" priority="295" operator="equal">
      <formula>"LCP"</formula>
    </cfRule>
  </conditionalFormatting>
  <conditionalFormatting sqref="J30">
    <cfRule type="cellIs" dxfId="5386" priority="291" operator="equal">
      <formula>"SLC"</formula>
    </cfRule>
  </conditionalFormatting>
  <conditionalFormatting sqref="J30">
    <cfRule type="cellIs" dxfId="5385" priority="287" operator="equal">
      <formula>"IDF"</formula>
    </cfRule>
    <cfRule type="cellIs" dxfId="5384" priority="288" operator="equal">
      <formula>"Costco"</formula>
    </cfRule>
    <cfRule type="cellIs" dxfId="5383" priority="289" operator="equal">
      <formula>"Gutzy"</formula>
    </cfRule>
    <cfRule type="cellIs" dxfId="5382" priority="290" operator="equal">
      <formula>"LCP"</formula>
    </cfRule>
  </conditionalFormatting>
  <conditionalFormatting sqref="J30">
    <cfRule type="cellIs" dxfId="5381" priority="286" operator="equal">
      <formula>"Receiving"</formula>
    </cfRule>
  </conditionalFormatting>
  <conditionalFormatting sqref="S23 S28:S29 S31:S33">
    <cfRule type="cellIs" dxfId="5380" priority="285" operator="equal">
      <formula>"SLC"</formula>
    </cfRule>
  </conditionalFormatting>
  <conditionalFormatting sqref="S23 S28:S29 S31:S33">
    <cfRule type="cellIs" dxfId="5379" priority="281" operator="equal">
      <formula>"IDF"</formula>
    </cfRule>
    <cfRule type="cellIs" dxfId="5378" priority="282" operator="equal">
      <formula>"Costco"</formula>
    </cfRule>
    <cfRule type="cellIs" dxfId="5377" priority="283" operator="equal">
      <formula>"Gutzy"</formula>
    </cfRule>
    <cfRule type="cellIs" dxfId="5376" priority="284" operator="equal">
      <formula>"LCP"</formula>
    </cfRule>
  </conditionalFormatting>
  <conditionalFormatting sqref="S23 S28:S29 S31:S33">
    <cfRule type="cellIs" dxfId="5375" priority="280" operator="equal">
      <formula>"Receiving"</formula>
    </cfRule>
  </conditionalFormatting>
  <conditionalFormatting sqref="J94">
    <cfRule type="cellIs" dxfId="5374" priority="279" operator="equal">
      <formula>"SLC"</formula>
    </cfRule>
  </conditionalFormatting>
  <conditionalFormatting sqref="J94">
    <cfRule type="cellIs" dxfId="5373" priority="275" operator="equal">
      <formula>"IDF"</formula>
    </cfRule>
    <cfRule type="cellIs" dxfId="5372" priority="276" operator="equal">
      <formula>"Costco"</formula>
    </cfRule>
    <cfRule type="cellIs" dxfId="5371" priority="277" operator="equal">
      <formula>"Gutzy"</formula>
    </cfRule>
    <cfRule type="cellIs" dxfId="5370" priority="278" operator="equal">
      <formula>"LCP"</formula>
    </cfRule>
  </conditionalFormatting>
  <conditionalFormatting sqref="J94">
    <cfRule type="cellIs" dxfId="5369" priority="274" operator="equal">
      <formula>"Receiving"</formula>
    </cfRule>
  </conditionalFormatting>
  <conditionalFormatting sqref="J33">
    <cfRule type="cellIs" dxfId="5368" priority="273" operator="equal">
      <formula>"SLC"</formula>
    </cfRule>
  </conditionalFormatting>
  <conditionalFormatting sqref="J33">
    <cfRule type="cellIs" dxfId="5367" priority="269" operator="equal">
      <formula>"IDF"</formula>
    </cfRule>
    <cfRule type="cellIs" dxfId="5366" priority="270" operator="equal">
      <formula>"Costco"</formula>
    </cfRule>
    <cfRule type="cellIs" dxfId="5365" priority="271" operator="equal">
      <formula>"Gutzy"</formula>
    </cfRule>
    <cfRule type="cellIs" dxfId="5364" priority="272" operator="equal">
      <formula>"LCP"</formula>
    </cfRule>
  </conditionalFormatting>
  <conditionalFormatting sqref="J33">
    <cfRule type="cellIs" dxfId="5363" priority="268" operator="equal">
      <formula>"Receiving"</formula>
    </cfRule>
  </conditionalFormatting>
  <conditionalFormatting sqref="J30:J33">
    <cfRule type="cellIs" dxfId="5362" priority="267" operator="equal">
      <formula>"SLC"</formula>
    </cfRule>
  </conditionalFormatting>
  <conditionalFormatting sqref="J30:J33">
    <cfRule type="cellIs" dxfId="5361" priority="263" operator="equal">
      <formula>"IDF"</formula>
    </cfRule>
    <cfRule type="cellIs" dxfId="5360" priority="264" operator="equal">
      <formula>"Costco"</formula>
    </cfRule>
    <cfRule type="cellIs" dxfId="5359" priority="265" operator="equal">
      <formula>"Gutzy"</formula>
    </cfRule>
    <cfRule type="cellIs" dxfId="5358" priority="266" operator="equal">
      <formula>"LCP"</formula>
    </cfRule>
  </conditionalFormatting>
  <conditionalFormatting sqref="J30:J33">
    <cfRule type="cellIs" dxfId="5357" priority="262" operator="equal">
      <formula>"Receiving"</formula>
    </cfRule>
  </conditionalFormatting>
  <conditionalFormatting sqref="S30">
    <cfRule type="cellIs" dxfId="5356" priority="261" operator="equal">
      <formula>"SLC"</formula>
    </cfRule>
  </conditionalFormatting>
  <conditionalFormatting sqref="S30">
    <cfRule type="cellIs" dxfId="5355" priority="257" operator="equal">
      <formula>"IDF"</formula>
    </cfRule>
    <cfRule type="cellIs" dxfId="5354" priority="258" operator="equal">
      <formula>"Costco"</formula>
    </cfRule>
    <cfRule type="cellIs" dxfId="5353" priority="259" operator="equal">
      <formula>"Gutzy"</formula>
    </cfRule>
    <cfRule type="cellIs" dxfId="5352" priority="260" operator="equal">
      <formula>"LCP"</formula>
    </cfRule>
  </conditionalFormatting>
  <conditionalFormatting sqref="S30">
    <cfRule type="cellIs" dxfId="5351" priority="256" operator="equal">
      <formula>"Receiving"</formula>
    </cfRule>
  </conditionalFormatting>
  <conditionalFormatting sqref="J29 J5:J18">
    <cfRule type="cellIs" dxfId="5350" priority="249" operator="equal">
      <formula>"SLC"</formula>
    </cfRule>
  </conditionalFormatting>
  <conditionalFormatting sqref="J29 J5:J18">
    <cfRule type="cellIs" dxfId="5349" priority="245" operator="equal">
      <formula>"IDF"</formula>
    </cfRule>
    <cfRule type="cellIs" dxfId="5348" priority="246" operator="equal">
      <formula>"Costco"</formula>
    </cfRule>
    <cfRule type="cellIs" dxfId="5347" priority="247" operator="equal">
      <formula>"Gutzy"</formula>
    </cfRule>
    <cfRule type="cellIs" dxfId="5346" priority="248" operator="equal">
      <formula>"LCP"</formula>
    </cfRule>
  </conditionalFormatting>
  <conditionalFormatting sqref="J29 J5:J18">
    <cfRule type="cellIs" dxfId="5345" priority="244" operator="equal">
      <formula>"Receiving"</formula>
    </cfRule>
  </conditionalFormatting>
  <conditionalFormatting sqref="J19:J27">
    <cfRule type="cellIs" dxfId="5344" priority="243" operator="equal">
      <formula>"SLC"</formula>
    </cfRule>
  </conditionalFormatting>
  <conditionalFormatting sqref="J19:J27">
    <cfRule type="cellIs" dxfId="5343" priority="239" operator="equal">
      <formula>"IDF"</formula>
    </cfRule>
    <cfRule type="cellIs" dxfId="5342" priority="240" operator="equal">
      <formula>"Costco"</formula>
    </cfRule>
    <cfRule type="cellIs" dxfId="5341" priority="241" operator="equal">
      <formula>"Gutzy"</formula>
    </cfRule>
    <cfRule type="cellIs" dxfId="5340" priority="242" operator="equal">
      <formula>"LCP"</formula>
    </cfRule>
  </conditionalFormatting>
  <conditionalFormatting sqref="J19:J27">
    <cfRule type="cellIs" dxfId="5339" priority="238" operator="equal">
      <formula>"Receiving"</formula>
    </cfRule>
  </conditionalFormatting>
  <conditionalFormatting sqref="S5:S18">
    <cfRule type="cellIs" dxfId="5338" priority="237" operator="equal">
      <formula>"SLC"</formula>
    </cfRule>
  </conditionalFormatting>
  <conditionalFormatting sqref="S5:S18">
    <cfRule type="cellIs" dxfId="5337" priority="233" operator="equal">
      <formula>"IDF"</formula>
    </cfRule>
    <cfRule type="cellIs" dxfId="5336" priority="234" operator="equal">
      <formula>"Costco"</formula>
    </cfRule>
    <cfRule type="cellIs" dxfId="5335" priority="235" operator="equal">
      <formula>"Gutzy"</formula>
    </cfRule>
    <cfRule type="cellIs" dxfId="5334" priority="236" operator="equal">
      <formula>"LCP"</formula>
    </cfRule>
  </conditionalFormatting>
  <conditionalFormatting sqref="S5:S18">
    <cfRule type="cellIs" dxfId="5333" priority="232" operator="equal">
      <formula>"Receiving"</formula>
    </cfRule>
  </conditionalFormatting>
  <conditionalFormatting sqref="S19:S23">
    <cfRule type="cellIs" dxfId="5332" priority="231" operator="equal">
      <formula>"SLC"</formula>
    </cfRule>
  </conditionalFormatting>
  <conditionalFormatting sqref="S19:S23">
    <cfRule type="cellIs" dxfId="5331" priority="227" operator="equal">
      <formula>"IDF"</formula>
    </cfRule>
    <cfRule type="cellIs" dxfId="5330" priority="228" operator="equal">
      <formula>"Costco"</formula>
    </cfRule>
    <cfRule type="cellIs" dxfId="5329" priority="229" operator="equal">
      <formula>"Gutzy"</formula>
    </cfRule>
    <cfRule type="cellIs" dxfId="5328" priority="230" operator="equal">
      <formula>"LCP"</formula>
    </cfRule>
  </conditionalFormatting>
  <conditionalFormatting sqref="S19:S23">
    <cfRule type="cellIs" dxfId="5327" priority="226" operator="equal">
      <formula>"Receiving"</formula>
    </cfRule>
  </conditionalFormatting>
  <conditionalFormatting sqref="S24 S26:S27">
    <cfRule type="cellIs" dxfId="5326" priority="225" operator="equal">
      <formula>"SLC"</formula>
    </cfRule>
  </conditionalFormatting>
  <conditionalFormatting sqref="S24 S26:S27">
    <cfRule type="cellIs" dxfId="5325" priority="221" operator="equal">
      <formula>"IDF"</formula>
    </cfRule>
    <cfRule type="cellIs" dxfId="5324" priority="222" operator="equal">
      <formula>"Costco"</formula>
    </cfRule>
    <cfRule type="cellIs" dxfId="5323" priority="223" operator="equal">
      <formula>"Gutzy"</formula>
    </cfRule>
    <cfRule type="cellIs" dxfId="5322" priority="224" operator="equal">
      <formula>"LCP"</formula>
    </cfRule>
  </conditionalFormatting>
  <conditionalFormatting sqref="S24 S26:S27">
    <cfRule type="cellIs" dxfId="5321" priority="220" operator="equal">
      <formula>"Receiving"</formula>
    </cfRule>
  </conditionalFormatting>
  <conditionalFormatting sqref="A33">
    <cfRule type="cellIs" dxfId="5320" priority="219" operator="equal">
      <formula>"SLC"</formula>
    </cfRule>
  </conditionalFormatting>
  <conditionalFormatting sqref="A33">
    <cfRule type="cellIs" dxfId="5319" priority="215" operator="equal">
      <formula>"IDF"</formula>
    </cfRule>
    <cfRule type="cellIs" dxfId="5318" priority="216" operator="equal">
      <formula>"Costco"</formula>
    </cfRule>
    <cfRule type="cellIs" dxfId="5317" priority="217" operator="equal">
      <formula>"Gutzy"</formula>
    </cfRule>
    <cfRule type="cellIs" dxfId="5316" priority="218" operator="equal">
      <formula>"LCP"</formula>
    </cfRule>
  </conditionalFormatting>
  <conditionalFormatting sqref="A33">
    <cfRule type="cellIs" dxfId="5315" priority="214" operator="equal">
      <formula>"Receiving"</formula>
    </cfRule>
  </conditionalFormatting>
  <conditionalFormatting sqref="A33">
    <cfRule type="cellIs" dxfId="5314" priority="213" operator="equal">
      <formula>"SLC"</formula>
    </cfRule>
  </conditionalFormatting>
  <conditionalFormatting sqref="A33">
    <cfRule type="cellIs" dxfId="5313" priority="209" operator="equal">
      <formula>"IDF"</formula>
    </cfRule>
    <cfRule type="cellIs" dxfId="5312" priority="210" operator="equal">
      <formula>"Costco"</formula>
    </cfRule>
    <cfRule type="cellIs" dxfId="5311" priority="211" operator="equal">
      <formula>"Gutzy"</formula>
    </cfRule>
    <cfRule type="cellIs" dxfId="5310" priority="212" operator="equal">
      <formula>"LCP"</formula>
    </cfRule>
  </conditionalFormatting>
  <conditionalFormatting sqref="A33">
    <cfRule type="cellIs" dxfId="5309" priority="208" operator="equal">
      <formula>"Receiving"</formula>
    </cfRule>
  </conditionalFormatting>
  <conditionalFormatting sqref="A65">
    <cfRule type="cellIs" dxfId="5308" priority="207" operator="equal">
      <formula>"SLC"</formula>
    </cfRule>
  </conditionalFormatting>
  <conditionalFormatting sqref="A65">
    <cfRule type="cellIs" dxfId="5307" priority="203" operator="equal">
      <formula>"IDF"</formula>
    </cfRule>
    <cfRule type="cellIs" dxfId="5306" priority="204" operator="equal">
      <formula>"Costco"</formula>
    </cfRule>
    <cfRule type="cellIs" dxfId="5305" priority="205" operator="equal">
      <formula>"Gutzy"</formula>
    </cfRule>
    <cfRule type="cellIs" dxfId="5304" priority="206" operator="equal">
      <formula>"LCP"</formula>
    </cfRule>
  </conditionalFormatting>
  <conditionalFormatting sqref="A59">
    <cfRule type="cellIs" dxfId="5303" priority="202" operator="equal">
      <formula>"SLC"</formula>
    </cfRule>
  </conditionalFormatting>
  <conditionalFormatting sqref="A59">
    <cfRule type="cellIs" dxfId="5302" priority="198" operator="equal">
      <formula>"IDF"</formula>
    </cfRule>
    <cfRule type="cellIs" dxfId="5301" priority="199" operator="equal">
      <formula>"Costco"</formula>
    </cfRule>
    <cfRule type="cellIs" dxfId="5300" priority="200" operator="equal">
      <formula>"Gutzy"</formula>
    </cfRule>
    <cfRule type="cellIs" dxfId="5299" priority="201" operator="equal">
      <formula>"LCP"</formula>
    </cfRule>
  </conditionalFormatting>
  <conditionalFormatting sqref="A59">
    <cfRule type="cellIs" dxfId="5298" priority="197" operator="equal">
      <formula>"Receiving"</formula>
    </cfRule>
  </conditionalFormatting>
  <conditionalFormatting sqref="A37:A50">
    <cfRule type="cellIs" dxfId="5297" priority="184" operator="equal">
      <formula>"SLC"</formula>
    </cfRule>
  </conditionalFormatting>
  <conditionalFormatting sqref="A37:A50">
    <cfRule type="cellIs" dxfId="5296" priority="180" operator="equal">
      <formula>"IDF"</formula>
    </cfRule>
    <cfRule type="cellIs" dxfId="5295" priority="181" operator="equal">
      <formula>"Costco"</formula>
    </cfRule>
    <cfRule type="cellIs" dxfId="5294" priority="182" operator="equal">
      <formula>"Gutzy"</formula>
    </cfRule>
    <cfRule type="cellIs" dxfId="5293" priority="183" operator="equal">
      <formula>"LCP"</formula>
    </cfRule>
  </conditionalFormatting>
  <conditionalFormatting sqref="A37:A50">
    <cfRule type="cellIs" dxfId="5292" priority="179" operator="equal">
      <formula>"Receiving"</formula>
    </cfRule>
  </conditionalFormatting>
  <conditionalFormatting sqref="A51:A57">
    <cfRule type="cellIs" dxfId="5291" priority="178" operator="equal">
      <formula>"SLC"</formula>
    </cfRule>
  </conditionalFormatting>
  <conditionalFormatting sqref="A51:A57">
    <cfRule type="cellIs" dxfId="5290" priority="174" operator="equal">
      <formula>"IDF"</formula>
    </cfRule>
    <cfRule type="cellIs" dxfId="5289" priority="175" operator="equal">
      <formula>"Costco"</formula>
    </cfRule>
    <cfRule type="cellIs" dxfId="5288" priority="176" operator="equal">
      <formula>"Gutzy"</formula>
    </cfRule>
    <cfRule type="cellIs" dxfId="5287" priority="177" operator="equal">
      <formula>"LCP"</formula>
    </cfRule>
  </conditionalFormatting>
  <conditionalFormatting sqref="A51:A57">
    <cfRule type="cellIs" dxfId="5286" priority="173" operator="equal">
      <formula>"Receiving"</formula>
    </cfRule>
  </conditionalFormatting>
  <conditionalFormatting sqref="J37:J50">
    <cfRule type="cellIs" dxfId="5285" priority="160" operator="equal">
      <formula>"SLC"</formula>
    </cfRule>
  </conditionalFormatting>
  <conditionalFormatting sqref="J37:J50">
    <cfRule type="cellIs" dxfId="5284" priority="156" operator="equal">
      <formula>"IDF"</formula>
    </cfRule>
    <cfRule type="cellIs" dxfId="5283" priority="157" operator="equal">
      <formula>"Costco"</formula>
    </cfRule>
    <cfRule type="cellIs" dxfId="5282" priority="158" operator="equal">
      <formula>"Gutzy"</formula>
    </cfRule>
    <cfRule type="cellIs" dxfId="5281" priority="159" operator="equal">
      <formula>"LCP"</formula>
    </cfRule>
  </conditionalFormatting>
  <conditionalFormatting sqref="J37:J50">
    <cfRule type="cellIs" dxfId="5280" priority="155" operator="equal">
      <formula>"Receiving"</formula>
    </cfRule>
  </conditionalFormatting>
  <conditionalFormatting sqref="J51:J55">
    <cfRule type="cellIs" dxfId="5279" priority="154" operator="equal">
      <formula>"SLC"</formula>
    </cfRule>
  </conditionalFormatting>
  <conditionalFormatting sqref="J51:J55">
    <cfRule type="cellIs" dxfId="5278" priority="150" operator="equal">
      <formula>"IDF"</formula>
    </cfRule>
    <cfRule type="cellIs" dxfId="5277" priority="151" operator="equal">
      <formula>"Costco"</formula>
    </cfRule>
    <cfRule type="cellIs" dxfId="5276" priority="152" operator="equal">
      <formula>"Gutzy"</formula>
    </cfRule>
    <cfRule type="cellIs" dxfId="5275" priority="153" operator="equal">
      <formula>"LCP"</formula>
    </cfRule>
  </conditionalFormatting>
  <conditionalFormatting sqref="J51:J55">
    <cfRule type="cellIs" dxfId="5274" priority="149" operator="equal">
      <formula>"Receiving"</formula>
    </cfRule>
  </conditionalFormatting>
  <conditionalFormatting sqref="S58">
    <cfRule type="cellIs" dxfId="5273" priority="148" operator="equal">
      <formula>"SLC"</formula>
    </cfRule>
  </conditionalFormatting>
  <conditionalFormatting sqref="S58">
    <cfRule type="cellIs" dxfId="5272" priority="144" operator="equal">
      <formula>"IDF"</formula>
    </cfRule>
    <cfRule type="cellIs" dxfId="5271" priority="145" operator="equal">
      <formula>"Costco"</formula>
    </cfRule>
    <cfRule type="cellIs" dxfId="5270" priority="146" operator="equal">
      <formula>"Gutzy"</formula>
    </cfRule>
    <cfRule type="cellIs" dxfId="5269" priority="147" operator="equal">
      <formula>"LCP"</formula>
    </cfRule>
  </conditionalFormatting>
  <conditionalFormatting sqref="S58">
    <cfRule type="cellIs" dxfId="5268" priority="143" operator="equal">
      <formula>"Receiving"</formula>
    </cfRule>
  </conditionalFormatting>
  <conditionalFormatting sqref="S37:S53">
    <cfRule type="cellIs" dxfId="5267" priority="130" operator="equal">
      <formula>"SLC"</formula>
    </cfRule>
  </conditionalFormatting>
  <conditionalFormatting sqref="S37:S53">
    <cfRule type="cellIs" dxfId="5266" priority="126" operator="equal">
      <formula>"IDF"</formula>
    </cfRule>
    <cfRule type="cellIs" dxfId="5265" priority="127" operator="equal">
      <formula>"Costco"</formula>
    </cfRule>
    <cfRule type="cellIs" dxfId="5264" priority="128" operator="equal">
      <formula>"Gutzy"</formula>
    </cfRule>
    <cfRule type="cellIs" dxfId="5263" priority="129" operator="equal">
      <formula>"LCP"</formula>
    </cfRule>
  </conditionalFormatting>
  <conditionalFormatting sqref="S37:S53">
    <cfRule type="cellIs" dxfId="5262" priority="125" operator="equal">
      <formula>"Receiving"</formula>
    </cfRule>
  </conditionalFormatting>
  <conditionalFormatting sqref="S54:S57">
    <cfRule type="cellIs" dxfId="5261" priority="124" operator="equal">
      <formula>"SLC"</formula>
    </cfRule>
  </conditionalFormatting>
  <conditionalFormatting sqref="S54:S57">
    <cfRule type="cellIs" dxfId="5260" priority="120" operator="equal">
      <formula>"IDF"</formula>
    </cfRule>
    <cfRule type="cellIs" dxfId="5259" priority="121" operator="equal">
      <formula>"Costco"</formula>
    </cfRule>
    <cfRule type="cellIs" dxfId="5258" priority="122" operator="equal">
      <formula>"Gutzy"</formula>
    </cfRule>
    <cfRule type="cellIs" dxfId="5257" priority="123" operator="equal">
      <formula>"LCP"</formula>
    </cfRule>
  </conditionalFormatting>
  <conditionalFormatting sqref="S54:S57">
    <cfRule type="cellIs" dxfId="5256" priority="119" operator="equal">
      <formula>"Receiving"</formula>
    </cfRule>
  </conditionalFormatting>
  <conditionalFormatting sqref="A92">
    <cfRule type="cellIs" dxfId="5255" priority="118" operator="equal">
      <formula>"SLC"</formula>
    </cfRule>
  </conditionalFormatting>
  <conditionalFormatting sqref="A92">
    <cfRule type="cellIs" dxfId="5254" priority="114" operator="equal">
      <formula>"IDF"</formula>
    </cfRule>
    <cfRule type="cellIs" dxfId="5253" priority="115" operator="equal">
      <formula>"Costco"</formula>
    </cfRule>
    <cfRule type="cellIs" dxfId="5252" priority="116" operator="equal">
      <formula>"Gutzy"</formula>
    </cfRule>
    <cfRule type="cellIs" dxfId="5251" priority="117" operator="equal">
      <formula>"LCP"</formula>
    </cfRule>
  </conditionalFormatting>
  <conditionalFormatting sqref="A92">
    <cfRule type="cellIs" dxfId="5250" priority="113" operator="equal">
      <formula>"Receiving"</formula>
    </cfRule>
  </conditionalFormatting>
  <conditionalFormatting sqref="A90:A92">
    <cfRule type="cellIs" dxfId="5249" priority="112" operator="equal">
      <formula>"SLC"</formula>
    </cfRule>
  </conditionalFormatting>
  <conditionalFormatting sqref="A90:A92">
    <cfRule type="cellIs" dxfId="5248" priority="108" operator="equal">
      <formula>"IDF"</formula>
    </cfRule>
    <cfRule type="cellIs" dxfId="5247" priority="109" operator="equal">
      <formula>"Costco"</formula>
    </cfRule>
    <cfRule type="cellIs" dxfId="5246" priority="110" operator="equal">
      <formula>"Gutzy"</formula>
    </cfRule>
    <cfRule type="cellIs" dxfId="5245" priority="111" operator="equal">
      <formula>"LCP"</formula>
    </cfRule>
  </conditionalFormatting>
  <conditionalFormatting sqref="A90:A92">
    <cfRule type="cellIs" dxfId="5244" priority="107" operator="equal">
      <formula>"Receiving"</formula>
    </cfRule>
  </conditionalFormatting>
  <conditionalFormatting sqref="A87 A67:A80">
    <cfRule type="cellIs" dxfId="5243" priority="106" operator="equal">
      <formula>"SLC"</formula>
    </cfRule>
  </conditionalFormatting>
  <conditionalFormatting sqref="A87 A67:A80">
    <cfRule type="cellIs" dxfId="5242" priority="102" operator="equal">
      <formula>"IDF"</formula>
    </cfRule>
    <cfRule type="cellIs" dxfId="5241" priority="103" operator="equal">
      <formula>"Costco"</formula>
    </cfRule>
    <cfRule type="cellIs" dxfId="5240" priority="104" operator="equal">
      <formula>"Gutzy"</formula>
    </cfRule>
    <cfRule type="cellIs" dxfId="5239" priority="105" operator="equal">
      <formula>"LCP"</formula>
    </cfRule>
  </conditionalFormatting>
  <conditionalFormatting sqref="A87 A67:A80">
    <cfRule type="cellIs" dxfId="5238" priority="101" operator="equal">
      <formula>"Receiving"</formula>
    </cfRule>
  </conditionalFormatting>
  <conditionalFormatting sqref="A81:A86">
    <cfRule type="cellIs" dxfId="5237" priority="100" operator="equal">
      <formula>"SLC"</formula>
    </cfRule>
  </conditionalFormatting>
  <conditionalFormatting sqref="A81:A86">
    <cfRule type="cellIs" dxfId="5236" priority="96" operator="equal">
      <formula>"IDF"</formula>
    </cfRule>
    <cfRule type="cellIs" dxfId="5235" priority="97" operator="equal">
      <formula>"Costco"</formula>
    </cfRule>
    <cfRule type="cellIs" dxfId="5234" priority="98" operator="equal">
      <formula>"Gutzy"</formula>
    </cfRule>
    <cfRule type="cellIs" dxfId="5233" priority="99" operator="equal">
      <formula>"LCP"</formula>
    </cfRule>
  </conditionalFormatting>
  <conditionalFormatting sqref="A81:A86">
    <cfRule type="cellIs" dxfId="5232" priority="95" operator="equal">
      <formula>"Receiving"</formula>
    </cfRule>
  </conditionalFormatting>
  <conditionalFormatting sqref="A94:A102 H94:H102">
    <cfRule type="cellIs" dxfId="5231" priority="94" operator="equal">
      <formula>"SLC"</formula>
    </cfRule>
  </conditionalFormatting>
  <conditionalFormatting sqref="A94:A102 H94:H102">
    <cfRule type="cellIs" dxfId="5230" priority="90" operator="equal">
      <formula>"IDF"</formula>
    </cfRule>
    <cfRule type="cellIs" dxfId="5229" priority="91" operator="equal">
      <formula>"Costco"</formula>
    </cfRule>
    <cfRule type="cellIs" dxfId="5228" priority="92" operator="equal">
      <formula>"Gutzy"</formula>
    </cfRule>
    <cfRule type="cellIs" dxfId="5227" priority="93" operator="equal">
      <formula>"LCP"</formula>
    </cfRule>
  </conditionalFormatting>
  <conditionalFormatting sqref="A94:A102 H94:H102">
    <cfRule type="cellIs" dxfId="5226" priority="89" operator="equal">
      <formula>"Receiving"</formula>
    </cfRule>
  </conditionalFormatting>
  <conditionalFormatting sqref="S76:S81 N67:N72 N76:N82">
    <cfRule type="cellIs" dxfId="5225" priority="88" operator="equal">
      <formula>"SLC"</formula>
    </cfRule>
  </conditionalFormatting>
  <conditionalFormatting sqref="S76:S81 N67:N72 N76:N82">
    <cfRule type="cellIs" dxfId="5224" priority="84" operator="equal">
      <formula>"IDF"</formula>
    </cfRule>
    <cfRule type="cellIs" dxfId="5223" priority="85" operator="equal">
      <formula>"Costco"</formula>
    </cfRule>
    <cfRule type="cellIs" dxfId="5222" priority="86" operator="equal">
      <formula>"Gutzy"</formula>
    </cfRule>
    <cfRule type="cellIs" dxfId="5221" priority="87" operator="equal">
      <formula>"LCP"</formula>
    </cfRule>
  </conditionalFormatting>
  <conditionalFormatting sqref="S76:S81">
    <cfRule type="cellIs" dxfId="5220" priority="83" operator="equal">
      <formula>"Receiving"</formula>
    </cfRule>
  </conditionalFormatting>
  <conditionalFormatting sqref="Q67:Q71 T77:T82 W67:W72 O66 U76 L66:L72 S67:T72">
    <cfRule type="cellIs" dxfId="5219" priority="82" operator="equal">
      <formula>"SLC"</formula>
    </cfRule>
  </conditionalFormatting>
  <conditionalFormatting sqref="Q67:Q71 T77:T82 W67:W72 O66 U76 L66:L72 S67:T72">
    <cfRule type="cellIs" dxfId="5218" priority="78" operator="equal">
      <formula>"IDF"</formula>
    </cfRule>
    <cfRule type="cellIs" dxfId="5217" priority="79" operator="equal">
      <formula>"Costco"</formula>
    </cfRule>
    <cfRule type="cellIs" dxfId="5216" priority="80" operator="equal">
      <formula>"Gutzy"</formula>
    </cfRule>
    <cfRule type="cellIs" dxfId="5215" priority="81" operator="equal">
      <formula>"LCP"</formula>
    </cfRule>
  </conditionalFormatting>
  <conditionalFormatting sqref="Q77:Q82">
    <cfRule type="cellIs" dxfId="5214" priority="77" operator="equal">
      <formula>"SLC"</formula>
    </cfRule>
  </conditionalFormatting>
  <conditionalFormatting sqref="Q77:Q82">
    <cfRule type="cellIs" dxfId="5213" priority="73" operator="equal">
      <formula>"IDF"</formula>
    </cfRule>
    <cfRule type="cellIs" dxfId="5212" priority="74" operator="equal">
      <formula>"Costco"</formula>
    </cfRule>
    <cfRule type="cellIs" dxfId="5211" priority="75" operator="equal">
      <formula>"Gutzy"</formula>
    </cfRule>
    <cfRule type="cellIs" dxfId="5210" priority="76" operator="equal">
      <formula>"LCP"</formula>
    </cfRule>
  </conditionalFormatting>
  <conditionalFormatting sqref="W77:W82">
    <cfRule type="cellIs" dxfId="5209" priority="72" operator="equal">
      <formula>"SLC"</formula>
    </cfRule>
  </conditionalFormatting>
  <conditionalFormatting sqref="W77:W82">
    <cfRule type="cellIs" dxfId="5208" priority="68" operator="equal">
      <formula>"IDF"</formula>
    </cfRule>
    <cfRule type="cellIs" dxfId="5207" priority="69" operator="equal">
      <formula>"Costco"</formula>
    </cfRule>
    <cfRule type="cellIs" dxfId="5206" priority="70" operator="equal">
      <formula>"Gutzy"</formula>
    </cfRule>
    <cfRule type="cellIs" dxfId="5205" priority="71" operator="equal">
      <formula>"LCP"</formula>
    </cfRule>
  </conditionalFormatting>
  <conditionalFormatting sqref="N76:N82 U76 L66:L72 S67:S72">
    <cfRule type="cellIs" dxfId="5204" priority="67" operator="equal">
      <formula>"Receiving"</formula>
    </cfRule>
  </conditionalFormatting>
  <conditionalFormatting sqref="A29:A30">
    <cfRule type="cellIs" dxfId="5203" priority="66" operator="equal">
      <formula>"SLC"</formula>
    </cfRule>
  </conditionalFormatting>
  <conditionalFormatting sqref="A29:A30">
    <cfRule type="cellIs" dxfId="5202" priority="62" operator="equal">
      <formula>"IDF"</formula>
    </cfRule>
    <cfRule type="cellIs" dxfId="5201" priority="63" operator="equal">
      <formula>"Costco"</formula>
    </cfRule>
    <cfRule type="cellIs" dxfId="5200" priority="64" operator="equal">
      <formula>"Gutzy"</formula>
    </cfRule>
    <cfRule type="cellIs" dxfId="5199" priority="65" operator="equal">
      <formula>"LCP"</formula>
    </cfRule>
  </conditionalFormatting>
  <conditionalFormatting sqref="A29:A30">
    <cfRule type="cellIs" dxfId="5198" priority="61" operator="equal">
      <formula>"Receiving"</formula>
    </cfRule>
  </conditionalFormatting>
  <conditionalFormatting sqref="A89">
    <cfRule type="cellIs" dxfId="5197" priority="60" operator="equal">
      <formula>"SLC"</formula>
    </cfRule>
  </conditionalFormatting>
  <conditionalFormatting sqref="A89">
    <cfRule type="cellIs" dxfId="5196" priority="56" operator="equal">
      <formula>"IDF"</formula>
    </cfRule>
    <cfRule type="cellIs" dxfId="5195" priority="57" operator="equal">
      <formula>"Costco"</formula>
    </cfRule>
    <cfRule type="cellIs" dxfId="5194" priority="58" operator="equal">
      <formula>"Gutzy"</formula>
    </cfRule>
    <cfRule type="cellIs" dxfId="5193" priority="59" operator="equal">
      <formula>"LCP"</formula>
    </cfRule>
  </conditionalFormatting>
  <conditionalFormatting sqref="A89">
    <cfRule type="cellIs" dxfId="5192" priority="55" operator="equal">
      <formula>"Receiving"</formula>
    </cfRule>
  </conditionalFormatting>
  <conditionalFormatting sqref="A5:A14">
    <cfRule type="cellIs" dxfId="5191" priority="54" operator="equal">
      <formula>"SLC"</formula>
    </cfRule>
  </conditionalFormatting>
  <conditionalFormatting sqref="A5:A14">
    <cfRule type="cellIs" dxfId="5190" priority="50" operator="equal">
      <formula>"IDF"</formula>
    </cfRule>
    <cfRule type="cellIs" dxfId="5189" priority="51" operator="equal">
      <formula>"Costco"</formula>
    </cfRule>
    <cfRule type="cellIs" dxfId="5188" priority="52" operator="equal">
      <formula>"Gutzy"</formula>
    </cfRule>
    <cfRule type="cellIs" dxfId="5187" priority="53" operator="equal">
      <formula>"LCP"</formula>
    </cfRule>
  </conditionalFormatting>
  <conditionalFormatting sqref="A5:A14">
    <cfRule type="cellIs" dxfId="5186" priority="49" operator="equal">
      <formula>"Receiving"</formula>
    </cfRule>
  </conditionalFormatting>
  <conditionalFormatting sqref="J28">
    <cfRule type="cellIs" dxfId="5185" priority="48" operator="equal">
      <formula>"SLC"</formula>
    </cfRule>
  </conditionalFormatting>
  <conditionalFormatting sqref="J28">
    <cfRule type="cellIs" dxfId="5184" priority="44" operator="equal">
      <formula>"IDF"</formula>
    </cfRule>
    <cfRule type="cellIs" dxfId="5183" priority="45" operator="equal">
      <formula>"Costco"</formula>
    </cfRule>
    <cfRule type="cellIs" dxfId="5182" priority="46" operator="equal">
      <formula>"Gutzy"</formula>
    </cfRule>
    <cfRule type="cellIs" dxfId="5181" priority="47" operator="equal">
      <formula>"LCP"</formula>
    </cfRule>
  </conditionalFormatting>
  <conditionalFormatting sqref="J28">
    <cfRule type="cellIs" dxfId="5180" priority="43" operator="equal">
      <formula>"Receiving"</formula>
    </cfRule>
  </conditionalFormatting>
  <conditionalFormatting sqref="A58">
    <cfRule type="cellIs" dxfId="5179" priority="42" operator="equal">
      <formula>"SLC"</formula>
    </cfRule>
  </conditionalFormatting>
  <conditionalFormatting sqref="A58">
    <cfRule type="cellIs" dxfId="5178" priority="38" operator="equal">
      <formula>"IDF"</formula>
    </cfRule>
    <cfRule type="cellIs" dxfId="5177" priority="39" operator="equal">
      <formula>"Costco"</formula>
    </cfRule>
    <cfRule type="cellIs" dxfId="5176" priority="40" operator="equal">
      <formula>"Gutzy"</formula>
    </cfRule>
    <cfRule type="cellIs" dxfId="5175" priority="41" operator="equal">
      <formula>"LCP"</formula>
    </cfRule>
  </conditionalFormatting>
  <conditionalFormatting sqref="A58">
    <cfRule type="cellIs" dxfId="5174" priority="37" operator="equal">
      <formula>"Receiving"</formula>
    </cfRule>
  </conditionalFormatting>
  <conditionalFormatting sqref="J56:J57">
    <cfRule type="cellIs" dxfId="5173" priority="24" operator="equal">
      <formula>"SLC"</formula>
    </cfRule>
  </conditionalFormatting>
  <conditionalFormatting sqref="J56:J57">
    <cfRule type="cellIs" dxfId="5172" priority="20" operator="equal">
      <formula>"IDF"</formula>
    </cfRule>
    <cfRule type="cellIs" dxfId="5171" priority="21" operator="equal">
      <formula>"Costco"</formula>
    </cfRule>
    <cfRule type="cellIs" dxfId="5170" priority="22" operator="equal">
      <formula>"Gutzy"</formula>
    </cfRule>
    <cfRule type="cellIs" dxfId="5169" priority="23" operator="equal">
      <formula>"LCP"</formula>
    </cfRule>
  </conditionalFormatting>
  <conditionalFormatting sqref="J56:J57">
    <cfRule type="cellIs" dxfId="5168" priority="19" operator="equal">
      <formula>"Receiving"</formula>
    </cfRule>
  </conditionalFormatting>
  <conditionalFormatting sqref="S25">
    <cfRule type="cellIs" dxfId="5167" priority="12" operator="equal">
      <formula>"SLC"</formula>
    </cfRule>
  </conditionalFormatting>
  <conditionalFormatting sqref="S25">
    <cfRule type="cellIs" dxfId="5166" priority="8" operator="equal">
      <formula>"IDF"</formula>
    </cfRule>
    <cfRule type="cellIs" dxfId="5165" priority="9" operator="equal">
      <formula>"Costco"</formula>
    </cfRule>
    <cfRule type="cellIs" dxfId="5164" priority="10" operator="equal">
      <formula>"Gutzy"</formula>
    </cfRule>
    <cfRule type="cellIs" dxfId="5163" priority="11" operator="equal">
      <formula>"LCP"</formula>
    </cfRule>
  </conditionalFormatting>
  <conditionalFormatting sqref="S25">
    <cfRule type="cellIs" dxfId="5162" priority="7" operator="equal">
      <formula>"Receiving"</formula>
    </cfRule>
  </conditionalFormatting>
  <conditionalFormatting sqref="A88">
    <cfRule type="cellIs" dxfId="5161" priority="6" operator="equal">
      <formula>"SLC"</formula>
    </cfRule>
  </conditionalFormatting>
  <conditionalFormatting sqref="A88">
    <cfRule type="cellIs" dxfId="5160" priority="2" operator="equal">
      <formula>"IDF"</formula>
    </cfRule>
    <cfRule type="cellIs" dxfId="5159" priority="3" operator="equal">
      <formula>"Costco"</formula>
    </cfRule>
    <cfRule type="cellIs" dxfId="5158" priority="4" operator="equal">
      <formula>"Gutzy"</formula>
    </cfRule>
    <cfRule type="cellIs" dxfId="5157" priority="5" operator="equal">
      <formula>"LCP"</formula>
    </cfRule>
  </conditionalFormatting>
  <conditionalFormatting sqref="A88">
    <cfRule type="cellIs" dxfId="515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2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9980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81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7B6045-6848-4D24-804A-86B4AED50DEA}">
          <x14:formula1>
            <xm:f>Lists!$A$1:$A$52</xm:f>
          </x14:formula1>
          <xm:sqref>C1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2B57A-D7EC-4544-B3F6-8E9DC1BEEB5A}">
  <sheetPr codeName="Sheet247">
    <tabColor rgb="FFFF0000"/>
    <pageSetUpPr fitToPage="1"/>
  </sheetPr>
  <dimension ref="A1:BC276"/>
  <sheetViews>
    <sheetView topLeftCell="A60" zoomScale="90" zoomScaleNormal="90" zoomScaleSheetLayoutView="37" workbookViewId="0">
      <selection activeCell="K61" sqref="K61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223</v>
      </c>
    </row>
    <row r="2" spans="1:36" ht="8.25" customHeight="1" thickBot="1" x14ac:dyDescent="0.3"/>
    <row r="3" spans="1:36" ht="16.5" thickBot="1" x14ac:dyDescent="0.3">
      <c r="A3" s="476">
        <f>VLOOKUP(C1,Lists!A1:B52,2)</f>
        <v>46096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46097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46098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33916</v>
      </c>
      <c r="C5" s="137">
        <v>78992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33931</v>
      </c>
      <c r="L5" s="137">
        <v>79591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33949</v>
      </c>
      <c r="U5" s="137">
        <v>79637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45">
        <v>33917</v>
      </c>
      <c r="C6" s="128">
        <v>78895</v>
      </c>
      <c r="D6" s="128" t="s">
        <v>224</v>
      </c>
      <c r="E6" s="128" t="s">
        <v>62</v>
      </c>
      <c r="F6" s="142"/>
      <c r="G6" s="302"/>
      <c r="H6" s="142"/>
      <c r="I6" s="309"/>
      <c r="J6" s="145" t="s">
        <v>19</v>
      </c>
      <c r="K6" s="205">
        <v>33932</v>
      </c>
      <c r="L6" s="128">
        <v>79602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33950</v>
      </c>
      <c r="U6" s="148">
        <v>79638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33918</v>
      </c>
      <c r="C7" s="128">
        <v>78896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33933</v>
      </c>
      <c r="L7" s="128">
        <v>79615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33951</v>
      </c>
      <c r="U7" s="128">
        <v>79639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33919</v>
      </c>
      <c r="C8" s="128">
        <v>78897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33934</v>
      </c>
      <c r="L8" s="128">
        <v>79626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33952</v>
      </c>
      <c r="U8" s="128">
        <v>79640</v>
      </c>
      <c r="V8" s="128"/>
      <c r="W8" s="128" t="s">
        <v>62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33920</v>
      </c>
      <c r="C9" s="128">
        <v>78899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205">
        <v>33935</v>
      </c>
      <c r="L9" s="128">
        <v>79635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33953</v>
      </c>
      <c r="U9" s="128">
        <v>79641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33921</v>
      </c>
      <c r="C10" s="128">
        <v>78900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33936</v>
      </c>
      <c r="L10" s="128">
        <v>79646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33954</v>
      </c>
      <c r="U10" s="128">
        <v>79642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33922</v>
      </c>
      <c r="C11" s="128">
        <v>78901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33937</v>
      </c>
      <c r="L11" s="128">
        <v>79652</v>
      </c>
      <c r="M11" s="128"/>
      <c r="N11" s="128" t="s">
        <v>70</v>
      </c>
      <c r="O11" s="142"/>
      <c r="P11" s="302"/>
      <c r="Q11" s="142"/>
      <c r="R11" s="309"/>
      <c r="S11" s="145" t="s">
        <v>19</v>
      </c>
      <c r="T11" s="205">
        <v>33955</v>
      </c>
      <c r="U11" s="128">
        <v>79643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33923</v>
      </c>
      <c r="C12" s="128">
        <v>78902</v>
      </c>
      <c r="D12" s="128"/>
      <c r="E12" s="128" t="s">
        <v>71</v>
      </c>
      <c r="F12" s="142"/>
      <c r="G12" s="302"/>
      <c r="H12" s="142"/>
      <c r="I12" s="311"/>
      <c r="J12" s="145" t="s">
        <v>19</v>
      </c>
      <c r="K12" s="205">
        <v>33938</v>
      </c>
      <c r="L12" s="128">
        <v>79653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33956</v>
      </c>
      <c r="U12" s="128">
        <v>79644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33924</v>
      </c>
      <c r="C13" s="128">
        <v>78903</v>
      </c>
      <c r="D13" s="128"/>
      <c r="E13" s="128" t="s">
        <v>208</v>
      </c>
      <c r="F13" s="142"/>
      <c r="G13" s="302"/>
      <c r="H13" s="142"/>
      <c r="I13" s="311"/>
      <c r="J13" s="145" t="s">
        <v>19</v>
      </c>
      <c r="K13" s="205">
        <v>33939</v>
      </c>
      <c r="L13" s="128">
        <v>79654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33957</v>
      </c>
      <c r="U13" s="128">
        <v>79645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33925</v>
      </c>
      <c r="C14" s="128">
        <v>78904</v>
      </c>
      <c r="D14" s="128"/>
      <c r="E14" s="128" t="s">
        <v>208</v>
      </c>
      <c r="F14" s="142"/>
      <c r="G14" s="302"/>
      <c r="H14" s="142"/>
      <c r="I14" s="311"/>
      <c r="J14" s="145" t="s">
        <v>19</v>
      </c>
      <c r="K14" s="205">
        <v>33940</v>
      </c>
      <c r="L14" s="128">
        <v>79655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33958</v>
      </c>
      <c r="U14" s="128">
        <v>79647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33926</v>
      </c>
      <c r="C15" s="128">
        <v>4501352751</v>
      </c>
      <c r="D15" s="128"/>
      <c r="E15" s="128"/>
      <c r="F15" s="142" t="s">
        <v>65</v>
      </c>
      <c r="G15" s="302"/>
      <c r="H15" s="142"/>
      <c r="I15" s="311"/>
      <c r="J15" s="145" t="s">
        <v>19</v>
      </c>
      <c r="K15" s="205">
        <v>33941</v>
      </c>
      <c r="L15" s="128">
        <v>79656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33959</v>
      </c>
      <c r="U15" s="128">
        <v>79648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45">
        <v>33927</v>
      </c>
      <c r="C16" s="128">
        <v>4501352754</v>
      </c>
      <c r="D16" s="128"/>
      <c r="E16" s="128"/>
      <c r="F16" s="142" t="s">
        <v>78</v>
      </c>
      <c r="G16" s="302"/>
      <c r="H16" s="142"/>
      <c r="I16" s="309">
        <v>46097</v>
      </c>
      <c r="J16" s="145" t="s">
        <v>19</v>
      </c>
      <c r="K16" s="205">
        <v>33942</v>
      </c>
      <c r="L16" s="148">
        <v>79657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33960</v>
      </c>
      <c r="U16" s="128">
        <v>79649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19</v>
      </c>
      <c r="K17" s="205">
        <v>33943</v>
      </c>
      <c r="L17" s="128">
        <v>79659</v>
      </c>
      <c r="M17" s="128"/>
      <c r="N17" s="128" t="s">
        <v>208</v>
      </c>
      <c r="O17" s="142"/>
      <c r="P17" s="302"/>
      <c r="Q17" s="142"/>
      <c r="R17" s="311"/>
      <c r="S17" s="145" t="s">
        <v>19</v>
      </c>
      <c r="T17" s="205">
        <v>33961</v>
      </c>
      <c r="U17" s="128">
        <v>79650</v>
      </c>
      <c r="V17" s="128"/>
      <c r="W17" s="128" t="s">
        <v>208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33944</v>
      </c>
      <c r="L18" s="128">
        <v>79670</v>
      </c>
      <c r="M18" s="128"/>
      <c r="N18" s="128" t="s">
        <v>208</v>
      </c>
      <c r="O18" s="142"/>
      <c r="P18" s="302"/>
      <c r="Q18" s="142"/>
      <c r="R18" s="311"/>
      <c r="S18" s="145" t="s">
        <v>19</v>
      </c>
      <c r="T18" s="205">
        <v>33962</v>
      </c>
      <c r="U18" s="128">
        <v>79651</v>
      </c>
      <c r="V18" s="128"/>
      <c r="W18" s="128" t="s">
        <v>208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33945</v>
      </c>
      <c r="L19" s="128">
        <v>79774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33963</v>
      </c>
      <c r="U19" s="128">
        <v>79777</v>
      </c>
      <c r="V19" s="128"/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100</v>
      </c>
      <c r="B20" s="205" t="s">
        <v>225</v>
      </c>
      <c r="C20" s="573" t="s">
        <v>226</v>
      </c>
      <c r="D20" s="574"/>
      <c r="E20" s="575"/>
      <c r="F20" s="142"/>
      <c r="G20" s="302"/>
      <c r="H20" s="142"/>
      <c r="I20" s="311"/>
      <c r="J20" s="145" t="s">
        <v>20</v>
      </c>
      <c r="K20" s="205">
        <v>33946</v>
      </c>
      <c r="L20" s="148">
        <v>79776</v>
      </c>
      <c r="M20" s="128"/>
      <c r="N20" s="128" t="s">
        <v>62</v>
      </c>
      <c r="O20" s="142"/>
      <c r="P20" s="302"/>
      <c r="Q20" s="142"/>
      <c r="R20" s="315"/>
      <c r="S20" s="145" t="s">
        <v>20</v>
      </c>
      <c r="T20" s="205">
        <v>33964</v>
      </c>
      <c r="U20" s="128">
        <v>79778</v>
      </c>
      <c r="V20" s="128"/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33947</v>
      </c>
      <c r="L21" s="128">
        <v>4501353002</v>
      </c>
      <c r="M21" s="172"/>
      <c r="N21" s="128"/>
      <c r="O21" s="142" t="s">
        <v>78</v>
      </c>
      <c r="P21" s="302"/>
      <c r="Q21" s="142"/>
      <c r="R21" s="311"/>
      <c r="S21" s="145" t="s">
        <v>22</v>
      </c>
      <c r="T21" s="205">
        <v>33965</v>
      </c>
      <c r="U21" s="128">
        <v>4501353222</v>
      </c>
      <c r="V21" s="128"/>
      <c r="W21" s="128"/>
      <c r="X21" s="142" t="s">
        <v>78</v>
      </c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45">
        <v>33948</v>
      </c>
      <c r="L22" s="153">
        <v>4501353001</v>
      </c>
      <c r="M22" s="128"/>
      <c r="N22" s="128"/>
      <c r="O22" s="142" t="s">
        <v>65</v>
      </c>
      <c r="P22" s="576" t="s">
        <v>227</v>
      </c>
      <c r="Q22" s="577"/>
      <c r="R22" s="333">
        <v>46098</v>
      </c>
      <c r="S22" s="152" t="s">
        <v>22</v>
      </c>
      <c r="T22" s="205">
        <v>33966</v>
      </c>
      <c r="U22" s="153">
        <v>4501352221</v>
      </c>
      <c r="V22" s="128"/>
      <c r="W22" s="128"/>
      <c r="X22" s="142" t="s">
        <v>65</v>
      </c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205">
        <v>30039954</v>
      </c>
      <c r="L23" s="153" t="s">
        <v>13</v>
      </c>
      <c r="M23" s="128">
        <v>756050</v>
      </c>
      <c r="N23" s="128"/>
      <c r="O23" s="142" t="s">
        <v>17</v>
      </c>
      <c r="P23" s="302"/>
      <c r="Q23" s="142"/>
      <c r="R23" s="315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42"/>
      <c r="G24" s="302"/>
      <c r="H24" s="142"/>
      <c r="I24" s="311"/>
      <c r="J24" s="152" t="s">
        <v>12</v>
      </c>
      <c r="K24" s="205">
        <v>30040302</v>
      </c>
      <c r="L24" s="153" t="s">
        <v>79</v>
      </c>
      <c r="M24" s="128" t="s">
        <v>169</v>
      </c>
      <c r="N24" s="128"/>
      <c r="O24" s="142"/>
      <c r="P24" s="302"/>
      <c r="Q24" s="142"/>
      <c r="R24" s="315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42"/>
      <c r="G25" s="302"/>
      <c r="H25" s="142"/>
      <c r="I25" s="311"/>
      <c r="J25" s="152" t="s">
        <v>12</v>
      </c>
      <c r="K25" s="245">
        <v>30040679</v>
      </c>
      <c r="L25" s="153" t="s">
        <v>13</v>
      </c>
      <c r="M25" s="128">
        <v>756123</v>
      </c>
      <c r="N25" s="128"/>
      <c r="O25" s="142" t="s">
        <v>16</v>
      </c>
      <c r="P25" s="302"/>
      <c r="Q25" s="142"/>
      <c r="R25" s="309"/>
      <c r="S25" s="152"/>
      <c r="T25" s="12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 t="s">
        <v>12</v>
      </c>
      <c r="B26" s="205">
        <v>30040234</v>
      </c>
      <c r="C26" s="128" t="s">
        <v>77</v>
      </c>
      <c r="D26" s="128"/>
      <c r="E26" s="128"/>
      <c r="F26" s="162" t="s">
        <v>64</v>
      </c>
      <c r="G26" s="128"/>
      <c r="H26" s="142"/>
      <c r="I26" s="311"/>
      <c r="J26" s="152" t="s">
        <v>12</v>
      </c>
      <c r="K26" s="207">
        <v>30040196</v>
      </c>
      <c r="L26" s="154" t="s">
        <v>94</v>
      </c>
      <c r="M26" s="141" t="s">
        <v>228</v>
      </c>
      <c r="N26" s="141"/>
      <c r="O26" s="142" t="s">
        <v>64</v>
      </c>
      <c r="P26" s="304"/>
      <c r="Q26" s="143"/>
      <c r="R26" s="316"/>
      <c r="S26" s="152"/>
      <c r="T26" s="128"/>
      <c r="U26" s="153"/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56" t="s">
        <v>12</v>
      </c>
      <c r="K27" s="207">
        <v>30040506</v>
      </c>
      <c r="L27" s="154" t="s">
        <v>81</v>
      </c>
      <c r="M27" s="141"/>
      <c r="N27" s="141"/>
      <c r="O27" s="143"/>
      <c r="P27" s="304"/>
      <c r="Q27" s="143"/>
      <c r="R27" s="316"/>
      <c r="S27" s="145" t="s">
        <v>12</v>
      </c>
      <c r="T27" s="210">
        <v>30040507</v>
      </c>
      <c r="U27" s="153" t="s">
        <v>81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56"/>
      <c r="B28" s="128"/>
      <c r="C28" s="128"/>
      <c r="D28" s="128"/>
      <c r="E28" s="128"/>
      <c r="F28" s="250"/>
      <c r="G28" s="175"/>
      <c r="H28" s="142"/>
      <c r="I28" s="311"/>
      <c r="J28" s="156" t="s">
        <v>12</v>
      </c>
      <c r="K28" s="207">
        <v>30040405</v>
      </c>
      <c r="L28" s="154" t="s">
        <v>13</v>
      </c>
      <c r="M28" s="141">
        <v>756120</v>
      </c>
      <c r="N28" s="141"/>
      <c r="O28" s="143" t="s">
        <v>16</v>
      </c>
      <c r="P28" s="304"/>
      <c r="Q28" s="143"/>
      <c r="R28" s="316"/>
      <c r="S28" s="145" t="s">
        <v>12</v>
      </c>
      <c r="T28" s="210">
        <v>30039954</v>
      </c>
      <c r="U28" s="153" t="s">
        <v>13</v>
      </c>
      <c r="V28" s="128">
        <v>756050</v>
      </c>
      <c r="W28" s="128"/>
      <c r="X28" s="142" t="s">
        <v>16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/>
      <c r="B29" s="128"/>
      <c r="C29" s="128"/>
      <c r="D29" s="128"/>
      <c r="E29" s="128"/>
      <c r="F29" s="162"/>
      <c r="G29" s="128"/>
      <c r="H29" s="142"/>
      <c r="I29" s="311"/>
      <c r="J29" s="145" t="s">
        <v>12</v>
      </c>
      <c r="K29" s="205">
        <v>30040301</v>
      </c>
      <c r="L29" s="153" t="s">
        <v>77</v>
      </c>
      <c r="M29" s="128" t="s">
        <v>110</v>
      </c>
      <c r="N29" s="128"/>
      <c r="O29" s="142" t="s">
        <v>14</v>
      </c>
      <c r="P29" s="302"/>
      <c r="Q29" s="142"/>
      <c r="R29" s="311"/>
      <c r="S29" s="145" t="s">
        <v>12</v>
      </c>
      <c r="T29" s="205">
        <v>30040577</v>
      </c>
      <c r="U29" s="148" t="s">
        <v>194</v>
      </c>
      <c r="V29" s="128"/>
      <c r="W29" s="128"/>
      <c r="X29" s="142" t="s">
        <v>14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145"/>
      <c r="B30" s="128"/>
      <c r="C30" s="128"/>
      <c r="D30" s="128"/>
      <c r="E30" s="128"/>
      <c r="F30" s="162"/>
      <c r="G30" s="128"/>
      <c r="H30" s="142"/>
      <c r="I30" s="311"/>
      <c r="J30" s="145" t="s">
        <v>12</v>
      </c>
      <c r="K30" s="205">
        <v>30039689</v>
      </c>
      <c r="L30" s="148" t="s">
        <v>13</v>
      </c>
      <c r="M30" s="128">
        <v>756120</v>
      </c>
      <c r="N30" s="128"/>
      <c r="O30" s="142" t="s">
        <v>65</v>
      </c>
      <c r="P30" s="302"/>
      <c r="Q30" s="142"/>
      <c r="R30" s="311"/>
      <c r="S30" s="145" t="s">
        <v>12</v>
      </c>
      <c r="T30" s="205">
        <v>30039953</v>
      </c>
      <c r="U30" s="128" t="s">
        <v>13</v>
      </c>
      <c r="V30" s="128">
        <v>756050</v>
      </c>
      <c r="W30" s="128"/>
      <c r="X30" s="142" t="s">
        <v>17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x14ac:dyDescent="0.25">
      <c r="A31" s="298"/>
      <c r="B31" s="299"/>
      <c r="C31" s="299"/>
      <c r="D31" s="299"/>
      <c r="E31" s="299"/>
      <c r="F31" s="297"/>
      <c r="G31" s="306"/>
      <c r="H31" s="297"/>
      <c r="I31" s="313"/>
      <c r="J31" s="298" t="s">
        <v>12</v>
      </c>
      <c r="K31" s="301">
        <v>30040207</v>
      </c>
      <c r="L31" s="300" t="s">
        <v>77</v>
      </c>
      <c r="M31" s="299" t="s">
        <v>110</v>
      </c>
      <c r="N31" s="299"/>
      <c r="O31" s="297" t="s">
        <v>17</v>
      </c>
      <c r="P31" s="306"/>
      <c r="Q31" s="297"/>
      <c r="R31" s="313"/>
      <c r="S31" s="145" t="s">
        <v>12</v>
      </c>
      <c r="T31" s="205">
        <v>30040315</v>
      </c>
      <c r="U31" s="128" t="s">
        <v>94</v>
      </c>
      <c r="V31" s="128">
        <v>756151</v>
      </c>
      <c r="W31" s="128"/>
      <c r="X31" s="142" t="s">
        <v>78</v>
      </c>
      <c r="Y31" s="302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57"/>
      <c r="B32" s="158"/>
      <c r="C32" s="158"/>
      <c r="D32" s="158"/>
      <c r="E32" s="158"/>
      <c r="F32" s="159"/>
      <c r="G32" s="307"/>
      <c r="H32" s="159"/>
      <c r="I32" s="314"/>
      <c r="J32" s="157" t="s">
        <v>12</v>
      </c>
      <c r="K32" s="334">
        <v>30040208</v>
      </c>
      <c r="L32" s="158" t="s">
        <v>77</v>
      </c>
      <c r="M32" s="158" t="s">
        <v>110</v>
      </c>
      <c r="N32" s="158"/>
      <c r="O32" s="159" t="s">
        <v>78</v>
      </c>
      <c r="P32" s="307"/>
      <c r="Q32" s="159"/>
      <c r="R32" s="314"/>
      <c r="S32" s="145" t="s">
        <v>12</v>
      </c>
      <c r="T32" s="205">
        <v>30040297</v>
      </c>
      <c r="U32" s="161" t="s">
        <v>77</v>
      </c>
      <c r="V32" s="128">
        <v>754687</v>
      </c>
      <c r="W32" s="128"/>
      <c r="X32" s="162" t="s">
        <v>66</v>
      </c>
      <c r="Y32" s="128"/>
      <c r="Z32" s="142"/>
      <c r="AA32" s="311"/>
      <c r="AB32" s="130"/>
      <c r="AC32" s="130"/>
      <c r="AD32" s="130"/>
      <c r="AE32" s="130"/>
      <c r="AF32" s="130"/>
      <c r="AG32" s="130"/>
      <c r="AH32" s="130"/>
      <c r="AI32" s="130"/>
      <c r="AJ32" s="130"/>
    </row>
    <row r="33" spans="1:43" ht="16.5" thickBot="1" x14ac:dyDescent="0.3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4"/>
      <c r="T33" s="164"/>
      <c r="U33" s="164"/>
      <c r="V33" s="164"/>
      <c r="W33" s="164"/>
      <c r="X33" s="164"/>
      <c r="Y33" s="164"/>
      <c r="Z33" s="164"/>
      <c r="AA33" s="164"/>
    </row>
    <row r="34" spans="1:43" ht="16.5" thickBot="1" x14ac:dyDescent="0.3">
      <c r="A34" s="488">
        <f>S3+1</f>
        <v>46099</v>
      </c>
      <c r="B34" s="489"/>
      <c r="C34" s="489"/>
      <c r="D34" s="489"/>
      <c r="E34" s="489"/>
      <c r="F34" s="489"/>
      <c r="G34" s="489"/>
      <c r="H34" s="489"/>
      <c r="I34" s="490"/>
      <c r="J34" s="491">
        <f>A34+1</f>
        <v>46100</v>
      </c>
      <c r="K34" s="492"/>
      <c r="L34" s="492"/>
      <c r="M34" s="492"/>
      <c r="N34" s="492"/>
      <c r="O34" s="493"/>
      <c r="P34" s="493"/>
      <c r="Q34" s="493"/>
      <c r="R34" s="494"/>
      <c r="S34" s="495">
        <f>J34+1</f>
        <v>46101</v>
      </c>
      <c r="T34" s="496"/>
      <c r="U34" s="496"/>
      <c r="V34" s="496"/>
      <c r="W34" s="496"/>
      <c r="X34" s="497"/>
      <c r="Y34" s="497"/>
      <c r="Z34" s="497"/>
      <c r="AA34" s="497"/>
      <c r="AB34" s="526"/>
      <c r="AC34" s="527"/>
      <c r="AD34" s="527"/>
      <c r="AE34" s="527"/>
      <c r="AF34" s="527"/>
      <c r="AG34" s="527"/>
      <c r="AH34" s="527"/>
      <c r="AI34" s="527"/>
      <c r="AJ34" s="527"/>
    </row>
    <row r="35" spans="1:43" ht="16.5" thickBot="1" x14ac:dyDescent="0.3">
      <c r="A35" s="131" t="s">
        <v>2</v>
      </c>
      <c r="B35" s="132" t="s">
        <v>3</v>
      </c>
      <c r="C35" s="132" t="s">
        <v>4</v>
      </c>
      <c r="D35" s="132" t="s">
        <v>5</v>
      </c>
      <c r="E35" s="132" t="s">
        <v>6</v>
      </c>
      <c r="F35" s="133" t="s">
        <v>7</v>
      </c>
      <c r="G35" s="133" t="s">
        <v>8</v>
      </c>
      <c r="H35" s="133" t="s">
        <v>9</v>
      </c>
      <c r="I35" s="134" t="s">
        <v>10</v>
      </c>
      <c r="J35" s="131" t="s">
        <v>2</v>
      </c>
      <c r="K35" s="132" t="s">
        <v>3</v>
      </c>
      <c r="L35" s="132" t="s">
        <v>4</v>
      </c>
      <c r="M35" s="132" t="s">
        <v>5</v>
      </c>
      <c r="N35" s="132" t="s">
        <v>6</v>
      </c>
      <c r="O35" s="133" t="s">
        <v>7</v>
      </c>
      <c r="P35" s="133" t="s">
        <v>8</v>
      </c>
      <c r="Q35" s="133" t="s">
        <v>9</v>
      </c>
      <c r="R35" s="134" t="s">
        <v>10</v>
      </c>
      <c r="S35" s="131" t="s">
        <v>2</v>
      </c>
      <c r="T35" s="132" t="s">
        <v>3</v>
      </c>
      <c r="U35" s="132" t="s">
        <v>4</v>
      </c>
      <c r="V35" s="132" t="s">
        <v>5</v>
      </c>
      <c r="W35" s="132" t="s">
        <v>6</v>
      </c>
      <c r="X35" s="133" t="s">
        <v>7</v>
      </c>
      <c r="Y35" s="133" t="s">
        <v>8</v>
      </c>
      <c r="Z35" s="133" t="s">
        <v>9</v>
      </c>
      <c r="AA35" s="133" t="s">
        <v>10</v>
      </c>
      <c r="AB35" s="165"/>
    </row>
    <row r="36" spans="1:43" x14ac:dyDescent="0.25">
      <c r="A36" s="135" t="s">
        <v>19</v>
      </c>
      <c r="B36" s="207">
        <v>33967</v>
      </c>
      <c r="C36" s="137">
        <v>79636</v>
      </c>
      <c r="D36" s="137"/>
      <c r="E36" s="137" t="s">
        <v>69</v>
      </c>
      <c r="F36" s="142"/>
      <c r="G36" s="304"/>
      <c r="H36" s="143"/>
      <c r="I36" s="310"/>
      <c r="J36" s="135" t="s">
        <v>19</v>
      </c>
      <c r="K36" s="207">
        <v>33987</v>
      </c>
      <c r="L36" s="137">
        <v>79604</v>
      </c>
      <c r="M36" s="137"/>
      <c r="N36" s="137" t="s">
        <v>62</v>
      </c>
      <c r="O36" s="142"/>
      <c r="P36" s="304"/>
      <c r="Q36" s="143"/>
      <c r="R36" s="310"/>
      <c r="S36" s="135" t="s">
        <v>19</v>
      </c>
      <c r="T36" s="207">
        <v>34005</v>
      </c>
      <c r="U36" s="137">
        <v>79589</v>
      </c>
      <c r="V36" s="137"/>
      <c r="W36" s="137" t="s">
        <v>69</v>
      </c>
      <c r="X36" s="142"/>
      <c r="Y36" s="304"/>
      <c r="Z36" s="143"/>
      <c r="AA36" s="310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128">
        <v>33968</v>
      </c>
      <c r="C37" s="128">
        <v>79665</v>
      </c>
      <c r="D37" s="128"/>
      <c r="E37" s="128" t="s">
        <v>69</v>
      </c>
      <c r="F37" s="142"/>
      <c r="G37" s="302"/>
      <c r="H37" s="142"/>
      <c r="I37" s="311"/>
      <c r="J37" s="145" t="s">
        <v>19</v>
      </c>
      <c r="K37" s="205">
        <v>33988</v>
      </c>
      <c r="L37" s="128">
        <v>79605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34006</v>
      </c>
      <c r="U37" s="128">
        <v>79590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8"/>
      <c r="AO37" s="169"/>
      <c r="AP37" s="169"/>
      <c r="AQ37" s="169"/>
    </row>
    <row r="38" spans="1:43" x14ac:dyDescent="0.25">
      <c r="A38" s="145" t="s">
        <v>19</v>
      </c>
      <c r="B38" s="205">
        <v>33969</v>
      </c>
      <c r="C38" s="128">
        <v>79666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33989</v>
      </c>
      <c r="L38" s="128">
        <v>79606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34007</v>
      </c>
      <c r="U38" s="128">
        <v>79592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33970</v>
      </c>
      <c r="C39" s="128">
        <v>79667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33990</v>
      </c>
      <c r="L39" s="128">
        <v>79607</v>
      </c>
      <c r="M39" s="128"/>
      <c r="N39" s="128" t="s">
        <v>69</v>
      </c>
      <c r="O39" s="142"/>
      <c r="P39" s="302"/>
      <c r="Q39" s="142"/>
      <c r="R39" s="311"/>
      <c r="S39" s="145" t="s">
        <v>19</v>
      </c>
      <c r="T39" s="205">
        <v>34008</v>
      </c>
      <c r="U39" s="128">
        <v>79593</v>
      </c>
      <c r="V39" s="128"/>
      <c r="W39" s="128" t="s">
        <v>62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33971</v>
      </c>
      <c r="C40" s="128">
        <v>79668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33991</v>
      </c>
      <c r="L40" s="128">
        <v>79608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34009</v>
      </c>
      <c r="U40" s="128">
        <v>79594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128">
        <v>33972</v>
      </c>
      <c r="C41" s="128">
        <v>79669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33992</v>
      </c>
      <c r="L41" s="128">
        <v>79609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34010</v>
      </c>
      <c r="U41" s="128">
        <v>79595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33973</v>
      </c>
      <c r="C42" s="128">
        <v>79671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33993</v>
      </c>
      <c r="L42" s="128">
        <v>79610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34011</v>
      </c>
      <c r="U42" s="128">
        <v>79596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67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33974</v>
      </c>
      <c r="C43" s="128">
        <v>79672</v>
      </c>
      <c r="D43" s="128"/>
      <c r="E43" s="128" t="s">
        <v>73</v>
      </c>
      <c r="F43" s="142"/>
      <c r="G43" s="302"/>
      <c r="H43" s="142"/>
      <c r="I43" s="311"/>
      <c r="J43" s="145" t="s">
        <v>19</v>
      </c>
      <c r="K43" s="205">
        <v>33994</v>
      </c>
      <c r="L43" s="128">
        <v>79634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34012</v>
      </c>
      <c r="U43" s="128">
        <v>79597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7"/>
      <c r="AO43" s="169"/>
      <c r="AP43" s="169"/>
      <c r="AQ43" s="169"/>
    </row>
    <row r="44" spans="1:43" x14ac:dyDescent="0.25">
      <c r="A44" s="145" t="s">
        <v>19</v>
      </c>
      <c r="B44" s="205">
        <v>33975</v>
      </c>
      <c r="C44" s="128">
        <v>79673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33995</v>
      </c>
      <c r="L44" s="128">
        <v>79658</v>
      </c>
      <c r="M44" s="128"/>
      <c r="N44" s="128" t="s">
        <v>89</v>
      </c>
      <c r="O44" s="142"/>
      <c r="P44" s="302"/>
      <c r="Q44" s="142"/>
      <c r="R44" s="311"/>
      <c r="S44" s="145" t="s">
        <v>19</v>
      </c>
      <c r="T44" s="205">
        <v>34013</v>
      </c>
      <c r="U44" s="128">
        <v>79598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33976</v>
      </c>
      <c r="C45" s="128">
        <v>79674</v>
      </c>
      <c r="D45" s="128"/>
      <c r="E45" s="128" t="s">
        <v>62</v>
      </c>
      <c r="F45" s="142"/>
      <c r="G45" s="302"/>
      <c r="H45" s="142"/>
      <c r="I45" s="311"/>
      <c r="J45" s="145" t="s">
        <v>19</v>
      </c>
      <c r="K45" s="205">
        <v>33996</v>
      </c>
      <c r="L45" s="128">
        <v>79660</v>
      </c>
      <c r="M45" s="128"/>
      <c r="N45" s="128" t="s">
        <v>72</v>
      </c>
      <c r="O45" s="142"/>
      <c r="P45" s="302"/>
      <c r="Q45" s="142"/>
      <c r="R45" s="311"/>
      <c r="S45" s="145" t="s">
        <v>19</v>
      </c>
      <c r="T45" s="205">
        <v>34014</v>
      </c>
      <c r="U45" s="128">
        <v>79599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33977</v>
      </c>
      <c r="C46" s="128">
        <v>79675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33997</v>
      </c>
      <c r="L46" s="128">
        <v>79661</v>
      </c>
      <c r="M46" s="128"/>
      <c r="N46" s="128" t="s">
        <v>71</v>
      </c>
      <c r="O46" s="142"/>
      <c r="P46" s="302"/>
      <c r="Q46" s="142"/>
      <c r="R46" s="311"/>
      <c r="S46" s="145" t="s">
        <v>20</v>
      </c>
      <c r="T46" s="205">
        <v>34015</v>
      </c>
      <c r="U46" s="380">
        <v>80549</v>
      </c>
      <c r="V46" s="380">
        <v>280324</v>
      </c>
      <c r="W46" s="380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33978</v>
      </c>
      <c r="C47" s="148">
        <v>79676</v>
      </c>
      <c r="D47" s="128"/>
      <c r="E47" s="128" t="s">
        <v>72</v>
      </c>
      <c r="F47" s="142"/>
      <c r="G47" s="302"/>
      <c r="H47" s="142"/>
      <c r="I47" s="311"/>
      <c r="J47" s="145" t="s">
        <v>19</v>
      </c>
      <c r="K47" s="205">
        <v>33998</v>
      </c>
      <c r="L47" s="148">
        <v>79662</v>
      </c>
      <c r="M47" s="128"/>
      <c r="N47" s="128" t="s">
        <v>71</v>
      </c>
      <c r="O47" s="142"/>
      <c r="P47" s="302"/>
      <c r="Q47" s="142"/>
      <c r="R47" s="311"/>
      <c r="S47" s="145" t="s">
        <v>20</v>
      </c>
      <c r="T47" s="205">
        <v>34016</v>
      </c>
      <c r="U47" s="381">
        <v>80551</v>
      </c>
      <c r="V47" s="380">
        <v>280324</v>
      </c>
      <c r="W47" s="380" t="s">
        <v>62</v>
      </c>
      <c r="X47" s="142"/>
      <c r="Y47" s="302"/>
      <c r="Z47" s="142"/>
      <c r="AA47" s="311"/>
      <c r="AB47" s="166"/>
      <c r="AC47" s="167"/>
      <c r="AD47" s="167"/>
      <c r="AE47" s="167"/>
      <c r="AF47" s="167"/>
      <c r="AG47" s="168"/>
      <c r="AH47" s="168"/>
      <c r="AI47" s="168"/>
      <c r="AJ47" s="167"/>
      <c r="AO47" s="169"/>
      <c r="AP47" s="169"/>
      <c r="AQ47" s="169"/>
    </row>
    <row r="48" spans="1:43" x14ac:dyDescent="0.25">
      <c r="A48" s="145" t="s">
        <v>19</v>
      </c>
      <c r="B48" s="205">
        <v>33979</v>
      </c>
      <c r="C48" s="128">
        <v>79677</v>
      </c>
      <c r="D48" s="128"/>
      <c r="E48" s="128" t="s">
        <v>71</v>
      </c>
      <c r="F48" s="142"/>
      <c r="G48" s="302"/>
      <c r="H48" s="142"/>
      <c r="I48" s="311"/>
      <c r="J48" s="145" t="s">
        <v>19</v>
      </c>
      <c r="K48" s="205">
        <v>33999</v>
      </c>
      <c r="L48" s="128">
        <v>79663</v>
      </c>
      <c r="M48" s="128"/>
      <c r="N48" s="128" t="s">
        <v>208</v>
      </c>
      <c r="O48" s="142"/>
      <c r="P48" s="302"/>
      <c r="Q48" s="142"/>
      <c r="R48" s="311"/>
      <c r="S48" s="145" t="s">
        <v>20</v>
      </c>
      <c r="T48" s="205">
        <v>34017</v>
      </c>
      <c r="U48" s="380">
        <v>80552</v>
      </c>
      <c r="V48" s="380">
        <v>280324</v>
      </c>
      <c r="W48" s="380" t="s">
        <v>62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45" t="s">
        <v>19</v>
      </c>
      <c r="B49" s="205">
        <v>33980</v>
      </c>
      <c r="C49" s="128">
        <v>79678</v>
      </c>
      <c r="D49" s="128"/>
      <c r="E49" s="128" t="s">
        <v>71</v>
      </c>
      <c r="F49" s="142"/>
      <c r="G49" s="302"/>
      <c r="H49" s="142"/>
      <c r="I49" s="311"/>
      <c r="J49" s="145" t="s">
        <v>19</v>
      </c>
      <c r="K49" s="205">
        <v>34000</v>
      </c>
      <c r="L49" s="128">
        <v>79664</v>
      </c>
      <c r="M49" s="128"/>
      <c r="N49" s="128" t="s">
        <v>69</v>
      </c>
      <c r="O49" s="142"/>
      <c r="P49" s="302"/>
      <c r="Q49" s="142"/>
      <c r="R49" s="311"/>
      <c r="S49" s="145" t="s">
        <v>20</v>
      </c>
      <c r="T49" s="205">
        <v>34018</v>
      </c>
      <c r="U49" s="128">
        <v>79781</v>
      </c>
      <c r="V49" s="128"/>
      <c r="W49" s="128" t="s">
        <v>62</v>
      </c>
      <c r="X49" s="142"/>
      <c r="Y49" s="302"/>
      <c r="Z49" s="142"/>
      <c r="AA49" s="311"/>
      <c r="AB49" s="166"/>
      <c r="AC49" s="167"/>
      <c r="AD49" s="171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33981</v>
      </c>
      <c r="C50" s="128">
        <v>79679</v>
      </c>
      <c r="D50" s="128"/>
      <c r="E50" s="128" t="s">
        <v>208</v>
      </c>
      <c r="F50" s="142"/>
      <c r="G50" s="302"/>
      <c r="H50" s="142"/>
      <c r="I50" s="311"/>
      <c r="J50" s="145" t="s">
        <v>20</v>
      </c>
      <c r="K50" s="205">
        <v>34001</v>
      </c>
      <c r="L50" s="128">
        <v>79779</v>
      </c>
      <c r="M50" s="245">
        <v>280590</v>
      </c>
      <c r="N50" s="128" t="s">
        <v>89</v>
      </c>
      <c r="O50" s="142"/>
      <c r="P50" s="302"/>
      <c r="Q50" s="142"/>
      <c r="R50" s="311"/>
      <c r="S50" s="145" t="s">
        <v>20</v>
      </c>
      <c r="T50" s="205">
        <v>34019</v>
      </c>
      <c r="U50" s="128">
        <v>79782</v>
      </c>
      <c r="V50" s="380">
        <v>280324</v>
      </c>
      <c r="W50" s="128" t="s">
        <v>62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128" t="s">
        <v>19</v>
      </c>
      <c r="B51" s="205">
        <v>33982</v>
      </c>
      <c r="C51" s="148">
        <v>79680</v>
      </c>
      <c r="D51" s="128" t="s">
        <v>100</v>
      </c>
      <c r="E51" s="128" t="s">
        <v>70</v>
      </c>
      <c r="F51" s="142"/>
      <c r="G51" s="302"/>
      <c r="H51" s="142"/>
      <c r="I51" s="315"/>
      <c r="J51" s="145" t="s">
        <v>20</v>
      </c>
      <c r="K51" s="205">
        <v>34002</v>
      </c>
      <c r="L51" s="148">
        <v>79780</v>
      </c>
      <c r="M51" s="245">
        <v>280590</v>
      </c>
      <c r="N51" s="128" t="s">
        <v>89</v>
      </c>
      <c r="O51" s="142"/>
      <c r="P51" s="302"/>
      <c r="Q51" s="142"/>
      <c r="R51" s="315"/>
      <c r="S51" s="145" t="s">
        <v>22</v>
      </c>
      <c r="T51" s="205">
        <v>34020</v>
      </c>
      <c r="U51" s="148">
        <v>4501354039</v>
      </c>
      <c r="V51" s="128"/>
      <c r="W51" s="128"/>
      <c r="X51" s="142" t="s">
        <v>78</v>
      </c>
      <c r="Y51" s="302"/>
      <c r="Z51" s="142"/>
      <c r="AA51" s="315"/>
      <c r="AB51" s="166"/>
      <c r="AC51" s="167"/>
      <c r="AD51" s="171"/>
      <c r="AE51" s="167"/>
      <c r="AF51" s="167"/>
      <c r="AG51" s="168"/>
      <c r="AH51" s="168"/>
      <c r="AI51" s="168"/>
      <c r="AJ51" s="167"/>
      <c r="AO51" s="169"/>
      <c r="AP51" s="169"/>
      <c r="AQ51" s="169"/>
    </row>
    <row r="52" spans="1:43" x14ac:dyDescent="0.25">
      <c r="A52" s="252" t="s">
        <v>22</v>
      </c>
      <c r="B52" s="205">
        <v>33984</v>
      </c>
      <c r="C52" s="128">
        <v>4501353553</v>
      </c>
      <c r="D52" s="128"/>
      <c r="E52" s="128"/>
      <c r="F52" s="142" t="s">
        <v>14</v>
      </c>
      <c r="G52" s="302"/>
      <c r="H52" s="142"/>
      <c r="I52" s="311"/>
      <c r="J52" s="152" t="s">
        <v>22</v>
      </c>
      <c r="K52" s="205">
        <v>34003</v>
      </c>
      <c r="L52" s="128">
        <v>4501353766</v>
      </c>
      <c r="M52" s="128"/>
      <c r="N52" s="128"/>
      <c r="O52" s="142" t="s">
        <v>78</v>
      </c>
      <c r="P52" s="302"/>
      <c r="Q52" s="142"/>
      <c r="R52" s="311"/>
      <c r="S52" s="152" t="s">
        <v>22</v>
      </c>
      <c r="T52" s="205">
        <v>34021</v>
      </c>
      <c r="U52" s="128">
        <v>4501354041</v>
      </c>
      <c r="V52" s="128"/>
      <c r="W52" s="128"/>
      <c r="X52" s="142" t="s">
        <v>65</v>
      </c>
      <c r="Y52" s="302"/>
      <c r="Z52" s="142"/>
      <c r="AA52" s="311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22</v>
      </c>
      <c r="B53" s="205">
        <v>33985</v>
      </c>
      <c r="C53" s="153">
        <v>4501353554</v>
      </c>
      <c r="D53" s="128"/>
      <c r="E53" s="128"/>
      <c r="F53" s="142" t="s">
        <v>78</v>
      </c>
      <c r="G53" s="302"/>
      <c r="H53" s="142"/>
      <c r="I53" s="315"/>
      <c r="J53" s="152" t="s">
        <v>22</v>
      </c>
      <c r="K53" s="205">
        <v>34004</v>
      </c>
      <c r="L53" s="153">
        <v>4501353767</v>
      </c>
      <c r="M53" s="128"/>
      <c r="N53" s="128"/>
      <c r="O53" s="142" t="s">
        <v>65</v>
      </c>
      <c r="P53" s="302"/>
      <c r="Q53" s="142"/>
      <c r="R53" s="315"/>
      <c r="S53" s="152" t="s">
        <v>22</v>
      </c>
      <c r="T53" s="128">
        <v>34022</v>
      </c>
      <c r="U53" s="528" t="s">
        <v>134</v>
      </c>
      <c r="V53" s="529"/>
      <c r="W53" s="128"/>
      <c r="X53" s="142"/>
      <c r="Y53" s="302"/>
      <c r="Z53" s="142"/>
      <c r="AA53" s="315"/>
      <c r="AB53" s="166"/>
      <c r="AC53" s="167"/>
      <c r="AD53" s="167"/>
      <c r="AE53" s="167"/>
      <c r="AF53" s="167"/>
      <c r="AG53" s="168"/>
      <c r="AH53" s="168"/>
      <c r="AI53" s="168"/>
      <c r="AJ53" s="168"/>
      <c r="AO53" s="169"/>
      <c r="AP53" s="169"/>
      <c r="AQ53" s="169"/>
    </row>
    <row r="54" spans="1:43" x14ac:dyDescent="0.25">
      <c r="A54" s="252"/>
      <c r="B54" s="128"/>
      <c r="C54" s="153"/>
      <c r="D54" s="128"/>
      <c r="E54" s="128"/>
      <c r="F54" s="142"/>
      <c r="G54" s="302"/>
      <c r="H54" s="142"/>
      <c r="I54" s="315"/>
      <c r="J54" s="152" t="s">
        <v>12</v>
      </c>
      <c r="K54" s="205">
        <v>30040650</v>
      </c>
      <c r="L54" s="153" t="s">
        <v>77</v>
      </c>
      <c r="M54" s="128"/>
      <c r="N54" s="128"/>
      <c r="O54" s="142" t="s">
        <v>117</v>
      </c>
      <c r="P54" s="302"/>
      <c r="Q54" s="142"/>
      <c r="R54" s="315"/>
      <c r="S54" s="152" t="s">
        <v>12</v>
      </c>
      <c r="T54" s="128">
        <v>30040068</v>
      </c>
      <c r="U54" s="153" t="s">
        <v>13</v>
      </c>
      <c r="V54" s="128"/>
      <c r="W54" s="128"/>
      <c r="X54" s="142" t="s">
        <v>14</v>
      </c>
      <c r="Y54" s="302"/>
      <c r="Z54" s="142"/>
      <c r="AA54" s="315"/>
      <c r="AB54" s="166"/>
      <c r="AC54" s="167"/>
      <c r="AD54" s="167"/>
      <c r="AE54" s="167"/>
      <c r="AF54" s="167"/>
      <c r="AG54" s="168"/>
      <c r="AH54" s="168"/>
      <c r="AI54" s="168"/>
      <c r="AJ54" s="168"/>
      <c r="AO54" s="169"/>
      <c r="AP54" s="169"/>
      <c r="AQ54" s="169"/>
    </row>
    <row r="55" spans="1:43" x14ac:dyDescent="0.25">
      <c r="A55" s="252"/>
      <c r="B55" s="128"/>
      <c r="C55" s="153"/>
      <c r="D55" s="128"/>
      <c r="E55" s="128"/>
      <c r="F55" s="142"/>
      <c r="G55" s="302"/>
      <c r="H55" s="142"/>
      <c r="I55" s="311"/>
      <c r="J55" s="152" t="s">
        <v>12</v>
      </c>
      <c r="K55" s="128">
        <v>30040650</v>
      </c>
      <c r="L55" s="153" t="s">
        <v>77</v>
      </c>
      <c r="M55" s="128"/>
      <c r="N55" s="128"/>
      <c r="O55" s="142"/>
      <c r="P55" s="302"/>
      <c r="Q55" s="142"/>
      <c r="R55" s="311"/>
      <c r="S55" s="152" t="s">
        <v>12</v>
      </c>
      <c r="T55" s="205">
        <v>30040214</v>
      </c>
      <c r="U55" s="153" t="s">
        <v>79</v>
      </c>
      <c r="V55" s="128" t="s">
        <v>229</v>
      </c>
      <c r="W55" s="128"/>
      <c r="X55" s="142" t="s">
        <v>65</v>
      </c>
      <c r="Y55" s="302"/>
      <c r="Z55" s="142"/>
      <c r="AA55" s="311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2"/>
      <c r="B56" s="128"/>
      <c r="C56" s="153"/>
      <c r="D56" s="141"/>
      <c r="E56" s="141"/>
      <c r="F56" s="142"/>
      <c r="G56" s="304"/>
      <c r="H56" s="143"/>
      <c r="I56" s="316"/>
      <c r="J56" s="152" t="s">
        <v>12</v>
      </c>
      <c r="K56" s="207">
        <v>30040578</v>
      </c>
      <c r="L56" s="154" t="s">
        <v>77</v>
      </c>
      <c r="M56" s="141">
        <v>754798</v>
      </c>
      <c r="N56" s="141"/>
      <c r="O56" s="142" t="s">
        <v>78</v>
      </c>
      <c r="P56" s="304"/>
      <c r="Q56" s="143"/>
      <c r="R56" s="316"/>
      <c r="S56" s="152" t="s">
        <v>12</v>
      </c>
      <c r="T56" s="207">
        <v>30040520</v>
      </c>
      <c r="U56" s="154" t="s">
        <v>94</v>
      </c>
      <c r="V56" s="141"/>
      <c r="W56" s="141"/>
      <c r="X56" s="142" t="s">
        <v>64</v>
      </c>
      <c r="Y56" s="304"/>
      <c r="Z56" s="143"/>
      <c r="AA56" s="316"/>
      <c r="AB56" s="166"/>
      <c r="AC56" s="167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378" t="s">
        <v>12</v>
      </c>
      <c r="B57" s="205">
        <v>30040508</v>
      </c>
      <c r="C57" s="153" t="s">
        <v>81</v>
      </c>
      <c r="D57" s="141"/>
      <c r="E57" s="141"/>
      <c r="F57" s="143"/>
      <c r="G57" s="304"/>
      <c r="H57" s="143"/>
      <c r="I57" s="316"/>
      <c r="J57" s="156" t="s">
        <v>12</v>
      </c>
      <c r="K57" s="207">
        <v>30040509</v>
      </c>
      <c r="L57" s="154" t="s">
        <v>81</v>
      </c>
      <c r="M57" s="141"/>
      <c r="N57" s="141"/>
      <c r="O57" s="143"/>
      <c r="P57" s="304"/>
      <c r="Q57" s="143"/>
      <c r="R57" s="316"/>
      <c r="S57" s="156" t="s">
        <v>12</v>
      </c>
      <c r="T57" s="207">
        <v>30040510</v>
      </c>
      <c r="U57" s="154" t="s">
        <v>81</v>
      </c>
      <c r="V57" s="141"/>
      <c r="W57" s="141"/>
      <c r="X57" s="143"/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205">
        <v>30040316</v>
      </c>
      <c r="C58" s="154" t="s">
        <v>94</v>
      </c>
      <c r="D58" s="141">
        <v>756151</v>
      </c>
      <c r="E58" s="141"/>
      <c r="F58" s="143" t="s">
        <v>64</v>
      </c>
      <c r="G58" s="304"/>
      <c r="H58" s="143"/>
      <c r="I58" s="316"/>
      <c r="J58" s="156" t="s">
        <v>12</v>
      </c>
      <c r="K58" s="207">
        <v>30040305</v>
      </c>
      <c r="L58" s="154" t="s">
        <v>87</v>
      </c>
      <c r="M58" s="141" t="s">
        <v>110</v>
      </c>
      <c r="N58" s="141"/>
      <c r="O58" s="143" t="s">
        <v>16</v>
      </c>
      <c r="P58" s="304"/>
      <c r="Q58" s="143"/>
      <c r="R58" s="316"/>
      <c r="S58" s="156" t="s">
        <v>12</v>
      </c>
      <c r="T58" s="207">
        <v>30040666</v>
      </c>
      <c r="U58" s="154" t="s">
        <v>79</v>
      </c>
      <c r="V58" s="141">
        <v>752539</v>
      </c>
      <c r="W58" s="141"/>
      <c r="X58" s="143" t="s">
        <v>16</v>
      </c>
      <c r="Y58" s="304"/>
      <c r="Z58" s="143"/>
      <c r="AA58" s="316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 t="s">
        <v>12</v>
      </c>
      <c r="B59" s="205">
        <v>30040649</v>
      </c>
      <c r="C59" s="153" t="s">
        <v>77</v>
      </c>
      <c r="D59" s="128"/>
      <c r="E59" s="128"/>
      <c r="F59" s="142"/>
      <c r="G59" s="302"/>
      <c r="H59" s="142"/>
      <c r="I59" s="311"/>
      <c r="J59" s="152" t="s">
        <v>12</v>
      </c>
      <c r="K59" s="205">
        <v>30040694</v>
      </c>
      <c r="L59" s="153" t="s">
        <v>79</v>
      </c>
      <c r="M59" s="128" t="s">
        <v>110</v>
      </c>
      <c r="N59" s="128"/>
      <c r="O59" s="162" t="s">
        <v>14</v>
      </c>
      <c r="Q59" s="142"/>
      <c r="R59" s="311"/>
      <c r="S59" s="145" t="s">
        <v>12</v>
      </c>
      <c r="T59" s="205">
        <v>30040662</v>
      </c>
      <c r="U59" s="153" t="s">
        <v>77</v>
      </c>
      <c r="V59" s="128" t="s">
        <v>110</v>
      </c>
      <c r="W59" s="128"/>
      <c r="X59" s="142" t="s">
        <v>66</v>
      </c>
      <c r="Y59" s="302"/>
      <c r="Z59" s="142"/>
      <c r="AA59" s="311"/>
      <c r="AB59" s="166"/>
      <c r="AC59" s="171"/>
      <c r="AD59" s="171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28" t="s">
        <v>12</v>
      </c>
      <c r="B60" s="205">
        <v>30040550</v>
      </c>
      <c r="C60" s="148" t="s">
        <v>77</v>
      </c>
      <c r="D60" s="128"/>
      <c r="E60" s="128"/>
      <c r="F60" s="142" t="s">
        <v>119</v>
      </c>
      <c r="G60" s="302" t="s">
        <v>100</v>
      </c>
      <c r="H60" s="142"/>
      <c r="I60" s="311"/>
      <c r="J60" s="156"/>
      <c r="K60" s="128"/>
      <c r="L60" s="148"/>
      <c r="M60" s="128"/>
      <c r="N60" s="128"/>
      <c r="O60" s="142" t="s">
        <v>17</v>
      </c>
      <c r="P60" s="302"/>
      <c r="Q60" s="142"/>
      <c r="R60" s="384"/>
      <c r="S60" s="175"/>
      <c r="T60" s="175"/>
      <c r="U60" s="175"/>
      <c r="V60" s="175"/>
      <c r="W60" s="175"/>
      <c r="X60" s="175"/>
      <c r="Y60" s="302"/>
      <c r="Z60" s="142"/>
      <c r="AA60" s="311"/>
      <c r="AB60" s="166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x14ac:dyDescent="0.25">
      <c r="A61" s="298"/>
      <c r="B61" s="299"/>
      <c r="C61" s="300"/>
      <c r="D61" s="299"/>
      <c r="E61" s="299"/>
      <c r="F61" s="297"/>
      <c r="G61" s="306"/>
      <c r="H61" s="297"/>
      <c r="I61" s="313"/>
      <c r="J61" s="156" t="s">
        <v>12</v>
      </c>
      <c r="K61" s="301">
        <v>30040318</v>
      </c>
      <c r="L61" s="300" t="s">
        <v>94</v>
      </c>
      <c r="M61" s="299"/>
      <c r="N61" s="299"/>
      <c r="O61" s="297" t="s">
        <v>64</v>
      </c>
      <c r="P61" s="306"/>
      <c r="Q61" s="297"/>
      <c r="R61" s="313"/>
      <c r="S61" s="298" t="s">
        <v>12</v>
      </c>
      <c r="T61" s="301">
        <v>30040527</v>
      </c>
      <c r="U61" s="300" t="s">
        <v>79</v>
      </c>
      <c r="V61" s="299"/>
      <c r="W61" s="299"/>
      <c r="X61" s="297" t="s">
        <v>17</v>
      </c>
      <c r="Y61" s="306"/>
      <c r="Z61" s="297"/>
      <c r="AA61" s="313"/>
      <c r="AB61" s="167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ht="16.5" thickBot="1" x14ac:dyDescent="0.3">
      <c r="A62" s="157"/>
      <c r="B62" s="158"/>
      <c r="C62" s="158"/>
      <c r="D62" s="158"/>
      <c r="E62" s="158"/>
      <c r="F62" s="159"/>
      <c r="G62" s="307"/>
      <c r="H62" s="159"/>
      <c r="I62" s="314"/>
      <c r="J62" s="157" t="s">
        <v>12</v>
      </c>
      <c r="K62" s="334">
        <v>30040083</v>
      </c>
      <c r="L62" s="158" t="s">
        <v>79</v>
      </c>
      <c r="M62" s="158" t="s">
        <v>230</v>
      </c>
      <c r="N62" s="158"/>
      <c r="O62" s="159" t="s">
        <v>65</v>
      </c>
      <c r="P62" s="307"/>
      <c r="Q62" s="159"/>
      <c r="R62" s="314"/>
      <c r="S62" s="157" t="s">
        <v>12</v>
      </c>
      <c r="T62" s="334">
        <v>30040678</v>
      </c>
      <c r="U62" s="158" t="s">
        <v>13</v>
      </c>
      <c r="V62" s="158"/>
      <c r="W62" s="158"/>
      <c r="X62" s="159" t="s">
        <v>78</v>
      </c>
      <c r="Y62" s="307"/>
      <c r="Z62" s="159"/>
      <c r="AA62" s="314"/>
      <c r="AK62" s="169"/>
      <c r="AL62" s="169"/>
      <c r="AM62" s="169"/>
      <c r="AN62" s="169"/>
      <c r="AO62" s="169"/>
      <c r="AP62" s="169"/>
      <c r="AQ62" s="169"/>
    </row>
    <row r="63" spans="1:43" ht="16.5" thickBot="1" x14ac:dyDescent="0.3">
      <c r="A63" s="498">
        <f>S34+1</f>
        <v>46102</v>
      </c>
      <c r="B63" s="499"/>
      <c r="C63" s="499"/>
      <c r="D63" s="499"/>
      <c r="E63" s="499"/>
      <c r="F63" s="500"/>
      <c r="G63" s="500"/>
      <c r="H63" s="500"/>
      <c r="I63" s="501"/>
      <c r="AK63" s="169"/>
      <c r="AL63" s="169"/>
      <c r="AM63" s="169"/>
      <c r="AN63" s="169"/>
      <c r="AO63" s="169"/>
      <c r="AP63" s="169"/>
      <c r="AQ63" s="169"/>
    </row>
    <row r="64" spans="1:43" ht="16.5" thickBot="1" x14ac:dyDescent="0.3">
      <c r="A64" s="131" t="s">
        <v>2</v>
      </c>
      <c r="B64" s="132" t="s">
        <v>3</v>
      </c>
      <c r="C64" s="132" t="s">
        <v>4</v>
      </c>
      <c r="D64" s="132" t="s">
        <v>5</v>
      </c>
      <c r="E64" s="132" t="s">
        <v>6</v>
      </c>
      <c r="F64" s="133" t="s">
        <v>7</v>
      </c>
      <c r="G64" s="133" t="s">
        <v>8</v>
      </c>
      <c r="H64" s="133" t="s">
        <v>9</v>
      </c>
      <c r="I64" s="134" t="s">
        <v>10</v>
      </c>
      <c r="L64" s="502">
        <f>A3</f>
        <v>46096</v>
      </c>
      <c r="M64" s="173">
        <f t="shared" ref="M64:M69" si="0">COUNTIF($A$5:$A$32,N64)</f>
        <v>1</v>
      </c>
      <c r="N64" s="174" t="s">
        <v>18</v>
      </c>
      <c r="O64" s="505">
        <f>J3</f>
        <v>46097</v>
      </c>
      <c r="P64" s="173">
        <f t="shared" ref="P64:P69" si="1">COUNTIF($J$5:$J$32,Q64)</f>
        <v>10</v>
      </c>
      <c r="Q64" s="174" t="s">
        <v>18</v>
      </c>
      <c r="R64" s="508">
        <f>S3</f>
        <v>46098</v>
      </c>
      <c r="S64" s="173">
        <f t="shared" ref="S64:S69" si="2">COUNTIF($S$5:$S$32,T64)</f>
        <v>6</v>
      </c>
      <c r="T64" s="174" t="s">
        <v>18</v>
      </c>
      <c r="U64" s="511">
        <f>A34</f>
        <v>46099</v>
      </c>
      <c r="V64" s="173">
        <f t="shared" ref="V64:V69" si="3">COUNTIF($A$36:$A$62,W64)</f>
        <v>4</v>
      </c>
      <c r="W64" s="174" t="s">
        <v>18</v>
      </c>
    </row>
    <row r="65" spans="1:23" x14ac:dyDescent="0.25">
      <c r="A65" s="135" t="s">
        <v>20</v>
      </c>
      <c r="B65" s="207">
        <v>34023</v>
      </c>
      <c r="C65" s="137">
        <v>79783</v>
      </c>
      <c r="D65" s="137"/>
      <c r="E65" s="137" t="s">
        <v>89</v>
      </c>
      <c r="F65" s="142"/>
      <c r="G65" s="304"/>
      <c r="H65" s="143"/>
      <c r="I65" s="310"/>
      <c r="L65" s="503"/>
      <c r="M65" s="175">
        <f t="shared" si="0"/>
        <v>9</v>
      </c>
      <c r="N65" s="176" t="s">
        <v>19</v>
      </c>
      <c r="O65" s="506"/>
      <c r="P65" s="175">
        <f t="shared" si="1"/>
        <v>14</v>
      </c>
      <c r="Q65" s="176" t="s">
        <v>19</v>
      </c>
      <c r="R65" s="509"/>
      <c r="S65" s="175">
        <f t="shared" si="2"/>
        <v>14</v>
      </c>
      <c r="T65" s="176" t="s">
        <v>19</v>
      </c>
      <c r="U65" s="512"/>
      <c r="V65" s="175">
        <f t="shared" si="3"/>
        <v>16</v>
      </c>
      <c r="W65" s="176" t="s">
        <v>19</v>
      </c>
    </row>
    <row r="66" spans="1:23" x14ac:dyDescent="0.25">
      <c r="A66" s="145" t="s">
        <v>20</v>
      </c>
      <c r="B66" s="205">
        <v>34024</v>
      </c>
      <c r="C66" s="380">
        <v>80553</v>
      </c>
      <c r="D66" s="380">
        <v>280324</v>
      </c>
      <c r="E66" s="380" t="s">
        <v>89</v>
      </c>
      <c r="F66" s="142"/>
      <c r="G66" s="302"/>
      <c r="H66" s="142"/>
      <c r="I66" s="311"/>
      <c r="L66" s="503"/>
      <c r="M66" s="175">
        <f t="shared" si="0"/>
        <v>1</v>
      </c>
      <c r="N66" s="176" t="s">
        <v>20</v>
      </c>
      <c r="O66" s="506"/>
      <c r="P66" s="175">
        <f t="shared" si="1"/>
        <v>2</v>
      </c>
      <c r="Q66" s="176" t="s">
        <v>20</v>
      </c>
      <c r="R66" s="509"/>
      <c r="S66" s="175">
        <f t="shared" si="2"/>
        <v>2</v>
      </c>
      <c r="T66" s="176" t="s">
        <v>20</v>
      </c>
      <c r="U66" s="512"/>
      <c r="V66" s="175">
        <f t="shared" si="3"/>
        <v>0</v>
      </c>
      <c r="W66" s="176" t="s">
        <v>20</v>
      </c>
    </row>
    <row r="67" spans="1:23" x14ac:dyDescent="0.25">
      <c r="A67" s="145" t="s">
        <v>20</v>
      </c>
      <c r="B67" s="205">
        <v>34025</v>
      </c>
      <c r="C67" s="380">
        <v>80554</v>
      </c>
      <c r="D67" s="380">
        <v>280324</v>
      </c>
      <c r="E67" s="380" t="s">
        <v>62</v>
      </c>
      <c r="F67" s="142"/>
      <c r="G67" s="302"/>
      <c r="H67" s="142"/>
      <c r="I67" s="311"/>
      <c r="L67" s="503"/>
      <c r="M67" s="175">
        <f t="shared" si="0"/>
        <v>0</v>
      </c>
      <c r="N67" s="204" t="s">
        <v>21</v>
      </c>
      <c r="O67" s="506"/>
      <c r="P67" s="175">
        <f t="shared" si="1"/>
        <v>0</v>
      </c>
      <c r="Q67" s="204" t="s">
        <v>21</v>
      </c>
      <c r="R67" s="509"/>
      <c r="S67" s="175">
        <f t="shared" si="2"/>
        <v>0</v>
      </c>
      <c r="T67" s="204" t="s">
        <v>21</v>
      </c>
      <c r="U67" s="512"/>
      <c r="V67" s="175">
        <f t="shared" si="3"/>
        <v>0</v>
      </c>
      <c r="W67" s="204" t="s">
        <v>21</v>
      </c>
    </row>
    <row r="68" spans="1:23" x14ac:dyDescent="0.25">
      <c r="A68" s="145" t="s">
        <v>20</v>
      </c>
      <c r="B68" s="205">
        <v>34026</v>
      </c>
      <c r="C68" s="380">
        <v>80555</v>
      </c>
      <c r="D68" s="380">
        <v>280324</v>
      </c>
      <c r="E68" s="380" t="s">
        <v>62</v>
      </c>
      <c r="F68" s="142"/>
      <c r="G68" s="302"/>
      <c r="H68" s="142"/>
      <c r="I68" s="311"/>
      <c r="L68" s="503"/>
      <c r="M68" s="175">
        <f t="shared" si="0"/>
        <v>2</v>
      </c>
      <c r="N68" s="176" t="s">
        <v>22</v>
      </c>
      <c r="O68" s="506"/>
      <c r="P68" s="175">
        <f t="shared" si="1"/>
        <v>2</v>
      </c>
      <c r="Q68" s="176" t="s">
        <v>22</v>
      </c>
      <c r="R68" s="509"/>
      <c r="S68" s="175">
        <f t="shared" si="2"/>
        <v>2</v>
      </c>
      <c r="T68" s="176" t="s">
        <v>22</v>
      </c>
      <c r="U68" s="512"/>
      <c r="V68" s="175">
        <f t="shared" si="3"/>
        <v>2</v>
      </c>
      <c r="W68" s="176" t="s">
        <v>22</v>
      </c>
    </row>
    <row r="69" spans="1:23" x14ac:dyDescent="0.25">
      <c r="A69" s="145" t="s">
        <v>20</v>
      </c>
      <c r="B69" s="205">
        <v>34027</v>
      </c>
      <c r="C69" s="380">
        <v>80556</v>
      </c>
      <c r="D69" s="380">
        <v>280324</v>
      </c>
      <c r="E69" s="380" t="s">
        <v>62</v>
      </c>
      <c r="F69" s="142"/>
      <c r="G69" s="302"/>
      <c r="H69" s="142"/>
      <c r="I69" s="311"/>
      <c r="L69" s="503"/>
      <c r="M69" s="175">
        <f t="shared" si="0"/>
        <v>0</v>
      </c>
      <c r="N69" s="176" t="s">
        <v>23</v>
      </c>
      <c r="O69" s="506"/>
      <c r="P69" s="175">
        <f t="shared" si="1"/>
        <v>0</v>
      </c>
      <c r="Q69" s="176" t="s">
        <v>23</v>
      </c>
      <c r="R69" s="509"/>
      <c r="S69" s="175">
        <f t="shared" si="2"/>
        <v>0</v>
      </c>
      <c r="T69" s="176" t="s">
        <v>23</v>
      </c>
      <c r="U69" s="512"/>
      <c r="V69" s="175">
        <f t="shared" si="3"/>
        <v>0</v>
      </c>
      <c r="W69" s="176" t="s">
        <v>23</v>
      </c>
    </row>
    <row r="70" spans="1:23" ht="16.5" thickBot="1" x14ac:dyDescent="0.3">
      <c r="A70" s="145" t="s">
        <v>19</v>
      </c>
      <c r="B70" s="205">
        <v>34028</v>
      </c>
      <c r="C70" s="128">
        <v>79627</v>
      </c>
      <c r="D70" s="128"/>
      <c r="E70" s="128" t="s">
        <v>69</v>
      </c>
      <c r="F70" s="142"/>
      <c r="G70" s="302"/>
      <c r="H70" s="142"/>
      <c r="I70" s="311"/>
      <c r="L70" s="504"/>
      <c r="M70" s="177">
        <f>SUM(M64:M69)</f>
        <v>13</v>
      </c>
      <c r="N70" s="178" t="s">
        <v>24</v>
      </c>
      <c r="O70" s="507"/>
      <c r="P70" s="177">
        <f>SUM(P64:P69)</f>
        <v>28</v>
      </c>
      <c r="Q70" s="178" t="s">
        <v>24</v>
      </c>
      <c r="R70" s="510"/>
      <c r="S70" s="177">
        <f>SUM(S64:S69)</f>
        <v>24</v>
      </c>
      <c r="T70" s="178" t="s">
        <v>24</v>
      </c>
      <c r="U70" s="513"/>
      <c r="V70" s="177">
        <f>SUM(V64:V69)</f>
        <v>22</v>
      </c>
      <c r="W70" s="178" t="s">
        <v>24</v>
      </c>
    </row>
    <row r="71" spans="1:23" x14ac:dyDescent="0.25">
      <c r="A71" s="145" t="s">
        <v>19</v>
      </c>
      <c r="B71" s="205">
        <v>34029</v>
      </c>
      <c r="C71" s="128">
        <v>79628</v>
      </c>
      <c r="D71" s="128"/>
      <c r="E71" s="128" t="s">
        <v>69</v>
      </c>
      <c r="F71" s="142"/>
      <c r="G71" s="302"/>
      <c r="H71" s="142"/>
      <c r="I71" s="311"/>
    </row>
    <row r="72" spans="1:23" x14ac:dyDescent="0.25">
      <c r="A72" s="145" t="s">
        <v>19</v>
      </c>
      <c r="B72" s="205">
        <v>34030</v>
      </c>
      <c r="C72" s="128">
        <v>79629</v>
      </c>
      <c r="D72" s="128"/>
      <c r="E72" s="128" t="s">
        <v>62</v>
      </c>
      <c r="F72" s="142"/>
      <c r="G72" s="302"/>
      <c r="H72" s="142"/>
      <c r="I72" s="311"/>
    </row>
    <row r="73" spans="1:23" ht="16.5" thickBot="1" x14ac:dyDescent="0.3">
      <c r="A73" s="145" t="s">
        <v>19</v>
      </c>
      <c r="B73" s="205">
        <v>34031</v>
      </c>
      <c r="C73" s="128">
        <v>79630</v>
      </c>
      <c r="D73" s="128"/>
      <c r="E73" s="128" t="s">
        <v>71</v>
      </c>
      <c r="F73" s="142"/>
      <c r="G73" s="302"/>
      <c r="H73" s="142"/>
      <c r="I73" s="311"/>
    </row>
    <row r="74" spans="1:23" x14ac:dyDescent="0.25">
      <c r="A74" s="145" t="s">
        <v>19</v>
      </c>
      <c r="B74" s="205">
        <v>34032</v>
      </c>
      <c r="C74" s="128">
        <v>79631</v>
      </c>
      <c r="D74" s="128"/>
      <c r="E74" s="128" t="s">
        <v>115</v>
      </c>
      <c r="F74" s="142"/>
      <c r="G74" s="302"/>
      <c r="H74" s="142"/>
      <c r="I74" s="311"/>
      <c r="L74" s="514">
        <f>J34</f>
        <v>46100</v>
      </c>
      <c r="M74" s="173">
        <f t="shared" ref="M74:M79" si="4">COUNTIF($J$36:$J$62,N74)</f>
        <v>8</v>
      </c>
      <c r="N74" s="174" t="s">
        <v>18</v>
      </c>
      <c r="O74" s="517">
        <f>S34</f>
        <v>46101</v>
      </c>
      <c r="P74" s="173">
        <f>COUNTIF($S$36:$S$62,Q74)</f>
        <v>8</v>
      </c>
      <c r="Q74" s="174" t="s">
        <v>18</v>
      </c>
      <c r="R74" s="520">
        <f>AB34</f>
        <v>0</v>
      </c>
      <c r="S74" s="173">
        <f t="shared" ref="S74:S79" si="5">COUNTIF($A$65:$A$90,T74)</f>
        <v>5</v>
      </c>
      <c r="T74" s="174" t="s">
        <v>18</v>
      </c>
      <c r="U74" s="523" t="str">
        <f>C1</f>
        <v>WW12</v>
      </c>
      <c r="V74" s="173">
        <f>SUM(M64,P64,S64,V64,S74,P74,M74)</f>
        <v>42</v>
      </c>
      <c r="W74" s="174" t="s">
        <v>18</v>
      </c>
    </row>
    <row r="75" spans="1:23" x14ac:dyDescent="0.25">
      <c r="A75" s="145" t="s">
        <v>19</v>
      </c>
      <c r="B75" s="128">
        <v>34033</v>
      </c>
      <c r="C75" s="128">
        <v>79632</v>
      </c>
      <c r="D75" s="128"/>
      <c r="E75" s="128" t="s">
        <v>115</v>
      </c>
      <c r="F75" s="142"/>
      <c r="G75" s="302"/>
      <c r="H75" s="142"/>
      <c r="I75" s="311"/>
      <c r="L75" s="515"/>
      <c r="M75" s="175">
        <f t="shared" si="4"/>
        <v>14</v>
      </c>
      <c r="N75" s="176" t="s">
        <v>19</v>
      </c>
      <c r="O75" s="518"/>
      <c r="P75" s="175">
        <f>COUNTIF($S$36:$S$60,Q75)</f>
        <v>10</v>
      </c>
      <c r="Q75" s="176" t="s">
        <v>19</v>
      </c>
      <c r="R75" s="521"/>
      <c r="S75" s="175">
        <f t="shared" si="5"/>
        <v>7</v>
      </c>
      <c r="T75" s="176" t="s">
        <v>19</v>
      </c>
      <c r="U75" s="524"/>
      <c r="V75" s="175">
        <f>SUM(M65,P65,S65,V65,M75,P75,S75)</f>
        <v>84</v>
      </c>
      <c r="W75" s="176" t="s">
        <v>19</v>
      </c>
    </row>
    <row r="76" spans="1:23" x14ac:dyDescent="0.25">
      <c r="A76" s="145" t="s">
        <v>19</v>
      </c>
      <c r="B76" s="205">
        <v>34034</v>
      </c>
      <c r="C76" s="148">
        <v>79633</v>
      </c>
      <c r="D76" s="128"/>
      <c r="E76" s="128" t="s">
        <v>115</v>
      </c>
      <c r="F76" s="142"/>
      <c r="G76" s="302"/>
      <c r="H76" s="142"/>
      <c r="I76" s="311"/>
      <c r="L76" s="515"/>
      <c r="M76" s="175">
        <f t="shared" si="4"/>
        <v>2</v>
      </c>
      <c r="N76" s="176" t="s">
        <v>20</v>
      </c>
      <c r="O76" s="518"/>
      <c r="P76" s="175">
        <f>COUNTIF($S$36:$S$60,Q76)</f>
        <v>5</v>
      </c>
      <c r="Q76" s="176" t="s">
        <v>20</v>
      </c>
      <c r="R76" s="521"/>
      <c r="S76" s="175">
        <f t="shared" si="5"/>
        <v>5</v>
      </c>
      <c r="T76" s="176" t="s">
        <v>20</v>
      </c>
      <c r="U76" s="524"/>
      <c r="V76" s="175">
        <f>SUM(M66,P66,S66,V66,M76,P76,S76)</f>
        <v>17</v>
      </c>
      <c r="W76" s="176" t="s">
        <v>20</v>
      </c>
    </row>
    <row r="77" spans="1:23" x14ac:dyDescent="0.25">
      <c r="A77" s="145" t="s">
        <v>22</v>
      </c>
      <c r="B77" s="205">
        <v>34035</v>
      </c>
      <c r="C77" s="128">
        <v>4501354042</v>
      </c>
      <c r="D77" s="128"/>
      <c r="E77" s="128"/>
      <c r="F77" s="142" t="s">
        <v>14</v>
      </c>
      <c r="G77" s="302"/>
      <c r="H77" s="142"/>
      <c r="I77" s="311"/>
      <c r="L77" s="515"/>
      <c r="M77" s="175">
        <f t="shared" si="4"/>
        <v>0</v>
      </c>
      <c r="N77" s="204" t="s">
        <v>21</v>
      </c>
      <c r="O77" s="518"/>
      <c r="P77" s="175">
        <f>COUNTIF($S$36:$S$60,Q77)</f>
        <v>0</v>
      </c>
      <c r="Q77" s="204" t="s">
        <v>21</v>
      </c>
      <c r="R77" s="521"/>
      <c r="S77" s="175">
        <f t="shared" si="5"/>
        <v>0</v>
      </c>
      <c r="T77" s="204" t="s">
        <v>21</v>
      </c>
      <c r="U77" s="524"/>
      <c r="V77" s="175">
        <f>SUM(M67,P67,S67,V67,M77,P77,S77)</f>
        <v>0</v>
      </c>
      <c r="W77" s="204" t="s">
        <v>21</v>
      </c>
    </row>
    <row r="78" spans="1:23" x14ac:dyDescent="0.25">
      <c r="A78" s="145" t="s">
        <v>22</v>
      </c>
      <c r="B78" s="205">
        <v>34036</v>
      </c>
      <c r="C78" s="128">
        <v>4501354043</v>
      </c>
      <c r="D78" s="128"/>
      <c r="E78" s="128"/>
      <c r="F78" s="142" t="s">
        <v>78</v>
      </c>
      <c r="G78" s="302"/>
      <c r="H78" s="142"/>
      <c r="I78" s="311"/>
      <c r="L78" s="515"/>
      <c r="M78" s="175">
        <f t="shared" si="4"/>
        <v>2</v>
      </c>
      <c r="N78" s="176" t="s">
        <v>22</v>
      </c>
      <c r="O78" s="518"/>
      <c r="P78" s="175">
        <f>COUNTIF($S$36:$S$60,Q78)</f>
        <v>3</v>
      </c>
      <c r="Q78" s="176" t="s">
        <v>22</v>
      </c>
      <c r="R78" s="521"/>
      <c r="S78" s="175">
        <f t="shared" si="5"/>
        <v>4</v>
      </c>
      <c r="T78" s="176" t="s">
        <v>22</v>
      </c>
      <c r="U78" s="524"/>
      <c r="V78" s="175">
        <f>SUM(M68,P68,S68,V68,M78,P78,S78)</f>
        <v>17</v>
      </c>
      <c r="W78" s="176" t="s">
        <v>22</v>
      </c>
    </row>
    <row r="79" spans="1:23" x14ac:dyDescent="0.25">
      <c r="A79" s="145" t="s">
        <v>22</v>
      </c>
      <c r="B79" s="205">
        <v>34037</v>
      </c>
      <c r="C79" s="128">
        <v>4501354046</v>
      </c>
      <c r="D79" s="128"/>
      <c r="E79" s="128"/>
      <c r="F79" s="142" t="s">
        <v>65</v>
      </c>
      <c r="G79" s="302"/>
      <c r="H79" s="142"/>
      <c r="I79" s="311"/>
      <c r="L79" s="515"/>
      <c r="M79" s="175">
        <f t="shared" si="4"/>
        <v>0</v>
      </c>
      <c r="N79" s="176" t="s">
        <v>23</v>
      </c>
      <c r="O79" s="518"/>
      <c r="P79" s="175">
        <f>COUNTIF($S$36:$S$60,Q79)</f>
        <v>0</v>
      </c>
      <c r="Q79" s="176" t="s">
        <v>23</v>
      </c>
      <c r="R79" s="521"/>
      <c r="S79" s="175">
        <f t="shared" si="5"/>
        <v>0</v>
      </c>
      <c r="T79" s="176" t="s">
        <v>23</v>
      </c>
      <c r="U79" s="524"/>
      <c r="V79" s="175">
        <f>SUM(M69,P69,S69,V69,M79,P79,S79)</f>
        <v>0</v>
      </c>
      <c r="W79" s="176" t="s">
        <v>23</v>
      </c>
    </row>
    <row r="80" spans="1:23" ht="16.5" thickBot="1" x14ac:dyDescent="0.3">
      <c r="A80" s="145" t="s">
        <v>22</v>
      </c>
      <c r="B80" s="128">
        <v>34038</v>
      </c>
      <c r="C80" s="550" t="s">
        <v>134</v>
      </c>
      <c r="D80" s="551"/>
      <c r="E80" s="128"/>
      <c r="F80" s="142"/>
      <c r="G80" s="302"/>
      <c r="H80" s="142"/>
      <c r="I80" s="315"/>
      <c r="L80" s="516"/>
      <c r="M80" s="177">
        <f>SUM(M74:M79)</f>
        <v>26</v>
      </c>
      <c r="N80" s="178" t="s">
        <v>24</v>
      </c>
      <c r="O80" s="519"/>
      <c r="P80" s="177">
        <f>SUM(P74:P79)</f>
        <v>26</v>
      </c>
      <c r="Q80" s="178" t="s">
        <v>24</v>
      </c>
      <c r="R80" s="522"/>
      <c r="S80" s="177">
        <f>SUM(S74:S79)</f>
        <v>21</v>
      </c>
      <c r="T80" s="178" t="s">
        <v>24</v>
      </c>
      <c r="U80" s="525"/>
      <c r="V80" s="177">
        <f>SUM(V74:V79)</f>
        <v>160</v>
      </c>
      <c r="W80" s="178" t="s">
        <v>24</v>
      </c>
    </row>
    <row r="81" spans="1:10" x14ac:dyDescent="0.25">
      <c r="A81" s="152"/>
      <c r="B81" s="128"/>
      <c r="C81" s="128"/>
      <c r="D81" s="128"/>
      <c r="E81" s="128"/>
      <c r="F81" s="142"/>
      <c r="G81" s="302"/>
      <c r="H81" s="142"/>
      <c r="I81" s="311"/>
    </row>
    <row r="82" spans="1:10" x14ac:dyDescent="0.25">
      <c r="A82" s="152"/>
      <c r="B82" s="128"/>
      <c r="C82" s="153"/>
      <c r="D82" s="128"/>
      <c r="E82" s="128"/>
      <c r="F82" s="142"/>
      <c r="G82" s="302"/>
      <c r="H82" s="142"/>
      <c r="I82" s="315"/>
    </row>
    <row r="83" spans="1:10" x14ac:dyDescent="0.25">
      <c r="A83" s="152"/>
      <c r="B83" s="128"/>
      <c r="C83" s="153"/>
      <c r="D83" s="128"/>
      <c r="E83" s="128"/>
      <c r="F83" s="142"/>
      <c r="G83" s="302"/>
      <c r="H83" s="142"/>
      <c r="I83" s="311"/>
    </row>
    <row r="84" spans="1:10" x14ac:dyDescent="0.25">
      <c r="A84" s="152"/>
      <c r="B84" s="141"/>
      <c r="C84" s="154"/>
      <c r="D84" s="141"/>
      <c r="E84" s="141"/>
      <c r="F84" s="142"/>
      <c r="G84" s="304"/>
      <c r="H84" s="143"/>
      <c r="I84" s="316"/>
    </row>
    <row r="85" spans="1:10" x14ac:dyDescent="0.25">
      <c r="A85" s="156" t="s">
        <v>12</v>
      </c>
      <c r="B85" s="207">
        <v>30040511</v>
      </c>
      <c r="C85" s="154" t="s">
        <v>81</v>
      </c>
      <c r="D85" s="141"/>
      <c r="E85" s="141"/>
      <c r="F85" s="143"/>
      <c r="G85" s="304"/>
      <c r="H85" s="143"/>
      <c r="I85" s="316"/>
    </row>
    <row r="86" spans="1:10" x14ac:dyDescent="0.25">
      <c r="A86" s="156" t="s">
        <v>12</v>
      </c>
      <c r="B86" s="207">
        <v>30040937</v>
      </c>
      <c r="C86" s="154" t="s">
        <v>13</v>
      </c>
      <c r="D86" s="141"/>
      <c r="E86" s="141"/>
      <c r="F86" s="143" t="s">
        <v>17</v>
      </c>
      <c r="G86" s="304"/>
      <c r="H86" s="143"/>
      <c r="I86" s="316"/>
    </row>
    <row r="87" spans="1:10" x14ac:dyDescent="0.25">
      <c r="A87" s="156" t="s">
        <v>12</v>
      </c>
      <c r="B87" s="205">
        <v>30040220</v>
      </c>
      <c r="C87" s="153" t="s">
        <v>87</v>
      </c>
      <c r="D87" s="128"/>
      <c r="E87" s="128"/>
      <c r="F87" s="142" t="s">
        <v>78</v>
      </c>
      <c r="G87" s="302"/>
      <c r="H87" s="142"/>
      <c r="I87" s="311"/>
    </row>
    <row r="88" spans="1:10" x14ac:dyDescent="0.25">
      <c r="A88" s="145" t="s">
        <v>12</v>
      </c>
      <c r="B88" s="205">
        <v>30040651</v>
      </c>
      <c r="C88" s="148" t="s">
        <v>77</v>
      </c>
      <c r="D88" s="128"/>
      <c r="E88" s="128"/>
      <c r="F88" s="142" t="s">
        <v>14</v>
      </c>
      <c r="G88" s="302"/>
      <c r="H88" s="142"/>
      <c r="I88" s="311"/>
    </row>
    <row r="89" spans="1:10" x14ac:dyDescent="0.25">
      <c r="A89" s="145" t="s">
        <v>12</v>
      </c>
      <c r="B89" s="205">
        <v>30039693</v>
      </c>
      <c r="C89" s="148" t="s">
        <v>13</v>
      </c>
      <c r="D89" s="128"/>
      <c r="E89" s="128"/>
      <c r="F89" s="142" t="s">
        <v>64</v>
      </c>
      <c r="G89" s="306"/>
      <c r="H89" s="297"/>
      <c r="I89" s="313"/>
    </row>
    <row r="90" spans="1:10" ht="16.5" thickBot="1" x14ac:dyDescent="0.3">
      <c r="A90" s="157"/>
      <c r="B90" s="158"/>
      <c r="C90" s="158"/>
      <c r="D90" s="158"/>
      <c r="E90" s="158"/>
      <c r="F90" s="159"/>
      <c r="G90" s="307"/>
      <c r="H90" s="159"/>
      <c r="I90" s="314"/>
    </row>
    <row r="91" spans="1:10" ht="16.5" thickBot="1" x14ac:dyDescent="0.3"/>
    <row r="92" spans="1:10" ht="16.5" thickBot="1" x14ac:dyDescent="0.3">
      <c r="A92" s="179" t="s">
        <v>25</v>
      </c>
      <c r="B92" s="180" t="s">
        <v>18</v>
      </c>
      <c r="C92" s="181" t="s">
        <v>19</v>
      </c>
      <c r="D92" s="182" t="s">
        <v>20</v>
      </c>
      <c r="E92" s="183" t="s">
        <v>21</v>
      </c>
      <c r="F92" s="184" t="s">
        <v>22</v>
      </c>
      <c r="G92" s="185" t="s">
        <v>23</v>
      </c>
      <c r="H92" s="186" t="s">
        <v>24</v>
      </c>
      <c r="J92" s="186" t="s">
        <v>26</v>
      </c>
    </row>
    <row r="93" spans="1:10" x14ac:dyDescent="0.25">
      <c r="A93" s="187" t="s">
        <v>27</v>
      </c>
      <c r="B93" s="188">
        <f t="shared" ref="B93:G93" si="6">COUNTIF($A$5:$A$32,B92)</f>
        <v>1</v>
      </c>
      <c r="C93" s="188">
        <f t="shared" si="6"/>
        <v>9</v>
      </c>
      <c r="D93" s="188">
        <f t="shared" si="6"/>
        <v>1</v>
      </c>
      <c r="E93" s="188">
        <f t="shared" si="6"/>
        <v>0</v>
      </c>
      <c r="F93" s="188">
        <f t="shared" si="6"/>
        <v>2</v>
      </c>
      <c r="G93" s="188">
        <f t="shared" si="6"/>
        <v>0</v>
      </c>
      <c r="H93" s="189">
        <f t="shared" ref="H93:H99" si="7">SUM(B93:G93)</f>
        <v>13</v>
      </c>
      <c r="J93" s="189">
        <f>SUM(C93:G93)</f>
        <v>12</v>
      </c>
    </row>
    <row r="94" spans="1:10" x14ac:dyDescent="0.25">
      <c r="A94" s="190" t="s">
        <v>28</v>
      </c>
      <c r="B94" s="188">
        <f t="shared" ref="B94:G94" si="8">COUNTIF($J$5:$J$32,B92)</f>
        <v>10</v>
      </c>
      <c r="C94" s="188">
        <f t="shared" si="8"/>
        <v>14</v>
      </c>
      <c r="D94" s="188">
        <f t="shared" si="8"/>
        <v>2</v>
      </c>
      <c r="E94" s="188">
        <f t="shared" si="8"/>
        <v>0</v>
      </c>
      <c r="F94" s="188">
        <f t="shared" si="8"/>
        <v>2</v>
      </c>
      <c r="G94" s="188">
        <f t="shared" si="8"/>
        <v>0</v>
      </c>
      <c r="H94" s="189">
        <f t="shared" si="7"/>
        <v>28</v>
      </c>
      <c r="J94" s="189">
        <f t="shared" ref="J94:J99" si="9">SUM(C94:G94)</f>
        <v>18</v>
      </c>
    </row>
    <row r="95" spans="1:10" x14ac:dyDescent="0.25">
      <c r="A95" s="191" t="s">
        <v>29</v>
      </c>
      <c r="B95" s="188">
        <f t="shared" ref="B95:G95" si="10">COUNTIF($S$5:$S$32,B92)</f>
        <v>6</v>
      </c>
      <c r="C95" s="188">
        <f t="shared" si="10"/>
        <v>14</v>
      </c>
      <c r="D95" s="188">
        <f t="shared" si="10"/>
        <v>2</v>
      </c>
      <c r="E95" s="188">
        <f t="shared" si="10"/>
        <v>0</v>
      </c>
      <c r="F95" s="188">
        <f t="shared" si="10"/>
        <v>2</v>
      </c>
      <c r="G95" s="188">
        <f t="shared" si="10"/>
        <v>0</v>
      </c>
      <c r="H95" s="189">
        <f t="shared" si="7"/>
        <v>24</v>
      </c>
      <c r="J95" s="189">
        <f t="shared" si="9"/>
        <v>18</v>
      </c>
    </row>
    <row r="96" spans="1:10" x14ac:dyDescent="0.25">
      <c r="A96" s="192" t="s">
        <v>30</v>
      </c>
      <c r="B96" s="188">
        <f t="shared" ref="B96:G96" si="11">COUNTIF($A$36:$A$62,B$92)</f>
        <v>4</v>
      </c>
      <c r="C96" s="188">
        <f t="shared" si="11"/>
        <v>16</v>
      </c>
      <c r="D96" s="188">
        <f t="shared" si="11"/>
        <v>0</v>
      </c>
      <c r="E96" s="188">
        <f t="shared" si="11"/>
        <v>0</v>
      </c>
      <c r="F96" s="188">
        <f t="shared" si="11"/>
        <v>2</v>
      </c>
      <c r="G96" s="188">
        <f t="shared" si="11"/>
        <v>0</v>
      </c>
      <c r="H96" s="189">
        <f t="shared" si="7"/>
        <v>22</v>
      </c>
      <c r="J96" s="189">
        <f t="shared" si="9"/>
        <v>18</v>
      </c>
    </row>
    <row r="97" spans="1:47" x14ac:dyDescent="0.25">
      <c r="A97" s="193" t="s">
        <v>31</v>
      </c>
      <c r="B97" s="188">
        <f t="shared" ref="B97:G97" si="12">COUNTIF($J$36:$J$62,B$92)</f>
        <v>8</v>
      </c>
      <c r="C97" s="188">
        <f t="shared" si="12"/>
        <v>14</v>
      </c>
      <c r="D97" s="188">
        <f t="shared" si="12"/>
        <v>2</v>
      </c>
      <c r="E97" s="188">
        <f t="shared" si="12"/>
        <v>0</v>
      </c>
      <c r="F97" s="188">
        <f t="shared" si="12"/>
        <v>2</v>
      </c>
      <c r="G97" s="188">
        <f t="shared" si="12"/>
        <v>0</v>
      </c>
      <c r="H97" s="189">
        <f t="shared" si="7"/>
        <v>26</v>
      </c>
      <c r="J97" s="189">
        <f t="shared" si="9"/>
        <v>18</v>
      </c>
    </row>
    <row r="98" spans="1:47" x14ac:dyDescent="0.25">
      <c r="A98" s="194" t="s">
        <v>32</v>
      </c>
      <c r="B98" s="188">
        <f t="shared" ref="B98:G98" si="13">COUNTIF($S$36:$S$62,B$92)</f>
        <v>8</v>
      </c>
      <c r="C98" s="188">
        <f t="shared" si="13"/>
        <v>10</v>
      </c>
      <c r="D98" s="188">
        <f t="shared" si="13"/>
        <v>5</v>
      </c>
      <c r="E98" s="188">
        <f t="shared" si="13"/>
        <v>0</v>
      </c>
      <c r="F98" s="188">
        <f t="shared" si="13"/>
        <v>3</v>
      </c>
      <c r="G98" s="188">
        <f t="shared" si="13"/>
        <v>0</v>
      </c>
      <c r="H98" s="189">
        <f t="shared" si="7"/>
        <v>26</v>
      </c>
      <c r="J98" s="189">
        <f t="shared" si="9"/>
        <v>18</v>
      </c>
    </row>
    <row r="99" spans="1:47" ht="16.5" thickBot="1" x14ac:dyDescent="0.3">
      <c r="A99" s="195" t="s">
        <v>33</v>
      </c>
      <c r="B99" s="188">
        <f t="shared" ref="B99:G99" si="14">COUNTIF($A$65:$A$90,B$92)</f>
        <v>5</v>
      </c>
      <c r="C99" s="188">
        <f t="shared" si="14"/>
        <v>7</v>
      </c>
      <c r="D99" s="188">
        <f t="shared" si="14"/>
        <v>5</v>
      </c>
      <c r="E99" s="188">
        <f t="shared" si="14"/>
        <v>0</v>
      </c>
      <c r="F99" s="188">
        <f t="shared" si="14"/>
        <v>4</v>
      </c>
      <c r="G99" s="188">
        <f t="shared" si="14"/>
        <v>0</v>
      </c>
      <c r="H99" s="189">
        <f t="shared" si="7"/>
        <v>21</v>
      </c>
      <c r="J99" s="189">
        <f t="shared" si="9"/>
        <v>16</v>
      </c>
    </row>
    <row r="100" spans="1:47" ht="16.5" thickBot="1" x14ac:dyDescent="0.3">
      <c r="A100" s="186" t="s">
        <v>24</v>
      </c>
      <c r="B100" s="196">
        <f t="shared" ref="B100:H100" si="15">SUM(B93:B99)</f>
        <v>42</v>
      </c>
      <c r="C100" s="196">
        <f t="shared" si="15"/>
        <v>84</v>
      </c>
      <c r="D100" s="196">
        <f t="shared" si="15"/>
        <v>17</v>
      </c>
      <c r="E100" s="196">
        <f t="shared" si="15"/>
        <v>0</v>
      </c>
      <c r="F100" s="196">
        <f t="shared" si="15"/>
        <v>17</v>
      </c>
      <c r="G100" s="196">
        <f t="shared" si="15"/>
        <v>0</v>
      </c>
      <c r="H100" s="179">
        <f t="shared" si="15"/>
        <v>160</v>
      </c>
      <c r="J100" s="179">
        <f>SUM(J93:J99)</f>
        <v>118</v>
      </c>
    </row>
    <row r="101" spans="1:47" x14ac:dyDescent="0.25">
      <c r="A101" s="130"/>
    </row>
    <row r="102" spans="1:47" x14ac:dyDescent="0.25">
      <c r="A102" s="130"/>
    </row>
    <row r="103" spans="1:47" x14ac:dyDescent="0.25">
      <c r="A103" s="129" t="s">
        <v>34</v>
      </c>
      <c r="B103" s="129" t="s">
        <v>35</v>
      </c>
      <c r="C103" s="129" t="s">
        <v>36</v>
      </c>
      <c r="D103" s="129" t="s">
        <v>37</v>
      </c>
      <c r="E103" s="129" t="s">
        <v>38</v>
      </c>
      <c r="F103" s="129" t="s">
        <v>39</v>
      </c>
      <c r="G103" s="129" t="s">
        <v>40</v>
      </c>
      <c r="I103" s="129" t="s">
        <v>34</v>
      </c>
      <c r="J103" s="129" t="s">
        <v>35</v>
      </c>
      <c r="K103" s="129" t="s">
        <v>36</v>
      </c>
      <c r="L103" s="129" t="s">
        <v>37</v>
      </c>
      <c r="M103" s="129" t="s">
        <v>38</v>
      </c>
      <c r="N103" s="129" t="s">
        <v>39</v>
      </c>
      <c r="O103" s="129" t="s">
        <v>40</v>
      </c>
      <c r="Q103" s="129" t="s">
        <v>34</v>
      </c>
      <c r="R103" s="129" t="s">
        <v>35</v>
      </c>
      <c r="S103" s="129" t="s">
        <v>36</v>
      </c>
      <c r="T103" s="129" t="s">
        <v>37</v>
      </c>
      <c r="U103" s="129" t="s">
        <v>38</v>
      </c>
      <c r="V103" s="129" t="s">
        <v>39</v>
      </c>
      <c r="W103" s="129" t="s">
        <v>40</v>
      </c>
      <c r="Y103" s="129" t="s">
        <v>34</v>
      </c>
      <c r="Z103" s="129" t="s">
        <v>35</v>
      </c>
      <c r="AA103" s="129" t="s">
        <v>36</v>
      </c>
      <c r="AB103" s="129" t="s">
        <v>37</v>
      </c>
      <c r="AC103" s="129" t="s">
        <v>38</v>
      </c>
      <c r="AD103" s="129" t="s">
        <v>39</v>
      </c>
      <c r="AE103" s="129" t="s">
        <v>40</v>
      </c>
      <c r="AG103" s="129" t="s">
        <v>34</v>
      </c>
      <c r="AH103" s="129" t="s">
        <v>35</v>
      </c>
      <c r="AI103" s="129" t="s">
        <v>36</v>
      </c>
      <c r="AJ103" s="129" t="s">
        <v>37</v>
      </c>
      <c r="AK103" s="129" t="s">
        <v>38</v>
      </c>
      <c r="AL103" s="129" t="s">
        <v>39</v>
      </c>
      <c r="AM103" s="129" t="s">
        <v>40</v>
      </c>
      <c r="AO103" s="129" t="s">
        <v>34</v>
      </c>
      <c r="AP103" s="129" t="s">
        <v>35</v>
      </c>
      <c r="AQ103" s="129" t="s">
        <v>36</v>
      </c>
      <c r="AR103" s="129" t="s">
        <v>37</v>
      </c>
      <c r="AS103" s="129" t="s">
        <v>38</v>
      </c>
      <c r="AT103" s="129" t="s">
        <v>39</v>
      </c>
      <c r="AU103" s="129" t="s">
        <v>40</v>
      </c>
    </row>
    <row r="104" spans="1:47" x14ac:dyDescent="0.25">
      <c r="A104" s="197">
        <f t="shared" ref="A104:B108" si="16">IF(B5="","",B5)</f>
        <v>33916</v>
      </c>
      <c r="B104" s="197">
        <f t="shared" si="16"/>
        <v>78992</v>
      </c>
      <c r="C104" s="198">
        <f>IF(B5="","",$A$3)</f>
        <v>46096</v>
      </c>
      <c r="D104" s="197" t="str">
        <f>IF(A5="","",A5)</f>
        <v>LCP</v>
      </c>
      <c r="E104" s="197" t="str">
        <f>IF(E5="","",E5)</f>
        <v>INTEGRITY</v>
      </c>
      <c r="F104" s="197" t="str">
        <f>IF(D5="","",D5)</f>
        <v/>
      </c>
      <c r="G104" s="199" t="str">
        <f>IF(G5="","",G5)</f>
        <v/>
      </c>
      <c r="H104" s="200">
        <v>1</v>
      </c>
      <c r="I104" s="197">
        <f t="shared" ref="I104:J109" si="17">IF(K5="","",K5)</f>
        <v>33931</v>
      </c>
      <c r="J104" s="197">
        <f t="shared" si="17"/>
        <v>79591</v>
      </c>
      <c r="K104" s="198">
        <f t="shared" ref="K104:K109" si="18">IF(K5="","",$J$3)</f>
        <v>46097</v>
      </c>
      <c r="L104" s="197" t="str">
        <f t="shared" ref="L104:L109" si="19">IF(J5="","",J5)</f>
        <v>SLC</v>
      </c>
      <c r="M104" s="197" t="str">
        <f t="shared" ref="M104:M109" si="20">IF(N5="","",N5)</f>
        <v>SUNRISE</v>
      </c>
      <c r="N104" s="197" t="str">
        <f t="shared" ref="N104:N109" si="21">IF(M5="","",M5)</f>
        <v/>
      </c>
      <c r="O104" s="197" t="str">
        <f t="shared" ref="O104:O109" si="22">IF(P5="","",P5)</f>
        <v/>
      </c>
      <c r="P104" s="200"/>
      <c r="Q104" s="197">
        <f t="shared" ref="Q104:R109" si="23">IF(T5="","",T5)</f>
        <v>33949</v>
      </c>
      <c r="R104" s="197">
        <f t="shared" si="23"/>
        <v>79637</v>
      </c>
      <c r="S104" s="198">
        <f t="shared" ref="S104:S109" si="24">IF(T5="","",$S$3)</f>
        <v>46098</v>
      </c>
      <c r="T104" s="197" t="str">
        <f t="shared" ref="T104:T109" si="25">IF(S5="","",S5)</f>
        <v>SLC</v>
      </c>
      <c r="U104" s="197" t="str">
        <f t="shared" ref="U104:U109" si="26">IF(W5="","",W5)</f>
        <v>SAUER</v>
      </c>
      <c r="V104" s="197" t="str">
        <f t="shared" ref="V104:V109" si="27">IF(V5="","",V5)</f>
        <v/>
      </c>
      <c r="W104" s="197" t="str">
        <f t="shared" ref="W104:W109" si="28">IF(Y5="","",Y5)</f>
        <v/>
      </c>
      <c r="X104" s="200"/>
      <c r="Y104" s="197">
        <f t="shared" ref="Y104:Z111" si="29">IF(B36="","",B36)</f>
        <v>33967</v>
      </c>
      <c r="Z104" s="197">
        <f t="shared" si="29"/>
        <v>79636</v>
      </c>
      <c r="AA104" s="198">
        <f t="shared" ref="AA104:AA111" si="30">IF(B36="","",$A$34)</f>
        <v>46099</v>
      </c>
      <c r="AB104" s="197" t="str">
        <f t="shared" ref="AB104:AB111" si="31">IF(A36="","",A36)</f>
        <v>SLC</v>
      </c>
      <c r="AC104" s="197" t="str">
        <f t="shared" ref="AC104:AC111" si="32">IF(E36="","",E36)</f>
        <v>SAUER</v>
      </c>
      <c r="AD104" s="197" t="str">
        <f t="shared" ref="AD104:AD111" si="33">IF(D36="","",D36)</f>
        <v/>
      </c>
      <c r="AE104" s="197" t="str">
        <f t="shared" ref="AE104:AE111" si="34">IF(G36="","",G36)</f>
        <v/>
      </c>
      <c r="AF104" s="200"/>
      <c r="AG104" s="197">
        <f t="shared" ref="AG104:AH111" si="35">IF(K36="","",K36)</f>
        <v>33987</v>
      </c>
      <c r="AH104" s="197">
        <f t="shared" si="35"/>
        <v>79604</v>
      </c>
      <c r="AI104" s="198">
        <f t="shared" ref="AI104:AI111" si="36">IF(K36="","",$J$34)</f>
        <v>46100</v>
      </c>
      <c r="AJ104" s="197" t="str">
        <f t="shared" ref="AJ104:AJ111" si="37">IF(J36="","",J36)</f>
        <v>SLC</v>
      </c>
      <c r="AK104" s="197" t="str">
        <f t="shared" ref="AK104:AK111" si="38">IF(N36="","",N36)</f>
        <v>INTEGRITY</v>
      </c>
      <c r="AL104" s="197" t="str">
        <f t="shared" ref="AL104:AL111" si="39">IF(M36="","",M36)</f>
        <v/>
      </c>
      <c r="AM104" s="197" t="str">
        <f t="shared" ref="AM104:AM111" si="40">IF(P36="","",P36)</f>
        <v/>
      </c>
      <c r="AO104" s="197">
        <f t="shared" ref="AO104:AP111" si="41">IF(T36="","",T36)</f>
        <v>34005</v>
      </c>
      <c r="AP104" s="197">
        <f t="shared" si="41"/>
        <v>79589</v>
      </c>
      <c r="AQ104" s="198">
        <f t="shared" ref="AQ104:AQ111" si="42">IF(T36="","",$S$34)</f>
        <v>46101</v>
      </c>
      <c r="AR104" s="197" t="str">
        <f t="shared" ref="AR104:AR111" si="43">IF(S36="","",S36)</f>
        <v>SLC</v>
      </c>
      <c r="AS104" s="197" t="str">
        <f t="shared" ref="AS104:AS111" si="44">IF(W36="","",W36)</f>
        <v>SAUER</v>
      </c>
      <c r="AT104" s="197" t="str">
        <f t="shared" ref="AT104:AT111" si="45">IF(V36="","",V36)</f>
        <v/>
      </c>
      <c r="AU104" s="197" t="str">
        <f t="shared" ref="AU104:AU111" si="46">IF(Y36="","",Y36)</f>
        <v/>
      </c>
    </row>
    <row r="105" spans="1:47" x14ac:dyDescent="0.25">
      <c r="A105" s="197">
        <f t="shared" si="16"/>
        <v>33917</v>
      </c>
      <c r="B105" s="197">
        <f t="shared" si="16"/>
        <v>78895</v>
      </c>
      <c r="C105" s="198">
        <f>IF(B6="","",$A$3)</f>
        <v>46096</v>
      </c>
      <c r="D105" s="197" t="str">
        <f>IF(A6="","",A6)</f>
        <v>SLC</v>
      </c>
      <c r="E105" s="197" t="str">
        <f>IF(E6="","",E6)</f>
        <v>INTEGRITY</v>
      </c>
      <c r="F105" s="197" t="str">
        <f>IF(D6="","",D6)</f>
        <v xml:space="preserve">CANCELED </v>
      </c>
      <c r="G105" s="197" t="str">
        <f>IF(G6="","",G6)</f>
        <v/>
      </c>
      <c r="H105" s="200">
        <v>2</v>
      </c>
      <c r="I105" s="197">
        <f t="shared" si="17"/>
        <v>33932</v>
      </c>
      <c r="J105" s="197">
        <f t="shared" si="17"/>
        <v>79602</v>
      </c>
      <c r="K105" s="198">
        <f t="shared" si="18"/>
        <v>46097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33950</v>
      </c>
      <c r="R105" s="197">
        <f t="shared" si="23"/>
        <v>79638</v>
      </c>
      <c r="S105" s="198">
        <f t="shared" si="24"/>
        <v>46098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33968</v>
      </c>
      <c r="Z105" s="197">
        <f t="shared" si="29"/>
        <v>79665</v>
      </c>
      <c r="AA105" s="198">
        <f t="shared" si="30"/>
        <v>46099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33988</v>
      </c>
      <c r="AH105" s="197">
        <f t="shared" si="35"/>
        <v>79605</v>
      </c>
      <c r="AI105" s="198">
        <f t="shared" si="36"/>
        <v>46100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34006</v>
      </c>
      <c r="AP105" s="197">
        <f t="shared" si="41"/>
        <v>79590</v>
      </c>
      <c r="AQ105" s="198">
        <f t="shared" si="42"/>
        <v>46101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33918</v>
      </c>
      <c r="B106" s="197">
        <f t="shared" si="16"/>
        <v>78896</v>
      </c>
      <c r="C106" s="198">
        <f>IF(B7="","",$A$3)</f>
        <v>46096</v>
      </c>
      <c r="D106" s="197" t="str">
        <f>IF(A7="","",A7)</f>
        <v>SLC</v>
      </c>
      <c r="E106" s="197" t="str">
        <f>IF(E7="","",E7)</f>
        <v>HANDY</v>
      </c>
      <c r="F106" s="197" t="str">
        <f>IF(D7="","",D7)</f>
        <v/>
      </c>
      <c r="G106" s="197" t="str">
        <f>IF(G7="","",G7)</f>
        <v/>
      </c>
      <c r="H106" s="200">
        <v>3</v>
      </c>
      <c r="I106" s="197">
        <f t="shared" si="17"/>
        <v>33933</v>
      </c>
      <c r="J106" s="197">
        <f t="shared" si="17"/>
        <v>79615</v>
      </c>
      <c r="K106" s="198">
        <f t="shared" si="18"/>
        <v>46097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33951</v>
      </c>
      <c r="R106" s="197">
        <f t="shared" si="23"/>
        <v>79639</v>
      </c>
      <c r="S106" s="198">
        <f t="shared" si="24"/>
        <v>46098</v>
      </c>
      <c r="T106" s="197" t="str">
        <f t="shared" si="25"/>
        <v>SLC</v>
      </c>
      <c r="U106" s="197" t="str">
        <f t="shared" si="26"/>
        <v>SAUER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33969</v>
      </c>
      <c r="Z106" s="197">
        <f t="shared" si="29"/>
        <v>79666</v>
      </c>
      <c r="AA106" s="198">
        <f t="shared" si="30"/>
        <v>46099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33989</v>
      </c>
      <c r="AH106" s="197">
        <f t="shared" si="35"/>
        <v>79606</v>
      </c>
      <c r="AI106" s="198">
        <f t="shared" si="36"/>
        <v>46100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34007</v>
      </c>
      <c r="AP106" s="197">
        <f t="shared" si="41"/>
        <v>79592</v>
      </c>
      <c r="AQ106" s="198">
        <f t="shared" si="42"/>
        <v>46101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16"/>
        <v>33919</v>
      </c>
      <c r="B107" s="197">
        <f t="shared" si="16"/>
        <v>78897</v>
      </c>
      <c r="C107" s="198">
        <f>IF(B8="","",$A$3)</f>
        <v>46096</v>
      </c>
      <c r="D107" s="197" t="str">
        <f>IF(A8="","",A8)</f>
        <v>SLC</v>
      </c>
      <c r="E107" s="197" t="str">
        <f>IF(E8="","",E8)</f>
        <v>HANDY</v>
      </c>
      <c r="F107" s="197" t="str">
        <f>IF(D8="","",D8)</f>
        <v/>
      </c>
      <c r="G107" s="197" t="str">
        <f>IF(G8="","",G8)</f>
        <v/>
      </c>
      <c r="H107" s="200">
        <v>4</v>
      </c>
      <c r="I107" s="197">
        <f t="shared" si="17"/>
        <v>33934</v>
      </c>
      <c r="J107" s="197">
        <f t="shared" si="17"/>
        <v>79626</v>
      </c>
      <c r="K107" s="198">
        <f t="shared" si="18"/>
        <v>46097</v>
      </c>
      <c r="L107" s="197" t="str">
        <f t="shared" si="19"/>
        <v>SLC</v>
      </c>
      <c r="M107" s="197" t="str">
        <f t="shared" si="20"/>
        <v>INTEGRITY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33952</v>
      </c>
      <c r="R107" s="197">
        <f t="shared" si="23"/>
        <v>79640</v>
      </c>
      <c r="S107" s="198">
        <f t="shared" si="24"/>
        <v>46098</v>
      </c>
      <c r="T107" s="197" t="str">
        <f t="shared" si="25"/>
        <v>SLC</v>
      </c>
      <c r="U107" s="197" t="str">
        <f t="shared" si="26"/>
        <v>INTEGRITY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33970</v>
      </c>
      <c r="Z107" s="197">
        <f t="shared" si="29"/>
        <v>79667</v>
      </c>
      <c r="AA107" s="198">
        <f t="shared" si="30"/>
        <v>46099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33990</v>
      </c>
      <c r="AH107" s="197">
        <f t="shared" si="35"/>
        <v>79607</v>
      </c>
      <c r="AI107" s="198">
        <f t="shared" si="36"/>
        <v>46100</v>
      </c>
      <c r="AJ107" s="197" t="str">
        <f t="shared" si="37"/>
        <v>SLC</v>
      </c>
      <c r="AK107" s="197" t="str">
        <f t="shared" si="38"/>
        <v>SAUER</v>
      </c>
      <c r="AL107" s="197" t="str">
        <f t="shared" si="39"/>
        <v/>
      </c>
      <c r="AM107" s="197" t="str">
        <f t="shared" si="40"/>
        <v/>
      </c>
      <c r="AO107" s="197">
        <f t="shared" si="41"/>
        <v>34008</v>
      </c>
      <c r="AP107" s="197">
        <f t="shared" si="41"/>
        <v>79593</v>
      </c>
      <c r="AQ107" s="198">
        <f t="shared" si="42"/>
        <v>46101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16"/>
        <v>33920</v>
      </c>
      <c r="B108" s="197">
        <f t="shared" si="16"/>
        <v>78899</v>
      </c>
      <c r="C108" s="198">
        <f>IF(B9="","",$A$3)</f>
        <v>46096</v>
      </c>
      <c r="D108" s="197" t="str">
        <f>IF(A9="","",A9)</f>
        <v>SLC</v>
      </c>
      <c r="E108" s="197" t="str">
        <f>IF(E9="","",E9)</f>
        <v>INTEGRITY</v>
      </c>
      <c r="F108" s="197" t="str">
        <f>IF(D9="","",D9)</f>
        <v/>
      </c>
      <c r="G108" s="197" t="str">
        <f>IF(G9="","",G9)</f>
        <v/>
      </c>
      <c r="H108" s="200">
        <v>5</v>
      </c>
      <c r="I108" s="197">
        <f t="shared" si="17"/>
        <v>33935</v>
      </c>
      <c r="J108" s="197">
        <f t="shared" si="17"/>
        <v>79635</v>
      </c>
      <c r="K108" s="198">
        <f t="shared" si="18"/>
        <v>46097</v>
      </c>
      <c r="L108" s="197" t="str">
        <f t="shared" si="19"/>
        <v>SLC</v>
      </c>
      <c r="M108" s="197" t="str">
        <f t="shared" si="20"/>
        <v>INTEGRITY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33953</v>
      </c>
      <c r="R108" s="197">
        <f t="shared" si="23"/>
        <v>79641</v>
      </c>
      <c r="S108" s="198">
        <f t="shared" si="24"/>
        <v>46098</v>
      </c>
      <c r="T108" s="197" t="str">
        <f t="shared" si="25"/>
        <v>SLC</v>
      </c>
      <c r="U108" s="197" t="str">
        <f t="shared" si="26"/>
        <v>SUNRISE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33971</v>
      </c>
      <c r="Z108" s="197">
        <f t="shared" si="29"/>
        <v>79668</v>
      </c>
      <c r="AA108" s="198">
        <f t="shared" si="30"/>
        <v>46099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33991</v>
      </c>
      <c r="AH108" s="197">
        <f t="shared" si="35"/>
        <v>79608</v>
      </c>
      <c r="AI108" s="198">
        <f t="shared" si="36"/>
        <v>46100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34009</v>
      </c>
      <c r="AP108" s="197">
        <f t="shared" si="41"/>
        <v>79594</v>
      </c>
      <c r="AQ108" s="198">
        <f t="shared" si="42"/>
        <v>46101</v>
      </c>
      <c r="AR108" s="197" t="str">
        <f t="shared" si="43"/>
        <v>SLC</v>
      </c>
      <c r="AS108" s="197" t="str">
        <f t="shared" si="44"/>
        <v>SUNRISE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ref="A109:B117" si="47">IF(B14="","",B14)</f>
        <v>33925</v>
      </c>
      <c r="B109" s="197">
        <f t="shared" si="47"/>
        <v>78904</v>
      </c>
      <c r="C109" s="198" t="str">
        <f t="shared" ref="C109:C117" si="48">IF(F14="","",F14)</f>
        <v/>
      </c>
      <c r="D109" s="197" t="str">
        <f t="shared" ref="D109:D117" si="49">IF(A14="","",A14)</f>
        <v>SLC</v>
      </c>
      <c r="E109" s="197" t="str">
        <f t="shared" ref="E109:E117" si="50">IF(E14="","",E14)</f>
        <v>SWIFT</v>
      </c>
      <c r="F109" s="197" t="str">
        <f t="shared" ref="F109:F117" si="51">IF(D14="","",D14)</f>
        <v/>
      </c>
      <c r="G109" s="197">
        <f t="shared" ref="G109:G117" si="52">IF(C14="","",C14)</f>
        <v>78904</v>
      </c>
      <c r="H109" s="200">
        <v>6</v>
      </c>
      <c r="I109" s="197">
        <f t="shared" si="17"/>
        <v>33936</v>
      </c>
      <c r="J109" s="197">
        <f t="shared" si="17"/>
        <v>79646</v>
      </c>
      <c r="K109" s="198">
        <f t="shared" si="18"/>
        <v>46097</v>
      </c>
      <c r="L109" s="197" t="str">
        <f t="shared" si="19"/>
        <v>SLC</v>
      </c>
      <c r="M109" s="197" t="str">
        <f t="shared" si="20"/>
        <v>SUNRISE</v>
      </c>
      <c r="N109" s="197" t="str">
        <f t="shared" si="21"/>
        <v/>
      </c>
      <c r="O109" s="197" t="str">
        <f t="shared" si="22"/>
        <v/>
      </c>
      <c r="P109" s="200"/>
      <c r="Q109" s="197">
        <f t="shared" si="23"/>
        <v>33954</v>
      </c>
      <c r="R109" s="197">
        <f t="shared" si="23"/>
        <v>79642</v>
      </c>
      <c r="S109" s="198">
        <f t="shared" si="24"/>
        <v>46098</v>
      </c>
      <c r="T109" s="197" t="str">
        <f t="shared" si="25"/>
        <v>SLC</v>
      </c>
      <c r="U109" s="197" t="str">
        <f t="shared" si="26"/>
        <v>SUNRISE</v>
      </c>
      <c r="V109" s="197" t="str">
        <f t="shared" si="27"/>
        <v/>
      </c>
      <c r="W109" s="197" t="str">
        <f t="shared" si="28"/>
        <v/>
      </c>
      <c r="X109" s="200"/>
      <c r="Y109" s="197">
        <f t="shared" si="29"/>
        <v>33972</v>
      </c>
      <c r="Z109" s="197">
        <f t="shared" si="29"/>
        <v>79669</v>
      </c>
      <c r="AA109" s="198">
        <f t="shared" si="30"/>
        <v>46099</v>
      </c>
      <c r="AB109" s="197" t="str">
        <f t="shared" si="31"/>
        <v>SLC</v>
      </c>
      <c r="AC109" s="197" t="str">
        <f t="shared" si="32"/>
        <v>INTEGRITY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33992</v>
      </c>
      <c r="AH109" s="197">
        <f t="shared" si="35"/>
        <v>79609</v>
      </c>
      <c r="AI109" s="198">
        <f t="shared" si="36"/>
        <v>46100</v>
      </c>
      <c r="AJ109" s="197" t="str">
        <f t="shared" si="37"/>
        <v>SLC</v>
      </c>
      <c r="AK109" s="197" t="str">
        <f t="shared" si="38"/>
        <v>SUNRISE</v>
      </c>
      <c r="AL109" s="197" t="str">
        <f t="shared" si="39"/>
        <v/>
      </c>
      <c r="AM109" s="197" t="str">
        <f t="shared" si="40"/>
        <v/>
      </c>
      <c r="AO109" s="197">
        <f t="shared" si="41"/>
        <v>34010</v>
      </c>
      <c r="AP109" s="197">
        <f t="shared" si="41"/>
        <v>79595</v>
      </c>
      <c r="AQ109" s="198">
        <f t="shared" si="42"/>
        <v>46101</v>
      </c>
      <c r="AR109" s="197" t="str">
        <f t="shared" si="43"/>
        <v>SLC</v>
      </c>
      <c r="AS109" s="197" t="str">
        <f t="shared" si="44"/>
        <v>HANDY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33926</v>
      </c>
      <c r="B110" s="197">
        <f t="shared" si="47"/>
        <v>4501352751</v>
      </c>
      <c r="C110" s="198" t="str">
        <f t="shared" si="48"/>
        <v>1PM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4501352751</v>
      </c>
      <c r="H110" s="200">
        <v>7</v>
      </c>
      <c r="I110" s="197">
        <f t="shared" ref="I110:I119" si="53">IF(K13="","",K13)</f>
        <v>33939</v>
      </c>
      <c r="J110" s="197">
        <f t="shared" ref="J110:J119" si="54">IF(L13="","",L13)</f>
        <v>79654</v>
      </c>
      <c r="K110" s="198">
        <f t="shared" ref="K110:K119" si="55">IF(K13="","",$J$3)</f>
        <v>46097</v>
      </c>
      <c r="L110" s="197" t="str">
        <f t="shared" ref="L110:L119" si="56">IF(J13="","",J13)</f>
        <v>SLC</v>
      </c>
      <c r="M110" s="197" t="str">
        <f t="shared" ref="M110:M119" si="57">IF(N13="","",N13)</f>
        <v>HANDY</v>
      </c>
      <c r="N110" s="197" t="str">
        <f t="shared" ref="N110:N119" si="58">IF(M13="","",M13)</f>
        <v/>
      </c>
      <c r="O110" s="197" t="str">
        <f t="shared" ref="O110:O119" si="59">IF(P13="","",P13)</f>
        <v/>
      </c>
      <c r="P110" s="200"/>
      <c r="Q110" s="197">
        <f t="shared" ref="Q110:Q119" si="60">IF(T13="","",T13)</f>
        <v>33957</v>
      </c>
      <c r="R110" s="197">
        <f t="shared" ref="R110:R119" si="61">IF(U13="","",U13)</f>
        <v>79645</v>
      </c>
      <c r="S110" s="198">
        <f t="shared" ref="S110:S119" si="62">IF(T13="","",$S$3)</f>
        <v>46098</v>
      </c>
      <c r="T110" s="197" t="str">
        <f t="shared" ref="T110:T119" si="63">IF(S13="","",S13)</f>
        <v>SLC</v>
      </c>
      <c r="U110" s="197" t="str">
        <f t="shared" ref="U110:U119" si="64">IF(W13="","",W13)</f>
        <v>HANDY</v>
      </c>
      <c r="V110" s="197" t="str">
        <f t="shared" ref="V110:V119" si="65">IF(V13="","",V13)</f>
        <v/>
      </c>
      <c r="W110" s="197" t="str">
        <f t="shared" ref="W110:W119" si="66">IF(Y13="","",Y13)</f>
        <v/>
      </c>
      <c r="X110" s="200"/>
      <c r="Y110" s="197">
        <f t="shared" si="29"/>
        <v>33973</v>
      </c>
      <c r="Z110" s="197">
        <f t="shared" si="29"/>
        <v>79671</v>
      </c>
      <c r="AA110" s="198">
        <f t="shared" si="30"/>
        <v>46099</v>
      </c>
      <c r="AB110" s="197" t="str">
        <f t="shared" si="31"/>
        <v>SLC</v>
      </c>
      <c r="AC110" s="197" t="str">
        <f t="shared" si="32"/>
        <v>INTEGRITY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33993</v>
      </c>
      <c r="AH110" s="197">
        <f t="shared" si="35"/>
        <v>79610</v>
      </c>
      <c r="AI110" s="198">
        <f t="shared" si="36"/>
        <v>46100</v>
      </c>
      <c r="AJ110" s="197" t="str">
        <f t="shared" si="37"/>
        <v>SLC</v>
      </c>
      <c r="AK110" s="197" t="str">
        <f t="shared" si="38"/>
        <v>HANDY</v>
      </c>
      <c r="AL110" s="197" t="str">
        <f t="shared" si="39"/>
        <v/>
      </c>
      <c r="AM110" s="197" t="str">
        <f t="shared" si="40"/>
        <v/>
      </c>
      <c r="AO110" s="197">
        <f t="shared" si="41"/>
        <v>34011</v>
      </c>
      <c r="AP110" s="197">
        <f t="shared" si="41"/>
        <v>79596</v>
      </c>
      <c r="AQ110" s="198">
        <f t="shared" si="42"/>
        <v>46101</v>
      </c>
      <c r="AR110" s="197" t="str">
        <f t="shared" si="43"/>
        <v>SLC</v>
      </c>
      <c r="AS110" s="197" t="str">
        <f t="shared" si="44"/>
        <v>HANDY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47"/>
        <v>33927</v>
      </c>
      <c r="B111" s="197">
        <f t="shared" si="47"/>
        <v>4501352754</v>
      </c>
      <c r="C111" s="198" t="str">
        <f t="shared" si="48"/>
        <v>11AM</v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>
        <f t="shared" si="52"/>
        <v>4501352754</v>
      </c>
      <c r="H111" s="200">
        <v>8</v>
      </c>
      <c r="I111" s="197">
        <f t="shared" si="53"/>
        <v>33940</v>
      </c>
      <c r="J111" s="197">
        <f t="shared" si="54"/>
        <v>79655</v>
      </c>
      <c r="K111" s="198">
        <f t="shared" si="55"/>
        <v>46097</v>
      </c>
      <c r="L111" s="197" t="str">
        <f t="shared" si="56"/>
        <v>SLC</v>
      </c>
      <c r="M111" s="197" t="str">
        <f t="shared" si="57"/>
        <v>MAY</v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33958</v>
      </c>
      <c r="R111" s="197">
        <f t="shared" si="61"/>
        <v>79647</v>
      </c>
      <c r="S111" s="198">
        <f t="shared" si="62"/>
        <v>46098</v>
      </c>
      <c r="T111" s="197" t="str">
        <f t="shared" si="63"/>
        <v>SLC</v>
      </c>
      <c r="U111" s="197" t="str">
        <f t="shared" si="64"/>
        <v>MAY</v>
      </c>
      <c r="V111" s="197" t="str">
        <f t="shared" si="65"/>
        <v/>
      </c>
      <c r="W111" s="197" t="str">
        <f t="shared" si="66"/>
        <v/>
      </c>
      <c r="X111" s="200"/>
      <c r="Y111" s="197">
        <f t="shared" si="29"/>
        <v>33974</v>
      </c>
      <c r="Z111" s="197">
        <f t="shared" si="29"/>
        <v>79672</v>
      </c>
      <c r="AA111" s="198">
        <f t="shared" si="30"/>
        <v>46099</v>
      </c>
      <c r="AB111" s="197" t="str">
        <f t="shared" si="31"/>
        <v>SLC</v>
      </c>
      <c r="AC111" s="197" t="str">
        <f t="shared" si="32"/>
        <v>SUNRISE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33994</v>
      </c>
      <c r="AH111" s="197">
        <f t="shared" si="35"/>
        <v>79634</v>
      </c>
      <c r="AI111" s="198">
        <f t="shared" si="36"/>
        <v>46100</v>
      </c>
      <c r="AJ111" s="197" t="str">
        <f t="shared" si="37"/>
        <v>SLC</v>
      </c>
      <c r="AK111" s="197" t="str">
        <f t="shared" si="38"/>
        <v>HANDY</v>
      </c>
      <c r="AL111" s="197" t="str">
        <f t="shared" si="39"/>
        <v/>
      </c>
      <c r="AM111" s="197" t="str">
        <f t="shared" si="40"/>
        <v/>
      </c>
      <c r="AO111" s="197">
        <f t="shared" si="41"/>
        <v>34012</v>
      </c>
      <c r="AP111" s="197">
        <f t="shared" si="41"/>
        <v>79597</v>
      </c>
      <c r="AQ111" s="198">
        <f t="shared" si="42"/>
        <v>46101</v>
      </c>
      <c r="AR111" s="197" t="str">
        <f t="shared" si="43"/>
        <v>SLC</v>
      </c>
      <c r="AS111" s="197" t="str">
        <f t="shared" si="44"/>
        <v>HANDY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9</v>
      </c>
      <c r="I112" s="197">
        <f t="shared" si="53"/>
        <v>33941</v>
      </c>
      <c r="J112" s="197">
        <f t="shared" si="54"/>
        <v>79656</v>
      </c>
      <c r="K112" s="198">
        <f t="shared" si="55"/>
        <v>46097</v>
      </c>
      <c r="L112" s="197" t="str">
        <f t="shared" si="56"/>
        <v>SLC</v>
      </c>
      <c r="M112" s="197" t="str">
        <f t="shared" si="57"/>
        <v>IDEAL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33959</v>
      </c>
      <c r="R112" s="197">
        <f t="shared" si="61"/>
        <v>79648</v>
      </c>
      <c r="S112" s="198">
        <f t="shared" si="62"/>
        <v>46098</v>
      </c>
      <c r="T112" s="197" t="str">
        <f t="shared" si="63"/>
        <v>SLC</v>
      </c>
      <c r="U112" s="197" t="str">
        <f t="shared" si="64"/>
        <v>IDEAL</v>
      </c>
      <c r="V112" s="197" t="str">
        <f t="shared" si="65"/>
        <v/>
      </c>
      <c r="W112" s="197" t="str">
        <f t="shared" si="66"/>
        <v/>
      </c>
      <c r="X112" s="200"/>
      <c r="Y112" s="197">
        <f t="shared" ref="Y112:Z119" si="67">IF(B46="","",B46)</f>
        <v>33977</v>
      </c>
      <c r="Z112" s="197">
        <f t="shared" si="67"/>
        <v>79675</v>
      </c>
      <c r="AA112" s="198">
        <f t="shared" ref="AA112:AA119" si="68">IF(B46="","",$A$34)</f>
        <v>46099</v>
      </c>
      <c r="AB112" s="197" t="str">
        <f t="shared" ref="AB112:AB119" si="69">IF(A46="","",A46)</f>
        <v>SLC</v>
      </c>
      <c r="AC112" s="197" t="str">
        <f t="shared" ref="AC112:AC119" si="70">IF(E46="","",E46)</f>
        <v>HANDY</v>
      </c>
      <c r="AD112" s="197" t="str">
        <f t="shared" ref="AD112:AD119" si="71">IF(D46="","",D46)</f>
        <v/>
      </c>
      <c r="AE112" s="197" t="str">
        <f t="shared" ref="AE112:AE119" si="72">IF(G46="","",G46)</f>
        <v/>
      </c>
      <c r="AF112" s="200"/>
      <c r="AG112" s="197">
        <f t="shared" ref="AG112:AH119" si="73">IF(K46="","",K46)</f>
        <v>33997</v>
      </c>
      <c r="AH112" s="197">
        <f t="shared" si="73"/>
        <v>79661</v>
      </c>
      <c r="AI112" s="198">
        <f t="shared" ref="AI112:AI119" si="74">IF(K46="","",$J$34)</f>
        <v>46100</v>
      </c>
      <c r="AJ112" s="197" t="str">
        <f t="shared" ref="AJ112:AJ119" si="75">IF(J46="","",J46)</f>
        <v>SLC</v>
      </c>
      <c r="AK112" s="197" t="str">
        <f t="shared" ref="AK112:AK119" si="76">IF(N46="","",N46)</f>
        <v>IDEAL</v>
      </c>
      <c r="AL112" s="197" t="str">
        <f t="shared" ref="AL112:AL119" si="77">IF(M46="","",M46)</f>
        <v/>
      </c>
      <c r="AM112" s="197" t="str">
        <f t="shared" ref="AM112:AM119" si="78">IF(P46="","",P46)</f>
        <v/>
      </c>
      <c r="AO112" s="197">
        <f t="shared" ref="AO112:AP119" si="79">IF(T46="","",T46)</f>
        <v>34015</v>
      </c>
      <c r="AP112" s="197">
        <f t="shared" si="79"/>
        <v>80549</v>
      </c>
      <c r="AQ112" s="198">
        <f t="shared" ref="AQ112:AQ119" si="80">IF(T46="","",$S$34)</f>
        <v>46101</v>
      </c>
      <c r="AR112" s="197" t="str">
        <f t="shared" ref="AR112:AR119" si="81">IF(S46="","",S46)</f>
        <v>LCP</v>
      </c>
      <c r="AS112" s="197" t="str">
        <f t="shared" ref="AS112:AS119" si="82">IF(W46="","",W46)</f>
        <v>INTEGRITY</v>
      </c>
      <c r="AT112" s="197">
        <f t="shared" ref="AT112:AT119" si="83">IF(V46="","",V46)</f>
        <v>280324</v>
      </c>
      <c r="AU112" s="197" t="str">
        <f t="shared" ref="AU112:AU119" si="84">IF(Y46="","",Y46)</f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10</v>
      </c>
      <c r="I113" s="197">
        <f t="shared" si="53"/>
        <v>33942</v>
      </c>
      <c r="J113" s="197">
        <f t="shared" si="54"/>
        <v>79657</v>
      </c>
      <c r="K113" s="198">
        <f t="shared" si="55"/>
        <v>46097</v>
      </c>
      <c r="L113" s="197" t="str">
        <f t="shared" si="56"/>
        <v>SLC</v>
      </c>
      <c r="M113" s="197" t="str">
        <f t="shared" si="57"/>
        <v>IDEAL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33960</v>
      </c>
      <c r="R113" s="197">
        <f t="shared" si="61"/>
        <v>79649</v>
      </c>
      <c r="S113" s="198">
        <f t="shared" si="62"/>
        <v>46098</v>
      </c>
      <c r="T113" s="197" t="str">
        <f t="shared" si="63"/>
        <v>SLC</v>
      </c>
      <c r="U113" s="197" t="str">
        <f t="shared" si="64"/>
        <v>IDEAL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33978</v>
      </c>
      <c r="Z113" s="197">
        <f t="shared" si="67"/>
        <v>79676</v>
      </c>
      <c r="AA113" s="198">
        <f t="shared" si="68"/>
        <v>46099</v>
      </c>
      <c r="AB113" s="197" t="str">
        <f t="shared" si="69"/>
        <v>SLC</v>
      </c>
      <c r="AC113" s="197" t="str">
        <f t="shared" si="70"/>
        <v>MAY</v>
      </c>
      <c r="AD113" s="197" t="str">
        <f t="shared" si="71"/>
        <v/>
      </c>
      <c r="AE113" s="197" t="str">
        <f t="shared" si="72"/>
        <v/>
      </c>
      <c r="AF113" s="200"/>
      <c r="AG113" s="197">
        <f t="shared" si="73"/>
        <v>33998</v>
      </c>
      <c r="AH113" s="197">
        <f t="shared" si="73"/>
        <v>79662</v>
      </c>
      <c r="AI113" s="198">
        <f t="shared" si="74"/>
        <v>46100</v>
      </c>
      <c r="AJ113" s="197" t="str">
        <f t="shared" si="75"/>
        <v>SLC</v>
      </c>
      <c r="AK113" s="197" t="str">
        <f t="shared" si="76"/>
        <v>IDEAL</v>
      </c>
      <c r="AL113" s="197" t="str">
        <f t="shared" si="77"/>
        <v/>
      </c>
      <c r="AM113" s="197" t="str">
        <f t="shared" si="78"/>
        <v/>
      </c>
      <c r="AO113" s="197">
        <f t="shared" si="79"/>
        <v>34016</v>
      </c>
      <c r="AP113" s="197">
        <f t="shared" si="79"/>
        <v>80551</v>
      </c>
      <c r="AQ113" s="198">
        <f t="shared" si="80"/>
        <v>46101</v>
      </c>
      <c r="AR113" s="197" t="str">
        <f t="shared" si="81"/>
        <v>LCP</v>
      </c>
      <c r="AS113" s="197" t="str">
        <f t="shared" si="82"/>
        <v>INTEGRITY</v>
      </c>
      <c r="AT113" s="197">
        <f t="shared" si="83"/>
        <v>280324</v>
      </c>
      <c r="AU113" s="197" t="str">
        <f t="shared" si="84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11</v>
      </c>
      <c r="I114" s="197">
        <f t="shared" si="53"/>
        <v>33943</v>
      </c>
      <c r="J114" s="197">
        <f t="shared" si="54"/>
        <v>79659</v>
      </c>
      <c r="K114" s="198">
        <f t="shared" si="55"/>
        <v>46097</v>
      </c>
      <c r="L114" s="197" t="str">
        <f t="shared" si="56"/>
        <v>SLC</v>
      </c>
      <c r="M114" s="197" t="str">
        <f t="shared" si="57"/>
        <v>SWIFT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33961</v>
      </c>
      <c r="R114" s="197">
        <f t="shared" si="61"/>
        <v>79650</v>
      </c>
      <c r="S114" s="198">
        <f t="shared" si="62"/>
        <v>46098</v>
      </c>
      <c r="T114" s="197" t="str">
        <f t="shared" si="63"/>
        <v>SLC</v>
      </c>
      <c r="U114" s="197" t="str">
        <f t="shared" si="64"/>
        <v>SWIFT</v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33979</v>
      </c>
      <c r="Z114" s="197">
        <f t="shared" si="67"/>
        <v>79677</v>
      </c>
      <c r="AA114" s="198">
        <f t="shared" si="68"/>
        <v>46099</v>
      </c>
      <c r="AB114" s="197" t="str">
        <f t="shared" si="69"/>
        <v>SLC</v>
      </c>
      <c r="AC114" s="197" t="str">
        <f t="shared" si="70"/>
        <v>IDEAL</v>
      </c>
      <c r="AD114" s="197" t="str">
        <f t="shared" si="71"/>
        <v/>
      </c>
      <c r="AE114" s="197" t="str">
        <f t="shared" si="72"/>
        <v/>
      </c>
      <c r="AF114" s="200"/>
      <c r="AG114" s="197">
        <f t="shared" si="73"/>
        <v>33999</v>
      </c>
      <c r="AH114" s="197">
        <f t="shared" si="73"/>
        <v>79663</v>
      </c>
      <c r="AI114" s="198">
        <f t="shared" si="74"/>
        <v>46100</v>
      </c>
      <c r="AJ114" s="197" t="str">
        <f t="shared" si="75"/>
        <v>SLC</v>
      </c>
      <c r="AK114" s="197" t="str">
        <f t="shared" si="76"/>
        <v>SWIFT</v>
      </c>
      <c r="AL114" s="197" t="str">
        <f t="shared" si="77"/>
        <v/>
      </c>
      <c r="AM114" s="197" t="str">
        <f t="shared" si="78"/>
        <v/>
      </c>
      <c r="AO114" s="197">
        <f t="shared" si="79"/>
        <v>34017</v>
      </c>
      <c r="AP114" s="197">
        <f t="shared" si="79"/>
        <v>80552</v>
      </c>
      <c r="AQ114" s="198">
        <f t="shared" si="80"/>
        <v>46101</v>
      </c>
      <c r="AR114" s="197" t="str">
        <f t="shared" si="81"/>
        <v>LCP</v>
      </c>
      <c r="AS114" s="197" t="str">
        <f t="shared" si="82"/>
        <v>INTEGRITY</v>
      </c>
      <c r="AT114" s="197">
        <f t="shared" si="83"/>
        <v>280324</v>
      </c>
      <c r="AU114" s="197" t="str">
        <f t="shared" si="84"/>
        <v/>
      </c>
    </row>
    <row r="115" spans="1:55" x14ac:dyDescent="0.25">
      <c r="A115" s="197" t="str">
        <f t="shared" si="47"/>
        <v xml:space="preserve">EXTRA CHR </v>
      </c>
      <c r="B115" s="197" t="str">
        <f t="shared" si="47"/>
        <v>33928, 33929, 33930</v>
      </c>
      <c r="C115" s="198" t="str">
        <f t="shared" si="48"/>
        <v/>
      </c>
      <c r="D115" s="197" t="str">
        <f t="shared" si="49"/>
        <v xml:space="preserve"> </v>
      </c>
      <c r="E115" s="197" t="str">
        <f t="shared" si="50"/>
        <v/>
      </c>
      <c r="F115" s="197" t="str">
        <f t="shared" si="51"/>
        <v/>
      </c>
      <c r="G115" s="197" t="str">
        <f t="shared" si="52"/>
        <v>33928, 33929, 33930</v>
      </c>
      <c r="H115" s="200">
        <v>12</v>
      </c>
      <c r="I115" s="197">
        <f t="shared" si="53"/>
        <v>33944</v>
      </c>
      <c r="J115" s="197">
        <f t="shared" si="54"/>
        <v>79670</v>
      </c>
      <c r="K115" s="198">
        <f t="shared" si="55"/>
        <v>46097</v>
      </c>
      <c r="L115" s="197" t="str">
        <f t="shared" si="56"/>
        <v>SLC</v>
      </c>
      <c r="M115" s="197" t="str">
        <f t="shared" si="57"/>
        <v>SWIFT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33962</v>
      </c>
      <c r="R115" s="197">
        <f t="shared" si="61"/>
        <v>79651</v>
      </c>
      <c r="S115" s="198">
        <f t="shared" si="62"/>
        <v>46098</v>
      </c>
      <c r="T115" s="197" t="str">
        <f t="shared" si="63"/>
        <v>SLC</v>
      </c>
      <c r="U115" s="197" t="str">
        <f t="shared" si="64"/>
        <v>SWIFT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33980</v>
      </c>
      <c r="Z115" s="197">
        <f t="shared" si="67"/>
        <v>79678</v>
      </c>
      <c r="AA115" s="198">
        <f t="shared" si="68"/>
        <v>46099</v>
      </c>
      <c r="AB115" s="197" t="str">
        <f t="shared" si="69"/>
        <v>SLC</v>
      </c>
      <c r="AC115" s="197" t="str">
        <f t="shared" si="70"/>
        <v>IDEAL</v>
      </c>
      <c r="AD115" s="197" t="str">
        <f t="shared" si="71"/>
        <v/>
      </c>
      <c r="AE115" s="197" t="str">
        <f t="shared" si="72"/>
        <v/>
      </c>
      <c r="AF115" s="200"/>
      <c r="AG115" s="197">
        <f t="shared" si="73"/>
        <v>34000</v>
      </c>
      <c r="AH115" s="197">
        <f t="shared" si="73"/>
        <v>79664</v>
      </c>
      <c r="AI115" s="198">
        <f t="shared" si="74"/>
        <v>46100</v>
      </c>
      <c r="AJ115" s="197" t="str">
        <f t="shared" si="75"/>
        <v>SLC</v>
      </c>
      <c r="AK115" s="197" t="str">
        <f t="shared" si="76"/>
        <v>SAUER</v>
      </c>
      <c r="AL115" s="197" t="str">
        <f t="shared" si="77"/>
        <v/>
      </c>
      <c r="AM115" s="197" t="str">
        <f t="shared" si="78"/>
        <v/>
      </c>
      <c r="AO115" s="197">
        <f t="shared" si="79"/>
        <v>34018</v>
      </c>
      <c r="AP115" s="197">
        <f t="shared" si="79"/>
        <v>79781</v>
      </c>
      <c r="AQ115" s="198">
        <f t="shared" si="80"/>
        <v>46101</v>
      </c>
      <c r="AR115" s="197" t="str">
        <f t="shared" si="81"/>
        <v>LCP</v>
      </c>
      <c r="AS115" s="197" t="str">
        <f t="shared" si="82"/>
        <v>INTEGRITY</v>
      </c>
      <c r="AT115" s="197" t="str">
        <f t="shared" si="83"/>
        <v/>
      </c>
      <c r="AU115" s="197" t="str">
        <f t="shared" si="84"/>
        <v/>
      </c>
    </row>
    <row r="116" spans="1:55" x14ac:dyDescent="0.25">
      <c r="A116" s="197" t="str">
        <f t="shared" si="47"/>
        <v/>
      </c>
      <c r="B116" s="197" t="str">
        <f t="shared" si="47"/>
        <v/>
      </c>
      <c r="C116" s="198" t="str">
        <f t="shared" si="48"/>
        <v/>
      </c>
      <c r="D116" s="197" t="str">
        <f t="shared" si="49"/>
        <v/>
      </c>
      <c r="E116" s="197" t="str">
        <f t="shared" si="50"/>
        <v/>
      </c>
      <c r="F116" s="197" t="str">
        <f t="shared" si="51"/>
        <v/>
      </c>
      <c r="G116" s="197" t="str">
        <f t="shared" si="52"/>
        <v/>
      </c>
      <c r="H116" s="200">
        <v>13</v>
      </c>
      <c r="I116" s="197">
        <f t="shared" si="53"/>
        <v>33945</v>
      </c>
      <c r="J116" s="197">
        <f t="shared" si="54"/>
        <v>79774</v>
      </c>
      <c r="K116" s="198">
        <f t="shared" si="55"/>
        <v>46097</v>
      </c>
      <c r="L116" s="197" t="str">
        <f t="shared" si="56"/>
        <v>LCP</v>
      </c>
      <c r="M116" s="197" t="str">
        <f t="shared" si="57"/>
        <v>INTEGRITY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33963</v>
      </c>
      <c r="R116" s="197">
        <f t="shared" si="61"/>
        <v>79777</v>
      </c>
      <c r="S116" s="198">
        <f t="shared" si="62"/>
        <v>46098</v>
      </c>
      <c r="T116" s="197" t="str">
        <f t="shared" si="63"/>
        <v>LCP</v>
      </c>
      <c r="U116" s="197" t="str">
        <f t="shared" si="64"/>
        <v>INTEGRITY</v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33981</v>
      </c>
      <c r="Z116" s="197">
        <f t="shared" si="67"/>
        <v>79679</v>
      </c>
      <c r="AA116" s="198">
        <f t="shared" si="68"/>
        <v>46099</v>
      </c>
      <c r="AB116" s="197" t="str">
        <f t="shared" si="69"/>
        <v>SLC</v>
      </c>
      <c r="AC116" s="197" t="str">
        <f t="shared" si="70"/>
        <v>SWIFT</v>
      </c>
      <c r="AD116" s="197" t="str">
        <f t="shared" si="71"/>
        <v/>
      </c>
      <c r="AE116" s="197" t="str">
        <f t="shared" si="72"/>
        <v/>
      </c>
      <c r="AF116" s="200"/>
      <c r="AG116" s="197">
        <f t="shared" si="73"/>
        <v>34001</v>
      </c>
      <c r="AH116" s="197">
        <f t="shared" si="73"/>
        <v>79779</v>
      </c>
      <c r="AI116" s="198">
        <f t="shared" si="74"/>
        <v>46100</v>
      </c>
      <c r="AJ116" s="197" t="str">
        <f t="shared" si="75"/>
        <v>LCP</v>
      </c>
      <c r="AK116" s="197" t="str">
        <f t="shared" si="76"/>
        <v>INTEGIRTY</v>
      </c>
      <c r="AL116" s="197">
        <f t="shared" si="77"/>
        <v>280590</v>
      </c>
      <c r="AM116" s="197" t="str">
        <f t="shared" si="78"/>
        <v/>
      </c>
      <c r="AO116" s="197">
        <f t="shared" si="79"/>
        <v>34019</v>
      </c>
      <c r="AP116" s="197">
        <f t="shared" si="79"/>
        <v>79782</v>
      </c>
      <c r="AQ116" s="198">
        <f t="shared" si="80"/>
        <v>46101</v>
      </c>
      <c r="AR116" s="197" t="str">
        <f t="shared" si="81"/>
        <v>LCP</v>
      </c>
      <c r="AS116" s="197" t="str">
        <f t="shared" si="82"/>
        <v>INTEGRITY</v>
      </c>
      <c r="AT116" s="197">
        <f t="shared" si="83"/>
        <v>280324</v>
      </c>
      <c r="AU116" s="197" t="str">
        <f t="shared" si="84"/>
        <v/>
      </c>
    </row>
    <row r="117" spans="1:55" x14ac:dyDescent="0.25">
      <c r="A117" s="197" t="str">
        <f t="shared" si="47"/>
        <v/>
      </c>
      <c r="B117" s="197" t="str">
        <f t="shared" si="47"/>
        <v/>
      </c>
      <c r="C117" s="198" t="str">
        <f t="shared" si="48"/>
        <v/>
      </c>
      <c r="D117" s="197" t="str">
        <f t="shared" si="49"/>
        <v/>
      </c>
      <c r="E117" s="197" t="str">
        <f t="shared" si="50"/>
        <v/>
      </c>
      <c r="F117" s="197" t="str">
        <f t="shared" si="51"/>
        <v/>
      </c>
      <c r="G117" s="197" t="str">
        <f t="shared" si="52"/>
        <v/>
      </c>
      <c r="H117" s="200">
        <v>14</v>
      </c>
      <c r="I117" s="197">
        <f t="shared" si="53"/>
        <v>33946</v>
      </c>
      <c r="J117" s="197">
        <f t="shared" si="54"/>
        <v>79776</v>
      </c>
      <c r="K117" s="198">
        <f t="shared" si="55"/>
        <v>46097</v>
      </c>
      <c r="L117" s="197" t="str">
        <f t="shared" si="56"/>
        <v>LCP</v>
      </c>
      <c r="M117" s="197" t="str">
        <f t="shared" si="57"/>
        <v>INTEGRITY</v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33964</v>
      </c>
      <c r="R117" s="197">
        <f t="shared" si="61"/>
        <v>79778</v>
      </c>
      <c r="S117" s="198">
        <f t="shared" si="62"/>
        <v>46098</v>
      </c>
      <c r="T117" s="197" t="str">
        <f t="shared" si="63"/>
        <v>LCP</v>
      </c>
      <c r="U117" s="197" t="str">
        <f t="shared" si="64"/>
        <v>INTEGRITY</v>
      </c>
      <c r="V117" s="197" t="str">
        <f t="shared" si="65"/>
        <v/>
      </c>
      <c r="W117" s="197" t="str">
        <f t="shared" si="66"/>
        <v/>
      </c>
      <c r="X117" s="200"/>
      <c r="Y117" s="197">
        <f t="shared" si="67"/>
        <v>33982</v>
      </c>
      <c r="Z117" s="197">
        <f t="shared" si="67"/>
        <v>79680</v>
      </c>
      <c r="AA117" s="198">
        <f t="shared" si="68"/>
        <v>46099</v>
      </c>
      <c r="AB117" s="197" t="str">
        <f t="shared" si="69"/>
        <v>SLC</v>
      </c>
      <c r="AC117" s="197" t="str">
        <f t="shared" si="70"/>
        <v>HANDY</v>
      </c>
      <c r="AD117" s="197" t="str">
        <f t="shared" si="71"/>
        <v xml:space="preserve"> </v>
      </c>
      <c r="AE117" s="197" t="str">
        <f t="shared" si="72"/>
        <v/>
      </c>
      <c r="AF117" s="200"/>
      <c r="AG117" s="197">
        <f t="shared" si="73"/>
        <v>34002</v>
      </c>
      <c r="AH117" s="197">
        <f t="shared" si="73"/>
        <v>79780</v>
      </c>
      <c r="AI117" s="198">
        <f t="shared" si="74"/>
        <v>46100</v>
      </c>
      <c r="AJ117" s="197" t="str">
        <f t="shared" si="75"/>
        <v>LCP</v>
      </c>
      <c r="AK117" s="197" t="str">
        <f t="shared" si="76"/>
        <v>INTEGIRTY</v>
      </c>
      <c r="AL117" s="197">
        <f t="shared" si="77"/>
        <v>280590</v>
      </c>
      <c r="AM117" s="197" t="str">
        <f t="shared" si="78"/>
        <v/>
      </c>
      <c r="AO117" s="197">
        <f t="shared" si="79"/>
        <v>34020</v>
      </c>
      <c r="AP117" s="197">
        <f t="shared" si="79"/>
        <v>4501354039</v>
      </c>
      <c r="AQ117" s="198">
        <f t="shared" si="80"/>
        <v>46101</v>
      </c>
      <c r="AR117" s="197" t="str">
        <f t="shared" si="81"/>
        <v>IDF</v>
      </c>
      <c r="AS117" s="197" t="str">
        <f t="shared" si="82"/>
        <v/>
      </c>
      <c r="AT117" s="197" t="str">
        <f t="shared" si="83"/>
        <v/>
      </c>
      <c r="AU117" s="197" t="str">
        <f t="shared" si="84"/>
        <v/>
      </c>
    </row>
    <row r="118" spans="1:55" x14ac:dyDescent="0.25">
      <c r="A118" s="197" t="str">
        <f>IF(B25="","",B25)</f>
        <v/>
      </c>
      <c r="B118" s="197" t="str">
        <f>IF(C25="","",C25)</f>
        <v/>
      </c>
      <c r="C118" s="198" t="str">
        <f>IF(F25="","",F25)</f>
        <v/>
      </c>
      <c r="D118" s="197" t="str">
        <f>IF(A25="","",A25)</f>
        <v/>
      </c>
      <c r="E118" s="197" t="str">
        <f>IF(E25="","",E25)</f>
        <v/>
      </c>
      <c r="F118" s="197" t="str">
        <f>IF(D25="","",D25)</f>
        <v/>
      </c>
      <c r="G118" s="197" t="str">
        <f>IF(C25="","",C25)</f>
        <v/>
      </c>
      <c r="H118" s="200">
        <v>15</v>
      </c>
      <c r="I118" s="197">
        <f t="shared" si="53"/>
        <v>33947</v>
      </c>
      <c r="J118" s="197">
        <f t="shared" si="54"/>
        <v>4501353002</v>
      </c>
      <c r="K118" s="198">
        <f t="shared" si="55"/>
        <v>46097</v>
      </c>
      <c r="L118" s="197" t="str">
        <f t="shared" si="56"/>
        <v>IDF</v>
      </c>
      <c r="M118" s="197" t="str">
        <f t="shared" si="57"/>
        <v/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33965</v>
      </c>
      <c r="R118" s="197">
        <f t="shared" si="61"/>
        <v>4501353222</v>
      </c>
      <c r="S118" s="198">
        <f t="shared" si="62"/>
        <v>46098</v>
      </c>
      <c r="T118" s="197" t="str">
        <f t="shared" si="63"/>
        <v>IDF</v>
      </c>
      <c r="U118" s="197" t="str">
        <f t="shared" si="64"/>
        <v/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33984</v>
      </c>
      <c r="Z118" s="197">
        <f t="shared" si="67"/>
        <v>4501353553</v>
      </c>
      <c r="AA118" s="198">
        <f t="shared" si="68"/>
        <v>46099</v>
      </c>
      <c r="AB118" s="197" t="str">
        <f t="shared" si="69"/>
        <v>IDF</v>
      </c>
      <c r="AC118" s="197" t="str">
        <f t="shared" si="70"/>
        <v/>
      </c>
      <c r="AD118" s="197" t="str">
        <f t="shared" si="71"/>
        <v/>
      </c>
      <c r="AE118" s="197" t="str">
        <f t="shared" si="72"/>
        <v/>
      </c>
      <c r="AF118" s="200"/>
      <c r="AG118" s="197">
        <f t="shared" si="73"/>
        <v>34003</v>
      </c>
      <c r="AH118" s="197">
        <f t="shared" si="73"/>
        <v>4501353766</v>
      </c>
      <c r="AI118" s="198">
        <f t="shared" si="74"/>
        <v>46100</v>
      </c>
      <c r="AJ118" s="197" t="str">
        <f t="shared" si="75"/>
        <v>IDF</v>
      </c>
      <c r="AK118" s="197" t="str">
        <f t="shared" si="76"/>
        <v/>
      </c>
      <c r="AL118" s="197" t="str">
        <f t="shared" si="77"/>
        <v/>
      </c>
      <c r="AM118" s="197" t="str">
        <f t="shared" si="78"/>
        <v/>
      </c>
      <c r="AO118" s="197">
        <f t="shared" si="79"/>
        <v>34021</v>
      </c>
      <c r="AP118" s="197">
        <f t="shared" si="79"/>
        <v>4501354041</v>
      </c>
      <c r="AQ118" s="198">
        <f t="shared" si="80"/>
        <v>46101</v>
      </c>
      <c r="AR118" s="197" t="str">
        <f t="shared" si="81"/>
        <v>IDF</v>
      </c>
      <c r="AS118" s="197" t="str">
        <f t="shared" si="82"/>
        <v/>
      </c>
      <c r="AT118" s="197" t="str">
        <f t="shared" si="83"/>
        <v/>
      </c>
      <c r="AU118" s="197" t="str">
        <f t="shared" si="84"/>
        <v/>
      </c>
    </row>
    <row r="119" spans="1:55" x14ac:dyDescent="0.25">
      <c r="A119" s="197" t="str">
        <f t="shared" ref="A119:B122" si="85">IF(B27="","",B27)</f>
        <v/>
      </c>
      <c r="B119" s="197" t="str">
        <f t="shared" si="85"/>
        <v/>
      </c>
      <c r="C119" s="198" t="str">
        <f>IF(F27="","",F27)</f>
        <v/>
      </c>
      <c r="D119" s="197" t="str">
        <f>IF(A27="","",A27)</f>
        <v/>
      </c>
      <c r="E119" s="197" t="str">
        <f>IF(E27="","",E27)</f>
        <v/>
      </c>
      <c r="F119" s="197" t="str">
        <f>IF(D27="","",D27)</f>
        <v/>
      </c>
      <c r="G119" s="197" t="str">
        <f>IF(C27="","",C27)</f>
        <v/>
      </c>
      <c r="H119" s="200">
        <v>16</v>
      </c>
      <c r="I119" s="197">
        <f t="shared" si="53"/>
        <v>33948</v>
      </c>
      <c r="J119" s="197">
        <f t="shared" si="54"/>
        <v>4501353001</v>
      </c>
      <c r="K119" s="198">
        <f t="shared" si="55"/>
        <v>46097</v>
      </c>
      <c r="L119" s="197" t="str">
        <f t="shared" si="56"/>
        <v>IDF</v>
      </c>
      <c r="M119" s="197" t="str">
        <f t="shared" si="57"/>
        <v/>
      </c>
      <c r="N119" s="197" t="str">
        <f t="shared" si="58"/>
        <v/>
      </c>
      <c r="O119" s="197" t="str">
        <f t="shared" si="59"/>
        <v>rollover 3/17</v>
      </c>
      <c r="P119" s="200"/>
      <c r="Q119" s="197">
        <f t="shared" si="60"/>
        <v>33966</v>
      </c>
      <c r="R119" s="197">
        <f t="shared" si="61"/>
        <v>4501352221</v>
      </c>
      <c r="S119" s="198">
        <f t="shared" si="62"/>
        <v>46098</v>
      </c>
      <c r="T119" s="197" t="str">
        <f t="shared" si="63"/>
        <v>IDF</v>
      </c>
      <c r="U119" s="197" t="str">
        <f t="shared" si="64"/>
        <v/>
      </c>
      <c r="V119" s="197" t="str">
        <f t="shared" si="65"/>
        <v/>
      </c>
      <c r="W119" s="197" t="str">
        <f t="shared" si="66"/>
        <v/>
      </c>
      <c r="X119" s="200"/>
      <c r="Y119" s="197">
        <f t="shared" si="67"/>
        <v>33985</v>
      </c>
      <c r="Z119" s="197">
        <f t="shared" si="67"/>
        <v>4501353554</v>
      </c>
      <c r="AA119" s="198">
        <f t="shared" si="68"/>
        <v>46099</v>
      </c>
      <c r="AB119" s="197" t="str">
        <f t="shared" si="69"/>
        <v>IDF</v>
      </c>
      <c r="AC119" s="197" t="str">
        <f t="shared" si="70"/>
        <v/>
      </c>
      <c r="AD119" s="197" t="str">
        <f t="shared" si="71"/>
        <v/>
      </c>
      <c r="AE119" s="197" t="str">
        <f t="shared" si="72"/>
        <v/>
      </c>
      <c r="AF119" s="200"/>
      <c r="AG119" s="197">
        <f t="shared" si="73"/>
        <v>34004</v>
      </c>
      <c r="AH119" s="197">
        <f t="shared" si="73"/>
        <v>4501353767</v>
      </c>
      <c r="AI119" s="198">
        <f t="shared" si="74"/>
        <v>46100</v>
      </c>
      <c r="AJ119" s="197" t="str">
        <f t="shared" si="75"/>
        <v>IDF</v>
      </c>
      <c r="AK119" s="197" t="str">
        <f t="shared" si="76"/>
        <v/>
      </c>
      <c r="AL119" s="197" t="str">
        <f t="shared" si="77"/>
        <v/>
      </c>
      <c r="AM119" s="197" t="str">
        <f t="shared" si="78"/>
        <v/>
      </c>
      <c r="AO119" s="197">
        <f t="shared" si="79"/>
        <v>34022</v>
      </c>
      <c r="AP119" s="197" t="str">
        <f t="shared" si="79"/>
        <v>NO SHIPMENT</v>
      </c>
      <c r="AQ119" s="198">
        <f t="shared" si="80"/>
        <v>46101</v>
      </c>
      <c r="AR119" s="197" t="str">
        <f t="shared" si="81"/>
        <v>IDF</v>
      </c>
      <c r="AS119" s="197" t="str">
        <f t="shared" si="82"/>
        <v/>
      </c>
      <c r="AT119" s="197" t="str">
        <f t="shared" si="83"/>
        <v/>
      </c>
      <c r="AU119" s="197" t="str">
        <f t="shared" si="84"/>
        <v/>
      </c>
    </row>
    <row r="120" spans="1:55" x14ac:dyDescent="0.25">
      <c r="A120" s="197" t="str">
        <f t="shared" si="85"/>
        <v/>
      </c>
      <c r="B120" s="197" t="str">
        <f t="shared" si="85"/>
        <v/>
      </c>
      <c r="C120" s="198" t="e">
        <f>IF(#REF!="","",#REF!)</f>
        <v>#REF!</v>
      </c>
      <c r="D120" s="197" t="str">
        <f>IF(A28="","",A28)</f>
        <v/>
      </c>
      <c r="E120" s="197" t="str">
        <f>IF(E28="","",E28)</f>
        <v/>
      </c>
      <c r="F120" s="197" t="str">
        <f>IF(D28="","",D28)</f>
        <v/>
      </c>
      <c r="G120" s="197" t="str">
        <f>IF(C28="","",C28)</f>
        <v/>
      </c>
      <c r="H120" s="200">
        <v>17</v>
      </c>
      <c r="I120" s="197">
        <f>IF(K25="","",K25)</f>
        <v>30040679</v>
      </c>
      <c r="J120" s="197" t="str">
        <f>IF(L25="","",L25)</f>
        <v>CAPS</v>
      </c>
      <c r="K120" s="198">
        <f>IF(K25="","",$J$3)</f>
        <v>46097</v>
      </c>
      <c r="L120" s="197" t="str">
        <f>IF(J25="","",J25)</f>
        <v>RECEIVING</v>
      </c>
      <c r="M120" s="197" t="str">
        <f>IF(N25="","",N25)</f>
        <v/>
      </c>
      <c r="N120" s="197">
        <f>IF(M25="","",M25)</f>
        <v>756123</v>
      </c>
      <c r="O120" s="197" t="str">
        <f>IF(P25="","",P25)</f>
        <v/>
      </c>
      <c r="P120" s="200"/>
      <c r="Q120" s="197" t="str">
        <f>IF(T25="","",T25)</f>
        <v/>
      </c>
      <c r="R120" s="197" t="str">
        <f>IF(U25="","",U25)</f>
        <v/>
      </c>
      <c r="S120" s="198" t="str">
        <f>IF(T25="","",$S$3)</f>
        <v/>
      </c>
      <c r="T120" s="197" t="str">
        <f>IF(S25="","",S25)</f>
        <v/>
      </c>
      <c r="U120" s="197" t="str">
        <f>IF(W25="","",W25)</f>
        <v/>
      </c>
      <c r="V120" s="197" t="str">
        <f>IF(V25="","",V25)</f>
        <v/>
      </c>
      <c r="W120" s="197" t="str">
        <f>IF(Y25="","",Y25)</f>
        <v/>
      </c>
      <c r="X120" s="200"/>
      <c r="Y120" s="197" t="str">
        <f t="shared" ref="Y120:Z125" si="86">IF(B55="","",B55)</f>
        <v/>
      </c>
      <c r="Z120" s="197" t="str">
        <f t="shared" si="86"/>
        <v/>
      </c>
      <c r="AA120" s="198" t="str">
        <f t="shared" ref="AA120:AA125" si="87">IF(B55="","",$A$34)</f>
        <v/>
      </c>
      <c r="AB120" s="197" t="str">
        <f t="shared" ref="AB120:AB125" si="88">IF(A55="","",A55)</f>
        <v/>
      </c>
      <c r="AC120" s="197" t="str">
        <f t="shared" ref="AC120:AC125" si="89">IF(E55="","",E55)</f>
        <v/>
      </c>
      <c r="AD120" s="197" t="str">
        <f t="shared" ref="AD120:AD125" si="90">IF(D55="","",D55)</f>
        <v/>
      </c>
      <c r="AE120" s="197" t="str">
        <f t="shared" ref="AE120:AE125" si="91">IF(G55="","",G55)</f>
        <v/>
      </c>
      <c r="AF120" s="200"/>
      <c r="AG120" s="197">
        <f t="shared" ref="AG120:AH125" si="92">IF(K55="","",K55)</f>
        <v>30040650</v>
      </c>
      <c r="AH120" s="197" t="str">
        <f t="shared" si="92"/>
        <v>GPI</v>
      </c>
      <c r="AI120" s="198">
        <f t="shared" ref="AI120:AI125" si="93">IF(K55="","",$J$34)</f>
        <v>46100</v>
      </c>
      <c r="AJ120" s="197" t="str">
        <f t="shared" ref="AJ120:AJ125" si="94">IF(J55="","",J55)</f>
        <v>RECEIVING</v>
      </c>
      <c r="AK120" s="197" t="str">
        <f t="shared" ref="AK120:AK125" si="95">IF(N55="","",N55)</f>
        <v/>
      </c>
      <c r="AL120" s="197" t="str">
        <f t="shared" ref="AL120:AL125" si="96">IF(M55="","",M55)</f>
        <v/>
      </c>
      <c r="AM120" s="197" t="str">
        <f t="shared" ref="AM120:AM125" si="97">IF(P55="","",P55)</f>
        <v/>
      </c>
      <c r="AO120" s="197">
        <f t="shared" ref="AO120:AP124" si="98">IF(T55="","",T55)</f>
        <v>30040214</v>
      </c>
      <c r="AP120" s="197" t="str">
        <f t="shared" si="98"/>
        <v>AMCOR</v>
      </c>
      <c r="AQ120" s="198">
        <f t="shared" ref="AQ120:AQ124" si="99">IF(T55="","",$S$34)</f>
        <v>46101</v>
      </c>
      <c r="AR120" s="197" t="str">
        <f t="shared" ref="AR120:AR124" si="100">IF(S55="","",S55)</f>
        <v>RECEIVING</v>
      </c>
      <c r="AS120" s="197" t="str">
        <f t="shared" ref="AS120:AS124" si="101">IF(W55="","",W55)</f>
        <v/>
      </c>
      <c r="AT120" s="197" t="str">
        <f t="shared" ref="AT120:AT124" si="102">IF(V55="","",V55)</f>
        <v>6 PALLETS</v>
      </c>
      <c r="AU120" s="197" t="str">
        <f t="shared" ref="AU120:AU125" si="103">IF(Y55="","",Y55)</f>
        <v/>
      </c>
    </row>
    <row r="121" spans="1:55" x14ac:dyDescent="0.25">
      <c r="A121" s="197" t="str">
        <f t="shared" si="85"/>
        <v/>
      </c>
      <c r="B121" s="197" t="str">
        <f t="shared" si="85"/>
        <v/>
      </c>
      <c r="C121" s="198" t="str">
        <f>IF(F29="","",F29)</f>
        <v/>
      </c>
      <c r="D121" s="197" t="str">
        <f>IF(A29="","",A29)</f>
        <v/>
      </c>
      <c r="E121" s="197" t="str">
        <f>IF(E29="","",E29)</f>
        <v/>
      </c>
      <c r="F121" s="197" t="str">
        <f>IF(D29="","",D29)</f>
        <v/>
      </c>
      <c r="G121" s="197" t="str">
        <f>IF(C29="","",C29)</f>
        <v/>
      </c>
      <c r="H121" s="200">
        <v>18</v>
      </c>
      <c r="I121" s="197">
        <f t="shared" ref="I121:J124" si="104">IF(K27="","",K27)</f>
        <v>30040506</v>
      </c>
      <c r="J121" s="197" t="str">
        <f t="shared" si="104"/>
        <v>CHEP</v>
      </c>
      <c r="K121" s="198">
        <f>IF(K27="","",$J$3)</f>
        <v>46097</v>
      </c>
      <c r="L121" s="197" t="str">
        <f>IF(J27="","",J27)</f>
        <v>RECEIVING</v>
      </c>
      <c r="M121" s="197" t="str">
        <f>IF(N27="","",N27)</f>
        <v/>
      </c>
      <c r="N121" s="197" t="str">
        <f>IF(M27="","",M27)</f>
        <v/>
      </c>
      <c r="O121" s="197" t="str">
        <f>IF(P27="","",P27)</f>
        <v/>
      </c>
      <c r="P121" s="200"/>
      <c r="Q121" s="197">
        <f t="shared" ref="Q121:R124" si="105">IF(T27="","",T27)</f>
        <v>30040507</v>
      </c>
      <c r="R121" s="197" t="str">
        <f t="shared" si="105"/>
        <v>CHEP</v>
      </c>
      <c r="S121" s="198">
        <f>IF(T27="","",$S$3)</f>
        <v>46098</v>
      </c>
      <c r="T121" s="197" t="str">
        <f>IF(S27="","",S27)</f>
        <v>RECEIVING</v>
      </c>
      <c r="U121" s="197" t="str">
        <f>IF(W27="","",W27)</f>
        <v/>
      </c>
      <c r="V121" s="197" t="str">
        <f>IF(V27="","",V27)</f>
        <v/>
      </c>
      <c r="W121" s="197" t="str">
        <f>IF(Y27="","",Y27)</f>
        <v/>
      </c>
      <c r="X121" s="200"/>
      <c r="Y121" s="197" t="str">
        <f t="shared" si="86"/>
        <v/>
      </c>
      <c r="Z121" s="197" t="str">
        <f t="shared" si="86"/>
        <v/>
      </c>
      <c r="AA121" s="198" t="str">
        <f t="shared" si="87"/>
        <v/>
      </c>
      <c r="AB121" s="197" t="str">
        <f t="shared" si="88"/>
        <v/>
      </c>
      <c r="AC121" s="197" t="str">
        <f t="shared" si="89"/>
        <v/>
      </c>
      <c r="AD121" s="197" t="str">
        <f t="shared" si="90"/>
        <v/>
      </c>
      <c r="AE121" s="197" t="str">
        <f t="shared" si="91"/>
        <v/>
      </c>
      <c r="AF121" s="200"/>
      <c r="AG121" s="197">
        <f t="shared" si="92"/>
        <v>30040578</v>
      </c>
      <c r="AH121" s="197" t="str">
        <f t="shared" si="92"/>
        <v>GPI</v>
      </c>
      <c r="AI121" s="198">
        <f t="shared" si="93"/>
        <v>46100</v>
      </c>
      <c r="AJ121" s="197" t="str">
        <f t="shared" si="94"/>
        <v>RECEIVING</v>
      </c>
      <c r="AK121" s="197" t="str">
        <f t="shared" si="95"/>
        <v/>
      </c>
      <c r="AL121" s="197">
        <f t="shared" si="96"/>
        <v>754798</v>
      </c>
      <c r="AM121" s="197" t="str">
        <f t="shared" si="97"/>
        <v/>
      </c>
      <c r="AO121" s="197">
        <f t="shared" si="98"/>
        <v>30040520</v>
      </c>
      <c r="AP121" s="197" t="str">
        <f t="shared" si="98"/>
        <v>PCA</v>
      </c>
      <c r="AQ121" s="198">
        <f t="shared" si="99"/>
        <v>46101</v>
      </c>
      <c r="AR121" s="197" t="str">
        <f t="shared" si="100"/>
        <v>RECEIVING</v>
      </c>
      <c r="AS121" s="197" t="str">
        <f t="shared" si="101"/>
        <v/>
      </c>
      <c r="AT121" s="197" t="str">
        <f t="shared" si="102"/>
        <v/>
      </c>
      <c r="AU121" s="197" t="str">
        <f t="shared" si="103"/>
        <v/>
      </c>
    </row>
    <row r="122" spans="1:55" x14ac:dyDescent="0.25">
      <c r="A122" s="197" t="str">
        <f t="shared" si="85"/>
        <v/>
      </c>
      <c r="B122" s="197" t="str">
        <f t="shared" si="85"/>
        <v/>
      </c>
      <c r="C122" s="198" t="str">
        <f>IF(F30="","",F30)</f>
        <v/>
      </c>
      <c r="D122" s="197" t="str">
        <f>IF(A30="","",A30)</f>
        <v/>
      </c>
      <c r="E122" s="197" t="str">
        <f>IF(E30="","",E30)</f>
        <v/>
      </c>
      <c r="F122" s="197" t="str">
        <f>IF(D30="","",D30)</f>
        <v/>
      </c>
      <c r="G122" s="197" t="str">
        <f>IF(C30="","",C30)</f>
        <v/>
      </c>
      <c r="H122" s="200">
        <v>19</v>
      </c>
      <c r="I122" s="197">
        <f t="shared" si="104"/>
        <v>30040405</v>
      </c>
      <c r="J122" s="197" t="str">
        <f t="shared" si="104"/>
        <v>CAPS</v>
      </c>
      <c r="K122" s="198">
        <f>IF(K28="","",$J$3)</f>
        <v>46097</v>
      </c>
      <c r="L122" s="197" t="str">
        <f>IF(J28="","",J28)</f>
        <v>RECEIVING</v>
      </c>
      <c r="M122" s="197" t="str">
        <f>IF(N28="","",N28)</f>
        <v/>
      </c>
      <c r="N122" s="197">
        <f>IF(M28="","",M28)</f>
        <v>756120</v>
      </c>
      <c r="O122" s="197" t="str">
        <f>IF(P28="","",P28)</f>
        <v/>
      </c>
      <c r="P122" s="200"/>
      <c r="Q122" s="197">
        <f t="shared" si="105"/>
        <v>30039954</v>
      </c>
      <c r="R122" s="197" t="str">
        <f t="shared" si="105"/>
        <v>CAPS</v>
      </c>
      <c r="S122" s="198">
        <f>IF(T28="","",$S$3)</f>
        <v>46098</v>
      </c>
      <c r="T122" s="197" t="str">
        <f>IF(S28="","",S28)</f>
        <v>RECEIVING</v>
      </c>
      <c r="U122" s="197" t="str">
        <f>IF(W28="","",W28)</f>
        <v/>
      </c>
      <c r="V122" s="197">
        <f>IF(V28="","",V28)</f>
        <v>756050</v>
      </c>
      <c r="W122" s="197" t="str">
        <f>IF(Y28="","",Y28)</f>
        <v/>
      </c>
      <c r="X122" s="200"/>
      <c r="Y122" s="197">
        <f t="shared" si="86"/>
        <v>30040508</v>
      </c>
      <c r="Z122" s="197" t="str">
        <f t="shared" si="86"/>
        <v>CHEP</v>
      </c>
      <c r="AA122" s="198">
        <f t="shared" si="87"/>
        <v>46099</v>
      </c>
      <c r="AB122" s="197" t="str">
        <f>IF(A58="","",A58)</f>
        <v>RECEIVING</v>
      </c>
      <c r="AC122" s="197" t="str">
        <f t="shared" si="89"/>
        <v/>
      </c>
      <c r="AD122" s="197" t="str">
        <f t="shared" si="90"/>
        <v/>
      </c>
      <c r="AE122" s="197" t="str">
        <f t="shared" si="91"/>
        <v/>
      </c>
      <c r="AF122" s="200"/>
      <c r="AG122" s="197">
        <f t="shared" si="92"/>
        <v>30040509</v>
      </c>
      <c r="AH122" s="197" t="str">
        <f t="shared" si="92"/>
        <v>CHEP</v>
      </c>
      <c r="AI122" s="198">
        <f t="shared" si="93"/>
        <v>46100</v>
      </c>
      <c r="AJ122" s="197" t="str">
        <f t="shared" si="94"/>
        <v>RECEIVING</v>
      </c>
      <c r="AK122" s="197" t="str">
        <f t="shared" si="95"/>
        <v/>
      </c>
      <c r="AL122" s="197" t="str">
        <f t="shared" si="96"/>
        <v/>
      </c>
      <c r="AM122" s="197" t="str">
        <f t="shared" si="97"/>
        <v/>
      </c>
      <c r="AO122" s="197">
        <f t="shared" si="98"/>
        <v>30040510</v>
      </c>
      <c r="AP122" s="197" t="str">
        <f t="shared" si="98"/>
        <v>CHEP</v>
      </c>
      <c r="AQ122" s="198">
        <f t="shared" si="99"/>
        <v>46101</v>
      </c>
      <c r="AR122" s="197" t="str">
        <f t="shared" si="100"/>
        <v>RECEIVING</v>
      </c>
      <c r="AS122" s="197" t="str">
        <f t="shared" si="101"/>
        <v/>
      </c>
      <c r="AT122" s="197" t="str">
        <f t="shared" si="102"/>
        <v/>
      </c>
      <c r="AU122" s="197" t="str">
        <f t="shared" si="103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 t="str">
        <f>IF(B32="","",B32)</f>
        <v/>
      </c>
      <c r="B123" s="197" t="str">
        <f>IF(C32="","",C32)</f>
        <v/>
      </c>
      <c r="C123" s="198" t="str">
        <f>IF(F32="","",F32)</f>
        <v/>
      </c>
      <c r="D123" s="197" t="str">
        <f>IF(A32="","",A32)</f>
        <v/>
      </c>
      <c r="E123" s="197" t="str">
        <f>IF(E32="","",E32)</f>
        <v/>
      </c>
      <c r="F123" s="197" t="str">
        <f>IF(D32="","",D32)</f>
        <v/>
      </c>
      <c r="G123" s="197" t="str">
        <f>IF(C32="","",C32)</f>
        <v/>
      </c>
      <c r="H123" s="200">
        <v>20</v>
      </c>
      <c r="I123" s="197">
        <f t="shared" si="104"/>
        <v>30040301</v>
      </c>
      <c r="J123" s="197" t="str">
        <f t="shared" si="104"/>
        <v>GPI</v>
      </c>
      <c r="K123" s="198">
        <f>IF(K29="","",$J$3)</f>
        <v>46097</v>
      </c>
      <c r="L123" s="197" t="str">
        <f>IF(J29="","",J29)</f>
        <v>RECEIVING</v>
      </c>
      <c r="M123" s="197" t="str">
        <f>IF(N29="","",N29)</f>
        <v/>
      </c>
      <c r="N123" s="197" t="str">
        <f>IF(M29="","",M29)</f>
        <v>MIX</v>
      </c>
      <c r="O123" s="197" t="str">
        <f>IF(P29="","",P29)</f>
        <v/>
      </c>
      <c r="P123" s="200"/>
      <c r="Q123" s="197">
        <f t="shared" si="105"/>
        <v>30040577</v>
      </c>
      <c r="R123" s="197" t="str">
        <f t="shared" si="105"/>
        <v>TVC tran</v>
      </c>
      <c r="S123" s="198">
        <f>IF(T29="","",$S$3)</f>
        <v>46098</v>
      </c>
      <c r="T123" s="197" t="str">
        <f>IF(S29="","",S29)</f>
        <v>RECEIVING</v>
      </c>
      <c r="U123" s="197" t="str">
        <f>IF(W29="","",W29)</f>
        <v/>
      </c>
      <c r="V123" s="197" t="str">
        <f>IF(V29="","",V29)</f>
        <v/>
      </c>
      <c r="W123" s="197" t="str">
        <f>IF(Y29="","",Y29)</f>
        <v/>
      </c>
      <c r="X123" s="200"/>
      <c r="Y123" s="197">
        <f t="shared" si="86"/>
        <v>30040316</v>
      </c>
      <c r="Z123" s="197" t="str">
        <f t="shared" si="86"/>
        <v>PCA</v>
      </c>
      <c r="AA123" s="198">
        <f t="shared" si="87"/>
        <v>46099</v>
      </c>
      <c r="AB123" s="197" t="e">
        <f>IF(#REF!="","",#REF!)</f>
        <v>#REF!</v>
      </c>
      <c r="AC123" s="197" t="str">
        <f t="shared" si="89"/>
        <v/>
      </c>
      <c r="AD123" s="197">
        <f t="shared" si="90"/>
        <v>756151</v>
      </c>
      <c r="AE123" s="197" t="str">
        <f t="shared" si="91"/>
        <v/>
      </c>
      <c r="AF123" s="200"/>
      <c r="AG123" s="197">
        <f t="shared" si="92"/>
        <v>30040305</v>
      </c>
      <c r="AH123" s="197" t="str">
        <f t="shared" si="92"/>
        <v>SCHOLLE</v>
      </c>
      <c r="AI123" s="198">
        <f t="shared" si="93"/>
        <v>46100</v>
      </c>
      <c r="AJ123" s="197" t="str">
        <f t="shared" si="94"/>
        <v>RECEIVING</v>
      </c>
      <c r="AK123" s="197" t="str">
        <f t="shared" si="95"/>
        <v/>
      </c>
      <c r="AL123" s="197" t="str">
        <f t="shared" si="96"/>
        <v>MIX</v>
      </c>
      <c r="AM123" s="197" t="str">
        <f t="shared" si="97"/>
        <v/>
      </c>
      <c r="AO123" s="197">
        <f t="shared" si="98"/>
        <v>30040666</v>
      </c>
      <c r="AP123" s="197" t="str">
        <f t="shared" si="98"/>
        <v>AMCOR</v>
      </c>
      <c r="AQ123" s="198">
        <f t="shared" si="99"/>
        <v>46101</v>
      </c>
      <c r="AR123" s="197" t="str">
        <f t="shared" si="100"/>
        <v>RECEIVING</v>
      </c>
      <c r="AS123" s="197" t="str">
        <f t="shared" si="101"/>
        <v/>
      </c>
      <c r="AT123" s="197">
        <f t="shared" si="102"/>
        <v>752539</v>
      </c>
      <c r="AU123" s="197" t="str">
        <f t="shared" si="103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 t="e">
        <f>IF(#REF!="","",#REF!)</f>
        <v>#REF!</v>
      </c>
      <c r="B124" s="197" t="e">
        <f>IF(#REF!="","",#REF!)</f>
        <v>#REF!</v>
      </c>
      <c r="C124" s="198" t="e">
        <f>IF(#REF!="","",#REF!)</f>
        <v>#REF!</v>
      </c>
      <c r="D124" s="197" t="e">
        <f>IF(#REF!="","",#REF!)</f>
        <v>#REF!</v>
      </c>
      <c r="E124" s="197" t="e">
        <f>IF(#REF!="","",#REF!)</f>
        <v>#REF!</v>
      </c>
      <c r="F124" s="197" t="e">
        <f>IF(#REF!="","",#REF!)</f>
        <v>#REF!</v>
      </c>
      <c r="G124" s="197" t="e">
        <f>IF(#REF!="","",#REF!)</f>
        <v>#REF!</v>
      </c>
      <c r="H124" s="200">
        <v>21</v>
      </c>
      <c r="I124" s="197">
        <f t="shared" si="104"/>
        <v>30039689</v>
      </c>
      <c r="J124" s="197" t="str">
        <f t="shared" si="104"/>
        <v>CAPS</v>
      </c>
      <c r="K124" s="198">
        <f>IF(K30="","",$J$3)</f>
        <v>46097</v>
      </c>
      <c r="L124" s="197" t="str">
        <f>IF(J30="","",J30)</f>
        <v>RECEIVING</v>
      </c>
      <c r="M124" s="197" t="str">
        <f>IF(N30="","",N30)</f>
        <v/>
      </c>
      <c r="N124" s="197">
        <f>IF(M30="","",M30)</f>
        <v>756120</v>
      </c>
      <c r="O124" s="197" t="str">
        <f>IF(P30="","",P30)</f>
        <v/>
      </c>
      <c r="P124" s="200"/>
      <c r="Q124" s="197">
        <f t="shared" si="105"/>
        <v>30039953</v>
      </c>
      <c r="R124" s="197" t="str">
        <f t="shared" si="105"/>
        <v>CAPS</v>
      </c>
      <c r="S124" s="198">
        <f>IF(T30="","",$S$3)</f>
        <v>46098</v>
      </c>
      <c r="T124" s="197" t="str">
        <f>IF(S30="","",S30)</f>
        <v>RECEIVING</v>
      </c>
      <c r="U124" s="197" t="str">
        <f>IF(W30="","",W30)</f>
        <v/>
      </c>
      <c r="V124" s="197">
        <f>IF(V30="","",V30)</f>
        <v>756050</v>
      </c>
      <c r="W124" s="197" t="str">
        <f>IF(Y30="","",Y30)</f>
        <v/>
      </c>
      <c r="X124" s="200"/>
      <c r="Y124" s="197">
        <f t="shared" si="86"/>
        <v>30040649</v>
      </c>
      <c r="Z124" s="197" t="str">
        <f t="shared" si="86"/>
        <v>GPI</v>
      </c>
      <c r="AA124" s="198">
        <f t="shared" si="87"/>
        <v>46099</v>
      </c>
      <c r="AB124" s="197" t="str">
        <f t="shared" si="88"/>
        <v>RECEIVING</v>
      </c>
      <c r="AC124" s="197" t="str">
        <f t="shared" si="89"/>
        <v/>
      </c>
      <c r="AD124" s="197" t="str">
        <f t="shared" si="90"/>
        <v/>
      </c>
      <c r="AE124" s="197" t="str">
        <f t="shared" si="91"/>
        <v/>
      </c>
      <c r="AF124" s="200"/>
      <c r="AG124" s="197">
        <f t="shared" si="92"/>
        <v>30040694</v>
      </c>
      <c r="AH124" s="197" t="str">
        <f t="shared" si="92"/>
        <v>AMCOR</v>
      </c>
      <c r="AI124" s="198">
        <f t="shared" si="93"/>
        <v>46100</v>
      </c>
      <c r="AJ124" s="197" t="str">
        <f t="shared" si="94"/>
        <v>RECEIVING</v>
      </c>
      <c r="AK124" s="197" t="str">
        <f t="shared" si="95"/>
        <v/>
      </c>
      <c r="AL124" s="197" t="str">
        <f t="shared" si="96"/>
        <v>MIX</v>
      </c>
      <c r="AM124" s="197" t="str">
        <f>IF(O59="","",O59)</f>
        <v>9AM</v>
      </c>
      <c r="AO124" s="197">
        <f t="shared" si="98"/>
        <v>30040662</v>
      </c>
      <c r="AP124" s="197" t="str">
        <f t="shared" si="98"/>
        <v>GPI</v>
      </c>
      <c r="AQ124" s="198">
        <f t="shared" si="99"/>
        <v>46101</v>
      </c>
      <c r="AR124" s="197" t="str">
        <f t="shared" si="100"/>
        <v>RECEIVING</v>
      </c>
      <c r="AS124" s="197" t="str">
        <f t="shared" si="101"/>
        <v/>
      </c>
      <c r="AT124" s="197" t="str">
        <f t="shared" si="102"/>
        <v>MIX</v>
      </c>
      <c r="AU124" s="197" t="str">
        <f t="shared" si="103"/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/>
      <c r="B125" s="197"/>
      <c r="C125" s="198"/>
      <c r="D125" s="197"/>
      <c r="E125" s="197"/>
      <c r="F125" s="197"/>
      <c r="G125" s="197"/>
      <c r="H125" s="200">
        <v>22</v>
      </c>
      <c r="I125" s="197">
        <f>IF(K32="","",K32)</f>
        <v>30040208</v>
      </c>
      <c r="J125" s="197" t="str">
        <f>IF(L32="","",L32)</f>
        <v>GPI</v>
      </c>
      <c r="K125" s="198">
        <f>IF(K32="","",$J$3)</f>
        <v>46097</v>
      </c>
      <c r="L125" s="197" t="str">
        <f>IF(J32="","",J32)</f>
        <v>RECEIVING</v>
      </c>
      <c r="M125" s="197" t="str">
        <f>IF(N32="","",N32)</f>
        <v/>
      </c>
      <c r="N125" s="197" t="str">
        <f>IF(M32="","",M32)</f>
        <v>MIX</v>
      </c>
      <c r="O125" s="197" t="str">
        <f>IF(P32="","",P32)</f>
        <v/>
      </c>
      <c r="P125" s="200"/>
      <c r="Q125" s="197">
        <f>IF(T32="","",T32)</f>
        <v>30040297</v>
      </c>
      <c r="R125" s="197" t="str">
        <f>IF(U32="","",U32)</f>
        <v>GPI</v>
      </c>
      <c r="S125" s="198">
        <f>IF(T32="","",$S$3)</f>
        <v>46098</v>
      </c>
      <c r="T125" s="197" t="str">
        <f>IF(S32="","",S32)</f>
        <v>RECEIVING</v>
      </c>
      <c r="U125" s="197" t="str">
        <f>IF(W32="","",W32)</f>
        <v/>
      </c>
      <c r="V125" s="197">
        <f>IF(V32="","",V32)</f>
        <v>754687</v>
      </c>
      <c r="W125" s="197" t="str">
        <f>IF(Y32="","",Y32)</f>
        <v/>
      </c>
      <c r="X125" s="200"/>
      <c r="Y125" s="197">
        <f t="shared" si="86"/>
        <v>30040550</v>
      </c>
      <c r="Z125" s="197" t="str">
        <f t="shared" si="86"/>
        <v>GPI</v>
      </c>
      <c r="AA125" s="198">
        <f t="shared" si="87"/>
        <v>46099</v>
      </c>
      <c r="AB125" s="197" t="str">
        <f t="shared" si="88"/>
        <v>RECEIVING</v>
      </c>
      <c r="AC125" s="197" t="str">
        <f t="shared" si="89"/>
        <v/>
      </c>
      <c r="AD125" s="197" t="str">
        <f t="shared" si="90"/>
        <v/>
      </c>
      <c r="AE125" s="197" t="str">
        <f t="shared" si="91"/>
        <v xml:space="preserve"> </v>
      </c>
      <c r="AF125" s="200"/>
      <c r="AG125" s="197" t="str">
        <f t="shared" si="92"/>
        <v/>
      </c>
      <c r="AH125" s="197" t="str">
        <f t="shared" si="92"/>
        <v/>
      </c>
      <c r="AI125" s="198" t="str">
        <f t="shared" si="93"/>
        <v/>
      </c>
      <c r="AJ125" s="197" t="str">
        <f t="shared" si="94"/>
        <v/>
      </c>
      <c r="AK125" s="197" t="str">
        <f t="shared" si="95"/>
        <v/>
      </c>
      <c r="AL125" s="197" t="str">
        <f t="shared" si="96"/>
        <v/>
      </c>
      <c r="AM125" s="197" t="str">
        <f t="shared" si="97"/>
        <v/>
      </c>
      <c r="AO125" s="197">
        <f>IF(B89="","",B89)</f>
        <v>30039693</v>
      </c>
      <c r="AP125" s="197" t="str">
        <f>IF(C89="","",C89)</f>
        <v>CAPS</v>
      </c>
      <c r="AQ125" s="198">
        <f>IF(B89="","",$S$34)</f>
        <v>46101</v>
      </c>
      <c r="AR125" s="197" t="str">
        <f>IF(A89="","",A89)</f>
        <v>RECEIVING</v>
      </c>
      <c r="AS125" s="197" t="str">
        <f>IF(E89="","",E89)</f>
        <v/>
      </c>
      <c r="AT125" s="197" t="str">
        <f>IF(D89="","",D89)</f>
        <v/>
      </c>
      <c r="AU125" s="197" t="str">
        <f t="shared" si="103"/>
        <v/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197"/>
      <c r="B126" s="197"/>
      <c r="C126" s="198"/>
      <c r="D126" s="197"/>
      <c r="E126" s="197"/>
      <c r="F126" s="197"/>
      <c r="G126" s="197"/>
      <c r="H126" s="200">
        <v>23</v>
      </c>
      <c r="I126" s="197" t="e">
        <f>IF(#REF!="","",#REF!)</f>
        <v>#REF!</v>
      </c>
      <c r="J126" s="197" t="e">
        <f>IF(#REF!="","",#REF!)</f>
        <v>#REF!</v>
      </c>
      <c r="K126" s="198" t="e">
        <f>IF(#REF!="","",$J$3)</f>
        <v>#REF!</v>
      </c>
      <c r="L126" s="197" t="e">
        <f>IF(#REF!="","",#REF!)</f>
        <v>#REF!</v>
      </c>
      <c r="M126" s="197" t="e">
        <f>IF(#REF!="","",#REF!)</f>
        <v>#REF!</v>
      </c>
      <c r="N126" s="197" t="e">
        <f>IF(#REF!="","",#REF!)</f>
        <v>#REF!</v>
      </c>
      <c r="O126" s="197" t="e">
        <f>IF(#REF!="","",#REF!)</f>
        <v>#REF!</v>
      </c>
      <c r="P126" s="200"/>
      <c r="Q126" s="197" t="e">
        <f>IF(#REF!="","",#REF!)</f>
        <v>#REF!</v>
      </c>
      <c r="R126" s="197" t="e">
        <f>IF(#REF!="","",#REF!)</f>
        <v>#REF!</v>
      </c>
      <c r="S126" s="198" t="e">
        <f>IF(#REF!="","",$S$3)</f>
        <v>#REF!</v>
      </c>
      <c r="T126" s="197" t="e">
        <f>IF(#REF!="","",#REF!)</f>
        <v>#REF!</v>
      </c>
      <c r="U126" s="197" t="e">
        <f>IF(#REF!="","",#REF!)</f>
        <v>#REF!</v>
      </c>
      <c r="V126" s="197" t="e">
        <f>IF(#REF!="","",#REF!)</f>
        <v>#REF!</v>
      </c>
      <c r="W126" s="197" t="e">
        <f>IF(#REF!="","",#REF!)</f>
        <v>#REF!</v>
      </c>
      <c r="X126" s="200"/>
      <c r="Y126" s="197" t="e">
        <f>IF(#REF!="","",#REF!)</f>
        <v>#REF!</v>
      </c>
      <c r="Z126" s="197" t="e">
        <f>IF(#REF!="","",#REF!)</f>
        <v>#REF!</v>
      </c>
      <c r="AA126" s="198" t="e">
        <f>IF(#REF!="","",$A$34)</f>
        <v>#REF!</v>
      </c>
      <c r="AB126" s="197" t="e">
        <f>IF(#REF!="","",#REF!)</f>
        <v>#REF!</v>
      </c>
      <c r="AC126" s="197" t="e">
        <f>IF(#REF!="","",#REF!)</f>
        <v>#REF!</v>
      </c>
      <c r="AD126" s="197" t="e">
        <f>IF(#REF!="","",#REF!)</f>
        <v>#REF!</v>
      </c>
      <c r="AE126" s="197" t="e">
        <f>IF(#REF!="","",#REF!)</f>
        <v>#REF!</v>
      </c>
      <c r="AF126" s="200"/>
      <c r="AG126" s="197" t="e">
        <f>IF(#REF!="","",#REF!)</f>
        <v>#REF!</v>
      </c>
      <c r="AH126" s="197" t="e">
        <f>IF(#REF!="","",#REF!)</f>
        <v>#REF!</v>
      </c>
      <c r="AI126" s="198" t="e">
        <f>IF(#REF!="","",$J$34)</f>
        <v>#REF!</v>
      </c>
      <c r="AJ126" s="197" t="e">
        <f>IF(#REF!="","",#REF!)</f>
        <v>#REF!</v>
      </c>
      <c r="AK126" s="197" t="e">
        <f>IF(#REF!="","",#REF!)</f>
        <v>#REF!</v>
      </c>
      <c r="AL126" s="197" t="e">
        <f>IF(#REF!="","",#REF!)</f>
        <v>#REF!</v>
      </c>
      <c r="AM126" s="197" t="e">
        <f>IF(#REF!="","",#REF!)</f>
        <v>#REF!</v>
      </c>
      <c r="AO126" s="197" t="e">
        <f>IF(#REF!="","",#REF!)</f>
        <v>#REF!</v>
      </c>
      <c r="AP126" s="197" t="e">
        <f>IF(#REF!="","",#REF!)</f>
        <v>#REF!</v>
      </c>
      <c r="AQ126" s="198" t="e">
        <f>IF(#REF!="","",$S$34)</f>
        <v>#REF!</v>
      </c>
      <c r="AR126" s="197" t="e">
        <f>IF(#REF!="","",#REF!)</f>
        <v>#REF!</v>
      </c>
      <c r="AS126" s="197" t="e">
        <f>IF(#REF!="","",#REF!)</f>
        <v>#REF!</v>
      </c>
      <c r="AT126" s="197" t="e">
        <f>IF(#REF!="","",#REF!)</f>
        <v>#REF!</v>
      </c>
      <c r="AU126" s="197" t="e">
        <f>IF(#REF!="","",#REF!)</f>
        <v>#REF!</v>
      </c>
      <c r="AW126" s="200"/>
      <c r="AX126" s="200"/>
      <c r="AY126" s="201"/>
      <c r="AZ126" s="200"/>
      <c r="BA126" s="200"/>
      <c r="BB126" s="200"/>
      <c r="BC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ref="A130:A135" si="106">C5</f>
        <v>78992</v>
      </c>
      <c r="B130" s="202">
        <f t="shared" ref="B130:B135" si="107">F5</f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106"/>
        <v>78895</v>
      </c>
      <c r="B131" s="202">
        <f t="shared" si="107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106"/>
        <v>78896</v>
      </c>
      <c r="B132" s="202">
        <f t="shared" si="107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06"/>
        <v>78897</v>
      </c>
      <c r="B133" s="202">
        <f t="shared" si="107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106"/>
        <v>78899</v>
      </c>
      <c r="B134" s="202">
        <f t="shared" si="107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06"/>
        <v>78900</v>
      </c>
      <c r="B135" s="202">
        <f t="shared" si="107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ref="A136:A145" si="108">C13</f>
        <v>78903</v>
      </c>
      <c r="B136" s="202">
        <f t="shared" ref="B136:B145" si="109">F13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08"/>
        <v>78904</v>
      </c>
      <c r="B137" s="202">
        <f t="shared" si="109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108"/>
        <v>4501352751</v>
      </c>
      <c r="B138" s="202" t="str">
        <f t="shared" si="109"/>
        <v>1PM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108"/>
        <v>4501352754</v>
      </c>
      <c r="B139" s="202" t="str">
        <f t="shared" si="109"/>
        <v>11AM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108"/>
        <v>0</v>
      </c>
      <c r="B140" s="202">
        <f t="shared" si="109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08"/>
        <v>0</v>
      </c>
      <c r="B141" s="202">
        <f t="shared" si="109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08"/>
        <v>0</v>
      </c>
      <c r="B142" s="202">
        <f t="shared" si="109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108"/>
        <v>33928, 33929, 33930</v>
      </c>
      <c r="B143" s="202">
        <f t="shared" si="109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08"/>
        <v>0</v>
      </c>
      <c r="B144" s="202">
        <f t="shared" si="109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08"/>
        <v>0</v>
      </c>
      <c r="B145" s="202">
        <f t="shared" si="109"/>
        <v>0</v>
      </c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C25</f>
        <v>0</v>
      </c>
      <c r="B146" s="202">
        <f>F25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C27</f>
        <v>0</v>
      </c>
      <c r="B147" s="202">
        <f>F27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C28</f>
        <v>0</v>
      </c>
      <c r="B148" s="202" t="e">
        <f>#REF!</f>
        <v>#REF!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C29</f>
        <v>0</v>
      </c>
      <c r="B149" s="202">
        <f>F29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>
        <f>C30</f>
        <v>0</v>
      </c>
      <c r="B150" s="202">
        <f>F30</f>
        <v>0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>
        <f>C32</f>
        <v>0</v>
      </c>
      <c r="B151" s="202">
        <f>F32</f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 t="e">
        <f>#REF!</f>
        <v>#REF!</v>
      </c>
      <c r="B152" s="202" t="e">
        <f>#REF!</f>
        <v>#REF!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0"/>
      <c r="AP152" s="200"/>
      <c r="AQ152" s="200"/>
      <c r="AR152" s="200"/>
      <c r="AS152" s="200"/>
    </row>
    <row r="153" spans="1:45" x14ac:dyDescent="0.25">
      <c r="A153" s="200">
        <f t="shared" ref="A153:A163" si="110">C33</f>
        <v>0</v>
      </c>
      <c r="B153" s="202">
        <f t="shared" ref="B153:B163" si="111">F33</f>
        <v>0</v>
      </c>
    </row>
    <row r="154" spans="1:45" x14ac:dyDescent="0.25">
      <c r="A154" s="200">
        <f t="shared" si="110"/>
        <v>0</v>
      </c>
      <c r="B154" s="202">
        <f t="shared" si="111"/>
        <v>0</v>
      </c>
    </row>
    <row r="155" spans="1:45" x14ac:dyDescent="0.25">
      <c r="A155" s="200" t="str">
        <f t="shared" si="110"/>
        <v>P/U</v>
      </c>
      <c r="B155" s="202" t="str">
        <f t="shared" si="111"/>
        <v>Plan APT</v>
      </c>
    </row>
    <row r="156" spans="1:45" x14ac:dyDescent="0.25">
      <c r="A156" s="200">
        <f t="shared" si="110"/>
        <v>79636</v>
      </c>
      <c r="B156" s="202">
        <f t="shared" si="111"/>
        <v>0</v>
      </c>
    </row>
    <row r="157" spans="1:45" x14ac:dyDescent="0.25">
      <c r="A157" s="200">
        <f t="shared" si="110"/>
        <v>79665</v>
      </c>
      <c r="B157" s="202">
        <f t="shared" si="111"/>
        <v>0</v>
      </c>
    </row>
    <row r="158" spans="1:45" x14ac:dyDescent="0.25">
      <c r="A158" s="200">
        <f t="shared" si="110"/>
        <v>79666</v>
      </c>
      <c r="B158" s="202">
        <f t="shared" si="111"/>
        <v>0</v>
      </c>
    </row>
    <row r="159" spans="1:45" x14ac:dyDescent="0.25">
      <c r="A159" s="200">
        <f t="shared" si="110"/>
        <v>79667</v>
      </c>
      <c r="B159" s="202">
        <f t="shared" si="111"/>
        <v>0</v>
      </c>
    </row>
    <row r="160" spans="1:45" x14ac:dyDescent="0.25">
      <c r="A160" s="200">
        <f t="shared" si="110"/>
        <v>79668</v>
      </c>
      <c r="B160" s="202">
        <f t="shared" si="111"/>
        <v>0</v>
      </c>
    </row>
    <row r="161" spans="1:2" x14ac:dyDescent="0.25">
      <c r="A161" s="200">
        <f t="shared" si="110"/>
        <v>79669</v>
      </c>
      <c r="B161" s="202">
        <f t="shared" si="111"/>
        <v>0</v>
      </c>
    </row>
    <row r="162" spans="1:2" x14ac:dyDescent="0.25">
      <c r="A162" s="200">
        <f t="shared" si="110"/>
        <v>79671</v>
      </c>
      <c r="B162" s="202">
        <f t="shared" si="111"/>
        <v>0</v>
      </c>
    </row>
    <row r="163" spans="1:2" x14ac:dyDescent="0.25">
      <c r="A163" s="200">
        <f t="shared" si="110"/>
        <v>79672</v>
      </c>
      <c r="B163" s="202">
        <f t="shared" si="111"/>
        <v>0</v>
      </c>
    </row>
    <row r="164" spans="1:2" x14ac:dyDescent="0.25">
      <c r="A164" s="200">
        <f t="shared" ref="A164:A171" si="112">C46</f>
        <v>79675</v>
      </c>
      <c r="B164" s="202">
        <f t="shared" ref="B164:B171" si="113">F46</f>
        <v>0</v>
      </c>
    </row>
    <row r="165" spans="1:2" x14ac:dyDescent="0.25">
      <c r="A165" s="200">
        <f t="shared" si="112"/>
        <v>79676</v>
      </c>
      <c r="B165" s="202">
        <f t="shared" si="113"/>
        <v>0</v>
      </c>
    </row>
    <row r="166" spans="1:2" x14ac:dyDescent="0.25">
      <c r="A166" s="200">
        <f t="shared" si="112"/>
        <v>79677</v>
      </c>
      <c r="B166" s="202">
        <f t="shared" si="113"/>
        <v>0</v>
      </c>
    </row>
    <row r="167" spans="1:2" x14ac:dyDescent="0.25">
      <c r="A167" s="200">
        <f t="shared" si="112"/>
        <v>79678</v>
      </c>
      <c r="B167" s="202">
        <f t="shared" si="113"/>
        <v>0</v>
      </c>
    </row>
    <row r="168" spans="1:2" x14ac:dyDescent="0.25">
      <c r="A168" s="200">
        <f t="shared" si="112"/>
        <v>79679</v>
      </c>
      <c r="B168" s="202">
        <f t="shared" si="113"/>
        <v>0</v>
      </c>
    </row>
    <row r="169" spans="1:2" x14ac:dyDescent="0.25">
      <c r="A169" s="200">
        <f t="shared" si="112"/>
        <v>79680</v>
      </c>
      <c r="B169" s="202">
        <f t="shared" si="113"/>
        <v>0</v>
      </c>
    </row>
    <row r="170" spans="1:2" x14ac:dyDescent="0.25">
      <c r="A170" s="200">
        <f t="shared" si="112"/>
        <v>4501353553</v>
      </c>
      <c r="B170" s="202" t="str">
        <f t="shared" si="113"/>
        <v>9AM</v>
      </c>
    </row>
    <row r="171" spans="1:2" x14ac:dyDescent="0.25">
      <c r="A171" s="200">
        <f t="shared" si="112"/>
        <v>4501353554</v>
      </c>
      <c r="B171" s="202" t="str">
        <f t="shared" si="113"/>
        <v>11AM</v>
      </c>
    </row>
    <row r="172" spans="1:2" x14ac:dyDescent="0.25">
      <c r="A172" s="200">
        <f t="shared" ref="A172:A177" si="114">C55</f>
        <v>0</v>
      </c>
      <c r="B172" s="202">
        <f t="shared" ref="B172:B177" si="115">F55</f>
        <v>0</v>
      </c>
    </row>
    <row r="173" spans="1:2" x14ac:dyDescent="0.25">
      <c r="A173" s="200">
        <f t="shared" si="114"/>
        <v>0</v>
      </c>
      <c r="B173" s="202">
        <f t="shared" si="115"/>
        <v>0</v>
      </c>
    </row>
    <row r="174" spans="1:2" x14ac:dyDescent="0.25">
      <c r="A174" s="200" t="str">
        <f t="shared" si="114"/>
        <v>CHEP</v>
      </c>
      <c r="B174" s="202">
        <f t="shared" si="115"/>
        <v>0</v>
      </c>
    </row>
    <row r="175" spans="1:2" x14ac:dyDescent="0.25">
      <c r="A175" s="200" t="str">
        <f t="shared" si="114"/>
        <v>PCA</v>
      </c>
      <c r="B175" s="202" t="str">
        <f t="shared" si="115"/>
        <v>7AM</v>
      </c>
    </row>
    <row r="176" spans="1:2" x14ac:dyDescent="0.25">
      <c r="A176" s="200" t="str">
        <f t="shared" si="114"/>
        <v>GPI</v>
      </c>
      <c r="B176" s="202">
        <f t="shared" si="115"/>
        <v>0</v>
      </c>
    </row>
    <row r="177" spans="1:2" x14ac:dyDescent="0.25">
      <c r="A177" s="200" t="str">
        <f t="shared" si="114"/>
        <v>GPI</v>
      </c>
      <c r="B177" s="202" t="str">
        <f t="shared" si="115"/>
        <v>2PM</v>
      </c>
    </row>
    <row r="178" spans="1:2" x14ac:dyDescent="0.25">
      <c r="A178" s="200" t="e">
        <f>#REF!</f>
        <v>#REF!</v>
      </c>
      <c r="B178" s="202" t="e">
        <f>#REF!</f>
        <v>#REF!</v>
      </c>
    </row>
    <row r="179" spans="1:2" x14ac:dyDescent="0.25">
      <c r="A179" s="129">
        <f t="shared" ref="A179:A184" si="116">L5</f>
        <v>79591</v>
      </c>
      <c r="B179" s="203">
        <f t="shared" ref="B179:B184" si="117">O5</f>
        <v>0</v>
      </c>
    </row>
    <row r="180" spans="1:2" x14ac:dyDescent="0.25">
      <c r="A180" s="129">
        <f t="shared" si="116"/>
        <v>79602</v>
      </c>
      <c r="B180" s="203">
        <f t="shared" si="117"/>
        <v>0</v>
      </c>
    </row>
    <row r="181" spans="1:2" x14ac:dyDescent="0.25">
      <c r="A181" s="129">
        <f t="shared" si="116"/>
        <v>79615</v>
      </c>
      <c r="B181" s="203">
        <f t="shared" si="117"/>
        <v>0</v>
      </c>
    </row>
    <row r="182" spans="1:2" x14ac:dyDescent="0.25">
      <c r="A182" s="129">
        <f t="shared" si="116"/>
        <v>79626</v>
      </c>
      <c r="B182" s="203">
        <f t="shared" si="117"/>
        <v>0</v>
      </c>
    </row>
    <row r="183" spans="1:2" x14ac:dyDescent="0.25">
      <c r="A183" s="129">
        <f t="shared" si="116"/>
        <v>79635</v>
      </c>
      <c r="B183" s="203">
        <f t="shared" si="117"/>
        <v>0</v>
      </c>
    </row>
    <row r="184" spans="1:2" x14ac:dyDescent="0.25">
      <c r="A184" s="129">
        <f t="shared" si="116"/>
        <v>79646</v>
      </c>
      <c r="B184" s="203">
        <f t="shared" si="117"/>
        <v>0</v>
      </c>
    </row>
    <row r="185" spans="1:2" x14ac:dyDescent="0.25">
      <c r="A185" s="129">
        <f t="shared" ref="A185:A194" si="118">L13</f>
        <v>79654</v>
      </c>
      <c r="B185" s="203">
        <f t="shared" ref="B185:B194" si="119">O13</f>
        <v>0</v>
      </c>
    </row>
    <row r="186" spans="1:2" x14ac:dyDescent="0.25">
      <c r="A186" s="129">
        <f t="shared" si="118"/>
        <v>79655</v>
      </c>
      <c r="B186" s="203">
        <f t="shared" si="119"/>
        <v>0</v>
      </c>
    </row>
    <row r="187" spans="1:2" x14ac:dyDescent="0.25">
      <c r="A187" s="129">
        <f t="shared" si="118"/>
        <v>79656</v>
      </c>
      <c r="B187" s="203">
        <f t="shared" si="119"/>
        <v>0</v>
      </c>
    </row>
    <row r="188" spans="1:2" x14ac:dyDescent="0.25">
      <c r="A188" s="129">
        <f t="shared" si="118"/>
        <v>79657</v>
      </c>
      <c r="B188" s="203">
        <f t="shared" si="119"/>
        <v>0</v>
      </c>
    </row>
    <row r="189" spans="1:2" x14ac:dyDescent="0.25">
      <c r="A189" s="129">
        <f t="shared" si="118"/>
        <v>79659</v>
      </c>
      <c r="B189" s="203">
        <f t="shared" si="119"/>
        <v>0</v>
      </c>
    </row>
    <row r="190" spans="1:2" x14ac:dyDescent="0.25">
      <c r="A190" s="129">
        <f t="shared" si="118"/>
        <v>79670</v>
      </c>
      <c r="B190" s="203">
        <f t="shared" si="119"/>
        <v>0</v>
      </c>
    </row>
    <row r="191" spans="1:2" x14ac:dyDescent="0.25">
      <c r="A191" s="129">
        <f t="shared" si="118"/>
        <v>79774</v>
      </c>
      <c r="B191" s="203">
        <f t="shared" si="119"/>
        <v>0</v>
      </c>
    </row>
    <row r="192" spans="1:2" x14ac:dyDescent="0.25">
      <c r="A192" s="129">
        <f t="shared" si="118"/>
        <v>79776</v>
      </c>
      <c r="B192" s="203">
        <f t="shared" si="119"/>
        <v>0</v>
      </c>
    </row>
    <row r="193" spans="1:2" x14ac:dyDescent="0.25">
      <c r="A193" s="129">
        <f t="shared" si="118"/>
        <v>4501353002</v>
      </c>
      <c r="B193" s="203" t="str">
        <f t="shared" si="119"/>
        <v>11AM</v>
      </c>
    </row>
    <row r="194" spans="1:2" x14ac:dyDescent="0.25">
      <c r="A194" s="129">
        <f t="shared" si="118"/>
        <v>4501353001</v>
      </c>
      <c r="B194" s="203" t="str">
        <f t="shared" si="119"/>
        <v>1PM</v>
      </c>
    </row>
    <row r="195" spans="1:2" x14ac:dyDescent="0.25">
      <c r="A195" s="129" t="str">
        <f>L25</f>
        <v>CAPS</v>
      </c>
      <c r="B195" s="203" t="str">
        <f>O25</f>
        <v>8AM</v>
      </c>
    </row>
    <row r="196" spans="1:2" x14ac:dyDescent="0.25">
      <c r="A196" s="129" t="str">
        <f>L27</f>
        <v>CHEP</v>
      </c>
      <c r="B196" s="203">
        <f>O27</f>
        <v>0</v>
      </c>
    </row>
    <row r="197" spans="1:2" x14ac:dyDescent="0.25">
      <c r="A197" s="129" t="str">
        <f>L28</f>
        <v>CAPS</v>
      </c>
      <c r="B197" s="203" t="str">
        <f>O28</f>
        <v>8AM</v>
      </c>
    </row>
    <row r="198" spans="1:2" x14ac:dyDescent="0.25">
      <c r="A198" s="129" t="str">
        <f>L29</f>
        <v>GPI</v>
      </c>
      <c r="B198" s="203" t="str">
        <f>O29</f>
        <v>9AM</v>
      </c>
    </row>
    <row r="199" spans="1:2" x14ac:dyDescent="0.25">
      <c r="A199" s="129" t="str">
        <f>L30</f>
        <v>CAPS</v>
      </c>
      <c r="B199" s="203" t="str">
        <f>O30</f>
        <v>1PM</v>
      </c>
    </row>
    <row r="200" spans="1:2" x14ac:dyDescent="0.25">
      <c r="A200" s="129" t="str">
        <f>L32</f>
        <v>GPI</v>
      </c>
      <c r="B200" s="203" t="str">
        <f>O32</f>
        <v>11AM</v>
      </c>
    </row>
    <row r="201" spans="1:2" x14ac:dyDescent="0.25">
      <c r="A201" s="129" t="e">
        <f>#REF!</f>
        <v>#REF!</v>
      </c>
      <c r="B201" s="203" t="e">
        <f>#REF!</f>
        <v>#REF!</v>
      </c>
    </row>
    <row r="202" spans="1:2" x14ac:dyDescent="0.25">
      <c r="A202" s="129">
        <f t="shared" ref="A202:A212" si="120">L33</f>
        <v>0</v>
      </c>
      <c r="B202" s="203">
        <f t="shared" ref="B202:B212" si="121">O33</f>
        <v>0</v>
      </c>
    </row>
    <row r="203" spans="1:2" x14ac:dyDescent="0.25">
      <c r="A203" s="129">
        <f t="shared" si="120"/>
        <v>0</v>
      </c>
      <c r="B203" s="203">
        <f t="shared" si="121"/>
        <v>0</v>
      </c>
    </row>
    <row r="204" spans="1:2" x14ac:dyDescent="0.25">
      <c r="A204" s="129" t="str">
        <f t="shared" si="120"/>
        <v>P/U</v>
      </c>
      <c r="B204" s="203" t="str">
        <f t="shared" si="121"/>
        <v>Plan APT</v>
      </c>
    </row>
    <row r="205" spans="1:2" x14ac:dyDescent="0.25">
      <c r="A205" s="129">
        <f t="shared" si="120"/>
        <v>79604</v>
      </c>
      <c r="B205" s="203">
        <f t="shared" si="121"/>
        <v>0</v>
      </c>
    </row>
    <row r="206" spans="1:2" x14ac:dyDescent="0.25">
      <c r="A206" s="129">
        <f t="shared" si="120"/>
        <v>79605</v>
      </c>
      <c r="B206" s="203">
        <f t="shared" si="121"/>
        <v>0</v>
      </c>
    </row>
    <row r="207" spans="1:2" x14ac:dyDescent="0.25">
      <c r="A207" s="129">
        <f t="shared" si="120"/>
        <v>79606</v>
      </c>
      <c r="B207" s="203">
        <f t="shared" si="121"/>
        <v>0</v>
      </c>
    </row>
    <row r="208" spans="1:2" x14ac:dyDescent="0.25">
      <c r="A208" s="129">
        <f t="shared" si="120"/>
        <v>79607</v>
      </c>
      <c r="B208" s="203">
        <f t="shared" si="121"/>
        <v>0</v>
      </c>
    </row>
    <row r="209" spans="1:2" x14ac:dyDescent="0.25">
      <c r="A209" s="129">
        <f t="shared" si="120"/>
        <v>79608</v>
      </c>
      <c r="B209" s="203">
        <f t="shared" si="121"/>
        <v>0</v>
      </c>
    </row>
    <row r="210" spans="1:2" x14ac:dyDescent="0.25">
      <c r="A210" s="129">
        <f t="shared" si="120"/>
        <v>79609</v>
      </c>
      <c r="B210" s="203">
        <f t="shared" si="121"/>
        <v>0</v>
      </c>
    </row>
    <row r="211" spans="1:2" x14ac:dyDescent="0.25">
      <c r="A211" s="129">
        <f t="shared" si="120"/>
        <v>79610</v>
      </c>
      <c r="B211" s="203">
        <f t="shared" si="121"/>
        <v>0</v>
      </c>
    </row>
    <row r="212" spans="1:2" x14ac:dyDescent="0.25">
      <c r="A212" s="129">
        <f t="shared" si="120"/>
        <v>79634</v>
      </c>
      <c r="B212" s="203">
        <f t="shared" si="121"/>
        <v>0</v>
      </c>
    </row>
    <row r="213" spans="1:2" x14ac:dyDescent="0.25">
      <c r="A213" s="129">
        <f t="shared" ref="A213:A220" si="122">L46</f>
        <v>79661</v>
      </c>
      <c r="B213" s="203">
        <f t="shared" ref="B213:B220" si="123">O46</f>
        <v>0</v>
      </c>
    </row>
    <row r="214" spans="1:2" x14ac:dyDescent="0.25">
      <c r="A214" s="129">
        <f t="shared" si="122"/>
        <v>79662</v>
      </c>
      <c r="B214" s="203">
        <f t="shared" si="123"/>
        <v>0</v>
      </c>
    </row>
    <row r="215" spans="1:2" x14ac:dyDescent="0.25">
      <c r="A215" s="129">
        <f t="shared" si="122"/>
        <v>79663</v>
      </c>
      <c r="B215" s="203">
        <f t="shared" si="123"/>
        <v>0</v>
      </c>
    </row>
    <row r="216" spans="1:2" x14ac:dyDescent="0.25">
      <c r="A216" s="129">
        <f t="shared" si="122"/>
        <v>79664</v>
      </c>
      <c r="B216" s="203">
        <f t="shared" si="123"/>
        <v>0</v>
      </c>
    </row>
    <row r="217" spans="1:2" x14ac:dyDescent="0.25">
      <c r="A217" s="129">
        <f t="shared" si="122"/>
        <v>79779</v>
      </c>
      <c r="B217" s="203">
        <f t="shared" si="123"/>
        <v>0</v>
      </c>
    </row>
    <row r="218" spans="1:2" x14ac:dyDescent="0.25">
      <c r="A218" s="129">
        <f t="shared" si="122"/>
        <v>79780</v>
      </c>
      <c r="B218" s="203">
        <f t="shared" si="123"/>
        <v>0</v>
      </c>
    </row>
    <row r="219" spans="1:2" x14ac:dyDescent="0.25">
      <c r="A219" s="129">
        <f t="shared" si="122"/>
        <v>4501353766</v>
      </c>
      <c r="B219" s="203" t="str">
        <f t="shared" si="123"/>
        <v>11AM</v>
      </c>
    </row>
    <row r="220" spans="1:2" x14ac:dyDescent="0.25">
      <c r="A220" s="129">
        <f t="shared" si="122"/>
        <v>4501353767</v>
      </c>
      <c r="B220" s="203" t="str">
        <f t="shared" si="123"/>
        <v>1PM</v>
      </c>
    </row>
    <row r="221" spans="1:2" x14ac:dyDescent="0.25">
      <c r="A221" s="129" t="str">
        <f t="shared" ref="A221:A226" si="124">L55</f>
        <v>GPI</v>
      </c>
      <c r="B221" s="203">
        <f t="shared" ref="B221:B226" si="125">O55</f>
        <v>0</v>
      </c>
    </row>
    <row r="222" spans="1:2" x14ac:dyDescent="0.25">
      <c r="A222" s="129" t="str">
        <f t="shared" si="124"/>
        <v>GPI</v>
      </c>
      <c r="B222" s="203" t="str">
        <f t="shared" si="125"/>
        <v>11AM</v>
      </c>
    </row>
    <row r="223" spans="1:2" x14ac:dyDescent="0.25">
      <c r="A223" s="129" t="str">
        <f t="shared" si="124"/>
        <v>CHEP</v>
      </c>
      <c r="B223" s="203">
        <f t="shared" si="125"/>
        <v>0</v>
      </c>
    </row>
    <row r="224" spans="1:2" x14ac:dyDescent="0.25">
      <c r="A224" s="129" t="str">
        <f t="shared" si="124"/>
        <v>SCHOLLE</v>
      </c>
      <c r="B224" s="203" t="str">
        <f t="shared" si="125"/>
        <v>8AM</v>
      </c>
    </row>
    <row r="225" spans="1:2" x14ac:dyDescent="0.25">
      <c r="A225" s="129" t="str">
        <f t="shared" si="124"/>
        <v>AMCOR</v>
      </c>
      <c r="B225" s="203" t="e">
        <f>#REF!</f>
        <v>#REF!</v>
      </c>
    </row>
    <row r="226" spans="1:2" x14ac:dyDescent="0.25">
      <c r="A226" s="129">
        <f t="shared" si="124"/>
        <v>0</v>
      </c>
      <c r="B226" s="203" t="str">
        <f t="shared" si="125"/>
        <v>10AM</v>
      </c>
    </row>
    <row r="227" spans="1:2" x14ac:dyDescent="0.25">
      <c r="A227" s="129" t="e">
        <f>#REF!</f>
        <v>#REF!</v>
      </c>
      <c r="B227" s="203" t="e">
        <f>#REF!</f>
        <v>#REF!</v>
      </c>
    </row>
    <row r="228" spans="1:2" x14ac:dyDescent="0.25">
      <c r="A228" s="129">
        <f t="shared" ref="A228:A233" si="126">U5</f>
        <v>79637</v>
      </c>
      <c r="B228" s="203">
        <f t="shared" ref="B228:B233" si="127">X5</f>
        <v>0</v>
      </c>
    </row>
    <row r="229" spans="1:2" x14ac:dyDescent="0.25">
      <c r="A229" s="129">
        <f t="shared" si="126"/>
        <v>79638</v>
      </c>
      <c r="B229" s="203">
        <f t="shared" si="127"/>
        <v>0</v>
      </c>
    </row>
    <row r="230" spans="1:2" x14ac:dyDescent="0.25">
      <c r="A230" s="129">
        <f t="shared" si="126"/>
        <v>79639</v>
      </c>
      <c r="B230" s="203">
        <f t="shared" si="127"/>
        <v>0</v>
      </c>
    </row>
    <row r="231" spans="1:2" x14ac:dyDescent="0.25">
      <c r="A231" s="129">
        <f t="shared" si="126"/>
        <v>79640</v>
      </c>
      <c r="B231" s="203">
        <f t="shared" si="127"/>
        <v>0</v>
      </c>
    </row>
    <row r="232" spans="1:2" x14ac:dyDescent="0.25">
      <c r="A232" s="129">
        <f t="shared" si="126"/>
        <v>79641</v>
      </c>
      <c r="B232" s="203">
        <f t="shared" si="127"/>
        <v>0</v>
      </c>
    </row>
    <row r="233" spans="1:2" x14ac:dyDescent="0.25">
      <c r="A233" s="129">
        <f t="shared" si="126"/>
        <v>79642</v>
      </c>
      <c r="B233" s="203">
        <f t="shared" si="127"/>
        <v>0</v>
      </c>
    </row>
    <row r="234" spans="1:2" x14ac:dyDescent="0.25">
      <c r="A234" s="129">
        <f t="shared" ref="A234:A243" si="128">U13</f>
        <v>79645</v>
      </c>
      <c r="B234" s="203">
        <f t="shared" ref="B234:B243" si="129">X13</f>
        <v>0</v>
      </c>
    </row>
    <row r="235" spans="1:2" x14ac:dyDescent="0.25">
      <c r="A235" s="129">
        <f t="shared" si="128"/>
        <v>79647</v>
      </c>
      <c r="B235" s="203">
        <f t="shared" si="129"/>
        <v>0</v>
      </c>
    </row>
    <row r="236" spans="1:2" x14ac:dyDescent="0.25">
      <c r="A236" s="129">
        <f t="shared" si="128"/>
        <v>79648</v>
      </c>
      <c r="B236" s="203">
        <f t="shared" si="129"/>
        <v>0</v>
      </c>
    </row>
    <row r="237" spans="1:2" x14ac:dyDescent="0.25">
      <c r="A237" s="129">
        <f t="shared" si="128"/>
        <v>79649</v>
      </c>
      <c r="B237" s="203">
        <f t="shared" si="129"/>
        <v>0</v>
      </c>
    </row>
    <row r="238" spans="1:2" x14ac:dyDescent="0.25">
      <c r="A238" s="129">
        <f t="shared" si="128"/>
        <v>79650</v>
      </c>
      <c r="B238" s="203">
        <f t="shared" si="129"/>
        <v>0</v>
      </c>
    </row>
    <row r="239" spans="1:2" x14ac:dyDescent="0.25">
      <c r="A239" s="129">
        <f t="shared" si="128"/>
        <v>79651</v>
      </c>
      <c r="B239" s="203">
        <f t="shared" si="129"/>
        <v>0</v>
      </c>
    </row>
    <row r="240" spans="1:2" x14ac:dyDescent="0.25">
      <c r="A240" s="129">
        <f t="shared" si="128"/>
        <v>79777</v>
      </c>
      <c r="B240" s="203">
        <f t="shared" si="129"/>
        <v>0</v>
      </c>
    </row>
    <row r="241" spans="1:2" x14ac:dyDescent="0.25">
      <c r="A241" s="129">
        <f t="shared" si="128"/>
        <v>79778</v>
      </c>
      <c r="B241" s="203">
        <f t="shared" si="129"/>
        <v>0</v>
      </c>
    </row>
    <row r="242" spans="1:2" x14ac:dyDescent="0.25">
      <c r="A242" s="129">
        <f t="shared" si="128"/>
        <v>4501353222</v>
      </c>
      <c r="B242" s="203" t="str">
        <f t="shared" si="129"/>
        <v>11AM</v>
      </c>
    </row>
    <row r="243" spans="1:2" x14ac:dyDescent="0.25">
      <c r="A243" s="129">
        <f t="shared" si="128"/>
        <v>4501352221</v>
      </c>
      <c r="B243" s="203" t="str">
        <f t="shared" si="129"/>
        <v>1PM</v>
      </c>
    </row>
    <row r="244" spans="1:2" x14ac:dyDescent="0.25">
      <c r="A244" s="129">
        <f>U25</f>
        <v>0</v>
      </c>
      <c r="B244" s="203">
        <f>X25</f>
        <v>0</v>
      </c>
    </row>
    <row r="245" spans="1:2" x14ac:dyDescent="0.25">
      <c r="A245" s="129" t="str">
        <f>U27</f>
        <v>CHEP</v>
      </c>
      <c r="B245" s="203">
        <f>X27</f>
        <v>0</v>
      </c>
    </row>
    <row r="246" spans="1:2" x14ac:dyDescent="0.25">
      <c r="A246" s="129" t="str">
        <f>U28</f>
        <v>CAPS</v>
      </c>
      <c r="B246" s="203" t="str">
        <f>X28</f>
        <v>8AM</v>
      </c>
    </row>
    <row r="247" spans="1:2" x14ac:dyDescent="0.25">
      <c r="A247" s="129" t="str">
        <f>U29</f>
        <v>TVC tran</v>
      </c>
      <c r="B247" s="203" t="str">
        <f>X29</f>
        <v>9AM</v>
      </c>
    </row>
    <row r="248" spans="1:2" x14ac:dyDescent="0.25">
      <c r="A248" s="129" t="str">
        <f>U30</f>
        <v>CAPS</v>
      </c>
      <c r="B248" s="203" t="str">
        <f>X30</f>
        <v>10AM</v>
      </c>
    </row>
    <row r="249" spans="1:2" x14ac:dyDescent="0.25">
      <c r="A249" s="129" t="str">
        <f>U32</f>
        <v>GPI</v>
      </c>
      <c r="B249" s="203" t="str">
        <f>X32</f>
        <v>12PM</v>
      </c>
    </row>
    <row r="250" spans="1:2" x14ac:dyDescent="0.25">
      <c r="A250" s="129" t="e">
        <f>#REF!</f>
        <v>#REF!</v>
      </c>
      <c r="B250" s="203" t="e">
        <f>#REF!</f>
        <v>#REF!</v>
      </c>
    </row>
    <row r="251" spans="1:2" x14ac:dyDescent="0.25">
      <c r="A251" s="129">
        <f t="shared" ref="A251:A261" si="130">U33</f>
        <v>0</v>
      </c>
      <c r="B251" s="203">
        <f t="shared" ref="B251:B261" si="131">X33</f>
        <v>0</v>
      </c>
    </row>
    <row r="252" spans="1:2" x14ac:dyDescent="0.25">
      <c r="A252" s="129">
        <f t="shared" si="130"/>
        <v>0</v>
      </c>
      <c r="B252" s="203">
        <f t="shared" si="131"/>
        <v>0</v>
      </c>
    </row>
    <row r="253" spans="1:2" x14ac:dyDescent="0.25">
      <c r="A253" s="129" t="str">
        <f t="shared" si="130"/>
        <v>P/U</v>
      </c>
      <c r="B253" s="203" t="str">
        <f t="shared" si="131"/>
        <v>Plan APT</v>
      </c>
    </row>
    <row r="254" spans="1:2" x14ac:dyDescent="0.25">
      <c r="A254" s="129">
        <f t="shared" si="130"/>
        <v>79589</v>
      </c>
      <c r="B254" s="203">
        <f t="shared" si="131"/>
        <v>0</v>
      </c>
    </row>
    <row r="255" spans="1:2" x14ac:dyDescent="0.25">
      <c r="A255" s="129">
        <f t="shared" si="130"/>
        <v>79590</v>
      </c>
      <c r="B255" s="203">
        <f t="shared" si="131"/>
        <v>0</v>
      </c>
    </row>
    <row r="256" spans="1:2" x14ac:dyDescent="0.25">
      <c r="A256" s="129">
        <f t="shared" si="130"/>
        <v>79592</v>
      </c>
      <c r="B256" s="203">
        <f t="shared" si="131"/>
        <v>0</v>
      </c>
    </row>
    <row r="257" spans="1:2" x14ac:dyDescent="0.25">
      <c r="A257" s="129">
        <f t="shared" si="130"/>
        <v>79593</v>
      </c>
      <c r="B257" s="203">
        <f t="shared" si="131"/>
        <v>0</v>
      </c>
    </row>
    <row r="258" spans="1:2" x14ac:dyDescent="0.25">
      <c r="A258" s="129">
        <f t="shared" si="130"/>
        <v>79594</v>
      </c>
      <c r="B258" s="203">
        <f t="shared" si="131"/>
        <v>0</v>
      </c>
    </row>
    <row r="259" spans="1:2" x14ac:dyDescent="0.25">
      <c r="A259" s="129">
        <f t="shared" si="130"/>
        <v>79595</v>
      </c>
      <c r="B259" s="203">
        <f t="shared" si="131"/>
        <v>0</v>
      </c>
    </row>
    <row r="260" spans="1:2" x14ac:dyDescent="0.25">
      <c r="A260" s="129">
        <f t="shared" si="130"/>
        <v>79596</v>
      </c>
      <c r="B260" s="203">
        <f t="shared" si="131"/>
        <v>0</v>
      </c>
    </row>
    <row r="261" spans="1:2" x14ac:dyDescent="0.25">
      <c r="A261" s="129">
        <f t="shared" si="130"/>
        <v>79597</v>
      </c>
      <c r="B261" s="203">
        <f t="shared" si="131"/>
        <v>0</v>
      </c>
    </row>
    <row r="262" spans="1:2" x14ac:dyDescent="0.25">
      <c r="A262" s="129">
        <f t="shared" ref="A262:A269" si="132">U46</f>
        <v>80549</v>
      </c>
      <c r="B262" s="203">
        <f t="shared" ref="B262:B269" si="133">X46</f>
        <v>0</v>
      </c>
    </row>
    <row r="263" spans="1:2" x14ac:dyDescent="0.25">
      <c r="A263" s="129">
        <f t="shared" si="132"/>
        <v>80551</v>
      </c>
      <c r="B263" s="203">
        <f t="shared" si="133"/>
        <v>0</v>
      </c>
    </row>
    <row r="264" spans="1:2" x14ac:dyDescent="0.25">
      <c r="A264" s="129">
        <f t="shared" si="132"/>
        <v>80552</v>
      </c>
      <c r="B264" s="203">
        <f t="shared" si="133"/>
        <v>0</v>
      </c>
    </row>
    <row r="265" spans="1:2" x14ac:dyDescent="0.25">
      <c r="A265" s="129">
        <f t="shared" si="132"/>
        <v>79781</v>
      </c>
      <c r="B265" s="203">
        <f t="shared" si="133"/>
        <v>0</v>
      </c>
    </row>
    <row r="266" spans="1:2" x14ac:dyDescent="0.25">
      <c r="A266" s="129">
        <f t="shared" si="132"/>
        <v>79782</v>
      </c>
      <c r="B266" s="203">
        <f t="shared" si="133"/>
        <v>0</v>
      </c>
    </row>
    <row r="267" spans="1:2" x14ac:dyDescent="0.25">
      <c r="A267" s="129">
        <f t="shared" si="132"/>
        <v>4501354039</v>
      </c>
      <c r="B267" s="203" t="str">
        <f t="shared" si="133"/>
        <v>11AM</v>
      </c>
    </row>
    <row r="268" spans="1:2" x14ac:dyDescent="0.25">
      <c r="A268" s="129">
        <f t="shared" si="132"/>
        <v>4501354041</v>
      </c>
      <c r="B268" s="203" t="str">
        <f t="shared" si="133"/>
        <v>1PM</v>
      </c>
    </row>
    <row r="269" spans="1:2" x14ac:dyDescent="0.25">
      <c r="A269" s="129" t="str">
        <f t="shared" si="132"/>
        <v>NO SHIPMENT</v>
      </c>
      <c r="B269" s="203">
        <f t="shared" si="133"/>
        <v>0</v>
      </c>
    </row>
    <row r="270" spans="1:2" x14ac:dyDescent="0.25">
      <c r="A270" s="129" t="str">
        <f t="shared" ref="A270:A274" si="134">U55</f>
        <v>AMCOR</v>
      </c>
      <c r="B270" s="203" t="str">
        <f t="shared" ref="B270:B274" si="135">X55</f>
        <v>1PM</v>
      </c>
    </row>
    <row r="271" spans="1:2" x14ac:dyDescent="0.25">
      <c r="A271" s="129" t="str">
        <f t="shared" si="134"/>
        <v>PCA</v>
      </c>
      <c r="B271" s="203" t="str">
        <f t="shared" si="135"/>
        <v>7AM</v>
      </c>
    </row>
    <row r="272" spans="1:2" x14ac:dyDescent="0.25">
      <c r="A272" s="129" t="str">
        <f t="shared" si="134"/>
        <v>CHEP</v>
      </c>
      <c r="B272" s="203">
        <f t="shared" si="135"/>
        <v>0</v>
      </c>
    </row>
    <row r="273" spans="1:2" x14ac:dyDescent="0.25">
      <c r="A273" s="129" t="str">
        <f t="shared" si="134"/>
        <v>AMCOR</v>
      </c>
      <c r="B273" s="203" t="str">
        <f t="shared" si="135"/>
        <v>8AM</v>
      </c>
    </row>
    <row r="274" spans="1:2" x14ac:dyDescent="0.25">
      <c r="A274" s="129" t="str">
        <f t="shared" si="134"/>
        <v>GPI</v>
      </c>
      <c r="B274" s="203" t="str">
        <f t="shared" si="135"/>
        <v>12PM</v>
      </c>
    </row>
    <row r="275" spans="1:2" x14ac:dyDescent="0.25">
      <c r="A275" s="129" t="str">
        <f>C89</f>
        <v>CAPS</v>
      </c>
      <c r="B275" s="203" t="str">
        <f>F89</f>
        <v>7AM</v>
      </c>
    </row>
    <row r="276" spans="1:2" x14ac:dyDescent="0.25">
      <c r="A276" s="129" t="e">
        <f>#REF!</f>
        <v>#REF!</v>
      </c>
      <c r="B276" s="203" t="e">
        <f>#REF!</f>
        <v>#REF!</v>
      </c>
    </row>
  </sheetData>
  <sheetProtection formatCells="0" formatColumns="0" formatRows="0"/>
  <mergeCells count="21">
    <mergeCell ref="O74:O80"/>
    <mergeCell ref="R74:R80"/>
    <mergeCell ref="U74:U80"/>
    <mergeCell ref="AB34:AJ34"/>
    <mergeCell ref="U53:V53"/>
    <mergeCell ref="C80:D80"/>
    <mergeCell ref="A1:B1"/>
    <mergeCell ref="A3:I3"/>
    <mergeCell ref="J3:R3"/>
    <mergeCell ref="S3:AA3"/>
    <mergeCell ref="A34:I34"/>
    <mergeCell ref="J34:R34"/>
    <mergeCell ref="S34:AA34"/>
    <mergeCell ref="C20:E20"/>
    <mergeCell ref="P22:Q22"/>
    <mergeCell ref="A63:I63"/>
    <mergeCell ref="L64:L70"/>
    <mergeCell ref="O64:O70"/>
    <mergeCell ref="R64:R70"/>
    <mergeCell ref="U64:U70"/>
    <mergeCell ref="L74:L80"/>
  </mergeCells>
  <conditionalFormatting sqref="AB34 J33:J34 S33:S34 AB36:AB42 J63 AB48:AB49 A33:A34 AB51:AB63 A91 H101:H102 J83:J91 J93:J100 S81:S102 A101:A103 A29:A31 A15:A27 AK62:AK102 AB71:AB102 S59 S61:S63 A89">
    <cfRule type="cellIs" dxfId="5155" priority="339" operator="equal">
      <formula>"SLC"</formula>
    </cfRule>
  </conditionalFormatting>
  <conditionalFormatting sqref="AB34 J33:J34 S33:S34 AB36:AB42 J63 AB48:AB49 A33:A34 AB51:AB63 A91 H101:H102 J83:J91 J93:J100 S81:S102 A101:A103 A29:A31 A15:A27 AK62:AK102 AB71:AB102 S59 S61:S63 A89">
    <cfRule type="cellIs" dxfId="5154" priority="335" operator="equal">
      <formula>"IDF"</formula>
    </cfRule>
    <cfRule type="cellIs" dxfId="5153" priority="336" operator="equal">
      <formula>"Costco"</formula>
    </cfRule>
    <cfRule type="cellIs" dxfId="5152" priority="337" operator="equal">
      <formula>"Gutzy"</formula>
    </cfRule>
    <cfRule type="cellIs" dxfId="5151" priority="338" operator="equal">
      <formula>"LCP"</formula>
    </cfRule>
  </conditionalFormatting>
  <conditionalFormatting sqref="AB36:AB42 J63 AB48:AB49 AB51:AB63 A91 H101:H102 J83:J91 J93:J100 S81:S102 A101:A102 A29:A31 A15:A27 AB71:AB102 S59 S61:S63 A89">
    <cfRule type="cellIs" dxfId="5150" priority="334" operator="equal">
      <formula>"Receiving"</formula>
    </cfRule>
  </conditionalFormatting>
  <conditionalFormatting sqref="AB50">
    <cfRule type="cellIs" dxfId="5149" priority="333" operator="equal">
      <formula>"SLC"</formula>
    </cfRule>
  </conditionalFormatting>
  <conditionalFormatting sqref="AB50">
    <cfRule type="cellIs" dxfId="5148" priority="329" operator="equal">
      <formula>"IDF"</formula>
    </cfRule>
    <cfRule type="cellIs" dxfId="5147" priority="330" operator="equal">
      <formula>"Costco"</formula>
    </cfRule>
    <cfRule type="cellIs" dxfId="5146" priority="331" operator="equal">
      <formula>"Gutzy"</formula>
    </cfRule>
    <cfRule type="cellIs" dxfId="5145" priority="332" operator="equal">
      <formula>"LCP"</formula>
    </cfRule>
  </conditionalFormatting>
  <conditionalFormatting sqref="AB50">
    <cfRule type="cellIs" dxfId="5144" priority="328" operator="equal">
      <formula>"Receiving"</formula>
    </cfRule>
  </conditionalFormatting>
  <conditionalFormatting sqref="AB43">
    <cfRule type="cellIs" dxfId="5143" priority="327" operator="equal">
      <formula>"SLC"</formula>
    </cfRule>
  </conditionalFormatting>
  <conditionalFormatting sqref="AB43">
    <cfRule type="cellIs" dxfId="5142" priority="323" operator="equal">
      <formula>"IDF"</formula>
    </cfRule>
    <cfRule type="cellIs" dxfId="5141" priority="324" operator="equal">
      <formula>"Costco"</formula>
    </cfRule>
    <cfRule type="cellIs" dxfId="5140" priority="325" operator="equal">
      <formula>"Gutzy"</formula>
    </cfRule>
    <cfRule type="cellIs" dxfId="5139" priority="326" operator="equal">
      <formula>"LCP"</formula>
    </cfRule>
  </conditionalFormatting>
  <conditionalFormatting sqref="AB43">
    <cfRule type="cellIs" dxfId="5138" priority="322" operator="equal">
      <formula>"Receiving"</formula>
    </cfRule>
  </conditionalFormatting>
  <conditionalFormatting sqref="AB44:AB46">
    <cfRule type="cellIs" dxfId="5137" priority="321" operator="equal">
      <formula>"SLC"</formula>
    </cfRule>
  </conditionalFormatting>
  <conditionalFormatting sqref="AB44:AB46">
    <cfRule type="cellIs" dxfId="5136" priority="317" operator="equal">
      <formula>"IDF"</formula>
    </cfRule>
    <cfRule type="cellIs" dxfId="5135" priority="318" operator="equal">
      <formula>"Costco"</formula>
    </cfRule>
    <cfRule type="cellIs" dxfId="5134" priority="319" operator="equal">
      <formula>"Gutzy"</formula>
    </cfRule>
    <cfRule type="cellIs" dxfId="5133" priority="320" operator="equal">
      <formula>"LCP"</formula>
    </cfRule>
  </conditionalFormatting>
  <conditionalFormatting sqref="AB44:AB46">
    <cfRule type="cellIs" dxfId="5132" priority="316" operator="equal">
      <formula>"Receiving"</formula>
    </cfRule>
  </conditionalFormatting>
  <conditionalFormatting sqref="AB47">
    <cfRule type="cellIs" dxfId="5131" priority="315" operator="equal">
      <formula>"SLC"</formula>
    </cfRule>
  </conditionalFormatting>
  <conditionalFormatting sqref="AB47">
    <cfRule type="cellIs" dxfId="5130" priority="311" operator="equal">
      <formula>"IDF"</formula>
    </cfRule>
    <cfRule type="cellIs" dxfId="5129" priority="312" operator="equal">
      <formula>"Costco"</formula>
    </cfRule>
    <cfRule type="cellIs" dxfId="5128" priority="313" operator="equal">
      <formula>"Gutzy"</formula>
    </cfRule>
    <cfRule type="cellIs" dxfId="5127" priority="314" operator="equal">
      <formula>"LCP"</formula>
    </cfRule>
  </conditionalFormatting>
  <conditionalFormatting sqref="AB47">
    <cfRule type="cellIs" dxfId="5126" priority="310" operator="equal">
      <formula>"Receiving"</formula>
    </cfRule>
  </conditionalFormatting>
  <conditionalFormatting sqref="I103">
    <cfRule type="cellIs" dxfId="5125" priority="309" operator="equal">
      <formula>"SLC"</formula>
    </cfRule>
  </conditionalFormatting>
  <conditionalFormatting sqref="I103">
    <cfRule type="cellIs" dxfId="5124" priority="305" operator="equal">
      <formula>"IDF"</formula>
    </cfRule>
    <cfRule type="cellIs" dxfId="5123" priority="306" operator="equal">
      <formula>"Costco"</formula>
    </cfRule>
    <cfRule type="cellIs" dxfId="5122" priority="307" operator="equal">
      <formula>"Gutzy"</formula>
    </cfRule>
    <cfRule type="cellIs" dxfId="5121" priority="308" operator="equal">
      <formula>"LCP"</formula>
    </cfRule>
  </conditionalFormatting>
  <conditionalFormatting sqref="Q103">
    <cfRule type="cellIs" dxfId="5120" priority="304" operator="equal">
      <formula>"SLC"</formula>
    </cfRule>
  </conditionalFormatting>
  <conditionalFormatting sqref="Q103">
    <cfRule type="cellIs" dxfId="5119" priority="300" operator="equal">
      <formula>"IDF"</formula>
    </cfRule>
    <cfRule type="cellIs" dxfId="5118" priority="301" operator="equal">
      <formula>"Costco"</formula>
    </cfRule>
    <cfRule type="cellIs" dxfId="5117" priority="302" operator="equal">
      <formula>"Gutzy"</formula>
    </cfRule>
    <cfRule type="cellIs" dxfId="5116" priority="303" operator="equal">
      <formula>"LCP"</formula>
    </cfRule>
  </conditionalFormatting>
  <conditionalFormatting sqref="Y103">
    <cfRule type="cellIs" dxfId="5115" priority="299" operator="equal">
      <formula>"SLC"</formula>
    </cfRule>
  </conditionalFormatting>
  <conditionalFormatting sqref="Y103">
    <cfRule type="cellIs" dxfId="5114" priority="295" operator="equal">
      <formula>"IDF"</formula>
    </cfRule>
    <cfRule type="cellIs" dxfId="5113" priority="296" operator="equal">
      <formula>"Costco"</formula>
    </cfRule>
    <cfRule type="cellIs" dxfId="5112" priority="297" operator="equal">
      <formula>"Gutzy"</formula>
    </cfRule>
    <cfRule type="cellIs" dxfId="5111" priority="298" operator="equal">
      <formula>"LCP"</formula>
    </cfRule>
  </conditionalFormatting>
  <conditionalFormatting sqref="AG103">
    <cfRule type="cellIs" dxfId="5110" priority="294" operator="equal">
      <formula>"SLC"</formula>
    </cfRule>
  </conditionalFormatting>
  <conditionalFormatting sqref="AG103">
    <cfRule type="cellIs" dxfId="5109" priority="290" operator="equal">
      <formula>"IDF"</formula>
    </cfRule>
    <cfRule type="cellIs" dxfId="5108" priority="291" operator="equal">
      <formula>"Costco"</formula>
    </cfRule>
    <cfRule type="cellIs" dxfId="5107" priority="292" operator="equal">
      <formula>"Gutzy"</formula>
    </cfRule>
    <cfRule type="cellIs" dxfId="5106" priority="293" operator="equal">
      <formula>"LCP"</formula>
    </cfRule>
  </conditionalFormatting>
  <conditionalFormatting sqref="AO103">
    <cfRule type="cellIs" dxfId="5105" priority="289" operator="equal">
      <formula>"SLC"</formula>
    </cfRule>
  </conditionalFormatting>
  <conditionalFormatting sqref="AO103">
    <cfRule type="cellIs" dxfId="5104" priority="285" operator="equal">
      <formula>"IDF"</formula>
    </cfRule>
    <cfRule type="cellIs" dxfId="5103" priority="286" operator="equal">
      <formula>"Costco"</formula>
    </cfRule>
    <cfRule type="cellIs" dxfId="5102" priority="287" operator="equal">
      <formula>"Gutzy"</formula>
    </cfRule>
    <cfRule type="cellIs" dxfId="5101" priority="288" operator="equal">
      <formula>"LCP"</formula>
    </cfRule>
  </conditionalFormatting>
  <conditionalFormatting sqref="AW103">
    <cfRule type="cellIs" dxfId="5100" priority="284" operator="equal">
      <formula>"SLC"</formula>
    </cfRule>
  </conditionalFormatting>
  <conditionalFormatting sqref="AW103">
    <cfRule type="cellIs" dxfId="5099" priority="280" operator="equal">
      <formula>"IDF"</formula>
    </cfRule>
    <cfRule type="cellIs" dxfId="5098" priority="281" operator="equal">
      <formula>"Costco"</formula>
    </cfRule>
    <cfRule type="cellIs" dxfId="5097" priority="282" operator="equal">
      <formula>"Gutzy"</formula>
    </cfRule>
    <cfRule type="cellIs" dxfId="5096" priority="283" operator="equal">
      <formula>"LCP"</formula>
    </cfRule>
  </conditionalFormatting>
  <conditionalFormatting sqref="J29">
    <cfRule type="cellIs" dxfId="5095" priority="279" operator="equal">
      <formula>"SLC"</formula>
    </cfRule>
  </conditionalFormatting>
  <conditionalFormatting sqref="J29">
    <cfRule type="cellIs" dxfId="5094" priority="275" operator="equal">
      <formula>"IDF"</formula>
    </cfRule>
    <cfRule type="cellIs" dxfId="5093" priority="276" operator="equal">
      <formula>"Costco"</formula>
    </cfRule>
    <cfRule type="cellIs" dxfId="5092" priority="277" operator="equal">
      <formula>"Gutzy"</formula>
    </cfRule>
    <cfRule type="cellIs" dxfId="5091" priority="278" operator="equal">
      <formula>"LCP"</formula>
    </cfRule>
  </conditionalFormatting>
  <conditionalFormatting sqref="J29">
    <cfRule type="cellIs" dxfId="5090" priority="274" operator="equal">
      <formula>"Receiving"</formula>
    </cfRule>
  </conditionalFormatting>
  <conditionalFormatting sqref="S30:S31 S25 S27:S28">
    <cfRule type="cellIs" dxfId="5089" priority="273" operator="equal">
      <formula>"SLC"</formula>
    </cfRule>
  </conditionalFormatting>
  <conditionalFormatting sqref="S30:S31 S25 S27:S28">
    <cfRule type="cellIs" dxfId="5088" priority="269" operator="equal">
      <formula>"IDF"</formula>
    </cfRule>
    <cfRule type="cellIs" dxfId="5087" priority="270" operator="equal">
      <formula>"Costco"</formula>
    </cfRule>
    <cfRule type="cellIs" dxfId="5086" priority="271" operator="equal">
      <formula>"Gutzy"</formula>
    </cfRule>
    <cfRule type="cellIs" dxfId="5085" priority="272" operator="equal">
      <formula>"LCP"</formula>
    </cfRule>
  </conditionalFormatting>
  <conditionalFormatting sqref="S30:S31 S25 S27:S28">
    <cfRule type="cellIs" dxfId="5084" priority="268" operator="equal">
      <formula>"Receiving"</formula>
    </cfRule>
  </conditionalFormatting>
  <conditionalFormatting sqref="J92">
    <cfRule type="cellIs" dxfId="5083" priority="267" operator="equal">
      <formula>"SLC"</formula>
    </cfRule>
  </conditionalFormatting>
  <conditionalFormatting sqref="J92">
    <cfRule type="cellIs" dxfId="5082" priority="263" operator="equal">
      <formula>"IDF"</formula>
    </cfRule>
    <cfRule type="cellIs" dxfId="5081" priority="264" operator="equal">
      <formula>"Costco"</formula>
    </cfRule>
    <cfRule type="cellIs" dxfId="5080" priority="265" operator="equal">
      <formula>"Gutzy"</formula>
    </cfRule>
    <cfRule type="cellIs" dxfId="5079" priority="266" operator="equal">
      <formula>"LCP"</formula>
    </cfRule>
  </conditionalFormatting>
  <conditionalFormatting sqref="J92">
    <cfRule type="cellIs" dxfId="5078" priority="262" operator="equal">
      <formula>"Receiving"</formula>
    </cfRule>
  </conditionalFormatting>
  <conditionalFormatting sqref="J32">
    <cfRule type="cellIs" dxfId="5077" priority="261" operator="equal">
      <formula>"SLC"</formula>
    </cfRule>
  </conditionalFormatting>
  <conditionalFormatting sqref="J32">
    <cfRule type="cellIs" dxfId="5076" priority="257" operator="equal">
      <formula>"IDF"</formula>
    </cfRule>
    <cfRule type="cellIs" dxfId="5075" priority="258" operator="equal">
      <formula>"Costco"</formula>
    </cfRule>
    <cfRule type="cellIs" dxfId="5074" priority="259" operator="equal">
      <formula>"Gutzy"</formula>
    </cfRule>
    <cfRule type="cellIs" dxfId="5073" priority="260" operator="equal">
      <formula>"LCP"</formula>
    </cfRule>
  </conditionalFormatting>
  <conditionalFormatting sqref="J32">
    <cfRule type="cellIs" dxfId="5072" priority="256" operator="equal">
      <formula>"Receiving"</formula>
    </cfRule>
  </conditionalFormatting>
  <conditionalFormatting sqref="J29:J32">
    <cfRule type="cellIs" dxfId="5071" priority="255" operator="equal">
      <formula>"SLC"</formula>
    </cfRule>
  </conditionalFormatting>
  <conditionalFormatting sqref="J29:J32">
    <cfRule type="cellIs" dxfId="5070" priority="251" operator="equal">
      <formula>"IDF"</formula>
    </cfRule>
    <cfRule type="cellIs" dxfId="5069" priority="252" operator="equal">
      <formula>"Costco"</formula>
    </cfRule>
    <cfRule type="cellIs" dxfId="5068" priority="253" operator="equal">
      <formula>"Gutzy"</formula>
    </cfRule>
    <cfRule type="cellIs" dxfId="5067" priority="254" operator="equal">
      <formula>"LCP"</formula>
    </cfRule>
  </conditionalFormatting>
  <conditionalFormatting sqref="J29:J32">
    <cfRule type="cellIs" dxfId="5066" priority="250" operator="equal">
      <formula>"Receiving"</formula>
    </cfRule>
  </conditionalFormatting>
  <conditionalFormatting sqref="S29">
    <cfRule type="cellIs" dxfId="5065" priority="249" operator="equal">
      <formula>"SLC"</formula>
    </cfRule>
  </conditionalFormatting>
  <conditionalFormatting sqref="S29">
    <cfRule type="cellIs" dxfId="5064" priority="245" operator="equal">
      <formula>"IDF"</formula>
    </cfRule>
    <cfRule type="cellIs" dxfId="5063" priority="246" operator="equal">
      <formula>"Costco"</formula>
    </cfRule>
    <cfRule type="cellIs" dxfId="5062" priority="247" operator="equal">
      <formula>"Gutzy"</formula>
    </cfRule>
    <cfRule type="cellIs" dxfId="5061" priority="248" operator="equal">
      <formula>"LCP"</formula>
    </cfRule>
  </conditionalFormatting>
  <conditionalFormatting sqref="S29">
    <cfRule type="cellIs" dxfId="5060" priority="244" operator="equal">
      <formula>"Receiving"</formula>
    </cfRule>
  </conditionalFormatting>
  <conditionalFormatting sqref="S32">
    <cfRule type="cellIs" dxfId="5059" priority="243" operator="equal">
      <formula>"SLC"</formula>
    </cfRule>
  </conditionalFormatting>
  <conditionalFormatting sqref="S32">
    <cfRule type="cellIs" dxfId="5058" priority="239" operator="equal">
      <formula>"IDF"</formula>
    </cfRule>
    <cfRule type="cellIs" dxfId="5057" priority="240" operator="equal">
      <formula>"Costco"</formula>
    </cfRule>
    <cfRule type="cellIs" dxfId="5056" priority="241" operator="equal">
      <formula>"Gutzy"</formula>
    </cfRule>
    <cfRule type="cellIs" dxfId="5055" priority="242" operator="equal">
      <formula>"LCP"</formula>
    </cfRule>
  </conditionalFormatting>
  <conditionalFormatting sqref="S32">
    <cfRule type="cellIs" dxfId="5054" priority="238" operator="equal">
      <formula>"Receiving"</formula>
    </cfRule>
  </conditionalFormatting>
  <conditionalFormatting sqref="J28 J5:J18">
    <cfRule type="cellIs" dxfId="5053" priority="237" operator="equal">
      <formula>"SLC"</formula>
    </cfRule>
  </conditionalFormatting>
  <conditionalFormatting sqref="J28 J5:J18">
    <cfRule type="cellIs" dxfId="5052" priority="233" operator="equal">
      <formula>"IDF"</formula>
    </cfRule>
    <cfRule type="cellIs" dxfId="5051" priority="234" operator="equal">
      <formula>"Costco"</formula>
    </cfRule>
    <cfRule type="cellIs" dxfId="5050" priority="235" operator="equal">
      <formula>"Gutzy"</formula>
    </cfRule>
    <cfRule type="cellIs" dxfId="5049" priority="236" operator="equal">
      <formula>"LCP"</formula>
    </cfRule>
  </conditionalFormatting>
  <conditionalFormatting sqref="J28 J5:J18">
    <cfRule type="cellIs" dxfId="5048" priority="232" operator="equal">
      <formula>"Receiving"</formula>
    </cfRule>
  </conditionalFormatting>
  <conditionalFormatting sqref="J19:J26">
    <cfRule type="cellIs" dxfId="5047" priority="231" operator="equal">
      <formula>"SLC"</formula>
    </cfRule>
  </conditionalFormatting>
  <conditionalFormatting sqref="J19:J26">
    <cfRule type="cellIs" dxfId="5046" priority="227" operator="equal">
      <formula>"IDF"</formula>
    </cfRule>
    <cfRule type="cellIs" dxfId="5045" priority="228" operator="equal">
      <formula>"Costco"</formula>
    </cfRule>
    <cfRule type="cellIs" dxfId="5044" priority="229" operator="equal">
      <formula>"Gutzy"</formula>
    </cfRule>
    <cfRule type="cellIs" dxfId="5043" priority="230" operator="equal">
      <formula>"LCP"</formula>
    </cfRule>
  </conditionalFormatting>
  <conditionalFormatting sqref="J19:J26">
    <cfRule type="cellIs" dxfId="5042" priority="226" operator="equal">
      <formula>"Receiving"</formula>
    </cfRule>
  </conditionalFormatting>
  <conditionalFormatting sqref="S5:S18">
    <cfRule type="cellIs" dxfId="5041" priority="225" operator="equal">
      <formula>"SLC"</formula>
    </cfRule>
  </conditionalFormatting>
  <conditionalFormatting sqref="S5:S18">
    <cfRule type="cellIs" dxfId="5040" priority="221" operator="equal">
      <formula>"IDF"</formula>
    </cfRule>
    <cfRule type="cellIs" dxfId="5039" priority="222" operator="equal">
      <formula>"Costco"</formula>
    </cfRule>
    <cfRule type="cellIs" dxfId="5038" priority="223" operator="equal">
      <formula>"Gutzy"</formula>
    </cfRule>
    <cfRule type="cellIs" dxfId="5037" priority="224" operator="equal">
      <formula>"LCP"</formula>
    </cfRule>
  </conditionalFormatting>
  <conditionalFormatting sqref="S5:S18">
    <cfRule type="cellIs" dxfId="5036" priority="220" operator="equal">
      <formula>"Receiving"</formula>
    </cfRule>
  </conditionalFormatting>
  <conditionalFormatting sqref="S19:S25">
    <cfRule type="cellIs" dxfId="5035" priority="219" operator="equal">
      <formula>"SLC"</formula>
    </cfRule>
  </conditionalFormatting>
  <conditionalFormatting sqref="S19:S25">
    <cfRule type="cellIs" dxfId="5034" priority="215" operator="equal">
      <formula>"IDF"</formula>
    </cfRule>
    <cfRule type="cellIs" dxfId="5033" priority="216" operator="equal">
      <formula>"Costco"</formula>
    </cfRule>
    <cfRule type="cellIs" dxfId="5032" priority="217" operator="equal">
      <formula>"Gutzy"</formula>
    </cfRule>
    <cfRule type="cellIs" dxfId="5031" priority="218" operator="equal">
      <formula>"LCP"</formula>
    </cfRule>
  </conditionalFormatting>
  <conditionalFormatting sqref="S19:S25">
    <cfRule type="cellIs" dxfId="5030" priority="214" operator="equal">
      <formula>"Receiving"</formula>
    </cfRule>
  </conditionalFormatting>
  <conditionalFormatting sqref="S26">
    <cfRule type="cellIs" dxfId="5029" priority="213" operator="equal">
      <formula>"SLC"</formula>
    </cfRule>
  </conditionalFormatting>
  <conditionalFormatting sqref="S26">
    <cfRule type="cellIs" dxfId="5028" priority="209" operator="equal">
      <formula>"IDF"</formula>
    </cfRule>
    <cfRule type="cellIs" dxfId="5027" priority="210" operator="equal">
      <formula>"Costco"</formula>
    </cfRule>
    <cfRule type="cellIs" dxfId="5026" priority="211" operator="equal">
      <formula>"Gutzy"</formula>
    </cfRule>
    <cfRule type="cellIs" dxfId="5025" priority="212" operator="equal">
      <formula>"LCP"</formula>
    </cfRule>
  </conditionalFormatting>
  <conditionalFormatting sqref="S26">
    <cfRule type="cellIs" dxfId="5024" priority="208" operator="equal">
      <formula>"Receiving"</formula>
    </cfRule>
  </conditionalFormatting>
  <conditionalFormatting sqref="A32">
    <cfRule type="cellIs" dxfId="5023" priority="207" operator="equal">
      <formula>"SLC"</formula>
    </cfRule>
  </conditionalFormatting>
  <conditionalFormatting sqref="A32">
    <cfRule type="cellIs" dxfId="5022" priority="203" operator="equal">
      <formula>"IDF"</formula>
    </cfRule>
    <cfRule type="cellIs" dxfId="5021" priority="204" operator="equal">
      <formula>"Costco"</formula>
    </cfRule>
    <cfRule type="cellIs" dxfId="5020" priority="205" operator="equal">
      <formula>"Gutzy"</formula>
    </cfRule>
    <cfRule type="cellIs" dxfId="5019" priority="206" operator="equal">
      <formula>"LCP"</formula>
    </cfRule>
  </conditionalFormatting>
  <conditionalFormatting sqref="A32">
    <cfRule type="cellIs" dxfId="5018" priority="202" operator="equal">
      <formula>"Receiving"</formula>
    </cfRule>
  </conditionalFormatting>
  <conditionalFormatting sqref="A32">
    <cfRule type="cellIs" dxfId="5017" priority="201" operator="equal">
      <formula>"SLC"</formula>
    </cfRule>
  </conditionalFormatting>
  <conditionalFormatting sqref="A32">
    <cfRule type="cellIs" dxfId="5016" priority="197" operator="equal">
      <formula>"IDF"</formula>
    </cfRule>
    <cfRule type="cellIs" dxfId="5015" priority="198" operator="equal">
      <formula>"Costco"</formula>
    </cfRule>
    <cfRule type="cellIs" dxfId="5014" priority="199" operator="equal">
      <formula>"Gutzy"</formula>
    </cfRule>
    <cfRule type="cellIs" dxfId="5013" priority="200" operator="equal">
      <formula>"LCP"</formula>
    </cfRule>
  </conditionalFormatting>
  <conditionalFormatting sqref="A32">
    <cfRule type="cellIs" dxfId="5012" priority="196" operator="equal">
      <formula>"Receiving"</formula>
    </cfRule>
  </conditionalFormatting>
  <conditionalFormatting sqref="A63">
    <cfRule type="cellIs" dxfId="5011" priority="195" operator="equal">
      <formula>"SLC"</formula>
    </cfRule>
  </conditionalFormatting>
  <conditionalFormatting sqref="A63">
    <cfRule type="cellIs" dxfId="5010" priority="191" operator="equal">
      <formula>"IDF"</formula>
    </cfRule>
    <cfRule type="cellIs" dxfId="5009" priority="192" operator="equal">
      <formula>"Costco"</formula>
    </cfRule>
    <cfRule type="cellIs" dxfId="5008" priority="193" operator="equal">
      <formula>"Gutzy"</formula>
    </cfRule>
    <cfRule type="cellIs" dxfId="5007" priority="194" operator="equal">
      <formula>"LCP"</formula>
    </cfRule>
  </conditionalFormatting>
  <conditionalFormatting sqref="A59">
    <cfRule type="cellIs" dxfId="5006" priority="190" operator="equal">
      <formula>"SLC"</formula>
    </cfRule>
  </conditionalFormatting>
  <conditionalFormatting sqref="A59">
    <cfRule type="cellIs" dxfId="5005" priority="186" operator="equal">
      <formula>"IDF"</formula>
    </cfRule>
    <cfRule type="cellIs" dxfId="5004" priority="187" operator="equal">
      <formula>"Costco"</formula>
    </cfRule>
    <cfRule type="cellIs" dxfId="5003" priority="188" operator="equal">
      <formula>"Gutzy"</formula>
    </cfRule>
    <cfRule type="cellIs" dxfId="5002" priority="189" operator="equal">
      <formula>"LCP"</formula>
    </cfRule>
  </conditionalFormatting>
  <conditionalFormatting sqref="A59">
    <cfRule type="cellIs" dxfId="5001" priority="185" operator="equal">
      <formula>"Receiving"</formula>
    </cfRule>
  </conditionalFormatting>
  <conditionalFormatting sqref="A62">
    <cfRule type="cellIs" dxfId="5000" priority="184" operator="equal">
      <formula>"SLC"</formula>
    </cfRule>
  </conditionalFormatting>
  <conditionalFormatting sqref="A62">
    <cfRule type="cellIs" dxfId="4999" priority="180" operator="equal">
      <formula>"IDF"</formula>
    </cfRule>
    <cfRule type="cellIs" dxfId="4998" priority="181" operator="equal">
      <formula>"Costco"</formula>
    </cfRule>
    <cfRule type="cellIs" dxfId="4997" priority="182" operator="equal">
      <formula>"Gutzy"</formula>
    </cfRule>
    <cfRule type="cellIs" dxfId="4996" priority="183" operator="equal">
      <formula>"LCP"</formula>
    </cfRule>
  </conditionalFormatting>
  <conditionalFormatting sqref="A62">
    <cfRule type="cellIs" dxfId="4995" priority="179" operator="equal">
      <formula>"Receiving"</formula>
    </cfRule>
  </conditionalFormatting>
  <conditionalFormatting sqref="A59:A62">
    <cfRule type="cellIs" dxfId="4994" priority="178" operator="equal">
      <formula>"SLC"</formula>
    </cfRule>
  </conditionalFormatting>
  <conditionalFormatting sqref="A59:A62">
    <cfRule type="cellIs" dxfId="4993" priority="174" operator="equal">
      <formula>"IDF"</formula>
    </cfRule>
    <cfRule type="cellIs" dxfId="4992" priority="175" operator="equal">
      <formula>"Costco"</formula>
    </cfRule>
    <cfRule type="cellIs" dxfId="4991" priority="176" operator="equal">
      <formula>"Gutzy"</formula>
    </cfRule>
    <cfRule type="cellIs" dxfId="4990" priority="177" operator="equal">
      <formula>"LCP"</formula>
    </cfRule>
  </conditionalFormatting>
  <conditionalFormatting sqref="A59:A62">
    <cfRule type="cellIs" dxfId="4989" priority="173" operator="equal">
      <formula>"Receiving"</formula>
    </cfRule>
  </conditionalFormatting>
  <conditionalFormatting sqref="A36:A49">
    <cfRule type="cellIs" dxfId="4988" priority="172" operator="equal">
      <formula>"SLC"</formula>
    </cfRule>
  </conditionalFormatting>
  <conditionalFormatting sqref="A36:A49">
    <cfRule type="cellIs" dxfId="4987" priority="168" operator="equal">
      <formula>"IDF"</formula>
    </cfRule>
    <cfRule type="cellIs" dxfId="4986" priority="169" operator="equal">
      <formula>"Costco"</formula>
    </cfRule>
    <cfRule type="cellIs" dxfId="4985" priority="170" operator="equal">
      <formula>"Gutzy"</formula>
    </cfRule>
    <cfRule type="cellIs" dxfId="4984" priority="171" operator="equal">
      <formula>"LCP"</formula>
    </cfRule>
  </conditionalFormatting>
  <conditionalFormatting sqref="A36:A49">
    <cfRule type="cellIs" dxfId="4983" priority="167" operator="equal">
      <formula>"Receiving"</formula>
    </cfRule>
  </conditionalFormatting>
  <conditionalFormatting sqref="A50:A56">
    <cfRule type="cellIs" dxfId="4982" priority="166" operator="equal">
      <formula>"SLC"</formula>
    </cfRule>
  </conditionalFormatting>
  <conditionalFormatting sqref="A50:A56">
    <cfRule type="cellIs" dxfId="4981" priority="162" operator="equal">
      <formula>"IDF"</formula>
    </cfRule>
    <cfRule type="cellIs" dxfId="4980" priority="163" operator="equal">
      <formula>"Costco"</formula>
    </cfRule>
    <cfRule type="cellIs" dxfId="4979" priority="164" operator="equal">
      <formula>"Gutzy"</formula>
    </cfRule>
    <cfRule type="cellIs" dxfId="4978" priority="165" operator="equal">
      <formula>"LCP"</formula>
    </cfRule>
  </conditionalFormatting>
  <conditionalFormatting sqref="A50:A56">
    <cfRule type="cellIs" dxfId="4977" priority="161" operator="equal">
      <formula>"Receiving"</formula>
    </cfRule>
  </conditionalFormatting>
  <conditionalFormatting sqref="J62">
    <cfRule type="cellIs" dxfId="4976" priority="160" operator="equal">
      <formula>"SLC"</formula>
    </cfRule>
  </conditionalFormatting>
  <conditionalFormatting sqref="J62">
    <cfRule type="cellIs" dxfId="4975" priority="156" operator="equal">
      <formula>"IDF"</formula>
    </cfRule>
    <cfRule type="cellIs" dxfId="4974" priority="157" operator="equal">
      <formula>"Costco"</formula>
    </cfRule>
    <cfRule type="cellIs" dxfId="4973" priority="158" operator="equal">
      <formula>"Gutzy"</formula>
    </cfRule>
    <cfRule type="cellIs" dxfId="4972" priority="159" operator="equal">
      <formula>"LCP"</formula>
    </cfRule>
  </conditionalFormatting>
  <conditionalFormatting sqref="J62">
    <cfRule type="cellIs" dxfId="4971" priority="155" operator="equal">
      <formula>"Receiving"</formula>
    </cfRule>
  </conditionalFormatting>
  <conditionalFormatting sqref="J62">
    <cfRule type="cellIs" dxfId="4970" priority="154" operator="equal">
      <formula>"SLC"</formula>
    </cfRule>
  </conditionalFormatting>
  <conditionalFormatting sqref="J62">
    <cfRule type="cellIs" dxfId="4969" priority="150" operator="equal">
      <formula>"IDF"</formula>
    </cfRule>
    <cfRule type="cellIs" dxfId="4968" priority="151" operator="equal">
      <formula>"Costco"</formula>
    </cfRule>
    <cfRule type="cellIs" dxfId="4967" priority="152" operator="equal">
      <formula>"Gutzy"</formula>
    </cfRule>
    <cfRule type="cellIs" dxfId="4966" priority="153" operator="equal">
      <formula>"LCP"</formula>
    </cfRule>
  </conditionalFormatting>
  <conditionalFormatting sqref="J62">
    <cfRule type="cellIs" dxfId="4965" priority="149" operator="equal">
      <formula>"Receiving"</formula>
    </cfRule>
  </conditionalFormatting>
  <conditionalFormatting sqref="J36:J49">
    <cfRule type="cellIs" dxfId="4964" priority="148" operator="equal">
      <formula>"SLC"</formula>
    </cfRule>
  </conditionalFormatting>
  <conditionalFormatting sqref="J36:J49">
    <cfRule type="cellIs" dxfId="4963" priority="144" operator="equal">
      <formula>"IDF"</formula>
    </cfRule>
    <cfRule type="cellIs" dxfId="4962" priority="145" operator="equal">
      <formula>"Costco"</formula>
    </cfRule>
    <cfRule type="cellIs" dxfId="4961" priority="146" operator="equal">
      <formula>"Gutzy"</formula>
    </cfRule>
    <cfRule type="cellIs" dxfId="4960" priority="147" operator="equal">
      <formula>"LCP"</formula>
    </cfRule>
  </conditionalFormatting>
  <conditionalFormatting sqref="J36:J49">
    <cfRule type="cellIs" dxfId="4959" priority="143" operator="equal">
      <formula>"Receiving"</formula>
    </cfRule>
  </conditionalFormatting>
  <conditionalFormatting sqref="J50:J55">
    <cfRule type="cellIs" dxfId="4958" priority="142" operator="equal">
      <formula>"SLC"</formula>
    </cfRule>
  </conditionalFormatting>
  <conditionalFormatting sqref="J50:J55">
    <cfRule type="cellIs" dxfId="4957" priority="138" operator="equal">
      <formula>"IDF"</formula>
    </cfRule>
    <cfRule type="cellIs" dxfId="4956" priority="139" operator="equal">
      <formula>"Costco"</formula>
    </cfRule>
    <cfRule type="cellIs" dxfId="4955" priority="140" operator="equal">
      <formula>"Gutzy"</formula>
    </cfRule>
    <cfRule type="cellIs" dxfId="4954" priority="141" operator="equal">
      <formula>"LCP"</formula>
    </cfRule>
  </conditionalFormatting>
  <conditionalFormatting sqref="J50:J55">
    <cfRule type="cellIs" dxfId="4953" priority="137" operator="equal">
      <formula>"Receiving"</formula>
    </cfRule>
  </conditionalFormatting>
  <conditionalFormatting sqref="S59">
    <cfRule type="cellIs" dxfId="4952" priority="136" operator="equal">
      <formula>"SLC"</formula>
    </cfRule>
  </conditionalFormatting>
  <conditionalFormatting sqref="S59">
    <cfRule type="cellIs" dxfId="4951" priority="132" operator="equal">
      <formula>"IDF"</formula>
    </cfRule>
    <cfRule type="cellIs" dxfId="4950" priority="133" operator="equal">
      <formula>"Costco"</formula>
    </cfRule>
    <cfRule type="cellIs" dxfId="4949" priority="134" operator="equal">
      <formula>"Gutzy"</formula>
    </cfRule>
    <cfRule type="cellIs" dxfId="4948" priority="135" operator="equal">
      <formula>"LCP"</formula>
    </cfRule>
  </conditionalFormatting>
  <conditionalFormatting sqref="S59">
    <cfRule type="cellIs" dxfId="4947" priority="131" operator="equal">
      <formula>"Receiving"</formula>
    </cfRule>
  </conditionalFormatting>
  <conditionalFormatting sqref="S62">
    <cfRule type="cellIs" dxfId="4946" priority="130" operator="equal">
      <formula>"SLC"</formula>
    </cfRule>
  </conditionalFormatting>
  <conditionalFormatting sqref="S62">
    <cfRule type="cellIs" dxfId="4945" priority="126" operator="equal">
      <formula>"IDF"</formula>
    </cfRule>
    <cfRule type="cellIs" dxfId="4944" priority="127" operator="equal">
      <formula>"Costco"</formula>
    </cfRule>
    <cfRule type="cellIs" dxfId="4943" priority="128" operator="equal">
      <formula>"Gutzy"</formula>
    </cfRule>
    <cfRule type="cellIs" dxfId="4942" priority="129" operator="equal">
      <formula>"LCP"</formula>
    </cfRule>
  </conditionalFormatting>
  <conditionalFormatting sqref="S62">
    <cfRule type="cellIs" dxfId="4941" priority="125" operator="equal">
      <formula>"Receiving"</formula>
    </cfRule>
  </conditionalFormatting>
  <conditionalFormatting sqref="S57:S58 S36:S49">
    <cfRule type="cellIs" dxfId="4940" priority="118" operator="equal">
      <formula>"SLC"</formula>
    </cfRule>
  </conditionalFormatting>
  <conditionalFormatting sqref="S57:S58 S36:S49">
    <cfRule type="cellIs" dxfId="4939" priority="114" operator="equal">
      <formula>"IDF"</formula>
    </cfRule>
    <cfRule type="cellIs" dxfId="4938" priority="115" operator="equal">
      <formula>"Costco"</formula>
    </cfRule>
    <cfRule type="cellIs" dxfId="4937" priority="116" operator="equal">
      <formula>"Gutzy"</formula>
    </cfRule>
    <cfRule type="cellIs" dxfId="4936" priority="117" operator="equal">
      <formula>"LCP"</formula>
    </cfRule>
  </conditionalFormatting>
  <conditionalFormatting sqref="S57:S58 S36:S49">
    <cfRule type="cellIs" dxfId="4935" priority="113" operator="equal">
      <formula>"Receiving"</formula>
    </cfRule>
  </conditionalFormatting>
  <conditionalFormatting sqref="S50:S56">
    <cfRule type="cellIs" dxfId="4934" priority="112" operator="equal">
      <formula>"SLC"</formula>
    </cfRule>
  </conditionalFormatting>
  <conditionalFormatting sqref="S50:S56">
    <cfRule type="cellIs" dxfId="4933" priority="108" operator="equal">
      <formula>"IDF"</formula>
    </cfRule>
    <cfRule type="cellIs" dxfId="4932" priority="109" operator="equal">
      <formula>"Costco"</formula>
    </cfRule>
    <cfRule type="cellIs" dxfId="4931" priority="110" operator="equal">
      <formula>"Gutzy"</formula>
    </cfRule>
    <cfRule type="cellIs" dxfId="4930" priority="111" operator="equal">
      <formula>"LCP"</formula>
    </cfRule>
  </conditionalFormatting>
  <conditionalFormatting sqref="S50:S56">
    <cfRule type="cellIs" dxfId="4929" priority="107" operator="equal">
      <formula>"Receiving"</formula>
    </cfRule>
  </conditionalFormatting>
  <conditionalFormatting sqref="A90">
    <cfRule type="cellIs" dxfId="4928" priority="106" operator="equal">
      <formula>"SLC"</formula>
    </cfRule>
  </conditionalFormatting>
  <conditionalFormatting sqref="A90">
    <cfRule type="cellIs" dxfId="4927" priority="102" operator="equal">
      <formula>"IDF"</formula>
    </cfRule>
    <cfRule type="cellIs" dxfId="4926" priority="103" operator="equal">
      <formula>"Costco"</formula>
    </cfRule>
    <cfRule type="cellIs" dxfId="4925" priority="104" operator="equal">
      <formula>"Gutzy"</formula>
    </cfRule>
    <cfRule type="cellIs" dxfId="4924" priority="105" operator="equal">
      <formula>"LCP"</formula>
    </cfRule>
  </conditionalFormatting>
  <conditionalFormatting sqref="A90">
    <cfRule type="cellIs" dxfId="4923" priority="101" operator="equal">
      <formula>"Receiving"</formula>
    </cfRule>
  </conditionalFormatting>
  <conditionalFormatting sqref="A88:A90">
    <cfRule type="cellIs" dxfId="4922" priority="100" operator="equal">
      <formula>"SLC"</formula>
    </cfRule>
  </conditionalFormatting>
  <conditionalFormatting sqref="A88:A90">
    <cfRule type="cellIs" dxfId="4921" priority="96" operator="equal">
      <formula>"IDF"</formula>
    </cfRule>
    <cfRule type="cellIs" dxfId="4920" priority="97" operator="equal">
      <formula>"Costco"</formula>
    </cfRule>
    <cfRule type="cellIs" dxfId="4919" priority="98" operator="equal">
      <formula>"Gutzy"</formula>
    </cfRule>
    <cfRule type="cellIs" dxfId="4918" priority="99" operator="equal">
      <formula>"LCP"</formula>
    </cfRule>
  </conditionalFormatting>
  <conditionalFormatting sqref="A88:A90">
    <cfRule type="cellIs" dxfId="4917" priority="95" operator="equal">
      <formula>"Receiving"</formula>
    </cfRule>
  </conditionalFormatting>
  <conditionalFormatting sqref="A85 A65:A78">
    <cfRule type="cellIs" dxfId="4916" priority="94" operator="equal">
      <formula>"SLC"</formula>
    </cfRule>
  </conditionalFormatting>
  <conditionalFormatting sqref="A85 A65:A78">
    <cfRule type="cellIs" dxfId="4915" priority="90" operator="equal">
      <formula>"IDF"</formula>
    </cfRule>
    <cfRule type="cellIs" dxfId="4914" priority="91" operator="equal">
      <formula>"Costco"</formula>
    </cfRule>
    <cfRule type="cellIs" dxfId="4913" priority="92" operator="equal">
      <formula>"Gutzy"</formula>
    </cfRule>
    <cfRule type="cellIs" dxfId="4912" priority="93" operator="equal">
      <formula>"LCP"</formula>
    </cfRule>
  </conditionalFormatting>
  <conditionalFormatting sqref="A85 A65:A78">
    <cfRule type="cellIs" dxfId="4911" priority="89" operator="equal">
      <formula>"Receiving"</formula>
    </cfRule>
  </conditionalFormatting>
  <conditionalFormatting sqref="A79:A84">
    <cfRule type="cellIs" dxfId="4910" priority="88" operator="equal">
      <formula>"SLC"</formula>
    </cfRule>
  </conditionalFormatting>
  <conditionalFormatting sqref="A79:A84">
    <cfRule type="cellIs" dxfId="4909" priority="84" operator="equal">
      <formula>"IDF"</formula>
    </cfRule>
    <cfRule type="cellIs" dxfId="4908" priority="85" operator="equal">
      <formula>"Costco"</formula>
    </cfRule>
    <cfRule type="cellIs" dxfId="4907" priority="86" operator="equal">
      <formula>"Gutzy"</formula>
    </cfRule>
    <cfRule type="cellIs" dxfId="4906" priority="87" operator="equal">
      <formula>"LCP"</formula>
    </cfRule>
  </conditionalFormatting>
  <conditionalFormatting sqref="A79:A84">
    <cfRule type="cellIs" dxfId="4905" priority="83" operator="equal">
      <formula>"Receiving"</formula>
    </cfRule>
  </conditionalFormatting>
  <conditionalFormatting sqref="A92:A100 H92:H100">
    <cfRule type="cellIs" dxfId="4904" priority="82" operator="equal">
      <formula>"SLC"</formula>
    </cfRule>
  </conditionalFormatting>
  <conditionalFormatting sqref="A92:A100 H92:H100">
    <cfRule type="cellIs" dxfId="4903" priority="78" operator="equal">
      <formula>"IDF"</formula>
    </cfRule>
    <cfRule type="cellIs" dxfId="4902" priority="79" operator="equal">
      <formula>"Costco"</formula>
    </cfRule>
    <cfRule type="cellIs" dxfId="4901" priority="80" operator="equal">
      <formula>"Gutzy"</formula>
    </cfRule>
    <cfRule type="cellIs" dxfId="4900" priority="81" operator="equal">
      <formula>"LCP"</formula>
    </cfRule>
  </conditionalFormatting>
  <conditionalFormatting sqref="A92:A100 H92:H100">
    <cfRule type="cellIs" dxfId="4899" priority="77" operator="equal">
      <formula>"Receiving"</formula>
    </cfRule>
  </conditionalFormatting>
  <conditionalFormatting sqref="S74:S79 N65:N70 N74:N80">
    <cfRule type="cellIs" dxfId="4898" priority="76" operator="equal">
      <formula>"SLC"</formula>
    </cfRule>
  </conditionalFormatting>
  <conditionalFormatting sqref="S74:S79 N65:N70 N74:N80">
    <cfRule type="cellIs" dxfId="4897" priority="72" operator="equal">
      <formula>"IDF"</formula>
    </cfRule>
    <cfRule type="cellIs" dxfId="4896" priority="73" operator="equal">
      <formula>"Costco"</formula>
    </cfRule>
    <cfRule type="cellIs" dxfId="4895" priority="74" operator="equal">
      <formula>"Gutzy"</formula>
    </cfRule>
    <cfRule type="cellIs" dxfId="4894" priority="75" operator="equal">
      <formula>"LCP"</formula>
    </cfRule>
  </conditionalFormatting>
  <conditionalFormatting sqref="S74:S79">
    <cfRule type="cellIs" dxfId="4893" priority="71" operator="equal">
      <formula>"Receiving"</formula>
    </cfRule>
  </conditionalFormatting>
  <conditionalFormatting sqref="Q65:Q69 T75:T80 W65:W70 O64 U74 L64:L70 S65:T70">
    <cfRule type="cellIs" dxfId="4892" priority="70" operator="equal">
      <formula>"SLC"</formula>
    </cfRule>
  </conditionalFormatting>
  <conditionalFormatting sqref="Q65:Q69 T75:T80 W65:W70 O64 U74 L64:L70 S65:T70">
    <cfRule type="cellIs" dxfId="4891" priority="66" operator="equal">
      <formula>"IDF"</formula>
    </cfRule>
    <cfRule type="cellIs" dxfId="4890" priority="67" operator="equal">
      <formula>"Costco"</formula>
    </cfRule>
    <cfRule type="cellIs" dxfId="4889" priority="68" operator="equal">
      <formula>"Gutzy"</formula>
    </cfRule>
    <cfRule type="cellIs" dxfId="4888" priority="69" operator="equal">
      <formula>"LCP"</formula>
    </cfRule>
  </conditionalFormatting>
  <conditionalFormatting sqref="Q75:Q80">
    <cfRule type="cellIs" dxfId="4887" priority="65" operator="equal">
      <formula>"SLC"</formula>
    </cfRule>
  </conditionalFormatting>
  <conditionalFormatting sqref="Q75:Q80">
    <cfRule type="cellIs" dxfId="4886" priority="61" operator="equal">
      <formula>"IDF"</formula>
    </cfRule>
    <cfRule type="cellIs" dxfId="4885" priority="62" operator="equal">
      <formula>"Costco"</formula>
    </cfRule>
    <cfRule type="cellIs" dxfId="4884" priority="63" operator="equal">
      <formula>"Gutzy"</formula>
    </cfRule>
    <cfRule type="cellIs" dxfId="4883" priority="64" operator="equal">
      <formula>"LCP"</formula>
    </cfRule>
  </conditionalFormatting>
  <conditionalFormatting sqref="W75:W80">
    <cfRule type="cellIs" dxfId="4882" priority="60" operator="equal">
      <formula>"SLC"</formula>
    </cfRule>
  </conditionalFormatting>
  <conditionalFormatting sqref="W75:W80">
    <cfRule type="cellIs" dxfId="4881" priority="56" operator="equal">
      <formula>"IDF"</formula>
    </cfRule>
    <cfRule type="cellIs" dxfId="4880" priority="57" operator="equal">
      <formula>"Costco"</formula>
    </cfRule>
    <cfRule type="cellIs" dxfId="4879" priority="58" operator="equal">
      <formula>"Gutzy"</formula>
    </cfRule>
    <cfRule type="cellIs" dxfId="4878" priority="59" operator="equal">
      <formula>"LCP"</formula>
    </cfRule>
  </conditionalFormatting>
  <conditionalFormatting sqref="N74:N80 U74 L64:L70 S65:S70">
    <cfRule type="cellIs" dxfId="4877" priority="55" operator="equal">
      <formula>"Receiving"</formula>
    </cfRule>
  </conditionalFormatting>
  <conditionalFormatting sqref="A28">
    <cfRule type="cellIs" dxfId="4876" priority="54" operator="equal">
      <formula>"SLC"</formula>
    </cfRule>
  </conditionalFormatting>
  <conditionalFormatting sqref="A28">
    <cfRule type="cellIs" dxfId="4875" priority="50" operator="equal">
      <formula>"IDF"</formula>
    </cfRule>
    <cfRule type="cellIs" dxfId="4874" priority="51" operator="equal">
      <formula>"Costco"</formula>
    </cfRule>
    <cfRule type="cellIs" dxfId="4873" priority="52" operator="equal">
      <formula>"Gutzy"</formula>
    </cfRule>
    <cfRule type="cellIs" dxfId="4872" priority="53" operator="equal">
      <formula>"LCP"</formula>
    </cfRule>
  </conditionalFormatting>
  <conditionalFormatting sqref="A28">
    <cfRule type="cellIs" dxfId="4871" priority="49" operator="equal">
      <formula>"Receiving"</formula>
    </cfRule>
  </conditionalFormatting>
  <conditionalFormatting sqref="A87">
    <cfRule type="cellIs" dxfId="4870" priority="48" operator="equal">
      <formula>"SLC"</formula>
    </cfRule>
  </conditionalFormatting>
  <conditionalFormatting sqref="A87">
    <cfRule type="cellIs" dxfId="4869" priority="44" operator="equal">
      <formula>"IDF"</formula>
    </cfRule>
    <cfRule type="cellIs" dxfId="4868" priority="45" operator="equal">
      <formula>"Costco"</formula>
    </cfRule>
    <cfRule type="cellIs" dxfId="4867" priority="46" operator="equal">
      <formula>"Gutzy"</formula>
    </cfRule>
    <cfRule type="cellIs" dxfId="4866" priority="47" operator="equal">
      <formula>"LCP"</formula>
    </cfRule>
  </conditionalFormatting>
  <conditionalFormatting sqref="A87">
    <cfRule type="cellIs" dxfId="4865" priority="43" operator="equal">
      <formula>"Receiving"</formula>
    </cfRule>
  </conditionalFormatting>
  <conditionalFormatting sqref="A5:A14">
    <cfRule type="cellIs" dxfId="4864" priority="42" operator="equal">
      <formula>"SLC"</formula>
    </cfRule>
  </conditionalFormatting>
  <conditionalFormatting sqref="A5:A14">
    <cfRule type="cellIs" dxfId="4863" priority="38" operator="equal">
      <formula>"IDF"</formula>
    </cfRule>
    <cfRule type="cellIs" dxfId="4862" priority="39" operator="equal">
      <formula>"Costco"</formula>
    </cfRule>
    <cfRule type="cellIs" dxfId="4861" priority="40" operator="equal">
      <formula>"Gutzy"</formula>
    </cfRule>
    <cfRule type="cellIs" dxfId="4860" priority="41" operator="equal">
      <formula>"LCP"</formula>
    </cfRule>
  </conditionalFormatting>
  <conditionalFormatting sqref="A5:A14">
    <cfRule type="cellIs" dxfId="4859" priority="37" operator="equal">
      <formula>"Receiving"</formula>
    </cfRule>
  </conditionalFormatting>
  <conditionalFormatting sqref="J27">
    <cfRule type="cellIs" dxfId="4858" priority="36" operator="equal">
      <formula>"SLC"</formula>
    </cfRule>
  </conditionalFormatting>
  <conditionalFormatting sqref="J27">
    <cfRule type="cellIs" dxfId="4857" priority="32" operator="equal">
      <formula>"IDF"</formula>
    </cfRule>
    <cfRule type="cellIs" dxfId="4856" priority="33" operator="equal">
      <formula>"Costco"</formula>
    </cfRule>
    <cfRule type="cellIs" dxfId="4855" priority="34" operator="equal">
      <formula>"Gutzy"</formula>
    </cfRule>
    <cfRule type="cellIs" dxfId="4854" priority="35" operator="equal">
      <formula>"LCP"</formula>
    </cfRule>
  </conditionalFormatting>
  <conditionalFormatting sqref="J27">
    <cfRule type="cellIs" dxfId="4853" priority="31" operator="equal">
      <formula>"Receiving"</formula>
    </cfRule>
  </conditionalFormatting>
  <conditionalFormatting sqref="A58">
    <cfRule type="cellIs" dxfId="4852" priority="30" operator="equal">
      <formula>"SLC"</formula>
    </cfRule>
  </conditionalFormatting>
  <conditionalFormatting sqref="A58">
    <cfRule type="cellIs" dxfId="4851" priority="26" operator="equal">
      <formula>"IDF"</formula>
    </cfRule>
    <cfRule type="cellIs" dxfId="4850" priority="27" operator="equal">
      <formula>"Costco"</formula>
    </cfRule>
    <cfRule type="cellIs" dxfId="4849" priority="28" operator="equal">
      <formula>"Gutzy"</formula>
    </cfRule>
    <cfRule type="cellIs" dxfId="4848" priority="29" operator="equal">
      <formula>"LCP"</formula>
    </cfRule>
  </conditionalFormatting>
  <conditionalFormatting sqref="A58">
    <cfRule type="cellIs" dxfId="4847" priority="25" operator="equal">
      <formula>"Receiving"</formula>
    </cfRule>
  </conditionalFormatting>
  <conditionalFormatting sqref="A86">
    <cfRule type="cellIs" dxfId="4846" priority="24" operator="equal">
      <formula>"SLC"</formula>
    </cfRule>
  </conditionalFormatting>
  <conditionalFormatting sqref="A86">
    <cfRule type="cellIs" dxfId="4845" priority="20" operator="equal">
      <formula>"IDF"</formula>
    </cfRule>
    <cfRule type="cellIs" dxfId="4844" priority="21" operator="equal">
      <formula>"Costco"</formula>
    </cfRule>
    <cfRule type="cellIs" dxfId="4843" priority="22" operator="equal">
      <formula>"Gutzy"</formula>
    </cfRule>
    <cfRule type="cellIs" dxfId="4842" priority="23" operator="equal">
      <formula>"LCP"</formula>
    </cfRule>
  </conditionalFormatting>
  <conditionalFormatting sqref="A86">
    <cfRule type="cellIs" dxfId="4841" priority="19" operator="equal">
      <formula>"Receiving"</formula>
    </cfRule>
  </conditionalFormatting>
  <conditionalFormatting sqref="J58 J61">
    <cfRule type="cellIs" dxfId="4840" priority="18" operator="equal">
      <formula>"SLC"</formula>
    </cfRule>
  </conditionalFormatting>
  <conditionalFormatting sqref="J58 J61">
    <cfRule type="cellIs" dxfId="4839" priority="14" operator="equal">
      <formula>"IDF"</formula>
    </cfRule>
    <cfRule type="cellIs" dxfId="4838" priority="15" operator="equal">
      <formula>"Costco"</formula>
    </cfRule>
    <cfRule type="cellIs" dxfId="4837" priority="16" operator="equal">
      <formula>"Gutzy"</formula>
    </cfRule>
    <cfRule type="cellIs" dxfId="4836" priority="17" operator="equal">
      <formula>"LCP"</formula>
    </cfRule>
  </conditionalFormatting>
  <conditionalFormatting sqref="J58 J61">
    <cfRule type="cellIs" dxfId="4835" priority="13" operator="equal">
      <formula>"Receiving"</formula>
    </cfRule>
  </conditionalFormatting>
  <conditionalFormatting sqref="J56 J59">
    <cfRule type="cellIs" dxfId="4834" priority="12" operator="equal">
      <formula>"SLC"</formula>
    </cfRule>
  </conditionalFormatting>
  <conditionalFormatting sqref="J56 J59">
    <cfRule type="cellIs" dxfId="4833" priority="8" operator="equal">
      <formula>"IDF"</formula>
    </cfRule>
    <cfRule type="cellIs" dxfId="4832" priority="9" operator="equal">
      <formula>"Costco"</formula>
    </cfRule>
    <cfRule type="cellIs" dxfId="4831" priority="10" operator="equal">
      <formula>"Gutzy"</formula>
    </cfRule>
    <cfRule type="cellIs" dxfId="4830" priority="11" operator="equal">
      <formula>"LCP"</formula>
    </cfRule>
  </conditionalFormatting>
  <conditionalFormatting sqref="J56 J59">
    <cfRule type="cellIs" dxfId="4829" priority="7" operator="equal">
      <formula>"Receiving"</formula>
    </cfRule>
  </conditionalFormatting>
  <conditionalFormatting sqref="J57 J60">
    <cfRule type="cellIs" dxfId="4828" priority="6" operator="equal">
      <formula>"SLC"</formula>
    </cfRule>
  </conditionalFormatting>
  <conditionalFormatting sqref="J57 J60">
    <cfRule type="cellIs" dxfId="4827" priority="2" operator="equal">
      <formula>"IDF"</formula>
    </cfRule>
    <cfRule type="cellIs" dxfId="4826" priority="3" operator="equal">
      <formula>"Costco"</formula>
    </cfRule>
    <cfRule type="cellIs" dxfId="4825" priority="4" operator="equal">
      <formula>"Gutzy"</formula>
    </cfRule>
    <cfRule type="cellIs" dxfId="4824" priority="5" operator="equal">
      <formula>"LCP"</formula>
    </cfRule>
  </conditionalFormatting>
  <conditionalFormatting sqref="J57 J60">
    <cfRule type="cellIs" dxfId="482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3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9878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78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40E157-BC8C-44EC-B5B9-0E89A31F8EE3}">
          <x14:formula1>
            <xm:f>Lists!$A$1:$A$52</xm:f>
          </x14:formula1>
          <xm:sqref>C1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F571E-D2E2-4D59-9D1A-3185D19FD114}">
  <sheetPr codeName="Sheet246">
    <tabColor rgb="FFFF0000"/>
    <pageSetUpPr fitToPage="1"/>
  </sheetPr>
  <dimension ref="A1:BC273"/>
  <sheetViews>
    <sheetView topLeftCell="B2" zoomScale="90" zoomScaleNormal="90" zoomScaleSheetLayoutView="37" workbookViewId="0">
      <selection activeCell="V72" sqref="V72:V76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231</v>
      </c>
    </row>
    <row r="2" spans="1:36" ht="8.25" customHeight="1" thickBot="1" x14ac:dyDescent="0.3"/>
    <row r="3" spans="1:36" ht="16.5" thickBot="1" x14ac:dyDescent="0.3">
      <c r="A3" s="476">
        <f>VLOOKUP(C1,Lists!A1:B52,2)</f>
        <v>46089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46090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46091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33795</v>
      </c>
      <c r="C5" s="137">
        <v>78328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141">
        <v>33813</v>
      </c>
      <c r="L5" s="137">
        <v>78874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33830</v>
      </c>
      <c r="U5" s="137">
        <v>78919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33796</v>
      </c>
      <c r="C6" s="128">
        <v>78245</v>
      </c>
      <c r="D6" s="128"/>
      <c r="E6" s="128" t="s">
        <v>208</v>
      </c>
      <c r="F6" s="142"/>
      <c r="G6" s="302"/>
      <c r="H6" s="142"/>
      <c r="I6" s="311"/>
      <c r="J6" s="145" t="s">
        <v>19</v>
      </c>
      <c r="K6" s="205">
        <v>33814</v>
      </c>
      <c r="L6" s="128">
        <v>78885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33831</v>
      </c>
      <c r="U6" s="148">
        <v>78920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33797</v>
      </c>
      <c r="C7" s="128">
        <v>78246</v>
      </c>
      <c r="D7" s="128"/>
      <c r="E7" s="128" t="s">
        <v>71</v>
      </c>
      <c r="F7" s="142"/>
      <c r="G7" s="302"/>
      <c r="H7" s="142"/>
      <c r="I7" s="312"/>
      <c r="J7" s="145" t="s">
        <v>19</v>
      </c>
      <c r="K7" s="205">
        <v>33815</v>
      </c>
      <c r="L7" s="128">
        <v>78898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33832</v>
      </c>
      <c r="U7" s="128">
        <v>78921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33798</v>
      </c>
      <c r="C8" s="128">
        <v>78247</v>
      </c>
      <c r="D8" s="128"/>
      <c r="E8" s="128" t="s">
        <v>62</v>
      </c>
      <c r="F8" s="142"/>
      <c r="G8" s="302"/>
      <c r="H8" s="142"/>
      <c r="I8" s="312"/>
      <c r="J8" s="145" t="s">
        <v>19</v>
      </c>
      <c r="K8" s="205">
        <v>33816</v>
      </c>
      <c r="L8" s="128">
        <v>78909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33833</v>
      </c>
      <c r="U8" s="128">
        <v>78922</v>
      </c>
      <c r="V8" s="128"/>
      <c r="W8" s="128" t="s">
        <v>62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33799</v>
      </c>
      <c r="C9" s="128">
        <v>78248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372">
        <v>33817</v>
      </c>
      <c r="L9" s="128">
        <v>78918</v>
      </c>
      <c r="M9" s="128"/>
      <c r="N9" s="128" t="s">
        <v>70</v>
      </c>
      <c r="O9" s="142"/>
      <c r="P9" s="302"/>
      <c r="Q9" s="142"/>
      <c r="R9" s="373">
        <v>46089</v>
      </c>
      <c r="S9" s="145" t="s">
        <v>19</v>
      </c>
      <c r="T9" s="205">
        <v>33834</v>
      </c>
      <c r="U9" s="128">
        <v>78923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33800</v>
      </c>
      <c r="C10" s="128">
        <v>78288</v>
      </c>
      <c r="D10" s="128"/>
      <c r="E10" s="128" t="s">
        <v>69</v>
      </c>
      <c r="F10" s="142"/>
      <c r="G10" s="302"/>
      <c r="H10" s="142"/>
      <c r="I10" s="311"/>
      <c r="J10" s="145" t="s">
        <v>19</v>
      </c>
      <c r="K10" s="205">
        <v>33818</v>
      </c>
      <c r="L10" s="128">
        <v>78929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33835</v>
      </c>
      <c r="U10" s="128">
        <v>78924</v>
      </c>
      <c r="V10" s="128"/>
      <c r="W10" s="128" t="s">
        <v>62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33801</v>
      </c>
      <c r="C11" s="128">
        <v>78289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45">
        <v>33819</v>
      </c>
      <c r="L11" s="128">
        <v>78934</v>
      </c>
      <c r="M11" s="128"/>
      <c r="N11" s="128" t="s">
        <v>70</v>
      </c>
      <c r="O11" s="142"/>
      <c r="P11" s="302"/>
      <c r="Q11" s="142"/>
      <c r="R11" s="309">
        <v>46093</v>
      </c>
      <c r="S11" s="145" t="s">
        <v>19</v>
      </c>
      <c r="T11" s="205">
        <v>33836</v>
      </c>
      <c r="U11" s="128">
        <v>78925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45">
        <v>33802</v>
      </c>
      <c r="C12" s="128">
        <v>78290</v>
      </c>
      <c r="D12" s="128"/>
      <c r="E12" s="128" t="s">
        <v>72</v>
      </c>
      <c r="F12" s="142"/>
      <c r="G12" s="302"/>
      <c r="H12" s="142"/>
      <c r="I12" s="309">
        <v>46090</v>
      </c>
      <c r="J12" s="145" t="s">
        <v>19</v>
      </c>
      <c r="K12" s="205">
        <v>33820</v>
      </c>
      <c r="L12" s="128">
        <v>78935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33837</v>
      </c>
      <c r="U12" s="128">
        <v>78926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33803</v>
      </c>
      <c r="C13" s="128">
        <v>78291</v>
      </c>
      <c r="D13" s="128" t="s">
        <v>232</v>
      </c>
      <c r="E13" s="128" t="s">
        <v>72</v>
      </c>
      <c r="F13" s="142"/>
      <c r="G13" s="302"/>
      <c r="H13" s="142"/>
      <c r="I13" s="309"/>
      <c r="J13" s="145" t="s">
        <v>19</v>
      </c>
      <c r="K13" s="205">
        <v>33821</v>
      </c>
      <c r="L13" s="128">
        <v>78936</v>
      </c>
      <c r="M13" s="128"/>
      <c r="N13" s="128" t="s">
        <v>72</v>
      </c>
      <c r="O13" s="142"/>
      <c r="P13" s="302"/>
      <c r="Q13" s="142"/>
      <c r="R13" s="311"/>
      <c r="S13" s="145" t="s">
        <v>19</v>
      </c>
      <c r="T13" s="205">
        <v>33838</v>
      </c>
      <c r="U13" s="128">
        <v>78927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33804</v>
      </c>
      <c r="C14" s="128">
        <v>78292</v>
      </c>
      <c r="D14" s="128"/>
      <c r="E14" s="128" t="s">
        <v>208</v>
      </c>
      <c r="F14" s="142"/>
      <c r="G14" s="302"/>
      <c r="H14" s="142"/>
      <c r="I14" s="311"/>
      <c r="J14" s="145" t="s">
        <v>19</v>
      </c>
      <c r="K14" s="205">
        <v>33822</v>
      </c>
      <c r="L14" s="128">
        <v>78937</v>
      </c>
      <c r="M14" s="128"/>
      <c r="N14" s="128" t="s">
        <v>62</v>
      </c>
      <c r="O14" s="142"/>
      <c r="P14" s="302"/>
      <c r="Q14" s="142"/>
      <c r="R14" s="311"/>
      <c r="S14" s="145" t="s">
        <v>19</v>
      </c>
      <c r="T14" s="205">
        <v>33839</v>
      </c>
      <c r="U14" s="128">
        <v>78928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33805</v>
      </c>
      <c r="C15" s="128">
        <v>78293</v>
      </c>
      <c r="D15" s="128"/>
      <c r="E15" s="128" t="s">
        <v>70</v>
      </c>
      <c r="F15" s="142"/>
      <c r="G15" s="302"/>
      <c r="H15" s="142"/>
      <c r="I15" s="311"/>
      <c r="J15" s="145" t="s">
        <v>19</v>
      </c>
      <c r="K15" s="205">
        <v>33823</v>
      </c>
      <c r="L15" s="128">
        <v>78938</v>
      </c>
      <c r="M15" s="128"/>
      <c r="N15" s="128" t="s">
        <v>62</v>
      </c>
      <c r="O15" s="142"/>
      <c r="P15" s="302"/>
      <c r="Q15" s="142"/>
      <c r="R15" s="311"/>
      <c r="S15" s="145" t="s">
        <v>19</v>
      </c>
      <c r="T15" s="245">
        <v>33840</v>
      </c>
      <c r="U15" s="128">
        <v>78930</v>
      </c>
      <c r="V15" s="128"/>
      <c r="W15" s="128" t="s">
        <v>72</v>
      </c>
      <c r="X15" s="142"/>
      <c r="Y15" s="302"/>
      <c r="Z15" s="142"/>
      <c r="AA15" s="309">
        <v>46093</v>
      </c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33806</v>
      </c>
      <c r="C16" s="128">
        <v>78294</v>
      </c>
      <c r="D16" s="128"/>
      <c r="E16" s="128" t="s">
        <v>70</v>
      </c>
      <c r="F16" s="142"/>
      <c r="G16" s="302"/>
      <c r="H16" s="142"/>
      <c r="I16" s="311"/>
      <c r="J16" s="145" t="s">
        <v>19</v>
      </c>
      <c r="K16" s="205">
        <v>33824</v>
      </c>
      <c r="L16" s="148">
        <v>78939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33841</v>
      </c>
      <c r="U16" s="128">
        <v>78931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19</v>
      </c>
      <c r="B17" s="205">
        <v>33807</v>
      </c>
      <c r="C17" s="128">
        <v>78295</v>
      </c>
      <c r="D17" s="128"/>
      <c r="E17" s="128" t="s">
        <v>69</v>
      </c>
      <c r="F17" s="142"/>
      <c r="G17" s="302"/>
      <c r="H17" s="142"/>
      <c r="I17" s="311"/>
      <c r="J17" s="145" t="s">
        <v>19</v>
      </c>
      <c r="K17" s="128">
        <v>33825</v>
      </c>
      <c r="L17" s="128">
        <v>78940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33842</v>
      </c>
      <c r="U17" s="128">
        <v>78932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19</v>
      </c>
      <c r="B18" s="205">
        <v>33808</v>
      </c>
      <c r="C18" s="128">
        <v>78296</v>
      </c>
      <c r="D18" s="128"/>
      <c r="E18" s="128" t="s">
        <v>115</v>
      </c>
      <c r="F18" s="142"/>
      <c r="G18" s="302"/>
      <c r="H18" s="142"/>
      <c r="I18" s="311"/>
      <c r="J18" s="145" t="s">
        <v>19</v>
      </c>
      <c r="K18" s="205">
        <v>33826</v>
      </c>
      <c r="L18" s="128">
        <v>78942</v>
      </c>
      <c r="M18" s="128"/>
      <c r="N18" s="128" t="s">
        <v>208</v>
      </c>
      <c r="O18" s="142"/>
      <c r="P18" s="302"/>
      <c r="Q18" s="142"/>
      <c r="R18" s="311"/>
      <c r="S18" s="145" t="s">
        <v>19</v>
      </c>
      <c r="T18" s="205">
        <v>33843</v>
      </c>
      <c r="U18" s="128">
        <v>78933</v>
      </c>
      <c r="V18" s="128"/>
      <c r="W18" s="128" t="s">
        <v>208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19</v>
      </c>
      <c r="B19" s="205">
        <v>33809</v>
      </c>
      <c r="C19" s="128">
        <v>78297</v>
      </c>
      <c r="D19" s="128"/>
      <c r="E19" s="128" t="s">
        <v>70</v>
      </c>
      <c r="F19" s="142"/>
      <c r="G19" s="302"/>
      <c r="H19" s="142"/>
      <c r="I19" s="311"/>
      <c r="J19" s="145" t="s">
        <v>19</v>
      </c>
      <c r="K19" s="205">
        <v>33827</v>
      </c>
      <c r="L19" s="128">
        <v>78953</v>
      </c>
      <c r="M19" s="128"/>
      <c r="N19" s="128" t="s">
        <v>208</v>
      </c>
      <c r="O19" s="142"/>
      <c r="P19" s="302"/>
      <c r="Q19" s="142"/>
      <c r="R19" s="311"/>
      <c r="S19" s="145" t="s">
        <v>19</v>
      </c>
      <c r="T19" s="245">
        <v>33844</v>
      </c>
      <c r="U19" s="128">
        <v>78963</v>
      </c>
      <c r="V19" s="128"/>
      <c r="W19" s="128" t="s">
        <v>208</v>
      </c>
      <c r="X19" s="142"/>
      <c r="Y19" s="302"/>
      <c r="Z19" s="142"/>
      <c r="AA19" s="309">
        <v>46092</v>
      </c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128">
        <v>33810</v>
      </c>
      <c r="C20" s="539" t="s">
        <v>114</v>
      </c>
      <c r="D20" s="540"/>
      <c r="E20" s="128"/>
      <c r="F20" s="142"/>
      <c r="G20" s="302"/>
      <c r="H20" s="142"/>
      <c r="I20" s="311"/>
      <c r="J20" s="145" t="s">
        <v>20</v>
      </c>
      <c r="K20" s="205">
        <v>33828</v>
      </c>
      <c r="L20" s="148">
        <v>78991</v>
      </c>
      <c r="M20" s="128"/>
      <c r="N20" s="128" t="s">
        <v>89</v>
      </c>
      <c r="O20" s="142"/>
      <c r="P20" s="302"/>
      <c r="Q20" s="142"/>
      <c r="R20" s="315"/>
      <c r="S20" s="145" t="s">
        <v>20</v>
      </c>
      <c r="T20" s="205">
        <v>33845</v>
      </c>
      <c r="U20" s="128">
        <v>78994</v>
      </c>
      <c r="V20" s="128"/>
      <c r="W20" s="128" t="s">
        <v>89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 t="s">
        <v>22</v>
      </c>
      <c r="B21" s="128">
        <v>33811</v>
      </c>
      <c r="C21" s="544"/>
      <c r="D21" s="546"/>
      <c r="E21" s="128"/>
      <c r="F21" s="142"/>
      <c r="G21" s="302"/>
      <c r="H21" s="142"/>
      <c r="I21" s="311"/>
      <c r="J21" s="152" t="s">
        <v>20</v>
      </c>
      <c r="K21" s="205">
        <v>33829</v>
      </c>
      <c r="L21" s="128">
        <v>78993</v>
      </c>
      <c r="M21" s="172"/>
      <c r="N21" s="128" t="s">
        <v>89</v>
      </c>
      <c r="O21" s="142"/>
      <c r="P21" s="302"/>
      <c r="Q21" s="142"/>
      <c r="R21" s="311"/>
      <c r="S21" s="145" t="s">
        <v>20</v>
      </c>
      <c r="T21" s="205">
        <v>33846</v>
      </c>
      <c r="U21" s="128">
        <v>78995</v>
      </c>
      <c r="V21" s="128"/>
      <c r="W21" s="128" t="s">
        <v>89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22</v>
      </c>
      <c r="B22" s="128">
        <v>33812</v>
      </c>
      <c r="C22" s="541"/>
      <c r="D22" s="542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 t="s">
        <v>22</v>
      </c>
      <c r="T22" s="205">
        <v>33847</v>
      </c>
      <c r="U22" s="153">
        <v>4501351823</v>
      </c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12</v>
      </c>
      <c r="K23" s="205">
        <v>30040294</v>
      </c>
      <c r="L23" s="153" t="s">
        <v>77</v>
      </c>
      <c r="M23" s="128">
        <v>754751</v>
      </c>
      <c r="N23" s="128"/>
      <c r="O23" s="142" t="s">
        <v>117</v>
      </c>
      <c r="P23" s="302"/>
      <c r="Q23" s="142"/>
      <c r="R23" s="311"/>
      <c r="S23" s="152" t="s">
        <v>22</v>
      </c>
      <c r="T23" s="205">
        <v>33848</v>
      </c>
      <c r="U23" s="153">
        <v>4501351824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07">
        <v>30040499</v>
      </c>
      <c r="L24" s="154" t="s">
        <v>81</v>
      </c>
      <c r="M24" s="141"/>
      <c r="N24" s="141"/>
      <c r="O24" s="142"/>
      <c r="P24" s="304"/>
      <c r="Q24" s="143"/>
      <c r="R24" s="316"/>
      <c r="S24" s="152" t="s">
        <v>12</v>
      </c>
      <c r="T24" s="205">
        <v>30040500</v>
      </c>
      <c r="U24" s="153" t="s">
        <v>81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2" t="s">
        <v>12</v>
      </c>
      <c r="K25" s="207">
        <v>30040236</v>
      </c>
      <c r="L25" s="154" t="s">
        <v>13</v>
      </c>
      <c r="M25" s="154">
        <v>756120</v>
      </c>
      <c r="N25" s="141"/>
      <c r="O25" s="143" t="s">
        <v>17</v>
      </c>
      <c r="P25" s="304"/>
      <c r="Q25" s="143"/>
      <c r="R25" s="316"/>
      <c r="S25" s="152" t="s">
        <v>12</v>
      </c>
      <c r="T25" s="210">
        <v>30040237</v>
      </c>
      <c r="U25" s="153" t="s">
        <v>13</v>
      </c>
      <c r="V25" s="153">
        <v>756120</v>
      </c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30040238</v>
      </c>
      <c r="L26" s="154" t="s">
        <v>13</v>
      </c>
      <c r="M26" s="141">
        <v>756120</v>
      </c>
      <c r="N26" s="141"/>
      <c r="O26" s="143" t="s">
        <v>78</v>
      </c>
      <c r="P26" s="304"/>
      <c r="Q26" s="143"/>
      <c r="R26" s="316"/>
      <c r="S26" s="145" t="s">
        <v>12</v>
      </c>
      <c r="T26" s="148">
        <v>30040198</v>
      </c>
      <c r="U26" s="153" t="s">
        <v>163</v>
      </c>
      <c r="V26" s="128">
        <v>756093</v>
      </c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30040487</v>
      </c>
      <c r="L27" s="153" t="s">
        <v>79</v>
      </c>
      <c r="M27" s="128" t="s">
        <v>110</v>
      </c>
      <c r="N27" s="128"/>
      <c r="O27" s="142" t="s">
        <v>16</v>
      </c>
      <c r="P27" s="302"/>
      <c r="Q27" s="142"/>
      <c r="R27" s="311"/>
      <c r="S27" s="145" t="s">
        <v>12</v>
      </c>
      <c r="T27" s="128">
        <v>30040227</v>
      </c>
      <c r="U27" s="148" t="s">
        <v>94</v>
      </c>
      <c r="V27" s="128">
        <v>756151</v>
      </c>
      <c r="W27" s="128"/>
      <c r="X27" s="142" t="s">
        <v>14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45">
        <v>30040535</v>
      </c>
      <c r="L28" s="374" t="s">
        <v>87</v>
      </c>
      <c r="M28" s="128" t="s">
        <v>110</v>
      </c>
      <c r="N28" s="128"/>
      <c r="O28" s="142" t="s">
        <v>14</v>
      </c>
      <c r="P28" s="302"/>
      <c r="Q28" s="142"/>
      <c r="R28" s="309"/>
      <c r="S28" s="145" t="s">
        <v>12</v>
      </c>
      <c r="T28" s="205">
        <v>30040296</v>
      </c>
      <c r="U28" s="128" t="s">
        <v>77</v>
      </c>
      <c r="V28" s="128">
        <v>754687</v>
      </c>
      <c r="W28" s="128"/>
      <c r="X28" s="142" t="s">
        <v>78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30040224</v>
      </c>
      <c r="L29" s="300" t="s">
        <v>94</v>
      </c>
      <c r="M29" s="299" t="s">
        <v>110</v>
      </c>
      <c r="N29" s="299"/>
      <c r="O29" s="297" t="s">
        <v>64</v>
      </c>
      <c r="P29" s="306"/>
      <c r="Q29" s="297"/>
      <c r="R29" s="313"/>
      <c r="S29" s="145" t="s">
        <v>12</v>
      </c>
      <c r="T29" s="128">
        <v>30040393</v>
      </c>
      <c r="U29" s="128" t="s">
        <v>77</v>
      </c>
      <c r="V29" s="128">
        <v>754726</v>
      </c>
      <c r="W29" s="128"/>
      <c r="X29" s="142" t="s">
        <v>65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 t="s">
        <v>12</v>
      </c>
      <c r="K30" s="334">
        <v>30040392</v>
      </c>
      <c r="L30" s="158" t="s">
        <v>77</v>
      </c>
      <c r="M30" s="158">
        <v>754775</v>
      </c>
      <c r="N30" s="158"/>
      <c r="O30" s="159" t="s">
        <v>95</v>
      </c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46092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46093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46094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33849</v>
      </c>
      <c r="C34" s="137">
        <v>78945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33868</v>
      </c>
      <c r="L34" s="137">
        <v>78884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33885</v>
      </c>
      <c r="U34" s="137">
        <v>78872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33850</v>
      </c>
      <c r="C35" s="128">
        <v>78946</v>
      </c>
      <c r="D35" s="128"/>
      <c r="E35" s="128" t="s">
        <v>69</v>
      </c>
      <c r="F35" s="142"/>
      <c r="G35" s="302"/>
      <c r="H35" s="142"/>
      <c r="I35" s="311"/>
      <c r="J35" s="145" t="s">
        <v>19</v>
      </c>
      <c r="K35" s="205">
        <v>33869</v>
      </c>
      <c r="L35" s="128">
        <v>78886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33886</v>
      </c>
      <c r="U35" s="128">
        <v>78873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33851</v>
      </c>
      <c r="C36" s="128">
        <v>78947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33870</v>
      </c>
      <c r="L36" s="128">
        <v>78887</v>
      </c>
      <c r="M36" s="128"/>
      <c r="N36" s="128" t="s">
        <v>69</v>
      </c>
      <c r="O36" s="142"/>
      <c r="P36" s="302"/>
      <c r="Q36" s="142"/>
      <c r="R36" s="311"/>
      <c r="S36" s="145" t="s">
        <v>19</v>
      </c>
      <c r="T36" s="205">
        <v>33887</v>
      </c>
      <c r="U36" s="128">
        <v>78875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33852</v>
      </c>
      <c r="C37" s="128">
        <v>78948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33871</v>
      </c>
      <c r="L37" s="128">
        <v>78888</v>
      </c>
      <c r="M37" s="128"/>
      <c r="N37" s="128" t="s">
        <v>73</v>
      </c>
      <c r="O37" s="142"/>
      <c r="P37" s="302"/>
      <c r="Q37" s="142"/>
      <c r="R37" s="311"/>
      <c r="S37" s="145" t="s">
        <v>19</v>
      </c>
      <c r="T37" s="245">
        <v>33888</v>
      </c>
      <c r="U37" s="128">
        <v>78876</v>
      </c>
      <c r="V37" s="128"/>
      <c r="W37" s="128" t="s">
        <v>62</v>
      </c>
      <c r="X37" s="142"/>
      <c r="Y37" s="302"/>
      <c r="Z37" s="142"/>
      <c r="AA37" s="309">
        <v>46095</v>
      </c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33853</v>
      </c>
      <c r="C38" s="128">
        <v>78949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33872</v>
      </c>
      <c r="L38" s="128">
        <v>78889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33889</v>
      </c>
      <c r="U38" s="128">
        <v>78877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33854</v>
      </c>
      <c r="C39" s="128">
        <v>78950</v>
      </c>
      <c r="D39" s="128"/>
      <c r="E39" s="128" t="s">
        <v>62</v>
      </c>
      <c r="F39" s="142"/>
      <c r="G39" s="302"/>
      <c r="H39" s="142"/>
      <c r="I39" s="311"/>
      <c r="J39" s="145" t="s">
        <v>19</v>
      </c>
      <c r="K39" s="205">
        <v>33873</v>
      </c>
      <c r="L39" s="128">
        <v>78890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33890</v>
      </c>
      <c r="U39" s="128">
        <v>78878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33855</v>
      </c>
      <c r="C40" s="128">
        <v>78951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33874</v>
      </c>
      <c r="L40" s="128">
        <v>78891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33891</v>
      </c>
      <c r="U40" s="128">
        <v>78879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33856</v>
      </c>
      <c r="C41" s="128">
        <v>78952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33875</v>
      </c>
      <c r="L41" s="128">
        <v>78892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33892</v>
      </c>
      <c r="U41" s="128">
        <v>78880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33857</v>
      </c>
      <c r="C42" s="128">
        <v>78954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33876</v>
      </c>
      <c r="L42" s="128">
        <v>78893</v>
      </c>
      <c r="M42" s="128"/>
      <c r="N42" s="128" t="s">
        <v>72</v>
      </c>
      <c r="O42" s="142"/>
      <c r="P42" s="302"/>
      <c r="Q42" s="142"/>
      <c r="R42" s="311"/>
      <c r="S42" s="145" t="s">
        <v>19</v>
      </c>
      <c r="T42" s="205">
        <v>33893</v>
      </c>
      <c r="U42" s="128">
        <v>78881</v>
      </c>
      <c r="V42" s="128"/>
      <c r="W42" s="128" t="s">
        <v>71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33858</v>
      </c>
      <c r="C43" s="128">
        <v>78955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33877</v>
      </c>
      <c r="L43" s="128">
        <v>78894</v>
      </c>
      <c r="M43" s="128"/>
      <c r="N43" s="128" t="s">
        <v>71</v>
      </c>
      <c r="O43" s="142"/>
      <c r="P43" s="302"/>
      <c r="Q43" s="142"/>
      <c r="R43" s="311"/>
      <c r="S43" s="145" t="s">
        <v>19</v>
      </c>
      <c r="T43" s="205">
        <v>33894</v>
      </c>
      <c r="U43" s="128">
        <v>78882</v>
      </c>
      <c r="V43" s="128"/>
      <c r="W43" s="128" t="s">
        <v>71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33859</v>
      </c>
      <c r="C44" s="128">
        <v>78956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33878</v>
      </c>
      <c r="L44" s="128">
        <v>78941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33895</v>
      </c>
      <c r="U44" s="128">
        <v>78883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33860</v>
      </c>
      <c r="C45" s="148">
        <v>78957</v>
      </c>
      <c r="D45" s="128"/>
      <c r="E45" s="128" t="s">
        <v>72</v>
      </c>
      <c r="F45" s="142"/>
      <c r="G45" s="302"/>
      <c r="H45" s="142"/>
      <c r="I45" s="311"/>
      <c r="J45" s="145" t="s">
        <v>19</v>
      </c>
      <c r="K45" s="128">
        <v>33879</v>
      </c>
      <c r="L45" s="148">
        <v>78943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45">
        <v>33896</v>
      </c>
      <c r="U45" s="148">
        <v>78917</v>
      </c>
      <c r="V45" s="128"/>
      <c r="W45" s="128" t="s">
        <v>208</v>
      </c>
      <c r="X45" s="142"/>
      <c r="Y45" s="302"/>
      <c r="Z45" s="142"/>
      <c r="AA45" s="309">
        <v>46094</v>
      </c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33861</v>
      </c>
      <c r="C46" s="128">
        <v>78958</v>
      </c>
      <c r="D46" s="128"/>
      <c r="E46" s="128" t="s">
        <v>71</v>
      </c>
      <c r="F46" s="142"/>
      <c r="G46" s="302"/>
      <c r="H46" s="142"/>
      <c r="I46" s="311"/>
      <c r="J46" s="145" t="s">
        <v>19</v>
      </c>
      <c r="K46" s="205">
        <v>33880</v>
      </c>
      <c r="L46" s="128">
        <v>78944</v>
      </c>
      <c r="M46" s="128"/>
      <c r="N46" s="128" t="s">
        <v>208</v>
      </c>
      <c r="O46" s="142"/>
      <c r="P46" s="302"/>
      <c r="Q46" s="142"/>
      <c r="R46" s="311"/>
      <c r="S46" s="145" t="s">
        <v>20</v>
      </c>
      <c r="T46" s="205">
        <v>33897</v>
      </c>
      <c r="U46" s="128">
        <v>78998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33862</v>
      </c>
      <c r="C47" s="128">
        <v>78959</v>
      </c>
      <c r="D47" s="128"/>
      <c r="E47" s="128" t="s">
        <v>71</v>
      </c>
      <c r="F47" s="142"/>
      <c r="G47" s="302"/>
      <c r="H47" s="142"/>
      <c r="I47" s="311"/>
      <c r="J47" s="145" t="s">
        <v>20</v>
      </c>
      <c r="K47" s="205">
        <v>33881</v>
      </c>
      <c r="L47" s="128">
        <v>78996</v>
      </c>
      <c r="M47" s="128"/>
      <c r="N47" s="128" t="s">
        <v>62</v>
      </c>
      <c r="O47" s="142"/>
      <c r="P47" s="302"/>
      <c r="Q47" s="142"/>
      <c r="R47" s="311"/>
      <c r="S47" s="145" t="s">
        <v>20</v>
      </c>
      <c r="T47" s="205">
        <v>33898</v>
      </c>
      <c r="U47" s="128">
        <v>78999</v>
      </c>
      <c r="V47" s="128"/>
      <c r="W47" s="128" t="s">
        <v>62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33863</v>
      </c>
      <c r="C48" s="128">
        <v>78960</v>
      </c>
      <c r="D48" s="128"/>
      <c r="E48" s="128" t="s">
        <v>70</v>
      </c>
      <c r="F48" s="142"/>
      <c r="G48" s="302"/>
      <c r="H48" s="142"/>
      <c r="I48" s="311"/>
      <c r="J48" s="145" t="s">
        <v>20</v>
      </c>
      <c r="K48" s="205">
        <v>33882</v>
      </c>
      <c r="L48" s="128">
        <v>78997</v>
      </c>
      <c r="M48" s="128"/>
      <c r="N48" s="128" t="s">
        <v>62</v>
      </c>
      <c r="O48" s="142"/>
      <c r="P48" s="302"/>
      <c r="Q48" s="142"/>
      <c r="R48" s="311"/>
      <c r="S48" s="145" t="s">
        <v>22</v>
      </c>
      <c r="T48" s="245">
        <v>33899</v>
      </c>
      <c r="U48" s="128">
        <v>4501352748</v>
      </c>
      <c r="V48" s="128"/>
      <c r="W48" s="128"/>
      <c r="X48" s="142" t="s">
        <v>65</v>
      </c>
      <c r="Y48" s="302"/>
      <c r="Z48" s="142"/>
      <c r="AA48" s="309">
        <v>46094</v>
      </c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33864</v>
      </c>
      <c r="C49" s="148">
        <v>78961</v>
      </c>
      <c r="D49" s="128"/>
      <c r="E49" s="128" t="s">
        <v>62</v>
      </c>
      <c r="F49" s="142"/>
      <c r="G49" s="302"/>
      <c r="H49" s="142"/>
      <c r="I49" s="315"/>
      <c r="J49" s="145" t="s">
        <v>22</v>
      </c>
      <c r="K49" s="205">
        <v>33883</v>
      </c>
      <c r="L49" s="148">
        <v>4501352413</v>
      </c>
      <c r="M49" s="128"/>
      <c r="N49" s="128"/>
      <c r="O49" s="142" t="s">
        <v>65</v>
      </c>
      <c r="P49" s="302"/>
      <c r="Q49" s="142"/>
      <c r="R49" s="315"/>
      <c r="S49" s="145" t="s">
        <v>22</v>
      </c>
      <c r="T49" s="205">
        <v>33900</v>
      </c>
      <c r="U49" s="148">
        <v>4501352749</v>
      </c>
      <c r="V49" s="128"/>
      <c r="W49" s="128"/>
      <c r="X49" s="142" t="s">
        <v>76</v>
      </c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33865</v>
      </c>
      <c r="C50" s="128">
        <v>78962</v>
      </c>
      <c r="D50" s="128"/>
      <c r="E50" s="128" t="s">
        <v>208</v>
      </c>
      <c r="F50" s="142"/>
      <c r="G50" s="302"/>
      <c r="H50" s="142"/>
      <c r="I50" s="311"/>
      <c r="J50" s="152" t="s">
        <v>22</v>
      </c>
      <c r="K50" s="205">
        <v>33884</v>
      </c>
      <c r="L50" s="128">
        <v>4501352414</v>
      </c>
      <c r="M50" s="128"/>
      <c r="N50" s="128"/>
      <c r="O50" s="142" t="s">
        <v>16</v>
      </c>
      <c r="P50" s="302"/>
      <c r="Q50" s="142"/>
      <c r="R50" s="311"/>
      <c r="S50" s="152" t="s">
        <v>22</v>
      </c>
      <c r="T50" s="205">
        <v>33901</v>
      </c>
      <c r="U50" s="128">
        <v>4501352752</v>
      </c>
      <c r="V50" s="128"/>
      <c r="W50" s="128"/>
      <c r="X50" s="142" t="s">
        <v>78</v>
      </c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33866</v>
      </c>
      <c r="C51" s="153">
        <v>4501352076</v>
      </c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33867</v>
      </c>
      <c r="C52" s="153">
        <v>4501352077</v>
      </c>
      <c r="D52" s="128"/>
      <c r="E52" s="128"/>
      <c r="F52" s="142"/>
      <c r="G52" s="302"/>
      <c r="H52" s="142"/>
      <c r="I52" s="311"/>
      <c r="J52" s="152" t="s">
        <v>12</v>
      </c>
      <c r="K52" s="205">
        <v>30040088</v>
      </c>
      <c r="L52" s="153" t="s">
        <v>77</v>
      </c>
      <c r="M52" s="128"/>
      <c r="N52" s="128"/>
      <c r="O52" s="142" t="s">
        <v>119</v>
      </c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12</v>
      </c>
      <c r="B53" s="205">
        <v>30040501</v>
      </c>
      <c r="C53" s="153" t="s">
        <v>81</v>
      </c>
      <c r="D53" s="141"/>
      <c r="E53" s="141"/>
      <c r="F53" s="142"/>
      <c r="G53" s="304"/>
      <c r="H53" s="143"/>
      <c r="I53" s="316"/>
      <c r="J53" s="152" t="s">
        <v>12</v>
      </c>
      <c r="K53" s="207">
        <v>30040502</v>
      </c>
      <c r="L53" s="154" t="s">
        <v>81</v>
      </c>
      <c r="M53" s="141"/>
      <c r="N53" s="141"/>
      <c r="O53" s="142"/>
      <c r="P53" s="304"/>
      <c r="Q53" s="143"/>
      <c r="R53" s="316"/>
      <c r="S53" s="152" t="s">
        <v>12</v>
      </c>
      <c r="T53" s="207">
        <v>30040503</v>
      </c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30040228</v>
      </c>
      <c r="C54" s="153" t="s">
        <v>94</v>
      </c>
      <c r="D54" s="141">
        <v>756152</v>
      </c>
      <c r="E54" s="141"/>
      <c r="F54" s="143" t="s">
        <v>78</v>
      </c>
      <c r="G54" s="304"/>
      <c r="H54" s="143"/>
      <c r="I54" s="316"/>
      <c r="J54" s="156" t="s">
        <v>12</v>
      </c>
      <c r="K54" s="207">
        <v>30040069</v>
      </c>
      <c r="L54" s="154" t="s">
        <v>13</v>
      </c>
      <c r="M54" s="141">
        <v>756152</v>
      </c>
      <c r="N54" s="141"/>
      <c r="O54" s="143" t="s">
        <v>64</v>
      </c>
      <c r="P54" s="304"/>
      <c r="Q54" s="143"/>
      <c r="R54" s="316"/>
      <c r="S54" s="156" t="s">
        <v>12</v>
      </c>
      <c r="T54" s="207">
        <v>30040194</v>
      </c>
      <c r="U54" s="154" t="s">
        <v>94</v>
      </c>
      <c r="V54" s="141" t="s">
        <v>233</v>
      </c>
      <c r="W54" s="141"/>
      <c r="X54" s="143" t="s">
        <v>64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30040551</v>
      </c>
      <c r="C55" s="154" t="s">
        <v>77</v>
      </c>
      <c r="D55" s="141" t="s">
        <v>110</v>
      </c>
      <c r="E55" s="141"/>
      <c r="F55" s="143" t="s">
        <v>16</v>
      </c>
      <c r="G55" s="304"/>
      <c r="H55" s="143"/>
      <c r="I55" s="316"/>
      <c r="J55" s="156" t="s">
        <v>12</v>
      </c>
      <c r="K55" s="207">
        <v>30040489</v>
      </c>
      <c r="L55" s="154" t="s">
        <v>79</v>
      </c>
      <c r="M55" s="141" t="s">
        <v>110</v>
      </c>
      <c r="N55" s="141"/>
      <c r="O55" s="143" t="s">
        <v>16</v>
      </c>
      <c r="P55" s="304"/>
      <c r="Q55" s="143"/>
      <c r="R55" s="316"/>
      <c r="S55" s="156" t="s">
        <v>12</v>
      </c>
      <c r="T55" s="207">
        <v>30040229</v>
      </c>
      <c r="U55" s="154" t="s">
        <v>94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30040295</v>
      </c>
      <c r="C56" s="153" t="s">
        <v>77</v>
      </c>
      <c r="D56" s="128"/>
      <c r="E56" s="128"/>
      <c r="F56" s="142" t="s">
        <v>64</v>
      </c>
      <c r="G56" s="302"/>
      <c r="H56" s="142"/>
      <c r="I56" s="311"/>
      <c r="J56" s="152" t="s">
        <v>12</v>
      </c>
      <c r="K56" s="245">
        <v>30040305</v>
      </c>
      <c r="L56" s="153" t="s">
        <v>87</v>
      </c>
      <c r="M56" s="128" t="s">
        <v>110</v>
      </c>
      <c r="N56" s="128"/>
      <c r="O56" s="162" t="s">
        <v>14</v>
      </c>
      <c r="Q56" s="142"/>
      <c r="R56" s="309"/>
      <c r="S56" s="145" t="s">
        <v>12</v>
      </c>
      <c r="T56" s="205">
        <v>30040317</v>
      </c>
      <c r="U56" s="153" t="s">
        <v>94</v>
      </c>
      <c r="V56" s="128"/>
      <c r="W56" s="128"/>
      <c r="X56" s="142" t="s">
        <v>78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245">
        <v>30040394</v>
      </c>
      <c r="C57" s="148" t="s">
        <v>77</v>
      </c>
      <c r="D57" s="128"/>
      <c r="E57" s="128"/>
      <c r="F57" s="142" t="s">
        <v>66</v>
      </c>
      <c r="G57" s="302"/>
      <c r="H57" s="142"/>
      <c r="I57" s="311"/>
      <c r="J57" s="156" t="s">
        <v>12</v>
      </c>
      <c r="K57" s="205">
        <v>30040239</v>
      </c>
      <c r="L57" s="148" t="s">
        <v>81</v>
      </c>
      <c r="M57" s="128"/>
      <c r="N57" s="128"/>
      <c r="O57" s="142" t="s">
        <v>65</v>
      </c>
      <c r="P57" s="302"/>
      <c r="Q57" s="142"/>
      <c r="R57" s="311"/>
      <c r="S57" s="145" t="s">
        <v>12</v>
      </c>
      <c r="T57" s="205">
        <v>30040062</v>
      </c>
      <c r="U57" s="148" t="s">
        <v>13</v>
      </c>
      <c r="V57" s="128"/>
      <c r="W57" s="128"/>
      <c r="X57" s="142" t="s">
        <v>16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375" t="s">
        <v>192</v>
      </c>
      <c r="B58" s="376"/>
      <c r="C58" s="377">
        <v>42155</v>
      </c>
      <c r="D58" s="299" t="s">
        <v>234</v>
      </c>
      <c r="E58" s="299"/>
      <c r="F58" s="297"/>
      <c r="G58" s="306"/>
      <c r="H58" s="297"/>
      <c r="I58" s="313">
        <v>46093</v>
      </c>
      <c r="J58" s="156" t="s">
        <v>12</v>
      </c>
      <c r="K58" s="301">
        <v>30040196</v>
      </c>
      <c r="L58" s="300" t="s">
        <v>235</v>
      </c>
      <c r="M58" s="299">
        <v>756003</v>
      </c>
      <c r="N58" s="299"/>
      <c r="O58" s="297" t="s">
        <v>78</v>
      </c>
      <c r="P58" s="306"/>
      <c r="Q58" s="297"/>
      <c r="R58" s="313"/>
      <c r="S58" s="298" t="s">
        <v>12</v>
      </c>
      <c r="T58" s="301">
        <v>30040198</v>
      </c>
      <c r="U58" s="300" t="s">
        <v>163</v>
      </c>
      <c r="V58" s="299"/>
      <c r="W58" s="299"/>
      <c r="X58" s="297" t="s">
        <v>236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334">
        <v>30040070</v>
      </c>
      <c r="L59" s="158" t="s">
        <v>13</v>
      </c>
      <c r="M59" s="158">
        <v>756125</v>
      </c>
      <c r="N59" s="158"/>
      <c r="O59" s="159" t="s">
        <v>65</v>
      </c>
      <c r="P59" s="307"/>
      <c r="Q59" s="159"/>
      <c r="R59" s="314"/>
      <c r="S59" s="157" t="s">
        <v>12</v>
      </c>
      <c r="T59" s="334">
        <v>30040234</v>
      </c>
      <c r="U59" s="158" t="s">
        <v>77</v>
      </c>
      <c r="V59" s="158"/>
      <c r="W59" s="158"/>
      <c r="X59" s="159" t="s">
        <v>65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46095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46089</v>
      </c>
      <c r="M61" s="173">
        <f t="shared" ref="M61:M66" si="0">COUNTIF($A$5:$A$30,N61)</f>
        <v>0</v>
      </c>
      <c r="N61" s="174" t="s">
        <v>18</v>
      </c>
      <c r="O61" s="505">
        <f>J3</f>
        <v>46090</v>
      </c>
      <c r="P61" s="173">
        <f t="shared" ref="P61:P66" si="1">COUNTIF($J$5:$J$30,Q61)</f>
        <v>8</v>
      </c>
      <c r="Q61" s="174" t="s">
        <v>18</v>
      </c>
      <c r="R61" s="508">
        <f>S3</f>
        <v>46091</v>
      </c>
      <c r="S61" s="173">
        <f t="shared" ref="S61:S66" si="2">COUNTIF($S$5:$S$30,T61)</f>
        <v>6</v>
      </c>
      <c r="T61" s="174" t="s">
        <v>18</v>
      </c>
      <c r="U61" s="511">
        <f>A32</f>
        <v>46092</v>
      </c>
      <c r="V61" s="173">
        <f t="shared" ref="V61:V66" si="3">COUNTIF($A$34:$A$59,W61)</f>
        <v>5</v>
      </c>
      <c r="W61" s="174" t="s">
        <v>18</v>
      </c>
    </row>
    <row r="62" spans="1:43" x14ac:dyDescent="0.25">
      <c r="A62" s="135" t="s">
        <v>20</v>
      </c>
      <c r="B62" s="207">
        <v>33902</v>
      </c>
      <c r="C62" s="137">
        <v>79000</v>
      </c>
      <c r="D62" s="137"/>
      <c r="E62" s="137" t="s">
        <v>62</v>
      </c>
      <c r="F62" s="142"/>
      <c r="G62" s="304"/>
      <c r="H62" s="143"/>
      <c r="I62" s="310"/>
      <c r="L62" s="503"/>
      <c r="M62" s="175">
        <f>COUNTIF($A$5:$A$30,N62)</f>
        <v>14</v>
      </c>
      <c r="N62" s="176" t="s">
        <v>19</v>
      </c>
      <c r="O62" s="506"/>
      <c r="P62" s="175">
        <f t="shared" si="1"/>
        <v>15</v>
      </c>
      <c r="Q62" s="176" t="s">
        <v>19</v>
      </c>
      <c r="R62" s="509"/>
      <c r="S62" s="175">
        <f t="shared" si="2"/>
        <v>15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05">
        <v>33903</v>
      </c>
      <c r="C63" s="128">
        <v>78905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33904</v>
      </c>
      <c r="C64" s="128">
        <v>78906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33905</v>
      </c>
      <c r="C65" s="128">
        <v>78907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33906</v>
      </c>
      <c r="C66" s="128">
        <v>78908</v>
      </c>
      <c r="D66" s="128"/>
      <c r="E66" s="128" t="s">
        <v>72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33907</v>
      </c>
      <c r="C67" s="128">
        <v>78910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18</v>
      </c>
      <c r="N67" s="178" t="s">
        <v>24</v>
      </c>
      <c r="O67" s="507"/>
      <c r="P67" s="177">
        <f>SUM(P61:P66)</f>
        <v>25</v>
      </c>
      <c r="Q67" s="178" t="s">
        <v>24</v>
      </c>
      <c r="R67" s="510"/>
      <c r="S67" s="177">
        <f>SUM(S61:S66)</f>
        <v>25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33908</v>
      </c>
      <c r="C68" s="128">
        <v>78911</v>
      </c>
      <c r="D68" s="128"/>
      <c r="E68" s="128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33909</v>
      </c>
      <c r="C69" s="128">
        <v>78912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33910</v>
      </c>
      <c r="C70" s="128">
        <v>78913</v>
      </c>
      <c r="D70" s="128"/>
      <c r="E70" s="128" t="s">
        <v>71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33911</v>
      </c>
      <c r="C71" s="128">
        <v>78914</v>
      </c>
      <c r="D71" s="128"/>
      <c r="E71" s="128" t="s">
        <v>208</v>
      </c>
      <c r="F71" s="142"/>
      <c r="G71" s="302"/>
      <c r="H71" s="142"/>
      <c r="I71" s="311"/>
      <c r="L71" s="514">
        <f>J32</f>
        <v>46093</v>
      </c>
      <c r="M71" s="173">
        <f t="shared" ref="M71:M76" si="4">COUNTIF($J$34:$J$59,N71)</f>
        <v>8</v>
      </c>
      <c r="N71" s="174" t="s">
        <v>18</v>
      </c>
      <c r="O71" s="517">
        <f>S32</f>
        <v>46094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6</v>
      </c>
      <c r="T71" s="174" t="s">
        <v>18</v>
      </c>
      <c r="U71" s="523" t="str">
        <f>C1</f>
        <v>WW11</v>
      </c>
      <c r="V71" s="173">
        <f>SUM(M61,P61,S61,V61,S71,P71,M71)</f>
        <v>40</v>
      </c>
      <c r="W71" s="174" t="s">
        <v>18</v>
      </c>
    </row>
    <row r="72" spans="1:23" x14ac:dyDescent="0.25">
      <c r="A72" s="145" t="s">
        <v>19</v>
      </c>
      <c r="B72" s="245">
        <v>33912</v>
      </c>
      <c r="C72" s="128">
        <v>78915</v>
      </c>
      <c r="D72" s="128" t="s">
        <v>214</v>
      </c>
      <c r="E72" s="128" t="s">
        <v>89</v>
      </c>
      <c r="F72" s="142"/>
      <c r="G72" s="302"/>
      <c r="H72" s="142"/>
      <c r="I72" s="309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12</v>
      </c>
      <c r="Q72" s="176" t="s">
        <v>19</v>
      </c>
      <c r="R72" s="521"/>
      <c r="S72" s="175">
        <f t="shared" si="5"/>
        <v>11</v>
      </c>
      <c r="T72" s="176" t="s">
        <v>19</v>
      </c>
      <c r="U72" s="524"/>
      <c r="V72" s="175">
        <f>SUM(M62,P62,S62,V62,M72,P72,S72)</f>
        <v>97</v>
      </c>
      <c r="W72" s="176" t="s">
        <v>19</v>
      </c>
    </row>
    <row r="73" spans="1:23" x14ac:dyDescent="0.25">
      <c r="A73" s="145" t="s">
        <v>19</v>
      </c>
      <c r="B73" s="205">
        <v>33913</v>
      </c>
      <c r="C73" s="148">
        <v>78916</v>
      </c>
      <c r="D73" s="128"/>
      <c r="E73" s="128" t="s">
        <v>208</v>
      </c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33914</v>
      </c>
      <c r="C74" s="128">
        <v>4501352750</v>
      </c>
      <c r="D74" s="128"/>
      <c r="E74" s="128"/>
      <c r="F74" s="142" t="s">
        <v>65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33915</v>
      </c>
      <c r="C75" s="128">
        <v>4501352753</v>
      </c>
      <c r="D75" s="128"/>
      <c r="E75" s="128"/>
      <c r="F75" s="142" t="s">
        <v>78</v>
      </c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2</v>
      </c>
      <c r="T75" s="176" t="s">
        <v>22</v>
      </c>
      <c r="U75" s="524"/>
      <c r="V75" s="175">
        <f>SUM(M65,P65,S65,V65,M75,P75,S75)</f>
        <v>14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25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20</v>
      </c>
      <c r="T77" s="178" t="s">
        <v>24</v>
      </c>
      <c r="U77" s="525"/>
      <c r="V77" s="177">
        <f>SUM(V71:V76)</f>
        <v>161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205">
        <v>30040504</v>
      </c>
      <c r="C80" s="153" t="s">
        <v>81</v>
      </c>
      <c r="D80" s="128"/>
      <c r="E80" s="128"/>
      <c r="F80" s="142"/>
      <c r="G80" s="302"/>
      <c r="H80" s="142"/>
      <c r="I80" s="311"/>
    </row>
    <row r="81" spans="1:10" x14ac:dyDescent="0.25">
      <c r="A81" s="152" t="s">
        <v>12</v>
      </c>
      <c r="B81" s="296">
        <v>30040302</v>
      </c>
      <c r="C81" s="154" t="s">
        <v>79</v>
      </c>
      <c r="D81" s="141">
        <v>752618</v>
      </c>
      <c r="E81" s="141"/>
      <c r="F81" s="142" t="s">
        <v>64</v>
      </c>
      <c r="G81" s="304"/>
      <c r="H81" s="143"/>
      <c r="I81" s="379"/>
    </row>
    <row r="82" spans="1:10" x14ac:dyDescent="0.25">
      <c r="A82" s="156" t="s">
        <v>12</v>
      </c>
      <c r="B82" s="207">
        <v>30040314</v>
      </c>
      <c r="C82" s="154" t="s">
        <v>94</v>
      </c>
      <c r="D82" s="141"/>
      <c r="E82" s="141"/>
      <c r="F82" s="143" t="s">
        <v>16</v>
      </c>
      <c r="G82" s="304"/>
      <c r="H82" s="143"/>
      <c r="I82" s="316"/>
    </row>
    <row r="83" spans="1:10" x14ac:dyDescent="0.25">
      <c r="A83" s="156" t="s">
        <v>12</v>
      </c>
      <c r="B83" s="207">
        <v>30040395</v>
      </c>
      <c r="C83" s="154" t="s">
        <v>77</v>
      </c>
      <c r="D83" s="141"/>
      <c r="E83" s="141"/>
      <c r="F83" s="143" t="s">
        <v>17</v>
      </c>
      <c r="G83" s="304"/>
      <c r="H83" s="143"/>
      <c r="I83" s="316"/>
    </row>
    <row r="84" spans="1:10" x14ac:dyDescent="0.25">
      <c r="A84" s="156" t="s">
        <v>12</v>
      </c>
      <c r="B84" s="205">
        <v>30040396</v>
      </c>
      <c r="C84" s="153" t="s">
        <v>77</v>
      </c>
      <c r="D84" s="128"/>
      <c r="E84" s="128"/>
      <c r="F84" s="142" t="s">
        <v>78</v>
      </c>
      <c r="G84" s="302"/>
      <c r="H84" s="142"/>
      <c r="I84" s="311"/>
    </row>
    <row r="85" spans="1:10" x14ac:dyDescent="0.25">
      <c r="A85" s="145" t="s">
        <v>12</v>
      </c>
      <c r="B85" s="205">
        <v>30040233</v>
      </c>
      <c r="C85" s="148" t="s">
        <v>77</v>
      </c>
      <c r="D85" s="128"/>
      <c r="E85" s="128"/>
      <c r="F85" s="142" t="s">
        <v>65</v>
      </c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14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18</v>
      </c>
      <c r="J90" s="189">
        <f>SUM(C90:G90)</f>
        <v>18</v>
      </c>
    </row>
    <row r="91" spans="1:10" x14ac:dyDescent="0.25">
      <c r="A91" s="190" t="s">
        <v>28</v>
      </c>
      <c r="B91" s="188">
        <f t="shared" ref="B91:G91" si="8">COUNTIF($J$5:$J$30,B89)</f>
        <v>8</v>
      </c>
      <c r="C91" s="188">
        <f t="shared" si="8"/>
        <v>15</v>
      </c>
      <c r="D91" s="188">
        <f t="shared" si="8"/>
        <v>2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25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6</v>
      </c>
      <c r="C92" s="188">
        <f t="shared" si="10"/>
        <v>15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25</v>
      </c>
      <c r="J92" s="189">
        <f t="shared" si="9"/>
        <v>19</v>
      </c>
    </row>
    <row r="93" spans="1:10" x14ac:dyDescent="0.25">
      <c r="A93" s="192" t="s">
        <v>30</v>
      </c>
      <c r="B93" s="188">
        <f t="shared" ref="B93:G93" si="11">COUNTIF($A$34:$A$59,B$89)</f>
        <v>5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24</v>
      </c>
      <c r="J93" s="189">
        <f t="shared" si="9"/>
        <v>19</v>
      </c>
    </row>
    <row r="94" spans="1:10" x14ac:dyDescent="0.25">
      <c r="A94" s="193" t="s">
        <v>31</v>
      </c>
      <c r="B94" s="188">
        <f t="shared" ref="B94:G94" si="12">COUNTIF($J$34:$J$59,B$89)</f>
        <v>8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0</v>
      </c>
      <c r="H94" s="189">
        <f t="shared" si="7"/>
        <v>25</v>
      </c>
      <c r="J94" s="189">
        <f t="shared" si="9"/>
        <v>17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12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24</v>
      </c>
      <c r="J95" s="189">
        <f t="shared" si="9"/>
        <v>17</v>
      </c>
    </row>
    <row r="96" spans="1:10" ht="16.5" thickBot="1" x14ac:dyDescent="0.3">
      <c r="A96" s="195" t="s">
        <v>33</v>
      </c>
      <c r="B96" s="188">
        <f t="shared" ref="B96:G96" si="14">COUNTIF($A$62:$A$87,B$89)</f>
        <v>6</v>
      </c>
      <c r="C96" s="188">
        <f t="shared" si="14"/>
        <v>11</v>
      </c>
      <c r="D96" s="188">
        <f t="shared" si="14"/>
        <v>1</v>
      </c>
      <c r="E96" s="188">
        <f t="shared" si="14"/>
        <v>0</v>
      </c>
      <c r="F96" s="188">
        <f t="shared" si="14"/>
        <v>2</v>
      </c>
      <c r="G96" s="188">
        <f t="shared" si="14"/>
        <v>0</v>
      </c>
      <c r="H96" s="189">
        <f t="shared" si="7"/>
        <v>20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40</v>
      </c>
      <c r="C97" s="196">
        <f t="shared" si="15"/>
        <v>97</v>
      </c>
      <c r="D97" s="196">
        <f t="shared" si="15"/>
        <v>10</v>
      </c>
      <c r="E97" s="196">
        <f t="shared" si="15"/>
        <v>0</v>
      </c>
      <c r="F97" s="196">
        <f t="shared" si="15"/>
        <v>14</v>
      </c>
      <c r="G97" s="196">
        <f t="shared" si="15"/>
        <v>0</v>
      </c>
      <c r="H97" s="179">
        <f t="shared" si="15"/>
        <v>161</v>
      </c>
      <c r="J97" s="179">
        <f>SUM(J90:J96)</f>
        <v>121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33795</v>
      </c>
      <c r="B101" s="197">
        <f t="shared" si="16"/>
        <v>78328</v>
      </c>
      <c r="C101" s="198">
        <f>IF(B5="","",$A$3)</f>
        <v>46089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33813</v>
      </c>
      <c r="J101" s="197">
        <f t="shared" si="17"/>
        <v>78874</v>
      </c>
      <c r="K101" s="198">
        <f t="shared" ref="K101:K106" si="18">IF(K5="","",$J$3)</f>
        <v>46090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33830</v>
      </c>
      <c r="R101" s="197">
        <f t="shared" si="23"/>
        <v>78919</v>
      </c>
      <c r="S101" s="198">
        <f t="shared" ref="S101:S106" si="24">IF(T5="","",$S$3)</f>
        <v>46091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33849</v>
      </c>
      <c r="Z101" s="197">
        <f t="shared" si="29"/>
        <v>78945</v>
      </c>
      <c r="AA101" s="198">
        <f t="shared" ref="AA101:AA108" si="30">IF(B34="","",$A$32)</f>
        <v>46092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33868</v>
      </c>
      <c r="AH101" s="197">
        <f t="shared" si="35"/>
        <v>78884</v>
      </c>
      <c r="AI101" s="198">
        <f t="shared" ref="AI101:AI108" si="36">IF(K34="","",$J$32)</f>
        <v>46093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33885</v>
      </c>
      <c r="AP101" s="197">
        <f t="shared" si="41"/>
        <v>78872</v>
      </c>
      <c r="AQ101" s="198">
        <f t="shared" ref="AQ101:AQ108" si="42">IF(T34="","",$S$32)</f>
        <v>46094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33796</v>
      </c>
      <c r="B102" s="197">
        <f t="shared" si="16"/>
        <v>78245</v>
      </c>
      <c r="C102" s="198">
        <f>IF(B6="","",$A$3)</f>
        <v>46089</v>
      </c>
      <c r="D102" s="197" t="str">
        <f>IF(A6="","",A6)</f>
        <v>SLC</v>
      </c>
      <c r="E102" s="197" t="str">
        <f>IF(E6="","",E6)</f>
        <v>SWIFT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33814</v>
      </c>
      <c r="J102" s="197">
        <f t="shared" si="17"/>
        <v>78885</v>
      </c>
      <c r="K102" s="198">
        <f t="shared" si="18"/>
        <v>46090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33831</v>
      </c>
      <c r="R102" s="197">
        <f t="shared" si="23"/>
        <v>78920</v>
      </c>
      <c r="S102" s="198">
        <f t="shared" si="24"/>
        <v>46091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33850</v>
      </c>
      <c r="Z102" s="197">
        <f t="shared" si="29"/>
        <v>78946</v>
      </c>
      <c r="AA102" s="198">
        <f t="shared" si="30"/>
        <v>46092</v>
      </c>
      <c r="AB102" s="197" t="str">
        <f t="shared" si="31"/>
        <v>SLC</v>
      </c>
      <c r="AC102" s="197" t="str">
        <f t="shared" si="32"/>
        <v>SAUER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33869</v>
      </c>
      <c r="AH102" s="197">
        <f t="shared" si="35"/>
        <v>78886</v>
      </c>
      <c r="AI102" s="198">
        <f t="shared" si="36"/>
        <v>46093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33886</v>
      </c>
      <c r="AP102" s="197">
        <f t="shared" si="41"/>
        <v>78873</v>
      </c>
      <c r="AQ102" s="198">
        <f t="shared" si="42"/>
        <v>46094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33797</v>
      </c>
      <c r="B103" s="197">
        <f t="shared" si="16"/>
        <v>78246</v>
      </c>
      <c r="C103" s="198">
        <f>IF(B7="","",$A$3)</f>
        <v>46089</v>
      </c>
      <c r="D103" s="197" t="str">
        <f>IF(A7="","",A7)</f>
        <v>SLC</v>
      </c>
      <c r="E103" s="197" t="str">
        <f>IF(E7="","",E7)</f>
        <v>IDEAL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33815</v>
      </c>
      <c r="J103" s="197">
        <f t="shared" si="17"/>
        <v>78898</v>
      </c>
      <c r="K103" s="198">
        <f t="shared" si="18"/>
        <v>46090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33832</v>
      </c>
      <c r="R103" s="197">
        <f t="shared" si="23"/>
        <v>78921</v>
      </c>
      <c r="S103" s="198">
        <f t="shared" si="24"/>
        <v>46091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33851</v>
      </c>
      <c r="Z103" s="197">
        <f t="shared" si="29"/>
        <v>78947</v>
      </c>
      <c r="AA103" s="198">
        <f t="shared" si="30"/>
        <v>46092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33870</v>
      </c>
      <c r="AH103" s="197">
        <f t="shared" si="35"/>
        <v>78887</v>
      </c>
      <c r="AI103" s="198">
        <f t="shared" si="36"/>
        <v>46093</v>
      </c>
      <c r="AJ103" s="197" t="str">
        <f t="shared" si="37"/>
        <v>SLC</v>
      </c>
      <c r="AK103" s="197" t="str">
        <f t="shared" si="38"/>
        <v>SAUER</v>
      </c>
      <c r="AL103" s="197" t="str">
        <f t="shared" si="39"/>
        <v/>
      </c>
      <c r="AM103" s="197" t="str">
        <f t="shared" si="40"/>
        <v/>
      </c>
      <c r="AO103" s="197">
        <f t="shared" si="41"/>
        <v>33887</v>
      </c>
      <c r="AP103" s="197">
        <f t="shared" si="41"/>
        <v>78875</v>
      </c>
      <c r="AQ103" s="198">
        <f t="shared" si="42"/>
        <v>46094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33798</v>
      </c>
      <c r="B104" s="197">
        <f t="shared" si="16"/>
        <v>78247</v>
      </c>
      <c r="C104" s="198">
        <f>IF(B8="","",$A$3)</f>
        <v>46089</v>
      </c>
      <c r="D104" s="197" t="str">
        <f>IF(A8="","",A8)</f>
        <v>SLC</v>
      </c>
      <c r="E104" s="197" t="str">
        <f>IF(E8="","",E8)</f>
        <v>INTEGRITY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33816</v>
      </c>
      <c r="J104" s="197">
        <f t="shared" si="17"/>
        <v>78909</v>
      </c>
      <c r="K104" s="198">
        <f t="shared" si="18"/>
        <v>46090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33833</v>
      </c>
      <c r="R104" s="197">
        <f t="shared" si="23"/>
        <v>78922</v>
      </c>
      <c r="S104" s="198">
        <f t="shared" si="24"/>
        <v>46091</v>
      </c>
      <c r="T104" s="197" t="str">
        <f t="shared" si="25"/>
        <v>SLC</v>
      </c>
      <c r="U104" s="197" t="str">
        <f t="shared" si="26"/>
        <v>INTEGRITY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33852</v>
      </c>
      <c r="Z104" s="197">
        <f t="shared" si="29"/>
        <v>78948</v>
      </c>
      <c r="AA104" s="198">
        <f t="shared" si="30"/>
        <v>46092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33871</v>
      </c>
      <c r="AH104" s="197">
        <f t="shared" si="35"/>
        <v>78888</v>
      </c>
      <c r="AI104" s="198">
        <f t="shared" si="36"/>
        <v>46093</v>
      </c>
      <c r="AJ104" s="197" t="str">
        <f t="shared" si="37"/>
        <v>SLC</v>
      </c>
      <c r="AK104" s="197" t="str">
        <f t="shared" si="38"/>
        <v>SUNRISE</v>
      </c>
      <c r="AL104" s="197" t="str">
        <f t="shared" si="39"/>
        <v/>
      </c>
      <c r="AM104" s="197" t="str">
        <f t="shared" si="40"/>
        <v/>
      </c>
      <c r="AO104" s="197">
        <f t="shared" si="41"/>
        <v>33888</v>
      </c>
      <c r="AP104" s="197">
        <f t="shared" si="41"/>
        <v>78876</v>
      </c>
      <c r="AQ104" s="198">
        <f t="shared" si="42"/>
        <v>46094</v>
      </c>
      <c r="AR104" s="197" t="str">
        <f t="shared" si="43"/>
        <v>SLC</v>
      </c>
      <c r="AS104" s="197" t="str">
        <f t="shared" si="44"/>
        <v>INTEGRITY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33799</v>
      </c>
      <c r="B105" s="197">
        <f t="shared" si="16"/>
        <v>78248</v>
      </c>
      <c r="C105" s="198">
        <f>IF(B9="","",$A$3)</f>
        <v>46089</v>
      </c>
      <c r="D105" s="197" t="str">
        <f>IF(A9="","",A9)</f>
        <v>SLC</v>
      </c>
      <c r="E105" s="197" t="str">
        <f>IF(E9="","",E9)</f>
        <v>INTEGRITY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33817</v>
      </c>
      <c r="J105" s="197">
        <f t="shared" si="17"/>
        <v>78918</v>
      </c>
      <c r="K105" s="198">
        <f t="shared" si="18"/>
        <v>46090</v>
      </c>
      <c r="L105" s="197" t="str">
        <f t="shared" si="19"/>
        <v>SLC</v>
      </c>
      <c r="M105" s="197" t="str">
        <f t="shared" si="20"/>
        <v>HANDY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33834</v>
      </c>
      <c r="R105" s="197">
        <f t="shared" si="23"/>
        <v>78923</v>
      </c>
      <c r="S105" s="198">
        <f t="shared" si="24"/>
        <v>46091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33853</v>
      </c>
      <c r="Z105" s="197">
        <f t="shared" si="29"/>
        <v>78949</v>
      </c>
      <c r="AA105" s="198">
        <f t="shared" si="30"/>
        <v>46092</v>
      </c>
      <c r="AB105" s="197" t="str">
        <f t="shared" si="31"/>
        <v>SLC</v>
      </c>
      <c r="AC105" s="197" t="str">
        <f t="shared" si="32"/>
        <v>SUNRISE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33872</v>
      </c>
      <c r="AH105" s="197">
        <f t="shared" si="35"/>
        <v>78889</v>
      </c>
      <c r="AI105" s="198">
        <f t="shared" si="36"/>
        <v>46093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33889</v>
      </c>
      <c r="AP105" s="197">
        <f t="shared" si="41"/>
        <v>78877</v>
      </c>
      <c r="AQ105" s="198">
        <f t="shared" si="42"/>
        <v>46094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33804</v>
      </c>
      <c r="B106" s="197">
        <f t="shared" si="47"/>
        <v>78292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SWIFT</v>
      </c>
      <c r="F106" s="197" t="str">
        <f t="shared" ref="F106:F115" si="51">IF(D14="","",D14)</f>
        <v/>
      </c>
      <c r="G106" s="197">
        <f t="shared" ref="G106:G115" si="52">IF(C14="","",C14)</f>
        <v>78292</v>
      </c>
      <c r="H106" s="200">
        <v>6</v>
      </c>
      <c r="I106" s="197">
        <f t="shared" si="17"/>
        <v>33818</v>
      </c>
      <c r="J106" s="197">
        <f t="shared" si="17"/>
        <v>78929</v>
      </c>
      <c r="K106" s="198">
        <f t="shared" si="18"/>
        <v>46090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33835</v>
      </c>
      <c r="R106" s="197">
        <f t="shared" si="23"/>
        <v>78924</v>
      </c>
      <c r="S106" s="198">
        <f t="shared" si="24"/>
        <v>46091</v>
      </c>
      <c r="T106" s="197" t="str">
        <f t="shared" si="25"/>
        <v>SLC</v>
      </c>
      <c r="U106" s="197" t="str">
        <f t="shared" si="26"/>
        <v>INTEGRITY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33854</v>
      </c>
      <c r="Z106" s="197">
        <f t="shared" si="29"/>
        <v>78950</v>
      </c>
      <c r="AA106" s="198">
        <f t="shared" si="30"/>
        <v>46092</v>
      </c>
      <c r="AB106" s="197" t="str">
        <f t="shared" si="31"/>
        <v>SLC</v>
      </c>
      <c r="AC106" s="197" t="str">
        <f t="shared" si="32"/>
        <v>INTEGRITY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33873</v>
      </c>
      <c r="AH106" s="197">
        <f t="shared" si="35"/>
        <v>78890</v>
      </c>
      <c r="AI106" s="198">
        <f t="shared" si="36"/>
        <v>46093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33890</v>
      </c>
      <c r="AP106" s="197">
        <f t="shared" si="41"/>
        <v>78878</v>
      </c>
      <c r="AQ106" s="198">
        <f t="shared" si="42"/>
        <v>46094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33805</v>
      </c>
      <c r="B107" s="197">
        <f t="shared" si="47"/>
        <v>78293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HANDY</v>
      </c>
      <c r="F107" s="197" t="str">
        <f t="shared" si="51"/>
        <v/>
      </c>
      <c r="G107" s="197">
        <f t="shared" si="52"/>
        <v>78293</v>
      </c>
      <c r="H107" s="200">
        <v>7</v>
      </c>
      <c r="I107" s="197">
        <f t="shared" ref="I107:J117" si="53">IF(K13="","",K13)</f>
        <v>33821</v>
      </c>
      <c r="J107" s="197">
        <f t="shared" si="53"/>
        <v>78936</v>
      </c>
      <c r="K107" s="198">
        <f t="shared" ref="K107:K117" si="54">IF(K13="","",$J$3)</f>
        <v>46090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33838</v>
      </c>
      <c r="R107" s="197">
        <f t="shared" si="59"/>
        <v>78927</v>
      </c>
      <c r="S107" s="198">
        <f t="shared" ref="S107:S117" si="60">IF(T13="","",$S$3)</f>
        <v>46091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33855</v>
      </c>
      <c r="Z107" s="197">
        <f t="shared" si="29"/>
        <v>78951</v>
      </c>
      <c r="AA107" s="198">
        <f t="shared" si="30"/>
        <v>46092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33874</v>
      </c>
      <c r="AH107" s="197">
        <f t="shared" si="35"/>
        <v>78891</v>
      </c>
      <c r="AI107" s="198">
        <f t="shared" si="36"/>
        <v>46093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33891</v>
      </c>
      <c r="AP107" s="197">
        <f t="shared" si="41"/>
        <v>78879</v>
      </c>
      <c r="AQ107" s="198">
        <f t="shared" si="42"/>
        <v>46094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33806</v>
      </c>
      <c r="B108" s="197">
        <f t="shared" si="47"/>
        <v>78294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HANDY</v>
      </c>
      <c r="F108" s="197" t="str">
        <f t="shared" si="51"/>
        <v/>
      </c>
      <c r="G108" s="197">
        <f t="shared" si="52"/>
        <v>78294</v>
      </c>
      <c r="H108" s="200">
        <v>8</v>
      </c>
      <c r="I108" s="197">
        <f t="shared" si="53"/>
        <v>33822</v>
      </c>
      <c r="J108" s="197">
        <f t="shared" si="53"/>
        <v>78937</v>
      </c>
      <c r="K108" s="198">
        <f t="shared" si="54"/>
        <v>46090</v>
      </c>
      <c r="L108" s="197" t="str">
        <f t="shared" si="55"/>
        <v>SLC</v>
      </c>
      <c r="M108" s="197" t="str">
        <f t="shared" si="56"/>
        <v>INTEGRITY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33839</v>
      </c>
      <c r="R108" s="197">
        <f t="shared" si="59"/>
        <v>78928</v>
      </c>
      <c r="S108" s="198">
        <f t="shared" si="60"/>
        <v>46091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33856</v>
      </c>
      <c r="Z108" s="197">
        <f t="shared" si="29"/>
        <v>78952</v>
      </c>
      <c r="AA108" s="198">
        <f t="shared" si="30"/>
        <v>46092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33875</v>
      </c>
      <c r="AH108" s="197">
        <f t="shared" si="35"/>
        <v>78892</v>
      </c>
      <c r="AI108" s="198">
        <f t="shared" si="36"/>
        <v>46093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33892</v>
      </c>
      <c r="AP108" s="197">
        <f t="shared" si="41"/>
        <v>78880</v>
      </c>
      <c r="AQ108" s="198">
        <f t="shared" si="42"/>
        <v>46094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33807</v>
      </c>
      <c r="B109" s="197">
        <f t="shared" si="47"/>
        <v>78295</v>
      </c>
      <c r="C109" s="198" t="str">
        <f t="shared" si="48"/>
        <v/>
      </c>
      <c r="D109" s="197" t="str">
        <f t="shared" si="49"/>
        <v>SLC</v>
      </c>
      <c r="E109" s="197" t="str">
        <f t="shared" si="50"/>
        <v>SAUER</v>
      </c>
      <c r="F109" s="197" t="str">
        <f t="shared" si="51"/>
        <v/>
      </c>
      <c r="G109" s="197">
        <f t="shared" si="52"/>
        <v>78295</v>
      </c>
      <c r="H109" s="200">
        <v>9</v>
      </c>
      <c r="I109" s="197">
        <f t="shared" si="53"/>
        <v>33823</v>
      </c>
      <c r="J109" s="197">
        <f t="shared" si="53"/>
        <v>78938</v>
      </c>
      <c r="K109" s="198">
        <f t="shared" si="54"/>
        <v>46090</v>
      </c>
      <c r="L109" s="197" t="str">
        <f t="shared" si="55"/>
        <v>SLC</v>
      </c>
      <c r="M109" s="197" t="str">
        <f t="shared" si="56"/>
        <v>INTEGRITY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33840</v>
      </c>
      <c r="R109" s="197">
        <f t="shared" si="59"/>
        <v>78930</v>
      </c>
      <c r="S109" s="198">
        <f t="shared" si="60"/>
        <v>46091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33859</v>
      </c>
      <c r="Z109" s="197">
        <f t="shared" si="65"/>
        <v>78956</v>
      </c>
      <c r="AA109" s="198">
        <f t="shared" ref="AA109:AA122" si="66">IF(B44="","",$A$32)</f>
        <v>46092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33878</v>
      </c>
      <c r="AH109" s="197">
        <f t="shared" si="71"/>
        <v>78941</v>
      </c>
      <c r="AI109" s="198">
        <f t="shared" ref="AI109:AI122" si="72">IF(K44="","",$J$32)</f>
        <v>46093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33895</v>
      </c>
      <c r="AP109" s="197">
        <f t="shared" si="77"/>
        <v>78883</v>
      </c>
      <c r="AQ109" s="198">
        <f t="shared" ref="AQ109:AQ122" si="78">IF(T44="","",$S$32)</f>
        <v>46094</v>
      </c>
      <c r="AR109" s="197" t="str">
        <f t="shared" ref="AR109:AR122" si="79">IF(S44="","",S44)</f>
        <v>SLC</v>
      </c>
      <c r="AS109" s="197" t="str">
        <f t="shared" ref="AS109:AS122" si="80">IF(W44="","",W44)</f>
        <v>HANDY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33808</v>
      </c>
      <c r="B110" s="197">
        <f t="shared" si="47"/>
        <v>78296</v>
      </c>
      <c r="C110" s="198" t="str">
        <f t="shared" si="48"/>
        <v/>
      </c>
      <c r="D110" s="197" t="str">
        <f t="shared" si="49"/>
        <v>SLC</v>
      </c>
      <c r="E110" s="197" t="str">
        <f t="shared" si="50"/>
        <v>CHR</v>
      </c>
      <c r="F110" s="197" t="str">
        <f t="shared" si="51"/>
        <v/>
      </c>
      <c r="G110" s="197">
        <f t="shared" si="52"/>
        <v>78296</v>
      </c>
      <c r="H110" s="200">
        <v>10</v>
      </c>
      <c r="I110" s="197">
        <f t="shared" si="53"/>
        <v>33824</v>
      </c>
      <c r="J110" s="197">
        <f t="shared" si="53"/>
        <v>78939</v>
      </c>
      <c r="K110" s="198">
        <f t="shared" si="54"/>
        <v>46090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33841</v>
      </c>
      <c r="R110" s="197">
        <f t="shared" si="59"/>
        <v>78931</v>
      </c>
      <c r="S110" s="198">
        <f t="shared" si="60"/>
        <v>46091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33860</v>
      </c>
      <c r="Z110" s="197">
        <f t="shared" si="65"/>
        <v>78957</v>
      </c>
      <c r="AA110" s="198">
        <f t="shared" si="66"/>
        <v>46092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33879</v>
      </c>
      <c r="AH110" s="197">
        <f t="shared" si="71"/>
        <v>78943</v>
      </c>
      <c r="AI110" s="198">
        <f t="shared" si="72"/>
        <v>46093</v>
      </c>
      <c r="AJ110" s="197" t="str">
        <f t="shared" si="73"/>
        <v>SLC</v>
      </c>
      <c r="AK110" s="197" t="str">
        <f t="shared" si="74"/>
        <v>HANDY</v>
      </c>
      <c r="AL110" s="197" t="str">
        <f t="shared" si="75"/>
        <v/>
      </c>
      <c r="AM110" s="197" t="str">
        <f t="shared" si="76"/>
        <v/>
      </c>
      <c r="AO110" s="197">
        <f t="shared" si="77"/>
        <v>33896</v>
      </c>
      <c r="AP110" s="197">
        <f t="shared" si="77"/>
        <v>78917</v>
      </c>
      <c r="AQ110" s="198">
        <f t="shared" si="78"/>
        <v>46094</v>
      </c>
      <c r="AR110" s="197" t="str">
        <f t="shared" si="79"/>
        <v>SLC</v>
      </c>
      <c r="AS110" s="197" t="str">
        <f t="shared" si="80"/>
        <v>SWIFT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33809</v>
      </c>
      <c r="B111" s="197">
        <f t="shared" si="47"/>
        <v>78297</v>
      </c>
      <c r="C111" s="198" t="str">
        <f t="shared" si="48"/>
        <v/>
      </c>
      <c r="D111" s="197" t="str">
        <f t="shared" si="49"/>
        <v>SLC</v>
      </c>
      <c r="E111" s="197" t="str">
        <f t="shared" si="50"/>
        <v>HANDY</v>
      </c>
      <c r="F111" s="197" t="str">
        <f t="shared" si="51"/>
        <v/>
      </c>
      <c r="G111" s="197">
        <f t="shared" si="52"/>
        <v>78297</v>
      </c>
      <c r="H111" s="200">
        <v>11</v>
      </c>
      <c r="I111" s="197">
        <f t="shared" si="53"/>
        <v>33825</v>
      </c>
      <c r="J111" s="197">
        <f t="shared" si="53"/>
        <v>78940</v>
      </c>
      <c r="K111" s="198">
        <f t="shared" si="54"/>
        <v>46090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33842</v>
      </c>
      <c r="R111" s="197">
        <f t="shared" si="59"/>
        <v>78932</v>
      </c>
      <c r="S111" s="198">
        <f t="shared" si="60"/>
        <v>46091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33861</v>
      </c>
      <c r="Z111" s="197">
        <f t="shared" si="65"/>
        <v>78958</v>
      </c>
      <c r="AA111" s="198">
        <f t="shared" si="66"/>
        <v>46092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33880</v>
      </c>
      <c r="AH111" s="197">
        <f t="shared" si="71"/>
        <v>78944</v>
      </c>
      <c r="AI111" s="198">
        <f t="shared" si="72"/>
        <v>46093</v>
      </c>
      <c r="AJ111" s="197" t="str">
        <f t="shared" si="73"/>
        <v>SLC</v>
      </c>
      <c r="AK111" s="197" t="str">
        <f t="shared" si="74"/>
        <v>SWIFT</v>
      </c>
      <c r="AL111" s="197" t="str">
        <f t="shared" si="75"/>
        <v/>
      </c>
      <c r="AM111" s="197" t="str">
        <f t="shared" si="76"/>
        <v/>
      </c>
      <c r="AO111" s="197">
        <f t="shared" si="77"/>
        <v>33897</v>
      </c>
      <c r="AP111" s="197">
        <f t="shared" si="77"/>
        <v>78998</v>
      </c>
      <c r="AQ111" s="198">
        <f t="shared" si="78"/>
        <v>46094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>
        <f t="shared" si="47"/>
        <v>33810</v>
      </c>
      <c r="B112" s="197" t="str">
        <f t="shared" si="47"/>
        <v>No shipment</v>
      </c>
      <c r="C112" s="198" t="str">
        <f t="shared" si="48"/>
        <v/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 t="str">
        <f t="shared" si="52"/>
        <v>No shipment</v>
      </c>
      <c r="H112" s="200">
        <v>12</v>
      </c>
      <c r="I112" s="197">
        <f t="shared" si="53"/>
        <v>33826</v>
      </c>
      <c r="J112" s="197">
        <f t="shared" si="53"/>
        <v>78942</v>
      </c>
      <c r="K112" s="198">
        <f t="shared" si="54"/>
        <v>46090</v>
      </c>
      <c r="L112" s="197" t="str">
        <f t="shared" si="55"/>
        <v>SLC</v>
      </c>
      <c r="M112" s="197" t="str">
        <f t="shared" si="56"/>
        <v>SWIFT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33843</v>
      </c>
      <c r="R112" s="197">
        <f t="shared" si="59"/>
        <v>78933</v>
      </c>
      <c r="S112" s="198">
        <f t="shared" si="60"/>
        <v>46091</v>
      </c>
      <c r="T112" s="197" t="str">
        <f t="shared" si="61"/>
        <v>SLC</v>
      </c>
      <c r="U112" s="197" t="str">
        <f t="shared" si="62"/>
        <v>SWIFT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33862</v>
      </c>
      <c r="Z112" s="197">
        <f t="shared" si="65"/>
        <v>78959</v>
      </c>
      <c r="AA112" s="198">
        <f t="shared" si="66"/>
        <v>46092</v>
      </c>
      <c r="AB112" s="197" t="str">
        <f t="shared" si="67"/>
        <v>SLC</v>
      </c>
      <c r="AC112" s="197" t="str">
        <f t="shared" si="68"/>
        <v>IDEAL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33881</v>
      </c>
      <c r="AH112" s="197">
        <f t="shared" si="71"/>
        <v>78996</v>
      </c>
      <c r="AI112" s="198">
        <f t="shared" si="72"/>
        <v>46093</v>
      </c>
      <c r="AJ112" s="197" t="str">
        <f t="shared" si="73"/>
        <v>LCP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33898</v>
      </c>
      <c r="AP112" s="197">
        <f t="shared" si="77"/>
        <v>78999</v>
      </c>
      <c r="AQ112" s="198">
        <f t="shared" si="78"/>
        <v>46094</v>
      </c>
      <c r="AR112" s="197" t="str">
        <f t="shared" si="79"/>
        <v>LCP</v>
      </c>
      <c r="AS112" s="197" t="str">
        <f t="shared" si="80"/>
        <v>INTEGRITY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>
        <f t="shared" si="47"/>
        <v>33811</v>
      </c>
      <c r="B113" s="197" t="str">
        <f t="shared" si="47"/>
        <v/>
      </c>
      <c r="C113" s="198" t="str">
        <f t="shared" si="48"/>
        <v/>
      </c>
      <c r="D113" s="197" t="str">
        <f t="shared" si="49"/>
        <v>IDF</v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33827</v>
      </c>
      <c r="J113" s="197">
        <f t="shared" si="53"/>
        <v>78953</v>
      </c>
      <c r="K113" s="198">
        <f t="shared" si="54"/>
        <v>46090</v>
      </c>
      <c r="L113" s="197" t="str">
        <f t="shared" si="55"/>
        <v>SLC</v>
      </c>
      <c r="M113" s="197" t="str">
        <f t="shared" si="56"/>
        <v>SWIFT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33844</v>
      </c>
      <c r="R113" s="197">
        <f t="shared" si="59"/>
        <v>78963</v>
      </c>
      <c r="S113" s="198">
        <f t="shared" si="60"/>
        <v>46091</v>
      </c>
      <c r="T113" s="197" t="str">
        <f t="shared" si="61"/>
        <v>SLC</v>
      </c>
      <c r="U113" s="197" t="str">
        <f t="shared" si="62"/>
        <v>SWIFT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33863</v>
      </c>
      <c r="Z113" s="197">
        <f t="shared" si="65"/>
        <v>78960</v>
      </c>
      <c r="AA113" s="198">
        <f t="shared" si="66"/>
        <v>46092</v>
      </c>
      <c r="AB113" s="197" t="str">
        <f t="shared" si="67"/>
        <v>SLC</v>
      </c>
      <c r="AC113" s="197" t="str">
        <f t="shared" si="68"/>
        <v>HANDY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33882</v>
      </c>
      <c r="AH113" s="197">
        <f t="shared" si="71"/>
        <v>78997</v>
      </c>
      <c r="AI113" s="198">
        <f t="shared" si="72"/>
        <v>46093</v>
      </c>
      <c r="AJ113" s="197" t="str">
        <f t="shared" si="73"/>
        <v>LCP</v>
      </c>
      <c r="AK113" s="197" t="str">
        <f t="shared" si="74"/>
        <v>INTEGRITY</v>
      </c>
      <c r="AL113" s="197" t="str">
        <f t="shared" si="75"/>
        <v/>
      </c>
      <c r="AM113" s="197" t="str">
        <f t="shared" si="76"/>
        <v/>
      </c>
      <c r="AO113" s="197">
        <f t="shared" si="77"/>
        <v>33899</v>
      </c>
      <c r="AP113" s="197">
        <f t="shared" si="77"/>
        <v>4501352748</v>
      </c>
      <c r="AQ113" s="198">
        <f t="shared" si="78"/>
        <v>46094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>
        <f t="shared" si="47"/>
        <v>33812</v>
      </c>
      <c r="B114" s="197" t="str">
        <f t="shared" si="47"/>
        <v/>
      </c>
      <c r="C114" s="198" t="str">
        <f t="shared" si="48"/>
        <v/>
      </c>
      <c r="D114" s="197" t="str">
        <f t="shared" si="49"/>
        <v>IDF</v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33828</v>
      </c>
      <c r="J114" s="197">
        <f t="shared" si="53"/>
        <v>78991</v>
      </c>
      <c r="K114" s="198">
        <f t="shared" si="54"/>
        <v>46090</v>
      </c>
      <c r="L114" s="197" t="str">
        <f t="shared" si="55"/>
        <v>LCP</v>
      </c>
      <c r="M114" s="197" t="str">
        <f t="shared" si="56"/>
        <v>INTEGIRTY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33845</v>
      </c>
      <c r="R114" s="197">
        <f t="shared" si="59"/>
        <v>78994</v>
      </c>
      <c r="S114" s="198">
        <f t="shared" si="60"/>
        <v>46091</v>
      </c>
      <c r="T114" s="197" t="str">
        <f t="shared" si="61"/>
        <v>LCP</v>
      </c>
      <c r="U114" s="197" t="str">
        <f t="shared" si="62"/>
        <v>INTEGIRTY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33864</v>
      </c>
      <c r="Z114" s="197">
        <f t="shared" si="65"/>
        <v>78961</v>
      </c>
      <c r="AA114" s="198">
        <f t="shared" si="66"/>
        <v>46092</v>
      </c>
      <c r="AB114" s="197" t="str">
        <f t="shared" si="67"/>
        <v>SLC</v>
      </c>
      <c r="AC114" s="197" t="str">
        <f t="shared" si="68"/>
        <v>INTEGRITY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33883</v>
      </c>
      <c r="AH114" s="197">
        <f t="shared" si="71"/>
        <v>4501352413</v>
      </c>
      <c r="AI114" s="198">
        <f t="shared" si="72"/>
        <v>46093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33900</v>
      </c>
      <c r="AP114" s="197">
        <f t="shared" si="77"/>
        <v>4501352749</v>
      </c>
      <c r="AQ114" s="198">
        <f t="shared" si="78"/>
        <v>46094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33829</v>
      </c>
      <c r="J115" s="197">
        <f t="shared" si="53"/>
        <v>78993</v>
      </c>
      <c r="K115" s="198">
        <f t="shared" si="54"/>
        <v>46090</v>
      </c>
      <c r="L115" s="197" t="str">
        <f t="shared" si="55"/>
        <v>LCP</v>
      </c>
      <c r="M115" s="197" t="str">
        <f t="shared" si="56"/>
        <v>INTEGIRTY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33846</v>
      </c>
      <c r="R115" s="197">
        <f t="shared" si="59"/>
        <v>78995</v>
      </c>
      <c r="S115" s="198">
        <f t="shared" si="60"/>
        <v>46091</v>
      </c>
      <c r="T115" s="197" t="str">
        <f t="shared" si="61"/>
        <v>LCP</v>
      </c>
      <c r="U115" s="197" t="str">
        <f t="shared" si="62"/>
        <v>INTEGIRTY</v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33865</v>
      </c>
      <c r="Z115" s="197">
        <f t="shared" si="65"/>
        <v>78962</v>
      </c>
      <c r="AA115" s="198">
        <f t="shared" si="66"/>
        <v>46092</v>
      </c>
      <c r="AB115" s="197" t="str">
        <f t="shared" si="67"/>
        <v>SLC</v>
      </c>
      <c r="AC115" s="197" t="str">
        <f t="shared" si="68"/>
        <v>SWIFT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33884</v>
      </c>
      <c r="AH115" s="197">
        <f t="shared" si="71"/>
        <v>4501352414</v>
      </c>
      <c r="AI115" s="198">
        <f t="shared" si="72"/>
        <v>46093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33901</v>
      </c>
      <c r="AP115" s="197">
        <f t="shared" si="77"/>
        <v>4501352752</v>
      </c>
      <c r="AQ115" s="198">
        <f t="shared" si="78"/>
        <v>46094</v>
      </c>
      <c r="AR115" s="197" t="str">
        <f t="shared" si="79"/>
        <v>IDF</v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33847</v>
      </c>
      <c r="R116" s="197">
        <f t="shared" si="59"/>
        <v>4501351823</v>
      </c>
      <c r="S116" s="198">
        <f t="shared" si="60"/>
        <v>46091</v>
      </c>
      <c r="T116" s="197" t="str">
        <f t="shared" si="61"/>
        <v>IDF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33866</v>
      </c>
      <c r="Z116" s="197">
        <f t="shared" si="65"/>
        <v>4501352076</v>
      </c>
      <c r="AA116" s="198">
        <f t="shared" si="66"/>
        <v>46092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30040294</v>
      </c>
      <c r="J117" s="197" t="str">
        <f t="shared" si="53"/>
        <v>GPI</v>
      </c>
      <c r="K117" s="198">
        <f t="shared" si="54"/>
        <v>46090</v>
      </c>
      <c r="L117" s="197" t="str">
        <f t="shared" si="55"/>
        <v>RECEIVING</v>
      </c>
      <c r="M117" s="197" t="str">
        <f t="shared" si="56"/>
        <v/>
      </c>
      <c r="N117" s="197">
        <f t="shared" si="57"/>
        <v>754751</v>
      </c>
      <c r="O117" s="197" t="str">
        <f t="shared" si="58"/>
        <v/>
      </c>
      <c r="P117" s="200"/>
      <c r="Q117" s="197">
        <f t="shared" si="59"/>
        <v>33848</v>
      </c>
      <c r="R117" s="197">
        <f t="shared" si="59"/>
        <v>4501351824</v>
      </c>
      <c r="S117" s="198">
        <f t="shared" si="60"/>
        <v>46091</v>
      </c>
      <c r="T117" s="197" t="str">
        <f t="shared" si="61"/>
        <v>IDF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33867</v>
      </c>
      <c r="Z117" s="197">
        <f t="shared" si="65"/>
        <v>4501352077</v>
      </c>
      <c r="AA117" s="198">
        <f t="shared" si="66"/>
        <v>46092</v>
      </c>
      <c r="AB117" s="197" t="str">
        <f t="shared" si="67"/>
        <v>IDF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30040088</v>
      </c>
      <c r="AH117" s="197" t="str">
        <f t="shared" si="71"/>
        <v>GPI</v>
      </c>
      <c r="AI117" s="198">
        <f t="shared" si="72"/>
        <v>46093</v>
      </c>
      <c r="AJ117" s="197" t="str">
        <f t="shared" si="73"/>
        <v>RECEIVING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30040236</v>
      </c>
      <c r="J118" s="197" t="str">
        <f t="shared" si="84"/>
        <v>CAPS</v>
      </c>
      <c r="K118" s="198">
        <f>IF(K25="","",$J$3)</f>
        <v>46090</v>
      </c>
      <c r="L118" s="197" t="str">
        <f>IF(J25="","",J25)</f>
        <v>RECEIVING</v>
      </c>
      <c r="M118" s="197" t="str">
        <f>IF(N25="","",N25)</f>
        <v/>
      </c>
      <c r="N118" s="197">
        <f>IF(M25="","",M25)</f>
        <v>756120</v>
      </c>
      <c r="O118" s="197" t="str">
        <f>IF(P25="","",P25)</f>
        <v/>
      </c>
      <c r="P118" s="200"/>
      <c r="Q118" s="197">
        <f t="shared" ref="Q118:R121" si="85">IF(T25="","",T25)</f>
        <v>30040237</v>
      </c>
      <c r="R118" s="197" t="str">
        <f t="shared" si="85"/>
        <v>CAPS</v>
      </c>
      <c r="S118" s="198">
        <f>IF(T25="","",$S$3)</f>
        <v>46091</v>
      </c>
      <c r="T118" s="197" t="str">
        <f>IF(S25="","",S25)</f>
        <v>RECEIVING</v>
      </c>
      <c r="U118" s="197" t="str">
        <f>IF(W25="","",W25)</f>
        <v/>
      </c>
      <c r="V118" s="197">
        <f>IF(V25="","",V25)</f>
        <v>756120</v>
      </c>
      <c r="W118" s="197" t="str">
        <f>IF(Y25="","",Y25)</f>
        <v/>
      </c>
      <c r="X118" s="200"/>
      <c r="Y118" s="197">
        <f t="shared" si="65"/>
        <v>30040501</v>
      </c>
      <c r="Z118" s="197" t="str">
        <f t="shared" si="65"/>
        <v>CHEP</v>
      </c>
      <c r="AA118" s="198">
        <f t="shared" si="66"/>
        <v>46092</v>
      </c>
      <c r="AB118" s="197" t="str">
        <f t="shared" si="67"/>
        <v>RECEIVING</v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30040502</v>
      </c>
      <c r="AH118" s="197" t="str">
        <f t="shared" si="71"/>
        <v>CHEP</v>
      </c>
      <c r="AI118" s="198">
        <f t="shared" si="72"/>
        <v>46093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30040503</v>
      </c>
      <c r="AP118" s="197" t="str">
        <f t="shared" si="77"/>
        <v>CHEP</v>
      </c>
      <c r="AQ118" s="198">
        <f t="shared" si="78"/>
        <v>46094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30040238</v>
      </c>
      <c r="J119" s="197" t="str">
        <f t="shared" si="84"/>
        <v>CAPS</v>
      </c>
      <c r="K119" s="198">
        <f>IF(K26="","",$J$3)</f>
        <v>46090</v>
      </c>
      <c r="L119" s="197" t="str">
        <f>IF(J26="","",J26)</f>
        <v>RECEIVING</v>
      </c>
      <c r="M119" s="197" t="str">
        <f>IF(N26="","",N26)</f>
        <v/>
      </c>
      <c r="N119" s="197">
        <f>IF(M26="","",M26)</f>
        <v>756120</v>
      </c>
      <c r="O119" s="197" t="str">
        <f>IF(P26="","",P26)</f>
        <v/>
      </c>
      <c r="P119" s="200"/>
      <c r="Q119" s="197">
        <f t="shared" si="85"/>
        <v>30040198</v>
      </c>
      <c r="R119" s="197" t="str">
        <f t="shared" si="85"/>
        <v>CGP</v>
      </c>
      <c r="S119" s="198">
        <f>IF(T26="","",$S$3)</f>
        <v>46091</v>
      </c>
      <c r="T119" s="197" t="str">
        <f>IF(S26="","",S26)</f>
        <v>RECEIVING</v>
      </c>
      <c r="U119" s="197" t="str">
        <f>IF(W26="","",W26)</f>
        <v/>
      </c>
      <c r="V119" s="197">
        <f>IF(V26="","",V26)</f>
        <v>756093</v>
      </c>
      <c r="W119" s="197" t="str">
        <f>IF(Y26="","",Y26)</f>
        <v/>
      </c>
      <c r="X119" s="200"/>
      <c r="Y119" s="197">
        <f t="shared" si="65"/>
        <v>30040228</v>
      </c>
      <c r="Z119" s="197" t="str">
        <f t="shared" si="65"/>
        <v>PCA</v>
      </c>
      <c r="AA119" s="198">
        <f t="shared" si="66"/>
        <v>46092</v>
      </c>
      <c r="AB119" s="197" t="str">
        <f>IF(A55="","",A55)</f>
        <v>RECEIVING</v>
      </c>
      <c r="AC119" s="197" t="str">
        <f t="shared" si="68"/>
        <v/>
      </c>
      <c r="AD119" s="197">
        <f t="shared" si="69"/>
        <v>756152</v>
      </c>
      <c r="AE119" s="197" t="str">
        <f t="shared" si="70"/>
        <v/>
      </c>
      <c r="AF119" s="200"/>
      <c r="AG119" s="197">
        <f t="shared" si="71"/>
        <v>30040069</v>
      </c>
      <c r="AH119" s="197" t="str">
        <f t="shared" si="71"/>
        <v>CAPS</v>
      </c>
      <c r="AI119" s="198">
        <f t="shared" si="72"/>
        <v>46093</v>
      </c>
      <c r="AJ119" s="197" t="str">
        <f t="shared" si="73"/>
        <v>RECEIVING</v>
      </c>
      <c r="AK119" s="197" t="str">
        <f t="shared" si="74"/>
        <v/>
      </c>
      <c r="AL119" s="197">
        <f t="shared" si="75"/>
        <v>756152</v>
      </c>
      <c r="AM119" s="197" t="str">
        <f t="shared" si="76"/>
        <v/>
      </c>
      <c r="AO119" s="197">
        <f t="shared" si="77"/>
        <v>30040194</v>
      </c>
      <c r="AP119" s="197" t="str">
        <f t="shared" si="77"/>
        <v>PCA</v>
      </c>
      <c r="AQ119" s="198">
        <f t="shared" si="78"/>
        <v>46094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>735009-A</v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30040487</v>
      </c>
      <c r="J120" s="197" t="str">
        <f t="shared" si="84"/>
        <v>AMCOR</v>
      </c>
      <c r="K120" s="198">
        <f>IF(K27="","",$J$3)</f>
        <v>46090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>MIX</v>
      </c>
      <c r="O120" s="197" t="str">
        <f>IF(P27="","",P27)</f>
        <v/>
      </c>
      <c r="P120" s="200"/>
      <c r="Q120" s="197">
        <f t="shared" si="85"/>
        <v>30040227</v>
      </c>
      <c r="R120" s="197" t="str">
        <f t="shared" si="85"/>
        <v>PCA</v>
      </c>
      <c r="S120" s="198">
        <f>IF(T27="","",$S$3)</f>
        <v>46091</v>
      </c>
      <c r="T120" s="197" t="str">
        <f>IF(S27="","",S27)</f>
        <v>RECEIVING</v>
      </c>
      <c r="U120" s="197" t="str">
        <f>IF(W27="","",W27)</f>
        <v/>
      </c>
      <c r="V120" s="197">
        <f>IF(V27="","",V27)</f>
        <v>756151</v>
      </c>
      <c r="W120" s="197" t="str">
        <f>IF(Y27="","",Y27)</f>
        <v/>
      </c>
      <c r="X120" s="200"/>
      <c r="Y120" s="197">
        <f t="shared" si="65"/>
        <v>30040551</v>
      </c>
      <c r="Z120" s="197" t="str">
        <f t="shared" si="65"/>
        <v>GPI</v>
      </c>
      <c r="AA120" s="198">
        <f t="shared" si="66"/>
        <v>46092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>MIX</v>
      </c>
      <c r="AE120" s="197" t="str">
        <f t="shared" si="70"/>
        <v/>
      </c>
      <c r="AF120" s="200"/>
      <c r="AG120" s="197">
        <f t="shared" si="71"/>
        <v>30040489</v>
      </c>
      <c r="AH120" s="197" t="str">
        <f t="shared" si="71"/>
        <v>AMCOR</v>
      </c>
      <c r="AI120" s="198">
        <f t="shared" si="72"/>
        <v>46093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>MIX</v>
      </c>
      <c r="AM120" s="197" t="str">
        <f t="shared" si="76"/>
        <v/>
      </c>
      <c r="AO120" s="197">
        <f t="shared" si="77"/>
        <v>30040229</v>
      </c>
      <c r="AP120" s="197" t="str">
        <f t="shared" si="77"/>
        <v>PCA</v>
      </c>
      <c r="AQ120" s="198">
        <f t="shared" si="78"/>
        <v>46094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30040535</v>
      </c>
      <c r="J121" s="197" t="str">
        <f t="shared" si="84"/>
        <v>SCHOLLE</v>
      </c>
      <c r="K121" s="198">
        <f>IF(K28="","",$J$3)</f>
        <v>46090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>MIX</v>
      </c>
      <c r="O121" s="197" t="str">
        <f>IF(P28="","",P28)</f>
        <v/>
      </c>
      <c r="P121" s="200"/>
      <c r="Q121" s="197">
        <f t="shared" si="85"/>
        <v>30040296</v>
      </c>
      <c r="R121" s="197" t="str">
        <f t="shared" si="85"/>
        <v>GPI</v>
      </c>
      <c r="S121" s="198">
        <f>IF(T28="","",$S$3)</f>
        <v>46091</v>
      </c>
      <c r="T121" s="197" t="str">
        <f>IF(S28="","",S28)</f>
        <v>RECEIVING</v>
      </c>
      <c r="U121" s="197" t="str">
        <f>IF(W28="","",W28)</f>
        <v/>
      </c>
      <c r="V121" s="197">
        <f>IF(V28="","",V28)</f>
        <v>754687</v>
      </c>
      <c r="W121" s="197" t="str">
        <f>IF(Y28="","",Y28)</f>
        <v/>
      </c>
      <c r="X121" s="200"/>
      <c r="Y121" s="197">
        <f t="shared" si="65"/>
        <v>30040295</v>
      </c>
      <c r="Z121" s="197" t="str">
        <f t="shared" si="65"/>
        <v>GPI</v>
      </c>
      <c r="AA121" s="198">
        <f t="shared" si="66"/>
        <v>46092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30040305</v>
      </c>
      <c r="AH121" s="197" t="str">
        <f t="shared" si="71"/>
        <v>SCHOLLE</v>
      </c>
      <c r="AI121" s="198">
        <f t="shared" si="72"/>
        <v>46093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>MIX</v>
      </c>
      <c r="AM121" s="197" t="str">
        <f>IF(O56="","",O56)</f>
        <v>9AM</v>
      </c>
      <c r="AO121" s="197">
        <f t="shared" si="77"/>
        <v>30040317</v>
      </c>
      <c r="AP121" s="197" t="str">
        <f t="shared" si="77"/>
        <v>PCA</v>
      </c>
      <c r="AQ121" s="198">
        <f t="shared" si="78"/>
        <v>46094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30040392</v>
      </c>
      <c r="J122" s="197" t="str">
        <f t="shared" si="87"/>
        <v>GPI</v>
      </c>
      <c r="K122" s="198">
        <f>IF(K30="","",$J$3)</f>
        <v>46090</v>
      </c>
      <c r="L122" s="197" t="str">
        <f>IF(J30="","",J30)</f>
        <v>RECEIVING</v>
      </c>
      <c r="M122" s="197" t="str">
        <f>IF(N30="","",N30)</f>
        <v/>
      </c>
      <c r="N122" s="197">
        <f>IF(M30="","",M30)</f>
        <v>754775</v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30040394</v>
      </c>
      <c r="Z122" s="197" t="str">
        <f t="shared" si="65"/>
        <v>GPI</v>
      </c>
      <c r="AA122" s="198">
        <f t="shared" si="66"/>
        <v>46092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30040239</v>
      </c>
      <c r="AH122" s="197" t="str">
        <f t="shared" si="71"/>
        <v>CHEP</v>
      </c>
      <c r="AI122" s="198">
        <f t="shared" si="72"/>
        <v>46093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30040062</v>
      </c>
      <c r="AP122" s="197" t="str">
        <f t="shared" si="77"/>
        <v>CAPS</v>
      </c>
      <c r="AQ122" s="198">
        <f t="shared" si="78"/>
        <v>46094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78328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78245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78246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78247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78248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78288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78291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78292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78293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78294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78295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78296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78297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 t="str">
        <f t="shared" si="91"/>
        <v>No shipment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78945</v>
      </c>
      <c r="B153" s="202">
        <f t="shared" si="94"/>
        <v>0</v>
      </c>
    </row>
    <row r="154" spans="1:45" x14ac:dyDescent="0.25">
      <c r="A154" s="200">
        <f t="shared" si="93"/>
        <v>78946</v>
      </c>
      <c r="B154" s="202">
        <f t="shared" si="94"/>
        <v>0</v>
      </c>
    </row>
    <row r="155" spans="1:45" x14ac:dyDescent="0.25">
      <c r="A155" s="200">
        <f t="shared" si="93"/>
        <v>78947</v>
      </c>
      <c r="B155" s="202">
        <f t="shared" si="94"/>
        <v>0</v>
      </c>
    </row>
    <row r="156" spans="1:45" x14ac:dyDescent="0.25">
      <c r="A156" s="200">
        <f t="shared" si="93"/>
        <v>78948</v>
      </c>
      <c r="B156" s="202">
        <f t="shared" si="94"/>
        <v>0</v>
      </c>
    </row>
    <row r="157" spans="1:45" x14ac:dyDescent="0.25">
      <c r="A157" s="200">
        <f t="shared" si="93"/>
        <v>78949</v>
      </c>
      <c r="B157" s="202">
        <f t="shared" si="94"/>
        <v>0</v>
      </c>
    </row>
    <row r="158" spans="1:45" x14ac:dyDescent="0.25">
      <c r="A158" s="200">
        <f t="shared" si="93"/>
        <v>78950</v>
      </c>
      <c r="B158" s="202">
        <f t="shared" si="94"/>
        <v>0</v>
      </c>
    </row>
    <row r="159" spans="1:45" x14ac:dyDescent="0.25">
      <c r="A159" s="200">
        <f t="shared" si="93"/>
        <v>78951</v>
      </c>
      <c r="B159" s="202">
        <f t="shared" si="94"/>
        <v>0</v>
      </c>
    </row>
    <row r="160" spans="1:45" x14ac:dyDescent="0.25">
      <c r="A160" s="200">
        <f t="shared" si="93"/>
        <v>78952</v>
      </c>
      <c r="B160" s="202">
        <f t="shared" si="94"/>
        <v>0</v>
      </c>
    </row>
    <row r="161" spans="1:2" x14ac:dyDescent="0.25">
      <c r="A161" s="200">
        <f t="shared" ref="A161:A174" si="95">C44</f>
        <v>78956</v>
      </c>
      <c r="B161" s="202">
        <f t="shared" ref="B161:B174" si="96">F44</f>
        <v>0</v>
      </c>
    </row>
    <row r="162" spans="1:2" x14ac:dyDescent="0.25">
      <c r="A162" s="200">
        <f t="shared" si="95"/>
        <v>78957</v>
      </c>
      <c r="B162" s="202">
        <f t="shared" si="96"/>
        <v>0</v>
      </c>
    </row>
    <row r="163" spans="1:2" x14ac:dyDescent="0.25">
      <c r="A163" s="200">
        <f t="shared" si="95"/>
        <v>78958</v>
      </c>
      <c r="B163" s="202">
        <f t="shared" si="96"/>
        <v>0</v>
      </c>
    </row>
    <row r="164" spans="1:2" x14ac:dyDescent="0.25">
      <c r="A164" s="200">
        <f t="shared" si="95"/>
        <v>78959</v>
      </c>
      <c r="B164" s="202">
        <f t="shared" si="96"/>
        <v>0</v>
      </c>
    </row>
    <row r="165" spans="1:2" x14ac:dyDescent="0.25">
      <c r="A165" s="200">
        <f t="shared" si="95"/>
        <v>78960</v>
      </c>
      <c r="B165" s="202">
        <f t="shared" si="96"/>
        <v>0</v>
      </c>
    </row>
    <row r="166" spans="1:2" x14ac:dyDescent="0.25">
      <c r="A166" s="200">
        <f t="shared" si="95"/>
        <v>78961</v>
      </c>
      <c r="B166" s="202">
        <f t="shared" si="96"/>
        <v>0</v>
      </c>
    </row>
    <row r="167" spans="1:2" x14ac:dyDescent="0.25">
      <c r="A167" s="200">
        <f t="shared" si="95"/>
        <v>78962</v>
      </c>
      <c r="B167" s="202">
        <f t="shared" si="96"/>
        <v>0</v>
      </c>
    </row>
    <row r="168" spans="1:2" x14ac:dyDescent="0.25">
      <c r="A168" s="200">
        <f t="shared" si="95"/>
        <v>4501352076</v>
      </c>
      <c r="B168" s="202">
        <f t="shared" si="96"/>
        <v>0</v>
      </c>
    </row>
    <row r="169" spans="1:2" x14ac:dyDescent="0.25">
      <c r="A169" s="200">
        <f t="shared" si="95"/>
        <v>4501352077</v>
      </c>
      <c r="B169" s="202">
        <f t="shared" si="96"/>
        <v>0</v>
      </c>
    </row>
    <row r="170" spans="1:2" x14ac:dyDescent="0.25">
      <c r="A170" s="200" t="str">
        <f t="shared" si="95"/>
        <v>CHEP</v>
      </c>
      <c r="B170" s="202">
        <f t="shared" si="96"/>
        <v>0</v>
      </c>
    </row>
    <row r="171" spans="1:2" x14ac:dyDescent="0.25">
      <c r="A171" s="200" t="str">
        <f t="shared" si="95"/>
        <v>PCA</v>
      </c>
      <c r="B171" s="202" t="str">
        <f t="shared" si="96"/>
        <v>11AM</v>
      </c>
    </row>
    <row r="172" spans="1:2" x14ac:dyDescent="0.25">
      <c r="A172" s="200" t="str">
        <f t="shared" si="95"/>
        <v>GPI</v>
      </c>
      <c r="B172" s="202" t="str">
        <f t="shared" si="96"/>
        <v>8AM</v>
      </c>
    </row>
    <row r="173" spans="1:2" x14ac:dyDescent="0.25">
      <c r="A173" s="200" t="str">
        <f t="shared" si="95"/>
        <v>GPI</v>
      </c>
      <c r="B173" s="202" t="str">
        <f t="shared" si="96"/>
        <v>7AM</v>
      </c>
    </row>
    <row r="174" spans="1:2" x14ac:dyDescent="0.25">
      <c r="A174" s="200" t="str">
        <f t="shared" si="95"/>
        <v>GPI</v>
      </c>
      <c r="B174" s="202" t="str">
        <f t="shared" si="96"/>
        <v>12PM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78874</v>
      </c>
      <c r="B176" s="203">
        <f t="shared" ref="B176:B181" si="98">O5</f>
        <v>0</v>
      </c>
    </row>
    <row r="177" spans="1:2" x14ac:dyDescent="0.25">
      <c r="A177" s="129">
        <f t="shared" si="97"/>
        <v>78885</v>
      </c>
      <c r="B177" s="203">
        <f t="shared" si="98"/>
        <v>0</v>
      </c>
    </row>
    <row r="178" spans="1:2" x14ac:dyDescent="0.25">
      <c r="A178" s="129">
        <f t="shared" si="97"/>
        <v>78898</v>
      </c>
      <c r="B178" s="203">
        <f t="shared" si="98"/>
        <v>0</v>
      </c>
    </row>
    <row r="179" spans="1:2" x14ac:dyDescent="0.25">
      <c r="A179" s="129">
        <f t="shared" si="97"/>
        <v>78909</v>
      </c>
      <c r="B179" s="203">
        <f t="shared" si="98"/>
        <v>0</v>
      </c>
    </row>
    <row r="180" spans="1:2" x14ac:dyDescent="0.25">
      <c r="A180" s="129">
        <f t="shared" si="97"/>
        <v>78918</v>
      </c>
      <c r="B180" s="203">
        <f t="shared" si="98"/>
        <v>0</v>
      </c>
    </row>
    <row r="181" spans="1:2" x14ac:dyDescent="0.25">
      <c r="A181" s="129">
        <f t="shared" si="97"/>
        <v>78929</v>
      </c>
      <c r="B181" s="203">
        <f t="shared" si="98"/>
        <v>0</v>
      </c>
    </row>
    <row r="182" spans="1:2" x14ac:dyDescent="0.25">
      <c r="A182" s="129">
        <f t="shared" ref="A182:A192" si="99">L13</f>
        <v>78936</v>
      </c>
      <c r="B182" s="203">
        <f t="shared" ref="B182:B192" si="100">O13</f>
        <v>0</v>
      </c>
    </row>
    <row r="183" spans="1:2" x14ac:dyDescent="0.25">
      <c r="A183" s="129">
        <f t="shared" si="99"/>
        <v>78937</v>
      </c>
      <c r="B183" s="203">
        <f t="shared" si="100"/>
        <v>0</v>
      </c>
    </row>
    <row r="184" spans="1:2" x14ac:dyDescent="0.25">
      <c r="A184" s="129">
        <f t="shared" si="99"/>
        <v>78938</v>
      </c>
      <c r="B184" s="203">
        <f t="shared" si="100"/>
        <v>0</v>
      </c>
    </row>
    <row r="185" spans="1:2" x14ac:dyDescent="0.25">
      <c r="A185" s="129">
        <f t="shared" si="99"/>
        <v>78939</v>
      </c>
      <c r="B185" s="203">
        <f t="shared" si="100"/>
        <v>0</v>
      </c>
    </row>
    <row r="186" spans="1:2" x14ac:dyDescent="0.25">
      <c r="A186" s="129">
        <f t="shared" si="99"/>
        <v>78940</v>
      </c>
      <c r="B186" s="203">
        <f t="shared" si="100"/>
        <v>0</v>
      </c>
    </row>
    <row r="187" spans="1:2" x14ac:dyDescent="0.25">
      <c r="A187" s="129">
        <f t="shared" si="99"/>
        <v>78942</v>
      </c>
      <c r="B187" s="203">
        <f t="shared" si="100"/>
        <v>0</v>
      </c>
    </row>
    <row r="188" spans="1:2" x14ac:dyDescent="0.25">
      <c r="A188" s="129">
        <f t="shared" si="99"/>
        <v>78953</v>
      </c>
      <c r="B188" s="203">
        <f t="shared" si="100"/>
        <v>0</v>
      </c>
    </row>
    <row r="189" spans="1:2" x14ac:dyDescent="0.25">
      <c r="A189" s="129">
        <f t="shared" si="99"/>
        <v>78991</v>
      </c>
      <c r="B189" s="203">
        <f t="shared" si="100"/>
        <v>0</v>
      </c>
    </row>
    <row r="190" spans="1:2" x14ac:dyDescent="0.25">
      <c r="A190" s="129">
        <f t="shared" si="99"/>
        <v>78993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 t="str">
        <f t="shared" si="99"/>
        <v>GPI</v>
      </c>
      <c r="B192" s="203" t="str">
        <f t="shared" si="100"/>
        <v>12pm</v>
      </c>
    </row>
    <row r="193" spans="1:2" x14ac:dyDescent="0.25">
      <c r="A193" s="129" t="str">
        <f>L25</f>
        <v>CAPS</v>
      </c>
      <c r="B193" s="203" t="str">
        <f>O25</f>
        <v>10AM</v>
      </c>
    </row>
    <row r="194" spans="1:2" x14ac:dyDescent="0.25">
      <c r="A194" s="129" t="str">
        <f>L26</f>
        <v>CAPS</v>
      </c>
      <c r="B194" s="203" t="str">
        <f>O26</f>
        <v>11AM</v>
      </c>
    </row>
    <row r="195" spans="1:2" x14ac:dyDescent="0.25">
      <c r="A195" s="129" t="str">
        <f>L27</f>
        <v>AMCOR</v>
      </c>
      <c r="B195" s="203" t="str">
        <f>O27</f>
        <v>8AM</v>
      </c>
    </row>
    <row r="196" spans="1:2" x14ac:dyDescent="0.25">
      <c r="A196" s="129" t="str">
        <f>L28</f>
        <v>SCHOLLE</v>
      </c>
      <c r="B196" s="203" t="str">
        <f>O28</f>
        <v>9AM</v>
      </c>
    </row>
    <row r="197" spans="1:2" x14ac:dyDescent="0.25">
      <c r="A197" s="129" t="str">
        <f>L30</f>
        <v>GPI</v>
      </c>
      <c r="B197" s="203" t="str">
        <f>O30</f>
        <v>2pm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78884</v>
      </c>
      <c r="B202" s="203">
        <f t="shared" si="102"/>
        <v>0</v>
      </c>
    </row>
    <row r="203" spans="1:2" x14ac:dyDescent="0.25">
      <c r="A203" s="129">
        <f t="shared" si="101"/>
        <v>78886</v>
      </c>
      <c r="B203" s="203">
        <f t="shared" si="102"/>
        <v>0</v>
      </c>
    </row>
    <row r="204" spans="1:2" x14ac:dyDescent="0.25">
      <c r="A204" s="129">
        <f t="shared" si="101"/>
        <v>78887</v>
      </c>
      <c r="B204" s="203">
        <f t="shared" si="102"/>
        <v>0</v>
      </c>
    </row>
    <row r="205" spans="1:2" x14ac:dyDescent="0.25">
      <c r="A205" s="129">
        <f t="shared" si="101"/>
        <v>78888</v>
      </c>
      <c r="B205" s="203">
        <f t="shared" si="102"/>
        <v>0</v>
      </c>
    </row>
    <row r="206" spans="1:2" x14ac:dyDescent="0.25">
      <c r="A206" s="129">
        <f t="shared" si="101"/>
        <v>78889</v>
      </c>
      <c r="B206" s="203">
        <f t="shared" si="102"/>
        <v>0</v>
      </c>
    </row>
    <row r="207" spans="1:2" x14ac:dyDescent="0.25">
      <c r="A207" s="129">
        <f t="shared" si="101"/>
        <v>78890</v>
      </c>
      <c r="B207" s="203">
        <f t="shared" si="102"/>
        <v>0</v>
      </c>
    </row>
    <row r="208" spans="1:2" x14ac:dyDescent="0.25">
      <c r="A208" s="129">
        <f t="shared" si="101"/>
        <v>78891</v>
      </c>
      <c r="B208" s="203">
        <f t="shared" si="102"/>
        <v>0</v>
      </c>
    </row>
    <row r="209" spans="1:2" x14ac:dyDescent="0.25">
      <c r="A209" s="129">
        <f t="shared" si="101"/>
        <v>78892</v>
      </c>
      <c r="B209" s="203">
        <f t="shared" si="102"/>
        <v>0</v>
      </c>
    </row>
    <row r="210" spans="1:2" x14ac:dyDescent="0.25">
      <c r="A210" s="129">
        <f t="shared" ref="A210:A223" si="103">L44</f>
        <v>78941</v>
      </c>
      <c r="B210" s="203">
        <f t="shared" ref="B210:B223" si="104">O44</f>
        <v>0</v>
      </c>
    </row>
    <row r="211" spans="1:2" x14ac:dyDescent="0.25">
      <c r="A211" s="129">
        <f t="shared" si="103"/>
        <v>78943</v>
      </c>
      <c r="B211" s="203">
        <f t="shared" si="104"/>
        <v>0</v>
      </c>
    </row>
    <row r="212" spans="1:2" x14ac:dyDescent="0.25">
      <c r="A212" s="129">
        <f t="shared" si="103"/>
        <v>78944</v>
      </c>
      <c r="B212" s="203">
        <f t="shared" si="104"/>
        <v>0</v>
      </c>
    </row>
    <row r="213" spans="1:2" x14ac:dyDescent="0.25">
      <c r="A213" s="129">
        <f t="shared" si="103"/>
        <v>78996</v>
      </c>
      <c r="B213" s="203">
        <f t="shared" si="104"/>
        <v>0</v>
      </c>
    </row>
    <row r="214" spans="1:2" x14ac:dyDescent="0.25">
      <c r="A214" s="129">
        <f t="shared" si="103"/>
        <v>78997</v>
      </c>
      <c r="B214" s="203">
        <f t="shared" si="104"/>
        <v>0</v>
      </c>
    </row>
    <row r="215" spans="1:2" x14ac:dyDescent="0.25">
      <c r="A215" s="129">
        <f t="shared" si="103"/>
        <v>4501352413</v>
      </c>
      <c r="B215" s="203" t="str">
        <f t="shared" si="104"/>
        <v>1PM</v>
      </c>
    </row>
    <row r="216" spans="1:2" x14ac:dyDescent="0.25">
      <c r="A216" s="129">
        <f t="shared" si="103"/>
        <v>4501352414</v>
      </c>
      <c r="B216" s="203" t="str">
        <f t="shared" si="104"/>
        <v>8AM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 t="str">
        <f t="shared" si="103"/>
        <v>GPI</v>
      </c>
      <c r="B218" s="203" t="str">
        <f t="shared" si="104"/>
        <v>2PM</v>
      </c>
    </row>
    <row r="219" spans="1:2" x14ac:dyDescent="0.25">
      <c r="A219" s="129" t="str">
        <f t="shared" si="103"/>
        <v>CHEP</v>
      </c>
      <c r="B219" s="203">
        <f t="shared" si="104"/>
        <v>0</v>
      </c>
    </row>
    <row r="220" spans="1:2" x14ac:dyDescent="0.25">
      <c r="A220" s="129" t="str">
        <f t="shared" si="103"/>
        <v>CAPS</v>
      </c>
      <c r="B220" s="203" t="str">
        <f t="shared" si="104"/>
        <v>7AM</v>
      </c>
    </row>
    <row r="221" spans="1:2" x14ac:dyDescent="0.25">
      <c r="A221" s="129" t="str">
        <f t="shared" si="103"/>
        <v>AMCOR</v>
      </c>
      <c r="B221" s="203" t="str">
        <f t="shared" si="104"/>
        <v>8AM</v>
      </c>
    </row>
    <row r="222" spans="1:2" x14ac:dyDescent="0.25">
      <c r="A222" s="129" t="str">
        <f t="shared" si="103"/>
        <v>SCHOLLE</v>
      </c>
      <c r="B222" s="203" t="e">
        <f>#REF!</f>
        <v>#REF!</v>
      </c>
    </row>
    <row r="223" spans="1:2" x14ac:dyDescent="0.25">
      <c r="A223" s="129" t="str">
        <f t="shared" si="103"/>
        <v>CHEP</v>
      </c>
      <c r="B223" s="203" t="str">
        <f t="shared" si="104"/>
        <v>1PM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78919</v>
      </c>
      <c r="B225" s="203">
        <f t="shared" ref="B225:B230" si="106">X5</f>
        <v>0</v>
      </c>
    </row>
    <row r="226" spans="1:2" x14ac:dyDescent="0.25">
      <c r="A226" s="129">
        <f t="shared" si="105"/>
        <v>78920</v>
      </c>
      <c r="B226" s="203">
        <f t="shared" si="106"/>
        <v>0</v>
      </c>
    </row>
    <row r="227" spans="1:2" x14ac:dyDescent="0.25">
      <c r="A227" s="129">
        <f t="shared" si="105"/>
        <v>78921</v>
      </c>
      <c r="B227" s="203">
        <f t="shared" si="106"/>
        <v>0</v>
      </c>
    </row>
    <row r="228" spans="1:2" x14ac:dyDescent="0.25">
      <c r="A228" s="129">
        <f t="shared" si="105"/>
        <v>78922</v>
      </c>
      <c r="B228" s="203">
        <f t="shared" si="106"/>
        <v>0</v>
      </c>
    </row>
    <row r="229" spans="1:2" x14ac:dyDescent="0.25">
      <c r="A229" s="129">
        <f t="shared" si="105"/>
        <v>78923</v>
      </c>
      <c r="B229" s="203">
        <f t="shared" si="106"/>
        <v>0</v>
      </c>
    </row>
    <row r="230" spans="1:2" x14ac:dyDescent="0.25">
      <c r="A230" s="129">
        <f t="shared" si="105"/>
        <v>78924</v>
      </c>
      <c r="B230" s="203">
        <f t="shared" si="106"/>
        <v>0</v>
      </c>
    </row>
    <row r="231" spans="1:2" x14ac:dyDescent="0.25">
      <c r="A231" s="129">
        <f t="shared" ref="A231:A241" si="107">U13</f>
        <v>78927</v>
      </c>
      <c r="B231" s="203">
        <f t="shared" ref="B231:B241" si="108">X13</f>
        <v>0</v>
      </c>
    </row>
    <row r="232" spans="1:2" x14ac:dyDescent="0.25">
      <c r="A232" s="129">
        <f t="shared" si="107"/>
        <v>78928</v>
      </c>
      <c r="B232" s="203">
        <f t="shared" si="108"/>
        <v>0</v>
      </c>
    </row>
    <row r="233" spans="1:2" x14ac:dyDescent="0.25">
      <c r="A233" s="129">
        <f t="shared" si="107"/>
        <v>78930</v>
      </c>
      <c r="B233" s="203">
        <f t="shared" si="108"/>
        <v>0</v>
      </c>
    </row>
    <row r="234" spans="1:2" x14ac:dyDescent="0.25">
      <c r="A234" s="129">
        <f t="shared" si="107"/>
        <v>78931</v>
      </c>
      <c r="B234" s="203">
        <f t="shared" si="108"/>
        <v>0</v>
      </c>
    </row>
    <row r="235" spans="1:2" x14ac:dyDescent="0.25">
      <c r="A235" s="129">
        <f t="shared" si="107"/>
        <v>78932</v>
      </c>
      <c r="B235" s="203">
        <f t="shared" si="108"/>
        <v>0</v>
      </c>
    </row>
    <row r="236" spans="1:2" x14ac:dyDescent="0.25">
      <c r="A236" s="129">
        <f t="shared" si="107"/>
        <v>78933</v>
      </c>
      <c r="B236" s="203">
        <f t="shared" si="108"/>
        <v>0</v>
      </c>
    </row>
    <row r="237" spans="1:2" x14ac:dyDescent="0.25">
      <c r="A237" s="129">
        <f t="shared" si="107"/>
        <v>78963</v>
      </c>
      <c r="B237" s="203">
        <f t="shared" si="108"/>
        <v>0</v>
      </c>
    </row>
    <row r="238" spans="1:2" x14ac:dyDescent="0.25">
      <c r="A238" s="129">
        <f t="shared" si="107"/>
        <v>78994</v>
      </c>
      <c r="B238" s="203">
        <f t="shared" si="108"/>
        <v>0</v>
      </c>
    </row>
    <row r="239" spans="1:2" x14ac:dyDescent="0.25">
      <c r="A239" s="129">
        <f t="shared" si="107"/>
        <v>78995</v>
      </c>
      <c r="B239" s="203">
        <f t="shared" si="108"/>
        <v>0</v>
      </c>
    </row>
    <row r="240" spans="1:2" x14ac:dyDescent="0.25">
      <c r="A240" s="129">
        <f t="shared" si="107"/>
        <v>4501351823</v>
      </c>
      <c r="B240" s="203">
        <f t="shared" si="108"/>
        <v>0</v>
      </c>
    </row>
    <row r="241" spans="1:2" x14ac:dyDescent="0.25">
      <c r="A241" s="129">
        <f t="shared" si="107"/>
        <v>4501351824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CGP</v>
      </c>
      <c r="B243" s="203" t="str">
        <f>X26</f>
        <v>10AM</v>
      </c>
    </row>
    <row r="244" spans="1:2" x14ac:dyDescent="0.25">
      <c r="A244" s="129" t="str">
        <f>U27</f>
        <v>PCA</v>
      </c>
      <c r="B244" s="203" t="str">
        <f>X27</f>
        <v>9AM</v>
      </c>
    </row>
    <row r="245" spans="1:2" x14ac:dyDescent="0.25">
      <c r="A245" s="129" t="str">
        <f>U28</f>
        <v>GPI</v>
      </c>
      <c r="B245" s="203" t="str">
        <f>X28</f>
        <v>11AM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78872</v>
      </c>
      <c r="B251" s="203">
        <f t="shared" si="110"/>
        <v>0</v>
      </c>
    </row>
    <row r="252" spans="1:2" x14ac:dyDescent="0.25">
      <c r="A252" s="129">
        <f t="shared" si="109"/>
        <v>78873</v>
      </c>
      <c r="B252" s="203">
        <f t="shared" si="110"/>
        <v>0</v>
      </c>
    </row>
    <row r="253" spans="1:2" x14ac:dyDescent="0.25">
      <c r="A253" s="129">
        <f t="shared" si="109"/>
        <v>78875</v>
      </c>
      <c r="B253" s="203">
        <f t="shared" si="110"/>
        <v>0</v>
      </c>
    </row>
    <row r="254" spans="1:2" x14ac:dyDescent="0.25">
      <c r="A254" s="129">
        <f t="shared" si="109"/>
        <v>78876</v>
      </c>
      <c r="B254" s="203">
        <f t="shared" si="110"/>
        <v>0</v>
      </c>
    </row>
    <row r="255" spans="1:2" x14ac:dyDescent="0.25">
      <c r="A255" s="129">
        <f t="shared" si="109"/>
        <v>78877</v>
      </c>
      <c r="B255" s="203">
        <f t="shared" si="110"/>
        <v>0</v>
      </c>
    </row>
    <row r="256" spans="1:2" x14ac:dyDescent="0.25">
      <c r="A256" s="129">
        <f t="shared" si="109"/>
        <v>78878</v>
      </c>
      <c r="B256" s="203">
        <f t="shared" si="110"/>
        <v>0</v>
      </c>
    </row>
    <row r="257" spans="1:2" x14ac:dyDescent="0.25">
      <c r="A257" s="129">
        <f t="shared" si="109"/>
        <v>78879</v>
      </c>
      <c r="B257" s="203">
        <f t="shared" si="110"/>
        <v>0</v>
      </c>
    </row>
    <row r="258" spans="1:2" x14ac:dyDescent="0.25">
      <c r="A258" s="129">
        <f t="shared" si="109"/>
        <v>78880</v>
      </c>
      <c r="B258" s="203">
        <f t="shared" si="110"/>
        <v>0</v>
      </c>
    </row>
    <row r="259" spans="1:2" x14ac:dyDescent="0.25">
      <c r="A259" s="129">
        <f t="shared" ref="A259:A272" si="111">U44</f>
        <v>78883</v>
      </c>
      <c r="B259" s="203">
        <f t="shared" ref="B259:B272" si="112">X44</f>
        <v>0</v>
      </c>
    </row>
    <row r="260" spans="1:2" x14ac:dyDescent="0.25">
      <c r="A260" s="129">
        <f t="shared" si="111"/>
        <v>78917</v>
      </c>
      <c r="B260" s="203">
        <f t="shared" si="112"/>
        <v>0</v>
      </c>
    </row>
    <row r="261" spans="1:2" x14ac:dyDescent="0.25">
      <c r="A261" s="129">
        <f t="shared" si="111"/>
        <v>78998</v>
      </c>
      <c r="B261" s="203">
        <f t="shared" si="112"/>
        <v>0</v>
      </c>
    </row>
    <row r="262" spans="1:2" x14ac:dyDescent="0.25">
      <c r="A262" s="129">
        <f t="shared" si="111"/>
        <v>78999</v>
      </c>
      <c r="B262" s="203">
        <f t="shared" si="112"/>
        <v>0</v>
      </c>
    </row>
    <row r="263" spans="1:2" x14ac:dyDescent="0.25">
      <c r="A263" s="129">
        <f t="shared" si="111"/>
        <v>4501352748</v>
      </c>
      <c r="B263" s="203" t="str">
        <f t="shared" si="112"/>
        <v>1PM</v>
      </c>
    </row>
    <row r="264" spans="1:2" x14ac:dyDescent="0.25">
      <c r="A264" s="129">
        <f t="shared" si="111"/>
        <v>4501352749</v>
      </c>
      <c r="B264" s="203" t="str">
        <f t="shared" si="112"/>
        <v>3PM</v>
      </c>
    </row>
    <row r="265" spans="1:2" x14ac:dyDescent="0.25">
      <c r="A265" s="129">
        <f t="shared" si="111"/>
        <v>4501352752</v>
      </c>
      <c r="B265" s="203" t="str">
        <f t="shared" si="112"/>
        <v>11AM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PCA</v>
      </c>
      <c r="B269" s="203" t="str">
        <f t="shared" si="112"/>
        <v>7AM</v>
      </c>
    </row>
    <row r="270" spans="1:2" x14ac:dyDescent="0.25">
      <c r="A270" s="129" t="str">
        <f t="shared" si="111"/>
        <v>PCA</v>
      </c>
      <c r="B270" s="203" t="str">
        <f t="shared" si="112"/>
        <v>9AM</v>
      </c>
    </row>
    <row r="271" spans="1:2" x14ac:dyDescent="0.25">
      <c r="A271" s="129" t="str">
        <f t="shared" si="111"/>
        <v>PCA</v>
      </c>
      <c r="B271" s="203" t="str">
        <f t="shared" si="112"/>
        <v>11AM</v>
      </c>
    </row>
    <row r="272" spans="1:2" x14ac:dyDescent="0.25">
      <c r="A272" s="129" t="str">
        <f t="shared" si="111"/>
        <v>CAPS</v>
      </c>
      <c r="B272" s="203" t="str">
        <f t="shared" si="112"/>
        <v>8AM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  <mergeCell ref="C20:D22"/>
  </mergeCells>
  <conditionalFormatting sqref="AB32 J31:J32 S31:S32 S60 AB34:AB40 J60 AB46:AB47 A31:A32 AB49:AB60 A88 H98:H99 J80:J88 J90:J97 S78:S99 A98:A100 A27:A29 A15:A25 AK59:AK99 AB68:AB99">
    <cfRule type="cellIs" dxfId="4822" priority="351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4821" priority="347" operator="equal">
      <formula>"IDF"</formula>
    </cfRule>
    <cfRule type="cellIs" dxfId="4820" priority="348" operator="equal">
      <formula>"Costco"</formula>
    </cfRule>
    <cfRule type="cellIs" dxfId="4819" priority="349" operator="equal">
      <formula>"Gutzy"</formula>
    </cfRule>
    <cfRule type="cellIs" dxfId="4818" priority="350" operator="equal">
      <formula>"LCP"</formula>
    </cfRule>
  </conditionalFormatting>
  <conditionalFormatting sqref="S60 AB34:AB40 J60 AB46:AB47 AB49:AB60 A88 H98:H99 J80:J88 J90:J97 S78:S99 A98:A99 A27:A29 A15:A25 AB68:AB99">
    <cfRule type="cellIs" dxfId="4817" priority="346" operator="equal">
      <formula>"Receiving"</formula>
    </cfRule>
  </conditionalFormatting>
  <conditionalFormatting sqref="AB48">
    <cfRule type="cellIs" dxfId="4816" priority="345" operator="equal">
      <formula>"SLC"</formula>
    </cfRule>
  </conditionalFormatting>
  <conditionalFormatting sqref="AB48">
    <cfRule type="cellIs" dxfId="4815" priority="341" operator="equal">
      <formula>"IDF"</formula>
    </cfRule>
    <cfRule type="cellIs" dxfId="4814" priority="342" operator="equal">
      <formula>"Costco"</formula>
    </cfRule>
    <cfRule type="cellIs" dxfId="4813" priority="343" operator="equal">
      <formula>"Gutzy"</formula>
    </cfRule>
    <cfRule type="cellIs" dxfId="4812" priority="344" operator="equal">
      <formula>"LCP"</formula>
    </cfRule>
  </conditionalFormatting>
  <conditionalFormatting sqref="AB48">
    <cfRule type="cellIs" dxfId="4811" priority="340" operator="equal">
      <formula>"Receiving"</formula>
    </cfRule>
  </conditionalFormatting>
  <conditionalFormatting sqref="AB41">
    <cfRule type="cellIs" dxfId="4810" priority="339" operator="equal">
      <formula>"SLC"</formula>
    </cfRule>
  </conditionalFormatting>
  <conditionalFormatting sqref="AB41">
    <cfRule type="cellIs" dxfId="4809" priority="335" operator="equal">
      <formula>"IDF"</formula>
    </cfRule>
    <cfRule type="cellIs" dxfId="4808" priority="336" operator="equal">
      <formula>"Costco"</formula>
    </cfRule>
    <cfRule type="cellIs" dxfId="4807" priority="337" operator="equal">
      <formula>"Gutzy"</formula>
    </cfRule>
    <cfRule type="cellIs" dxfId="4806" priority="338" operator="equal">
      <formula>"LCP"</formula>
    </cfRule>
  </conditionalFormatting>
  <conditionalFormatting sqref="AB41">
    <cfRule type="cellIs" dxfId="4805" priority="334" operator="equal">
      <formula>"Receiving"</formula>
    </cfRule>
  </conditionalFormatting>
  <conditionalFormatting sqref="AB42:AB44">
    <cfRule type="cellIs" dxfId="4804" priority="333" operator="equal">
      <formula>"SLC"</formula>
    </cfRule>
  </conditionalFormatting>
  <conditionalFormatting sqref="AB42:AB44">
    <cfRule type="cellIs" dxfId="4803" priority="329" operator="equal">
      <formula>"IDF"</formula>
    </cfRule>
    <cfRule type="cellIs" dxfId="4802" priority="330" operator="equal">
      <formula>"Costco"</formula>
    </cfRule>
    <cfRule type="cellIs" dxfId="4801" priority="331" operator="equal">
      <formula>"Gutzy"</formula>
    </cfRule>
    <cfRule type="cellIs" dxfId="4800" priority="332" operator="equal">
      <formula>"LCP"</formula>
    </cfRule>
  </conditionalFormatting>
  <conditionalFormatting sqref="AB42:AB44">
    <cfRule type="cellIs" dxfId="4799" priority="328" operator="equal">
      <formula>"Receiving"</formula>
    </cfRule>
  </conditionalFormatting>
  <conditionalFormatting sqref="AB45">
    <cfRule type="cellIs" dxfId="4798" priority="327" operator="equal">
      <formula>"SLC"</formula>
    </cfRule>
  </conditionalFormatting>
  <conditionalFormatting sqref="AB45">
    <cfRule type="cellIs" dxfId="4797" priority="323" operator="equal">
      <formula>"IDF"</formula>
    </cfRule>
    <cfRule type="cellIs" dxfId="4796" priority="324" operator="equal">
      <formula>"Costco"</formula>
    </cfRule>
    <cfRule type="cellIs" dxfId="4795" priority="325" operator="equal">
      <formula>"Gutzy"</formula>
    </cfRule>
    <cfRule type="cellIs" dxfId="4794" priority="326" operator="equal">
      <formula>"LCP"</formula>
    </cfRule>
  </conditionalFormatting>
  <conditionalFormatting sqref="AB45">
    <cfRule type="cellIs" dxfId="4793" priority="322" operator="equal">
      <formula>"Receiving"</formula>
    </cfRule>
  </conditionalFormatting>
  <conditionalFormatting sqref="I100">
    <cfRule type="cellIs" dxfId="4792" priority="321" operator="equal">
      <formula>"SLC"</formula>
    </cfRule>
  </conditionalFormatting>
  <conditionalFormatting sqref="I100">
    <cfRule type="cellIs" dxfId="4791" priority="317" operator="equal">
      <formula>"IDF"</formula>
    </cfRule>
    <cfRule type="cellIs" dxfId="4790" priority="318" operator="equal">
      <formula>"Costco"</formula>
    </cfRule>
    <cfRule type="cellIs" dxfId="4789" priority="319" operator="equal">
      <formula>"Gutzy"</formula>
    </cfRule>
    <cfRule type="cellIs" dxfId="4788" priority="320" operator="equal">
      <formula>"LCP"</formula>
    </cfRule>
  </conditionalFormatting>
  <conditionalFormatting sqref="Q100">
    <cfRule type="cellIs" dxfId="4787" priority="316" operator="equal">
      <formula>"SLC"</formula>
    </cfRule>
  </conditionalFormatting>
  <conditionalFormatting sqref="Q100">
    <cfRule type="cellIs" dxfId="4786" priority="312" operator="equal">
      <formula>"IDF"</formula>
    </cfRule>
    <cfRule type="cellIs" dxfId="4785" priority="313" operator="equal">
      <formula>"Costco"</formula>
    </cfRule>
    <cfRule type="cellIs" dxfId="4784" priority="314" operator="equal">
      <formula>"Gutzy"</formula>
    </cfRule>
    <cfRule type="cellIs" dxfId="4783" priority="315" operator="equal">
      <formula>"LCP"</formula>
    </cfRule>
  </conditionalFormatting>
  <conditionalFormatting sqref="Y100">
    <cfRule type="cellIs" dxfId="4782" priority="311" operator="equal">
      <formula>"SLC"</formula>
    </cfRule>
  </conditionalFormatting>
  <conditionalFormatting sqref="Y100">
    <cfRule type="cellIs" dxfId="4781" priority="307" operator="equal">
      <formula>"IDF"</formula>
    </cfRule>
    <cfRule type="cellIs" dxfId="4780" priority="308" operator="equal">
      <formula>"Costco"</formula>
    </cfRule>
    <cfRule type="cellIs" dxfId="4779" priority="309" operator="equal">
      <formula>"Gutzy"</formula>
    </cfRule>
    <cfRule type="cellIs" dxfId="4778" priority="310" operator="equal">
      <formula>"LCP"</formula>
    </cfRule>
  </conditionalFormatting>
  <conditionalFormatting sqref="AG100">
    <cfRule type="cellIs" dxfId="4777" priority="306" operator="equal">
      <formula>"SLC"</formula>
    </cfRule>
  </conditionalFormatting>
  <conditionalFormatting sqref="AG100">
    <cfRule type="cellIs" dxfId="4776" priority="302" operator="equal">
      <formula>"IDF"</formula>
    </cfRule>
    <cfRule type="cellIs" dxfId="4775" priority="303" operator="equal">
      <formula>"Costco"</formula>
    </cfRule>
    <cfRule type="cellIs" dxfId="4774" priority="304" operator="equal">
      <formula>"Gutzy"</formula>
    </cfRule>
    <cfRule type="cellIs" dxfId="4773" priority="305" operator="equal">
      <formula>"LCP"</formula>
    </cfRule>
  </conditionalFormatting>
  <conditionalFormatting sqref="AO100">
    <cfRule type="cellIs" dxfId="4772" priority="301" operator="equal">
      <formula>"SLC"</formula>
    </cfRule>
  </conditionalFormatting>
  <conditionalFormatting sqref="AO100">
    <cfRule type="cellIs" dxfId="4771" priority="297" operator="equal">
      <formula>"IDF"</formula>
    </cfRule>
    <cfRule type="cellIs" dxfId="4770" priority="298" operator="equal">
      <formula>"Costco"</formula>
    </cfRule>
    <cfRule type="cellIs" dxfId="4769" priority="299" operator="equal">
      <formula>"Gutzy"</formula>
    </cfRule>
    <cfRule type="cellIs" dxfId="4768" priority="300" operator="equal">
      <formula>"LCP"</formula>
    </cfRule>
  </conditionalFormatting>
  <conditionalFormatting sqref="AW100">
    <cfRule type="cellIs" dxfId="4767" priority="296" operator="equal">
      <formula>"SLC"</formula>
    </cfRule>
  </conditionalFormatting>
  <conditionalFormatting sqref="AW100">
    <cfRule type="cellIs" dxfId="4766" priority="292" operator="equal">
      <formula>"IDF"</formula>
    </cfRule>
    <cfRule type="cellIs" dxfId="4765" priority="293" operator="equal">
      <formula>"Costco"</formula>
    </cfRule>
    <cfRule type="cellIs" dxfId="4764" priority="294" operator="equal">
      <formula>"Gutzy"</formula>
    </cfRule>
    <cfRule type="cellIs" dxfId="4763" priority="295" operator="equal">
      <formula>"LCP"</formula>
    </cfRule>
  </conditionalFormatting>
  <conditionalFormatting sqref="J27">
    <cfRule type="cellIs" dxfId="4762" priority="291" operator="equal">
      <formula>"SLC"</formula>
    </cfRule>
  </conditionalFormatting>
  <conditionalFormatting sqref="J27">
    <cfRule type="cellIs" dxfId="4761" priority="287" operator="equal">
      <formula>"IDF"</formula>
    </cfRule>
    <cfRule type="cellIs" dxfId="4760" priority="288" operator="equal">
      <formula>"Costco"</formula>
    </cfRule>
    <cfRule type="cellIs" dxfId="4759" priority="289" operator="equal">
      <formula>"Gutzy"</formula>
    </cfRule>
    <cfRule type="cellIs" dxfId="4758" priority="290" operator="equal">
      <formula>"LCP"</formula>
    </cfRule>
  </conditionalFormatting>
  <conditionalFormatting sqref="J27">
    <cfRule type="cellIs" dxfId="4757" priority="286" operator="equal">
      <formula>"Receiving"</formula>
    </cfRule>
  </conditionalFormatting>
  <conditionalFormatting sqref="S28:S29 S23 S26">
    <cfRule type="cellIs" dxfId="4756" priority="285" operator="equal">
      <formula>"SLC"</formula>
    </cfRule>
  </conditionalFormatting>
  <conditionalFormatting sqref="S28:S29 S23 S26">
    <cfRule type="cellIs" dxfId="4755" priority="281" operator="equal">
      <formula>"IDF"</formula>
    </cfRule>
    <cfRule type="cellIs" dxfId="4754" priority="282" operator="equal">
      <formula>"Costco"</formula>
    </cfRule>
    <cfRule type="cellIs" dxfId="4753" priority="283" operator="equal">
      <formula>"Gutzy"</formula>
    </cfRule>
    <cfRule type="cellIs" dxfId="4752" priority="284" operator="equal">
      <formula>"LCP"</formula>
    </cfRule>
  </conditionalFormatting>
  <conditionalFormatting sqref="S28:S29 S23 S26">
    <cfRule type="cellIs" dxfId="4751" priority="280" operator="equal">
      <formula>"Receiving"</formula>
    </cfRule>
  </conditionalFormatting>
  <conditionalFormatting sqref="J89">
    <cfRule type="cellIs" dxfId="4750" priority="279" operator="equal">
      <formula>"SLC"</formula>
    </cfRule>
  </conditionalFormatting>
  <conditionalFormatting sqref="J89">
    <cfRule type="cellIs" dxfId="4749" priority="275" operator="equal">
      <formula>"IDF"</formula>
    </cfRule>
    <cfRule type="cellIs" dxfId="4748" priority="276" operator="equal">
      <formula>"Costco"</formula>
    </cfRule>
    <cfRule type="cellIs" dxfId="4747" priority="277" operator="equal">
      <formula>"Gutzy"</formula>
    </cfRule>
    <cfRule type="cellIs" dxfId="4746" priority="278" operator="equal">
      <formula>"LCP"</formula>
    </cfRule>
  </conditionalFormatting>
  <conditionalFormatting sqref="J89">
    <cfRule type="cellIs" dxfId="4745" priority="274" operator="equal">
      <formula>"Receiving"</formula>
    </cfRule>
  </conditionalFormatting>
  <conditionalFormatting sqref="J30">
    <cfRule type="cellIs" dxfId="4744" priority="273" operator="equal">
      <formula>"SLC"</formula>
    </cfRule>
  </conditionalFormatting>
  <conditionalFormatting sqref="J30">
    <cfRule type="cellIs" dxfId="4743" priority="269" operator="equal">
      <formula>"IDF"</formula>
    </cfRule>
    <cfRule type="cellIs" dxfId="4742" priority="270" operator="equal">
      <formula>"Costco"</formula>
    </cfRule>
    <cfRule type="cellIs" dxfId="4741" priority="271" operator="equal">
      <formula>"Gutzy"</formula>
    </cfRule>
    <cfRule type="cellIs" dxfId="4740" priority="272" operator="equal">
      <formula>"LCP"</formula>
    </cfRule>
  </conditionalFormatting>
  <conditionalFormatting sqref="J30">
    <cfRule type="cellIs" dxfId="4739" priority="268" operator="equal">
      <formula>"Receiving"</formula>
    </cfRule>
  </conditionalFormatting>
  <conditionalFormatting sqref="J27:J30">
    <cfRule type="cellIs" dxfId="4738" priority="267" operator="equal">
      <formula>"SLC"</formula>
    </cfRule>
  </conditionalFormatting>
  <conditionalFormatting sqref="J27:J30">
    <cfRule type="cellIs" dxfId="4737" priority="263" operator="equal">
      <formula>"IDF"</formula>
    </cfRule>
    <cfRule type="cellIs" dxfId="4736" priority="264" operator="equal">
      <formula>"Costco"</formula>
    </cfRule>
    <cfRule type="cellIs" dxfId="4735" priority="265" operator="equal">
      <formula>"Gutzy"</formula>
    </cfRule>
    <cfRule type="cellIs" dxfId="4734" priority="266" operator="equal">
      <formula>"LCP"</formula>
    </cfRule>
  </conditionalFormatting>
  <conditionalFormatting sqref="J27:J30">
    <cfRule type="cellIs" dxfId="4733" priority="262" operator="equal">
      <formula>"Receiving"</formula>
    </cfRule>
  </conditionalFormatting>
  <conditionalFormatting sqref="S27">
    <cfRule type="cellIs" dxfId="4732" priority="261" operator="equal">
      <formula>"SLC"</formula>
    </cfRule>
  </conditionalFormatting>
  <conditionalFormatting sqref="S27">
    <cfRule type="cellIs" dxfId="4731" priority="257" operator="equal">
      <formula>"IDF"</formula>
    </cfRule>
    <cfRule type="cellIs" dxfId="4730" priority="258" operator="equal">
      <formula>"Costco"</formula>
    </cfRule>
    <cfRule type="cellIs" dxfId="4729" priority="259" operator="equal">
      <formula>"Gutzy"</formula>
    </cfRule>
    <cfRule type="cellIs" dxfId="4728" priority="260" operator="equal">
      <formula>"LCP"</formula>
    </cfRule>
  </conditionalFormatting>
  <conditionalFormatting sqref="S27">
    <cfRule type="cellIs" dxfId="4727" priority="256" operator="equal">
      <formula>"Receiving"</formula>
    </cfRule>
  </conditionalFormatting>
  <conditionalFormatting sqref="S30">
    <cfRule type="cellIs" dxfId="4726" priority="255" operator="equal">
      <formula>"SLC"</formula>
    </cfRule>
  </conditionalFormatting>
  <conditionalFormatting sqref="S30">
    <cfRule type="cellIs" dxfId="4725" priority="251" operator="equal">
      <formula>"IDF"</formula>
    </cfRule>
    <cfRule type="cellIs" dxfId="4724" priority="252" operator="equal">
      <formula>"Costco"</formula>
    </cfRule>
    <cfRule type="cellIs" dxfId="4723" priority="253" operator="equal">
      <formula>"Gutzy"</formula>
    </cfRule>
    <cfRule type="cellIs" dxfId="4722" priority="254" operator="equal">
      <formula>"LCP"</formula>
    </cfRule>
  </conditionalFormatting>
  <conditionalFormatting sqref="S30">
    <cfRule type="cellIs" dxfId="4721" priority="250" operator="equal">
      <formula>"Receiving"</formula>
    </cfRule>
  </conditionalFormatting>
  <conditionalFormatting sqref="J26 J5:J18">
    <cfRule type="cellIs" dxfId="4720" priority="249" operator="equal">
      <formula>"SLC"</formula>
    </cfRule>
  </conditionalFormatting>
  <conditionalFormatting sqref="J26 J5:J18">
    <cfRule type="cellIs" dxfId="4719" priority="245" operator="equal">
      <formula>"IDF"</formula>
    </cfRule>
    <cfRule type="cellIs" dxfId="4718" priority="246" operator="equal">
      <formula>"Costco"</formula>
    </cfRule>
    <cfRule type="cellIs" dxfId="4717" priority="247" operator="equal">
      <formula>"Gutzy"</formula>
    </cfRule>
    <cfRule type="cellIs" dxfId="4716" priority="248" operator="equal">
      <formula>"LCP"</formula>
    </cfRule>
  </conditionalFormatting>
  <conditionalFormatting sqref="J26 J5:J18">
    <cfRule type="cellIs" dxfId="4715" priority="244" operator="equal">
      <formula>"Receiving"</formula>
    </cfRule>
  </conditionalFormatting>
  <conditionalFormatting sqref="J19:J24">
    <cfRule type="cellIs" dxfId="4714" priority="243" operator="equal">
      <formula>"SLC"</formula>
    </cfRule>
  </conditionalFormatting>
  <conditionalFormatting sqref="J19:J24">
    <cfRule type="cellIs" dxfId="4713" priority="239" operator="equal">
      <formula>"IDF"</formula>
    </cfRule>
    <cfRule type="cellIs" dxfId="4712" priority="240" operator="equal">
      <formula>"Costco"</formula>
    </cfRule>
    <cfRule type="cellIs" dxfId="4711" priority="241" operator="equal">
      <formula>"Gutzy"</formula>
    </cfRule>
    <cfRule type="cellIs" dxfId="4710" priority="242" operator="equal">
      <formula>"LCP"</formula>
    </cfRule>
  </conditionalFormatting>
  <conditionalFormatting sqref="J19:J24">
    <cfRule type="cellIs" dxfId="4709" priority="238" operator="equal">
      <formula>"Receiving"</formula>
    </cfRule>
  </conditionalFormatting>
  <conditionalFormatting sqref="S5:S18">
    <cfRule type="cellIs" dxfId="4708" priority="237" operator="equal">
      <formula>"SLC"</formula>
    </cfRule>
  </conditionalFormatting>
  <conditionalFormatting sqref="S5:S18">
    <cfRule type="cellIs" dxfId="4707" priority="233" operator="equal">
      <formula>"IDF"</formula>
    </cfRule>
    <cfRule type="cellIs" dxfId="4706" priority="234" operator="equal">
      <formula>"Costco"</formula>
    </cfRule>
    <cfRule type="cellIs" dxfId="4705" priority="235" operator="equal">
      <formula>"Gutzy"</formula>
    </cfRule>
    <cfRule type="cellIs" dxfId="4704" priority="236" operator="equal">
      <formula>"LCP"</formula>
    </cfRule>
  </conditionalFormatting>
  <conditionalFormatting sqref="S5:S18">
    <cfRule type="cellIs" dxfId="4703" priority="232" operator="equal">
      <formula>"Receiving"</formula>
    </cfRule>
  </conditionalFormatting>
  <conditionalFormatting sqref="S19:S23">
    <cfRule type="cellIs" dxfId="4702" priority="231" operator="equal">
      <formula>"SLC"</formula>
    </cfRule>
  </conditionalFormatting>
  <conditionalFormatting sqref="S19:S23">
    <cfRule type="cellIs" dxfId="4701" priority="227" operator="equal">
      <formula>"IDF"</formula>
    </cfRule>
    <cfRule type="cellIs" dxfId="4700" priority="228" operator="equal">
      <formula>"Costco"</formula>
    </cfRule>
    <cfRule type="cellIs" dxfId="4699" priority="229" operator="equal">
      <formula>"Gutzy"</formula>
    </cfRule>
    <cfRule type="cellIs" dxfId="4698" priority="230" operator="equal">
      <formula>"LCP"</formula>
    </cfRule>
  </conditionalFormatting>
  <conditionalFormatting sqref="S19:S23">
    <cfRule type="cellIs" dxfId="4697" priority="226" operator="equal">
      <formula>"Receiving"</formula>
    </cfRule>
  </conditionalFormatting>
  <conditionalFormatting sqref="S24">
    <cfRule type="cellIs" dxfId="4696" priority="225" operator="equal">
      <formula>"SLC"</formula>
    </cfRule>
  </conditionalFormatting>
  <conditionalFormatting sqref="S24">
    <cfRule type="cellIs" dxfId="4695" priority="221" operator="equal">
      <formula>"IDF"</formula>
    </cfRule>
    <cfRule type="cellIs" dxfId="4694" priority="222" operator="equal">
      <formula>"Costco"</formula>
    </cfRule>
    <cfRule type="cellIs" dxfId="4693" priority="223" operator="equal">
      <formula>"Gutzy"</formula>
    </cfRule>
    <cfRule type="cellIs" dxfId="4692" priority="224" operator="equal">
      <formula>"LCP"</formula>
    </cfRule>
  </conditionalFormatting>
  <conditionalFormatting sqref="S24">
    <cfRule type="cellIs" dxfId="4691" priority="220" operator="equal">
      <formula>"Receiving"</formula>
    </cfRule>
  </conditionalFormatting>
  <conditionalFormatting sqref="A30">
    <cfRule type="cellIs" dxfId="4690" priority="219" operator="equal">
      <formula>"SLC"</formula>
    </cfRule>
  </conditionalFormatting>
  <conditionalFormatting sqref="A30">
    <cfRule type="cellIs" dxfId="4689" priority="215" operator="equal">
      <formula>"IDF"</formula>
    </cfRule>
    <cfRule type="cellIs" dxfId="4688" priority="216" operator="equal">
      <formula>"Costco"</formula>
    </cfRule>
    <cfRule type="cellIs" dxfId="4687" priority="217" operator="equal">
      <formula>"Gutzy"</formula>
    </cfRule>
    <cfRule type="cellIs" dxfId="4686" priority="218" operator="equal">
      <formula>"LCP"</formula>
    </cfRule>
  </conditionalFormatting>
  <conditionalFormatting sqref="A30">
    <cfRule type="cellIs" dxfId="4685" priority="214" operator="equal">
      <formula>"Receiving"</formula>
    </cfRule>
  </conditionalFormatting>
  <conditionalFormatting sqref="A30">
    <cfRule type="cellIs" dxfId="4684" priority="213" operator="equal">
      <formula>"SLC"</formula>
    </cfRule>
  </conditionalFormatting>
  <conditionalFormatting sqref="A30">
    <cfRule type="cellIs" dxfId="4683" priority="209" operator="equal">
      <formula>"IDF"</formula>
    </cfRule>
    <cfRule type="cellIs" dxfId="4682" priority="210" operator="equal">
      <formula>"Costco"</formula>
    </cfRule>
    <cfRule type="cellIs" dxfId="4681" priority="211" operator="equal">
      <formula>"Gutzy"</formula>
    </cfRule>
    <cfRule type="cellIs" dxfId="4680" priority="212" operator="equal">
      <formula>"LCP"</formula>
    </cfRule>
  </conditionalFormatting>
  <conditionalFormatting sqref="A30">
    <cfRule type="cellIs" dxfId="4679" priority="208" operator="equal">
      <formula>"Receiving"</formula>
    </cfRule>
  </conditionalFormatting>
  <conditionalFormatting sqref="A60">
    <cfRule type="cellIs" dxfId="4678" priority="207" operator="equal">
      <formula>"SLC"</formula>
    </cfRule>
  </conditionalFormatting>
  <conditionalFormatting sqref="A60">
    <cfRule type="cellIs" dxfId="4677" priority="203" operator="equal">
      <formula>"IDF"</formula>
    </cfRule>
    <cfRule type="cellIs" dxfId="4676" priority="204" operator="equal">
      <formula>"Costco"</formula>
    </cfRule>
    <cfRule type="cellIs" dxfId="4675" priority="205" operator="equal">
      <formula>"Gutzy"</formula>
    </cfRule>
    <cfRule type="cellIs" dxfId="4674" priority="206" operator="equal">
      <formula>"LCP"</formula>
    </cfRule>
  </conditionalFormatting>
  <conditionalFormatting sqref="A56">
    <cfRule type="cellIs" dxfId="4673" priority="202" operator="equal">
      <formula>"SLC"</formula>
    </cfRule>
  </conditionalFormatting>
  <conditionalFormatting sqref="A56">
    <cfRule type="cellIs" dxfId="4672" priority="198" operator="equal">
      <formula>"IDF"</formula>
    </cfRule>
    <cfRule type="cellIs" dxfId="4671" priority="199" operator="equal">
      <formula>"Costco"</formula>
    </cfRule>
    <cfRule type="cellIs" dxfId="4670" priority="200" operator="equal">
      <formula>"Gutzy"</formula>
    </cfRule>
    <cfRule type="cellIs" dxfId="4669" priority="201" operator="equal">
      <formula>"LCP"</formula>
    </cfRule>
  </conditionalFormatting>
  <conditionalFormatting sqref="A56">
    <cfRule type="cellIs" dxfId="4668" priority="197" operator="equal">
      <formula>"Receiving"</formula>
    </cfRule>
  </conditionalFormatting>
  <conditionalFormatting sqref="A59">
    <cfRule type="cellIs" dxfId="4667" priority="196" operator="equal">
      <formula>"SLC"</formula>
    </cfRule>
  </conditionalFormatting>
  <conditionalFormatting sqref="A59">
    <cfRule type="cellIs" dxfId="4666" priority="192" operator="equal">
      <formula>"IDF"</formula>
    </cfRule>
    <cfRule type="cellIs" dxfId="4665" priority="193" operator="equal">
      <formula>"Costco"</formula>
    </cfRule>
    <cfRule type="cellIs" dxfId="4664" priority="194" operator="equal">
      <formula>"Gutzy"</formula>
    </cfRule>
    <cfRule type="cellIs" dxfId="4663" priority="195" operator="equal">
      <formula>"LCP"</formula>
    </cfRule>
  </conditionalFormatting>
  <conditionalFormatting sqref="A59">
    <cfRule type="cellIs" dxfId="4662" priority="191" operator="equal">
      <formula>"Receiving"</formula>
    </cfRule>
  </conditionalFormatting>
  <conditionalFormatting sqref="A56:A59">
    <cfRule type="cellIs" dxfId="4661" priority="190" operator="equal">
      <formula>"SLC"</formula>
    </cfRule>
  </conditionalFormatting>
  <conditionalFormatting sqref="A56:A59">
    <cfRule type="cellIs" dxfId="4660" priority="186" operator="equal">
      <formula>"IDF"</formula>
    </cfRule>
    <cfRule type="cellIs" dxfId="4659" priority="187" operator="equal">
      <formula>"Costco"</formula>
    </cfRule>
    <cfRule type="cellIs" dxfId="4658" priority="188" operator="equal">
      <formula>"Gutzy"</formula>
    </cfRule>
    <cfRule type="cellIs" dxfId="4657" priority="189" operator="equal">
      <formula>"LCP"</formula>
    </cfRule>
  </conditionalFormatting>
  <conditionalFormatting sqref="A56:A59">
    <cfRule type="cellIs" dxfId="4656" priority="185" operator="equal">
      <formula>"Receiving"</formula>
    </cfRule>
  </conditionalFormatting>
  <conditionalFormatting sqref="A34:A47">
    <cfRule type="cellIs" dxfId="4655" priority="184" operator="equal">
      <formula>"SLC"</formula>
    </cfRule>
  </conditionalFormatting>
  <conditionalFormatting sqref="A34:A47">
    <cfRule type="cellIs" dxfId="4654" priority="180" operator="equal">
      <formula>"IDF"</formula>
    </cfRule>
    <cfRule type="cellIs" dxfId="4653" priority="181" operator="equal">
      <formula>"Costco"</formula>
    </cfRule>
    <cfRule type="cellIs" dxfId="4652" priority="182" operator="equal">
      <formula>"Gutzy"</formula>
    </cfRule>
    <cfRule type="cellIs" dxfId="4651" priority="183" operator="equal">
      <formula>"LCP"</formula>
    </cfRule>
  </conditionalFormatting>
  <conditionalFormatting sqref="A34:A47">
    <cfRule type="cellIs" dxfId="4650" priority="179" operator="equal">
      <formula>"Receiving"</formula>
    </cfRule>
  </conditionalFormatting>
  <conditionalFormatting sqref="A48:A53">
    <cfRule type="cellIs" dxfId="4649" priority="178" operator="equal">
      <formula>"SLC"</formula>
    </cfRule>
  </conditionalFormatting>
  <conditionalFormatting sqref="A48:A53">
    <cfRule type="cellIs" dxfId="4648" priority="174" operator="equal">
      <formula>"IDF"</formula>
    </cfRule>
    <cfRule type="cellIs" dxfId="4647" priority="175" operator="equal">
      <formula>"Costco"</formula>
    </cfRule>
    <cfRule type="cellIs" dxfId="4646" priority="176" operator="equal">
      <formula>"Gutzy"</formula>
    </cfRule>
    <cfRule type="cellIs" dxfId="4645" priority="177" operator="equal">
      <formula>"LCP"</formula>
    </cfRule>
  </conditionalFormatting>
  <conditionalFormatting sqref="A48:A53">
    <cfRule type="cellIs" dxfId="4644" priority="173" operator="equal">
      <formula>"Receiving"</formula>
    </cfRule>
  </conditionalFormatting>
  <conditionalFormatting sqref="J59">
    <cfRule type="cellIs" dxfId="4643" priority="172" operator="equal">
      <formula>"SLC"</formula>
    </cfRule>
  </conditionalFormatting>
  <conditionalFormatting sqref="J59">
    <cfRule type="cellIs" dxfId="4642" priority="168" operator="equal">
      <formula>"IDF"</formula>
    </cfRule>
    <cfRule type="cellIs" dxfId="4641" priority="169" operator="equal">
      <formula>"Costco"</formula>
    </cfRule>
    <cfRule type="cellIs" dxfId="4640" priority="170" operator="equal">
      <formula>"Gutzy"</formula>
    </cfRule>
    <cfRule type="cellIs" dxfId="4639" priority="171" operator="equal">
      <formula>"LCP"</formula>
    </cfRule>
  </conditionalFormatting>
  <conditionalFormatting sqref="J59">
    <cfRule type="cellIs" dxfId="4638" priority="167" operator="equal">
      <formula>"Receiving"</formula>
    </cfRule>
  </conditionalFormatting>
  <conditionalFormatting sqref="J59">
    <cfRule type="cellIs" dxfId="4637" priority="166" operator="equal">
      <formula>"SLC"</formula>
    </cfRule>
  </conditionalFormatting>
  <conditionalFormatting sqref="J59">
    <cfRule type="cellIs" dxfId="4636" priority="162" operator="equal">
      <formula>"IDF"</formula>
    </cfRule>
    <cfRule type="cellIs" dxfId="4635" priority="163" operator="equal">
      <formula>"Costco"</formula>
    </cfRule>
    <cfRule type="cellIs" dxfId="4634" priority="164" operator="equal">
      <formula>"Gutzy"</formula>
    </cfRule>
    <cfRule type="cellIs" dxfId="4633" priority="165" operator="equal">
      <formula>"LCP"</formula>
    </cfRule>
  </conditionalFormatting>
  <conditionalFormatting sqref="J59">
    <cfRule type="cellIs" dxfId="4632" priority="161" operator="equal">
      <formula>"Receiving"</formula>
    </cfRule>
  </conditionalFormatting>
  <conditionalFormatting sqref="J34:J47">
    <cfRule type="cellIs" dxfId="4631" priority="160" operator="equal">
      <formula>"SLC"</formula>
    </cfRule>
  </conditionalFormatting>
  <conditionalFormatting sqref="J34:J47">
    <cfRule type="cellIs" dxfId="4630" priority="156" operator="equal">
      <formula>"IDF"</formula>
    </cfRule>
    <cfRule type="cellIs" dxfId="4629" priority="157" operator="equal">
      <formula>"Costco"</formula>
    </cfRule>
    <cfRule type="cellIs" dxfId="4628" priority="158" operator="equal">
      <formula>"Gutzy"</formula>
    </cfRule>
    <cfRule type="cellIs" dxfId="4627" priority="159" operator="equal">
      <formula>"LCP"</formula>
    </cfRule>
  </conditionalFormatting>
  <conditionalFormatting sqref="J34:J47">
    <cfRule type="cellIs" dxfId="4626" priority="155" operator="equal">
      <formula>"Receiving"</formula>
    </cfRule>
  </conditionalFormatting>
  <conditionalFormatting sqref="J48:J52">
    <cfRule type="cellIs" dxfId="4625" priority="154" operator="equal">
      <formula>"SLC"</formula>
    </cfRule>
  </conditionalFormatting>
  <conditionalFormatting sqref="J48:J52">
    <cfRule type="cellIs" dxfId="4624" priority="150" operator="equal">
      <formula>"IDF"</formula>
    </cfRule>
    <cfRule type="cellIs" dxfId="4623" priority="151" operator="equal">
      <formula>"Costco"</formula>
    </cfRule>
    <cfRule type="cellIs" dxfId="4622" priority="152" operator="equal">
      <formula>"Gutzy"</formula>
    </cfRule>
    <cfRule type="cellIs" dxfId="4621" priority="153" operator="equal">
      <formula>"LCP"</formula>
    </cfRule>
  </conditionalFormatting>
  <conditionalFormatting sqref="J48:J52">
    <cfRule type="cellIs" dxfId="4620" priority="149" operator="equal">
      <formula>"Receiving"</formula>
    </cfRule>
  </conditionalFormatting>
  <conditionalFormatting sqref="S56">
    <cfRule type="cellIs" dxfId="4619" priority="148" operator="equal">
      <formula>"SLC"</formula>
    </cfRule>
  </conditionalFormatting>
  <conditionalFormatting sqref="S56">
    <cfRule type="cellIs" dxfId="4618" priority="144" operator="equal">
      <formula>"IDF"</formula>
    </cfRule>
    <cfRule type="cellIs" dxfId="4617" priority="145" operator="equal">
      <formula>"Costco"</formula>
    </cfRule>
    <cfRule type="cellIs" dxfId="4616" priority="146" operator="equal">
      <formula>"Gutzy"</formula>
    </cfRule>
    <cfRule type="cellIs" dxfId="4615" priority="147" operator="equal">
      <formula>"LCP"</formula>
    </cfRule>
  </conditionalFormatting>
  <conditionalFormatting sqref="S56">
    <cfRule type="cellIs" dxfId="4614" priority="143" operator="equal">
      <formula>"Receiving"</formula>
    </cfRule>
  </conditionalFormatting>
  <conditionalFormatting sqref="S59">
    <cfRule type="cellIs" dxfId="4613" priority="142" operator="equal">
      <formula>"SLC"</formula>
    </cfRule>
  </conditionalFormatting>
  <conditionalFormatting sqref="S59">
    <cfRule type="cellIs" dxfId="4612" priority="138" operator="equal">
      <formula>"IDF"</formula>
    </cfRule>
    <cfRule type="cellIs" dxfId="4611" priority="139" operator="equal">
      <formula>"Costco"</formula>
    </cfRule>
    <cfRule type="cellIs" dxfId="4610" priority="140" operator="equal">
      <formula>"Gutzy"</formula>
    </cfRule>
    <cfRule type="cellIs" dxfId="4609" priority="141" operator="equal">
      <formula>"LCP"</formula>
    </cfRule>
  </conditionalFormatting>
  <conditionalFormatting sqref="S59">
    <cfRule type="cellIs" dxfId="4608" priority="137" operator="equal">
      <formula>"Receiving"</formula>
    </cfRule>
  </conditionalFormatting>
  <conditionalFormatting sqref="S56:S59">
    <cfRule type="cellIs" dxfId="4607" priority="136" operator="equal">
      <formula>"SLC"</formula>
    </cfRule>
  </conditionalFormatting>
  <conditionalFormatting sqref="S56:S59">
    <cfRule type="cellIs" dxfId="4606" priority="132" operator="equal">
      <formula>"IDF"</formula>
    </cfRule>
    <cfRule type="cellIs" dxfId="4605" priority="133" operator="equal">
      <formula>"Costco"</formula>
    </cfRule>
    <cfRule type="cellIs" dxfId="4604" priority="134" operator="equal">
      <formula>"Gutzy"</formula>
    </cfRule>
    <cfRule type="cellIs" dxfId="4603" priority="135" operator="equal">
      <formula>"LCP"</formula>
    </cfRule>
  </conditionalFormatting>
  <conditionalFormatting sqref="S56:S59">
    <cfRule type="cellIs" dxfId="4602" priority="131" operator="equal">
      <formula>"Receiving"</formula>
    </cfRule>
  </conditionalFormatting>
  <conditionalFormatting sqref="S54:S55 S34:S47">
    <cfRule type="cellIs" dxfId="4601" priority="130" operator="equal">
      <formula>"SLC"</formula>
    </cfRule>
  </conditionalFormatting>
  <conditionalFormatting sqref="S54:S55 S34:S47">
    <cfRule type="cellIs" dxfId="4600" priority="126" operator="equal">
      <formula>"IDF"</formula>
    </cfRule>
    <cfRule type="cellIs" dxfId="4599" priority="127" operator="equal">
      <formula>"Costco"</formula>
    </cfRule>
    <cfRule type="cellIs" dxfId="4598" priority="128" operator="equal">
      <formula>"Gutzy"</formula>
    </cfRule>
    <cfRule type="cellIs" dxfId="4597" priority="129" operator="equal">
      <formula>"LCP"</formula>
    </cfRule>
  </conditionalFormatting>
  <conditionalFormatting sqref="S54:S55 S34:S47">
    <cfRule type="cellIs" dxfId="4596" priority="125" operator="equal">
      <formula>"Receiving"</formula>
    </cfRule>
  </conditionalFormatting>
  <conditionalFormatting sqref="S48:S53">
    <cfRule type="cellIs" dxfId="4595" priority="124" operator="equal">
      <formula>"SLC"</formula>
    </cfRule>
  </conditionalFormatting>
  <conditionalFormatting sqref="S48:S53">
    <cfRule type="cellIs" dxfId="4594" priority="120" operator="equal">
      <formula>"IDF"</formula>
    </cfRule>
    <cfRule type="cellIs" dxfId="4593" priority="121" operator="equal">
      <formula>"Costco"</formula>
    </cfRule>
    <cfRule type="cellIs" dxfId="4592" priority="122" operator="equal">
      <formula>"Gutzy"</formula>
    </cfRule>
    <cfRule type="cellIs" dxfId="4591" priority="123" operator="equal">
      <formula>"LCP"</formula>
    </cfRule>
  </conditionalFormatting>
  <conditionalFormatting sqref="S48:S53">
    <cfRule type="cellIs" dxfId="4590" priority="119" operator="equal">
      <formula>"Receiving"</formula>
    </cfRule>
  </conditionalFormatting>
  <conditionalFormatting sqref="A87">
    <cfRule type="cellIs" dxfId="4589" priority="118" operator="equal">
      <formula>"SLC"</formula>
    </cfRule>
  </conditionalFormatting>
  <conditionalFormatting sqref="A87">
    <cfRule type="cellIs" dxfId="4588" priority="114" operator="equal">
      <formula>"IDF"</formula>
    </cfRule>
    <cfRule type="cellIs" dxfId="4587" priority="115" operator="equal">
      <formula>"Costco"</formula>
    </cfRule>
    <cfRule type="cellIs" dxfId="4586" priority="116" operator="equal">
      <formula>"Gutzy"</formula>
    </cfRule>
    <cfRule type="cellIs" dxfId="4585" priority="117" operator="equal">
      <formula>"LCP"</formula>
    </cfRule>
  </conditionalFormatting>
  <conditionalFormatting sqref="A87">
    <cfRule type="cellIs" dxfId="4584" priority="113" operator="equal">
      <formula>"Receiving"</formula>
    </cfRule>
  </conditionalFormatting>
  <conditionalFormatting sqref="A85:A87">
    <cfRule type="cellIs" dxfId="4583" priority="112" operator="equal">
      <formula>"SLC"</formula>
    </cfRule>
  </conditionalFormatting>
  <conditionalFormatting sqref="A85:A87">
    <cfRule type="cellIs" dxfId="4582" priority="108" operator="equal">
      <formula>"IDF"</formula>
    </cfRule>
    <cfRule type="cellIs" dxfId="4581" priority="109" operator="equal">
      <formula>"Costco"</formula>
    </cfRule>
    <cfRule type="cellIs" dxfId="4580" priority="110" operator="equal">
      <formula>"Gutzy"</formula>
    </cfRule>
    <cfRule type="cellIs" dxfId="4579" priority="111" operator="equal">
      <formula>"LCP"</formula>
    </cfRule>
  </conditionalFormatting>
  <conditionalFormatting sqref="A85:A87">
    <cfRule type="cellIs" dxfId="4578" priority="107" operator="equal">
      <formula>"Receiving"</formula>
    </cfRule>
  </conditionalFormatting>
  <conditionalFormatting sqref="A82 A62:A75">
    <cfRule type="cellIs" dxfId="4577" priority="106" operator="equal">
      <formula>"SLC"</formula>
    </cfRule>
  </conditionalFormatting>
  <conditionalFormatting sqref="A82 A62:A75">
    <cfRule type="cellIs" dxfId="4576" priority="102" operator="equal">
      <formula>"IDF"</formula>
    </cfRule>
    <cfRule type="cellIs" dxfId="4575" priority="103" operator="equal">
      <formula>"Costco"</formula>
    </cfRule>
    <cfRule type="cellIs" dxfId="4574" priority="104" operator="equal">
      <formula>"Gutzy"</formula>
    </cfRule>
    <cfRule type="cellIs" dxfId="4573" priority="105" operator="equal">
      <formula>"LCP"</formula>
    </cfRule>
  </conditionalFormatting>
  <conditionalFormatting sqref="A82 A62:A75">
    <cfRule type="cellIs" dxfId="4572" priority="101" operator="equal">
      <formula>"Receiving"</formula>
    </cfRule>
  </conditionalFormatting>
  <conditionalFormatting sqref="A76:A81">
    <cfRule type="cellIs" dxfId="4571" priority="100" operator="equal">
      <formula>"SLC"</formula>
    </cfRule>
  </conditionalFormatting>
  <conditionalFormatting sqref="A76:A81">
    <cfRule type="cellIs" dxfId="4570" priority="96" operator="equal">
      <formula>"IDF"</formula>
    </cfRule>
    <cfRule type="cellIs" dxfId="4569" priority="97" operator="equal">
      <formula>"Costco"</formula>
    </cfRule>
    <cfRule type="cellIs" dxfId="4568" priority="98" operator="equal">
      <formula>"Gutzy"</formula>
    </cfRule>
    <cfRule type="cellIs" dxfId="4567" priority="99" operator="equal">
      <formula>"LCP"</formula>
    </cfRule>
  </conditionalFormatting>
  <conditionalFormatting sqref="A76:A81">
    <cfRule type="cellIs" dxfId="4566" priority="95" operator="equal">
      <formula>"Receiving"</formula>
    </cfRule>
  </conditionalFormatting>
  <conditionalFormatting sqref="A89:A97 H89:H97">
    <cfRule type="cellIs" dxfId="4565" priority="94" operator="equal">
      <formula>"SLC"</formula>
    </cfRule>
  </conditionalFormatting>
  <conditionalFormatting sqref="A89:A97 H89:H97">
    <cfRule type="cellIs" dxfId="4564" priority="90" operator="equal">
      <formula>"IDF"</formula>
    </cfRule>
    <cfRule type="cellIs" dxfId="4563" priority="91" operator="equal">
      <formula>"Costco"</formula>
    </cfRule>
    <cfRule type="cellIs" dxfId="4562" priority="92" operator="equal">
      <formula>"Gutzy"</formula>
    </cfRule>
    <cfRule type="cellIs" dxfId="4561" priority="93" operator="equal">
      <formula>"LCP"</formula>
    </cfRule>
  </conditionalFormatting>
  <conditionalFormatting sqref="A89:A97 H89:H97">
    <cfRule type="cellIs" dxfId="4560" priority="89" operator="equal">
      <formula>"Receiving"</formula>
    </cfRule>
  </conditionalFormatting>
  <conditionalFormatting sqref="S71:S76 N62:N67 N71:N77">
    <cfRule type="cellIs" dxfId="4559" priority="88" operator="equal">
      <formula>"SLC"</formula>
    </cfRule>
  </conditionalFormatting>
  <conditionalFormatting sqref="S71:S76 N62:N67 N71:N77">
    <cfRule type="cellIs" dxfId="4558" priority="84" operator="equal">
      <formula>"IDF"</formula>
    </cfRule>
    <cfRule type="cellIs" dxfId="4557" priority="85" operator="equal">
      <formula>"Costco"</formula>
    </cfRule>
    <cfRule type="cellIs" dxfId="4556" priority="86" operator="equal">
      <formula>"Gutzy"</formula>
    </cfRule>
    <cfRule type="cellIs" dxfId="4555" priority="87" operator="equal">
      <formula>"LCP"</formula>
    </cfRule>
  </conditionalFormatting>
  <conditionalFormatting sqref="S71:S76">
    <cfRule type="cellIs" dxfId="4554" priority="83" operator="equal">
      <formula>"Receiving"</formula>
    </cfRule>
  </conditionalFormatting>
  <conditionalFormatting sqref="Q62:Q66 T72:T77 W62:W67 O61 U71 L61:L67 S62:T67">
    <cfRule type="cellIs" dxfId="4553" priority="82" operator="equal">
      <formula>"SLC"</formula>
    </cfRule>
  </conditionalFormatting>
  <conditionalFormatting sqref="Q62:Q66 T72:T77 W62:W67 O61 U71 L61:L67 S62:T67">
    <cfRule type="cellIs" dxfId="4552" priority="78" operator="equal">
      <formula>"IDF"</formula>
    </cfRule>
    <cfRule type="cellIs" dxfId="4551" priority="79" operator="equal">
      <formula>"Costco"</formula>
    </cfRule>
    <cfRule type="cellIs" dxfId="4550" priority="80" operator="equal">
      <formula>"Gutzy"</formula>
    </cfRule>
    <cfRule type="cellIs" dxfId="4549" priority="81" operator="equal">
      <formula>"LCP"</formula>
    </cfRule>
  </conditionalFormatting>
  <conditionalFormatting sqref="Q72:Q77">
    <cfRule type="cellIs" dxfId="4548" priority="77" operator="equal">
      <formula>"SLC"</formula>
    </cfRule>
  </conditionalFormatting>
  <conditionalFormatting sqref="Q72:Q77">
    <cfRule type="cellIs" dxfId="4547" priority="73" operator="equal">
      <formula>"IDF"</formula>
    </cfRule>
    <cfRule type="cellIs" dxfId="4546" priority="74" operator="equal">
      <formula>"Costco"</formula>
    </cfRule>
    <cfRule type="cellIs" dxfId="4545" priority="75" operator="equal">
      <formula>"Gutzy"</formula>
    </cfRule>
    <cfRule type="cellIs" dxfId="4544" priority="76" operator="equal">
      <formula>"LCP"</formula>
    </cfRule>
  </conditionalFormatting>
  <conditionalFormatting sqref="W72:W77">
    <cfRule type="cellIs" dxfId="4543" priority="72" operator="equal">
      <formula>"SLC"</formula>
    </cfRule>
  </conditionalFormatting>
  <conditionalFormatting sqref="W72:W77">
    <cfRule type="cellIs" dxfId="4542" priority="68" operator="equal">
      <formula>"IDF"</formula>
    </cfRule>
    <cfRule type="cellIs" dxfId="4541" priority="69" operator="equal">
      <formula>"Costco"</formula>
    </cfRule>
    <cfRule type="cellIs" dxfId="4540" priority="70" operator="equal">
      <formula>"Gutzy"</formula>
    </cfRule>
    <cfRule type="cellIs" dxfId="4539" priority="71" operator="equal">
      <formula>"LCP"</formula>
    </cfRule>
  </conditionalFormatting>
  <conditionalFormatting sqref="N71:N77 U71 L61:L67 S62:S67">
    <cfRule type="cellIs" dxfId="4538" priority="67" operator="equal">
      <formula>"Receiving"</formula>
    </cfRule>
  </conditionalFormatting>
  <conditionalFormatting sqref="A26">
    <cfRule type="cellIs" dxfId="4537" priority="66" operator="equal">
      <formula>"SLC"</formula>
    </cfRule>
  </conditionalFormatting>
  <conditionalFormatting sqref="A26">
    <cfRule type="cellIs" dxfId="4536" priority="62" operator="equal">
      <formula>"IDF"</formula>
    </cfRule>
    <cfRule type="cellIs" dxfId="4535" priority="63" operator="equal">
      <formula>"Costco"</formula>
    </cfRule>
    <cfRule type="cellIs" dxfId="4534" priority="64" operator="equal">
      <formula>"Gutzy"</formula>
    </cfRule>
    <cfRule type="cellIs" dxfId="4533" priority="65" operator="equal">
      <formula>"LCP"</formula>
    </cfRule>
  </conditionalFormatting>
  <conditionalFormatting sqref="A26">
    <cfRule type="cellIs" dxfId="4532" priority="61" operator="equal">
      <formula>"Receiving"</formula>
    </cfRule>
  </conditionalFormatting>
  <conditionalFormatting sqref="A84">
    <cfRule type="cellIs" dxfId="4531" priority="60" operator="equal">
      <formula>"SLC"</formula>
    </cfRule>
  </conditionalFormatting>
  <conditionalFormatting sqref="A84">
    <cfRule type="cellIs" dxfId="4530" priority="56" operator="equal">
      <formula>"IDF"</formula>
    </cfRule>
    <cfRule type="cellIs" dxfId="4529" priority="57" operator="equal">
      <formula>"Costco"</formula>
    </cfRule>
    <cfRule type="cellIs" dxfId="4528" priority="58" operator="equal">
      <formula>"Gutzy"</formula>
    </cfRule>
    <cfRule type="cellIs" dxfId="4527" priority="59" operator="equal">
      <formula>"LCP"</formula>
    </cfRule>
  </conditionalFormatting>
  <conditionalFormatting sqref="A84">
    <cfRule type="cellIs" dxfId="4526" priority="55" operator="equal">
      <formula>"Receiving"</formula>
    </cfRule>
  </conditionalFormatting>
  <conditionalFormatting sqref="A5:A14">
    <cfRule type="cellIs" dxfId="4525" priority="54" operator="equal">
      <formula>"SLC"</formula>
    </cfRule>
  </conditionalFormatting>
  <conditionalFormatting sqref="A5:A14">
    <cfRule type="cellIs" dxfId="4524" priority="50" operator="equal">
      <formula>"IDF"</formula>
    </cfRule>
    <cfRule type="cellIs" dxfId="4523" priority="51" operator="equal">
      <formula>"Costco"</formula>
    </cfRule>
    <cfRule type="cellIs" dxfId="4522" priority="52" operator="equal">
      <formula>"Gutzy"</formula>
    </cfRule>
    <cfRule type="cellIs" dxfId="4521" priority="53" operator="equal">
      <formula>"LCP"</formula>
    </cfRule>
  </conditionalFormatting>
  <conditionalFormatting sqref="A5:A14">
    <cfRule type="cellIs" dxfId="4520" priority="49" operator="equal">
      <formula>"Receiving"</formula>
    </cfRule>
  </conditionalFormatting>
  <conditionalFormatting sqref="A55">
    <cfRule type="cellIs" dxfId="4519" priority="42" operator="equal">
      <formula>"SLC"</formula>
    </cfRule>
  </conditionalFormatting>
  <conditionalFormatting sqref="A55">
    <cfRule type="cellIs" dxfId="4518" priority="38" operator="equal">
      <formula>"IDF"</formula>
    </cfRule>
    <cfRule type="cellIs" dxfId="4517" priority="39" operator="equal">
      <formula>"Costco"</formula>
    </cfRule>
    <cfRule type="cellIs" dxfId="4516" priority="40" operator="equal">
      <formula>"Gutzy"</formula>
    </cfRule>
    <cfRule type="cellIs" dxfId="4515" priority="41" operator="equal">
      <formula>"LCP"</formula>
    </cfRule>
  </conditionalFormatting>
  <conditionalFormatting sqref="A55">
    <cfRule type="cellIs" dxfId="4514" priority="37" operator="equal">
      <formula>"Receiving"</formula>
    </cfRule>
  </conditionalFormatting>
  <conditionalFormatting sqref="A83">
    <cfRule type="cellIs" dxfId="4513" priority="36" operator="equal">
      <formula>"SLC"</formula>
    </cfRule>
  </conditionalFormatting>
  <conditionalFormatting sqref="A83">
    <cfRule type="cellIs" dxfId="4512" priority="32" operator="equal">
      <formula>"IDF"</formula>
    </cfRule>
    <cfRule type="cellIs" dxfId="4511" priority="33" operator="equal">
      <formula>"Costco"</formula>
    </cfRule>
    <cfRule type="cellIs" dxfId="4510" priority="34" operator="equal">
      <formula>"Gutzy"</formula>
    </cfRule>
    <cfRule type="cellIs" dxfId="4509" priority="35" operator="equal">
      <formula>"LCP"</formula>
    </cfRule>
  </conditionalFormatting>
  <conditionalFormatting sqref="A83">
    <cfRule type="cellIs" dxfId="4508" priority="31" operator="equal">
      <formula>"Receiving"</formula>
    </cfRule>
  </conditionalFormatting>
  <conditionalFormatting sqref="J55 J58">
    <cfRule type="cellIs" dxfId="4507" priority="30" operator="equal">
      <formula>"SLC"</formula>
    </cfRule>
  </conditionalFormatting>
  <conditionalFormatting sqref="J55 J58">
    <cfRule type="cellIs" dxfId="4506" priority="26" operator="equal">
      <formula>"IDF"</formula>
    </cfRule>
    <cfRule type="cellIs" dxfId="4505" priority="27" operator="equal">
      <formula>"Costco"</formula>
    </cfRule>
    <cfRule type="cellIs" dxfId="4504" priority="28" operator="equal">
      <formula>"Gutzy"</formula>
    </cfRule>
    <cfRule type="cellIs" dxfId="4503" priority="29" operator="equal">
      <formula>"LCP"</formula>
    </cfRule>
  </conditionalFormatting>
  <conditionalFormatting sqref="J55 J58">
    <cfRule type="cellIs" dxfId="4502" priority="25" operator="equal">
      <formula>"Receiving"</formula>
    </cfRule>
  </conditionalFormatting>
  <conditionalFormatting sqref="J53 J56">
    <cfRule type="cellIs" dxfId="4501" priority="24" operator="equal">
      <formula>"SLC"</formula>
    </cfRule>
  </conditionalFormatting>
  <conditionalFormatting sqref="J53 J56">
    <cfRule type="cellIs" dxfId="4500" priority="20" operator="equal">
      <formula>"IDF"</formula>
    </cfRule>
    <cfRule type="cellIs" dxfId="4499" priority="21" operator="equal">
      <formula>"Costco"</formula>
    </cfRule>
    <cfRule type="cellIs" dxfId="4498" priority="22" operator="equal">
      <formula>"Gutzy"</formula>
    </cfRule>
    <cfRule type="cellIs" dxfId="4497" priority="23" operator="equal">
      <formula>"LCP"</formula>
    </cfRule>
  </conditionalFormatting>
  <conditionalFormatting sqref="J53 J56">
    <cfRule type="cellIs" dxfId="4496" priority="19" operator="equal">
      <formula>"Receiving"</formula>
    </cfRule>
  </conditionalFormatting>
  <conditionalFormatting sqref="J54 J57">
    <cfRule type="cellIs" dxfId="4495" priority="18" operator="equal">
      <formula>"SLC"</formula>
    </cfRule>
  </conditionalFormatting>
  <conditionalFormatting sqref="J54 J57">
    <cfRule type="cellIs" dxfId="4494" priority="14" operator="equal">
      <formula>"IDF"</formula>
    </cfRule>
    <cfRule type="cellIs" dxfId="4493" priority="15" operator="equal">
      <formula>"Costco"</formula>
    </cfRule>
    <cfRule type="cellIs" dxfId="4492" priority="16" operator="equal">
      <formula>"Gutzy"</formula>
    </cfRule>
    <cfRule type="cellIs" dxfId="4491" priority="17" operator="equal">
      <formula>"LCP"</formula>
    </cfRule>
  </conditionalFormatting>
  <conditionalFormatting sqref="J54 J57">
    <cfRule type="cellIs" dxfId="4490" priority="13" operator="equal">
      <formula>"Receiving"</formula>
    </cfRule>
  </conditionalFormatting>
  <conditionalFormatting sqref="J25">
    <cfRule type="cellIs" dxfId="4489" priority="12" operator="equal">
      <formula>"SLC"</formula>
    </cfRule>
  </conditionalFormatting>
  <conditionalFormatting sqref="J25">
    <cfRule type="cellIs" dxfId="4488" priority="8" operator="equal">
      <formula>"IDF"</formula>
    </cfRule>
    <cfRule type="cellIs" dxfId="4487" priority="9" operator="equal">
      <formula>"Costco"</formula>
    </cfRule>
    <cfRule type="cellIs" dxfId="4486" priority="10" operator="equal">
      <formula>"Gutzy"</formula>
    </cfRule>
    <cfRule type="cellIs" dxfId="4485" priority="11" operator="equal">
      <formula>"LCP"</formula>
    </cfRule>
  </conditionalFormatting>
  <conditionalFormatting sqref="J25">
    <cfRule type="cellIs" dxfId="4484" priority="7" operator="equal">
      <formula>"Receiving"</formula>
    </cfRule>
  </conditionalFormatting>
  <conditionalFormatting sqref="S25">
    <cfRule type="cellIs" dxfId="4483" priority="6" operator="equal">
      <formula>"SLC"</formula>
    </cfRule>
  </conditionalFormatting>
  <conditionalFormatting sqref="S25">
    <cfRule type="cellIs" dxfId="4482" priority="2" operator="equal">
      <formula>"IDF"</formula>
    </cfRule>
    <cfRule type="cellIs" dxfId="4481" priority="3" operator="equal">
      <formula>"Costco"</formula>
    </cfRule>
    <cfRule type="cellIs" dxfId="4480" priority="4" operator="equal">
      <formula>"Gutzy"</formula>
    </cfRule>
    <cfRule type="cellIs" dxfId="4479" priority="5" operator="equal">
      <formula>"LCP"</formula>
    </cfRule>
  </conditionalFormatting>
  <conditionalFormatting sqref="S25">
    <cfRule type="cellIs" dxfId="447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8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28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01076A-2C94-4492-9B94-63F09230C796}">
          <x14:formula1>
            <xm:f>Lists!$A$1:$A$52</xm:f>
          </x14:formula1>
          <xm:sqref>C1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D303-20CA-448A-8516-120D7DD5CAFC}">
  <sheetPr codeName="Sheet245">
    <tabColor rgb="FFFF0000"/>
    <pageSetUpPr fitToPage="1"/>
  </sheetPr>
  <dimension ref="A1:BC276"/>
  <sheetViews>
    <sheetView zoomScale="90" zoomScaleNormal="90" zoomScaleSheetLayoutView="37" workbookViewId="0">
      <selection activeCell="G76" sqref="G76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4.570312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7.7109375" style="129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237</v>
      </c>
    </row>
    <row r="2" spans="1:36" ht="8.25" customHeight="1" thickBot="1" x14ac:dyDescent="0.3"/>
    <row r="3" spans="1:36" ht="16.5" thickBot="1" x14ac:dyDescent="0.3">
      <c r="A3" s="476">
        <f>VLOOKUP(C1,Lists!A1:B52,2)</f>
        <v>46082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46083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46084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33656</v>
      </c>
      <c r="C5" s="137">
        <v>77711</v>
      </c>
      <c r="D5" s="137"/>
      <c r="E5" s="137" t="s">
        <v>89</v>
      </c>
      <c r="F5" s="138"/>
      <c r="G5" s="305"/>
      <c r="H5" s="138"/>
      <c r="I5" s="310"/>
      <c r="J5" s="135" t="s">
        <v>19</v>
      </c>
      <c r="K5" s="207">
        <v>33676</v>
      </c>
      <c r="L5" s="137">
        <v>78223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33696</v>
      </c>
      <c r="U5" s="137">
        <v>78273</v>
      </c>
      <c r="V5" s="337"/>
      <c r="W5" s="128" t="s">
        <v>208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33657</v>
      </c>
      <c r="C6" s="128">
        <v>77721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33677</v>
      </c>
      <c r="L6" s="128">
        <v>78234</v>
      </c>
      <c r="M6" s="128"/>
      <c r="N6" s="128" t="s">
        <v>62</v>
      </c>
      <c r="O6" s="211"/>
      <c r="P6" s="302"/>
      <c r="Q6" s="142"/>
      <c r="R6" s="311"/>
      <c r="S6" s="145" t="s">
        <v>19</v>
      </c>
      <c r="T6" s="205">
        <v>33697</v>
      </c>
      <c r="U6" s="148">
        <v>78274</v>
      </c>
      <c r="V6" s="172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33658</v>
      </c>
      <c r="C7" s="128">
        <v>77722</v>
      </c>
      <c r="D7" s="128"/>
      <c r="E7" s="128" t="s">
        <v>89</v>
      </c>
      <c r="F7" s="142"/>
      <c r="G7" s="302"/>
      <c r="H7" s="142"/>
      <c r="I7" s="312"/>
      <c r="J7" s="145" t="s">
        <v>19</v>
      </c>
      <c r="K7" s="205">
        <v>33678</v>
      </c>
      <c r="L7" s="128">
        <v>78255</v>
      </c>
      <c r="M7" s="128"/>
      <c r="N7" s="128" t="s">
        <v>70</v>
      </c>
      <c r="O7" s="211"/>
      <c r="P7" s="302"/>
      <c r="Q7" s="142"/>
      <c r="R7" s="311"/>
      <c r="S7" s="145" t="s">
        <v>19</v>
      </c>
      <c r="T7" s="205">
        <v>33698</v>
      </c>
      <c r="U7" s="128">
        <v>78275</v>
      </c>
      <c r="V7" s="172"/>
      <c r="W7" s="128" t="s">
        <v>115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33659</v>
      </c>
      <c r="C8" s="128">
        <v>77755</v>
      </c>
      <c r="D8" s="128"/>
      <c r="E8" s="128" t="s">
        <v>69</v>
      </c>
      <c r="F8" s="142"/>
      <c r="G8" s="302"/>
      <c r="H8" s="142"/>
      <c r="I8" s="312"/>
      <c r="J8" s="145" t="s">
        <v>19</v>
      </c>
      <c r="K8" s="205">
        <v>33679</v>
      </c>
      <c r="L8" s="128">
        <v>78266</v>
      </c>
      <c r="M8" s="128"/>
      <c r="N8" s="128" t="s">
        <v>73</v>
      </c>
      <c r="O8" s="211"/>
      <c r="P8" s="302"/>
      <c r="Q8" s="142"/>
      <c r="R8" s="311"/>
      <c r="S8" s="145" t="s">
        <v>19</v>
      </c>
      <c r="T8" s="205">
        <v>33699</v>
      </c>
      <c r="U8" s="128">
        <v>78276</v>
      </c>
      <c r="V8" s="172"/>
      <c r="W8" s="128" t="s">
        <v>70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33660</v>
      </c>
      <c r="C9" s="128">
        <v>77756</v>
      </c>
      <c r="D9" s="128"/>
      <c r="E9" s="128" t="s">
        <v>69</v>
      </c>
      <c r="F9" s="142"/>
      <c r="G9" s="302"/>
      <c r="H9" s="142"/>
      <c r="I9" s="311"/>
      <c r="J9" s="145" t="s">
        <v>19</v>
      </c>
      <c r="K9" s="205">
        <v>33680</v>
      </c>
      <c r="L9" s="252">
        <v>78272</v>
      </c>
      <c r="M9" s="128"/>
      <c r="N9" s="128" t="s">
        <v>89</v>
      </c>
      <c r="O9" s="211"/>
      <c r="P9" s="302"/>
      <c r="Q9" s="142"/>
      <c r="R9" s="311"/>
      <c r="S9" s="145" t="s">
        <v>19</v>
      </c>
      <c r="T9" s="205">
        <v>33700</v>
      </c>
      <c r="U9" s="128">
        <v>78277</v>
      </c>
      <c r="V9" s="172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33661</v>
      </c>
      <c r="C10" s="128">
        <v>77757</v>
      </c>
      <c r="D10" s="128"/>
      <c r="E10" s="128" t="s">
        <v>71</v>
      </c>
      <c r="F10" s="142"/>
      <c r="G10" s="302"/>
      <c r="H10" s="142"/>
      <c r="I10" s="311"/>
      <c r="J10" s="145" t="s">
        <v>19</v>
      </c>
      <c r="K10" s="205">
        <v>33681</v>
      </c>
      <c r="L10" s="128">
        <v>78278</v>
      </c>
      <c r="M10" s="128"/>
      <c r="N10" s="128" t="s">
        <v>71</v>
      </c>
      <c r="O10" s="211"/>
      <c r="P10" s="302"/>
      <c r="Q10" s="142"/>
      <c r="R10" s="311"/>
      <c r="S10" s="145" t="s">
        <v>19</v>
      </c>
      <c r="T10" s="205">
        <v>33701</v>
      </c>
      <c r="U10" s="128">
        <v>78279</v>
      </c>
      <c r="V10" s="172"/>
      <c r="W10" s="128" t="s">
        <v>69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128">
        <v>33662</v>
      </c>
      <c r="C11" s="350">
        <v>77758</v>
      </c>
      <c r="D11" s="128" t="s">
        <v>238</v>
      </c>
      <c r="E11" s="128" t="s">
        <v>239</v>
      </c>
      <c r="F11" s="142"/>
      <c r="G11" s="302"/>
      <c r="H11" s="142"/>
      <c r="I11" s="311"/>
      <c r="J11" s="145" t="s">
        <v>19</v>
      </c>
      <c r="K11" s="205">
        <v>33682</v>
      </c>
      <c r="L11" s="128">
        <v>78282</v>
      </c>
      <c r="M11" s="128"/>
      <c r="N11" s="128" t="s">
        <v>70</v>
      </c>
      <c r="O11" s="211"/>
      <c r="P11" s="302"/>
      <c r="Q11" s="142"/>
      <c r="R11" s="311"/>
      <c r="S11" s="145" t="s">
        <v>19</v>
      </c>
      <c r="T11" s="205">
        <v>33702</v>
      </c>
      <c r="U11" s="128">
        <v>78280</v>
      </c>
      <c r="V11" s="172"/>
      <c r="W11" s="128" t="s">
        <v>71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33663</v>
      </c>
      <c r="C12" s="128">
        <v>77760</v>
      </c>
      <c r="D12" s="128"/>
      <c r="E12" s="128" t="s">
        <v>70</v>
      </c>
      <c r="F12" s="142"/>
      <c r="G12" s="302"/>
      <c r="H12" s="142"/>
      <c r="I12" s="311"/>
      <c r="J12" s="145" t="s">
        <v>19</v>
      </c>
      <c r="K12" s="205">
        <v>33683</v>
      </c>
      <c r="L12" s="128">
        <v>78283</v>
      </c>
      <c r="M12" s="128"/>
      <c r="N12" s="128" t="s">
        <v>72</v>
      </c>
      <c r="O12" s="211"/>
      <c r="P12" s="302"/>
      <c r="Q12" s="142"/>
      <c r="R12" s="311"/>
      <c r="S12" s="145" t="s">
        <v>19</v>
      </c>
      <c r="T12" s="205">
        <v>33703</v>
      </c>
      <c r="U12" s="128">
        <v>78281</v>
      </c>
      <c r="V12" s="172"/>
      <c r="W12" s="128" t="s">
        <v>62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45">
        <v>33664</v>
      </c>
      <c r="C13" s="128">
        <v>77761</v>
      </c>
      <c r="D13" s="128" t="s">
        <v>240</v>
      </c>
      <c r="E13" s="128" t="s">
        <v>72</v>
      </c>
      <c r="F13" s="142"/>
      <c r="G13" s="302"/>
      <c r="H13" s="142"/>
      <c r="I13" s="311">
        <v>46085</v>
      </c>
      <c r="J13" s="145" t="s">
        <v>19</v>
      </c>
      <c r="K13" s="205">
        <v>33684</v>
      </c>
      <c r="L13" s="128">
        <v>78284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33704</v>
      </c>
      <c r="U13" s="128">
        <v>78318</v>
      </c>
      <c r="V13" s="172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33665</v>
      </c>
      <c r="C14" s="128">
        <v>77762</v>
      </c>
      <c r="D14" s="128"/>
      <c r="E14" s="128" t="s">
        <v>115</v>
      </c>
      <c r="F14" s="142"/>
      <c r="G14" s="302"/>
      <c r="H14" s="142"/>
      <c r="I14" s="311"/>
      <c r="J14" s="145" t="s">
        <v>19</v>
      </c>
      <c r="K14" s="205">
        <v>33685</v>
      </c>
      <c r="L14" s="128">
        <v>78285</v>
      </c>
      <c r="M14" s="128"/>
      <c r="N14" s="128" t="s">
        <v>71</v>
      </c>
      <c r="O14" s="142"/>
      <c r="P14" s="302"/>
      <c r="Q14" s="142"/>
      <c r="R14" s="311"/>
      <c r="S14" s="145" t="s">
        <v>19</v>
      </c>
      <c r="T14" s="205">
        <v>33705</v>
      </c>
      <c r="U14" s="128">
        <v>78319</v>
      </c>
      <c r="V14" s="172"/>
      <c r="W14" s="128" t="s">
        <v>73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33666</v>
      </c>
      <c r="C15" s="128">
        <v>77763</v>
      </c>
      <c r="D15" s="128"/>
      <c r="E15" s="128" t="s">
        <v>115</v>
      </c>
      <c r="F15" s="142"/>
      <c r="G15" s="302"/>
      <c r="H15" s="142" t="s">
        <v>100</v>
      </c>
      <c r="I15" s="311"/>
      <c r="J15" s="145" t="s">
        <v>19</v>
      </c>
      <c r="K15" s="205">
        <v>33686</v>
      </c>
      <c r="L15" s="128">
        <v>78286</v>
      </c>
      <c r="M15" s="128"/>
      <c r="N15" s="128" t="s">
        <v>208</v>
      </c>
      <c r="O15" s="142"/>
      <c r="P15" s="302"/>
      <c r="Q15" s="142"/>
      <c r="R15" s="311"/>
      <c r="S15" s="145" t="s">
        <v>19</v>
      </c>
      <c r="T15" s="205">
        <v>33706</v>
      </c>
      <c r="U15" s="128">
        <v>78320</v>
      </c>
      <c r="V15" s="172"/>
      <c r="W15" s="128" t="s">
        <v>69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33667</v>
      </c>
      <c r="C16" s="128">
        <v>77764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05">
        <v>33687</v>
      </c>
      <c r="L16" s="148">
        <v>78287</v>
      </c>
      <c r="M16" s="128"/>
      <c r="N16" s="128" t="s">
        <v>73</v>
      </c>
      <c r="O16" s="142"/>
      <c r="P16" s="302"/>
      <c r="Q16" s="142"/>
      <c r="R16" s="311"/>
      <c r="S16" s="145" t="s">
        <v>19</v>
      </c>
      <c r="T16" s="205">
        <v>33707</v>
      </c>
      <c r="U16" s="128">
        <v>78322</v>
      </c>
      <c r="V16" s="172"/>
      <c r="W16" s="128" t="s">
        <v>70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19</v>
      </c>
      <c r="B17" s="245">
        <v>33668</v>
      </c>
      <c r="C17" s="350">
        <v>77765</v>
      </c>
      <c r="D17" s="128" t="s">
        <v>238</v>
      </c>
      <c r="E17" s="128" t="s">
        <v>72</v>
      </c>
      <c r="F17" s="142"/>
      <c r="G17" s="302"/>
      <c r="H17" s="142"/>
      <c r="I17" s="311"/>
      <c r="J17" s="145" t="s">
        <v>19</v>
      </c>
      <c r="K17" s="205">
        <v>33688</v>
      </c>
      <c r="L17" s="128">
        <v>78298</v>
      </c>
      <c r="M17" s="128"/>
      <c r="N17" s="128" t="s">
        <v>70</v>
      </c>
      <c r="O17" s="142"/>
      <c r="P17" s="302"/>
      <c r="Q17" s="142"/>
      <c r="R17" s="311"/>
      <c r="S17" s="145" t="s">
        <v>19</v>
      </c>
      <c r="T17" s="205">
        <v>33708</v>
      </c>
      <c r="U17" s="128">
        <v>78323</v>
      </c>
      <c r="V17" s="172"/>
      <c r="W17" s="128" t="s">
        <v>208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19</v>
      </c>
      <c r="B18" s="205">
        <v>33669</v>
      </c>
      <c r="C18" s="128">
        <v>77766</v>
      </c>
      <c r="D18" s="128"/>
      <c r="E18" s="128" t="s">
        <v>69</v>
      </c>
      <c r="F18" s="142"/>
      <c r="G18" s="302"/>
      <c r="H18" s="142"/>
      <c r="I18" s="311"/>
      <c r="J18" s="145" t="s">
        <v>19</v>
      </c>
      <c r="K18" s="205">
        <v>33689</v>
      </c>
      <c r="L18" s="128">
        <v>78299</v>
      </c>
      <c r="M18" s="128"/>
      <c r="N18" s="128" t="s">
        <v>208</v>
      </c>
      <c r="O18" s="142"/>
      <c r="P18" s="302"/>
      <c r="Q18" s="142"/>
      <c r="R18" s="311"/>
      <c r="S18" s="145" t="s">
        <v>19</v>
      </c>
      <c r="T18" s="205">
        <v>33709</v>
      </c>
      <c r="U18" s="128">
        <v>78324</v>
      </c>
      <c r="V18" s="172"/>
      <c r="W18" s="128" t="s">
        <v>70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19</v>
      </c>
      <c r="B19" s="205">
        <v>33670</v>
      </c>
      <c r="C19" s="128">
        <v>77767</v>
      </c>
      <c r="D19" s="128"/>
      <c r="E19" s="128" t="s">
        <v>70</v>
      </c>
      <c r="F19" s="142"/>
      <c r="G19" s="302"/>
      <c r="H19" s="142"/>
      <c r="I19" s="311"/>
      <c r="J19" s="145" t="s">
        <v>19</v>
      </c>
      <c r="K19" s="205">
        <v>33690</v>
      </c>
      <c r="L19" s="128">
        <v>78310</v>
      </c>
      <c r="M19" s="128"/>
      <c r="N19" s="128" t="s">
        <v>72</v>
      </c>
      <c r="O19" s="142"/>
      <c r="P19" s="302"/>
      <c r="Q19" s="142"/>
      <c r="R19" s="311"/>
      <c r="S19" s="145" t="s">
        <v>19</v>
      </c>
      <c r="T19" s="205">
        <v>33710</v>
      </c>
      <c r="U19" s="128">
        <v>78325</v>
      </c>
      <c r="V19" s="172"/>
      <c r="W19" s="128" t="s">
        <v>241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19</v>
      </c>
      <c r="B20" s="205">
        <v>33671</v>
      </c>
      <c r="C20" s="128">
        <v>77768</v>
      </c>
      <c r="D20" s="128"/>
      <c r="E20" s="128" t="s">
        <v>62</v>
      </c>
      <c r="F20" s="142"/>
      <c r="G20" s="302"/>
      <c r="H20" s="142"/>
      <c r="I20" s="311"/>
      <c r="J20" s="145" t="s">
        <v>19</v>
      </c>
      <c r="K20" s="205">
        <v>33691</v>
      </c>
      <c r="L20" s="148">
        <v>78321</v>
      </c>
      <c r="M20" s="128"/>
      <c r="N20" s="128" t="s">
        <v>73</v>
      </c>
      <c r="O20" s="142"/>
      <c r="P20" s="302"/>
      <c r="Q20" s="142"/>
      <c r="R20" s="315"/>
      <c r="S20" s="145" t="s">
        <v>19</v>
      </c>
      <c r="T20" s="205">
        <v>33711</v>
      </c>
      <c r="U20" s="128">
        <v>78326</v>
      </c>
      <c r="V20" s="172"/>
      <c r="W20" s="128" t="s">
        <v>73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 t="s">
        <v>19</v>
      </c>
      <c r="B21" s="128">
        <v>33672</v>
      </c>
      <c r="C21" s="350">
        <v>77769</v>
      </c>
      <c r="D21" s="128" t="s">
        <v>238</v>
      </c>
      <c r="E21" s="128" t="s">
        <v>115</v>
      </c>
      <c r="F21" s="142"/>
      <c r="G21" s="302"/>
      <c r="H21" s="142"/>
      <c r="I21" s="311"/>
      <c r="J21" s="152" t="s">
        <v>20</v>
      </c>
      <c r="K21" s="205">
        <v>33692</v>
      </c>
      <c r="L21" s="128">
        <v>78327</v>
      </c>
      <c r="M21" s="172"/>
      <c r="N21" s="128" t="s">
        <v>62</v>
      </c>
      <c r="O21" s="142"/>
      <c r="P21" s="302"/>
      <c r="Q21" s="142"/>
      <c r="R21" s="311"/>
      <c r="S21" s="145" t="s">
        <v>20</v>
      </c>
      <c r="T21" s="205">
        <v>33712</v>
      </c>
      <c r="U21" s="128">
        <v>78330</v>
      </c>
      <c r="V21" s="128"/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 t="s">
        <v>22</v>
      </c>
      <c r="B22" s="205">
        <v>33673</v>
      </c>
      <c r="C22" s="128">
        <v>4501349738</v>
      </c>
      <c r="D22" s="128"/>
      <c r="E22" s="128"/>
      <c r="F22" s="142"/>
      <c r="G22" s="302"/>
      <c r="H22" s="142"/>
      <c r="I22" s="311"/>
      <c r="J22" s="152" t="s">
        <v>20</v>
      </c>
      <c r="K22" s="205">
        <v>33693</v>
      </c>
      <c r="L22" s="153">
        <v>78329</v>
      </c>
      <c r="M22" s="128"/>
      <c r="N22" s="128" t="s">
        <v>62</v>
      </c>
      <c r="O22" s="142"/>
      <c r="P22" s="302"/>
      <c r="Q22" s="142"/>
      <c r="R22" s="315"/>
      <c r="S22" s="152" t="s">
        <v>20</v>
      </c>
      <c r="T22" s="205">
        <v>33713</v>
      </c>
      <c r="U22" s="153">
        <v>78331</v>
      </c>
      <c r="V22" s="128"/>
      <c r="W22" s="128" t="s">
        <v>62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22</v>
      </c>
      <c r="B23" s="245">
        <v>33674</v>
      </c>
      <c r="C23" s="128">
        <v>4501349739</v>
      </c>
      <c r="D23" s="128"/>
      <c r="E23" s="128"/>
      <c r="F23" s="142"/>
      <c r="G23" s="302"/>
      <c r="H23" s="142"/>
      <c r="I23" s="309">
        <v>46083</v>
      </c>
      <c r="J23" s="152" t="s">
        <v>22</v>
      </c>
      <c r="K23" s="205">
        <v>33694</v>
      </c>
      <c r="L23" s="153">
        <v>4501349999</v>
      </c>
      <c r="M23" s="128"/>
      <c r="N23" s="128"/>
      <c r="O23" s="142"/>
      <c r="P23" s="302"/>
      <c r="Q23" s="142"/>
      <c r="R23" s="311"/>
      <c r="S23" s="152" t="s">
        <v>22</v>
      </c>
      <c r="T23" s="205">
        <v>33714</v>
      </c>
      <c r="U23" s="153">
        <v>4501350202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22</v>
      </c>
      <c r="B24" s="128">
        <v>33675</v>
      </c>
      <c r="C24" s="578" t="s">
        <v>242</v>
      </c>
      <c r="D24" s="579"/>
      <c r="E24" s="128"/>
      <c r="F24" s="162"/>
      <c r="G24" s="128"/>
      <c r="H24" s="142"/>
      <c r="I24" s="311"/>
      <c r="J24" s="152" t="s">
        <v>22</v>
      </c>
      <c r="K24" s="205">
        <v>33695</v>
      </c>
      <c r="L24" s="154">
        <v>4501350000</v>
      </c>
      <c r="M24" s="141"/>
      <c r="N24" s="141"/>
      <c r="O24" s="142"/>
      <c r="P24" s="304"/>
      <c r="Q24" s="143"/>
      <c r="R24" s="316"/>
      <c r="S24" s="152" t="s">
        <v>22</v>
      </c>
      <c r="T24" s="205">
        <v>33715</v>
      </c>
      <c r="U24" s="153">
        <v>4501350203</v>
      </c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30040061</v>
      </c>
      <c r="C25" s="128" t="s">
        <v>243</v>
      </c>
      <c r="D25" s="128"/>
      <c r="E25" s="128"/>
      <c r="F25" s="162" t="s">
        <v>65</v>
      </c>
      <c r="G25" s="128"/>
      <c r="H25" s="142"/>
      <c r="I25" s="311"/>
      <c r="J25" s="353"/>
      <c r="K25" s="141"/>
      <c r="L25" s="154"/>
      <c r="M25" s="141"/>
      <c r="N25" s="141"/>
      <c r="O25" s="143"/>
      <c r="P25" s="304"/>
      <c r="Q25" s="143"/>
      <c r="R25" s="316"/>
      <c r="S25" s="152" t="s">
        <v>12</v>
      </c>
      <c r="T25" s="205">
        <v>30040061</v>
      </c>
      <c r="U25" s="153" t="s">
        <v>83</v>
      </c>
      <c r="V25" s="128" t="s">
        <v>244</v>
      </c>
      <c r="W25" s="128"/>
      <c r="X25" s="142" t="s">
        <v>64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45" t="s">
        <v>12</v>
      </c>
      <c r="B26" s="205">
        <v>30040399</v>
      </c>
      <c r="C26" s="128" t="s">
        <v>13</v>
      </c>
      <c r="D26" s="128"/>
      <c r="E26" s="128"/>
      <c r="F26" s="162" t="s">
        <v>91</v>
      </c>
      <c r="G26" s="128"/>
      <c r="H26" s="142"/>
      <c r="I26" s="311"/>
      <c r="J26" s="156" t="s">
        <v>12</v>
      </c>
      <c r="K26" s="207">
        <v>30040186</v>
      </c>
      <c r="L26" s="154" t="s">
        <v>81</v>
      </c>
      <c r="M26" s="141"/>
      <c r="N26" s="141"/>
      <c r="O26" s="143"/>
      <c r="P26" s="304"/>
      <c r="Q26" s="143"/>
      <c r="R26" s="316"/>
      <c r="S26" s="145" t="s">
        <v>12</v>
      </c>
      <c r="T26" s="210">
        <v>30040187</v>
      </c>
      <c r="U26" s="153" t="s">
        <v>81</v>
      </c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56" t="s">
        <v>12</v>
      </c>
      <c r="B27" s="205">
        <v>30040325</v>
      </c>
      <c r="C27" s="128" t="s">
        <v>13</v>
      </c>
      <c r="D27" s="128"/>
      <c r="E27" s="128"/>
      <c r="F27" s="250" t="s">
        <v>64</v>
      </c>
      <c r="G27" s="175"/>
      <c r="H27" s="142"/>
      <c r="I27" s="311"/>
      <c r="J27" s="156" t="s">
        <v>12</v>
      </c>
      <c r="K27" s="207">
        <v>30040401</v>
      </c>
      <c r="L27" s="154" t="s">
        <v>13</v>
      </c>
      <c r="M27" s="141">
        <v>756120</v>
      </c>
      <c r="N27" s="141"/>
      <c r="O27" s="143" t="s">
        <v>14</v>
      </c>
      <c r="P27" s="304"/>
      <c r="Q27" s="143"/>
      <c r="R27" s="316"/>
      <c r="S27" s="145" t="s">
        <v>12</v>
      </c>
      <c r="T27" s="210">
        <v>30040090</v>
      </c>
      <c r="U27" s="153" t="s">
        <v>77</v>
      </c>
      <c r="V27" s="128">
        <v>754547</v>
      </c>
      <c r="W27" s="128"/>
      <c r="X27" s="142" t="s">
        <v>66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30040223</v>
      </c>
      <c r="L28" s="153" t="s">
        <v>94</v>
      </c>
      <c r="M28" s="128"/>
      <c r="N28" s="128"/>
      <c r="O28" s="142" t="s">
        <v>16</v>
      </c>
      <c r="P28" s="302"/>
      <c r="Q28" s="142"/>
      <c r="R28" s="311"/>
      <c r="S28" s="145" t="s">
        <v>12</v>
      </c>
      <c r="T28" s="205">
        <v>30040093</v>
      </c>
      <c r="U28" s="148" t="s">
        <v>77</v>
      </c>
      <c r="V28" s="128"/>
      <c r="W28" s="128"/>
      <c r="X28" s="142" t="s">
        <v>16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145" t="s">
        <v>12</v>
      </c>
      <c r="B29" s="205">
        <v>30040326</v>
      </c>
      <c r="C29" s="128" t="s">
        <v>13</v>
      </c>
      <c r="D29" s="128"/>
      <c r="E29" s="128"/>
      <c r="F29" s="162" t="s">
        <v>78</v>
      </c>
      <c r="G29" s="128"/>
      <c r="H29" s="142"/>
      <c r="I29" s="311"/>
      <c r="J29" s="145" t="s">
        <v>12</v>
      </c>
      <c r="K29" s="205">
        <v>30039958</v>
      </c>
      <c r="L29" s="148" t="s">
        <v>13</v>
      </c>
      <c r="M29" s="128">
        <v>756120</v>
      </c>
      <c r="N29" s="128"/>
      <c r="O29" s="142" t="s">
        <v>66</v>
      </c>
      <c r="P29" s="302"/>
      <c r="Q29" s="142"/>
      <c r="R29" s="311"/>
      <c r="S29" s="145" t="s">
        <v>12</v>
      </c>
      <c r="T29" s="245">
        <v>30040220</v>
      </c>
      <c r="U29" s="128" t="s">
        <v>83</v>
      </c>
      <c r="V29" s="128" t="s">
        <v>96</v>
      </c>
      <c r="W29" s="128"/>
      <c r="X29" s="142" t="s">
        <v>64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298" t="s">
        <v>12</v>
      </c>
      <c r="B30" s="301">
        <v>30040400</v>
      </c>
      <c r="C30" s="299" t="s">
        <v>13</v>
      </c>
      <c r="D30" s="299"/>
      <c r="E30" s="299"/>
      <c r="F30" s="297" t="s">
        <v>245</v>
      </c>
      <c r="G30" s="306"/>
      <c r="H30" s="297"/>
      <c r="I30" s="313"/>
      <c r="J30" s="298" t="s">
        <v>12</v>
      </c>
      <c r="K30" s="303">
        <v>30040302</v>
      </c>
      <c r="L30" s="300" t="s">
        <v>79</v>
      </c>
      <c r="M30" s="299"/>
      <c r="N30" s="299"/>
      <c r="O30" s="297" t="s">
        <v>17</v>
      </c>
      <c r="P30" s="306"/>
      <c r="Q30" s="297"/>
      <c r="R30" s="313"/>
      <c r="S30" s="145" t="s">
        <v>12</v>
      </c>
      <c r="T30" s="205">
        <v>30040086</v>
      </c>
      <c r="U30" s="128" t="s">
        <v>77</v>
      </c>
      <c r="V30" s="128" t="s">
        <v>96</v>
      </c>
      <c r="W30" s="128"/>
      <c r="X30" s="142" t="s">
        <v>14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57" t="s">
        <v>12</v>
      </c>
      <c r="B31" s="346">
        <v>30039974</v>
      </c>
      <c r="C31" s="158">
        <v>30040096</v>
      </c>
      <c r="D31" s="158" t="s">
        <v>79</v>
      </c>
      <c r="E31" s="158"/>
      <c r="F31" s="159" t="s">
        <v>64</v>
      </c>
      <c r="G31" s="307"/>
      <c r="H31" s="159"/>
      <c r="I31" s="349"/>
      <c r="J31" s="157" t="s">
        <v>12</v>
      </c>
      <c r="K31" s="334">
        <v>30040402</v>
      </c>
      <c r="L31" s="158" t="s">
        <v>13</v>
      </c>
      <c r="M31" s="158">
        <v>756120</v>
      </c>
      <c r="N31" s="158"/>
      <c r="O31" s="159" t="s">
        <v>78</v>
      </c>
      <c r="P31" s="307"/>
      <c r="Q31" s="159"/>
      <c r="R31" s="314"/>
      <c r="S31" s="145" t="s">
        <v>12</v>
      </c>
      <c r="T31" s="245">
        <v>30040088</v>
      </c>
      <c r="U31" s="161" t="s">
        <v>77</v>
      </c>
      <c r="V31" s="128" t="s">
        <v>96</v>
      </c>
      <c r="W31" s="128"/>
      <c r="X31" s="162" t="s">
        <v>17</v>
      </c>
      <c r="Y31" s="128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4"/>
      <c r="T32" s="164"/>
      <c r="U32" s="164"/>
      <c r="V32" s="164"/>
      <c r="W32" s="164"/>
      <c r="X32" s="164"/>
      <c r="Y32" s="164"/>
      <c r="Z32" s="164"/>
      <c r="AA32" s="164"/>
    </row>
    <row r="33" spans="1:43" ht="16.5" thickBot="1" x14ac:dyDescent="0.3">
      <c r="A33" s="488">
        <f>S3+1</f>
        <v>46085</v>
      </c>
      <c r="B33" s="489"/>
      <c r="C33" s="489"/>
      <c r="D33" s="489"/>
      <c r="E33" s="489"/>
      <c r="F33" s="489"/>
      <c r="G33" s="489"/>
      <c r="H33" s="489"/>
      <c r="I33" s="490"/>
      <c r="J33" s="491">
        <f>A33+1</f>
        <v>46086</v>
      </c>
      <c r="K33" s="492"/>
      <c r="L33" s="492"/>
      <c r="M33" s="492"/>
      <c r="N33" s="492"/>
      <c r="O33" s="493"/>
      <c r="P33" s="493"/>
      <c r="Q33" s="493"/>
      <c r="R33" s="494"/>
      <c r="S33" s="495">
        <f>J33+1</f>
        <v>46087</v>
      </c>
      <c r="T33" s="496"/>
      <c r="U33" s="496"/>
      <c r="V33" s="496"/>
      <c r="W33" s="496"/>
      <c r="X33" s="497"/>
      <c r="Y33" s="497"/>
      <c r="Z33" s="497"/>
      <c r="AA33" s="497"/>
      <c r="AB33" s="526"/>
      <c r="AC33" s="527"/>
      <c r="AD33" s="527"/>
      <c r="AE33" s="527"/>
      <c r="AF33" s="527"/>
      <c r="AG33" s="527"/>
      <c r="AH33" s="527"/>
      <c r="AI33" s="527"/>
      <c r="AJ33" s="527"/>
    </row>
    <row r="34" spans="1:43" ht="16.5" thickBot="1" x14ac:dyDescent="0.3">
      <c r="A34" s="131" t="s">
        <v>2</v>
      </c>
      <c r="B34" s="132" t="s">
        <v>3</v>
      </c>
      <c r="C34" s="132" t="s">
        <v>4</v>
      </c>
      <c r="D34" s="132" t="s">
        <v>5</v>
      </c>
      <c r="E34" s="132" t="s">
        <v>6</v>
      </c>
      <c r="F34" s="133" t="s">
        <v>7</v>
      </c>
      <c r="G34" s="133" t="s">
        <v>8</v>
      </c>
      <c r="H34" s="133" t="s">
        <v>9</v>
      </c>
      <c r="I34" s="134" t="s">
        <v>10</v>
      </c>
      <c r="J34" s="131" t="s">
        <v>2</v>
      </c>
      <c r="K34" s="132" t="s">
        <v>3</v>
      </c>
      <c r="L34" s="132" t="s">
        <v>4</v>
      </c>
      <c r="M34" s="132" t="s">
        <v>5</v>
      </c>
      <c r="N34" s="132" t="s">
        <v>6</v>
      </c>
      <c r="O34" s="133" t="s">
        <v>7</v>
      </c>
      <c r="P34" s="133" t="s">
        <v>8</v>
      </c>
      <c r="Q34" s="133" t="s">
        <v>9</v>
      </c>
      <c r="R34" s="134" t="s">
        <v>10</v>
      </c>
      <c r="S34" s="131" t="s">
        <v>2</v>
      </c>
      <c r="T34" s="132" t="s">
        <v>3</v>
      </c>
      <c r="U34" s="132" t="s">
        <v>4</v>
      </c>
      <c r="V34" s="132" t="s">
        <v>5</v>
      </c>
      <c r="W34" s="132" t="s">
        <v>6</v>
      </c>
      <c r="X34" s="133" t="s">
        <v>7</v>
      </c>
      <c r="Y34" s="133" t="s">
        <v>8</v>
      </c>
      <c r="Z34" s="133" t="s">
        <v>9</v>
      </c>
      <c r="AA34" s="133" t="s">
        <v>10</v>
      </c>
      <c r="AB34" s="165"/>
    </row>
    <row r="35" spans="1:43" x14ac:dyDescent="0.25">
      <c r="A35" s="135" t="s">
        <v>19</v>
      </c>
      <c r="B35" s="207">
        <v>33716</v>
      </c>
      <c r="C35" s="137">
        <v>78244</v>
      </c>
      <c r="D35" s="137"/>
      <c r="E35" s="137" t="s">
        <v>62</v>
      </c>
      <c r="F35" s="142"/>
      <c r="G35" s="304"/>
      <c r="H35" s="143"/>
      <c r="I35" s="310"/>
      <c r="J35" s="135" t="s">
        <v>19</v>
      </c>
      <c r="K35" s="207">
        <v>33736</v>
      </c>
      <c r="L35" s="137">
        <v>78227</v>
      </c>
      <c r="M35" s="137"/>
      <c r="N35" s="137" t="s">
        <v>62</v>
      </c>
      <c r="O35" s="142"/>
      <c r="P35" s="304"/>
      <c r="Q35" s="143"/>
      <c r="R35" s="310"/>
      <c r="S35" s="135" t="s">
        <v>19</v>
      </c>
      <c r="T35" s="207">
        <v>33756</v>
      </c>
      <c r="U35" s="137">
        <v>78218</v>
      </c>
      <c r="V35" s="137"/>
      <c r="W35" s="137" t="s">
        <v>62</v>
      </c>
      <c r="X35" s="142"/>
      <c r="Y35" s="304"/>
      <c r="Z35" s="143"/>
      <c r="AA35" s="310"/>
      <c r="AB35" s="166"/>
      <c r="AC35" s="167"/>
      <c r="AD35" s="167"/>
      <c r="AE35" s="167"/>
      <c r="AF35" s="167"/>
      <c r="AG35" s="168"/>
      <c r="AH35" s="168"/>
      <c r="AI35" s="168"/>
      <c r="AJ35" s="167"/>
      <c r="AO35" s="169"/>
      <c r="AP35" s="169"/>
      <c r="AQ35" s="169"/>
    </row>
    <row r="36" spans="1:43" x14ac:dyDescent="0.25">
      <c r="A36" s="145" t="s">
        <v>19</v>
      </c>
      <c r="B36" s="205">
        <v>33717</v>
      </c>
      <c r="C36" s="128">
        <v>78300</v>
      </c>
      <c r="D36" s="128"/>
      <c r="E36" s="128" t="s">
        <v>72</v>
      </c>
      <c r="F36" s="142"/>
      <c r="G36" s="302"/>
      <c r="H36" s="142"/>
      <c r="I36" s="311"/>
      <c r="J36" s="145" t="s">
        <v>19</v>
      </c>
      <c r="K36" s="205">
        <v>33737</v>
      </c>
      <c r="L36" s="128">
        <v>78228</v>
      </c>
      <c r="M36" s="128"/>
      <c r="N36" s="128" t="s">
        <v>72</v>
      </c>
      <c r="O36" s="142"/>
      <c r="P36" s="302"/>
      <c r="Q36" s="142"/>
      <c r="R36" s="311"/>
      <c r="S36" s="145" t="s">
        <v>19</v>
      </c>
      <c r="T36" s="205">
        <v>33757</v>
      </c>
      <c r="U36" s="128">
        <v>78219</v>
      </c>
      <c r="V36" s="128"/>
      <c r="W36" s="128" t="s">
        <v>70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8"/>
      <c r="AO36" s="169"/>
      <c r="AP36" s="169"/>
      <c r="AQ36" s="169"/>
    </row>
    <row r="37" spans="1:43" x14ac:dyDescent="0.25">
      <c r="A37" s="145" t="s">
        <v>19</v>
      </c>
      <c r="B37" s="205">
        <v>33718</v>
      </c>
      <c r="C37" s="128">
        <v>78301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33738</v>
      </c>
      <c r="L37" s="128">
        <v>78229</v>
      </c>
      <c r="M37" s="128"/>
      <c r="N37" s="128" t="s">
        <v>89</v>
      </c>
      <c r="O37" s="142"/>
      <c r="P37" s="302"/>
      <c r="Q37" s="142"/>
      <c r="R37" s="311"/>
      <c r="S37" s="145" t="s">
        <v>19</v>
      </c>
      <c r="T37" s="205">
        <v>33758</v>
      </c>
      <c r="U37" s="128">
        <v>78220</v>
      </c>
      <c r="V37" s="128"/>
      <c r="W37" s="128" t="s">
        <v>72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33719</v>
      </c>
      <c r="C38" s="128">
        <v>78302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33739</v>
      </c>
      <c r="L38" s="128">
        <v>78230</v>
      </c>
      <c r="M38" s="128"/>
      <c r="N38" s="128" t="s">
        <v>89</v>
      </c>
      <c r="O38" s="142"/>
      <c r="P38" s="302"/>
      <c r="Q38" s="142"/>
      <c r="R38" s="311"/>
      <c r="S38" s="145" t="s">
        <v>19</v>
      </c>
      <c r="T38" s="205">
        <v>33759</v>
      </c>
      <c r="U38" s="128">
        <v>78221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33720</v>
      </c>
      <c r="C39" s="128">
        <v>78303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33740</v>
      </c>
      <c r="L39" s="128">
        <v>78231</v>
      </c>
      <c r="M39" s="128"/>
      <c r="N39" s="128" t="s">
        <v>70</v>
      </c>
      <c r="O39" s="142"/>
      <c r="P39" s="302"/>
      <c r="Q39" s="142"/>
      <c r="R39" s="311"/>
      <c r="S39" s="145" t="s">
        <v>19</v>
      </c>
      <c r="T39" s="205">
        <v>33760</v>
      </c>
      <c r="U39" s="128">
        <v>78222</v>
      </c>
      <c r="V39" s="128"/>
      <c r="W39" s="128" t="s">
        <v>71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33721</v>
      </c>
      <c r="C40" s="128">
        <v>78304</v>
      </c>
      <c r="D40" s="128"/>
      <c r="E40" s="128" t="s">
        <v>71</v>
      </c>
      <c r="F40" s="142"/>
      <c r="G40" s="302"/>
      <c r="H40" s="142"/>
      <c r="I40" s="311"/>
      <c r="J40" s="145" t="s">
        <v>19</v>
      </c>
      <c r="K40" s="205">
        <v>33741</v>
      </c>
      <c r="L40" s="128">
        <v>78232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33761</v>
      </c>
      <c r="U40" s="128">
        <v>78224</v>
      </c>
      <c r="V40" s="128"/>
      <c r="W40" s="128" t="s">
        <v>72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05">
        <v>33722</v>
      </c>
      <c r="C41" s="128">
        <v>78305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33742</v>
      </c>
      <c r="L41" s="128">
        <v>78233</v>
      </c>
      <c r="M41" s="128"/>
      <c r="N41" s="128" t="s">
        <v>69</v>
      </c>
      <c r="O41" s="142"/>
      <c r="P41" s="302"/>
      <c r="Q41" s="142"/>
      <c r="R41" s="311"/>
      <c r="S41" s="145" t="s">
        <v>19</v>
      </c>
      <c r="T41" s="205">
        <v>33762</v>
      </c>
      <c r="U41" s="128">
        <v>78225</v>
      </c>
      <c r="V41" s="128"/>
      <c r="W41" s="128" t="s">
        <v>69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8"/>
      <c r="AO41" s="169"/>
      <c r="AP41" s="169"/>
      <c r="AQ41" s="169"/>
    </row>
    <row r="42" spans="1:43" x14ac:dyDescent="0.25">
      <c r="A42" s="145" t="s">
        <v>19</v>
      </c>
      <c r="B42" s="205">
        <v>33723</v>
      </c>
      <c r="C42" s="128">
        <v>78306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33743</v>
      </c>
      <c r="L42" s="128">
        <v>78235</v>
      </c>
      <c r="M42" s="128"/>
      <c r="N42" s="128" t="s">
        <v>71</v>
      </c>
      <c r="O42" s="142"/>
      <c r="P42" s="302"/>
      <c r="Q42" s="142"/>
      <c r="R42" s="311"/>
      <c r="S42" s="145" t="s">
        <v>19</v>
      </c>
      <c r="T42" s="205">
        <v>33763</v>
      </c>
      <c r="U42" s="128">
        <v>78226</v>
      </c>
      <c r="V42" s="128"/>
      <c r="W42" s="128" t="s">
        <v>71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7"/>
      <c r="AO42" s="169"/>
      <c r="AP42" s="169"/>
      <c r="AQ42" s="169"/>
    </row>
    <row r="43" spans="1:43" x14ac:dyDescent="0.25">
      <c r="A43" s="145" t="s">
        <v>19</v>
      </c>
      <c r="B43" s="205">
        <v>33724</v>
      </c>
      <c r="C43" s="128">
        <v>78307</v>
      </c>
      <c r="D43" s="128"/>
      <c r="E43" s="128" t="s">
        <v>62</v>
      </c>
      <c r="F43" s="142"/>
      <c r="G43" s="302"/>
      <c r="H43" s="142"/>
      <c r="I43" s="311"/>
      <c r="J43" s="145" t="s">
        <v>19</v>
      </c>
      <c r="K43" s="205">
        <v>33744</v>
      </c>
      <c r="L43" s="128">
        <v>78236</v>
      </c>
      <c r="M43" s="128"/>
      <c r="N43" s="128" t="s">
        <v>71</v>
      </c>
      <c r="O43" s="142"/>
      <c r="P43" s="302"/>
      <c r="Q43" s="142"/>
      <c r="R43" s="311"/>
      <c r="S43" s="145" t="s">
        <v>19</v>
      </c>
      <c r="T43" s="205">
        <v>33764</v>
      </c>
      <c r="U43" s="128">
        <v>78264</v>
      </c>
      <c r="V43" s="128"/>
      <c r="W43" s="128" t="s">
        <v>73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33725</v>
      </c>
      <c r="C44" s="128">
        <v>78308</v>
      </c>
      <c r="D44" s="128"/>
      <c r="E44" s="128" t="s">
        <v>71</v>
      </c>
      <c r="F44" s="142"/>
      <c r="G44" s="302"/>
      <c r="H44" s="142"/>
      <c r="I44" s="311"/>
      <c r="J44" s="145" t="s">
        <v>19</v>
      </c>
      <c r="K44" s="205">
        <v>33745</v>
      </c>
      <c r="L44" s="128">
        <v>78237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45">
        <v>33765</v>
      </c>
      <c r="U44" s="128">
        <v>78265</v>
      </c>
      <c r="V44" s="128" t="s">
        <v>246</v>
      </c>
      <c r="W44" s="128" t="s">
        <v>208</v>
      </c>
      <c r="X44" s="142"/>
      <c r="Y44" s="302"/>
      <c r="Z44" s="142"/>
      <c r="AA44" s="309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33726</v>
      </c>
      <c r="C45" s="128">
        <v>78309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33746</v>
      </c>
      <c r="L45" s="128">
        <v>78238</v>
      </c>
      <c r="M45" s="128"/>
      <c r="N45" s="128" t="s">
        <v>73</v>
      </c>
      <c r="O45" s="142"/>
      <c r="P45" s="302"/>
      <c r="Q45" s="142"/>
      <c r="R45" s="311"/>
      <c r="S45" s="145" t="s">
        <v>19</v>
      </c>
      <c r="T45" s="205">
        <v>33766</v>
      </c>
      <c r="U45" s="128">
        <v>78267</v>
      </c>
      <c r="V45" s="128"/>
      <c r="W45" s="128" t="s">
        <v>73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33727</v>
      </c>
      <c r="C46" s="148">
        <v>78311</v>
      </c>
      <c r="D46" s="128"/>
      <c r="E46" s="128" t="s">
        <v>208</v>
      </c>
      <c r="F46" s="142"/>
      <c r="G46" s="302"/>
      <c r="H46" s="142"/>
      <c r="I46" s="311"/>
      <c r="J46" s="145" t="s">
        <v>19</v>
      </c>
      <c r="K46" s="205">
        <v>33747</v>
      </c>
      <c r="L46" s="148">
        <v>78239</v>
      </c>
      <c r="M46" s="128"/>
      <c r="N46" s="128" t="s">
        <v>73</v>
      </c>
      <c r="O46" s="142"/>
      <c r="P46" s="302"/>
      <c r="Q46" s="142"/>
      <c r="R46" s="311"/>
      <c r="S46" s="145" t="s">
        <v>19</v>
      </c>
      <c r="T46" s="245">
        <v>33767</v>
      </c>
      <c r="U46" s="148">
        <v>78268</v>
      </c>
      <c r="V46" s="128"/>
      <c r="W46" s="128" t="s">
        <v>208</v>
      </c>
      <c r="X46" s="142"/>
      <c r="Y46" s="302"/>
      <c r="Z46" s="142"/>
      <c r="AA46" s="309">
        <v>46089</v>
      </c>
      <c r="AB46" s="166"/>
      <c r="AC46" s="167"/>
      <c r="AD46" s="167"/>
      <c r="AE46" s="167"/>
      <c r="AF46" s="167"/>
      <c r="AG46" s="168"/>
      <c r="AH46" s="168"/>
      <c r="AI46" s="168"/>
      <c r="AJ46" s="167"/>
      <c r="AO46" s="169"/>
      <c r="AP46" s="169"/>
      <c r="AQ46" s="169"/>
    </row>
    <row r="47" spans="1:43" x14ac:dyDescent="0.25">
      <c r="A47" s="145" t="s">
        <v>19</v>
      </c>
      <c r="B47" s="205">
        <v>33728</v>
      </c>
      <c r="C47" s="128">
        <v>78312</v>
      </c>
      <c r="D47" s="128"/>
      <c r="E47" s="128" t="s">
        <v>73</v>
      </c>
      <c r="F47" s="142"/>
      <c r="G47" s="302"/>
      <c r="H47" s="142"/>
      <c r="I47" s="311"/>
      <c r="J47" s="145" t="s">
        <v>19</v>
      </c>
      <c r="K47" s="205">
        <v>33748</v>
      </c>
      <c r="L47" s="128">
        <v>78240</v>
      </c>
      <c r="M47" s="128"/>
      <c r="N47" s="128" t="s">
        <v>208</v>
      </c>
      <c r="O47" s="142"/>
      <c r="P47" s="302"/>
      <c r="Q47" s="142"/>
      <c r="R47" s="311"/>
      <c r="S47" s="145" t="s">
        <v>19</v>
      </c>
      <c r="T47" s="205">
        <v>33768</v>
      </c>
      <c r="U47" s="128">
        <v>78269</v>
      </c>
      <c r="V47" s="128"/>
      <c r="W47" s="128" t="s">
        <v>70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45" t="s">
        <v>19</v>
      </c>
      <c r="B48" s="205">
        <v>33729</v>
      </c>
      <c r="C48" s="128">
        <v>78313</v>
      </c>
      <c r="D48" s="128"/>
      <c r="E48" s="128" t="s">
        <v>70</v>
      </c>
      <c r="F48" s="142"/>
      <c r="G48" s="302"/>
      <c r="H48" s="142"/>
      <c r="I48" s="311"/>
      <c r="J48" s="145" t="s">
        <v>19</v>
      </c>
      <c r="K48" s="205">
        <v>33749</v>
      </c>
      <c r="L48" s="128">
        <v>78241</v>
      </c>
      <c r="M48" s="128"/>
      <c r="N48" s="128" t="s">
        <v>70</v>
      </c>
      <c r="O48" s="142"/>
      <c r="P48" s="302"/>
      <c r="Q48" s="142"/>
      <c r="R48" s="311"/>
      <c r="S48" s="145" t="s">
        <v>19</v>
      </c>
      <c r="T48" s="205">
        <v>33769</v>
      </c>
      <c r="U48" s="128">
        <v>78270</v>
      </c>
      <c r="V48" s="128"/>
      <c r="W48" s="128" t="s">
        <v>70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33730</v>
      </c>
      <c r="C49" s="128">
        <v>78314</v>
      </c>
      <c r="D49" s="128"/>
      <c r="E49" s="128" t="s">
        <v>208</v>
      </c>
      <c r="F49" s="142"/>
      <c r="G49" s="302"/>
      <c r="H49" s="142"/>
      <c r="I49" s="311"/>
      <c r="J49" s="145" t="s">
        <v>19</v>
      </c>
      <c r="K49" s="205">
        <v>33750</v>
      </c>
      <c r="L49" s="128">
        <v>78242</v>
      </c>
      <c r="M49" s="128"/>
      <c r="N49" s="128" t="s">
        <v>208</v>
      </c>
      <c r="O49" s="142"/>
      <c r="P49" s="302"/>
      <c r="Q49" s="142"/>
      <c r="R49" s="311"/>
      <c r="S49" s="145" t="s">
        <v>19</v>
      </c>
      <c r="T49" s="205">
        <v>33770</v>
      </c>
      <c r="U49" s="128">
        <v>78271</v>
      </c>
      <c r="V49" s="128"/>
      <c r="W49" s="128" t="s">
        <v>69</v>
      </c>
      <c r="X49" s="142"/>
      <c r="Y49" s="302"/>
      <c r="Z49" s="142"/>
      <c r="AA49" s="311"/>
      <c r="AB49" s="166"/>
      <c r="AC49" s="167"/>
      <c r="AD49" s="167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33731</v>
      </c>
      <c r="C50" s="148">
        <v>78315</v>
      </c>
      <c r="D50" s="128"/>
      <c r="E50" s="128" t="s">
        <v>69</v>
      </c>
      <c r="F50" s="142"/>
      <c r="G50" s="302"/>
      <c r="H50" s="142"/>
      <c r="I50" s="315"/>
      <c r="J50" s="145" t="s">
        <v>19</v>
      </c>
      <c r="K50" s="205">
        <v>33751</v>
      </c>
      <c r="L50" s="148">
        <v>78243</v>
      </c>
      <c r="M50" s="128"/>
      <c r="N50" s="128" t="s">
        <v>69</v>
      </c>
      <c r="O50" s="142"/>
      <c r="P50" s="302"/>
      <c r="Q50" s="142"/>
      <c r="R50" s="315"/>
      <c r="S50" s="145" t="s">
        <v>20</v>
      </c>
      <c r="T50" s="205">
        <v>33771</v>
      </c>
      <c r="U50" s="148">
        <v>78334</v>
      </c>
      <c r="V50" s="128"/>
      <c r="W50" s="128" t="s">
        <v>62</v>
      </c>
      <c r="X50" s="142"/>
      <c r="Y50" s="302"/>
      <c r="Z50" s="142"/>
      <c r="AA50" s="315"/>
      <c r="AB50" s="166"/>
      <c r="AC50" s="167"/>
      <c r="AD50" s="171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252" t="s">
        <v>19</v>
      </c>
      <c r="B51" s="205">
        <v>33732</v>
      </c>
      <c r="C51" s="128">
        <v>78316</v>
      </c>
      <c r="D51" s="128"/>
      <c r="E51" s="128" t="s">
        <v>70</v>
      </c>
      <c r="F51" s="142"/>
      <c r="G51" s="302"/>
      <c r="H51" s="142"/>
      <c r="I51" s="311"/>
      <c r="J51" s="152" t="s">
        <v>20</v>
      </c>
      <c r="K51" s="205">
        <v>33752</v>
      </c>
      <c r="L51" s="128">
        <v>78332</v>
      </c>
      <c r="M51" s="245" t="s">
        <v>247</v>
      </c>
      <c r="N51" s="128" t="s">
        <v>62</v>
      </c>
      <c r="O51" s="142"/>
      <c r="P51" s="302"/>
      <c r="Q51" s="142"/>
      <c r="R51" s="311"/>
      <c r="S51" s="152" t="s">
        <v>20</v>
      </c>
      <c r="T51" s="205">
        <v>33772</v>
      </c>
      <c r="U51" s="128">
        <v>78335</v>
      </c>
      <c r="V51" s="128"/>
      <c r="W51" s="128" t="s">
        <v>62</v>
      </c>
      <c r="X51" s="142"/>
      <c r="Y51" s="302"/>
      <c r="Z51" s="142"/>
      <c r="AA51" s="311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19</v>
      </c>
      <c r="B52" s="205">
        <v>33733</v>
      </c>
      <c r="C52" s="153">
        <v>78317</v>
      </c>
      <c r="D52" s="128"/>
      <c r="E52" s="128" t="s">
        <v>69</v>
      </c>
      <c r="F52" s="142"/>
      <c r="G52" s="302"/>
      <c r="H52" s="142"/>
      <c r="I52" s="315"/>
      <c r="J52" s="152" t="s">
        <v>20</v>
      </c>
      <c r="K52" s="205">
        <v>33753</v>
      </c>
      <c r="L52" s="153">
        <v>78333</v>
      </c>
      <c r="M52" s="128"/>
      <c r="N52" s="128" t="s">
        <v>62</v>
      </c>
      <c r="O52" s="142"/>
      <c r="P52" s="302"/>
      <c r="Q52" s="142"/>
      <c r="R52" s="315"/>
      <c r="S52" s="152" t="s">
        <v>22</v>
      </c>
      <c r="T52" s="205">
        <v>33773</v>
      </c>
      <c r="U52" s="153">
        <v>4501351297</v>
      </c>
      <c r="V52" s="128"/>
      <c r="W52" s="128"/>
      <c r="X52" s="142"/>
      <c r="Y52" s="302"/>
      <c r="Z52" s="142"/>
      <c r="AA52" s="315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22</v>
      </c>
      <c r="B53" s="205">
        <v>33734</v>
      </c>
      <c r="C53" s="153">
        <v>4501350579</v>
      </c>
      <c r="D53" s="128"/>
      <c r="E53" s="128"/>
      <c r="F53" s="142"/>
      <c r="G53" s="302"/>
      <c r="H53" s="142"/>
      <c r="I53" s="311"/>
      <c r="J53" s="152" t="s">
        <v>22</v>
      </c>
      <c r="K53" s="245">
        <v>33754</v>
      </c>
      <c r="L53" s="153">
        <v>4501350811</v>
      </c>
      <c r="M53" s="128"/>
      <c r="N53" s="128"/>
      <c r="O53" s="142"/>
      <c r="P53" s="302"/>
      <c r="Q53" s="142"/>
      <c r="R53" s="309">
        <v>46087</v>
      </c>
      <c r="S53" s="152" t="s">
        <v>22</v>
      </c>
      <c r="T53" s="205">
        <v>33774</v>
      </c>
      <c r="U53" s="153">
        <v>4501351298</v>
      </c>
      <c r="V53" s="128"/>
      <c r="W53" s="128"/>
      <c r="X53" s="142"/>
      <c r="Y53" s="302"/>
      <c r="Z53" s="142"/>
      <c r="AA53" s="311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2" t="s">
        <v>22</v>
      </c>
      <c r="B54" s="245">
        <v>33735</v>
      </c>
      <c r="C54" s="153">
        <v>4501350580</v>
      </c>
      <c r="D54" s="141"/>
      <c r="E54" s="141"/>
      <c r="F54" s="142"/>
      <c r="G54" s="304"/>
      <c r="H54" s="143"/>
      <c r="I54" s="316"/>
      <c r="J54" s="152" t="s">
        <v>22</v>
      </c>
      <c r="K54" s="205">
        <v>33755</v>
      </c>
      <c r="L54" s="154">
        <v>4501350812</v>
      </c>
      <c r="M54" s="141"/>
      <c r="N54" s="141"/>
      <c r="O54" s="142"/>
      <c r="P54" s="304"/>
      <c r="Q54" s="143"/>
      <c r="R54" s="316"/>
      <c r="S54" s="152" t="s">
        <v>22</v>
      </c>
      <c r="T54" s="128">
        <v>33776</v>
      </c>
      <c r="U54" s="528" t="s">
        <v>134</v>
      </c>
      <c r="V54" s="529"/>
      <c r="W54" s="141"/>
      <c r="X54" s="142"/>
      <c r="Y54" s="304"/>
      <c r="Z54" s="143"/>
      <c r="AA54" s="316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2" t="s">
        <v>12</v>
      </c>
      <c r="B55" s="205">
        <v>30040232</v>
      </c>
      <c r="C55" s="153" t="s">
        <v>77</v>
      </c>
      <c r="D55" s="141"/>
      <c r="E55" s="141"/>
      <c r="F55" s="143" t="s">
        <v>119</v>
      </c>
      <c r="G55" s="304"/>
      <c r="H55" s="143"/>
      <c r="I55" s="316"/>
      <c r="J55" s="353" t="s">
        <v>12</v>
      </c>
      <c r="K55" s="141">
        <v>30040221</v>
      </c>
      <c r="L55" s="154" t="s">
        <v>243</v>
      </c>
      <c r="M55" s="141"/>
      <c r="N55" s="141"/>
      <c r="O55" s="143" t="s">
        <v>17</v>
      </c>
      <c r="P55" s="304"/>
      <c r="Q55" s="143"/>
      <c r="R55" s="316"/>
      <c r="S55" s="353" t="s">
        <v>12</v>
      </c>
      <c r="T55" s="141">
        <v>30040231</v>
      </c>
      <c r="U55" s="154" t="s">
        <v>77</v>
      </c>
      <c r="V55" s="141"/>
      <c r="W55" s="141"/>
      <c r="X55" s="168" t="s">
        <v>14</v>
      </c>
      <c r="Y55" s="304"/>
      <c r="Z55" s="143"/>
      <c r="AA55" s="316"/>
      <c r="AB55" s="166"/>
      <c r="AC55" s="167"/>
      <c r="AD55" s="171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252"/>
      <c r="B56" s="128"/>
      <c r="C56" s="153"/>
      <c r="D56" s="141"/>
      <c r="E56" s="141"/>
      <c r="F56" s="143"/>
      <c r="G56" s="304"/>
      <c r="H56" s="143"/>
      <c r="I56" s="316"/>
      <c r="J56" s="353" t="s">
        <v>12</v>
      </c>
      <c r="K56" s="141">
        <v>30040234</v>
      </c>
      <c r="L56" s="154" t="s">
        <v>77</v>
      </c>
      <c r="M56" s="141"/>
      <c r="N56" s="141"/>
      <c r="O56" s="143" t="s">
        <v>78</v>
      </c>
      <c r="P56" s="304"/>
      <c r="Q56" s="143"/>
      <c r="R56" s="316"/>
      <c r="S56" s="353" t="s">
        <v>12</v>
      </c>
      <c r="T56" s="141">
        <v>30040304</v>
      </c>
      <c r="U56" s="154" t="s">
        <v>77</v>
      </c>
      <c r="V56" s="141"/>
      <c r="W56" s="141"/>
      <c r="X56" s="168" t="s">
        <v>78</v>
      </c>
      <c r="Y56" s="304"/>
      <c r="Z56" s="143"/>
      <c r="AA56" s="316"/>
      <c r="AB56" s="166"/>
      <c r="AC56" s="167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251" t="s">
        <v>12</v>
      </c>
      <c r="B57" s="205">
        <v>30040188</v>
      </c>
      <c r="C57" s="153" t="s">
        <v>81</v>
      </c>
      <c r="D57" s="141"/>
      <c r="E57" s="141"/>
      <c r="F57" s="143"/>
      <c r="G57" s="304"/>
      <c r="H57" s="143"/>
      <c r="I57" s="316"/>
      <c r="J57" s="156" t="s">
        <v>12</v>
      </c>
      <c r="K57" s="141">
        <v>30040189</v>
      </c>
      <c r="L57" s="154" t="s">
        <v>81</v>
      </c>
      <c r="M57" s="141"/>
      <c r="N57" s="141"/>
      <c r="O57" s="143"/>
      <c r="P57" s="304"/>
      <c r="Q57" s="143"/>
      <c r="R57" s="316"/>
      <c r="S57" s="156" t="s">
        <v>12</v>
      </c>
      <c r="T57" s="141">
        <v>30040190</v>
      </c>
      <c r="U57" s="154" t="s">
        <v>81</v>
      </c>
      <c r="V57" s="141"/>
      <c r="W57" s="141"/>
      <c r="X57" s="175"/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56" t="s">
        <v>12</v>
      </c>
      <c r="B58" s="205">
        <v>30040092</v>
      </c>
      <c r="C58" s="154" t="s">
        <v>77</v>
      </c>
      <c r="D58" s="141"/>
      <c r="E58" s="141"/>
      <c r="F58" s="143" t="s">
        <v>14</v>
      </c>
      <c r="G58" s="304"/>
      <c r="H58" s="143"/>
      <c r="I58" s="316"/>
      <c r="J58" s="156" t="s">
        <v>12</v>
      </c>
      <c r="K58" s="141">
        <v>30040110</v>
      </c>
      <c r="L58" s="154" t="s">
        <v>94</v>
      </c>
      <c r="M58" s="141"/>
      <c r="N58" s="141"/>
      <c r="O58" s="143" t="s">
        <v>64</v>
      </c>
      <c r="P58" s="304"/>
      <c r="Q58" s="143"/>
      <c r="R58" s="316"/>
      <c r="S58" s="156" t="s">
        <v>12</v>
      </c>
      <c r="T58" s="141">
        <v>30039960</v>
      </c>
      <c r="U58" s="154" t="s">
        <v>248</v>
      </c>
      <c r="V58" s="141">
        <v>756120</v>
      </c>
      <c r="W58" s="141"/>
      <c r="X58" s="143" t="s">
        <v>16</v>
      </c>
      <c r="Y58" s="304"/>
      <c r="Z58" s="143"/>
      <c r="AA58" s="316"/>
      <c r="AB58" s="166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56" t="s">
        <v>12</v>
      </c>
      <c r="B59" s="245">
        <v>30040234</v>
      </c>
      <c r="C59" s="153" t="s">
        <v>77</v>
      </c>
      <c r="D59" s="128" t="s">
        <v>80</v>
      </c>
      <c r="E59" s="128"/>
      <c r="F59" s="142" t="s">
        <v>64</v>
      </c>
      <c r="G59" s="302"/>
      <c r="H59" s="142"/>
      <c r="I59" s="309"/>
      <c r="J59" s="156" t="s">
        <v>12</v>
      </c>
      <c r="K59" s="128">
        <v>30039959</v>
      </c>
      <c r="L59" s="153" t="s">
        <v>248</v>
      </c>
      <c r="M59" s="128">
        <v>756120</v>
      </c>
      <c r="N59" s="128"/>
      <c r="O59" s="162" t="s">
        <v>66</v>
      </c>
      <c r="Q59" s="142"/>
      <c r="R59" s="311"/>
      <c r="S59" s="145" t="s">
        <v>12</v>
      </c>
      <c r="T59" s="172">
        <v>30040235</v>
      </c>
      <c r="U59" s="153" t="s">
        <v>13</v>
      </c>
      <c r="V59" s="128">
        <v>756120</v>
      </c>
      <c r="W59" s="128"/>
      <c r="X59" s="142" t="s">
        <v>66</v>
      </c>
      <c r="Y59" s="302"/>
      <c r="Z59" s="142"/>
      <c r="AA59" s="311"/>
      <c r="AB59" s="166"/>
      <c r="AC59" s="171"/>
      <c r="AD59" s="171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56" t="s">
        <v>12</v>
      </c>
      <c r="B60" s="205">
        <v>30040096</v>
      </c>
      <c r="C60" s="148" t="s">
        <v>83</v>
      </c>
      <c r="D60" s="128">
        <v>752430</v>
      </c>
      <c r="E60" s="128"/>
      <c r="F60" s="142" t="s">
        <v>16</v>
      </c>
      <c r="G60" s="302" t="s">
        <v>249</v>
      </c>
      <c r="H60" s="142"/>
      <c r="I60" s="311"/>
      <c r="J60" s="156" t="s">
        <v>12</v>
      </c>
      <c r="K60" s="128">
        <v>30039957</v>
      </c>
      <c r="L60" s="148" t="s">
        <v>13</v>
      </c>
      <c r="M60" s="128">
        <v>756125</v>
      </c>
      <c r="N60" s="128"/>
      <c r="O60" s="142"/>
      <c r="P60" s="302"/>
      <c r="Q60" s="142"/>
      <c r="R60" s="311"/>
      <c r="S60" s="145" t="s">
        <v>12</v>
      </c>
      <c r="T60" s="172">
        <v>30040391</v>
      </c>
      <c r="U60" s="148" t="s">
        <v>77</v>
      </c>
      <c r="V60" s="128"/>
      <c r="W60" s="128"/>
      <c r="X60" s="149" t="s">
        <v>17</v>
      </c>
      <c r="Y60" s="302"/>
      <c r="Z60" s="142"/>
      <c r="AA60" s="311"/>
      <c r="AB60" s="166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x14ac:dyDescent="0.25">
      <c r="A61" s="298" t="s">
        <v>12</v>
      </c>
      <c r="B61" s="301">
        <v>30039985</v>
      </c>
      <c r="C61" s="300" t="s">
        <v>94</v>
      </c>
      <c r="D61" s="299"/>
      <c r="E61" s="299"/>
      <c r="F61" s="297" t="s">
        <v>17</v>
      </c>
      <c r="G61" s="306"/>
      <c r="H61" s="297"/>
      <c r="I61" s="313"/>
      <c r="J61" s="156" t="s">
        <v>12</v>
      </c>
      <c r="K61" s="299">
        <v>30039956</v>
      </c>
      <c r="L61" s="300" t="s">
        <v>13</v>
      </c>
      <c r="M61" s="299">
        <v>756125</v>
      </c>
      <c r="N61" s="299"/>
      <c r="O61" s="297" t="s">
        <v>16</v>
      </c>
      <c r="P61" s="306"/>
      <c r="Q61" s="297"/>
      <c r="R61" s="313"/>
      <c r="S61" s="298" t="s">
        <v>12</v>
      </c>
      <c r="T61" s="299">
        <v>30040111</v>
      </c>
      <c r="U61" s="300" t="s">
        <v>94</v>
      </c>
      <c r="V61" s="299"/>
      <c r="W61" s="299"/>
      <c r="X61" s="297" t="s">
        <v>64</v>
      </c>
      <c r="Y61" s="306"/>
      <c r="Z61" s="297"/>
      <c r="AA61" s="313"/>
      <c r="AB61" s="167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ht="16.5" thickBot="1" x14ac:dyDescent="0.3">
      <c r="A62" s="157" t="s">
        <v>12</v>
      </c>
      <c r="B62" s="369">
        <v>30040233</v>
      </c>
      <c r="C62" s="158" t="s">
        <v>77</v>
      </c>
      <c r="D62" s="158"/>
      <c r="E62" s="158"/>
      <c r="F62" s="159" t="s">
        <v>66</v>
      </c>
      <c r="G62" s="307"/>
      <c r="H62" s="159"/>
      <c r="I62" s="349"/>
      <c r="J62" s="157" t="s">
        <v>12</v>
      </c>
      <c r="K62" s="158">
        <v>30040390</v>
      </c>
      <c r="L62" s="158" t="s">
        <v>77</v>
      </c>
      <c r="M62" s="158"/>
      <c r="N62" s="158"/>
      <c r="O62" s="159" t="s">
        <v>65</v>
      </c>
      <c r="P62" s="307"/>
      <c r="Q62" s="159"/>
      <c r="R62" s="314"/>
      <c r="S62" s="157"/>
      <c r="T62" s="158"/>
      <c r="U62" s="158"/>
      <c r="V62" s="158"/>
      <c r="W62" s="158"/>
      <c r="X62" s="159"/>
      <c r="Y62" s="307"/>
      <c r="Z62" s="159"/>
      <c r="AA62" s="314"/>
      <c r="AK62" s="169"/>
      <c r="AL62" s="169"/>
      <c r="AM62" s="169"/>
      <c r="AN62" s="169"/>
      <c r="AO62" s="169"/>
      <c r="AP62" s="169"/>
      <c r="AQ62" s="169"/>
    </row>
    <row r="63" spans="1:43" ht="16.5" thickBot="1" x14ac:dyDescent="0.3">
      <c r="A63" s="498">
        <f>S33+1</f>
        <v>46088</v>
      </c>
      <c r="B63" s="499"/>
      <c r="C63" s="499"/>
      <c r="D63" s="499"/>
      <c r="E63" s="499"/>
      <c r="F63" s="500"/>
      <c r="G63" s="500"/>
      <c r="H63" s="500"/>
      <c r="I63" s="501"/>
      <c r="AK63" s="169"/>
      <c r="AL63" s="169"/>
      <c r="AM63" s="169"/>
      <c r="AN63" s="169"/>
      <c r="AO63" s="169"/>
      <c r="AP63" s="169"/>
      <c r="AQ63" s="169"/>
    </row>
    <row r="64" spans="1:43" ht="16.5" thickBot="1" x14ac:dyDescent="0.3">
      <c r="A64" s="131" t="s">
        <v>2</v>
      </c>
      <c r="B64" s="132" t="s">
        <v>3</v>
      </c>
      <c r="C64" s="132" t="s">
        <v>4</v>
      </c>
      <c r="D64" s="132" t="s">
        <v>5</v>
      </c>
      <c r="E64" s="132" t="s">
        <v>6</v>
      </c>
      <c r="F64" s="133" t="s">
        <v>7</v>
      </c>
      <c r="G64" s="133" t="s">
        <v>8</v>
      </c>
      <c r="H64" s="133" t="s">
        <v>9</v>
      </c>
      <c r="I64" s="134" t="s">
        <v>10</v>
      </c>
      <c r="L64" s="502">
        <f>A3</f>
        <v>46082</v>
      </c>
      <c r="M64" s="173">
        <f t="shared" ref="M64:M69" si="0">COUNTIF($A$5:$A$31,N64)</f>
        <v>6</v>
      </c>
      <c r="N64" s="174" t="s">
        <v>18</v>
      </c>
      <c r="O64" s="505">
        <f>J3</f>
        <v>46083</v>
      </c>
      <c r="P64" s="173">
        <f t="shared" ref="P64:P69" si="1">COUNTIF($J$5:$J$31,Q64)</f>
        <v>6</v>
      </c>
      <c r="Q64" s="174" t="s">
        <v>18</v>
      </c>
      <c r="R64" s="508">
        <f>S3</f>
        <v>46084</v>
      </c>
      <c r="S64" s="173">
        <f t="shared" ref="S64:S69" si="2">COUNTIF($S$5:$S$31,T64)</f>
        <v>7</v>
      </c>
      <c r="T64" s="174" t="s">
        <v>18</v>
      </c>
      <c r="U64" s="511">
        <f>A33</f>
        <v>46085</v>
      </c>
      <c r="V64" s="173">
        <f t="shared" ref="V64:V69" si="3">COUNTIF($A$35:$A$62,W64)</f>
        <v>7</v>
      </c>
      <c r="W64" s="174" t="s">
        <v>18</v>
      </c>
    </row>
    <row r="65" spans="1:23" x14ac:dyDescent="0.25">
      <c r="A65" s="135" t="s">
        <v>20</v>
      </c>
      <c r="B65" s="207">
        <v>33777</v>
      </c>
      <c r="C65" s="137">
        <v>78336</v>
      </c>
      <c r="D65" s="137"/>
      <c r="E65" s="137" t="s">
        <v>62</v>
      </c>
      <c r="F65" s="142"/>
      <c r="G65" s="304"/>
      <c r="H65" s="143"/>
      <c r="I65" s="310"/>
      <c r="L65" s="503"/>
      <c r="M65" s="175">
        <f t="shared" si="0"/>
        <v>16</v>
      </c>
      <c r="N65" s="176" t="s">
        <v>19</v>
      </c>
      <c r="O65" s="506"/>
      <c r="P65" s="175">
        <f t="shared" si="1"/>
        <v>16</v>
      </c>
      <c r="Q65" s="176" t="s">
        <v>19</v>
      </c>
      <c r="R65" s="509"/>
      <c r="S65" s="175">
        <f t="shared" si="2"/>
        <v>16</v>
      </c>
      <c r="T65" s="176" t="s">
        <v>19</v>
      </c>
      <c r="U65" s="512"/>
      <c r="V65" s="175">
        <f t="shared" si="3"/>
        <v>18</v>
      </c>
      <c r="W65" s="176" t="s">
        <v>19</v>
      </c>
    </row>
    <row r="66" spans="1:23" x14ac:dyDescent="0.25">
      <c r="A66" s="145" t="s">
        <v>19</v>
      </c>
      <c r="B66" s="245">
        <v>33778</v>
      </c>
      <c r="C66" s="128">
        <v>78249</v>
      </c>
      <c r="D66" s="128"/>
      <c r="E66" s="128" t="s">
        <v>208</v>
      </c>
      <c r="F66" s="142"/>
      <c r="G66" s="302"/>
      <c r="H66" s="142"/>
      <c r="I66" s="309">
        <v>46089</v>
      </c>
      <c r="L66" s="503"/>
      <c r="M66" s="175">
        <f t="shared" si="0"/>
        <v>1</v>
      </c>
      <c r="N66" s="176" t="s">
        <v>20</v>
      </c>
      <c r="O66" s="506"/>
      <c r="P66" s="175">
        <f t="shared" si="1"/>
        <v>2</v>
      </c>
      <c r="Q66" s="176" t="s">
        <v>20</v>
      </c>
      <c r="R66" s="509"/>
      <c r="S66" s="175">
        <f t="shared" si="2"/>
        <v>2</v>
      </c>
      <c r="T66" s="176" t="s">
        <v>20</v>
      </c>
      <c r="U66" s="512"/>
      <c r="V66" s="175">
        <f t="shared" si="3"/>
        <v>0</v>
      </c>
      <c r="W66" s="176" t="s">
        <v>20</v>
      </c>
    </row>
    <row r="67" spans="1:23" x14ac:dyDescent="0.25">
      <c r="A67" s="370" t="s">
        <v>19</v>
      </c>
      <c r="B67" s="205">
        <v>33779</v>
      </c>
      <c r="C67" s="245">
        <v>78250</v>
      </c>
      <c r="D67" s="172"/>
      <c r="E67" s="172" t="s">
        <v>115</v>
      </c>
      <c r="F67" s="211"/>
      <c r="G67" s="318"/>
      <c r="H67" s="211"/>
      <c r="I67" s="317"/>
      <c r="L67" s="503"/>
      <c r="M67" s="175">
        <f t="shared" si="0"/>
        <v>0</v>
      </c>
      <c r="N67" s="204" t="s">
        <v>21</v>
      </c>
      <c r="O67" s="506"/>
      <c r="P67" s="175">
        <f t="shared" si="1"/>
        <v>0</v>
      </c>
      <c r="Q67" s="204" t="s">
        <v>21</v>
      </c>
      <c r="R67" s="509"/>
      <c r="S67" s="175">
        <f t="shared" si="2"/>
        <v>0</v>
      </c>
      <c r="T67" s="204" t="s">
        <v>21</v>
      </c>
      <c r="U67" s="512"/>
      <c r="V67" s="175">
        <f t="shared" si="3"/>
        <v>0</v>
      </c>
      <c r="W67" s="204" t="s">
        <v>21</v>
      </c>
    </row>
    <row r="68" spans="1:23" x14ac:dyDescent="0.25">
      <c r="A68" s="370" t="s">
        <v>19</v>
      </c>
      <c r="B68" s="245">
        <v>33780</v>
      </c>
      <c r="C68" s="245">
        <v>78251</v>
      </c>
      <c r="D68" s="172" t="s">
        <v>250</v>
      </c>
      <c r="E68" s="172" t="s">
        <v>62</v>
      </c>
      <c r="F68" s="211"/>
      <c r="G68" s="318"/>
      <c r="H68" s="211"/>
      <c r="I68" s="309"/>
      <c r="L68" s="503"/>
      <c r="M68" s="175">
        <f t="shared" si="0"/>
        <v>3</v>
      </c>
      <c r="N68" s="176" t="s">
        <v>22</v>
      </c>
      <c r="O68" s="506"/>
      <c r="P68" s="175">
        <f t="shared" si="1"/>
        <v>2</v>
      </c>
      <c r="Q68" s="176" t="s">
        <v>22</v>
      </c>
      <c r="R68" s="509"/>
      <c r="S68" s="175">
        <f t="shared" si="2"/>
        <v>2</v>
      </c>
      <c r="T68" s="176" t="s">
        <v>22</v>
      </c>
      <c r="U68" s="512"/>
      <c r="V68" s="175">
        <f t="shared" si="3"/>
        <v>2</v>
      </c>
      <c r="W68" s="176" t="s">
        <v>22</v>
      </c>
    </row>
    <row r="69" spans="1:23" x14ac:dyDescent="0.25">
      <c r="A69" s="370" t="s">
        <v>19</v>
      </c>
      <c r="B69" s="205">
        <v>33781</v>
      </c>
      <c r="C69" s="245">
        <v>78252</v>
      </c>
      <c r="D69" s="172"/>
      <c r="E69" s="172" t="s">
        <v>62</v>
      </c>
      <c r="F69" s="211"/>
      <c r="G69" s="318"/>
      <c r="H69" s="211"/>
      <c r="I69" s="317"/>
      <c r="L69" s="503"/>
      <c r="M69" s="175">
        <f t="shared" si="0"/>
        <v>0</v>
      </c>
      <c r="N69" s="176" t="s">
        <v>23</v>
      </c>
      <c r="O69" s="506"/>
      <c r="P69" s="175">
        <f t="shared" si="1"/>
        <v>0</v>
      </c>
      <c r="Q69" s="176" t="s">
        <v>23</v>
      </c>
      <c r="R69" s="509"/>
      <c r="S69" s="175">
        <f t="shared" si="2"/>
        <v>0</v>
      </c>
      <c r="T69" s="176" t="s">
        <v>23</v>
      </c>
      <c r="U69" s="512"/>
      <c r="V69" s="175">
        <f t="shared" si="3"/>
        <v>0</v>
      </c>
      <c r="W69" s="176" t="s">
        <v>23</v>
      </c>
    </row>
    <row r="70" spans="1:23" ht="16.5" thickBot="1" x14ac:dyDescent="0.3">
      <c r="A70" s="145" t="s">
        <v>19</v>
      </c>
      <c r="B70" s="205">
        <v>33782</v>
      </c>
      <c r="C70" s="128">
        <v>78253</v>
      </c>
      <c r="D70" s="371">
        <v>78251</v>
      </c>
      <c r="E70" s="128" t="s">
        <v>208</v>
      </c>
      <c r="F70" s="142"/>
      <c r="G70" s="302"/>
      <c r="H70" s="142"/>
      <c r="I70" s="311"/>
      <c r="L70" s="504"/>
      <c r="M70" s="177">
        <f>SUM(M64:M69)</f>
        <v>26</v>
      </c>
      <c r="N70" s="178" t="s">
        <v>24</v>
      </c>
      <c r="O70" s="507"/>
      <c r="P70" s="177">
        <f>SUM(P64:P69)</f>
        <v>26</v>
      </c>
      <c r="Q70" s="178" t="s">
        <v>24</v>
      </c>
      <c r="R70" s="510"/>
      <c r="S70" s="177">
        <f>SUM(S64:S69)</f>
        <v>27</v>
      </c>
      <c r="T70" s="178" t="s">
        <v>24</v>
      </c>
      <c r="U70" s="513"/>
      <c r="V70" s="177">
        <f>SUM(V64:V69)</f>
        <v>27</v>
      </c>
      <c r="W70" s="178" t="s">
        <v>24</v>
      </c>
    </row>
    <row r="71" spans="1:23" x14ac:dyDescent="0.25">
      <c r="A71" s="145" t="s">
        <v>19</v>
      </c>
      <c r="B71" s="205">
        <v>33783</v>
      </c>
      <c r="C71" s="128">
        <v>78254</v>
      </c>
      <c r="D71" s="371">
        <v>78253</v>
      </c>
      <c r="E71" s="128" t="s">
        <v>70</v>
      </c>
      <c r="F71" s="142"/>
      <c r="G71" s="302"/>
      <c r="H71" s="142"/>
      <c r="I71" s="311"/>
    </row>
    <row r="72" spans="1:23" x14ac:dyDescent="0.25">
      <c r="A72" s="145" t="s">
        <v>19</v>
      </c>
      <c r="B72" s="205">
        <v>33784</v>
      </c>
      <c r="C72" s="128">
        <v>78256</v>
      </c>
      <c r="D72" s="371">
        <v>78254</v>
      </c>
      <c r="E72" s="128" t="s">
        <v>70</v>
      </c>
      <c r="F72" s="142"/>
      <c r="G72" s="302" t="s">
        <v>251</v>
      </c>
      <c r="H72" s="142"/>
      <c r="I72" s="311"/>
    </row>
    <row r="73" spans="1:23" ht="16.5" thickBot="1" x14ac:dyDescent="0.3">
      <c r="A73" s="145" t="s">
        <v>19</v>
      </c>
      <c r="B73" s="205">
        <v>33785</v>
      </c>
      <c r="C73" s="128">
        <v>78257</v>
      </c>
      <c r="D73" s="371">
        <v>78256</v>
      </c>
      <c r="E73" s="128" t="s">
        <v>71</v>
      </c>
      <c r="F73" s="142"/>
      <c r="G73" s="302"/>
      <c r="H73" s="142"/>
      <c r="I73" s="311"/>
    </row>
    <row r="74" spans="1:23" x14ac:dyDescent="0.25">
      <c r="A74" s="145" t="s">
        <v>19</v>
      </c>
      <c r="B74" s="205">
        <v>33786</v>
      </c>
      <c r="C74" s="128">
        <v>78258</v>
      </c>
      <c r="D74" s="371">
        <v>78257</v>
      </c>
      <c r="E74" s="128" t="s">
        <v>115</v>
      </c>
      <c r="F74" s="142"/>
      <c r="G74" s="302"/>
      <c r="H74" s="142"/>
      <c r="I74" s="311"/>
      <c r="L74" s="514">
        <f>J33</f>
        <v>46086</v>
      </c>
      <c r="M74" s="173">
        <f t="shared" ref="M74:M79" si="4">COUNTIF($J$35:$J$62,N74)</f>
        <v>8</v>
      </c>
      <c r="N74" s="174" t="s">
        <v>18</v>
      </c>
      <c r="O74" s="517">
        <f>S33</f>
        <v>46087</v>
      </c>
      <c r="P74" s="173">
        <f>COUNTIF($S$35:$S$62,Q74)</f>
        <v>7</v>
      </c>
      <c r="Q74" s="174" t="s">
        <v>18</v>
      </c>
      <c r="R74" s="520">
        <f>AB33</f>
        <v>0</v>
      </c>
      <c r="S74" s="173">
        <f>COUNTIF($A$65:$A$90,T74)</f>
        <v>5</v>
      </c>
      <c r="T74" s="174" t="s">
        <v>18</v>
      </c>
      <c r="U74" s="523" t="str">
        <f>C1</f>
        <v>WW10</v>
      </c>
      <c r="V74" s="173">
        <f>SUM(M64,P64,S64,V64,S74,P74,M74)</f>
        <v>46</v>
      </c>
      <c r="W74" s="174" t="s">
        <v>18</v>
      </c>
    </row>
    <row r="75" spans="1:23" x14ac:dyDescent="0.25">
      <c r="A75" s="145" t="s">
        <v>19</v>
      </c>
      <c r="B75" s="205">
        <v>33787</v>
      </c>
      <c r="C75" s="128">
        <v>78259</v>
      </c>
      <c r="D75" s="371">
        <v>78258</v>
      </c>
      <c r="E75" s="128" t="s">
        <v>69</v>
      </c>
      <c r="F75" s="142"/>
      <c r="G75" s="302"/>
      <c r="H75" s="142"/>
      <c r="I75" s="311"/>
      <c r="L75" s="515"/>
      <c r="M75" s="175">
        <f t="shared" si="4"/>
        <v>16</v>
      </c>
      <c r="N75" s="176" t="s">
        <v>19</v>
      </c>
      <c r="O75" s="518"/>
      <c r="P75" s="175">
        <f>COUNTIF($S$35:$S$60,Q75)</f>
        <v>15</v>
      </c>
      <c r="Q75" s="176" t="s">
        <v>19</v>
      </c>
      <c r="R75" s="521"/>
      <c r="S75" s="175">
        <f t="shared" ref="S75:S79" si="5">COUNTIF($A$65:$A$90,T75)</f>
        <v>14</v>
      </c>
      <c r="T75" s="176" t="s">
        <v>19</v>
      </c>
      <c r="U75" s="524"/>
      <c r="V75" s="175">
        <f>SUM(M65,P65,S65,V65,M75,P75,S75)</f>
        <v>111</v>
      </c>
      <c r="W75" s="176" t="s">
        <v>19</v>
      </c>
    </row>
    <row r="76" spans="1:23" x14ac:dyDescent="0.25">
      <c r="A76" s="145" t="s">
        <v>19</v>
      </c>
      <c r="B76" s="128">
        <v>33788</v>
      </c>
      <c r="C76" s="148">
        <v>78260</v>
      </c>
      <c r="D76" s="371">
        <v>78259</v>
      </c>
      <c r="E76" s="128" t="s">
        <v>70</v>
      </c>
      <c r="F76" s="142"/>
      <c r="G76" s="302"/>
      <c r="H76" s="142"/>
      <c r="I76" s="311"/>
      <c r="L76" s="515"/>
      <c r="M76" s="175">
        <f t="shared" si="4"/>
        <v>2</v>
      </c>
      <c r="N76" s="176" t="s">
        <v>20</v>
      </c>
      <c r="O76" s="518"/>
      <c r="P76" s="175">
        <f>COUNTIF($S$35:$S$60,Q76)</f>
        <v>2</v>
      </c>
      <c r="Q76" s="176" t="s">
        <v>20</v>
      </c>
      <c r="R76" s="521"/>
      <c r="S76" s="175">
        <f t="shared" si="5"/>
        <v>1</v>
      </c>
      <c r="T76" s="176" t="s">
        <v>20</v>
      </c>
      <c r="U76" s="524"/>
      <c r="V76" s="175">
        <f>SUM(M66,P66,S66,V66,M76,P76,S76)</f>
        <v>10</v>
      </c>
      <c r="W76" s="176" t="s">
        <v>20</v>
      </c>
    </row>
    <row r="77" spans="1:23" x14ac:dyDescent="0.25">
      <c r="A77" s="145" t="s">
        <v>19</v>
      </c>
      <c r="B77" s="205">
        <v>33789</v>
      </c>
      <c r="C77" s="128">
        <v>78261</v>
      </c>
      <c r="D77" s="371">
        <v>78260</v>
      </c>
      <c r="E77" s="128" t="s">
        <v>72</v>
      </c>
      <c r="F77" s="142"/>
      <c r="G77" s="302"/>
      <c r="H77" s="142"/>
      <c r="I77" s="311"/>
      <c r="L77" s="515"/>
      <c r="M77" s="175">
        <f t="shared" si="4"/>
        <v>0</v>
      </c>
      <c r="N77" s="204" t="s">
        <v>21</v>
      </c>
      <c r="O77" s="518"/>
      <c r="P77" s="175">
        <f>COUNTIF($S$35:$S$60,Q77)</f>
        <v>0</v>
      </c>
      <c r="Q77" s="204" t="s">
        <v>21</v>
      </c>
      <c r="R77" s="521"/>
      <c r="S77" s="175">
        <f t="shared" si="5"/>
        <v>0</v>
      </c>
      <c r="T77" s="204" t="s">
        <v>21</v>
      </c>
      <c r="U77" s="524"/>
      <c r="V77" s="175">
        <f>SUM(M67,P67,S67,V67,M77,P77,S77)</f>
        <v>0</v>
      </c>
      <c r="W77" s="204" t="s">
        <v>21</v>
      </c>
    </row>
    <row r="78" spans="1:23" x14ac:dyDescent="0.25">
      <c r="A78" s="145" t="s">
        <v>19</v>
      </c>
      <c r="B78" s="205">
        <v>33098</v>
      </c>
      <c r="C78" s="128">
        <v>78262</v>
      </c>
      <c r="D78" s="371">
        <v>78261</v>
      </c>
      <c r="E78" s="336" t="s">
        <v>72</v>
      </c>
      <c r="F78" s="142"/>
      <c r="G78" s="302"/>
      <c r="H78" s="142"/>
      <c r="I78" s="311"/>
      <c r="L78" s="515"/>
      <c r="M78" s="175">
        <f t="shared" si="4"/>
        <v>2</v>
      </c>
      <c r="N78" s="176" t="s">
        <v>22</v>
      </c>
      <c r="O78" s="518"/>
      <c r="P78" s="175">
        <f>COUNTIF($S$35:$S$60,Q78)</f>
        <v>3</v>
      </c>
      <c r="Q78" s="176" t="s">
        <v>22</v>
      </c>
      <c r="R78" s="521"/>
      <c r="S78" s="175">
        <f t="shared" si="5"/>
        <v>3</v>
      </c>
      <c r="T78" s="176" t="s">
        <v>22</v>
      </c>
      <c r="U78" s="524"/>
      <c r="V78" s="175">
        <f>SUM(M68,P68,S68,V68,M78,P78,S78)</f>
        <v>17</v>
      </c>
      <c r="W78" s="176" t="s">
        <v>22</v>
      </c>
    </row>
    <row r="79" spans="1:23" x14ac:dyDescent="0.25">
      <c r="A79" s="145" t="s">
        <v>19</v>
      </c>
      <c r="B79" s="205">
        <v>33791</v>
      </c>
      <c r="C79" s="128">
        <v>78263</v>
      </c>
      <c r="D79" s="371">
        <v>78263</v>
      </c>
      <c r="E79" s="128" t="s">
        <v>69</v>
      </c>
      <c r="F79" s="142"/>
      <c r="G79" s="302"/>
      <c r="H79" s="142"/>
      <c r="I79" s="311"/>
      <c r="L79" s="515"/>
      <c r="M79" s="175">
        <f t="shared" si="4"/>
        <v>0</v>
      </c>
      <c r="N79" s="176" t="s">
        <v>23</v>
      </c>
      <c r="O79" s="518"/>
      <c r="P79" s="175">
        <f>COUNTIF($S$35:$S$60,Q79)</f>
        <v>0</v>
      </c>
      <c r="Q79" s="176" t="s">
        <v>23</v>
      </c>
      <c r="R79" s="521"/>
      <c r="S79" s="175">
        <f t="shared" si="5"/>
        <v>0</v>
      </c>
      <c r="T79" s="176" t="s">
        <v>23</v>
      </c>
      <c r="U79" s="524"/>
      <c r="V79" s="175">
        <f>SUM(M69,P69,S69,V69,M79,P79,S79)</f>
        <v>0</v>
      </c>
      <c r="W79" s="176" t="s">
        <v>23</v>
      </c>
    </row>
    <row r="80" spans="1:23" ht="16.5" thickBot="1" x14ac:dyDescent="0.3">
      <c r="A80" s="145" t="s">
        <v>22</v>
      </c>
      <c r="B80" s="128">
        <v>33792</v>
      </c>
      <c r="C80" s="580" t="s">
        <v>134</v>
      </c>
      <c r="D80" s="581"/>
      <c r="E80" s="128"/>
      <c r="F80" s="142"/>
      <c r="G80" s="302"/>
      <c r="H80" s="142"/>
      <c r="I80" s="315"/>
      <c r="L80" s="516"/>
      <c r="M80" s="177">
        <f>SUM(M74:M79)</f>
        <v>28</v>
      </c>
      <c r="N80" s="178" t="s">
        <v>24</v>
      </c>
      <c r="O80" s="519"/>
      <c r="P80" s="177">
        <f>SUM(P74:P79)</f>
        <v>27</v>
      </c>
      <c r="Q80" s="178" t="s">
        <v>24</v>
      </c>
      <c r="R80" s="522"/>
      <c r="S80" s="177">
        <f>SUM(S74:S79)</f>
        <v>23</v>
      </c>
      <c r="T80" s="178" t="s">
        <v>24</v>
      </c>
      <c r="U80" s="525"/>
      <c r="V80" s="177">
        <f>SUM(V74:V79)</f>
        <v>184</v>
      </c>
      <c r="W80" s="178" t="s">
        <v>24</v>
      </c>
    </row>
    <row r="81" spans="1:10" x14ac:dyDescent="0.25">
      <c r="A81" s="152" t="s">
        <v>22</v>
      </c>
      <c r="B81" s="128">
        <v>33793</v>
      </c>
      <c r="C81" s="582"/>
      <c r="D81" s="583"/>
      <c r="E81" s="128"/>
      <c r="F81" s="142"/>
      <c r="G81" s="302"/>
      <c r="H81" s="142"/>
      <c r="I81" s="311"/>
    </row>
    <row r="82" spans="1:10" x14ac:dyDescent="0.25">
      <c r="A82" s="152" t="s">
        <v>22</v>
      </c>
      <c r="B82" s="128">
        <v>33794</v>
      </c>
      <c r="C82" s="584"/>
      <c r="D82" s="585"/>
      <c r="E82" s="128"/>
      <c r="F82" s="142"/>
      <c r="G82" s="302"/>
      <c r="H82" s="142"/>
      <c r="I82" s="315"/>
    </row>
    <row r="83" spans="1:10" x14ac:dyDescent="0.25">
      <c r="A83" s="152"/>
      <c r="B83" s="128"/>
      <c r="C83" s="153"/>
      <c r="D83" s="128"/>
      <c r="E83" s="128"/>
      <c r="F83" s="142"/>
      <c r="G83" s="302"/>
      <c r="H83" s="142"/>
      <c r="I83" s="311"/>
    </row>
    <row r="84" spans="1:10" x14ac:dyDescent="0.25">
      <c r="A84" s="152" t="s">
        <v>12</v>
      </c>
      <c r="B84" s="141"/>
      <c r="C84" s="154" t="s">
        <v>81</v>
      </c>
      <c r="D84" s="141"/>
      <c r="E84" s="141"/>
      <c r="F84" s="142"/>
      <c r="G84" s="304"/>
      <c r="H84" s="143"/>
      <c r="I84" s="316"/>
    </row>
    <row r="85" spans="1:10" x14ac:dyDescent="0.25">
      <c r="A85" s="156" t="s">
        <v>12</v>
      </c>
      <c r="B85" s="141">
        <v>30040203</v>
      </c>
      <c r="C85" s="154" t="s">
        <v>81</v>
      </c>
      <c r="D85" s="141"/>
      <c r="E85" s="141"/>
      <c r="F85" s="143"/>
      <c r="G85" s="304"/>
      <c r="H85" s="143"/>
      <c r="I85" s="316"/>
    </row>
    <row r="86" spans="1:10" x14ac:dyDescent="0.25">
      <c r="A86" s="156" t="s">
        <v>12</v>
      </c>
      <c r="B86" s="141">
        <v>30039986</v>
      </c>
      <c r="C86" s="154" t="s">
        <v>94</v>
      </c>
      <c r="D86" s="141"/>
      <c r="E86" s="141"/>
      <c r="F86" s="143" t="s">
        <v>64</v>
      </c>
      <c r="G86" s="304"/>
      <c r="H86" s="143"/>
      <c r="I86" s="316"/>
    </row>
    <row r="87" spans="1:10" x14ac:dyDescent="0.25">
      <c r="A87" s="156" t="s">
        <v>12</v>
      </c>
      <c r="B87" s="128">
        <v>30039952</v>
      </c>
      <c r="C87" s="153" t="s">
        <v>13</v>
      </c>
      <c r="D87" s="128"/>
      <c r="E87" s="128"/>
      <c r="F87" s="142" t="s">
        <v>76</v>
      </c>
      <c r="G87" s="302"/>
      <c r="H87" s="142"/>
      <c r="I87" s="311"/>
    </row>
    <row r="88" spans="1:10" x14ac:dyDescent="0.25">
      <c r="A88" s="145" t="s">
        <v>12</v>
      </c>
      <c r="B88" s="128">
        <v>30040230</v>
      </c>
      <c r="C88" s="148" t="s">
        <v>77</v>
      </c>
      <c r="D88" s="128"/>
      <c r="E88" s="128"/>
      <c r="F88" s="142" t="s">
        <v>17</v>
      </c>
      <c r="G88" s="302"/>
      <c r="H88" s="142"/>
      <c r="I88" s="311"/>
    </row>
    <row r="89" spans="1:10" x14ac:dyDescent="0.25">
      <c r="A89" s="298"/>
      <c r="B89" s="299"/>
      <c r="C89" s="300"/>
      <c r="D89" s="299"/>
      <c r="E89" s="299"/>
      <c r="F89" s="297"/>
      <c r="G89" s="306"/>
      <c r="H89" s="297"/>
      <c r="I89" s="313"/>
    </row>
    <row r="90" spans="1:10" ht="16.5" thickBot="1" x14ac:dyDescent="0.3">
      <c r="A90" s="157"/>
      <c r="B90" s="158"/>
      <c r="C90" s="158"/>
      <c r="D90" s="158"/>
      <c r="E90" s="158"/>
      <c r="F90" s="159"/>
      <c r="G90" s="307"/>
      <c r="H90" s="159"/>
      <c r="I90" s="314"/>
    </row>
    <row r="91" spans="1:10" ht="16.5" thickBot="1" x14ac:dyDescent="0.3"/>
    <row r="92" spans="1:10" ht="16.5" thickBot="1" x14ac:dyDescent="0.3">
      <c r="A92" s="179" t="s">
        <v>25</v>
      </c>
      <c r="B92" s="180" t="s">
        <v>18</v>
      </c>
      <c r="C92" s="181" t="s">
        <v>19</v>
      </c>
      <c r="D92" s="182" t="s">
        <v>20</v>
      </c>
      <c r="E92" s="183" t="s">
        <v>21</v>
      </c>
      <c r="F92" s="184" t="s">
        <v>22</v>
      </c>
      <c r="G92" s="185" t="s">
        <v>23</v>
      </c>
      <c r="H92" s="186" t="s">
        <v>24</v>
      </c>
      <c r="J92" s="186" t="s">
        <v>26</v>
      </c>
    </row>
    <row r="93" spans="1:10" x14ac:dyDescent="0.25">
      <c r="A93" s="187" t="s">
        <v>27</v>
      </c>
      <c r="B93" s="188">
        <f t="shared" ref="B93:G93" si="6">COUNTIF($A$5:$A$31,B92)</f>
        <v>6</v>
      </c>
      <c r="C93" s="188">
        <f t="shared" si="6"/>
        <v>16</v>
      </c>
      <c r="D93" s="188">
        <f t="shared" si="6"/>
        <v>1</v>
      </c>
      <c r="E93" s="188">
        <f t="shared" si="6"/>
        <v>0</v>
      </c>
      <c r="F93" s="188">
        <f t="shared" si="6"/>
        <v>3</v>
      </c>
      <c r="G93" s="188">
        <f t="shared" si="6"/>
        <v>0</v>
      </c>
      <c r="H93" s="189">
        <f t="shared" ref="H93:H99" si="7">SUM(B93:G93)</f>
        <v>26</v>
      </c>
      <c r="J93" s="189">
        <f>SUM(C93:G93)</f>
        <v>20</v>
      </c>
    </row>
    <row r="94" spans="1:10" x14ac:dyDescent="0.25">
      <c r="A94" s="190" t="s">
        <v>28</v>
      </c>
      <c r="B94" s="188">
        <f t="shared" ref="B94:G94" si="8">COUNTIF($J$5:$J$31,B92)</f>
        <v>6</v>
      </c>
      <c r="C94" s="188">
        <f t="shared" si="8"/>
        <v>16</v>
      </c>
      <c r="D94" s="188">
        <f t="shared" si="8"/>
        <v>2</v>
      </c>
      <c r="E94" s="188">
        <f t="shared" si="8"/>
        <v>0</v>
      </c>
      <c r="F94" s="188">
        <f t="shared" si="8"/>
        <v>2</v>
      </c>
      <c r="G94" s="188">
        <f t="shared" si="8"/>
        <v>0</v>
      </c>
      <c r="H94" s="189">
        <f t="shared" si="7"/>
        <v>26</v>
      </c>
      <c r="J94" s="189">
        <f t="shared" ref="J94:J99" si="9">SUM(C94:G94)</f>
        <v>20</v>
      </c>
    </row>
    <row r="95" spans="1:10" x14ac:dyDescent="0.25">
      <c r="A95" s="191" t="s">
        <v>29</v>
      </c>
      <c r="B95" s="188">
        <f t="shared" ref="B95:G95" si="10">COUNTIF($S$5:$S$31,B92)</f>
        <v>7</v>
      </c>
      <c r="C95" s="188">
        <f t="shared" si="10"/>
        <v>16</v>
      </c>
      <c r="D95" s="188">
        <f t="shared" si="10"/>
        <v>2</v>
      </c>
      <c r="E95" s="188">
        <f t="shared" si="10"/>
        <v>0</v>
      </c>
      <c r="F95" s="188">
        <f t="shared" si="10"/>
        <v>2</v>
      </c>
      <c r="G95" s="188">
        <f t="shared" si="10"/>
        <v>0</v>
      </c>
      <c r="H95" s="189">
        <f t="shared" si="7"/>
        <v>27</v>
      </c>
      <c r="J95" s="189">
        <f t="shared" si="9"/>
        <v>20</v>
      </c>
    </row>
    <row r="96" spans="1:10" x14ac:dyDescent="0.25">
      <c r="A96" s="192" t="s">
        <v>30</v>
      </c>
      <c r="B96" s="188">
        <f t="shared" ref="B96:G96" si="11">COUNTIF($A$35:$A$62,B$92)</f>
        <v>7</v>
      </c>
      <c r="C96" s="188">
        <f t="shared" si="11"/>
        <v>18</v>
      </c>
      <c r="D96" s="188">
        <f t="shared" si="11"/>
        <v>0</v>
      </c>
      <c r="E96" s="188">
        <f t="shared" si="11"/>
        <v>0</v>
      </c>
      <c r="F96" s="188">
        <f t="shared" si="11"/>
        <v>2</v>
      </c>
      <c r="G96" s="188">
        <f t="shared" si="11"/>
        <v>0</v>
      </c>
      <c r="H96" s="189">
        <f t="shared" si="7"/>
        <v>27</v>
      </c>
      <c r="J96" s="189">
        <f t="shared" si="9"/>
        <v>20</v>
      </c>
    </row>
    <row r="97" spans="1:47" x14ac:dyDescent="0.25">
      <c r="A97" s="193" t="s">
        <v>31</v>
      </c>
      <c r="B97" s="188">
        <f t="shared" ref="B97:G97" si="12">COUNTIF($J$35:$J$62,B$92)</f>
        <v>8</v>
      </c>
      <c r="C97" s="188">
        <f t="shared" si="12"/>
        <v>16</v>
      </c>
      <c r="D97" s="188">
        <f t="shared" si="12"/>
        <v>2</v>
      </c>
      <c r="E97" s="188">
        <f t="shared" si="12"/>
        <v>0</v>
      </c>
      <c r="F97" s="188">
        <f t="shared" si="12"/>
        <v>2</v>
      </c>
      <c r="G97" s="188">
        <f t="shared" si="12"/>
        <v>0</v>
      </c>
      <c r="H97" s="189">
        <f t="shared" si="7"/>
        <v>28</v>
      </c>
      <c r="J97" s="189">
        <f t="shared" si="9"/>
        <v>20</v>
      </c>
    </row>
    <row r="98" spans="1:47" x14ac:dyDescent="0.25">
      <c r="A98" s="194" t="s">
        <v>32</v>
      </c>
      <c r="B98" s="188">
        <f t="shared" ref="B98:G98" si="13">COUNTIF($S$35:$S$62,B$92)</f>
        <v>7</v>
      </c>
      <c r="C98" s="188">
        <f t="shared" si="13"/>
        <v>15</v>
      </c>
      <c r="D98" s="188">
        <f t="shared" si="13"/>
        <v>2</v>
      </c>
      <c r="E98" s="188">
        <f t="shared" si="13"/>
        <v>0</v>
      </c>
      <c r="F98" s="188">
        <f t="shared" si="13"/>
        <v>3</v>
      </c>
      <c r="G98" s="188">
        <f t="shared" si="13"/>
        <v>0</v>
      </c>
      <c r="H98" s="189">
        <f t="shared" si="7"/>
        <v>27</v>
      </c>
      <c r="J98" s="189">
        <f t="shared" si="9"/>
        <v>20</v>
      </c>
    </row>
    <row r="99" spans="1:47" ht="16.5" thickBot="1" x14ac:dyDescent="0.3">
      <c r="A99" s="195" t="s">
        <v>33</v>
      </c>
      <c r="B99" s="188">
        <f t="shared" ref="B99:G99" si="14">COUNTIF($A$65:$A$90,B$92)</f>
        <v>5</v>
      </c>
      <c r="C99" s="188">
        <f t="shared" si="14"/>
        <v>14</v>
      </c>
      <c r="D99" s="188">
        <f t="shared" si="14"/>
        <v>1</v>
      </c>
      <c r="E99" s="188">
        <f t="shared" si="14"/>
        <v>0</v>
      </c>
      <c r="F99" s="188">
        <f t="shared" si="14"/>
        <v>3</v>
      </c>
      <c r="G99" s="188">
        <f t="shared" si="14"/>
        <v>0</v>
      </c>
      <c r="H99" s="189">
        <f t="shared" si="7"/>
        <v>23</v>
      </c>
      <c r="J99" s="189">
        <f t="shared" si="9"/>
        <v>18</v>
      </c>
    </row>
    <row r="100" spans="1:47" ht="16.5" thickBot="1" x14ac:dyDescent="0.3">
      <c r="A100" s="186" t="s">
        <v>24</v>
      </c>
      <c r="B100" s="196">
        <f t="shared" ref="B100:H100" si="15">SUM(B93:B99)</f>
        <v>46</v>
      </c>
      <c r="C100" s="196">
        <f t="shared" si="15"/>
        <v>111</v>
      </c>
      <c r="D100" s="196">
        <f t="shared" si="15"/>
        <v>10</v>
      </c>
      <c r="E100" s="196">
        <f t="shared" si="15"/>
        <v>0</v>
      </c>
      <c r="F100" s="196">
        <f t="shared" si="15"/>
        <v>17</v>
      </c>
      <c r="G100" s="196">
        <f t="shared" si="15"/>
        <v>0</v>
      </c>
      <c r="H100" s="179">
        <f t="shared" si="15"/>
        <v>184</v>
      </c>
      <c r="J100" s="179">
        <f>SUM(J93:J99)</f>
        <v>138</v>
      </c>
    </row>
    <row r="101" spans="1:47" x14ac:dyDescent="0.25">
      <c r="A101" s="130"/>
    </row>
    <row r="102" spans="1:47" x14ac:dyDescent="0.25">
      <c r="A102" s="130"/>
    </row>
    <row r="103" spans="1:47" x14ac:dyDescent="0.25">
      <c r="A103" s="129" t="s">
        <v>34</v>
      </c>
      <c r="B103" s="129" t="s">
        <v>35</v>
      </c>
      <c r="C103" s="129" t="s">
        <v>36</v>
      </c>
      <c r="D103" s="129" t="s">
        <v>37</v>
      </c>
      <c r="E103" s="129" t="s">
        <v>38</v>
      </c>
      <c r="F103" s="129" t="s">
        <v>39</v>
      </c>
      <c r="G103" s="129" t="s">
        <v>40</v>
      </c>
      <c r="I103" s="129" t="s">
        <v>34</v>
      </c>
      <c r="J103" s="129" t="s">
        <v>35</v>
      </c>
      <c r="K103" s="129" t="s">
        <v>36</v>
      </c>
      <c r="L103" s="129" t="s">
        <v>37</v>
      </c>
      <c r="M103" s="129" t="s">
        <v>38</v>
      </c>
      <c r="N103" s="129" t="s">
        <v>39</v>
      </c>
      <c r="O103" s="129" t="s">
        <v>40</v>
      </c>
      <c r="Q103" s="129" t="s">
        <v>34</v>
      </c>
      <c r="R103" s="129" t="s">
        <v>35</v>
      </c>
      <c r="S103" s="129" t="s">
        <v>36</v>
      </c>
      <c r="T103" s="129" t="s">
        <v>37</v>
      </c>
      <c r="U103" s="129" t="s">
        <v>38</v>
      </c>
      <c r="V103" s="129" t="s">
        <v>39</v>
      </c>
      <c r="W103" s="129" t="s">
        <v>40</v>
      </c>
      <c r="Y103" s="129" t="s">
        <v>34</v>
      </c>
      <c r="Z103" s="129" t="s">
        <v>35</v>
      </c>
      <c r="AA103" s="129" t="s">
        <v>36</v>
      </c>
      <c r="AB103" s="129" t="s">
        <v>37</v>
      </c>
      <c r="AC103" s="129" t="s">
        <v>38</v>
      </c>
      <c r="AD103" s="129" t="s">
        <v>39</v>
      </c>
      <c r="AE103" s="129" t="s">
        <v>40</v>
      </c>
      <c r="AG103" s="129" t="s">
        <v>34</v>
      </c>
      <c r="AH103" s="129" t="s">
        <v>35</v>
      </c>
      <c r="AI103" s="129" t="s">
        <v>36</v>
      </c>
      <c r="AJ103" s="129" t="s">
        <v>37</v>
      </c>
      <c r="AK103" s="129" t="s">
        <v>38</v>
      </c>
      <c r="AL103" s="129" t="s">
        <v>39</v>
      </c>
      <c r="AM103" s="129" t="s">
        <v>40</v>
      </c>
      <c r="AO103" s="129" t="s">
        <v>34</v>
      </c>
      <c r="AP103" s="129" t="s">
        <v>35</v>
      </c>
      <c r="AQ103" s="129" t="s">
        <v>36</v>
      </c>
      <c r="AR103" s="129" t="s">
        <v>37</v>
      </c>
      <c r="AS103" s="129" t="s">
        <v>38</v>
      </c>
      <c r="AT103" s="129" t="s">
        <v>39</v>
      </c>
      <c r="AU103" s="129" t="s">
        <v>40</v>
      </c>
    </row>
    <row r="104" spans="1:47" x14ac:dyDescent="0.25">
      <c r="A104" s="197">
        <f t="shared" ref="A104:B108" si="16">IF(B5="","",B5)</f>
        <v>33656</v>
      </c>
      <c r="B104" s="197">
        <f t="shared" si="16"/>
        <v>77711</v>
      </c>
      <c r="C104" s="198">
        <f>IF(B5="","",$A$3)</f>
        <v>46082</v>
      </c>
      <c r="D104" s="197" t="str">
        <f>IF(A5="","",A5)</f>
        <v>LCP</v>
      </c>
      <c r="E104" s="197" t="str">
        <f>IF(E5="","",E5)</f>
        <v>INTEGIRTY</v>
      </c>
      <c r="F104" s="197" t="str">
        <f>IF(D5="","",D5)</f>
        <v/>
      </c>
      <c r="G104" s="199" t="str">
        <f>IF(G5="","",G5)</f>
        <v/>
      </c>
      <c r="H104" s="200">
        <v>1</v>
      </c>
      <c r="I104" s="197">
        <f t="shared" ref="I104:J109" si="17">IF(K5="","",K5)</f>
        <v>33676</v>
      </c>
      <c r="J104" s="197">
        <f t="shared" si="17"/>
        <v>78223</v>
      </c>
      <c r="K104" s="198">
        <f t="shared" ref="K104:K109" si="18">IF(K5="","",$J$3)</f>
        <v>46083</v>
      </c>
      <c r="L104" s="197" t="str">
        <f t="shared" ref="L104:L109" si="19">IF(J5="","",J5)</f>
        <v>SLC</v>
      </c>
      <c r="M104" s="197" t="str">
        <f t="shared" ref="M104:M109" si="20">IF(N5="","",N5)</f>
        <v>INTEGRITY</v>
      </c>
      <c r="N104" s="197" t="str">
        <f t="shared" ref="N104:N109" si="21">IF(M5="","",M5)</f>
        <v/>
      </c>
      <c r="O104" s="197" t="str">
        <f t="shared" ref="O104:O109" si="22">IF(P5="","",P5)</f>
        <v/>
      </c>
      <c r="P104" s="200"/>
      <c r="Q104" s="197">
        <f t="shared" ref="Q104:R109" si="23">IF(T5="","",T5)</f>
        <v>33696</v>
      </c>
      <c r="R104" s="197">
        <f t="shared" si="23"/>
        <v>78273</v>
      </c>
      <c r="S104" s="198">
        <f t="shared" ref="S104:S109" si="24">IF(T5="","",$S$3)</f>
        <v>46084</v>
      </c>
      <c r="T104" s="197" t="str">
        <f t="shared" ref="T104:T109" si="25">IF(S5="","",S5)</f>
        <v>SLC</v>
      </c>
      <c r="U104" s="197" t="str">
        <f t="shared" ref="U104:U109" si="26">IF(W5="","",W5)</f>
        <v>SWIFT</v>
      </c>
      <c r="V104" s="197" t="str">
        <f t="shared" ref="V104:V109" si="27">IF(V5="","",V5)</f>
        <v/>
      </c>
      <c r="W104" s="197" t="str">
        <f t="shared" ref="W104:W109" si="28">IF(Y5="","",Y5)</f>
        <v/>
      </c>
      <c r="X104" s="200"/>
      <c r="Y104" s="197">
        <f t="shared" ref="Y104:Z111" si="29">IF(B35="","",B35)</f>
        <v>33716</v>
      </c>
      <c r="Z104" s="197">
        <f t="shared" si="29"/>
        <v>78244</v>
      </c>
      <c r="AA104" s="198">
        <f t="shared" ref="AA104:AA111" si="30">IF(B35="","",$A$33)</f>
        <v>46085</v>
      </c>
      <c r="AB104" s="197" t="str">
        <f t="shared" ref="AB104:AB111" si="31">IF(A35="","",A35)</f>
        <v>SLC</v>
      </c>
      <c r="AC104" s="197" t="str">
        <f t="shared" ref="AC104:AC111" si="32">IF(E35="","",E35)</f>
        <v>INTEGRITY</v>
      </c>
      <c r="AD104" s="197" t="str">
        <f t="shared" ref="AD104:AD111" si="33">IF(D35="","",D35)</f>
        <v/>
      </c>
      <c r="AE104" s="197" t="str">
        <f t="shared" ref="AE104:AE111" si="34">IF(G35="","",G35)</f>
        <v/>
      </c>
      <c r="AF104" s="200"/>
      <c r="AG104" s="197">
        <f t="shared" ref="AG104:AH111" si="35">IF(K35="","",K35)</f>
        <v>33736</v>
      </c>
      <c r="AH104" s="197">
        <f t="shared" si="35"/>
        <v>78227</v>
      </c>
      <c r="AI104" s="198">
        <f t="shared" ref="AI104:AI111" si="36">IF(K35="","",$J$33)</f>
        <v>46086</v>
      </c>
      <c r="AJ104" s="197" t="str">
        <f t="shared" ref="AJ104:AJ111" si="37">IF(J35="","",J35)</f>
        <v>SLC</v>
      </c>
      <c r="AK104" s="197" t="str">
        <f t="shared" ref="AK104:AK111" si="38">IF(N35="","",N35)</f>
        <v>INTEGRITY</v>
      </c>
      <c r="AL104" s="197" t="str">
        <f t="shared" ref="AL104:AL111" si="39">IF(M35="","",M35)</f>
        <v/>
      </c>
      <c r="AM104" s="197" t="str">
        <f t="shared" ref="AM104:AM111" si="40">IF(P35="","",P35)</f>
        <v/>
      </c>
      <c r="AO104" s="197">
        <f t="shared" ref="AO104:AP111" si="41">IF(T35="","",T35)</f>
        <v>33756</v>
      </c>
      <c r="AP104" s="197">
        <f t="shared" si="41"/>
        <v>78218</v>
      </c>
      <c r="AQ104" s="198">
        <f t="shared" ref="AQ104:AQ111" si="42">IF(T35="","",$S$33)</f>
        <v>46087</v>
      </c>
      <c r="AR104" s="197" t="str">
        <f t="shared" ref="AR104:AR111" si="43">IF(S35="","",S35)</f>
        <v>SLC</v>
      </c>
      <c r="AS104" s="197" t="str">
        <f t="shared" ref="AS104:AS111" si="44">IF(W35="","",W35)</f>
        <v>INTEGRITY</v>
      </c>
      <c r="AT104" s="197" t="str">
        <f t="shared" ref="AT104:AT111" si="45">IF(V35="","",V35)</f>
        <v/>
      </c>
      <c r="AU104" s="197" t="str">
        <f t="shared" ref="AU104:AU111" si="46">IF(Y35="","",Y35)</f>
        <v/>
      </c>
    </row>
    <row r="105" spans="1:47" x14ac:dyDescent="0.25">
      <c r="A105" s="197">
        <f t="shared" si="16"/>
        <v>33657</v>
      </c>
      <c r="B105" s="197">
        <f t="shared" si="16"/>
        <v>77721</v>
      </c>
      <c r="C105" s="198">
        <f>IF(B6="","",$A$3)</f>
        <v>46082</v>
      </c>
      <c r="D105" s="197" t="str">
        <f>IF(A6="","",A6)</f>
        <v>SLC</v>
      </c>
      <c r="E105" s="197" t="str">
        <f>IF(E6="","",E6)</f>
        <v>HANDY</v>
      </c>
      <c r="F105" s="197" t="str">
        <f>IF(D6="","",D6)</f>
        <v/>
      </c>
      <c r="G105" s="197" t="str">
        <f>IF(G6="","",G6)</f>
        <v/>
      </c>
      <c r="H105" s="200">
        <v>2</v>
      </c>
      <c r="I105" s="197">
        <f t="shared" si="17"/>
        <v>33677</v>
      </c>
      <c r="J105" s="197">
        <f t="shared" si="17"/>
        <v>78234</v>
      </c>
      <c r="K105" s="198">
        <f t="shared" si="18"/>
        <v>46083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33697</v>
      </c>
      <c r="R105" s="197">
        <f t="shared" si="23"/>
        <v>78274</v>
      </c>
      <c r="S105" s="198">
        <f t="shared" si="24"/>
        <v>46084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33717</v>
      </c>
      <c r="Z105" s="197">
        <f t="shared" si="29"/>
        <v>78300</v>
      </c>
      <c r="AA105" s="198">
        <f t="shared" si="30"/>
        <v>46085</v>
      </c>
      <c r="AB105" s="197" t="str">
        <f t="shared" si="31"/>
        <v>SLC</v>
      </c>
      <c r="AC105" s="197" t="str">
        <f t="shared" si="32"/>
        <v>MAY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33737</v>
      </c>
      <c r="AH105" s="197">
        <f t="shared" si="35"/>
        <v>78228</v>
      </c>
      <c r="AI105" s="198">
        <f t="shared" si="36"/>
        <v>46086</v>
      </c>
      <c r="AJ105" s="197" t="str">
        <f t="shared" si="37"/>
        <v>SLC</v>
      </c>
      <c r="AK105" s="197" t="str">
        <f t="shared" si="38"/>
        <v>MAY</v>
      </c>
      <c r="AL105" s="197" t="str">
        <f t="shared" si="39"/>
        <v/>
      </c>
      <c r="AM105" s="197" t="str">
        <f t="shared" si="40"/>
        <v/>
      </c>
      <c r="AO105" s="197">
        <f t="shared" si="41"/>
        <v>33757</v>
      </c>
      <c r="AP105" s="197">
        <f t="shared" si="41"/>
        <v>78219</v>
      </c>
      <c r="AQ105" s="198">
        <f t="shared" si="42"/>
        <v>46087</v>
      </c>
      <c r="AR105" s="197" t="str">
        <f t="shared" si="43"/>
        <v>SLC</v>
      </c>
      <c r="AS105" s="197" t="str">
        <f t="shared" si="44"/>
        <v>HANDY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si="16"/>
        <v>33658</v>
      </c>
      <c r="B106" s="197">
        <f t="shared" si="16"/>
        <v>77722</v>
      </c>
      <c r="C106" s="198">
        <f>IF(B7="","",$A$3)</f>
        <v>46082</v>
      </c>
      <c r="D106" s="197" t="str">
        <f>IF(A7="","",A7)</f>
        <v>SLC</v>
      </c>
      <c r="E106" s="197" t="str">
        <f>IF(E7="","",E7)</f>
        <v>INTEGIRTY</v>
      </c>
      <c r="F106" s="197" t="str">
        <f>IF(D7="","",D7)</f>
        <v/>
      </c>
      <c r="G106" s="197" t="str">
        <f>IF(G7="","",G7)</f>
        <v/>
      </c>
      <c r="H106" s="200">
        <v>3</v>
      </c>
      <c r="I106" s="197">
        <f t="shared" si="17"/>
        <v>33678</v>
      </c>
      <c r="J106" s="197">
        <f t="shared" si="17"/>
        <v>78255</v>
      </c>
      <c r="K106" s="198">
        <f t="shared" si="18"/>
        <v>46083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33698</v>
      </c>
      <c r="R106" s="197">
        <f t="shared" si="23"/>
        <v>78275</v>
      </c>
      <c r="S106" s="198">
        <f t="shared" si="24"/>
        <v>46084</v>
      </c>
      <c r="T106" s="197" t="str">
        <f t="shared" si="25"/>
        <v>SLC</v>
      </c>
      <c r="U106" s="197" t="str">
        <f t="shared" si="26"/>
        <v>CHR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33718</v>
      </c>
      <c r="Z106" s="197">
        <f t="shared" si="29"/>
        <v>78301</v>
      </c>
      <c r="AA106" s="198">
        <f t="shared" si="30"/>
        <v>46085</v>
      </c>
      <c r="AB106" s="197" t="str">
        <f t="shared" si="31"/>
        <v>SLC</v>
      </c>
      <c r="AC106" s="197" t="str">
        <f t="shared" si="32"/>
        <v>INTEGRITY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33738</v>
      </c>
      <c r="AH106" s="197">
        <f t="shared" si="35"/>
        <v>78229</v>
      </c>
      <c r="AI106" s="198">
        <f t="shared" si="36"/>
        <v>46086</v>
      </c>
      <c r="AJ106" s="197" t="str">
        <f t="shared" si="37"/>
        <v>SLC</v>
      </c>
      <c r="AK106" s="197" t="str">
        <f t="shared" si="38"/>
        <v>INTEGIRTY</v>
      </c>
      <c r="AL106" s="197" t="str">
        <f t="shared" si="39"/>
        <v/>
      </c>
      <c r="AM106" s="197" t="str">
        <f t="shared" si="40"/>
        <v/>
      </c>
      <c r="AO106" s="197">
        <f t="shared" si="41"/>
        <v>33758</v>
      </c>
      <c r="AP106" s="197">
        <f t="shared" si="41"/>
        <v>78220</v>
      </c>
      <c r="AQ106" s="198">
        <f t="shared" si="42"/>
        <v>46087</v>
      </c>
      <c r="AR106" s="197" t="str">
        <f t="shared" si="43"/>
        <v>SLC</v>
      </c>
      <c r="AS106" s="197" t="str">
        <f t="shared" si="44"/>
        <v>MAY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16"/>
        <v>33659</v>
      </c>
      <c r="B107" s="197">
        <f t="shared" si="16"/>
        <v>77755</v>
      </c>
      <c r="C107" s="198">
        <f>IF(B8="","",$A$3)</f>
        <v>46082</v>
      </c>
      <c r="D107" s="197" t="str">
        <f>IF(A8="","",A8)</f>
        <v>SLC</v>
      </c>
      <c r="E107" s="197" t="str">
        <f>IF(E8="","",E8)</f>
        <v>SAUER</v>
      </c>
      <c r="F107" s="197" t="str">
        <f>IF(D8="","",D8)</f>
        <v/>
      </c>
      <c r="G107" s="197" t="str">
        <f>IF(G8="","",G8)</f>
        <v/>
      </c>
      <c r="H107" s="200">
        <v>4</v>
      </c>
      <c r="I107" s="197">
        <f t="shared" si="17"/>
        <v>33679</v>
      </c>
      <c r="J107" s="197">
        <f t="shared" si="17"/>
        <v>78266</v>
      </c>
      <c r="K107" s="198">
        <f t="shared" si="18"/>
        <v>46083</v>
      </c>
      <c r="L107" s="197" t="str">
        <f t="shared" si="19"/>
        <v>SLC</v>
      </c>
      <c r="M107" s="197" t="str">
        <f t="shared" si="20"/>
        <v>SUNRISE</v>
      </c>
      <c r="N107" s="197" t="str">
        <f t="shared" si="21"/>
        <v/>
      </c>
      <c r="O107" s="197" t="str">
        <f t="shared" si="22"/>
        <v/>
      </c>
      <c r="P107" s="200"/>
      <c r="Q107" s="197">
        <f t="shared" si="23"/>
        <v>33699</v>
      </c>
      <c r="R107" s="197">
        <f t="shared" si="23"/>
        <v>78276</v>
      </c>
      <c r="S107" s="198">
        <f t="shared" si="24"/>
        <v>46084</v>
      </c>
      <c r="T107" s="197" t="str">
        <f t="shared" si="25"/>
        <v>SLC</v>
      </c>
      <c r="U107" s="197" t="str">
        <f t="shared" si="26"/>
        <v>HANDY</v>
      </c>
      <c r="V107" s="197" t="str">
        <f t="shared" si="27"/>
        <v/>
      </c>
      <c r="W107" s="197" t="str">
        <f t="shared" si="28"/>
        <v/>
      </c>
      <c r="X107" s="200"/>
      <c r="Y107" s="197">
        <f t="shared" si="29"/>
        <v>33719</v>
      </c>
      <c r="Z107" s="197">
        <f t="shared" si="29"/>
        <v>78302</v>
      </c>
      <c r="AA107" s="198">
        <f t="shared" si="30"/>
        <v>46085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33739</v>
      </c>
      <c r="AH107" s="197">
        <f t="shared" si="35"/>
        <v>78230</v>
      </c>
      <c r="AI107" s="198">
        <f t="shared" si="36"/>
        <v>46086</v>
      </c>
      <c r="AJ107" s="197" t="str">
        <f t="shared" si="37"/>
        <v>SLC</v>
      </c>
      <c r="AK107" s="197" t="str">
        <f t="shared" si="38"/>
        <v>INTEGIRTY</v>
      </c>
      <c r="AL107" s="197" t="str">
        <f t="shared" si="39"/>
        <v/>
      </c>
      <c r="AM107" s="197" t="str">
        <f t="shared" si="40"/>
        <v/>
      </c>
      <c r="AO107" s="197">
        <f t="shared" si="41"/>
        <v>33759</v>
      </c>
      <c r="AP107" s="197">
        <f t="shared" si="41"/>
        <v>78221</v>
      </c>
      <c r="AQ107" s="198">
        <f t="shared" si="42"/>
        <v>46087</v>
      </c>
      <c r="AR107" s="197" t="str">
        <f t="shared" si="43"/>
        <v>SLC</v>
      </c>
      <c r="AS107" s="197" t="str">
        <f t="shared" si="44"/>
        <v>INTEGRITY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16"/>
        <v>33660</v>
      </c>
      <c r="B108" s="197">
        <f t="shared" si="16"/>
        <v>77756</v>
      </c>
      <c r="C108" s="198">
        <f>IF(B9="","",$A$3)</f>
        <v>46082</v>
      </c>
      <c r="D108" s="197" t="str">
        <f>IF(A9="","",A9)</f>
        <v>SLC</v>
      </c>
      <c r="E108" s="197" t="str">
        <f>IF(E9="","",E9)</f>
        <v>SAUER</v>
      </c>
      <c r="F108" s="197" t="str">
        <f>IF(D9="","",D9)</f>
        <v/>
      </c>
      <c r="G108" s="197" t="str">
        <f>IF(G9="","",G9)</f>
        <v/>
      </c>
      <c r="H108" s="200">
        <v>5</v>
      </c>
      <c r="I108" s="197">
        <f t="shared" si="17"/>
        <v>33680</v>
      </c>
      <c r="J108" s="197">
        <f t="shared" si="17"/>
        <v>78272</v>
      </c>
      <c r="K108" s="198">
        <f t="shared" si="18"/>
        <v>46083</v>
      </c>
      <c r="L108" s="197" t="str">
        <f t="shared" si="19"/>
        <v>SLC</v>
      </c>
      <c r="M108" s="197" t="str">
        <f t="shared" si="20"/>
        <v>INTEGIRTY</v>
      </c>
      <c r="N108" s="197" t="str">
        <f t="shared" si="21"/>
        <v/>
      </c>
      <c r="O108" s="197" t="str">
        <f t="shared" si="22"/>
        <v/>
      </c>
      <c r="P108" s="200"/>
      <c r="Q108" s="197">
        <f t="shared" si="23"/>
        <v>33700</v>
      </c>
      <c r="R108" s="197">
        <f t="shared" si="23"/>
        <v>78277</v>
      </c>
      <c r="S108" s="198">
        <f t="shared" si="24"/>
        <v>46084</v>
      </c>
      <c r="T108" s="197" t="str">
        <f t="shared" si="25"/>
        <v>SLC</v>
      </c>
      <c r="U108" s="197" t="str">
        <f t="shared" si="26"/>
        <v>HANDY</v>
      </c>
      <c r="V108" s="197" t="str">
        <f t="shared" si="27"/>
        <v/>
      </c>
      <c r="W108" s="197" t="str">
        <f t="shared" si="28"/>
        <v/>
      </c>
      <c r="X108" s="200"/>
      <c r="Y108" s="197">
        <f t="shared" si="29"/>
        <v>33720</v>
      </c>
      <c r="Z108" s="197">
        <f t="shared" si="29"/>
        <v>78303</v>
      </c>
      <c r="AA108" s="198">
        <f t="shared" si="30"/>
        <v>46085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33740</v>
      </c>
      <c r="AH108" s="197">
        <f t="shared" si="35"/>
        <v>78231</v>
      </c>
      <c r="AI108" s="198">
        <f t="shared" si="36"/>
        <v>46086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33760</v>
      </c>
      <c r="AP108" s="197">
        <f t="shared" si="41"/>
        <v>78222</v>
      </c>
      <c r="AQ108" s="198">
        <f t="shared" si="42"/>
        <v>46087</v>
      </c>
      <c r="AR108" s="197" t="str">
        <f t="shared" si="43"/>
        <v>SLC</v>
      </c>
      <c r="AS108" s="197" t="str">
        <f t="shared" si="44"/>
        <v>IDEAL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ref="A109:B118" si="47">IF(B14="","",B14)</f>
        <v>33665</v>
      </c>
      <c r="B109" s="197">
        <f t="shared" si="47"/>
        <v>77762</v>
      </c>
      <c r="C109" s="198" t="str">
        <f t="shared" ref="C109:C118" si="48">IF(F14="","",F14)</f>
        <v/>
      </c>
      <c r="D109" s="197" t="str">
        <f t="shared" ref="D109:D118" si="49">IF(A14="","",A14)</f>
        <v>SLC</v>
      </c>
      <c r="E109" s="197" t="str">
        <f t="shared" ref="E109:E118" si="50">IF(E14="","",E14)</f>
        <v>CHR</v>
      </c>
      <c r="F109" s="197" t="str">
        <f t="shared" ref="F109:F118" si="51">IF(D14="","",D14)</f>
        <v/>
      </c>
      <c r="G109" s="197">
        <f t="shared" ref="G109:G118" si="52">IF(C14="","",C14)</f>
        <v>77762</v>
      </c>
      <c r="H109" s="200">
        <v>6</v>
      </c>
      <c r="I109" s="197">
        <f t="shared" si="17"/>
        <v>33681</v>
      </c>
      <c r="J109" s="197">
        <f t="shared" si="17"/>
        <v>78278</v>
      </c>
      <c r="K109" s="198">
        <f t="shared" si="18"/>
        <v>46083</v>
      </c>
      <c r="L109" s="197" t="str">
        <f t="shared" si="19"/>
        <v>SLC</v>
      </c>
      <c r="M109" s="197" t="str">
        <f t="shared" si="20"/>
        <v>IDEAL</v>
      </c>
      <c r="N109" s="197" t="str">
        <f t="shared" si="21"/>
        <v/>
      </c>
      <c r="O109" s="197" t="str">
        <f t="shared" si="22"/>
        <v/>
      </c>
      <c r="P109" s="200"/>
      <c r="Q109" s="197">
        <f t="shared" si="23"/>
        <v>33701</v>
      </c>
      <c r="R109" s="197">
        <f t="shared" si="23"/>
        <v>78279</v>
      </c>
      <c r="S109" s="198">
        <f t="shared" si="24"/>
        <v>46084</v>
      </c>
      <c r="T109" s="197" t="str">
        <f t="shared" si="25"/>
        <v>SLC</v>
      </c>
      <c r="U109" s="197" t="str">
        <f t="shared" si="26"/>
        <v>SAUER</v>
      </c>
      <c r="V109" s="197" t="str">
        <f t="shared" si="27"/>
        <v/>
      </c>
      <c r="W109" s="197" t="str">
        <f t="shared" si="28"/>
        <v/>
      </c>
      <c r="X109" s="200"/>
      <c r="Y109" s="197">
        <f t="shared" si="29"/>
        <v>33721</v>
      </c>
      <c r="Z109" s="197">
        <f t="shared" si="29"/>
        <v>78304</v>
      </c>
      <c r="AA109" s="198">
        <f t="shared" si="30"/>
        <v>46085</v>
      </c>
      <c r="AB109" s="197" t="str">
        <f t="shared" si="31"/>
        <v>SLC</v>
      </c>
      <c r="AC109" s="197" t="str">
        <f t="shared" si="32"/>
        <v>IDEAL</v>
      </c>
      <c r="AD109" s="197" t="str">
        <f t="shared" si="33"/>
        <v/>
      </c>
      <c r="AE109" s="197" t="str">
        <f t="shared" si="34"/>
        <v/>
      </c>
      <c r="AF109" s="200"/>
      <c r="AG109" s="197">
        <f t="shared" si="35"/>
        <v>33741</v>
      </c>
      <c r="AH109" s="197">
        <f t="shared" si="35"/>
        <v>78232</v>
      </c>
      <c r="AI109" s="198">
        <f t="shared" si="36"/>
        <v>46086</v>
      </c>
      <c r="AJ109" s="197" t="str">
        <f t="shared" si="37"/>
        <v>SLC</v>
      </c>
      <c r="AK109" s="197" t="str">
        <f t="shared" si="38"/>
        <v>INTEGRITY</v>
      </c>
      <c r="AL109" s="197" t="str">
        <f t="shared" si="39"/>
        <v/>
      </c>
      <c r="AM109" s="197" t="str">
        <f t="shared" si="40"/>
        <v/>
      </c>
      <c r="AO109" s="197">
        <f t="shared" si="41"/>
        <v>33761</v>
      </c>
      <c r="AP109" s="197">
        <f t="shared" si="41"/>
        <v>78224</v>
      </c>
      <c r="AQ109" s="198">
        <f t="shared" si="42"/>
        <v>46087</v>
      </c>
      <c r="AR109" s="197" t="str">
        <f t="shared" si="43"/>
        <v>SLC</v>
      </c>
      <c r="AS109" s="197" t="str">
        <f t="shared" si="44"/>
        <v>MAY</v>
      </c>
      <c r="AT109" s="197" t="str">
        <f t="shared" si="45"/>
        <v/>
      </c>
      <c r="AU109" s="197" t="str">
        <f t="shared" si="46"/>
        <v/>
      </c>
    </row>
    <row r="110" spans="1:47" x14ac:dyDescent="0.25">
      <c r="A110" s="197">
        <f t="shared" si="47"/>
        <v>33666</v>
      </c>
      <c r="B110" s="197">
        <f t="shared" si="47"/>
        <v>77763</v>
      </c>
      <c r="C110" s="198" t="str">
        <f t="shared" si="48"/>
        <v/>
      </c>
      <c r="D110" s="197" t="str">
        <f t="shared" si="49"/>
        <v>SLC</v>
      </c>
      <c r="E110" s="197" t="str">
        <f t="shared" si="50"/>
        <v>CHR</v>
      </c>
      <c r="F110" s="197" t="str">
        <f t="shared" si="51"/>
        <v/>
      </c>
      <c r="G110" s="197">
        <f t="shared" si="52"/>
        <v>77763</v>
      </c>
      <c r="H110" s="200">
        <v>7</v>
      </c>
      <c r="I110" s="197">
        <f t="shared" ref="I110:I120" si="53">IF(K13="","",K13)</f>
        <v>33684</v>
      </c>
      <c r="J110" s="197">
        <f t="shared" ref="J110:J120" si="54">IF(L13="","",L13)</f>
        <v>78284</v>
      </c>
      <c r="K110" s="198">
        <f t="shared" ref="K110:K120" si="55">IF(K13="","",$J$3)</f>
        <v>46083</v>
      </c>
      <c r="L110" s="197" t="str">
        <f t="shared" ref="L110:L120" si="56">IF(J13="","",J13)</f>
        <v>SLC</v>
      </c>
      <c r="M110" s="197" t="str">
        <f t="shared" ref="M110:M120" si="57">IF(N13="","",N13)</f>
        <v>HANDY</v>
      </c>
      <c r="N110" s="197" t="str">
        <f t="shared" ref="N110:N120" si="58">IF(M13="","",M13)</f>
        <v/>
      </c>
      <c r="O110" s="197" t="str">
        <f t="shared" ref="O110:O120" si="59">IF(P13="","",P13)</f>
        <v/>
      </c>
      <c r="P110" s="200"/>
      <c r="Q110" s="197">
        <f t="shared" ref="Q110:Q120" si="60">IF(T13="","",T13)</f>
        <v>33704</v>
      </c>
      <c r="R110" s="197">
        <f t="shared" ref="R110:R120" si="61">IF(U13="","",U13)</f>
        <v>78318</v>
      </c>
      <c r="S110" s="198">
        <f t="shared" ref="S110:S120" si="62">IF(T13="","",$S$3)</f>
        <v>46084</v>
      </c>
      <c r="T110" s="197" t="str">
        <f t="shared" ref="T110:T120" si="63">IF(S13="","",S13)</f>
        <v>SLC</v>
      </c>
      <c r="U110" s="197" t="str">
        <f t="shared" ref="U110:U120" si="64">IF(W13="","",W13)</f>
        <v>MAY</v>
      </c>
      <c r="V110" s="197" t="str">
        <f t="shared" ref="V110:V120" si="65">IF(V13="","",V13)</f>
        <v/>
      </c>
      <c r="W110" s="197" t="str">
        <f t="shared" ref="W110:W120" si="66">IF(Y13="","",Y13)</f>
        <v/>
      </c>
      <c r="X110" s="200"/>
      <c r="Y110" s="197">
        <f t="shared" si="29"/>
        <v>33722</v>
      </c>
      <c r="Z110" s="197">
        <f t="shared" si="29"/>
        <v>78305</v>
      </c>
      <c r="AA110" s="198">
        <f t="shared" si="30"/>
        <v>46085</v>
      </c>
      <c r="AB110" s="197" t="str">
        <f t="shared" si="31"/>
        <v>SLC</v>
      </c>
      <c r="AC110" s="197" t="str">
        <f t="shared" si="32"/>
        <v>INTEGRITY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33742</v>
      </c>
      <c r="AH110" s="197">
        <f t="shared" si="35"/>
        <v>78233</v>
      </c>
      <c r="AI110" s="198">
        <f t="shared" si="36"/>
        <v>46086</v>
      </c>
      <c r="AJ110" s="197" t="str">
        <f t="shared" si="37"/>
        <v>SLC</v>
      </c>
      <c r="AK110" s="197" t="str">
        <f t="shared" si="38"/>
        <v>SAUER</v>
      </c>
      <c r="AL110" s="197" t="str">
        <f t="shared" si="39"/>
        <v/>
      </c>
      <c r="AM110" s="197" t="str">
        <f t="shared" si="40"/>
        <v/>
      </c>
      <c r="AO110" s="197">
        <f t="shared" si="41"/>
        <v>33762</v>
      </c>
      <c r="AP110" s="197">
        <f t="shared" si="41"/>
        <v>78225</v>
      </c>
      <c r="AQ110" s="198">
        <f t="shared" si="42"/>
        <v>46087</v>
      </c>
      <c r="AR110" s="197" t="str">
        <f t="shared" si="43"/>
        <v>SLC</v>
      </c>
      <c r="AS110" s="197" t="str">
        <f t="shared" si="44"/>
        <v>SAUER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47"/>
        <v>33667</v>
      </c>
      <c r="B111" s="197">
        <f t="shared" si="47"/>
        <v>77764</v>
      </c>
      <c r="C111" s="198" t="str">
        <f t="shared" si="48"/>
        <v/>
      </c>
      <c r="D111" s="197" t="str">
        <f t="shared" si="49"/>
        <v>SLC</v>
      </c>
      <c r="E111" s="197" t="str">
        <f t="shared" si="50"/>
        <v>CHR</v>
      </c>
      <c r="F111" s="197" t="str">
        <f t="shared" si="51"/>
        <v/>
      </c>
      <c r="G111" s="197">
        <f t="shared" si="52"/>
        <v>77764</v>
      </c>
      <c r="H111" s="200">
        <v>8</v>
      </c>
      <c r="I111" s="197">
        <f t="shared" si="53"/>
        <v>33685</v>
      </c>
      <c r="J111" s="197">
        <f t="shared" si="54"/>
        <v>78285</v>
      </c>
      <c r="K111" s="198">
        <f t="shared" si="55"/>
        <v>46083</v>
      </c>
      <c r="L111" s="197" t="str">
        <f t="shared" si="56"/>
        <v>SLC</v>
      </c>
      <c r="M111" s="197" t="str">
        <f t="shared" si="57"/>
        <v>IDEAL</v>
      </c>
      <c r="N111" s="197" t="str">
        <f t="shared" si="58"/>
        <v/>
      </c>
      <c r="O111" s="197" t="str">
        <f t="shared" si="59"/>
        <v/>
      </c>
      <c r="P111" s="200"/>
      <c r="Q111" s="197">
        <f t="shared" si="60"/>
        <v>33705</v>
      </c>
      <c r="R111" s="197">
        <f t="shared" si="61"/>
        <v>78319</v>
      </c>
      <c r="S111" s="198">
        <f t="shared" si="62"/>
        <v>46084</v>
      </c>
      <c r="T111" s="197" t="str">
        <f t="shared" si="63"/>
        <v>SLC</v>
      </c>
      <c r="U111" s="197" t="str">
        <f t="shared" si="64"/>
        <v>SUNRISE</v>
      </c>
      <c r="V111" s="197" t="str">
        <f t="shared" si="65"/>
        <v/>
      </c>
      <c r="W111" s="197" t="str">
        <f t="shared" si="66"/>
        <v/>
      </c>
      <c r="X111" s="200"/>
      <c r="Y111" s="197">
        <f t="shared" si="29"/>
        <v>33723</v>
      </c>
      <c r="Z111" s="197">
        <f t="shared" si="29"/>
        <v>78306</v>
      </c>
      <c r="AA111" s="198">
        <f t="shared" si="30"/>
        <v>46085</v>
      </c>
      <c r="AB111" s="197" t="str">
        <f t="shared" si="31"/>
        <v>SLC</v>
      </c>
      <c r="AC111" s="197" t="str">
        <f t="shared" si="32"/>
        <v>INTEGRITY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33743</v>
      </c>
      <c r="AH111" s="197">
        <f t="shared" si="35"/>
        <v>78235</v>
      </c>
      <c r="AI111" s="198">
        <f t="shared" si="36"/>
        <v>46086</v>
      </c>
      <c r="AJ111" s="197" t="str">
        <f t="shared" si="37"/>
        <v>SLC</v>
      </c>
      <c r="AK111" s="197" t="str">
        <f t="shared" si="38"/>
        <v>IDEAL</v>
      </c>
      <c r="AL111" s="197" t="str">
        <f t="shared" si="39"/>
        <v/>
      </c>
      <c r="AM111" s="197" t="str">
        <f t="shared" si="40"/>
        <v/>
      </c>
      <c r="AO111" s="197">
        <f t="shared" si="41"/>
        <v>33763</v>
      </c>
      <c r="AP111" s="197">
        <f t="shared" si="41"/>
        <v>78226</v>
      </c>
      <c r="AQ111" s="198">
        <f t="shared" si="42"/>
        <v>46087</v>
      </c>
      <c r="AR111" s="197" t="str">
        <f t="shared" si="43"/>
        <v>SLC</v>
      </c>
      <c r="AS111" s="197" t="str">
        <f t="shared" si="44"/>
        <v>IDEAL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>
        <f t="shared" si="47"/>
        <v>33668</v>
      </c>
      <c r="B112" s="197">
        <f t="shared" si="47"/>
        <v>77765</v>
      </c>
      <c r="C112" s="198" t="str">
        <f t="shared" si="48"/>
        <v/>
      </c>
      <c r="D112" s="197" t="str">
        <f t="shared" si="49"/>
        <v>SLC</v>
      </c>
      <c r="E112" s="197" t="str">
        <f t="shared" si="50"/>
        <v>MAY</v>
      </c>
      <c r="F112" s="197" t="str">
        <f t="shared" si="51"/>
        <v>cancel</v>
      </c>
      <c r="G112" s="197">
        <f t="shared" si="52"/>
        <v>77765</v>
      </c>
      <c r="H112" s="200">
        <v>9</v>
      </c>
      <c r="I112" s="197">
        <f t="shared" si="53"/>
        <v>33686</v>
      </c>
      <c r="J112" s="197">
        <f t="shared" si="54"/>
        <v>78286</v>
      </c>
      <c r="K112" s="198">
        <f t="shared" si="55"/>
        <v>46083</v>
      </c>
      <c r="L112" s="197" t="str">
        <f t="shared" si="56"/>
        <v>SLC</v>
      </c>
      <c r="M112" s="197" t="str">
        <f t="shared" si="57"/>
        <v>SWIFT</v>
      </c>
      <c r="N112" s="197" t="str">
        <f t="shared" si="58"/>
        <v/>
      </c>
      <c r="O112" s="197" t="str">
        <f t="shared" si="59"/>
        <v/>
      </c>
      <c r="P112" s="200"/>
      <c r="Q112" s="197">
        <f t="shared" si="60"/>
        <v>33706</v>
      </c>
      <c r="R112" s="197">
        <f t="shared" si="61"/>
        <v>78320</v>
      </c>
      <c r="S112" s="198">
        <f t="shared" si="62"/>
        <v>46084</v>
      </c>
      <c r="T112" s="197" t="str">
        <f t="shared" si="63"/>
        <v>SLC</v>
      </c>
      <c r="U112" s="197" t="str">
        <f t="shared" si="64"/>
        <v>SAUER</v>
      </c>
      <c r="V112" s="197" t="str">
        <f t="shared" si="65"/>
        <v/>
      </c>
      <c r="W112" s="197" t="str">
        <f t="shared" si="66"/>
        <v/>
      </c>
      <c r="X112" s="200"/>
      <c r="Y112" s="197">
        <f t="shared" ref="Y112:Y121" si="67">IF(B45="","",B45)</f>
        <v>33726</v>
      </c>
      <c r="Z112" s="197">
        <f t="shared" ref="Z112:Z121" si="68">IF(C45="","",C45)</f>
        <v>78309</v>
      </c>
      <c r="AA112" s="198">
        <f t="shared" ref="AA112:AA121" si="69">IF(B45="","",$A$33)</f>
        <v>46085</v>
      </c>
      <c r="AB112" s="197" t="str">
        <f t="shared" ref="AB112:AB121" si="70">IF(A45="","",A45)</f>
        <v>SLC</v>
      </c>
      <c r="AC112" s="197" t="str">
        <f t="shared" ref="AC112:AC121" si="71">IF(E45="","",E45)</f>
        <v>HANDY</v>
      </c>
      <c r="AD112" s="197" t="str">
        <f t="shared" ref="AD112:AD121" si="72">IF(D45="","",D45)</f>
        <v/>
      </c>
      <c r="AE112" s="197" t="str">
        <f t="shared" ref="AE112:AE121" si="73">IF(G45="","",G45)</f>
        <v/>
      </c>
      <c r="AF112" s="200"/>
      <c r="AG112" s="197">
        <f t="shared" ref="AG112:AG121" si="74">IF(K45="","",K45)</f>
        <v>33746</v>
      </c>
      <c r="AH112" s="197">
        <f t="shared" ref="AH112:AH121" si="75">IF(L45="","",L45)</f>
        <v>78238</v>
      </c>
      <c r="AI112" s="198">
        <f t="shared" ref="AI112:AI121" si="76">IF(K45="","",$J$33)</f>
        <v>46086</v>
      </c>
      <c r="AJ112" s="197" t="str">
        <f t="shared" ref="AJ112:AJ121" si="77">IF(J45="","",J45)</f>
        <v>SLC</v>
      </c>
      <c r="AK112" s="197" t="str">
        <f t="shared" ref="AK112:AK121" si="78">IF(N45="","",N45)</f>
        <v>SUNRISE</v>
      </c>
      <c r="AL112" s="197" t="str">
        <f t="shared" ref="AL112:AL121" si="79">IF(M45="","",M45)</f>
        <v/>
      </c>
      <c r="AM112" s="197" t="str">
        <f t="shared" ref="AM112:AM121" si="80">IF(P45="","",P45)</f>
        <v/>
      </c>
      <c r="AO112" s="197">
        <f t="shared" ref="AO112:AO121" si="81">IF(T45="","",T45)</f>
        <v>33766</v>
      </c>
      <c r="AP112" s="197">
        <f t="shared" ref="AP112:AP120" si="82">IF(U45="","",U45)</f>
        <v>78267</v>
      </c>
      <c r="AQ112" s="198">
        <f t="shared" ref="AQ112:AQ121" si="83">IF(T45="","",$S$33)</f>
        <v>46087</v>
      </c>
      <c r="AR112" s="197" t="str">
        <f t="shared" ref="AR112:AR121" si="84">IF(S45="","",S45)</f>
        <v>SLC</v>
      </c>
      <c r="AS112" s="197" t="str">
        <f t="shared" ref="AS112:AS121" si="85">IF(W45="","",W45)</f>
        <v>SUNRISE</v>
      </c>
      <c r="AT112" s="197" t="str">
        <f t="shared" ref="AT112:AT120" si="86">IF(V45="","",V45)</f>
        <v/>
      </c>
      <c r="AU112" s="197" t="str">
        <f t="shared" ref="AU112:AU121" si="87">IF(Y45="","",Y45)</f>
        <v/>
      </c>
    </row>
    <row r="113" spans="1:55" x14ac:dyDescent="0.25">
      <c r="A113" s="197">
        <f t="shared" si="47"/>
        <v>33669</v>
      </c>
      <c r="B113" s="197">
        <f t="shared" si="47"/>
        <v>77766</v>
      </c>
      <c r="C113" s="198" t="str">
        <f t="shared" si="48"/>
        <v/>
      </c>
      <c r="D113" s="197" t="str">
        <f t="shared" si="49"/>
        <v>SLC</v>
      </c>
      <c r="E113" s="197" t="str">
        <f t="shared" si="50"/>
        <v>SAUER</v>
      </c>
      <c r="F113" s="197" t="str">
        <f t="shared" si="51"/>
        <v/>
      </c>
      <c r="G113" s="197">
        <f t="shared" si="52"/>
        <v>77766</v>
      </c>
      <c r="H113" s="200">
        <v>10</v>
      </c>
      <c r="I113" s="197">
        <f t="shared" si="53"/>
        <v>33687</v>
      </c>
      <c r="J113" s="197">
        <f t="shared" si="54"/>
        <v>78287</v>
      </c>
      <c r="K113" s="198">
        <f t="shared" si="55"/>
        <v>46083</v>
      </c>
      <c r="L113" s="197" t="str">
        <f t="shared" si="56"/>
        <v>SLC</v>
      </c>
      <c r="M113" s="197" t="str">
        <f t="shared" si="57"/>
        <v>SUNRISE</v>
      </c>
      <c r="N113" s="197" t="str">
        <f t="shared" si="58"/>
        <v/>
      </c>
      <c r="O113" s="197" t="str">
        <f t="shared" si="59"/>
        <v/>
      </c>
      <c r="P113" s="200"/>
      <c r="Q113" s="197">
        <f t="shared" si="60"/>
        <v>33707</v>
      </c>
      <c r="R113" s="197">
        <f t="shared" si="61"/>
        <v>78322</v>
      </c>
      <c r="S113" s="198">
        <f t="shared" si="62"/>
        <v>46084</v>
      </c>
      <c r="T113" s="197" t="str">
        <f t="shared" si="63"/>
        <v>SLC</v>
      </c>
      <c r="U113" s="197" t="str">
        <f t="shared" si="64"/>
        <v>HANDY</v>
      </c>
      <c r="V113" s="197" t="str">
        <f t="shared" si="65"/>
        <v/>
      </c>
      <c r="W113" s="197" t="str">
        <f t="shared" si="66"/>
        <v/>
      </c>
      <c r="X113" s="200"/>
      <c r="Y113" s="197">
        <f t="shared" si="67"/>
        <v>33727</v>
      </c>
      <c r="Z113" s="197">
        <f t="shared" si="68"/>
        <v>78311</v>
      </c>
      <c r="AA113" s="198">
        <f t="shared" si="69"/>
        <v>46085</v>
      </c>
      <c r="AB113" s="197" t="str">
        <f t="shared" si="70"/>
        <v>SLC</v>
      </c>
      <c r="AC113" s="197" t="str">
        <f t="shared" si="71"/>
        <v>SWIFT</v>
      </c>
      <c r="AD113" s="197" t="str">
        <f t="shared" si="72"/>
        <v/>
      </c>
      <c r="AE113" s="197" t="str">
        <f t="shared" si="73"/>
        <v/>
      </c>
      <c r="AF113" s="200"/>
      <c r="AG113" s="197">
        <f t="shared" si="74"/>
        <v>33747</v>
      </c>
      <c r="AH113" s="197">
        <f t="shared" si="75"/>
        <v>78239</v>
      </c>
      <c r="AI113" s="198">
        <f t="shared" si="76"/>
        <v>46086</v>
      </c>
      <c r="AJ113" s="197" t="str">
        <f t="shared" si="77"/>
        <v>SLC</v>
      </c>
      <c r="AK113" s="197" t="str">
        <f t="shared" si="78"/>
        <v>SUNRISE</v>
      </c>
      <c r="AL113" s="197" t="str">
        <f t="shared" si="79"/>
        <v/>
      </c>
      <c r="AM113" s="197" t="str">
        <f t="shared" si="80"/>
        <v/>
      </c>
      <c r="AO113" s="197">
        <f t="shared" si="81"/>
        <v>33767</v>
      </c>
      <c r="AP113" s="197">
        <f t="shared" si="82"/>
        <v>78268</v>
      </c>
      <c r="AQ113" s="198">
        <f t="shared" si="83"/>
        <v>46087</v>
      </c>
      <c r="AR113" s="197" t="str">
        <f t="shared" si="84"/>
        <v>SLC</v>
      </c>
      <c r="AS113" s="197" t="str">
        <f t="shared" si="85"/>
        <v>SWIFT</v>
      </c>
      <c r="AT113" s="197" t="str">
        <f t="shared" si="86"/>
        <v/>
      </c>
      <c r="AU113" s="197" t="str">
        <f t="shared" si="87"/>
        <v/>
      </c>
    </row>
    <row r="114" spans="1:55" x14ac:dyDescent="0.25">
      <c r="A114" s="197">
        <f t="shared" si="47"/>
        <v>33670</v>
      </c>
      <c r="B114" s="197">
        <f t="shared" si="47"/>
        <v>77767</v>
      </c>
      <c r="C114" s="198" t="str">
        <f t="shared" si="48"/>
        <v/>
      </c>
      <c r="D114" s="197" t="str">
        <f t="shared" si="49"/>
        <v>SLC</v>
      </c>
      <c r="E114" s="197" t="str">
        <f t="shared" si="50"/>
        <v>HANDY</v>
      </c>
      <c r="F114" s="197" t="str">
        <f t="shared" si="51"/>
        <v/>
      </c>
      <c r="G114" s="197">
        <f t="shared" si="52"/>
        <v>77767</v>
      </c>
      <c r="H114" s="200">
        <v>11</v>
      </c>
      <c r="I114" s="197">
        <f t="shared" si="53"/>
        <v>33688</v>
      </c>
      <c r="J114" s="197">
        <f t="shared" si="54"/>
        <v>78298</v>
      </c>
      <c r="K114" s="198">
        <f t="shared" si="55"/>
        <v>46083</v>
      </c>
      <c r="L114" s="197" t="str">
        <f t="shared" si="56"/>
        <v>SLC</v>
      </c>
      <c r="M114" s="197" t="str">
        <f t="shared" si="57"/>
        <v>HANDY</v>
      </c>
      <c r="N114" s="197" t="str">
        <f t="shared" si="58"/>
        <v/>
      </c>
      <c r="O114" s="197" t="str">
        <f t="shared" si="59"/>
        <v/>
      </c>
      <c r="P114" s="200"/>
      <c r="Q114" s="197">
        <f t="shared" si="60"/>
        <v>33708</v>
      </c>
      <c r="R114" s="197">
        <f t="shared" si="61"/>
        <v>78323</v>
      </c>
      <c r="S114" s="198">
        <f t="shared" si="62"/>
        <v>46084</v>
      </c>
      <c r="T114" s="197" t="str">
        <f t="shared" si="63"/>
        <v>SLC</v>
      </c>
      <c r="U114" s="197" t="str">
        <f t="shared" si="64"/>
        <v>SWIFT</v>
      </c>
      <c r="V114" s="197" t="str">
        <f t="shared" si="65"/>
        <v/>
      </c>
      <c r="W114" s="197" t="str">
        <f t="shared" si="66"/>
        <v/>
      </c>
      <c r="X114" s="200"/>
      <c r="Y114" s="197">
        <f t="shared" si="67"/>
        <v>33728</v>
      </c>
      <c r="Z114" s="197">
        <f t="shared" si="68"/>
        <v>78312</v>
      </c>
      <c r="AA114" s="198">
        <f t="shared" si="69"/>
        <v>46085</v>
      </c>
      <c r="AB114" s="197" t="str">
        <f t="shared" si="70"/>
        <v>SLC</v>
      </c>
      <c r="AC114" s="197" t="str">
        <f t="shared" si="71"/>
        <v>SUNRISE</v>
      </c>
      <c r="AD114" s="197" t="str">
        <f t="shared" si="72"/>
        <v/>
      </c>
      <c r="AE114" s="197" t="str">
        <f t="shared" si="73"/>
        <v/>
      </c>
      <c r="AF114" s="200"/>
      <c r="AG114" s="197">
        <f t="shared" si="74"/>
        <v>33748</v>
      </c>
      <c r="AH114" s="197">
        <f t="shared" si="75"/>
        <v>78240</v>
      </c>
      <c r="AI114" s="198">
        <f t="shared" si="76"/>
        <v>46086</v>
      </c>
      <c r="AJ114" s="197" t="str">
        <f t="shared" si="77"/>
        <v>SLC</v>
      </c>
      <c r="AK114" s="197" t="str">
        <f t="shared" si="78"/>
        <v>SWIFT</v>
      </c>
      <c r="AL114" s="197" t="str">
        <f t="shared" si="79"/>
        <v/>
      </c>
      <c r="AM114" s="197" t="str">
        <f t="shared" si="80"/>
        <v/>
      </c>
      <c r="AO114" s="197">
        <f t="shared" si="81"/>
        <v>33768</v>
      </c>
      <c r="AP114" s="197">
        <f t="shared" si="82"/>
        <v>78269</v>
      </c>
      <c r="AQ114" s="198">
        <f t="shared" si="83"/>
        <v>46087</v>
      </c>
      <c r="AR114" s="197" t="str">
        <f t="shared" si="84"/>
        <v>SLC</v>
      </c>
      <c r="AS114" s="197" t="str">
        <f t="shared" si="85"/>
        <v>HANDY</v>
      </c>
      <c r="AT114" s="197" t="str">
        <f t="shared" si="86"/>
        <v/>
      </c>
      <c r="AU114" s="197" t="str">
        <f t="shared" si="87"/>
        <v/>
      </c>
    </row>
    <row r="115" spans="1:55" x14ac:dyDescent="0.25">
      <c r="A115" s="197">
        <f t="shared" si="47"/>
        <v>33671</v>
      </c>
      <c r="B115" s="197">
        <f t="shared" si="47"/>
        <v>77768</v>
      </c>
      <c r="C115" s="198" t="str">
        <f t="shared" si="48"/>
        <v/>
      </c>
      <c r="D115" s="197" t="str">
        <f t="shared" si="49"/>
        <v>SLC</v>
      </c>
      <c r="E115" s="197" t="str">
        <f t="shared" si="50"/>
        <v>INTEGRITY</v>
      </c>
      <c r="F115" s="197" t="str">
        <f t="shared" si="51"/>
        <v/>
      </c>
      <c r="G115" s="197">
        <f t="shared" si="52"/>
        <v>77768</v>
      </c>
      <c r="H115" s="200">
        <v>12</v>
      </c>
      <c r="I115" s="197">
        <f t="shared" si="53"/>
        <v>33689</v>
      </c>
      <c r="J115" s="197">
        <f t="shared" si="54"/>
        <v>78299</v>
      </c>
      <c r="K115" s="198">
        <f t="shared" si="55"/>
        <v>46083</v>
      </c>
      <c r="L115" s="197" t="str">
        <f t="shared" si="56"/>
        <v>SLC</v>
      </c>
      <c r="M115" s="197" t="str">
        <f t="shared" si="57"/>
        <v>SWIFT</v>
      </c>
      <c r="N115" s="197" t="str">
        <f t="shared" si="58"/>
        <v/>
      </c>
      <c r="O115" s="197" t="str">
        <f t="shared" si="59"/>
        <v/>
      </c>
      <c r="P115" s="200"/>
      <c r="Q115" s="197">
        <f t="shared" si="60"/>
        <v>33709</v>
      </c>
      <c r="R115" s="197">
        <f t="shared" si="61"/>
        <v>78324</v>
      </c>
      <c r="S115" s="198">
        <f t="shared" si="62"/>
        <v>46084</v>
      </c>
      <c r="T115" s="197" t="str">
        <f t="shared" si="63"/>
        <v>SLC</v>
      </c>
      <c r="U115" s="197" t="str">
        <f t="shared" si="64"/>
        <v>HANDY</v>
      </c>
      <c r="V115" s="197" t="str">
        <f t="shared" si="65"/>
        <v/>
      </c>
      <c r="W115" s="197" t="str">
        <f t="shared" si="66"/>
        <v/>
      </c>
      <c r="X115" s="200"/>
      <c r="Y115" s="197">
        <f t="shared" si="67"/>
        <v>33729</v>
      </c>
      <c r="Z115" s="197">
        <f t="shared" si="68"/>
        <v>78313</v>
      </c>
      <c r="AA115" s="198">
        <f t="shared" si="69"/>
        <v>46085</v>
      </c>
      <c r="AB115" s="197" t="str">
        <f t="shared" si="70"/>
        <v>SLC</v>
      </c>
      <c r="AC115" s="197" t="str">
        <f t="shared" si="71"/>
        <v>HANDY</v>
      </c>
      <c r="AD115" s="197" t="str">
        <f t="shared" si="72"/>
        <v/>
      </c>
      <c r="AE115" s="197" t="str">
        <f t="shared" si="73"/>
        <v/>
      </c>
      <c r="AF115" s="200"/>
      <c r="AG115" s="197">
        <f t="shared" si="74"/>
        <v>33749</v>
      </c>
      <c r="AH115" s="197">
        <f t="shared" si="75"/>
        <v>78241</v>
      </c>
      <c r="AI115" s="198">
        <f t="shared" si="76"/>
        <v>46086</v>
      </c>
      <c r="AJ115" s="197" t="str">
        <f t="shared" si="77"/>
        <v>SLC</v>
      </c>
      <c r="AK115" s="197" t="str">
        <f t="shared" si="78"/>
        <v>HANDY</v>
      </c>
      <c r="AL115" s="197" t="str">
        <f t="shared" si="79"/>
        <v/>
      </c>
      <c r="AM115" s="197" t="str">
        <f t="shared" si="80"/>
        <v/>
      </c>
      <c r="AO115" s="197">
        <f t="shared" si="81"/>
        <v>33769</v>
      </c>
      <c r="AP115" s="197">
        <f t="shared" si="82"/>
        <v>78270</v>
      </c>
      <c r="AQ115" s="198">
        <f t="shared" si="83"/>
        <v>46087</v>
      </c>
      <c r="AR115" s="197" t="str">
        <f t="shared" si="84"/>
        <v>SLC</v>
      </c>
      <c r="AS115" s="197" t="str">
        <f t="shared" si="85"/>
        <v>HANDY</v>
      </c>
      <c r="AT115" s="197" t="str">
        <f t="shared" si="86"/>
        <v/>
      </c>
      <c r="AU115" s="197" t="str">
        <f t="shared" si="87"/>
        <v/>
      </c>
    </row>
    <row r="116" spans="1:55" x14ac:dyDescent="0.25">
      <c r="A116" s="197">
        <f t="shared" si="47"/>
        <v>33672</v>
      </c>
      <c r="B116" s="197">
        <f t="shared" si="47"/>
        <v>77769</v>
      </c>
      <c r="C116" s="198" t="str">
        <f t="shared" si="48"/>
        <v/>
      </c>
      <c r="D116" s="197" t="str">
        <f t="shared" si="49"/>
        <v>SLC</v>
      </c>
      <c r="E116" s="197" t="str">
        <f t="shared" si="50"/>
        <v>CHR</v>
      </c>
      <c r="F116" s="197" t="str">
        <f t="shared" si="51"/>
        <v>cancel</v>
      </c>
      <c r="G116" s="197">
        <f t="shared" si="52"/>
        <v>77769</v>
      </c>
      <c r="H116" s="200">
        <v>13</v>
      </c>
      <c r="I116" s="197">
        <f t="shared" si="53"/>
        <v>33690</v>
      </c>
      <c r="J116" s="197">
        <f t="shared" si="54"/>
        <v>78310</v>
      </c>
      <c r="K116" s="198">
        <f t="shared" si="55"/>
        <v>46083</v>
      </c>
      <c r="L116" s="197" t="str">
        <f t="shared" si="56"/>
        <v>SLC</v>
      </c>
      <c r="M116" s="197" t="str">
        <f t="shared" si="57"/>
        <v>MAY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33710</v>
      </c>
      <c r="R116" s="197">
        <f t="shared" si="61"/>
        <v>78325</v>
      </c>
      <c r="S116" s="198">
        <f t="shared" si="62"/>
        <v>46084</v>
      </c>
      <c r="T116" s="197" t="str">
        <f t="shared" si="63"/>
        <v>SLC</v>
      </c>
      <c r="U116" s="197" t="str">
        <f t="shared" si="64"/>
        <v>IDAL</v>
      </c>
      <c r="V116" s="197" t="str">
        <f t="shared" si="65"/>
        <v/>
      </c>
      <c r="W116" s="197" t="str">
        <f t="shared" si="66"/>
        <v/>
      </c>
      <c r="X116" s="200"/>
      <c r="Y116" s="197">
        <f t="shared" si="67"/>
        <v>33730</v>
      </c>
      <c r="Z116" s="197">
        <f t="shared" si="68"/>
        <v>78314</v>
      </c>
      <c r="AA116" s="198">
        <f t="shared" si="69"/>
        <v>46085</v>
      </c>
      <c r="AB116" s="197" t="str">
        <f t="shared" si="70"/>
        <v>SLC</v>
      </c>
      <c r="AC116" s="197" t="str">
        <f t="shared" si="71"/>
        <v>SWIFT</v>
      </c>
      <c r="AD116" s="197" t="str">
        <f t="shared" si="72"/>
        <v/>
      </c>
      <c r="AE116" s="197" t="str">
        <f t="shared" si="73"/>
        <v/>
      </c>
      <c r="AF116" s="200"/>
      <c r="AG116" s="197">
        <f t="shared" si="74"/>
        <v>33750</v>
      </c>
      <c r="AH116" s="197">
        <f t="shared" si="75"/>
        <v>78242</v>
      </c>
      <c r="AI116" s="198">
        <f t="shared" si="76"/>
        <v>46086</v>
      </c>
      <c r="AJ116" s="197" t="str">
        <f t="shared" si="77"/>
        <v>SLC</v>
      </c>
      <c r="AK116" s="197" t="str">
        <f t="shared" si="78"/>
        <v>SWIFT</v>
      </c>
      <c r="AL116" s="197" t="str">
        <f t="shared" si="79"/>
        <v/>
      </c>
      <c r="AM116" s="197" t="str">
        <f t="shared" si="80"/>
        <v/>
      </c>
      <c r="AO116" s="197">
        <f t="shared" si="81"/>
        <v>33770</v>
      </c>
      <c r="AP116" s="197">
        <f t="shared" si="82"/>
        <v>78271</v>
      </c>
      <c r="AQ116" s="198">
        <f t="shared" si="83"/>
        <v>46087</v>
      </c>
      <c r="AR116" s="197" t="str">
        <f t="shared" si="84"/>
        <v>SLC</v>
      </c>
      <c r="AS116" s="197" t="str">
        <f t="shared" si="85"/>
        <v>SAUER</v>
      </c>
      <c r="AT116" s="197" t="str">
        <f t="shared" si="86"/>
        <v/>
      </c>
      <c r="AU116" s="197" t="str">
        <f t="shared" si="87"/>
        <v/>
      </c>
    </row>
    <row r="117" spans="1:55" x14ac:dyDescent="0.25">
      <c r="A117" s="197">
        <f t="shared" si="47"/>
        <v>33673</v>
      </c>
      <c r="B117" s="197">
        <f t="shared" si="47"/>
        <v>4501349738</v>
      </c>
      <c r="C117" s="198" t="str">
        <f t="shared" si="48"/>
        <v/>
      </c>
      <c r="D117" s="197" t="str">
        <f t="shared" si="49"/>
        <v>IDF</v>
      </c>
      <c r="E117" s="197" t="str">
        <f t="shared" si="50"/>
        <v/>
      </c>
      <c r="F117" s="197" t="str">
        <f t="shared" si="51"/>
        <v/>
      </c>
      <c r="G117" s="197">
        <f t="shared" si="52"/>
        <v>4501349738</v>
      </c>
      <c r="H117" s="200">
        <v>14</v>
      </c>
      <c r="I117" s="197">
        <f t="shared" si="53"/>
        <v>33691</v>
      </c>
      <c r="J117" s="197">
        <f t="shared" si="54"/>
        <v>78321</v>
      </c>
      <c r="K117" s="198">
        <f t="shared" si="55"/>
        <v>46083</v>
      </c>
      <c r="L117" s="197" t="str">
        <f t="shared" si="56"/>
        <v>SLC</v>
      </c>
      <c r="M117" s="197" t="str">
        <f t="shared" si="57"/>
        <v>SUNRISE</v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33711</v>
      </c>
      <c r="R117" s="197">
        <f t="shared" si="61"/>
        <v>78326</v>
      </c>
      <c r="S117" s="198">
        <f t="shared" si="62"/>
        <v>46084</v>
      </c>
      <c r="T117" s="197" t="str">
        <f t="shared" si="63"/>
        <v>SLC</v>
      </c>
      <c r="U117" s="197" t="str">
        <f t="shared" si="64"/>
        <v>SUNRISE</v>
      </c>
      <c r="V117" s="197" t="str">
        <f t="shared" si="65"/>
        <v/>
      </c>
      <c r="W117" s="197" t="str">
        <f t="shared" si="66"/>
        <v/>
      </c>
      <c r="X117" s="200"/>
      <c r="Y117" s="197">
        <f t="shared" si="67"/>
        <v>33731</v>
      </c>
      <c r="Z117" s="197">
        <f t="shared" si="68"/>
        <v>78315</v>
      </c>
      <c r="AA117" s="198">
        <f t="shared" si="69"/>
        <v>46085</v>
      </c>
      <c r="AB117" s="197" t="str">
        <f t="shared" si="70"/>
        <v>SLC</v>
      </c>
      <c r="AC117" s="197" t="str">
        <f t="shared" si="71"/>
        <v>SAUER</v>
      </c>
      <c r="AD117" s="197" t="str">
        <f t="shared" si="72"/>
        <v/>
      </c>
      <c r="AE117" s="197" t="str">
        <f t="shared" si="73"/>
        <v/>
      </c>
      <c r="AF117" s="200"/>
      <c r="AG117" s="197">
        <f t="shared" si="74"/>
        <v>33751</v>
      </c>
      <c r="AH117" s="197">
        <f t="shared" si="75"/>
        <v>78243</v>
      </c>
      <c r="AI117" s="198">
        <f t="shared" si="76"/>
        <v>46086</v>
      </c>
      <c r="AJ117" s="197" t="str">
        <f t="shared" si="77"/>
        <v>SLC</v>
      </c>
      <c r="AK117" s="197" t="str">
        <f t="shared" si="78"/>
        <v>SAUER</v>
      </c>
      <c r="AL117" s="197" t="str">
        <f t="shared" si="79"/>
        <v/>
      </c>
      <c r="AM117" s="197" t="str">
        <f t="shared" si="80"/>
        <v/>
      </c>
      <c r="AO117" s="197">
        <f t="shared" si="81"/>
        <v>33771</v>
      </c>
      <c r="AP117" s="197">
        <f t="shared" si="82"/>
        <v>78334</v>
      </c>
      <c r="AQ117" s="198">
        <f t="shared" si="83"/>
        <v>46087</v>
      </c>
      <c r="AR117" s="197" t="str">
        <f t="shared" si="84"/>
        <v>LCP</v>
      </c>
      <c r="AS117" s="197" t="str">
        <f t="shared" si="85"/>
        <v>INTEGRITY</v>
      </c>
      <c r="AT117" s="197" t="str">
        <f t="shared" si="86"/>
        <v/>
      </c>
      <c r="AU117" s="197" t="str">
        <f t="shared" si="87"/>
        <v/>
      </c>
    </row>
    <row r="118" spans="1:55" x14ac:dyDescent="0.25">
      <c r="A118" s="197">
        <f t="shared" si="47"/>
        <v>33674</v>
      </c>
      <c r="B118" s="197">
        <f t="shared" si="47"/>
        <v>4501349739</v>
      </c>
      <c r="C118" s="198" t="str">
        <f t="shared" si="48"/>
        <v/>
      </c>
      <c r="D118" s="197" t="str">
        <f t="shared" si="49"/>
        <v>IDF</v>
      </c>
      <c r="E118" s="197" t="str">
        <f t="shared" si="50"/>
        <v/>
      </c>
      <c r="F118" s="197" t="str">
        <f t="shared" si="51"/>
        <v/>
      </c>
      <c r="G118" s="197">
        <f t="shared" si="52"/>
        <v>4501349739</v>
      </c>
      <c r="H118" s="200">
        <v>15</v>
      </c>
      <c r="I118" s="197">
        <f t="shared" si="53"/>
        <v>33692</v>
      </c>
      <c r="J118" s="197">
        <f t="shared" si="54"/>
        <v>78327</v>
      </c>
      <c r="K118" s="198">
        <f t="shared" si="55"/>
        <v>46083</v>
      </c>
      <c r="L118" s="197" t="str">
        <f t="shared" si="56"/>
        <v>LCP</v>
      </c>
      <c r="M118" s="197" t="str">
        <f t="shared" si="57"/>
        <v>INTEGRITY</v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33712</v>
      </c>
      <c r="R118" s="197">
        <f t="shared" si="61"/>
        <v>78330</v>
      </c>
      <c r="S118" s="198">
        <f t="shared" si="62"/>
        <v>46084</v>
      </c>
      <c r="T118" s="197" t="str">
        <f t="shared" si="63"/>
        <v>LCP</v>
      </c>
      <c r="U118" s="197" t="str">
        <f t="shared" si="64"/>
        <v>INTEGRITY</v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33732</v>
      </c>
      <c r="Z118" s="197">
        <f t="shared" si="68"/>
        <v>78316</v>
      </c>
      <c r="AA118" s="198">
        <f t="shared" si="69"/>
        <v>46085</v>
      </c>
      <c r="AB118" s="197" t="str">
        <f t="shared" si="70"/>
        <v>SLC</v>
      </c>
      <c r="AC118" s="197" t="str">
        <f t="shared" si="71"/>
        <v>HANDY</v>
      </c>
      <c r="AD118" s="197" t="str">
        <f t="shared" si="72"/>
        <v/>
      </c>
      <c r="AE118" s="197" t="str">
        <f t="shared" si="73"/>
        <v/>
      </c>
      <c r="AF118" s="200"/>
      <c r="AG118" s="197">
        <f t="shared" si="74"/>
        <v>33752</v>
      </c>
      <c r="AH118" s="197">
        <f t="shared" si="75"/>
        <v>78332</v>
      </c>
      <c r="AI118" s="198">
        <f t="shared" si="76"/>
        <v>46086</v>
      </c>
      <c r="AJ118" s="197" t="str">
        <f t="shared" si="77"/>
        <v>LCP</v>
      </c>
      <c r="AK118" s="197" t="str">
        <f t="shared" si="78"/>
        <v>INTEGRITY</v>
      </c>
      <c r="AL118" s="197" t="str">
        <f t="shared" si="79"/>
        <v>Fill w/ 280425</v>
      </c>
      <c r="AM118" s="197" t="str">
        <f t="shared" si="80"/>
        <v/>
      </c>
      <c r="AO118" s="197">
        <f t="shared" si="81"/>
        <v>33772</v>
      </c>
      <c r="AP118" s="197">
        <f t="shared" si="82"/>
        <v>78335</v>
      </c>
      <c r="AQ118" s="198">
        <f t="shared" si="83"/>
        <v>46087</v>
      </c>
      <c r="AR118" s="197" t="str">
        <f t="shared" si="84"/>
        <v>LCP</v>
      </c>
      <c r="AS118" s="197" t="str">
        <f t="shared" si="85"/>
        <v>INTEGRITY</v>
      </c>
      <c r="AT118" s="197" t="str">
        <f t="shared" si="86"/>
        <v/>
      </c>
      <c r="AU118" s="197" t="str">
        <f t="shared" si="87"/>
        <v/>
      </c>
    </row>
    <row r="119" spans="1:55" x14ac:dyDescent="0.25">
      <c r="A119" s="197">
        <f t="shared" ref="A119:B122" si="88">IF(B26="","",B26)</f>
        <v>30040399</v>
      </c>
      <c r="B119" s="197" t="str">
        <f t="shared" si="88"/>
        <v>CAPS</v>
      </c>
      <c r="C119" s="198" t="str">
        <f>IF(F26="","",F26)</f>
        <v>8am</v>
      </c>
      <c r="D119" s="197" t="str">
        <f>IF(A26="","",A26)</f>
        <v>RECEIVING</v>
      </c>
      <c r="E119" s="197" t="str">
        <f>IF(E26="","",E26)</f>
        <v/>
      </c>
      <c r="F119" s="197" t="str">
        <f>IF(D26="","",D26)</f>
        <v/>
      </c>
      <c r="G119" s="197" t="str">
        <f>IF(C26="","",C26)</f>
        <v>CAPS</v>
      </c>
      <c r="H119" s="200">
        <v>16</v>
      </c>
      <c r="I119" s="197">
        <f t="shared" si="53"/>
        <v>33693</v>
      </c>
      <c r="J119" s="197">
        <f t="shared" si="54"/>
        <v>78329</v>
      </c>
      <c r="K119" s="198">
        <f t="shared" si="55"/>
        <v>46083</v>
      </c>
      <c r="L119" s="197" t="str">
        <f t="shared" si="56"/>
        <v>LCP</v>
      </c>
      <c r="M119" s="197" t="str">
        <f t="shared" si="57"/>
        <v>INTEGRITY</v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33713</v>
      </c>
      <c r="R119" s="197">
        <f t="shared" si="61"/>
        <v>78331</v>
      </c>
      <c r="S119" s="198">
        <f t="shared" si="62"/>
        <v>46084</v>
      </c>
      <c r="T119" s="197" t="str">
        <f t="shared" si="63"/>
        <v>LCP</v>
      </c>
      <c r="U119" s="197" t="str">
        <f t="shared" si="64"/>
        <v>INTEGRITY</v>
      </c>
      <c r="V119" s="197" t="str">
        <f t="shared" si="65"/>
        <v/>
      </c>
      <c r="W119" s="197" t="str">
        <f t="shared" si="66"/>
        <v/>
      </c>
      <c r="X119" s="200"/>
      <c r="Y119" s="197">
        <f t="shared" si="67"/>
        <v>33733</v>
      </c>
      <c r="Z119" s="197">
        <f t="shared" si="68"/>
        <v>78317</v>
      </c>
      <c r="AA119" s="198">
        <f t="shared" si="69"/>
        <v>46085</v>
      </c>
      <c r="AB119" s="197" t="str">
        <f t="shared" si="70"/>
        <v>SLC</v>
      </c>
      <c r="AC119" s="197" t="str">
        <f t="shared" si="71"/>
        <v>SAUER</v>
      </c>
      <c r="AD119" s="197" t="str">
        <f t="shared" si="72"/>
        <v/>
      </c>
      <c r="AE119" s="197" t="str">
        <f t="shared" si="73"/>
        <v/>
      </c>
      <c r="AF119" s="200"/>
      <c r="AG119" s="197">
        <f t="shared" si="74"/>
        <v>33753</v>
      </c>
      <c r="AH119" s="197">
        <f t="shared" si="75"/>
        <v>78333</v>
      </c>
      <c r="AI119" s="198">
        <f t="shared" si="76"/>
        <v>46086</v>
      </c>
      <c r="AJ119" s="197" t="str">
        <f t="shared" si="77"/>
        <v>LCP</v>
      </c>
      <c r="AK119" s="197" t="str">
        <f t="shared" si="78"/>
        <v>INTEGRITY</v>
      </c>
      <c r="AL119" s="197" t="str">
        <f t="shared" si="79"/>
        <v/>
      </c>
      <c r="AM119" s="197" t="str">
        <f t="shared" si="80"/>
        <v/>
      </c>
      <c r="AO119" s="197">
        <f t="shared" si="81"/>
        <v>33773</v>
      </c>
      <c r="AP119" s="197">
        <f t="shared" si="82"/>
        <v>4501351297</v>
      </c>
      <c r="AQ119" s="198">
        <f t="shared" si="83"/>
        <v>46087</v>
      </c>
      <c r="AR119" s="197" t="str">
        <f t="shared" si="84"/>
        <v>IDF</v>
      </c>
      <c r="AS119" s="197" t="str">
        <f t="shared" si="85"/>
        <v/>
      </c>
      <c r="AT119" s="197" t="str">
        <f t="shared" si="86"/>
        <v/>
      </c>
      <c r="AU119" s="197" t="str">
        <f t="shared" si="87"/>
        <v/>
      </c>
    </row>
    <row r="120" spans="1:55" x14ac:dyDescent="0.25">
      <c r="A120" s="197">
        <f t="shared" si="88"/>
        <v>30040325</v>
      </c>
      <c r="B120" s="197" t="str">
        <f t="shared" si="88"/>
        <v>CAPS</v>
      </c>
      <c r="C120" s="198" t="e">
        <f>IF(#REF!="","",#REF!)</f>
        <v>#REF!</v>
      </c>
      <c r="D120" s="197" t="str">
        <f>IF(A27="","",A27)</f>
        <v>RECEIVING</v>
      </c>
      <c r="E120" s="197" t="str">
        <f>IF(E27="","",E27)</f>
        <v/>
      </c>
      <c r="F120" s="197" t="str">
        <f>IF(D27="","",D27)</f>
        <v/>
      </c>
      <c r="G120" s="197" t="str">
        <f>IF(C27="","",C27)</f>
        <v>CAPS</v>
      </c>
      <c r="H120" s="200">
        <v>17</v>
      </c>
      <c r="I120" s="197">
        <f t="shared" si="53"/>
        <v>33694</v>
      </c>
      <c r="J120" s="197">
        <f t="shared" si="54"/>
        <v>4501349999</v>
      </c>
      <c r="K120" s="198">
        <f t="shared" si="55"/>
        <v>46083</v>
      </c>
      <c r="L120" s="197" t="str">
        <f t="shared" si="56"/>
        <v>IDF</v>
      </c>
      <c r="M120" s="197" t="str">
        <f t="shared" si="57"/>
        <v/>
      </c>
      <c r="N120" s="197" t="str">
        <f t="shared" si="58"/>
        <v/>
      </c>
      <c r="O120" s="197" t="str">
        <f t="shared" si="59"/>
        <v/>
      </c>
      <c r="P120" s="200"/>
      <c r="Q120" s="197">
        <f t="shared" si="60"/>
        <v>33714</v>
      </c>
      <c r="R120" s="197">
        <f t="shared" si="61"/>
        <v>4501350202</v>
      </c>
      <c r="S120" s="198">
        <f t="shared" si="62"/>
        <v>46084</v>
      </c>
      <c r="T120" s="197" t="str">
        <f t="shared" si="63"/>
        <v>IDF</v>
      </c>
      <c r="U120" s="197" t="str">
        <f t="shared" si="64"/>
        <v/>
      </c>
      <c r="V120" s="197" t="str">
        <f t="shared" si="65"/>
        <v/>
      </c>
      <c r="W120" s="197" t="str">
        <f t="shared" si="66"/>
        <v/>
      </c>
      <c r="X120" s="200"/>
      <c r="Y120" s="197">
        <f t="shared" si="67"/>
        <v>33734</v>
      </c>
      <c r="Z120" s="197">
        <f t="shared" si="68"/>
        <v>4501350579</v>
      </c>
      <c r="AA120" s="198">
        <f t="shared" si="69"/>
        <v>46085</v>
      </c>
      <c r="AB120" s="197" t="str">
        <f t="shared" si="70"/>
        <v>IDF</v>
      </c>
      <c r="AC120" s="197" t="str">
        <f t="shared" si="71"/>
        <v/>
      </c>
      <c r="AD120" s="197" t="str">
        <f t="shared" si="72"/>
        <v/>
      </c>
      <c r="AE120" s="197" t="str">
        <f t="shared" si="73"/>
        <v/>
      </c>
      <c r="AF120" s="200"/>
      <c r="AG120" s="197">
        <f t="shared" si="74"/>
        <v>33754</v>
      </c>
      <c r="AH120" s="197">
        <f t="shared" si="75"/>
        <v>4501350811</v>
      </c>
      <c r="AI120" s="198">
        <f t="shared" si="76"/>
        <v>46086</v>
      </c>
      <c r="AJ120" s="197" t="str">
        <f t="shared" si="77"/>
        <v>IDF</v>
      </c>
      <c r="AK120" s="197" t="str">
        <f t="shared" si="78"/>
        <v/>
      </c>
      <c r="AL120" s="197" t="str">
        <f t="shared" si="79"/>
        <v/>
      </c>
      <c r="AM120" s="197" t="str">
        <f t="shared" si="80"/>
        <v/>
      </c>
      <c r="AO120" s="197">
        <f t="shared" si="81"/>
        <v>33774</v>
      </c>
      <c r="AP120" s="197">
        <f t="shared" si="82"/>
        <v>4501351298</v>
      </c>
      <c r="AQ120" s="198">
        <f t="shared" si="83"/>
        <v>46087</v>
      </c>
      <c r="AR120" s="197" t="str">
        <f t="shared" si="84"/>
        <v>IDF</v>
      </c>
      <c r="AS120" s="197" t="str">
        <f t="shared" si="85"/>
        <v/>
      </c>
      <c r="AT120" s="197" t="str">
        <f t="shared" si="86"/>
        <v/>
      </c>
      <c r="AU120" s="197" t="str">
        <f t="shared" si="87"/>
        <v/>
      </c>
    </row>
    <row r="121" spans="1:55" x14ac:dyDescent="0.25">
      <c r="A121" s="197" t="str">
        <f t="shared" si="88"/>
        <v/>
      </c>
      <c r="B121" s="197" t="str">
        <f t="shared" si="88"/>
        <v/>
      </c>
      <c r="C121" s="198" t="str">
        <f>IF(F28="","",F28)</f>
        <v/>
      </c>
      <c r="D121" s="197" t="str">
        <f>IF(A28="","",A28)</f>
        <v/>
      </c>
      <c r="E121" s="197" t="str">
        <f>IF(E28="","",E28)</f>
        <v/>
      </c>
      <c r="F121" s="197" t="str">
        <f>IF(D28="","",D28)</f>
        <v/>
      </c>
      <c r="G121" s="197" t="str">
        <f>IF(C28="","",C28)</f>
        <v/>
      </c>
      <c r="H121" s="200">
        <v>18</v>
      </c>
      <c r="I121" s="197">
        <f t="shared" ref="I121:J124" si="89">IF(K26="","",K26)</f>
        <v>30040186</v>
      </c>
      <c r="J121" s="197" t="str">
        <f t="shared" si="89"/>
        <v>CHEP</v>
      </c>
      <c r="K121" s="198">
        <f>IF(K26="","",$J$3)</f>
        <v>46083</v>
      </c>
      <c r="L121" s="197" t="str">
        <f>IF(J26="","",J26)</f>
        <v>RECEIVING</v>
      </c>
      <c r="M121" s="197" t="str">
        <f>IF(N26="","",N26)</f>
        <v/>
      </c>
      <c r="N121" s="197" t="str">
        <f>IF(M26="","",M26)</f>
        <v/>
      </c>
      <c r="O121" s="197" t="str">
        <f>IF(P26="","",P26)</f>
        <v/>
      </c>
      <c r="P121" s="200"/>
      <c r="Q121" s="197">
        <f t="shared" ref="Q121:R124" si="90">IF(T26="","",T26)</f>
        <v>30040187</v>
      </c>
      <c r="R121" s="197" t="str">
        <f t="shared" si="90"/>
        <v>CHEP</v>
      </c>
      <c r="S121" s="198">
        <f>IF(T26="","",$S$3)</f>
        <v>46084</v>
      </c>
      <c r="T121" s="197" t="str">
        <f>IF(S26="","",S26)</f>
        <v>RECEIVING</v>
      </c>
      <c r="U121" s="197" t="str">
        <f>IF(W26="","",W26)</f>
        <v/>
      </c>
      <c r="V121" s="197" t="str">
        <f>IF(V26="","",V26)</f>
        <v/>
      </c>
      <c r="W121" s="197" t="str">
        <f>IF(Y26="","",Y26)</f>
        <v/>
      </c>
      <c r="X121" s="200"/>
      <c r="Y121" s="197">
        <f t="shared" si="67"/>
        <v>33735</v>
      </c>
      <c r="Z121" s="197">
        <f t="shared" si="68"/>
        <v>4501350580</v>
      </c>
      <c r="AA121" s="198">
        <f t="shared" si="69"/>
        <v>46085</v>
      </c>
      <c r="AB121" s="197" t="str">
        <f t="shared" si="70"/>
        <v>IDF</v>
      </c>
      <c r="AC121" s="197" t="str">
        <f t="shared" si="71"/>
        <v/>
      </c>
      <c r="AD121" s="197" t="str">
        <f t="shared" si="72"/>
        <v/>
      </c>
      <c r="AE121" s="197" t="str">
        <f t="shared" si="73"/>
        <v/>
      </c>
      <c r="AF121" s="200"/>
      <c r="AG121" s="197">
        <f t="shared" si="74"/>
        <v>33755</v>
      </c>
      <c r="AH121" s="197">
        <f t="shared" si="75"/>
        <v>4501350812</v>
      </c>
      <c r="AI121" s="198">
        <f t="shared" si="76"/>
        <v>46086</v>
      </c>
      <c r="AJ121" s="197" t="str">
        <f t="shared" si="77"/>
        <v>IDF</v>
      </c>
      <c r="AK121" s="197" t="str">
        <f t="shared" si="78"/>
        <v/>
      </c>
      <c r="AL121" s="197" t="str">
        <f t="shared" si="79"/>
        <v/>
      </c>
      <c r="AM121" s="197" t="str">
        <f t="shared" si="80"/>
        <v/>
      </c>
      <c r="AO121" s="197">
        <f t="shared" si="81"/>
        <v>33776</v>
      </c>
      <c r="AP121" s="197" t="str">
        <f>IF(U54="","",U54)</f>
        <v>NO SHIPMENT</v>
      </c>
      <c r="AQ121" s="198">
        <f t="shared" si="83"/>
        <v>46087</v>
      </c>
      <c r="AR121" s="197" t="str">
        <f t="shared" si="84"/>
        <v>IDF</v>
      </c>
      <c r="AS121" s="197" t="str">
        <f t="shared" si="85"/>
        <v/>
      </c>
      <c r="AT121" s="197" t="str">
        <f>IF(V54="","",V54)</f>
        <v/>
      </c>
      <c r="AU121" s="197" t="str">
        <f t="shared" si="87"/>
        <v/>
      </c>
    </row>
    <row r="122" spans="1:55" x14ac:dyDescent="0.25">
      <c r="A122" s="197">
        <f t="shared" si="88"/>
        <v>30040326</v>
      </c>
      <c r="B122" s="197" t="str">
        <f t="shared" si="88"/>
        <v>CAPS</v>
      </c>
      <c r="C122" s="198" t="str">
        <f>IF(F29="","",F29)</f>
        <v>11AM</v>
      </c>
      <c r="D122" s="197" t="str">
        <f>IF(A29="","",A29)</f>
        <v>RECEIVING</v>
      </c>
      <c r="E122" s="197" t="str">
        <f>IF(E29="","",E29)</f>
        <v/>
      </c>
      <c r="F122" s="197" t="str">
        <f>IF(D29="","",D29)</f>
        <v/>
      </c>
      <c r="G122" s="197" t="str">
        <f>IF(C29="","",C29)</f>
        <v>CAPS</v>
      </c>
      <c r="H122" s="200">
        <v>19</v>
      </c>
      <c r="I122" s="197">
        <f t="shared" si="89"/>
        <v>30040401</v>
      </c>
      <c r="J122" s="197" t="str">
        <f t="shared" si="89"/>
        <v>CAPS</v>
      </c>
      <c r="K122" s="198">
        <f>IF(K27="","",$J$3)</f>
        <v>46083</v>
      </c>
      <c r="L122" s="197" t="str">
        <f>IF(J27="","",J27)</f>
        <v>RECEIVING</v>
      </c>
      <c r="M122" s="197" t="str">
        <f>IF(N27="","",N27)</f>
        <v/>
      </c>
      <c r="N122" s="197">
        <f>IF(M27="","",M27)</f>
        <v>756120</v>
      </c>
      <c r="O122" s="197" t="str">
        <f>IF(P27="","",P27)</f>
        <v/>
      </c>
      <c r="P122" s="200"/>
      <c r="Q122" s="197">
        <f t="shared" si="90"/>
        <v>30040090</v>
      </c>
      <c r="R122" s="197" t="str">
        <f t="shared" si="90"/>
        <v>GPI</v>
      </c>
      <c r="S122" s="198">
        <f>IF(T27="","",$S$3)</f>
        <v>46084</v>
      </c>
      <c r="T122" s="197" t="str">
        <f>IF(S27="","",S27)</f>
        <v>RECEIVING</v>
      </c>
      <c r="U122" s="197" t="str">
        <f>IF(W27="","",W27)</f>
        <v/>
      </c>
      <c r="V122" s="197">
        <f>IF(V27="","",V27)</f>
        <v>754547</v>
      </c>
      <c r="W122" s="197" t="str">
        <f>IF(Y27="","",Y27)</f>
        <v/>
      </c>
      <c r="X122" s="200"/>
      <c r="Y122" s="197">
        <f t="shared" ref="Y122:Z125" si="91">IF(B57="","",B57)</f>
        <v>30040188</v>
      </c>
      <c r="Z122" s="197" t="str">
        <f t="shared" si="91"/>
        <v>CHEP</v>
      </c>
      <c r="AA122" s="198">
        <f t="shared" ref="AA122:AA125" si="92">IF(B57="","",$A$33)</f>
        <v>46085</v>
      </c>
      <c r="AB122" s="197" t="str">
        <f>IF(A58="","",A58)</f>
        <v>RECEIVING</v>
      </c>
      <c r="AC122" s="197" t="str">
        <f t="shared" ref="AC122:AC125" si="93">IF(E57="","",E57)</f>
        <v/>
      </c>
      <c r="AD122" s="197" t="str">
        <f t="shared" ref="AD122:AD125" si="94">IF(D57="","",D57)</f>
        <v/>
      </c>
      <c r="AE122" s="197" t="str">
        <f t="shared" ref="AE122:AE125" si="95">IF(G57="","",G57)</f>
        <v/>
      </c>
      <c r="AF122" s="200"/>
      <c r="AG122" s="197">
        <f t="shared" ref="AG122:AH125" si="96">IF(K57="","",K57)</f>
        <v>30040189</v>
      </c>
      <c r="AH122" s="197" t="str">
        <f t="shared" si="96"/>
        <v>CHEP</v>
      </c>
      <c r="AI122" s="198">
        <f t="shared" ref="AI122:AI125" si="97">IF(K57="","",$J$33)</f>
        <v>46086</v>
      </c>
      <c r="AJ122" s="197" t="str">
        <f t="shared" ref="AJ122:AJ125" si="98">IF(J57="","",J57)</f>
        <v>RECEIVING</v>
      </c>
      <c r="AK122" s="197" t="str">
        <f t="shared" ref="AK122:AK125" si="99">IF(N57="","",N57)</f>
        <v/>
      </c>
      <c r="AL122" s="197" t="str">
        <f t="shared" ref="AL122:AL125" si="100">IF(M57="","",M57)</f>
        <v/>
      </c>
      <c r="AM122" s="197" t="str">
        <f t="shared" ref="AM122:AM125" si="101">IF(P57="","",P57)</f>
        <v/>
      </c>
      <c r="AO122" s="197">
        <f t="shared" ref="AO122:AP125" si="102">IF(T57="","",T57)</f>
        <v>30040190</v>
      </c>
      <c r="AP122" s="197" t="str">
        <f t="shared" si="102"/>
        <v>CHEP</v>
      </c>
      <c r="AQ122" s="198">
        <f t="shared" ref="AQ122:AQ125" si="103">IF(T57="","",$S$33)</f>
        <v>46087</v>
      </c>
      <c r="AR122" s="197" t="str">
        <f t="shared" ref="AR122:AR125" si="104">IF(S57="","",S57)</f>
        <v>RECEIVING</v>
      </c>
      <c r="AS122" s="197" t="str">
        <f t="shared" ref="AS122:AS125" si="105">IF(W57="","",W57)</f>
        <v/>
      </c>
      <c r="AT122" s="197" t="str">
        <f t="shared" ref="AT122:AT125" si="106">IF(V57="","",V57)</f>
        <v/>
      </c>
      <c r="AU122" s="197" t="str">
        <f t="shared" ref="AU122:AU125" si="107">IF(Y57="","",Y57)</f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>
        <f>IF(B31="","",B31)</f>
        <v>30039974</v>
      </c>
      <c r="B123" s="197">
        <f>IF(C31="","",C31)</f>
        <v>30040096</v>
      </c>
      <c r="C123" s="198" t="str">
        <f>IF(F31="","",F31)</f>
        <v>7AM</v>
      </c>
      <c r="D123" s="197" t="str">
        <f>IF(A31="","",A31)</f>
        <v>RECEIVING</v>
      </c>
      <c r="E123" s="197" t="str">
        <f>IF(E31="","",E31)</f>
        <v/>
      </c>
      <c r="F123" s="197" t="str">
        <f>IF(D31="","",D31)</f>
        <v>AMCOR</v>
      </c>
      <c r="G123" s="197">
        <f>IF(C31="","",C31)</f>
        <v>30040096</v>
      </c>
      <c r="H123" s="200">
        <v>20</v>
      </c>
      <c r="I123" s="197">
        <f t="shared" si="89"/>
        <v>30040223</v>
      </c>
      <c r="J123" s="197" t="str">
        <f t="shared" si="89"/>
        <v>PCA</v>
      </c>
      <c r="K123" s="198">
        <f>IF(K28="","",$J$3)</f>
        <v>46083</v>
      </c>
      <c r="L123" s="197" t="str">
        <f>IF(J28="","",J28)</f>
        <v>RECEIVING</v>
      </c>
      <c r="M123" s="197" t="str">
        <f>IF(N28="","",N28)</f>
        <v/>
      </c>
      <c r="N123" s="197" t="str">
        <f>IF(M28="","",M28)</f>
        <v/>
      </c>
      <c r="O123" s="197" t="str">
        <f>IF(P28="","",P28)</f>
        <v/>
      </c>
      <c r="P123" s="200"/>
      <c r="Q123" s="197">
        <f t="shared" si="90"/>
        <v>30040093</v>
      </c>
      <c r="R123" s="197" t="str">
        <f t="shared" si="90"/>
        <v>GPI</v>
      </c>
      <c r="S123" s="198">
        <f>IF(T28="","",$S$3)</f>
        <v>46084</v>
      </c>
      <c r="T123" s="197" t="str">
        <f>IF(S28="","",S28)</f>
        <v>RECEIVING</v>
      </c>
      <c r="U123" s="197" t="str">
        <f>IF(W28="","",W28)</f>
        <v/>
      </c>
      <c r="V123" s="197" t="str">
        <f>IF(V28="","",V28)</f>
        <v/>
      </c>
      <c r="W123" s="197" t="str">
        <f>IF(Y28="","",Y28)</f>
        <v/>
      </c>
      <c r="X123" s="200"/>
      <c r="Y123" s="197">
        <f t="shared" si="91"/>
        <v>30040092</v>
      </c>
      <c r="Z123" s="197" t="str">
        <f t="shared" si="91"/>
        <v>GPI</v>
      </c>
      <c r="AA123" s="198">
        <f t="shared" si="92"/>
        <v>46085</v>
      </c>
      <c r="AB123" s="197" t="e">
        <f>IF(#REF!="","",#REF!)</f>
        <v>#REF!</v>
      </c>
      <c r="AC123" s="197" t="str">
        <f t="shared" si="93"/>
        <v/>
      </c>
      <c r="AD123" s="197" t="str">
        <f t="shared" si="94"/>
        <v/>
      </c>
      <c r="AE123" s="197" t="str">
        <f t="shared" si="95"/>
        <v/>
      </c>
      <c r="AF123" s="200"/>
      <c r="AG123" s="197">
        <f t="shared" si="96"/>
        <v>30040110</v>
      </c>
      <c r="AH123" s="197" t="str">
        <f t="shared" si="96"/>
        <v>PCA</v>
      </c>
      <c r="AI123" s="198">
        <f t="shared" si="97"/>
        <v>46086</v>
      </c>
      <c r="AJ123" s="197" t="str">
        <f t="shared" si="98"/>
        <v>RECEIVING</v>
      </c>
      <c r="AK123" s="197" t="str">
        <f t="shared" si="99"/>
        <v/>
      </c>
      <c r="AL123" s="197" t="str">
        <f t="shared" si="100"/>
        <v/>
      </c>
      <c r="AM123" s="197" t="str">
        <f t="shared" si="101"/>
        <v/>
      </c>
      <c r="AO123" s="197">
        <f t="shared" si="102"/>
        <v>30039960</v>
      </c>
      <c r="AP123" s="197" t="str">
        <f t="shared" si="102"/>
        <v>CAP</v>
      </c>
      <c r="AQ123" s="198">
        <f t="shared" si="103"/>
        <v>46087</v>
      </c>
      <c r="AR123" s="197" t="str">
        <f t="shared" si="104"/>
        <v>RECEIVING</v>
      </c>
      <c r="AS123" s="197" t="str">
        <f t="shared" si="105"/>
        <v/>
      </c>
      <c r="AT123" s="197">
        <f t="shared" si="106"/>
        <v>756120</v>
      </c>
      <c r="AU123" s="197" t="str">
        <f t="shared" si="107"/>
        <v/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197" t="e">
        <f>IF(#REF!="","",#REF!)</f>
        <v>#REF!</v>
      </c>
      <c r="B124" s="197" t="e">
        <f>IF(#REF!="","",#REF!)</f>
        <v>#REF!</v>
      </c>
      <c r="C124" s="198" t="e">
        <f>IF(#REF!="","",#REF!)</f>
        <v>#REF!</v>
      </c>
      <c r="D124" s="197" t="e">
        <f>IF(#REF!="","",#REF!)</f>
        <v>#REF!</v>
      </c>
      <c r="E124" s="197" t="e">
        <f>IF(#REF!="","",#REF!)</f>
        <v>#REF!</v>
      </c>
      <c r="F124" s="197" t="e">
        <f>IF(#REF!="","",#REF!)</f>
        <v>#REF!</v>
      </c>
      <c r="G124" s="197" t="e">
        <f>IF(#REF!="","",#REF!)</f>
        <v>#REF!</v>
      </c>
      <c r="H124" s="200">
        <v>21</v>
      </c>
      <c r="I124" s="197">
        <f t="shared" si="89"/>
        <v>30039958</v>
      </c>
      <c r="J124" s="197" t="str">
        <f t="shared" si="89"/>
        <v>CAPS</v>
      </c>
      <c r="K124" s="198">
        <f>IF(K29="","",$J$3)</f>
        <v>46083</v>
      </c>
      <c r="L124" s="197" t="str">
        <f>IF(J29="","",J29)</f>
        <v>RECEIVING</v>
      </c>
      <c r="M124" s="197" t="str">
        <f>IF(N29="","",N29)</f>
        <v/>
      </c>
      <c r="N124" s="197">
        <f>IF(M29="","",M29)</f>
        <v>756120</v>
      </c>
      <c r="O124" s="197" t="str">
        <f>IF(P29="","",P29)</f>
        <v/>
      </c>
      <c r="P124" s="200"/>
      <c r="Q124" s="197">
        <f t="shared" si="90"/>
        <v>30040220</v>
      </c>
      <c r="R124" s="197" t="str">
        <f t="shared" si="90"/>
        <v>FILM</v>
      </c>
      <c r="S124" s="198">
        <f>IF(T29="","",$S$3)</f>
        <v>46084</v>
      </c>
      <c r="T124" s="197" t="str">
        <f>IF(S29="","",S29)</f>
        <v>RECEIVING</v>
      </c>
      <c r="U124" s="197" t="str">
        <f>IF(W29="","",W29)</f>
        <v/>
      </c>
      <c r="V124" s="197" t="str">
        <f>IF(V29="","",V29)</f>
        <v>Mixed</v>
      </c>
      <c r="W124" s="197" t="str">
        <f>IF(Y29="","",Y29)</f>
        <v/>
      </c>
      <c r="X124" s="200"/>
      <c r="Y124" s="197">
        <f t="shared" si="91"/>
        <v>30040234</v>
      </c>
      <c r="Z124" s="197" t="str">
        <f t="shared" si="91"/>
        <v>GPI</v>
      </c>
      <c r="AA124" s="198">
        <f t="shared" si="92"/>
        <v>46085</v>
      </c>
      <c r="AB124" s="197" t="str">
        <f t="shared" ref="AB124:AB125" si="108">IF(A59="","",A59)</f>
        <v>RECEIVING</v>
      </c>
      <c r="AC124" s="197" t="str">
        <f t="shared" si="93"/>
        <v/>
      </c>
      <c r="AD124" s="197" t="str">
        <f t="shared" si="94"/>
        <v>MIXED</v>
      </c>
      <c r="AE124" s="197" t="str">
        <f t="shared" si="95"/>
        <v/>
      </c>
      <c r="AF124" s="200"/>
      <c r="AG124" s="197">
        <f t="shared" si="96"/>
        <v>30039959</v>
      </c>
      <c r="AH124" s="197" t="str">
        <f t="shared" si="96"/>
        <v>CAP</v>
      </c>
      <c r="AI124" s="198">
        <f t="shared" si="97"/>
        <v>46086</v>
      </c>
      <c r="AJ124" s="197" t="str">
        <f t="shared" si="98"/>
        <v>RECEIVING</v>
      </c>
      <c r="AK124" s="197" t="str">
        <f t="shared" si="99"/>
        <v/>
      </c>
      <c r="AL124" s="197">
        <f t="shared" si="100"/>
        <v>756120</v>
      </c>
      <c r="AM124" s="197" t="str">
        <f>IF(O59="","",O59)</f>
        <v>12PM</v>
      </c>
      <c r="AO124" s="197">
        <f t="shared" si="102"/>
        <v>30040235</v>
      </c>
      <c r="AP124" s="197" t="str">
        <f t="shared" si="102"/>
        <v>CAPS</v>
      </c>
      <c r="AQ124" s="198">
        <f t="shared" si="103"/>
        <v>46087</v>
      </c>
      <c r="AR124" s="197" t="str">
        <f t="shared" si="104"/>
        <v>RECEIVING</v>
      </c>
      <c r="AS124" s="197" t="str">
        <f t="shared" si="105"/>
        <v/>
      </c>
      <c r="AT124" s="197">
        <f t="shared" si="106"/>
        <v>756120</v>
      </c>
      <c r="AU124" s="197" t="str">
        <f t="shared" si="107"/>
        <v/>
      </c>
      <c r="AW124" s="200"/>
      <c r="AX124" s="200"/>
      <c r="AY124" s="201"/>
      <c r="AZ124" s="200"/>
      <c r="BA124" s="200"/>
      <c r="BB124" s="200"/>
      <c r="BC124" s="200"/>
    </row>
    <row r="125" spans="1:55" x14ac:dyDescent="0.25">
      <c r="A125" s="197"/>
      <c r="B125" s="197"/>
      <c r="C125" s="198"/>
      <c r="D125" s="197"/>
      <c r="E125" s="197"/>
      <c r="F125" s="197"/>
      <c r="G125" s="197"/>
      <c r="H125" s="200">
        <v>22</v>
      </c>
      <c r="I125" s="197">
        <f>IF(K31="","",K31)</f>
        <v>30040402</v>
      </c>
      <c r="J125" s="197" t="str">
        <f>IF(L31="","",L31)</f>
        <v>CAPS</v>
      </c>
      <c r="K125" s="198">
        <f>IF(K31="","",$J$3)</f>
        <v>46083</v>
      </c>
      <c r="L125" s="197" t="str">
        <f>IF(J31="","",J31)</f>
        <v>RECEIVING</v>
      </c>
      <c r="M125" s="197" t="str">
        <f>IF(N31="","",N31)</f>
        <v/>
      </c>
      <c r="N125" s="197">
        <f>IF(M31="","",M31)</f>
        <v>756120</v>
      </c>
      <c r="O125" s="197" t="str">
        <f>IF(P31="","",P31)</f>
        <v/>
      </c>
      <c r="P125" s="200"/>
      <c r="Q125" s="197">
        <f>IF(T31="","",T31)</f>
        <v>30040088</v>
      </c>
      <c r="R125" s="197" t="str">
        <f>IF(U31="","",U31)</f>
        <v>GPI</v>
      </c>
      <c r="S125" s="198">
        <f>IF(T31="","",$S$3)</f>
        <v>46084</v>
      </c>
      <c r="T125" s="197" t="str">
        <f>IF(S31="","",S31)</f>
        <v>RECEIVING</v>
      </c>
      <c r="U125" s="197" t="str">
        <f>IF(W31="","",W31)</f>
        <v/>
      </c>
      <c r="V125" s="197" t="str">
        <f>IF(V31="","",V31)</f>
        <v>Mixed</v>
      </c>
      <c r="W125" s="197" t="str">
        <f>IF(Y31="","",Y31)</f>
        <v/>
      </c>
      <c r="X125" s="200"/>
      <c r="Y125" s="197">
        <f t="shared" si="91"/>
        <v>30040096</v>
      </c>
      <c r="Z125" s="197" t="str">
        <f t="shared" si="91"/>
        <v>FILM</v>
      </c>
      <c r="AA125" s="198">
        <f t="shared" si="92"/>
        <v>46085</v>
      </c>
      <c r="AB125" s="197" t="str">
        <f t="shared" si="108"/>
        <v>RECEIVING</v>
      </c>
      <c r="AC125" s="197" t="str">
        <f t="shared" si="93"/>
        <v/>
      </c>
      <c r="AD125" s="197">
        <f t="shared" si="94"/>
        <v>752430</v>
      </c>
      <c r="AE125" s="197" t="str">
        <f t="shared" si="95"/>
        <v>3 Pal</v>
      </c>
      <c r="AF125" s="200"/>
      <c r="AG125" s="197">
        <f t="shared" si="96"/>
        <v>30039957</v>
      </c>
      <c r="AH125" s="197" t="str">
        <f t="shared" si="96"/>
        <v>CAPS</v>
      </c>
      <c r="AI125" s="198">
        <f t="shared" si="97"/>
        <v>46086</v>
      </c>
      <c r="AJ125" s="197" t="str">
        <f t="shared" si="98"/>
        <v>RECEIVING</v>
      </c>
      <c r="AK125" s="197" t="str">
        <f t="shared" si="99"/>
        <v/>
      </c>
      <c r="AL125" s="197">
        <f t="shared" si="100"/>
        <v>756125</v>
      </c>
      <c r="AM125" s="197" t="str">
        <f t="shared" si="101"/>
        <v/>
      </c>
      <c r="AO125" s="197">
        <f t="shared" si="102"/>
        <v>30040391</v>
      </c>
      <c r="AP125" s="197" t="str">
        <f t="shared" si="102"/>
        <v>GPI</v>
      </c>
      <c r="AQ125" s="198">
        <f t="shared" si="103"/>
        <v>46087</v>
      </c>
      <c r="AR125" s="197" t="str">
        <f t="shared" si="104"/>
        <v>RECEIVING</v>
      </c>
      <c r="AS125" s="197" t="str">
        <f t="shared" si="105"/>
        <v/>
      </c>
      <c r="AT125" s="197" t="str">
        <f t="shared" si="106"/>
        <v/>
      </c>
      <c r="AU125" s="197" t="str">
        <f t="shared" si="107"/>
        <v/>
      </c>
      <c r="AW125" s="200"/>
      <c r="AX125" s="200"/>
      <c r="AY125" s="201"/>
      <c r="AZ125" s="200"/>
      <c r="BA125" s="200"/>
      <c r="BB125" s="200"/>
      <c r="BC125" s="200"/>
    </row>
    <row r="126" spans="1:55" x14ac:dyDescent="0.25">
      <c r="A126" s="197"/>
      <c r="B126" s="197"/>
      <c r="C126" s="198"/>
      <c r="D126" s="197"/>
      <c r="E126" s="197"/>
      <c r="F126" s="197"/>
      <c r="G126" s="197"/>
      <c r="H126" s="200">
        <v>23</v>
      </c>
      <c r="I126" s="197" t="e">
        <f>IF(#REF!="","",#REF!)</f>
        <v>#REF!</v>
      </c>
      <c r="J126" s="197" t="e">
        <f>IF(#REF!="","",#REF!)</f>
        <v>#REF!</v>
      </c>
      <c r="K126" s="198" t="e">
        <f>IF(#REF!="","",$J$3)</f>
        <v>#REF!</v>
      </c>
      <c r="L126" s="197" t="e">
        <f>IF(#REF!="","",#REF!)</f>
        <v>#REF!</v>
      </c>
      <c r="M126" s="197" t="e">
        <f>IF(#REF!="","",#REF!)</f>
        <v>#REF!</v>
      </c>
      <c r="N126" s="197" t="e">
        <f>IF(#REF!="","",#REF!)</f>
        <v>#REF!</v>
      </c>
      <c r="O126" s="197" t="e">
        <f>IF(#REF!="","",#REF!)</f>
        <v>#REF!</v>
      </c>
      <c r="P126" s="200"/>
      <c r="Q126" s="197" t="e">
        <f>IF(#REF!="","",#REF!)</f>
        <v>#REF!</v>
      </c>
      <c r="R126" s="197" t="e">
        <f>IF(#REF!="","",#REF!)</f>
        <v>#REF!</v>
      </c>
      <c r="S126" s="198" t="e">
        <f>IF(#REF!="","",$S$3)</f>
        <v>#REF!</v>
      </c>
      <c r="T126" s="197" t="e">
        <f>IF(#REF!="","",#REF!)</f>
        <v>#REF!</v>
      </c>
      <c r="U126" s="197" t="e">
        <f>IF(#REF!="","",#REF!)</f>
        <v>#REF!</v>
      </c>
      <c r="V126" s="197" t="e">
        <f>IF(#REF!="","",#REF!)</f>
        <v>#REF!</v>
      </c>
      <c r="W126" s="197" t="e">
        <f>IF(#REF!="","",#REF!)</f>
        <v>#REF!</v>
      </c>
      <c r="X126" s="200"/>
      <c r="Y126" s="197" t="e">
        <f>IF(#REF!="","",#REF!)</f>
        <v>#REF!</v>
      </c>
      <c r="Z126" s="197" t="e">
        <f>IF(#REF!="","",#REF!)</f>
        <v>#REF!</v>
      </c>
      <c r="AA126" s="198" t="e">
        <f>IF(#REF!="","",$A$33)</f>
        <v>#REF!</v>
      </c>
      <c r="AB126" s="197" t="e">
        <f>IF(#REF!="","",#REF!)</f>
        <v>#REF!</v>
      </c>
      <c r="AC126" s="197" t="e">
        <f>IF(#REF!="","",#REF!)</f>
        <v>#REF!</v>
      </c>
      <c r="AD126" s="197" t="e">
        <f>IF(#REF!="","",#REF!)</f>
        <v>#REF!</v>
      </c>
      <c r="AE126" s="197" t="e">
        <f>IF(#REF!="","",#REF!)</f>
        <v>#REF!</v>
      </c>
      <c r="AF126" s="200"/>
      <c r="AG126" s="197" t="e">
        <f>IF(#REF!="","",#REF!)</f>
        <v>#REF!</v>
      </c>
      <c r="AH126" s="197" t="e">
        <f>IF(#REF!="","",#REF!)</f>
        <v>#REF!</v>
      </c>
      <c r="AI126" s="198" t="e">
        <f>IF(#REF!="","",$J$33)</f>
        <v>#REF!</v>
      </c>
      <c r="AJ126" s="197" t="e">
        <f>IF(#REF!="","",#REF!)</f>
        <v>#REF!</v>
      </c>
      <c r="AK126" s="197" t="e">
        <f>IF(#REF!="","",#REF!)</f>
        <v>#REF!</v>
      </c>
      <c r="AL126" s="197" t="e">
        <f>IF(#REF!="","",#REF!)</f>
        <v>#REF!</v>
      </c>
      <c r="AM126" s="197" t="e">
        <f>IF(#REF!="","",#REF!)</f>
        <v>#REF!</v>
      </c>
      <c r="AO126" s="197" t="e">
        <f>IF(#REF!="","",#REF!)</f>
        <v>#REF!</v>
      </c>
      <c r="AP126" s="197" t="e">
        <f>IF(#REF!="","",#REF!)</f>
        <v>#REF!</v>
      </c>
      <c r="AQ126" s="198" t="e">
        <f>IF(#REF!="","",$S$33)</f>
        <v>#REF!</v>
      </c>
      <c r="AR126" s="197" t="e">
        <f>IF(#REF!="","",#REF!)</f>
        <v>#REF!</v>
      </c>
      <c r="AS126" s="197" t="e">
        <f>IF(#REF!="","",#REF!)</f>
        <v>#REF!</v>
      </c>
      <c r="AT126" s="197" t="e">
        <f>IF(#REF!="","",#REF!)</f>
        <v>#REF!</v>
      </c>
      <c r="AU126" s="197" t="e">
        <f>IF(#REF!="","",#REF!)</f>
        <v>#REF!</v>
      </c>
      <c r="AW126" s="200"/>
      <c r="AX126" s="200"/>
      <c r="AY126" s="201"/>
      <c r="AZ126" s="200"/>
      <c r="BA126" s="200"/>
      <c r="BB126" s="200"/>
      <c r="BC126" s="200"/>
    </row>
    <row r="127" spans="1:55" x14ac:dyDescent="0.25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ref="A130:A135" si="109">C5</f>
        <v>77711</v>
      </c>
      <c r="B130" s="202">
        <f t="shared" ref="B130:B135" si="110">F5</f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109"/>
        <v>77721</v>
      </c>
      <c r="B131" s="202">
        <f t="shared" si="11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109"/>
        <v>77722</v>
      </c>
      <c r="B132" s="202">
        <f t="shared" si="11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109"/>
        <v>77755</v>
      </c>
      <c r="B133" s="202">
        <f t="shared" si="110"/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109"/>
        <v>77756</v>
      </c>
      <c r="B134" s="202">
        <f t="shared" si="110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109"/>
        <v>77757</v>
      </c>
      <c r="B135" s="202">
        <f t="shared" si="110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ref="A136:A146" si="111">C13</f>
        <v>77761</v>
      </c>
      <c r="B136" s="202">
        <f t="shared" ref="B136:B146" si="112">F13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111"/>
        <v>77762</v>
      </c>
      <c r="B137" s="202">
        <f t="shared" si="11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111"/>
        <v>77763</v>
      </c>
      <c r="B138" s="202">
        <f t="shared" si="11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111"/>
        <v>77764</v>
      </c>
      <c r="B139" s="202">
        <f t="shared" si="112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111"/>
        <v>77765</v>
      </c>
      <c r="B140" s="202">
        <f t="shared" si="112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111"/>
        <v>77766</v>
      </c>
      <c r="B141" s="202">
        <f t="shared" si="112"/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111"/>
        <v>77767</v>
      </c>
      <c r="B142" s="202">
        <f t="shared" si="11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111"/>
        <v>77768</v>
      </c>
      <c r="B143" s="202">
        <f t="shared" si="112"/>
        <v>0</v>
      </c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 t="shared" si="111"/>
        <v>77769</v>
      </c>
      <c r="B144" s="202">
        <f t="shared" si="112"/>
        <v>0</v>
      </c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11"/>
        <v>4501349738</v>
      </c>
      <c r="B145" s="202">
        <f t="shared" si="112"/>
        <v>0</v>
      </c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 t="shared" si="111"/>
        <v>4501349739</v>
      </c>
      <c r="B146" s="202">
        <f t="shared" si="112"/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 t="str">
        <f>C26</f>
        <v>CAPS</v>
      </c>
      <c r="B147" s="202" t="str">
        <f>F26</f>
        <v>8am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 t="str">
        <f>C27</f>
        <v>CAPS</v>
      </c>
      <c r="B148" s="202" t="e">
        <f>#REF!</f>
        <v>#REF!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>C28</f>
        <v>0</v>
      </c>
      <c r="B149" s="202">
        <f>F28</f>
        <v>0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 t="str">
        <f>C29</f>
        <v>CAPS</v>
      </c>
      <c r="B150" s="202" t="str">
        <f>F29</f>
        <v>11AM</v>
      </c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>
        <f>C31</f>
        <v>30040096</v>
      </c>
      <c r="B151" s="202" t="str">
        <f>F31</f>
        <v>7AM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 t="e">
        <f>#REF!</f>
        <v>#REF!</v>
      </c>
      <c r="B152" s="202" t="e">
        <f>#REF!</f>
        <v>#REF!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0"/>
      <c r="AP152" s="200"/>
      <c r="AQ152" s="200"/>
      <c r="AR152" s="200"/>
      <c r="AS152" s="200"/>
    </row>
    <row r="153" spans="1:45" x14ac:dyDescent="0.25">
      <c r="A153" s="200">
        <f t="shared" ref="A153:A163" si="113">C32</f>
        <v>0</v>
      </c>
      <c r="B153" s="202">
        <f t="shared" ref="B153:B163" si="114">F32</f>
        <v>0</v>
      </c>
    </row>
    <row r="154" spans="1:45" x14ac:dyDescent="0.25">
      <c r="A154" s="200">
        <f t="shared" si="113"/>
        <v>0</v>
      </c>
      <c r="B154" s="202">
        <f t="shared" si="114"/>
        <v>0</v>
      </c>
    </row>
    <row r="155" spans="1:45" x14ac:dyDescent="0.25">
      <c r="A155" s="200" t="str">
        <f t="shared" si="113"/>
        <v>P/U</v>
      </c>
      <c r="B155" s="202" t="str">
        <f t="shared" si="114"/>
        <v>Plan APT</v>
      </c>
    </row>
    <row r="156" spans="1:45" x14ac:dyDescent="0.25">
      <c r="A156" s="200">
        <f t="shared" si="113"/>
        <v>78244</v>
      </c>
      <c r="B156" s="202">
        <f t="shared" si="114"/>
        <v>0</v>
      </c>
    </row>
    <row r="157" spans="1:45" x14ac:dyDescent="0.25">
      <c r="A157" s="200">
        <f t="shared" si="113"/>
        <v>78300</v>
      </c>
      <c r="B157" s="202">
        <f t="shared" si="114"/>
        <v>0</v>
      </c>
    </row>
    <row r="158" spans="1:45" x14ac:dyDescent="0.25">
      <c r="A158" s="200">
        <f t="shared" si="113"/>
        <v>78301</v>
      </c>
      <c r="B158" s="202">
        <f t="shared" si="114"/>
        <v>0</v>
      </c>
    </row>
    <row r="159" spans="1:45" x14ac:dyDescent="0.25">
      <c r="A159" s="200">
        <f t="shared" si="113"/>
        <v>78302</v>
      </c>
      <c r="B159" s="202">
        <f t="shared" si="114"/>
        <v>0</v>
      </c>
    </row>
    <row r="160" spans="1:45" x14ac:dyDescent="0.25">
      <c r="A160" s="200">
        <f t="shared" si="113"/>
        <v>78303</v>
      </c>
      <c r="B160" s="202">
        <f t="shared" si="114"/>
        <v>0</v>
      </c>
    </row>
    <row r="161" spans="1:2" x14ac:dyDescent="0.25">
      <c r="A161" s="200">
        <f t="shared" si="113"/>
        <v>78304</v>
      </c>
      <c r="B161" s="202">
        <f t="shared" si="114"/>
        <v>0</v>
      </c>
    </row>
    <row r="162" spans="1:2" x14ac:dyDescent="0.25">
      <c r="A162" s="200">
        <f t="shared" si="113"/>
        <v>78305</v>
      </c>
      <c r="B162" s="202">
        <f t="shared" si="114"/>
        <v>0</v>
      </c>
    </row>
    <row r="163" spans="1:2" x14ac:dyDescent="0.25">
      <c r="A163" s="200">
        <f t="shared" si="113"/>
        <v>78306</v>
      </c>
      <c r="B163" s="202">
        <f t="shared" si="114"/>
        <v>0</v>
      </c>
    </row>
    <row r="164" spans="1:2" x14ac:dyDescent="0.25">
      <c r="A164" s="200">
        <f t="shared" ref="A164:A173" si="115">C45</f>
        <v>78309</v>
      </c>
      <c r="B164" s="202">
        <f t="shared" ref="B164:B173" si="116">F45</f>
        <v>0</v>
      </c>
    </row>
    <row r="165" spans="1:2" x14ac:dyDescent="0.25">
      <c r="A165" s="200">
        <f t="shared" si="115"/>
        <v>78311</v>
      </c>
      <c r="B165" s="202">
        <f t="shared" si="116"/>
        <v>0</v>
      </c>
    </row>
    <row r="166" spans="1:2" x14ac:dyDescent="0.25">
      <c r="A166" s="200">
        <f t="shared" si="115"/>
        <v>78312</v>
      </c>
      <c r="B166" s="202">
        <f t="shared" si="116"/>
        <v>0</v>
      </c>
    </row>
    <row r="167" spans="1:2" x14ac:dyDescent="0.25">
      <c r="A167" s="200">
        <f t="shared" si="115"/>
        <v>78313</v>
      </c>
      <c r="B167" s="202">
        <f t="shared" si="116"/>
        <v>0</v>
      </c>
    </row>
    <row r="168" spans="1:2" x14ac:dyDescent="0.25">
      <c r="A168" s="200">
        <f t="shared" si="115"/>
        <v>78314</v>
      </c>
      <c r="B168" s="202">
        <f t="shared" si="116"/>
        <v>0</v>
      </c>
    </row>
    <row r="169" spans="1:2" x14ac:dyDescent="0.25">
      <c r="A169" s="200">
        <f t="shared" si="115"/>
        <v>78315</v>
      </c>
      <c r="B169" s="202">
        <f t="shared" si="116"/>
        <v>0</v>
      </c>
    </row>
    <row r="170" spans="1:2" x14ac:dyDescent="0.25">
      <c r="A170" s="200">
        <f t="shared" si="115"/>
        <v>78316</v>
      </c>
      <c r="B170" s="202">
        <f t="shared" si="116"/>
        <v>0</v>
      </c>
    </row>
    <row r="171" spans="1:2" x14ac:dyDescent="0.25">
      <c r="A171" s="200">
        <f t="shared" si="115"/>
        <v>78317</v>
      </c>
      <c r="B171" s="202">
        <f t="shared" si="116"/>
        <v>0</v>
      </c>
    </row>
    <row r="172" spans="1:2" x14ac:dyDescent="0.25">
      <c r="A172" s="200">
        <f t="shared" si="115"/>
        <v>4501350579</v>
      </c>
      <c r="B172" s="202">
        <f t="shared" si="116"/>
        <v>0</v>
      </c>
    </row>
    <row r="173" spans="1:2" x14ac:dyDescent="0.25">
      <c r="A173" s="200">
        <f t="shared" si="115"/>
        <v>4501350580</v>
      </c>
      <c r="B173" s="202">
        <f t="shared" si="116"/>
        <v>0</v>
      </c>
    </row>
    <row r="174" spans="1:2" x14ac:dyDescent="0.25">
      <c r="A174" s="200" t="str">
        <f t="shared" ref="A174:A177" si="117">C57</f>
        <v>CHEP</v>
      </c>
      <c r="B174" s="202">
        <f t="shared" ref="B174:B177" si="118">F57</f>
        <v>0</v>
      </c>
    </row>
    <row r="175" spans="1:2" x14ac:dyDescent="0.25">
      <c r="A175" s="200" t="str">
        <f t="shared" si="117"/>
        <v>GPI</v>
      </c>
      <c r="B175" s="202" t="str">
        <f t="shared" si="118"/>
        <v>9AM</v>
      </c>
    </row>
    <row r="176" spans="1:2" x14ac:dyDescent="0.25">
      <c r="A176" s="200" t="str">
        <f t="shared" si="117"/>
        <v>GPI</v>
      </c>
      <c r="B176" s="202" t="str">
        <f t="shared" si="118"/>
        <v>7AM</v>
      </c>
    </row>
    <row r="177" spans="1:2" x14ac:dyDescent="0.25">
      <c r="A177" s="200" t="str">
        <f t="shared" si="117"/>
        <v>FILM</v>
      </c>
      <c r="B177" s="202" t="str">
        <f t="shared" si="118"/>
        <v>8AM</v>
      </c>
    </row>
    <row r="178" spans="1:2" x14ac:dyDescent="0.25">
      <c r="A178" s="200" t="e">
        <f>#REF!</f>
        <v>#REF!</v>
      </c>
      <c r="B178" s="202" t="e">
        <f>#REF!</f>
        <v>#REF!</v>
      </c>
    </row>
    <row r="179" spans="1:2" x14ac:dyDescent="0.25">
      <c r="A179" s="129">
        <f t="shared" ref="A179:A184" si="119">L5</f>
        <v>78223</v>
      </c>
      <c r="B179" s="203">
        <f t="shared" ref="B179:B184" si="120">O5</f>
        <v>0</v>
      </c>
    </row>
    <row r="180" spans="1:2" x14ac:dyDescent="0.25">
      <c r="A180" s="129">
        <f t="shared" si="119"/>
        <v>78234</v>
      </c>
      <c r="B180" s="203">
        <f t="shared" si="120"/>
        <v>0</v>
      </c>
    </row>
    <row r="181" spans="1:2" x14ac:dyDescent="0.25">
      <c r="A181" s="129">
        <f t="shared" si="119"/>
        <v>78255</v>
      </c>
      <c r="B181" s="203">
        <f t="shared" si="120"/>
        <v>0</v>
      </c>
    </row>
    <row r="182" spans="1:2" x14ac:dyDescent="0.25">
      <c r="A182" s="129">
        <f t="shared" si="119"/>
        <v>78266</v>
      </c>
      <c r="B182" s="203">
        <f t="shared" si="120"/>
        <v>0</v>
      </c>
    </row>
    <row r="183" spans="1:2" x14ac:dyDescent="0.25">
      <c r="A183" s="129">
        <f t="shared" si="119"/>
        <v>78272</v>
      </c>
      <c r="B183" s="203">
        <f t="shared" si="120"/>
        <v>0</v>
      </c>
    </row>
    <row r="184" spans="1:2" x14ac:dyDescent="0.25">
      <c r="A184" s="129">
        <f t="shared" si="119"/>
        <v>78278</v>
      </c>
      <c r="B184" s="203">
        <f t="shared" si="120"/>
        <v>0</v>
      </c>
    </row>
    <row r="185" spans="1:2" x14ac:dyDescent="0.25">
      <c r="A185" s="129">
        <f t="shared" ref="A185:A195" si="121">L13</f>
        <v>78284</v>
      </c>
      <c r="B185" s="203">
        <f t="shared" ref="B185:B195" si="122">O13</f>
        <v>0</v>
      </c>
    </row>
    <row r="186" spans="1:2" x14ac:dyDescent="0.25">
      <c r="A186" s="129">
        <f t="shared" si="121"/>
        <v>78285</v>
      </c>
      <c r="B186" s="203">
        <f t="shared" si="122"/>
        <v>0</v>
      </c>
    </row>
    <row r="187" spans="1:2" x14ac:dyDescent="0.25">
      <c r="A187" s="129">
        <f t="shared" si="121"/>
        <v>78286</v>
      </c>
      <c r="B187" s="203">
        <f t="shared" si="122"/>
        <v>0</v>
      </c>
    </row>
    <row r="188" spans="1:2" x14ac:dyDescent="0.25">
      <c r="A188" s="129">
        <f t="shared" si="121"/>
        <v>78287</v>
      </c>
      <c r="B188" s="203">
        <f t="shared" si="122"/>
        <v>0</v>
      </c>
    </row>
    <row r="189" spans="1:2" x14ac:dyDescent="0.25">
      <c r="A189" s="129">
        <f t="shared" si="121"/>
        <v>78298</v>
      </c>
      <c r="B189" s="203">
        <f t="shared" si="122"/>
        <v>0</v>
      </c>
    </row>
    <row r="190" spans="1:2" x14ac:dyDescent="0.25">
      <c r="A190" s="129">
        <f t="shared" si="121"/>
        <v>78299</v>
      </c>
      <c r="B190" s="203">
        <f t="shared" si="122"/>
        <v>0</v>
      </c>
    </row>
    <row r="191" spans="1:2" x14ac:dyDescent="0.25">
      <c r="A191" s="129">
        <f t="shared" si="121"/>
        <v>78310</v>
      </c>
      <c r="B191" s="203">
        <f t="shared" si="122"/>
        <v>0</v>
      </c>
    </row>
    <row r="192" spans="1:2" x14ac:dyDescent="0.25">
      <c r="A192" s="129">
        <f t="shared" si="121"/>
        <v>78321</v>
      </c>
      <c r="B192" s="203">
        <f t="shared" si="122"/>
        <v>0</v>
      </c>
    </row>
    <row r="193" spans="1:2" x14ac:dyDescent="0.25">
      <c r="A193" s="129">
        <f t="shared" si="121"/>
        <v>78327</v>
      </c>
      <c r="B193" s="203">
        <f t="shared" si="122"/>
        <v>0</v>
      </c>
    </row>
    <row r="194" spans="1:2" x14ac:dyDescent="0.25">
      <c r="A194" s="129">
        <f t="shared" si="121"/>
        <v>78329</v>
      </c>
      <c r="B194" s="203">
        <f t="shared" si="122"/>
        <v>0</v>
      </c>
    </row>
    <row r="195" spans="1:2" x14ac:dyDescent="0.25">
      <c r="A195" s="129">
        <f t="shared" si="121"/>
        <v>4501349999</v>
      </c>
      <c r="B195" s="203">
        <f t="shared" si="122"/>
        <v>0</v>
      </c>
    </row>
    <row r="196" spans="1:2" x14ac:dyDescent="0.25">
      <c r="A196" s="129" t="str">
        <f>L26</f>
        <v>CHEP</v>
      </c>
      <c r="B196" s="203">
        <f>O26</f>
        <v>0</v>
      </c>
    </row>
    <row r="197" spans="1:2" x14ac:dyDescent="0.25">
      <c r="A197" s="129" t="str">
        <f>L27</f>
        <v>CAPS</v>
      </c>
      <c r="B197" s="203" t="str">
        <f>O27</f>
        <v>9AM</v>
      </c>
    </row>
    <row r="198" spans="1:2" x14ac:dyDescent="0.25">
      <c r="A198" s="129" t="str">
        <f>L28</f>
        <v>PCA</v>
      </c>
      <c r="B198" s="203" t="str">
        <f>O28</f>
        <v>8AM</v>
      </c>
    </row>
    <row r="199" spans="1:2" x14ac:dyDescent="0.25">
      <c r="A199" s="129" t="str">
        <f>L29</f>
        <v>CAPS</v>
      </c>
      <c r="B199" s="203" t="str">
        <f>O29</f>
        <v>12PM</v>
      </c>
    </row>
    <row r="200" spans="1:2" x14ac:dyDescent="0.25">
      <c r="A200" s="129" t="str">
        <f>L31</f>
        <v>CAPS</v>
      </c>
      <c r="B200" s="203" t="str">
        <f>O31</f>
        <v>11AM</v>
      </c>
    </row>
    <row r="201" spans="1:2" x14ac:dyDescent="0.25">
      <c r="A201" s="129" t="e">
        <f>#REF!</f>
        <v>#REF!</v>
      </c>
      <c r="B201" s="203" t="e">
        <f>#REF!</f>
        <v>#REF!</v>
      </c>
    </row>
    <row r="202" spans="1:2" x14ac:dyDescent="0.25">
      <c r="A202" s="129">
        <f t="shared" ref="A202:A212" si="123">L32</f>
        <v>0</v>
      </c>
      <c r="B202" s="203">
        <f t="shared" ref="B202:B212" si="124">O32</f>
        <v>0</v>
      </c>
    </row>
    <row r="203" spans="1:2" x14ac:dyDescent="0.25">
      <c r="A203" s="129">
        <f t="shared" si="123"/>
        <v>0</v>
      </c>
      <c r="B203" s="203">
        <f t="shared" si="124"/>
        <v>0</v>
      </c>
    </row>
    <row r="204" spans="1:2" x14ac:dyDescent="0.25">
      <c r="A204" s="129" t="str">
        <f t="shared" si="123"/>
        <v>P/U</v>
      </c>
      <c r="B204" s="203" t="str">
        <f t="shared" si="124"/>
        <v>Plan APT</v>
      </c>
    </row>
    <row r="205" spans="1:2" x14ac:dyDescent="0.25">
      <c r="A205" s="129">
        <f t="shared" si="123"/>
        <v>78227</v>
      </c>
      <c r="B205" s="203">
        <f t="shared" si="124"/>
        <v>0</v>
      </c>
    </row>
    <row r="206" spans="1:2" x14ac:dyDescent="0.25">
      <c r="A206" s="129">
        <f t="shared" si="123"/>
        <v>78228</v>
      </c>
      <c r="B206" s="203">
        <f t="shared" si="124"/>
        <v>0</v>
      </c>
    </row>
    <row r="207" spans="1:2" x14ac:dyDescent="0.25">
      <c r="A207" s="129">
        <f t="shared" si="123"/>
        <v>78229</v>
      </c>
      <c r="B207" s="203">
        <f t="shared" si="124"/>
        <v>0</v>
      </c>
    </row>
    <row r="208" spans="1:2" x14ac:dyDescent="0.25">
      <c r="A208" s="129">
        <f t="shared" si="123"/>
        <v>78230</v>
      </c>
      <c r="B208" s="203">
        <f t="shared" si="124"/>
        <v>0</v>
      </c>
    </row>
    <row r="209" spans="1:2" x14ac:dyDescent="0.25">
      <c r="A209" s="129">
        <f t="shared" si="123"/>
        <v>78231</v>
      </c>
      <c r="B209" s="203">
        <f t="shared" si="124"/>
        <v>0</v>
      </c>
    </row>
    <row r="210" spans="1:2" x14ac:dyDescent="0.25">
      <c r="A210" s="129">
        <f t="shared" si="123"/>
        <v>78232</v>
      </c>
      <c r="B210" s="203">
        <f t="shared" si="124"/>
        <v>0</v>
      </c>
    </row>
    <row r="211" spans="1:2" x14ac:dyDescent="0.25">
      <c r="A211" s="129">
        <f t="shared" si="123"/>
        <v>78233</v>
      </c>
      <c r="B211" s="203">
        <f t="shared" si="124"/>
        <v>0</v>
      </c>
    </row>
    <row r="212" spans="1:2" x14ac:dyDescent="0.25">
      <c r="A212" s="129">
        <f t="shared" si="123"/>
        <v>78235</v>
      </c>
      <c r="B212" s="203">
        <f t="shared" si="124"/>
        <v>0</v>
      </c>
    </row>
    <row r="213" spans="1:2" x14ac:dyDescent="0.25">
      <c r="A213" s="129">
        <f t="shared" ref="A213:A222" si="125">L45</f>
        <v>78238</v>
      </c>
      <c r="B213" s="203">
        <f t="shared" ref="B213:B222" si="126">O45</f>
        <v>0</v>
      </c>
    </row>
    <row r="214" spans="1:2" x14ac:dyDescent="0.25">
      <c r="A214" s="129">
        <f t="shared" si="125"/>
        <v>78239</v>
      </c>
      <c r="B214" s="203">
        <f t="shared" si="126"/>
        <v>0</v>
      </c>
    </row>
    <row r="215" spans="1:2" x14ac:dyDescent="0.25">
      <c r="A215" s="129">
        <f t="shared" si="125"/>
        <v>78240</v>
      </c>
      <c r="B215" s="203">
        <f t="shared" si="126"/>
        <v>0</v>
      </c>
    </row>
    <row r="216" spans="1:2" x14ac:dyDescent="0.25">
      <c r="A216" s="129">
        <f t="shared" si="125"/>
        <v>78241</v>
      </c>
      <c r="B216" s="203">
        <f t="shared" si="126"/>
        <v>0</v>
      </c>
    </row>
    <row r="217" spans="1:2" x14ac:dyDescent="0.25">
      <c r="A217" s="129">
        <f t="shared" si="125"/>
        <v>78242</v>
      </c>
      <c r="B217" s="203">
        <f t="shared" si="126"/>
        <v>0</v>
      </c>
    </row>
    <row r="218" spans="1:2" x14ac:dyDescent="0.25">
      <c r="A218" s="129">
        <f t="shared" si="125"/>
        <v>78243</v>
      </c>
      <c r="B218" s="203">
        <f t="shared" si="126"/>
        <v>0</v>
      </c>
    </row>
    <row r="219" spans="1:2" x14ac:dyDescent="0.25">
      <c r="A219" s="129">
        <f t="shared" si="125"/>
        <v>78332</v>
      </c>
      <c r="B219" s="203">
        <f t="shared" si="126"/>
        <v>0</v>
      </c>
    </row>
    <row r="220" spans="1:2" x14ac:dyDescent="0.25">
      <c r="A220" s="129">
        <f t="shared" si="125"/>
        <v>78333</v>
      </c>
      <c r="B220" s="203">
        <f t="shared" si="126"/>
        <v>0</v>
      </c>
    </row>
    <row r="221" spans="1:2" x14ac:dyDescent="0.25">
      <c r="A221" s="129">
        <f t="shared" si="125"/>
        <v>4501350811</v>
      </c>
      <c r="B221" s="203">
        <f t="shared" si="126"/>
        <v>0</v>
      </c>
    </row>
    <row r="222" spans="1:2" x14ac:dyDescent="0.25">
      <c r="A222" s="129">
        <f t="shared" si="125"/>
        <v>4501350812</v>
      </c>
      <c r="B222" s="203">
        <f t="shared" si="126"/>
        <v>0</v>
      </c>
    </row>
    <row r="223" spans="1:2" x14ac:dyDescent="0.25">
      <c r="A223" s="129" t="str">
        <f t="shared" ref="A223:A226" si="127">L57</f>
        <v>CHEP</v>
      </c>
      <c r="B223" s="203">
        <f t="shared" ref="B223:B226" si="128">O57</f>
        <v>0</v>
      </c>
    </row>
    <row r="224" spans="1:2" x14ac:dyDescent="0.25">
      <c r="A224" s="129" t="str">
        <f t="shared" si="127"/>
        <v>PCA</v>
      </c>
      <c r="B224" s="203" t="str">
        <f t="shared" si="128"/>
        <v>7AM</v>
      </c>
    </row>
    <row r="225" spans="1:2" x14ac:dyDescent="0.25">
      <c r="A225" s="129" t="str">
        <f t="shared" si="127"/>
        <v>CAP</v>
      </c>
      <c r="B225" s="203" t="e">
        <f>#REF!</f>
        <v>#REF!</v>
      </c>
    </row>
    <row r="226" spans="1:2" x14ac:dyDescent="0.25">
      <c r="A226" s="129" t="str">
        <f t="shared" si="127"/>
        <v>CAPS</v>
      </c>
      <c r="B226" s="203">
        <f t="shared" si="128"/>
        <v>0</v>
      </c>
    </row>
    <row r="227" spans="1:2" x14ac:dyDescent="0.25">
      <c r="A227" s="129" t="e">
        <f>#REF!</f>
        <v>#REF!</v>
      </c>
      <c r="B227" s="203" t="e">
        <f>#REF!</f>
        <v>#REF!</v>
      </c>
    </row>
    <row r="228" spans="1:2" x14ac:dyDescent="0.25">
      <c r="A228" s="129">
        <f t="shared" ref="A228:A233" si="129">U5</f>
        <v>78273</v>
      </c>
      <c r="B228" s="203">
        <f t="shared" ref="B228:B233" si="130">X5</f>
        <v>0</v>
      </c>
    </row>
    <row r="229" spans="1:2" x14ac:dyDescent="0.25">
      <c r="A229" s="129">
        <f t="shared" si="129"/>
        <v>78274</v>
      </c>
      <c r="B229" s="203">
        <f t="shared" si="130"/>
        <v>0</v>
      </c>
    </row>
    <row r="230" spans="1:2" x14ac:dyDescent="0.25">
      <c r="A230" s="129">
        <f t="shared" si="129"/>
        <v>78275</v>
      </c>
      <c r="B230" s="203">
        <f t="shared" si="130"/>
        <v>0</v>
      </c>
    </row>
    <row r="231" spans="1:2" x14ac:dyDescent="0.25">
      <c r="A231" s="129">
        <f t="shared" si="129"/>
        <v>78276</v>
      </c>
      <c r="B231" s="203">
        <f t="shared" si="130"/>
        <v>0</v>
      </c>
    </row>
    <row r="232" spans="1:2" x14ac:dyDescent="0.25">
      <c r="A232" s="129">
        <f t="shared" si="129"/>
        <v>78277</v>
      </c>
      <c r="B232" s="203">
        <f t="shared" si="130"/>
        <v>0</v>
      </c>
    </row>
    <row r="233" spans="1:2" x14ac:dyDescent="0.25">
      <c r="A233" s="129">
        <f t="shared" si="129"/>
        <v>78279</v>
      </c>
      <c r="B233" s="203">
        <f t="shared" si="130"/>
        <v>0</v>
      </c>
    </row>
    <row r="234" spans="1:2" x14ac:dyDescent="0.25">
      <c r="A234" s="129">
        <f t="shared" ref="A234:A244" si="131">U13</f>
        <v>78318</v>
      </c>
      <c r="B234" s="203">
        <f t="shared" ref="B234:B244" si="132">X13</f>
        <v>0</v>
      </c>
    </row>
    <row r="235" spans="1:2" x14ac:dyDescent="0.25">
      <c r="A235" s="129">
        <f t="shared" si="131"/>
        <v>78319</v>
      </c>
      <c r="B235" s="203">
        <f t="shared" si="132"/>
        <v>0</v>
      </c>
    </row>
    <row r="236" spans="1:2" x14ac:dyDescent="0.25">
      <c r="A236" s="129">
        <f t="shared" si="131"/>
        <v>78320</v>
      </c>
      <c r="B236" s="203">
        <f t="shared" si="132"/>
        <v>0</v>
      </c>
    </row>
    <row r="237" spans="1:2" x14ac:dyDescent="0.25">
      <c r="A237" s="129">
        <f t="shared" si="131"/>
        <v>78322</v>
      </c>
      <c r="B237" s="203">
        <f t="shared" si="132"/>
        <v>0</v>
      </c>
    </row>
    <row r="238" spans="1:2" x14ac:dyDescent="0.25">
      <c r="A238" s="129">
        <f t="shared" si="131"/>
        <v>78323</v>
      </c>
      <c r="B238" s="203">
        <f t="shared" si="132"/>
        <v>0</v>
      </c>
    </row>
    <row r="239" spans="1:2" x14ac:dyDescent="0.25">
      <c r="A239" s="129">
        <f t="shared" si="131"/>
        <v>78324</v>
      </c>
      <c r="B239" s="203">
        <f t="shared" si="132"/>
        <v>0</v>
      </c>
    </row>
    <row r="240" spans="1:2" x14ac:dyDescent="0.25">
      <c r="A240" s="129">
        <f t="shared" si="131"/>
        <v>78325</v>
      </c>
      <c r="B240" s="203">
        <f t="shared" si="132"/>
        <v>0</v>
      </c>
    </row>
    <row r="241" spans="1:2" x14ac:dyDescent="0.25">
      <c r="A241" s="129">
        <f t="shared" si="131"/>
        <v>78326</v>
      </c>
      <c r="B241" s="203">
        <f t="shared" si="132"/>
        <v>0</v>
      </c>
    </row>
    <row r="242" spans="1:2" x14ac:dyDescent="0.25">
      <c r="A242" s="129">
        <f t="shared" si="131"/>
        <v>78330</v>
      </c>
      <c r="B242" s="203">
        <f t="shared" si="132"/>
        <v>0</v>
      </c>
    </row>
    <row r="243" spans="1:2" x14ac:dyDescent="0.25">
      <c r="A243" s="129">
        <f t="shared" si="131"/>
        <v>78331</v>
      </c>
      <c r="B243" s="203">
        <f t="shared" si="132"/>
        <v>0</v>
      </c>
    </row>
    <row r="244" spans="1:2" x14ac:dyDescent="0.25">
      <c r="A244" s="129">
        <f t="shared" si="131"/>
        <v>4501350202</v>
      </c>
      <c r="B244" s="203">
        <f t="shared" si="132"/>
        <v>0</v>
      </c>
    </row>
    <row r="245" spans="1:2" x14ac:dyDescent="0.25">
      <c r="A245" s="129" t="str">
        <f>U26</f>
        <v>CHEP</v>
      </c>
      <c r="B245" s="203">
        <f>X26</f>
        <v>0</v>
      </c>
    </row>
    <row r="246" spans="1:2" x14ac:dyDescent="0.25">
      <c r="A246" s="129" t="str">
        <f>U27</f>
        <v>GPI</v>
      </c>
      <c r="B246" s="203" t="str">
        <f>X27</f>
        <v>12PM</v>
      </c>
    </row>
    <row r="247" spans="1:2" x14ac:dyDescent="0.25">
      <c r="A247" s="129" t="str">
        <f>U28</f>
        <v>GPI</v>
      </c>
      <c r="B247" s="203" t="str">
        <f>X28</f>
        <v>8AM</v>
      </c>
    </row>
    <row r="248" spans="1:2" x14ac:dyDescent="0.25">
      <c r="A248" s="129" t="str">
        <f>U29</f>
        <v>FILM</v>
      </c>
      <c r="B248" s="203" t="str">
        <f>X29</f>
        <v>7AM</v>
      </c>
    </row>
    <row r="249" spans="1:2" x14ac:dyDescent="0.25">
      <c r="A249" s="129" t="str">
        <f>U31</f>
        <v>GPI</v>
      </c>
      <c r="B249" s="203" t="str">
        <f>X31</f>
        <v>10AM</v>
      </c>
    </row>
    <row r="250" spans="1:2" x14ac:dyDescent="0.25">
      <c r="A250" s="129" t="e">
        <f>#REF!</f>
        <v>#REF!</v>
      </c>
      <c r="B250" s="203" t="e">
        <f>#REF!</f>
        <v>#REF!</v>
      </c>
    </row>
    <row r="251" spans="1:2" x14ac:dyDescent="0.25">
      <c r="A251" s="129">
        <f t="shared" ref="A251:A261" si="133">U32</f>
        <v>0</v>
      </c>
      <c r="B251" s="203">
        <f t="shared" ref="B251:B261" si="134">X32</f>
        <v>0</v>
      </c>
    </row>
    <row r="252" spans="1:2" x14ac:dyDescent="0.25">
      <c r="A252" s="129">
        <f t="shared" si="133"/>
        <v>0</v>
      </c>
      <c r="B252" s="203">
        <f t="shared" si="134"/>
        <v>0</v>
      </c>
    </row>
    <row r="253" spans="1:2" x14ac:dyDescent="0.25">
      <c r="A253" s="129" t="str">
        <f t="shared" si="133"/>
        <v>P/U</v>
      </c>
      <c r="B253" s="203" t="str">
        <f t="shared" si="134"/>
        <v>Plan APT</v>
      </c>
    </row>
    <row r="254" spans="1:2" x14ac:dyDescent="0.25">
      <c r="A254" s="129">
        <f t="shared" si="133"/>
        <v>78218</v>
      </c>
      <c r="B254" s="203">
        <f t="shared" si="134"/>
        <v>0</v>
      </c>
    </row>
    <row r="255" spans="1:2" x14ac:dyDescent="0.25">
      <c r="A255" s="129">
        <f t="shared" si="133"/>
        <v>78219</v>
      </c>
      <c r="B255" s="203">
        <f t="shared" si="134"/>
        <v>0</v>
      </c>
    </row>
    <row r="256" spans="1:2" x14ac:dyDescent="0.25">
      <c r="A256" s="129">
        <f t="shared" si="133"/>
        <v>78220</v>
      </c>
      <c r="B256" s="203">
        <f t="shared" si="134"/>
        <v>0</v>
      </c>
    </row>
    <row r="257" spans="1:2" x14ac:dyDescent="0.25">
      <c r="A257" s="129">
        <f t="shared" si="133"/>
        <v>78221</v>
      </c>
      <c r="B257" s="203">
        <f t="shared" si="134"/>
        <v>0</v>
      </c>
    </row>
    <row r="258" spans="1:2" x14ac:dyDescent="0.25">
      <c r="A258" s="129">
        <f t="shared" si="133"/>
        <v>78222</v>
      </c>
      <c r="B258" s="203">
        <f t="shared" si="134"/>
        <v>0</v>
      </c>
    </row>
    <row r="259" spans="1:2" x14ac:dyDescent="0.25">
      <c r="A259" s="129">
        <f t="shared" si="133"/>
        <v>78224</v>
      </c>
      <c r="B259" s="203">
        <f t="shared" si="134"/>
        <v>0</v>
      </c>
    </row>
    <row r="260" spans="1:2" x14ac:dyDescent="0.25">
      <c r="A260" s="129">
        <f t="shared" si="133"/>
        <v>78225</v>
      </c>
      <c r="B260" s="203">
        <f t="shared" si="134"/>
        <v>0</v>
      </c>
    </row>
    <row r="261" spans="1:2" x14ac:dyDescent="0.25">
      <c r="A261" s="129">
        <f t="shared" si="133"/>
        <v>78226</v>
      </c>
      <c r="B261" s="203">
        <f t="shared" si="134"/>
        <v>0</v>
      </c>
    </row>
    <row r="262" spans="1:2" x14ac:dyDescent="0.25">
      <c r="A262" s="129">
        <f t="shared" ref="A262:A270" si="135">U45</f>
        <v>78267</v>
      </c>
      <c r="B262" s="203">
        <f t="shared" ref="B262:B271" si="136">X45</f>
        <v>0</v>
      </c>
    </row>
    <row r="263" spans="1:2" x14ac:dyDescent="0.25">
      <c r="A263" s="129">
        <f t="shared" si="135"/>
        <v>78268</v>
      </c>
      <c r="B263" s="203">
        <f t="shared" si="136"/>
        <v>0</v>
      </c>
    </row>
    <row r="264" spans="1:2" x14ac:dyDescent="0.25">
      <c r="A264" s="129">
        <f t="shared" si="135"/>
        <v>78269</v>
      </c>
      <c r="B264" s="203">
        <f t="shared" si="136"/>
        <v>0</v>
      </c>
    </row>
    <row r="265" spans="1:2" x14ac:dyDescent="0.25">
      <c r="A265" s="129">
        <f t="shared" si="135"/>
        <v>78270</v>
      </c>
      <c r="B265" s="203">
        <f t="shared" si="136"/>
        <v>0</v>
      </c>
    </row>
    <row r="266" spans="1:2" x14ac:dyDescent="0.25">
      <c r="A266" s="129">
        <f t="shared" si="135"/>
        <v>78271</v>
      </c>
      <c r="B266" s="203">
        <f t="shared" si="136"/>
        <v>0</v>
      </c>
    </row>
    <row r="267" spans="1:2" x14ac:dyDescent="0.25">
      <c r="A267" s="129">
        <f t="shared" si="135"/>
        <v>78334</v>
      </c>
      <c r="B267" s="203">
        <f t="shared" si="136"/>
        <v>0</v>
      </c>
    </row>
    <row r="268" spans="1:2" x14ac:dyDescent="0.25">
      <c r="A268" s="129">
        <f t="shared" si="135"/>
        <v>78335</v>
      </c>
      <c r="B268" s="203">
        <f t="shared" si="136"/>
        <v>0</v>
      </c>
    </row>
    <row r="269" spans="1:2" x14ac:dyDescent="0.25">
      <c r="A269" s="129">
        <f t="shared" si="135"/>
        <v>4501351297</v>
      </c>
      <c r="B269" s="203">
        <f t="shared" si="136"/>
        <v>0</v>
      </c>
    </row>
    <row r="270" spans="1:2" x14ac:dyDescent="0.25">
      <c r="A270" s="129">
        <f t="shared" si="135"/>
        <v>4501351298</v>
      </c>
      <c r="B270" s="203">
        <f t="shared" si="136"/>
        <v>0</v>
      </c>
    </row>
    <row r="271" spans="1:2" x14ac:dyDescent="0.25">
      <c r="A271" s="129" t="str">
        <f>U54</f>
        <v>NO SHIPMENT</v>
      </c>
      <c r="B271" s="203">
        <f t="shared" si="136"/>
        <v>0</v>
      </c>
    </row>
    <row r="272" spans="1:2" x14ac:dyDescent="0.25">
      <c r="A272" s="129" t="str">
        <f t="shared" ref="A272:A275" si="137">U57</f>
        <v>CHEP</v>
      </c>
      <c r="B272" s="203" t="str">
        <f>X58</f>
        <v>8AM</v>
      </c>
    </row>
    <row r="273" spans="1:2" x14ac:dyDescent="0.25">
      <c r="A273" s="129" t="str">
        <f t="shared" si="137"/>
        <v>CAP</v>
      </c>
      <c r="B273" s="203" t="e">
        <f>#REF!</f>
        <v>#REF!</v>
      </c>
    </row>
    <row r="274" spans="1:2" x14ac:dyDescent="0.25">
      <c r="A274" s="129" t="str">
        <f t="shared" si="137"/>
        <v>CAPS</v>
      </c>
      <c r="B274" s="203" t="str">
        <f t="shared" ref="B274:B275" si="138">X59</f>
        <v>12PM</v>
      </c>
    </row>
    <row r="275" spans="1:2" x14ac:dyDescent="0.25">
      <c r="A275" s="129" t="str">
        <f t="shared" si="137"/>
        <v>GPI</v>
      </c>
      <c r="B275" s="203" t="str">
        <f t="shared" si="138"/>
        <v>10AM</v>
      </c>
    </row>
    <row r="276" spans="1:2" x14ac:dyDescent="0.25">
      <c r="A276" s="129" t="e">
        <f>#REF!</f>
        <v>#REF!</v>
      </c>
      <c r="B276" s="203" t="e">
        <f>#REF!</f>
        <v>#REF!</v>
      </c>
    </row>
  </sheetData>
  <sheetProtection formatCells="0" formatColumns="0" formatRows="0"/>
  <mergeCells count="20">
    <mergeCell ref="R74:R80"/>
    <mergeCell ref="U74:U80"/>
    <mergeCell ref="AB33:AJ33"/>
    <mergeCell ref="U54:V54"/>
    <mergeCell ref="C80:D82"/>
    <mergeCell ref="A63:I63"/>
    <mergeCell ref="L64:L70"/>
    <mergeCell ref="O64:O70"/>
    <mergeCell ref="R64:R70"/>
    <mergeCell ref="U64:U70"/>
    <mergeCell ref="L74:L80"/>
    <mergeCell ref="O74:O80"/>
    <mergeCell ref="A1:B1"/>
    <mergeCell ref="A3:I3"/>
    <mergeCell ref="J3:R3"/>
    <mergeCell ref="S3:AA3"/>
    <mergeCell ref="A33:I33"/>
    <mergeCell ref="J33:R33"/>
    <mergeCell ref="S33:AA33"/>
    <mergeCell ref="C24:D24"/>
  </mergeCells>
  <conditionalFormatting sqref="AB33 J32:J33 S32:S33 S63 AB35:AB41 J63 AB47:AB48 A32:A33 A91 H101:H102 J83:J91 J93:J100 S81:S102 A101:A103 A28:A30 A15:A26 AK62:AK102 AB71:AB102 AB50:AB63 A49:A56 S49:S56">
    <cfRule type="cellIs" dxfId="4477" priority="345" operator="equal">
      <formula>"SLC"</formula>
    </cfRule>
  </conditionalFormatting>
  <conditionalFormatting sqref="AB33 J32:J33 S32:S33 S63 AB35:AB41 J63 AB47:AB48 A32:A33 A91 H101:H102 J83:J91 J93:J100 S81:S102 A101:A103 A28:A30 A15:A26 AK62:AK102 AB71:AB102 AB50:AB63 A49:A56 S49:S56">
    <cfRule type="cellIs" dxfId="4476" priority="341" operator="equal">
      <formula>"IDF"</formula>
    </cfRule>
    <cfRule type="cellIs" dxfId="4475" priority="342" operator="equal">
      <formula>"Costco"</formula>
    </cfRule>
    <cfRule type="cellIs" dxfId="4474" priority="343" operator="equal">
      <formula>"Gutzy"</formula>
    </cfRule>
    <cfRule type="cellIs" dxfId="4473" priority="344" operator="equal">
      <formula>"LCP"</formula>
    </cfRule>
  </conditionalFormatting>
  <conditionalFormatting sqref="S63 AB35:AB41 J63 AB47:AB48 A91 H101:H102 J83:J91 J93:J100 S81:S102 A101:A102 A28:A30 A15:A26 AB71:AB102 AB50:AB63 A49:A56 S49:S56">
    <cfRule type="cellIs" dxfId="4472" priority="340" operator="equal">
      <formula>"Receiving"</formula>
    </cfRule>
  </conditionalFormatting>
  <conditionalFormatting sqref="AB49">
    <cfRule type="cellIs" dxfId="4471" priority="339" operator="equal">
      <formula>"SLC"</formula>
    </cfRule>
  </conditionalFormatting>
  <conditionalFormatting sqref="AB49">
    <cfRule type="cellIs" dxfId="4470" priority="335" operator="equal">
      <formula>"IDF"</formula>
    </cfRule>
    <cfRule type="cellIs" dxfId="4469" priority="336" operator="equal">
      <formula>"Costco"</formula>
    </cfRule>
    <cfRule type="cellIs" dxfId="4468" priority="337" operator="equal">
      <formula>"Gutzy"</formula>
    </cfRule>
    <cfRule type="cellIs" dxfId="4467" priority="338" operator="equal">
      <formula>"LCP"</formula>
    </cfRule>
  </conditionalFormatting>
  <conditionalFormatting sqref="AB49">
    <cfRule type="cellIs" dxfId="4466" priority="334" operator="equal">
      <formula>"Receiving"</formula>
    </cfRule>
  </conditionalFormatting>
  <conditionalFormatting sqref="AB42">
    <cfRule type="cellIs" dxfId="4465" priority="333" operator="equal">
      <formula>"SLC"</formula>
    </cfRule>
  </conditionalFormatting>
  <conditionalFormatting sqref="AB42">
    <cfRule type="cellIs" dxfId="4464" priority="329" operator="equal">
      <formula>"IDF"</formula>
    </cfRule>
    <cfRule type="cellIs" dxfId="4463" priority="330" operator="equal">
      <formula>"Costco"</formula>
    </cfRule>
    <cfRule type="cellIs" dxfId="4462" priority="331" operator="equal">
      <formula>"Gutzy"</formula>
    </cfRule>
    <cfRule type="cellIs" dxfId="4461" priority="332" operator="equal">
      <formula>"LCP"</formula>
    </cfRule>
  </conditionalFormatting>
  <conditionalFormatting sqref="AB42">
    <cfRule type="cellIs" dxfId="4460" priority="328" operator="equal">
      <formula>"Receiving"</formula>
    </cfRule>
  </conditionalFormatting>
  <conditionalFormatting sqref="AB43:AB45">
    <cfRule type="cellIs" dxfId="4459" priority="327" operator="equal">
      <formula>"SLC"</formula>
    </cfRule>
  </conditionalFormatting>
  <conditionalFormatting sqref="AB43:AB45">
    <cfRule type="cellIs" dxfId="4458" priority="323" operator="equal">
      <formula>"IDF"</formula>
    </cfRule>
    <cfRule type="cellIs" dxfId="4457" priority="324" operator="equal">
      <formula>"Costco"</formula>
    </cfRule>
    <cfRule type="cellIs" dxfId="4456" priority="325" operator="equal">
      <formula>"Gutzy"</formula>
    </cfRule>
    <cfRule type="cellIs" dxfId="4455" priority="326" operator="equal">
      <formula>"LCP"</formula>
    </cfRule>
  </conditionalFormatting>
  <conditionalFormatting sqref="AB43:AB45">
    <cfRule type="cellIs" dxfId="4454" priority="322" operator="equal">
      <formula>"Receiving"</formula>
    </cfRule>
  </conditionalFormatting>
  <conditionalFormatting sqref="AB46">
    <cfRule type="cellIs" dxfId="4453" priority="321" operator="equal">
      <formula>"SLC"</formula>
    </cfRule>
  </conditionalFormatting>
  <conditionalFormatting sqref="AB46">
    <cfRule type="cellIs" dxfId="4452" priority="317" operator="equal">
      <formula>"IDF"</formula>
    </cfRule>
    <cfRule type="cellIs" dxfId="4451" priority="318" operator="equal">
      <formula>"Costco"</formula>
    </cfRule>
    <cfRule type="cellIs" dxfId="4450" priority="319" operator="equal">
      <formula>"Gutzy"</formula>
    </cfRule>
    <cfRule type="cellIs" dxfId="4449" priority="320" operator="equal">
      <formula>"LCP"</formula>
    </cfRule>
  </conditionalFormatting>
  <conditionalFormatting sqref="AB46">
    <cfRule type="cellIs" dxfId="4448" priority="316" operator="equal">
      <formula>"Receiving"</formula>
    </cfRule>
  </conditionalFormatting>
  <conditionalFormatting sqref="I103">
    <cfRule type="cellIs" dxfId="4447" priority="315" operator="equal">
      <formula>"SLC"</formula>
    </cfRule>
  </conditionalFormatting>
  <conditionalFormatting sqref="I103">
    <cfRule type="cellIs" dxfId="4446" priority="311" operator="equal">
      <formula>"IDF"</formula>
    </cfRule>
    <cfRule type="cellIs" dxfId="4445" priority="312" operator="equal">
      <formula>"Costco"</formula>
    </cfRule>
    <cfRule type="cellIs" dxfId="4444" priority="313" operator="equal">
      <formula>"Gutzy"</formula>
    </cfRule>
    <cfRule type="cellIs" dxfId="4443" priority="314" operator="equal">
      <formula>"LCP"</formula>
    </cfRule>
  </conditionalFormatting>
  <conditionalFormatting sqref="Q103">
    <cfRule type="cellIs" dxfId="4442" priority="310" operator="equal">
      <formula>"SLC"</formula>
    </cfRule>
  </conditionalFormatting>
  <conditionalFormatting sqref="Q103">
    <cfRule type="cellIs" dxfId="4441" priority="306" operator="equal">
      <formula>"IDF"</formula>
    </cfRule>
    <cfRule type="cellIs" dxfId="4440" priority="307" operator="equal">
      <formula>"Costco"</formula>
    </cfRule>
    <cfRule type="cellIs" dxfId="4439" priority="308" operator="equal">
      <formula>"Gutzy"</formula>
    </cfRule>
    <cfRule type="cellIs" dxfId="4438" priority="309" operator="equal">
      <formula>"LCP"</formula>
    </cfRule>
  </conditionalFormatting>
  <conditionalFormatting sqref="Y103">
    <cfRule type="cellIs" dxfId="4437" priority="305" operator="equal">
      <formula>"SLC"</formula>
    </cfRule>
  </conditionalFormatting>
  <conditionalFormatting sqref="Y103">
    <cfRule type="cellIs" dxfId="4436" priority="301" operator="equal">
      <formula>"IDF"</formula>
    </cfRule>
    <cfRule type="cellIs" dxfId="4435" priority="302" operator="equal">
      <formula>"Costco"</formula>
    </cfRule>
    <cfRule type="cellIs" dxfId="4434" priority="303" operator="equal">
      <formula>"Gutzy"</formula>
    </cfRule>
    <cfRule type="cellIs" dxfId="4433" priority="304" operator="equal">
      <formula>"LCP"</formula>
    </cfRule>
  </conditionalFormatting>
  <conditionalFormatting sqref="AG103">
    <cfRule type="cellIs" dxfId="4432" priority="300" operator="equal">
      <formula>"SLC"</formula>
    </cfRule>
  </conditionalFormatting>
  <conditionalFormatting sqref="AG103">
    <cfRule type="cellIs" dxfId="4431" priority="296" operator="equal">
      <formula>"IDF"</formula>
    </cfRule>
    <cfRule type="cellIs" dxfId="4430" priority="297" operator="equal">
      <formula>"Costco"</formula>
    </cfRule>
    <cfRule type="cellIs" dxfId="4429" priority="298" operator="equal">
      <formula>"Gutzy"</formula>
    </cfRule>
    <cfRule type="cellIs" dxfId="4428" priority="299" operator="equal">
      <formula>"LCP"</formula>
    </cfRule>
  </conditionalFormatting>
  <conditionalFormatting sqref="AO103">
    <cfRule type="cellIs" dxfId="4427" priority="295" operator="equal">
      <formula>"SLC"</formula>
    </cfRule>
  </conditionalFormatting>
  <conditionalFormatting sqref="AO103">
    <cfRule type="cellIs" dxfId="4426" priority="291" operator="equal">
      <formula>"IDF"</formula>
    </cfRule>
    <cfRule type="cellIs" dxfId="4425" priority="292" operator="equal">
      <formula>"Costco"</formula>
    </cfRule>
    <cfRule type="cellIs" dxfId="4424" priority="293" operator="equal">
      <formula>"Gutzy"</formula>
    </cfRule>
    <cfRule type="cellIs" dxfId="4423" priority="294" operator="equal">
      <formula>"LCP"</formula>
    </cfRule>
  </conditionalFormatting>
  <conditionalFormatting sqref="AW103">
    <cfRule type="cellIs" dxfId="4422" priority="290" operator="equal">
      <formula>"SLC"</formula>
    </cfRule>
  </conditionalFormatting>
  <conditionalFormatting sqref="AW103">
    <cfRule type="cellIs" dxfId="4421" priority="286" operator="equal">
      <formula>"IDF"</formula>
    </cfRule>
    <cfRule type="cellIs" dxfId="4420" priority="287" operator="equal">
      <formula>"Costco"</formula>
    </cfRule>
    <cfRule type="cellIs" dxfId="4419" priority="288" operator="equal">
      <formula>"Gutzy"</formula>
    </cfRule>
    <cfRule type="cellIs" dxfId="4418" priority="289" operator="equal">
      <formula>"LCP"</formula>
    </cfRule>
  </conditionalFormatting>
  <conditionalFormatting sqref="J28">
    <cfRule type="cellIs" dxfId="4417" priority="285" operator="equal">
      <formula>"SLC"</formula>
    </cfRule>
  </conditionalFormatting>
  <conditionalFormatting sqref="J28">
    <cfRule type="cellIs" dxfId="4416" priority="281" operator="equal">
      <formula>"IDF"</formula>
    </cfRule>
    <cfRule type="cellIs" dxfId="4415" priority="282" operator="equal">
      <formula>"Costco"</formula>
    </cfRule>
    <cfRule type="cellIs" dxfId="4414" priority="283" operator="equal">
      <formula>"Gutzy"</formula>
    </cfRule>
    <cfRule type="cellIs" dxfId="4413" priority="284" operator="equal">
      <formula>"LCP"</formula>
    </cfRule>
  </conditionalFormatting>
  <conditionalFormatting sqref="J28">
    <cfRule type="cellIs" dxfId="4412" priority="280" operator="equal">
      <formula>"Receiving"</formula>
    </cfRule>
  </conditionalFormatting>
  <conditionalFormatting sqref="S29 S23 S26:S27 S31">
    <cfRule type="cellIs" dxfId="4411" priority="279" operator="equal">
      <formula>"SLC"</formula>
    </cfRule>
  </conditionalFormatting>
  <conditionalFormatting sqref="S29 S23 S26:S27 S31">
    <cfRule type="cellIs" dxfId="4410" priority="275" operator="equal">
      <formula>"IDF"</formula>
    </cfRule>
    <cfRule type="cellIs" dxfId="4409" priority="276" operator="equal">
      <formula>"Costco"</formula>
    </cfRule>
    <cfRule type="cellIs" dxfId="4408" priority="277" operator="equal">
      <formula>"Gutzy"</formula>
    </cfRule>
    <cfRule type="cellIs" dxfId="4407" priority="278" operator="equal">
      <formula>"LCP"</formula>
    </cfRule>
  </conditionalFormatting>
  <conditionalFormatting sqref="S29 S23 S26:S27 S31">
    <cfRule type="cellIs" dxfId="4406" priority="274" operator="equal">
      <formula>"Receiving"</formula>
    </cfRule>
  </conditionalFormatting>
  <conditionalFormatting sqref="J92">
    <cfRule type="cellIs" dxfId="4405" priority="273" operator="equal">
      <formula>"SLC"</formula>
    </cfRule>
  </conditionalFormatting>
  <conditionalFormatting sqref="J92">
    <cfRule type="cellIs" dxfId="4404" priority="269" operator="equal">
      <formula>"IDF"</formula>
    </cfRule>
    <cfRule type="cellIs" dxfId="4403" priority="270" operator="equal">
      <formula>"Costco"</formula>
    </cfRule>
    <cfRule type="cellIs" dxfId="4402" priority="271" operator="equal">
      <formula>"Gutzy"</formula>
    </cfRule>
    <cfRule type="cellIs" dxfId="4401" priority="272" operator="equal">
      <formula>"LCP"</formula>
    </cfRule>
  </conditionalFormatting>
  <conditionalFormatting sqref="J92">
    <cfRule type="cellIs" dxfId="4400" priority="268" operator="equal">
      <formula>"Receiving"</formula>
    </cfRule>
  </conditionalFormatting>
  <conditionalFormatting sqref="J31">
    <cfRule type="cellIs" dxfId="4399" priority="267" operator="equal">
      <formula>"SLC"</formula>
    </cfRule>
  </conditionalFormatting>
  <conditionalFormatting sqref="J31">
    <cfRule type="cellIs" dxfId="4398" priority="263" operator="equal">
      <formula>"IDF"</formula>
    </cfRule>
    <cfRule type="cellIs" dxfId="4397" priority="264" operator="equal">
      <formula>"Costco"</formula>
    </cfRule>
    <cfRule type="cellIs" dxfId="4396" priority="265" operator="equal">
      <formula>"Gutzy"</formula>
    </cfRule>
    <cfRule type="cellIs" dxfId="4395" priority="266" operator="equal">
      <formula>"LCP"</formula>
    </cfRule>
  </conditionalFormatting>
  <conditionalFormatting sqref="J31">
    <cfRule type="cellIs" dxfId="4394" priority="262" operator="equal">
      <formula>"Receiving"</formula>
    </cfRule>
  </conditionalFormatting>
  <conditionalFormatting sqref="J28:J31">
    <cfRule type="cellIs" dxfId="4393" priority="261" operator="equal">
      <formula>"SLC"</formula>
    </cfRule>
  </conditionalFormatting>
  <conditionalFormatting sqref="J28:J31">
    <cfRule type="cellIs" dxfId="4392" priority="257" operator="equal">
      <formula>"IDF"</formula>
    </cfRule>
    <cfRule type="cellIs" dxfId="4391" priority="258" operator="equal">
      <formula>"Costco"</formula>
    </cfRule>
    <cfRule type="cellIs" dxfId="4390" priority="259" operator="equal">
      <formula>"Gutzy"</formula>
    </cfRule>
    <cfRule type="cellIs" dxfId="4389" priority="260" operator="equal">
      <formula>"LCP"</formula>
    </cfRule>
  </conditionalFormatting>
  <conditionalFormatting sqref="J28:J31">
    <cfRule type="cellIs" dxfId="4388" priority="256" operator="equal">
      <formula>"Receiving"</formula>
    </cfRule>
  </conditionalFormatting>
  <conditionalFormatting sqref="S28">
    <cfRule type="cellIs" dxfId="4387" priority="255" operator="equal">
      <formula>"SLC"</formula>
    </cfRule>
  </conditionalFormatting>
  <conditionalFormatting sqref="S28">
    <cfRule type="cellIs" dxfId="4386" priority="251" operator="equal">
      <formula>"IDF"</formula>
    </cfRule>
    <cfRule type="cellIs" dxfId="4385" priority="252" operator="equal">
      <formula>"Costco"</formula>
    </cfRule>
    <cfRule type="cellIs" dxfId="4384" priority="253" operator="equal">
      <formula>"Gutzy"</formula>
    </cfRule>
    <cfRule type="cellIs" dxfId="4383" priority="254" operator="equal">
      <formula>"LCP"</formula>
    </cfRule>
  </conditionalFormatting>
  <conditionalFormatting sqref="S28">
    <cfRule type="cellIs" dxfId="4382" priority="250" operator="equal">
      <formula>"Receiving"</formula>
    </cfRule>
  </conditionalFormatting>
  <conditionalFormatting sqref="J27 J5:J18">
    <cfRule type="cellIs" dxfId="4381" priority="243" operator="equal">
      <formula>"SLC"</formula>
    </cfRule>
  </conditionalFormatting>
  <conditionalFormatting sqref="J27 J5:J18">
    <cfRule type="cellIs" dxfId="4380" priority="239" operator="equal">
      <formula>"IDF"</formula>
    </cfRule>
    <cfRule type="cellIs" dxfId="4379" priority="240" operator="equal">
      <formula>"Costco"</formula>
    </cfRule>
    <cfRule type="cellIs" dxfId="4378" priority="241" operator="equal">
      <formula>"Gutzy"</formula>
    </cfRule>
    <cfRule type="cellIs" dxfId="4377" priority="242" operator="equal">
      <formula>"LCP"</formula>
    </cfRule>
  </conditionalFormatting>
  <conditionalFormatting sqref="J27 J5:J18">
    <cfRule type="cellIs" dxfId="4376" priority="238" operator="equal">
      <formula>"Receiving"</formula>
    </cfRule>
  </conditionalFormatting>
  <conditionalFormatting sqref="J19:J25">
    <cfRule type="cellIs" dxfId="4375" priority="237" operator="equal">
      <formula>"SLC"</formula>
    </cfRule>
  </conditionalFormatting>
  <conditionalFormatting sqref="J19:J25">
    <cfRule type="cellIs" dxfId="4374" priority="233" operator="equal">
      <formula>"IDF"</formula>
    </cfRule>
    <cfRule type="cellIs" dxfId="4373" priority="234" operator="equal">
      <formula>"Costco"</formula>
    </cfRule>
    <cfRule type="cellIs" dxfId="4372" priority="235" operator="equal">
      <formula>"Gutzy"</formula>
    </cfRule>
    <cfRule type="cellIs" dxfId="4371" priority="236" operator="equal">
      <formula>"LCP"</formula>
    </cfRule>
  </conditionalFormatting>
  <conditionalFormatting sqref="J19:J25">
    <cfRule type="cellIs" dxfId="4370" priority="232" operator="equal">
      <formula>"Receiving"</formula>
    </cfRule>
  </conditionalFormatting>
  <conditionalFormatting sqref="S5:S18">
    <cfRule type="cellIs" dxfId="4369" priority="231" operator="equal">
      <formula>"SLC"</formula>
    </cfRule>
  </conditionalFormatting>
  <conditionalFormatting sqref="S5:S18">
    <cfRule type="cellIs" dxfId="4368" priority="227" operator="equal">
      <formula>"IDF"</formula>
    </cfRule>
    <cfRule type="cellIs" dxfId="4367" priority="228" operator="equal">
      <formula>"Costco"</formula>
    </cfRule>
    <cfRule type="cellIs" dxfId="4366" priority="229" operator="equal">
      <formula>"Gutzy"</formula>
    </cfRule>
    <cfRule type="cellIs" dxfId="4365" priority="230" operator="equal">
      <formula>"LCP"</formula>
    </cfRule>
  </conditionalFormatting>
  <conditionalFormatting sqref="S5:S18">
    <cfRule type="cellIs" dxfId="4364" priority="226" operator="equal">
      <formula>"Receiving"</formula>
    </cfRule>
  </conditionalFormatting>
  <conditionalFormatting sqref="S19:S23">
    <cfRule type="cellIs" dxfId="4363" priority="225" operator="equal">
      <formula>"SLC"</formula>
    </cfRule>
  </conditionalFormatting>
  <conditionalFormatting sqref="S19:S23">
    <cfRule type="cellIs" dxfId="4362" priority="221" operator="equal">
      <formula>"IDF"</formula>
    </cfRule>
    <cfRule type="cellIs" dxfId="4361" priority="222" operator="equal">
      <formula>"Costco"</formula>
    </cfRule>
    <cfRule type="cellIs" dxfId="4360" priority="223" operator="equal">
      <formula>"Gutzy"</formula>
    </cfRule>
    <cfRule type="cellIs" dxfId="4359" priority="224" operator="equal">
      <formula>"LCP"</formula>
    </cfRule>
  </conditionalFormatting>
  <conditionalFormatting sqref="S19:S23">
    <cfRule type="cellIs" dxfId="4358" priority="220" operator="equal">
      <formula>"Receiving"</formula>
    </cfRule>
  </conditionalFormatting>
  <conditionalFormatting sqref="S24:S25">
    <cfRule type="cellIs" dxfId="4357" priority="219" operator="equal">
      <formula>"SLC"</formula>
    </cfRule>
  </conditionalFormatting>
  <conditionalFormatting sqref="S24:S25">
    <cfRule type="cellIs" dxfId="4356" priority="215" operator="equal">
      <formula>"IDF"</formula>
    </cfRule>
    <cfRule type="cellIs" dxfId="4355" priority="216" operator="equal">
      <formula>"Costco"</formula>
    </cfRule>
    <cfRule type="cellIs" dxfId="4354" priority="217" operator="equal">
      <formula>"Gutzy"</formula>
    </cfRule>
    <cfRule type="cellIs" dxfId="4353" priority="218" operator="equal">
      <formula>"LCP"</formula>
    </cfRule>
  </conditionalFormatting>
  <conditionalFormatting sqref="S24:S25">
    <cfRule type="cellIs" dxfId="4352" priority="214" operator="equal">
      <formula>"Receiving"</formula>
    </cfRule>
  </conditionalFormatting>
  <conditionalFormatting sqref="A31">
    <cfRule type="cellIs" dxfId="4351" priority="213" operator="equal">
      <formula>"SLC"</formula>
    </cfRule>
  </conditionalFormatting>
  <conditionalFormatting sqref="A31">
    <cfRule type="cellIs" dxfId="4350" priority="209" operator="equal">
      <formula>"IDF"</formula>
    </cfRule>
    <cfRule type="cellIs" dxfId="4349" priority="210" operator="equal">
      <formula>"Costco"</formula>
    </cfRule>
    <cfRule type="cellIs" dxfId="4348" priority="211" operator="equal">
      <formula>"Gutzy"</formula>
    </cfRule>
    <cfRule type="cellIs" dxfId="4347" priority="212" operator="equal">
      <formula>"LCP"</formula>
    </cfRule>
  </conditionalFormatting>
  <conditionalFormatting sqref="A31">
    <cfRule type="cellIs" dxfId="4346" priority="208" operator="equal">
      <formula>"Receiving"</formula>
    </cfRule>
  </conditionalFormatting>
  <conditionalFormatting sqref="A31">
    <cfRule type="cellIs" dxfId="4345" priority="207" operator="equal">
      <formula>"SLC"</formula>
    </cfRule>
  </conditionalFormatting>
  <conditionalFormatting sqref="A31">
    <cfRule type="cellIs" dxfId="4344" priority="203" operator="equal">
      <formula>"IDF"</formula>
    </cfRule>
    <cfRule type="cellIs" dxfId="4343" priority="204" operator="equal">
      <formula>"Costco"</formula>
    </cfRule>
    <cfRule type="cellIs" dxfId="4342" priority="205" operator="equal">
      <formula>"Gutzy"</formula>
    </cfRule>
    <cfRule type="cellIs" dxfId="4341" priority="206" operator="equal">
      <formula>"LCP"</formula>
    </cfRule>
  </conditionalFormatting>
  <conditionalFormatting sqref="A31">
    <cfRule type="cellIs" dxfId="4340" priority="202" operator="equal">
      <formula>"Receiving"</formula>
    </cfRule>
  </conditionalFormatting>
  <conditionalFormatting sqref="A63">
    <cfRule type="cellIs" dxfId="4339" priority="201" operator="equal">
      <formula>"SLC"</formula>
    </cfRule>
  </conditionalFormatting>
  <conditionalFormatting sqref="A63">
    <cfRule type="cellIs" dxfId="4338" priority="197" operator="equal">
      <formula>"IDF"</formula>
    </cfRule>
    <cfRule type="cellIs" dxfId="4337" priority="198" operator="equal">
      <formula>"Costco"</formula>
    </cfRule>
    <cfRule type="cellIs" dxfId="4336" priority="199" operator="equal">
      <formula>"Gutzy"</formula>
    </cfRule>
    <cfRule type="cellIs" dxfId="4335" priority="200" operator="equal">
      <formula>"LCP"</formula>
    </cfRule>
  </conditionalFormatting>
  <conditionalFormatting sqref="A62">
    <cfRule type="cellIs" dxfId="4334" priority="190" operator="equal">
      <formula>"SLC"</formula>
    </cfRule>
  </conditionalFormatting>
  <conditionalFormatting sqref="A62">
    <cfRule type="cellIs" dxfId="4333" priority="186" operator="equal">
      <formula>"IDF"</formula>
    </cfRule>
    <cfRule type="cellIs" dxfId="4332" priority="187" operator="equal">
      <formula>"Costco"</formula>
    </cfRule>
    <cfRule type="cellIs" dxfId="4331" priority="188" operator="equal">
      <formula>"Gutzy"</formula>
    </cfRule>
    <cfRule type="cellIs" dxfId="4330" priority="189" operator="equal">
      <formula>"LCP"</formula>
    </cfRule>
  </conditionalFormatting>
  <conditionalFormatting sqref="A62">
    <cfRule type="cellIs" dxfId="4329" priority="185" operator="equal">
      <formula>"Receiving"</formula>
    </cfRule>
  </conditionalFormatting>
  <conditionalFormatting sqref="A61:A62">
    <cfRule type="cellIs" dxfId="4328" priority="184" operator="equal">
      <formula>"SLC"</formula>
    </cfRule>
  </conditionalFormatting>
  <conditionalFormatting sqref="A61:A62">
    <cfRule type="cellIs" dxfId="4327" priority="180" operator="equal">
      <formula>"IDF"</formula>
    </cfRule>
    <cfRule type="cellIs" dxfId="4326" priority="181" operator="equal">
      <formula>"Costco"</formula>
    </cfRule>
    <cfRule type="cellIs" dxfId="4325" priority="182" operator="equal">
      <formula>"Gutzy"</formula>
    </cfRule>
    <cfRule type="cellIs" dxfId="4324" priority="183" operator="equal">
      <formula>"LCP"</formula>
    </cfRule>
  </conditionalFormatting>
  <conditionalFormatting sqref="A61:A62">
    <cfRule type="cellIs" dxfId="4323" priority="179" operator="equal">
      <formula>"Receiving"</formula>
    </cfRule>
  </conditionalFormatting>
  <conditionalFormatting sqref="A35:A48">
    <cfRule type="cellIs" dxfId="4322" priority="178" operator="equal">
      <formula>"SLC"</formula>
    </cfRule>
  </conditionalFormatting>
  <conditionalFormatting sqref="A35:A48">
    <cfRule type="cellIs" dxfId="4321" priority="174" operator="equal">
      <formula>"IDF"</formula>
    </cfRule>
    <cfRule type="cellIs" dxfId="4320" priority="175" operator="equal">
      <formula>"Costco"</formula>
    </cfRule>
    <cfRule type="cellIs" dxfId="4319" priority="176" operator="equal">
      <formula>"Gutzy"</formula>
    </cfRule>
    <cfRule type="cellIs" dxfId="4318" priority="177" operator="equal">
      <formula>"LCP"</formula>
    </cfRule>
  </conditionalFormatting>
  <conditionalFormatting sqref="A35:A48">
    <cfRule type="cellIs" dxfId="4317" priority="173" operator="equal">
      <formula>"Receiving"</formula>
    </cfRule>
  </conditionalFormatting>
  <conditionalFormatting sqref="J62">
    <cfRule type="cellIs" dxfId="4316" priority="166" operator="equal">
      <formula>"SLC"</formula>
    </cfRule>
  </conditionalFormatting>
  <conditionalFormatting sqref="J62">
    <cfRule type="cellIs" dxfId="4315" priority="162" operator="equal">
      <formula>"IDF"</formula>
    </cfRule>
    <cfRule type="cellIs" dxfId="4314" priority="163" operator="equal">
      <formula>"Costco"</formula>
    </cfRule>
    <cfRule type="cellIs" dxfId="4313" priority="164" operator="equal">
      <formula>"Gutzy"</formula>
    </cfRule>
    <cfRule type="cellIs" dxfId="4312" priority="165" operator="equal">
      <formula>"LCP"</formula>
    </cfRule>
  </conditionalFormatting>
  <conditionalFormatting sqref="J62">
    <cfRule type="cellIs" dxfId="4311" priority="161" operator="equal">
      <formula>"Receiving"</formula>
    </cfRule>
  </conditionalFormatting>
  <conditionalFormatting sqref="J62">
    <cfRule type="cellIs" dxfId="4310" priority="160" operator="equal">
      <formula>"SLC"</formula>
    </cfRule>
  </conditionalFormatting>
  <conditionalFormatting sqref="J62">
    <cfRule type="cellIs" dxfId="4309" priority="156" operator="equal">
      <formula>"IDF"</formula>
    </cfRule>
    <cfRule type="cellIs" dxfId="4308" priority="157" operator="equal">
      <formula>"Costco"</formula>
    </cfRule>
    <cfRule type="cellIs" dxfId="4307" priority="158" operator="equal">
      <formula>"Gutzy"</formula>
    </cfRule>
    <cfRule type="cellIs" dxfId="4306" priority="159" operator="equal">
      <formula>"LCP"</formula>
    </cfRule>
  </conditionalFormatting>
  <conditionalFormatting sqref="J62">
    <cfRule type="cellIs" dxfId="4305" priority="155" operator="equal">
      <formula>"Receiving"</formula>
    </cfRule>
  </conditionalFormatting>
  <conditionalFormatting sqref="J35:J48">
    <cfRule type="cellIs" dxfId="4304" priority="154" operator="equal">
      <formula>"SLC"</formula>
    </cfRule>
  </conditionalFormatting>
  <conditionalFormatting sqref="J35:J48">
    <cfRule type="cellIs" dxfId="4303" priority="150" operator="equal">
      <formula>"IDF"</formula>
    </cfRule>
    <cfRule type="cellIs" dxfId="4302" priority="151" operator="equal">
      <formula>"Costco"</formula>
    </cfRule>
    <cfRule type="cellIs" dxfId="4301" priority="152" operator="equal">
      <formula>"Gutzy"</formula>
    </cfRule>
    <cfRule type="cellIs" dxfId="4300" priority="153" operator="equal">
      <formula>"LCP"</formula>
    </cfRule>
  </conditionalFormatting>
  <conditionalFormatting sqref="J35:J48">
    <cfRule type="cellIs" dxfId="4299" priority="149" operator="equal">
      <formula>"Receiving"</formula>
    </cfRule>
  </conditionalFormatting>
  <conditionalFormatting sqref="J49:J53">
    <cfRule type="cellIs" dxfId="4298" priority="148" operator="equal">
      <formula>"SLC"</formula>
    </cfRule>
  </conditionalFormatting>
  <conditionalFormatting sqref="J49:J53">
    <cfRule type="cellIs" dxfId="4297" priority="144" operator="equal">
      <formula>"IDF"</formula>
    </cfRule>
    <cfRule type="cellIs" dxfId="4296" priority="145" operator="equal">
      <formula>"Costco"</formula>
    </cfRule>
    <cfRule type="cellIs" dxfId="4295" priority="146" operator="equal">
      <formula>"Gutzy"</formula>
    </cfRule>
    <cfRule type="cellIs" dxfId="4294" priority="147" operator="equal">
      <formula>"LCP"</formula>
    </cfRule>
  </conditionalFormatting>
  <conditionalFormatting sqref="J49:J53">
    <cfRule type="cellIs" dxfId="4293" priority="143" operator="equal">
      <formula>"Receiving"</formula>
    </cfRule>
  </conditionalFormatting>
  <conditionalFormatting sqref="S59">
    <cfRule type="cellIs" dxfId="4292" priority="142" operator="equal">
      <formula>"SLC"</formula>
    </cfRule>
  </conditionalFormatting>
  <conditionalFormatting sqref="S59">
    <cfRule type="cellIs" dxfId="4291" priority="138" operator="equal">
      <formula>"IDF"</formula>
    </cfRule>
    <cfRule type="cellIs" dxfId="4290" priority="139" operator="equal">
      <formula>"Costco"</formula>
    </cfRule>
    <cfRule type="cellIs" dxfId="4289" priority="140" operator="equal">
      <formula>"Gutzy"</formula>
    </cfRule>
    <cfRule type="cellIs" dxfId="4288" priority="141" operator="equal">
      <formula>"LCP"</formula>
    </cfRule>
  </conditionalFormatting>
  <conditionalFormatting sqref="S59">
    <cfRule type="cellIs" dxfId="4287" priority="137" operator="equal">
      <formula>"Receiving"</formula>
    </cfRule>
  </conditionalFormatting>
  <conditionalFormatting sqref="S62">
    <cfRule type="cellIs" dxfId="4286" priority="136" operator="equal">
      <formula>"SLC"</formula>
    </cfRule>
  </conditionalFormatting>
  <conditionalFormatting sqref="S62">
    <cfRule type="cellIs" dxfId="4285" priority="132" operator="equal">
      <formula>"IDF"</formula>
    </cfRule>
    <cfRule type="cellIs" dxfId="4284" priority="133" operator="equal">
      <formula>"Costco"</formula>
    </cfRule>
    <cfRule type="cellIs" dxfId="4283" priority="134" operator="equal">
      <formula>"Gutzy"</formula>
    </cfRule>
    <cfRule type="cellIs" dxfId="4282" priority="135" operator="equal">
      <formula>"LCP"</formula>
    </cfRule>
  </conditionalFormatting>
  <conditionalFormatting sqref="S62">
    <cfRule type="cellIs" dxfId="4281" priority="131" operator="equal">
      <formula>"Receiving"</formula>
    </cfRule>
  </conditionalFormatting>
  <conditionalFormatting sqref="S59:S62">
    <cfRule type="cellIs" dxfId="4280" priority="130" operator="equal">
      <formula>"SLC"</formula>
    </cfRule>
  </conditionalFormatting>
  <conditionalFormatting sqref="S59:S62">
    <cfRule type="cellIs" dxfId="4279" priority="126" operator="equal">
      <formula>"IDF"</formula>
    </cfRule>
    <cfRule type="cellIs" dxfId="4278" priority="127" operator="equal">
      <formula>"Costco"</formula>
    </cfRule>
    <cfRule type="cellIs" dxfId="4277" priority="128" operator="equal">
      <formula>"Gutzy"</formula>
    </cfRule>
    <cfRule type="cellIs" dxfId="4276" priority="129" operator="equal">
      <formula>"LCP"</formula>
    </cfRule>
  </conditionalFormatting>
  <conditionalFormatting sqref="S59:S62">
    <cfRule type="cellIs" dxfId="4275" priority="125" operator="equal">
      <formula>"Receiving"</formula>
    </cfRule>
  </conditionalFormatting>
  <conditionalFormatting sqref="S35:S48 S57:S58">
    <cfRule type="cellIs" dxfId="4274" priority="124" operator="equal">
      <formula>"SLC"</formula>
    </cfRule>
  </conditionalFormatting>
  <conditionalFormatting sqref="S35:S48 S57:S58">
    <cfRule type="cellIs" dxfId="4273" priority="120" operator="equal">
      <formula>"IDF"</formula>
    </cfRule>
    <cfRule type="cellIs" dxfId="4272" priority="121" operator="equal">
      <formula>"Costco"</formula>
    </cfRule>
    <cfRule type="cellIs" dxfId="4271" priority="122" operator="equal">
      <formula>"Gutzy"</formula>
    </cfRule>
    <cfRule type="cellIs" dxfId="4270" priority="123" operator="equal">
      <formula>"LCP"</formula>
    </cfRule>
  </conditionalFormatting>
  <conditionalFormatting sqref="S35:S48 S57:S58">
    <cfRule type="cellIs" dxfId="4269" priority="119" operator="equal">
      <formula>"Receiving"</formula>
    </cfRule>
  </conditionalFormatting>
  <conditionalFormatting sqref="A90">
    <cfRule type="cellIs" dxfId="4268" priority="112" operator="equal">
      <formula>"SLC"</formula>
    </cfRule>
  </conditionalFormatting>
  <conditionalFormatting sqref="A90">
    <cfRule type="cellIs" dxfId="4267" priority="108" operator="equal">
      <formula>"IDF"</formula>
    </cfRule>
    <cfRule type="cellIs" dxfId="4266" priority="109" operator="equal">
      <formula>"Costco"</formula>
    </cfRule>
    <cfRule type="cellIs" dxfId="4265" priority="110" operator="equal">
      <formula>"Gutzy"</formula>
    </cfRule>
    <cfRule type="cellIs" dxfId="4264" priority="111" operator="equal">
      <formula>"LCP"</formula>
    </cfRule>
  </conditionalFormatting>
  <conditionalFormatting sqref="A90">
    <cfRule type="cellIs" dxfId="4263" priority="107" operator="equal">
      <formula>"Receiving"</formula>
    </cfRule>
  </conditionalFormatting>
  <conditionalFormatting sqref="A88:A90">
    <cfRule type="cellIs" dxfId="4262" priority="106" operator="equal">
      <formula>"SLC"</formula>
    </cfRule>
  </conditionalFormatting>
  <conditionalFormatting sqref="A88:A90">
    <cfRule type="cellIs" dxfId="4261" priority="102" operator="equal">
      <formula>"IDF"</formula>
    </cfRule>
    <cfRule type="cellIs" dxfId="4260" priority="103" operator="equal">
      <formula>"Costco"</formula>
    </cfRule>
    <cfRule type="cellIs" dxfId="4259" priority="104" operator="equal">
      <formula>"Gutzy"</formula>
    </cfRule>
    <cfRule type="cellIs" dxfId="4258" priority="105" operator="equal">
      <formula>"LCP"</formula>
    </cfRule>
  </conditionalFormatting>
  <conditionalFormatting sqref="A88:A90">
    <cfRule type="cellIs" dxfId="4257" priority="101" operator="equal">
      <formula>"Receiving"</formula>
    </cfRule>
  </conditionalFormatting>
  <conditionalFormatting sqref="A85 A65:A78">
    <cfRule type="cellIs" dxfId="4256" priority="100" operator="equal">
      <formula>"SLC"</formula>
    </cfRule>
  </conditionalFormatting>
  <conditionalFormatting sqref="A85 A65:A78">
    <cfRule type="cellIs" dxfId="4255" priority="96" operator="equal">
      <formula>"IDF"</formula>
    </cfRule>
    <cfRule type="cellIs" dxfId="4254" priority="97" operator="equal">
      <formula>"Costco"</formula>
    </cfRule>
    <cfRule type="cellIs" dxfId="4253" priority="98" operator="equal">
      <formula>"Gutzy"</formula>
    </cfRule>
    <cfRule type="cellIs" dxfId="4252" priority="99" operator="equal">
      <formula>"LCP"</formula>
    </cfRule>
  </conditionalFormatting>
  <conditionalFormatting sqref="A85 A65:A78">
    <cfRule type="cellIs" dxfId="4251" priority="95" operator="equal">
      <formula>"Receiving"</formula>
    </cfRule>
  </conditionalFormatting>
  <conditionalFormatting sqref="A79:A84">
    <cfRule type="cellIs" dxfId="4250" priority="94" operator="equal">
      <formula>"SLC"</formula>
    </cfRule>
  </conditionalFormatting>
  <conditionalFormatting sqref="A79:A84">
    <cfRule type="cellIs" dxfId="4249" priority="90" operator="equal">
      <formula>"IDF"</formula>
    </cfRule>
    <cfRule type="cellIs" dxfId="4248" priority="91" operator="equal">
      <formula>"Costco"</formula>
    </cfRule>
    <cfRule type="cellIs" dxfId="4247" priority="92" operator="equal">
      <formula>"Gutzy"</formula>
    </cfRule>
    <cfRule type="cellIs" dxfId="4246" priority="93" operator="equal">
      <formula>"LCP"</formula>
    </cfRule>
  </conditionalFormatting>
  <conditionalFormatting sqref="A79:A84">
    <cfRule type="cellIs" dxfId="4245" priority="89" operator="equal">
      <formula>"Receiving"</formula>
    </cfRule>
  </conditionalFormatting>
  <conditionalFormatting sqref="A92:A100 H92:H100">
    <cfRule type="cellIs" dxfId="4244" priority="88" operator="equal">
      <formula>"SLC"</formula>
    </cfRule>
  </conditionalFormatting>
  <conditionalFormatting sqref="A92:A100 H92:H100">
    <cfRule type="cellIs" dxfId="4243" priority="84" operator="equal">
      <formula>"IDF"</formula>
    </cfRule>
    <cfRule type="cellIs" dxfId="4242" priority="85" operator="equal">
      <formula>"Costco"</formula>
    </cfRule>
    <cfRule type="cellIs" dxfId="4241" priority="86" operator="equal">
      <formula>"Gutzy"</formula>
    </cfRule>
    <cfRule type="cellIs" dxfId="4240" priority="87" operator="equal">
      <formula>"LCP"</formula>
    </cfRule>
  </conditionalFormatting>
  <conditionalFormatting sqref="A92:A100 H92:H100">
    <cfRule type="cellIs" dxfId="4239" priority="83" operator="equal">
      <formula>"Receiving"</formula>
    </cfRule>
  </conditionalFormatting>
  <conditionalFormatting sqref="S74:S79 N65:N70 N74:N80">
    <cfRule type="cellIs" dxfId="4238" priority="82" operator="equal">
      <formula>"SLC"</formula>
    </cfRule>
  </conditionalFormatting>
  <conditionalFormatting sqref="S74:S79 N65:N70 N74:N80">
    <cfRule type="cellIs" dxfId="4237" priority="78" operator="equal">
      <formula>"IDF"</formula>
    </cfRule>
    <cfRule type="cellIs" dxfId="4236" priority="79" operator="equal">
      <formula>"Costco"</formula>
    </cfRule>
    <cfRule type="cellIs" dxfId="4235" priority="80" operator="equal">
      <formula>"Gutzy"</formula>
    </cfRule>
    <cfRule type="cellIs" dxfId="4234" priority="81" operator="equal">
      <formula>"LCP"</formula>
    </cfRule>
  </conditionalFormatting>
  <conditionalFormatting sqref="S74:S79">
    <cfRule type="cellIs" dxfId="4233" priority="77" operator="equal">
      <formula>"Receiving"</formula>
    </cfRule>
  </conditionalFormatting>
  <conditionalFormatting sqref="Q65:Q69 T75:T80 W65:W70 O64 U74 L64:L70 S65:T70">
    <cfRule type="cellIs" dxfId="4232" priority="76" operator="equal">
      <formula>"SLC"</formula>
    </cfRule>
  </conditionalFormatting>
  <conditionalFormatting sqref="Q65:Q69 T75:T80 W65:W70 O64 U74 L64:L70 S65:T70">
    <cfRule type="cellIs" dxfId="4231" priority="72" operator="equal">
      <formula>"IDF"</formula>
    </cfRule>
    <cfRule type="cellIs" dxfId="4230" priority="73" operator="equal">
      <formula>"Costco"</formula>
    </cfRule>
    <cfRule type="cellIs" dxfId="4229" priority="74" operator="equal">
      <formula>"Gutzy"</formula>
    </cfRule>
    <cfRule type="cellIs" dxfId="4228" priority="75" operator="equal">
      <formula>"LCP"</formula>
    </cfRule>
  </conditionalFormatting>
  <conditionalFormatting sqref="Q75:Q80">
    <cfRule type="cellIs" dxfId="4227" priority="71" operator="equal">
      <formula>"SLC"</formula>
    </cfRule>
  </conditionalFormatting>
  <conditionalFormatting sqref="Q75:Q80">
    <cfRule type="cellIs" dxfId="4226" priority="67" operator="equal">
      <formula>"IDF"</formula>
    </cfRule>
    <cfRule type="cellIs" dxfId="4225" priority="68" operator="equal">
      <formula>"Costco"</formula>
    </cfRule>
    <cfRule type="cellIs" dxfId="4224" priority="69" operator="equal">
      <formula>"Gutzy"</formula>
    </cfRule>
    <cfRule type="cellIs" dxfId="4223" priority="70" operator="equal">
      <formula>"LCP"</formula>
    </cfRule>
  </conditionalFormatting>
  <conditionalFormatting sqref="W75:W80">
    <cfRule type="cellIs" dxfId="4222" priority="66" operator="equal">
      <formula>"SLC"</formula>
    </cfRule>
  </conditionalFormatting>
  <conditionalFormatting sqref="W75:W80">
    <cfRule type="cellIs" dxfId="4221" priority="62" operator="equal">
      <formula>"IDF"</formula>
    </cfRule>
    <cfRule type="cellIs" dxfId="4220" priority="63" operator="equal">
      <formula>"Costco"</formula>
    </cfRule>
    <cfRule type="cellIs" dxfId="4219" priority="64" operator="equal">
      <formula>"Gutzy"</formula>
    </cfRule>
    <cfRule type="cellIs" dxfId="4218" priority="65" operator="equal">
      <formula>"LCP"</formula>
    </cfRule>
  </conditionalFormatting>
  <conditionalFormatting sqref="N74:N80 U74 L64:L70 S65:S70">
    <cfRule type="cellIs" dxfId="4217" priority="61" operator="equal">
      <formula>"Receiving"</formula>
    </cfRule>
  </conditionalFormatting>
  <conditionalFormatting sqref="A27">
    <cfRule type="cellIs" dxfId="4216" priority="60" operator="equal">
      <formula>"SLC"</formula>
    </cfRule>
  </conditionalFormatting>
  <conditionalFormatting sqref="A27">
    <cfRule type="cellIs" dxfId="4215" priority="56" operator="equal">
      <formula>"IDF"</formula>
    </cfRule>
    <cfRule type="cellIs" dxfId="4214" priority="57" operator="equal">
      <formula>"Costco"</formula>
    </cfRule>
    <cfRule type="cellIs" dxfId="4213" priority="58" operator="equal">
      <formula>"Gutzy"</formula>
    </cfRule>
    <cfRule type="cellIs" dxfId="4212" priority="59" operator="equal">
      <formula>"LCP"</formula>
    </cfRule>
  </conditionalFormatting>
  <conditionalFormatting sqref="A27">
    <cfRule type="cellIs" dxfId="4211" priority="55" operator="equal">
      <formula>"Receiving"</formula>
    </cfRule>
  </conditionalFormatting>
  <conditionalFormatting sqref="A5:A14">
    <cfRule type="cellIs" dxfId="4210" priority="48" operator="equal">
      <formula>"SLC"</formula>
    </cfRule>
  </conditionalFormatting>
  <conditionalFormatting sqref="A5:A14">
    <cfRule type="cellIs" dxfId="4209" priority="44" operator="equal">
      <formula>"IDF"</formula>
    </cfRule>
    <cfRule type="cellIs" dxfId="4208" priority="45" operator="equal">
      <formula>"Costco"</formula>
    </cfRule>
    <cfRule type="cellIs" dxfId="4207" priority="46" operator="equal">
      <formula>"Gutzy"</formula>
    </cfRule>
    <cfRule type="cellIs" dxfId="4206" priority="47" operator="equal">
      <formula>"LCP"</formula>
    </cfRule>
  </conditionalFormatting>
  <conditionalFormatting sqref="A5:A14">
    <cfRule type="cellIs" dxfId="4205" priority="43" operator="equal">
      <formula>"Receiving"</formula>
    </cfRule>
  </conditionalFormatting>
  <conditionalFormatting sqref="J26">
    <cfRule type="cellIs" dxfId="4204" priority="42" operator="equal">
      <formula>"SLC"</formula>
    </cfRule>
  </conditionalFormatting>
  <conditionalFormatting sqref="J26">
    <cfRule type="cellIs" dxfId="4203" priority="38" operator="equal">
      <formula>"IDF"</formula>
    </cfRule>
    <cfRule type="cellIs" dxfId="4202" priority="39" operator="equal">
      <formula>"Costco"</formula>
    </cfRule>
    <cfRule type="cellIs" dxfId="4201" priority="40" operator="equal">
      <formula>"Gutzy"</formula>
    </cfRule>
    <cfRule type="cellIs" dxfId="4200" priority="41" operator="equal">
      <formula>"LCP"</formula>
    </cfRule>
  </conditionalFormatting>
  <conditionalFormatting sqref="J26">
    <cfRule type="cellIs" dxfId="4199" priority="37" operator="equal">
      <formula>"Receiving"</formula>
    </cfRule>
  </conditionalFormatting>
  <conditionalFormatting sqref="A58:A60">
    <cfRule type="cellIs" dxfId="4198" priority="36" operator="equal">
      <formula>"SLC"</formula>
    </cfRule>
  </conditionalFormatting>
  <conditionalFormatting sqref="A58:A60">
    <cfRule type="cellIs" dxfId="4197" priority="32" operator="equal">
      <formula>"IDF"</formula>
    </cfRule>
    <cfRule type="cellIs" dxfId="4196" priority="33" operator="equal">
      <formula>"Costco"</formula>
    </cfRule>
    <cfRule type="cellIs" dxfId="4195" priority="34" operator="equal">
      <formula>"Gutzy"</formula>
    </cfRule>
    <cfRule type="cellIs" dxfId="4194" priority="35" operator="equal">
      <formula>"LCP"</formula>
    </cfRule>
  </conditionalFormatting>
  <conditionalFormatting sqref="A58:A60">
    <cfRule type="cellIs" dxfId="4193" priority="31" operator="equal">
      <formula>"Receiving"</formula>
    </cfRule>
  </conditionalFormatting>
  <conditionalFormatting sqref="A86:A87">
    <cfRule type="cellIs" dxfId="4192" priority="30" operator="equal">
      <formula>"SLC"</formula>
    </cfRule>
  </conditionalFormatting>
  <conditionalFormatting sqref="A86:A87">
    <cfRule type="cellIs" dxfId="4191" priority="26" operator="equal">
      <formula>"IDF"</formula>
    </cfRule>
    <cfRule type="cellIs" dxfId="4190" priority="27" operator="equal">
      <formula>"Costco"</formula>
    </cfRule>
    <cfRule type="cellIs" dxfId="4189" priority="28" operator="equal">
      <formula>"Gutzy"</formula>
    </cfRule>
    <cfRule type="cellIs" dxfId="4188" priority="29" operator="equal">
      <formula>"LCP"</formula>
    </cfRule>
  </conditionalFormatting>
  <conditionalFormatting sqref="A86:A87">
    <cfRule type="cellIs" dxfId="4187" priority="25" operator="equal">
      <formula>"Receiving"</formula>
    </cfRule>
  </conditionalFormatting>
  <conditionalFormatting sqref="J58:J61">
    <cfRule type="cellIs" dxfId="4186" priority="24" operator="equal">
      <formula>"SLC"</formula>
    </cfRule>
  </conditionalFormatting>
  <conditionalFormatting sqref="J58:J61">
    <cfRule type="cellIs" dxfId="4185" priority="20" operator="equal">
      <formula>"IDF"</formula>
    </cfRule>
    <cfRule type="cellIs" dxfId="4184" priority="21" operator="equal">
      <formula>"Costco"</formula>
    </cfRule>
    <cfRule type="cellIs" dxfId="4183" priority="22" operator="equal">
      <formula>"Gutzy"</formula>
    </cfRule>
    <cfRule type="cellIs" dxfId="4182" priority="23" operator="equal">
      <formula>"LCP"</formula>
    </cfRule>
  </conditionalFormatting>
  <conditionalFormatting sqref="J58:J61">
    <cfRule type="cellIs" dxfId="4181" priority="19" operator="equal">
      <formula>"Receiving"</formula>
    </cfRule>
  </conditionalFormatting>
  <conditionalFormatting sqref="J54:J56">
    <cfRule type="cellIs" dxfId="4180" priority="18" operator="equal">
      <formula>"SLC"</formula>
    </cfRule>
  </conditionalFormatting>
  <conditionalFormatting sqref="J54:J56">
    <cfRule type="cellIs" dxfId="4179" priority="14" operator="equal">
      <formula>"IDF"</formula>
    </cfRule>
    <cfRule type="cellIs" dxfId="4178" priority="15" operator="equal">
      <formula>"Costco"</formula>
    </cfRule>
    <cfRule type="cellIs" dxfId="4177" priority="16" operator="equal">
      <formula>"Gutzy"</formula>
    </cfRule>
    <cfRule type="cellIs" dxfId="4176" priority="17" operator="equal">
      <formula>"LCP"</formula>
    </cfRule>
  </conditionalFormatting>
  <conditionalFormatting sqref="J54:J56">
    <cfRule type="cellIs" dxfId="4175" priority="13" operator="equal">
      <formula>"Receiving"</formula>
    </cfRule>
  </conditionalFormatting>
  <conditionalFormatting sqref="J57">
    <cfRule type="cellIs" dxfId="4174" priority="12" operator="equal">
      <formula>"SLC"</formula>
    </cfRule>
  </conditionalFormatting>
  <conditionalFormatting sqref="J57">
    <cfRule type="cellIs" dxfId="4173" priority="8" operator="equal">
      <formula>"IDF"</formula>
    </cfRule>
    <cfRule type="cellIs" dxfId="4172" priority="9" operator="equal">
      <formula>"Costco"</formula>
    </cfRule>
    <cfRule type="cellIs" dxfId="4171" priority="10" operator="equal">
      <formula>"Gutzy"</formula>
    </cfRule>
    <cfRule type="cellIs" dxfId="4170" priority="11" operator="equal">
      <formula>"LCP"</formula>
    </cfRule>
  </conditionalFormatting>
  <conditionalFormatting sqref="J57">
    <cfRule type="cellIs" dxfId="4169" priority="7" operator="equal">
      <formula>"Receiving"</formula>
    </cfRule>
  </conditionalFormatting>
  <conditionalFormatting sqref="S30">
    <cfRule type="cellIs" dxfId="4168" priority="6" operator="equal">
      <formula>"SLC"</formula>
    </cfRule>
  </conditionalFormatting>
  <conditionalFormatting sqref="S30">
    <cfRule type="cellIs" dxfId="4167" priority="2" operator="equal">
      <formula>"IDF"</formula>
    </cfRule>
    <cfRule type="cellIs" dxfId="4166" priority="3" operator="equal">
      <formula>"Costco"</formula>
    </cfRule>
    <cfRule type="cellIs" dxfId="4165" priority="4" operator="equal">
      <formula>"Gutzy"</formula>
    </cfRule>
    <cfRule type="cellIs" dxfId="4164" priority="5" operator="equal">
      <formula>"LCP"</formula>
    </cfRule>
  </conditionalFormatting>
  <conditionalFormatting sqref="S30">
    <cfRule type="cellIs" dxfId="416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625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25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224712-3E97-4100-BC11-A482920E6A5A}">
          <x14:formula1>
            <xm:f>Lists!$A$1:$A$52</xm:f>
          </x14:formula1>
          <xm:sqref>C1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CE11-D67A-4AA1-B142-02EEF97B4EB2}">
  <sheetPr codeName="Sheet244">
    <tabColor rgb="FFFF0000"/>
    <pageSetUpPr fitToPage="1"/>
  </sheetPr>
  <dimension ref="A1:BC281"/>
  <sheetViews>
    <sheetView topLeftCell="A64" zoomScale="90" zoomScaleNormal="90" zoomScaleSheetLayoutView="37" workbookViewId="0">
      <selection activeCell="A67" sqref="A67:A8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5.42578125" style="129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3.42578125" style="129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252</v>
      </c>
    </row>
    <row r="2" spans="1:36" ht="8.25" customHeight="1" thickBot="1" x14ac:dyDescent="0.3"/>
    <row r="3" spans="1:36" ht="16.5" thickBot="1" x14ac:dyDescent="0.3">
      <c r="A3" s="476">
        <f>VLOOKUP(C1,Lists!A1:B52,2)</f>
        <v>46075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46076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46077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33521</v>
      </c>
      <c r="C5" s="137">
        <v>77044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33537</v>
      </c>
      <c r="L5" s="137">
        <v>77680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33557</v>
      </c>
      <c r="U5" s="137">
        <v>77742</v>
      </c>
      <c r="V5" s="137"/>
      <c r="W5" s="128" t="s">
        <v>89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33522</v>
      </c>
      <c r="C6" s="128">
        <v>76933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33538</v>
      </c>
      <c r="L6" s="128">
        <v>77691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33558</v>
      </c>
      <c r="U6" s="148">
        <v>77743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33523</v>
      </c>
      <c r="C7" s="128">
        <v>76934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33539</v>
      </c>
      <c r="L7" s="128">
        <v>77702</v>
      </c>
      <c r="M7" s="128"/>
      <c r="N7" s="128" t="s">
        <v>70</v>
      </c>
      <c r="O7" s="142"/>
      <c r="P7" s="302"/>
      <c r="Q7" s="142"/>
      <c r="R7" s="311"/>
      <c r="S7" s="145" t="s">
        <v>19</v>
      </c>
      <c r="T7" s="205">
        <v>33559</v>
      </c>
      <c r="U7" s="128">
        <v>77744</v>
      </c>
      <c r="V7" s="128"/>
      <c r="W7" s="128" t="s">
        <v>70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33524</v>
      </c>
      <c r="C8" s="128">
        <v>76976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33540</v>
      </c>
      <c r="L8" s="128">
        <v>77731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33560</v>
      </c>
      <c r="U8" s="128">
        <v>77745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33525</v>
      </c>
      <c r="C9" s="128">
        <v>76977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33541</v>
      </c>
      <c r="L9" s="128">
        <v>77746</v>
      </c>
      <c r="M9" s="128"/>
      <c r="N9" s="128" t="s">
        <v>72</v>
      </c>
      <c r="O9" s="142"/>
      <c r="P9" s="302"/>
      <c r="Q9" s="142"/>
      <c r="R9" s="311"/>
      <c r="S9" s="145" t="s">
        <v>19</v>
      </c>
      <c r="T9" s="205">
        <v>33561</v>
      </c>
      <c r="U9" s="128">
        <v>77747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33526</v>
      </c>
      <c r="C10" s="128">
        <v>76978</v>
      </c>
      <c r="D10" s="128"/>
      <c r="E10" s="128" t="s">
        <v>70</v>
      </c>
      <c r="F10" s="142"/>
      <c r="G10" s="302"/>
      <c r="H10" s="142"/>
      <c r="I10" s="317"/>
      <c r="J10" s="145" t="s">
        <v>19</v>
      </c>
      <c r="K10" s="205">
        <v>33542</v>
      </c>
      <c r="L10" s="128">
        <v>77750</v>
      </c>
      <c r="M10" s="128"/>
      <c r="N10" s="128" t="s">
        <v>72</v>
      </c>
      <c r="O10" s="142"/>
      <c r="P10" s="302"/>
      <c r="Q10" s="142"/>
      <c r="R10" s="311"/>
      <c r="S10" s="145" t="s">
        <v>19</v>
      </c>
      <c r="T10" s="205">
        <v>33562</v>
      </c>
      <c r="U10" s="128">
        <v>77748</v>
      </c>
      <c r="V10" s="128"/>
      <c r="W10" s="128" t="s">
        <v>71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45">
        <v>33527</v>
      </c>
      <c r="C11" s="128">
        <v>76979</v>
      </c>
      <c r="D11" s="245"/>
      <c r="E11" s="245" t="s">
        <v>115</v>
      </c>
      <c r="F11" s="142"/>
      <c r="G11" s="302"/>
      <c r="H11" s="142"/>
      <c r="I11" s="309">
        <v>46076</v>
      </c>
      <c r="J11" s="145" t="s">
        <v>19</v>
      </c>
      <c r="K11" s="205">
        <v>33543</v>
      </c>
      <c r="L11" s="128">
        <v>77751</v>
      </c>
      <c r="M11" s="128"/>
      <c r="N11" s="128" t="s">
        <v>89</v>
      </c>
      <c r="O11" s="142"/>
      <c r="P11" s="302"/>
      <c r="Q11" s="142"/>
      <c r="R11" s="311"/>
      <c r="S11" s="145" t="s">
        <v>19</v>
      </c>
      <c r="T11" s="205">
        <v>33563</v>
      </c>
      <c r="U11" s="128">
        <v>77749</v>
      </c>
      <c r="V11" s="128"/>
      <c r="W11" s="128" t="s">
        <v>73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45">
        <v>33528</v>
      </c>
      <c r="C12" s="128">
        <v>76980</v>
      </c>
      <c r="D12" s="245"/>
      <c r="E12" s="245" t="s">
        <v>115</v>
      </c>
      <c r="F12" s="142"/>
      <c r="G12" s="302"/>
      <c r="H12" s="142"/>
      <c r="I12" s="309">
        <v>46076</v>
      </c>
      <c r="J12" s="145" t="s">
        <v>19</v>
      </c>
      <c r="K12" s="205">
        <v>33544</v>
      </c>
      <c r="L12" s="128">
        <v>77752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33564</v>
      </c>
      <c r="U12" s="128">
        <v>77772</v>
      </c>
      <c r="V12" s="128"/>
      <c r="W12" s="128" t="s">
        <v>69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33529</v>
      </c>
      <c r="C13" s="128">
        <v>76981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33545</v>
      </c>
      <c r="L13" s="128">
        <v>77753</v>
      </c>
      <c r="M13" s="128"/>
      <c r="N13" s="128" t="s">
        <v>71</v>
      </c>
      <c r="O13" s="142"/>
      <c r="P13" s="302"/>
      <c r="Q13" s="142"/>
      <c r="R13" s="311"/>
      <c r="S13" s="145" t="s">
        <v>19</v>
      </c>
      <c r="T13" s="205">
        <v>33565</v>
      </c>
      <c r="U13" s="128">
        <v>77794</v>
      </c>
      <c r="V13" s="128"/>
      <c r="W13" s="128" t="s">
        <v>69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33530</v>
      </c>
      <c r="C14" s="128">
        <v>76982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33546</v>
      </c>
      <c r="L14" s="128">
        <v>77754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33566</v>
      </c>
      <c r="U14" s="128">
        <v>77795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33531</v>
      </c>
      <c r="C15" s="128">
        <v>76983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05">
        <v>33547</v>
      </c>
      <c r="L15" s="128">
        <v>77759</v>
      </c>
      <c r="M15" s="128"/>
      <c r="N15" s="128" t="s">
        <v>73</v>
      </c>
      <c r="O15" s="142"/>
      <c r="P15" s="302"/>
      <c r="Q15" s="142"/>
      <c r="R15" s="311"/>
      <c r="S15" s="145" t="s">
        <v>19</v>
      </c>
      <c r="T15" s="205">
        <v>33567</v>
      </c>
      <c r="U15" s="128">
        <v>77796</v>
      </c>
      <c r="V15" s="128"/>
      <c r="W15" s="128" t="s">
        <v>115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45">
        <v>33532</v>
      </c>
      <c r="C16" s="128">
        <v>76984</v>
      </c>
      <c r="D16" s="128"/>
      <c r="E16" s="245" t="s">
        <v>115</v>
      </c>
      <c r="F16" s="142"/>
      <c r="G16" s="302"/>
      <c r="H16" s="142"/>
      <c r="I16" s="309">
        <v>46077</v>
      </c>
      <c r="J16" s="145" t="s">
        <v>19</v>
      </c>
      <c r="K16" s="205">
        <v>33548</v>
      </c>
      <c r="L16" s="148">
        <v>77770</v>
      </c>
      <c r="M16" s="128"/>
      <c r="N16" s="128" t="s">
        <v>73</v>
      </c>
      <c r="O16" s="142"/>
      <c r="P16" s="302"/>
      <c r="Q16" s="142"/>
      <c r="R16" s="311"/>
      <c r="S16" s="145" t="s">
        <v>19</v>
      </c>
      <c r="T16" s="205">
        <v>33568</v>
      </c>
      <c r="U16" s="128">
        <v>77798</v>
      </c>
      <c r="V16" s="128"/>
      <c r="W16" s="128" t="s">
        <v>208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33533</v>
      </c>
      <c r="C17" s="128">
        <v>4501348419</v>
      </c>
      <c r="D17" s="128"/>
      <c r="E17" s="128"/>
      <c r="F17" s="142"/>
      <c r="G17" s="302"/>
      <c r="H17" s="142"/>
      <c r="I17" s="311"/>
      <c r="J17" s="145" t="s">
        <v>19</v>
      </c>
      <c r="K17" s="205">
        <v>33549</v>
      </c>
      <c r="L17" s="128">
        <v>77771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33569</v>
      </c>
      <c r="U17" s="128">
        <v>77799</v>
      </c>
      <c r="V17" s="128"/>
      <c r="W17" s="128" t="s">
        <v>70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33534</v>
      </c>
      <c r="C18" s="128">
        <v>4501348420</v>
      </c>
      <c r="D18" s="128"/>
      <c r="E18" s="128"/>
      <c r="F18" s="142"/>
      <c r="G18" s="302"/>
      <c r="H18" s="142"/>
      <c r="I18" s="311"/>
      <c r="J18" s="145" t="s">
        <v>19</v>
      </c>
      <c r="K18" s="205">
        <v>33550</v>
      </c>
      <c r="L18" s="128">
        <v>77775</v>
      </c>
      <c r="M18" s="128"/>
      <c r="N18" s="128" t="s">
        <v>73</v>
      </c>
      <c r="O18" s="142"/>
      <c r="P18" s="302"/>
      <c r="Q18" s="142"/>
      <c r="R18" s="311"/>
      <c r="S18" s="145" t="s">
        <v>19</v>
      </c>
      <c r="T18" s="205">
        <v>33570</v>
      </c>
      <c r="U18" s="128">
        <v>77800</v>
      </c>
      <c r="V18" s="128"/>
      <c r="W18" s="128" t="s">
        <v>72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205">
        <v>33535</v>
      </c>
      <c r="C19" s="128">
        <v>4501348421</v>
      </c>
      <c r="D19" s="128"/>
      <c r="E19" s="128"/>
      <c r="F19" s="142"/>
      <c r="G19" s="302"/>
      <c r="H19" s="142"/>
      <c r="I19" s="311"/>
      <c r="J19" s="145" t="s">
        <v>19</v>
      </c>
      <c r="K19" s="205">
        <v>33551</v>
      </c>
      <c r="L19" s="128">
        <v>77786</v>
      </c>
      <c r="M19" s="128"/>
      <c r="N19" s="128" t="s">
        <v>72</v>
      </c>
      <c r="O19" s="142"/>
      <c r="P19" s="302"/>
      <c r="Q19" s="142"/>
      <c r="R19" s="311"/>
      <c r="S19" s="145" t="s">
        <v>19</v>
      </c>
      <c r="T19" s="205">
        <v>33571</v>
      </c>
      <c r="U19" s="128">
        <v>77801</v>
      </c>
      <c r="V19" s="128"/>
      <c r="W19" s="128" t="s">
        <v>70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205">
        <v>33536</v>
      </c>
      <c r="C20" s="128">
        <v>4501348422</v>
      </c>
      <c r="D20" s="128"/>
      <c r="E20" s="128"/>
      <c r="F20" s="142"/>
      <c r="G20" s="302"/>
      <c r="H20" s="142"/>
      <c r="I20" s="311"/>
      <c r="J20" s="145" t="s">
        <v>19</v>
      </c>
      <c r="K20" s="205">
        <v>33552</v>
      </c>
      <c r="L20" s="148">
        <v>77797</v>
      </c>
      <c r="M20" s="128"/>
      <c r="N20" s="128" t="s">
        <v>115</v>
      </c>
      <c r="O20" s="142"/>
      <c r="P20" s="302"/>
      <c r="Q20" s="142"/>
      <c r="R20" s="315"/>
      <c r="S20" s="145" t="s">
        <v>19</v>
      </c>
      <c r="T20" s="205">
        <v>33572</v>
      </c>
      <c r="U20" s="128">
        <v>77802</v>
      </c>
      <c r="V20" s="128"/>
      <c r="W20" s="128" t="s">
        <v>72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 t="s">
        <v>63</v>
      </c>
      <c r="B21" s="205">
        <v>32823</v>
      </c>
      <c r="C21" s="128">
        <v>99997</v>
      </c>
      <c r="D21" s="128"/>
      <c r="E21" s="128"/>
      <c r="F21" s="142"/>
      <c r="G21" s="302"/>
      <c r="H21" s="142"/>
      <c r="I21" s="311"/>
      <c r="J21" s="152" t="s">
        <v>20</v>
      </c>
      <c r="K21" s="205">
        <v>33553</v>
      </c>
      <c r="L21" s="128">
        <v>77719</v>
      </c>
      <c r="M21" s="172"/>
      <c r="N21" s="128" t="s">
        <v>62</v>
      </c>
      <c r="O21" s="142"/>
      <c r="P21" s="302"/>
      <c r="Q21" s="142"/>
      <c r="R21" s="311"/>
      <c r="S21" s="145" t="s">
        <v>20</v>
      </c>
      <c r="T21" s="205">
        <v>33573</v>
      </c>
      <c r="U21" s="128">
        <v>77717</v>
      </c>
      <c r="V21" s="128"/>
      <c r="W21" s="128" t="s">
        <v>89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20</v>
      </c>
      <c r="K22" s="205">
        <v>32847</v>
      </c>
      <c r="L22" s="153">
        <v>77720</v>
      </c>
      <c r="M22" s="128"/>
      <c r="N22" s="128" t="s">
        <v>62</v>
      </c>
      <c r="O22" s="142"/>
      <c r="P22" s="302"/>
      <c r="Q22" s="142"/>
      <c r="R22" s="315"/>
      <c r="S22" s="152" t="s">
        <v>20</v>
      </c>
      <c r="T22" s="205">
        <v>33574</v>
      </c>
      <c r="U22" s="153">
        <v>77718</v>
      </c>
      <c r="V22" s="128"/>
      <c r="W22" s="128" t="s">
        <v>62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205">
        <v>33554</v>
      </c>
      <c r="L23" s="153">
        <v>4501348750</v>
      </c>
      <c r="M23" s="128"/>
      <c r="N23" s="128"/>
      <c r="O23" s="142"/>
      <c r="P23" s="302"/>
      <c r="Q23" s="142"/>
      <c r="R23" s="311"/>
      <c r="S23" s="152" t="s">
        <v>22</v>
      </c>
      <c r="T23" s="205">
        <v>33575</v>
      </c>
      <c r="U23" s="153">
        <v>4501348892</v>
      </c>
      <c r="V23" s="128"/>
      <c r="W23" s="128"/>
      <c r="X23" s="142" t="s">
        <v>15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205">
        <v>30040367</v>
      </c>
      <c r="C24" s="128" t="s">
        <v>81</v>
      </c>
      <c r="D24" s="128"/>
      <c r="E24" s="128"/>
      <c r="F24" s="162"/>
      <c r="G24" s="128"/>
      <c r="H24" s="142"/>
      <c r="I24" s="311"/>
      <c r="J24" s="152" t="s">
        <v>22</v>
      </c>
      <c r="K24" s="205">
        <v>33556</v>
      </c>
      <c r="L24" s="154">
        <v>4501348751</v>
      </c>
      <c r="M24" s="141"/>
      <c r="N24" s="141"/>
      <c r="O24" s="142"/>
      <c r="P24" s="304"/>
      <c r="Q24" s="143"/>
      <c r="R24" s="316"/>
      <c r="S24" s="152" t="s">
        <v>22</v>
      </c>
      <c r="T24" s="205">
        <v>33576</v>
      </c>
      <c r="U24" s="153">
        <v>4501348893</v>
      </c>
      <c r="V24" s="128"/>
      <c r="W24" s="128"/>
      <c r="X24" s="142" t="s">
        <v>92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30039968</v>
      </c>
      <c r="C25" s="128" t="s">
        <v>79</v>
      </c>
      <c r="D25" s="128">
        <v>752706</v>
      </c>
      <c r="E25" s="128"/>
      <c r="F25" s="162" t="s">
        <v>64</v>
      </c>
      <c r="G25" s="128"/>
      <c r="H25" s="142"/>
      <c r="I25" s="311"/>
      <c r="J25" s="156" t="s">
        <v>12</v>
      </c>
      <c r="K25" s="207">
        <v>30040115</v>
      </c>
      <c r="L25" s="154" t="s">
        <v>81</v>
      </c>
      <c r="M25" s="141"/>
      <c r="N25" s="141"/>
      <c r="O25" s="143"/>
      <c r="P25" s="304"/>
      <c r="Q25" s="143"/>
      <c r="R25" s="316"/>
      <c r="S25" s="145" t="s">
        <v>12</v>
      </c>
      <c r="T25" s="148">
        <v>30040116</v>
      </c>
      <c r="U25" s="153" t="s">
        <v>81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30039684</v>
      </c>
      <c r="L26" s="154" t="s">
        <v>13</v>
      </c>
      <c r="M26" s="141">
        <v>756120</v>
      </c>
      <c r="N26" s="141"/>
      <c r="O26" s="143" t="s">
        <v>14</v>
      </c>
      <c r="P26" s="304"/>
      <c r="Q26" s="143"/>
      <c r="R26" s="316"/>
      <c r="S26" s="145" t="s">
        <v>12</v>
      </c>
      <c r="T26" s="148">
        <v>30039685</v>
      </c>
      <c r="U26" s="153" t="s">
        <v>13</v>
      </c>
      <c r="V26" s="128">
        <v>756120</v>
      </c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 t="s">
        <v>12</v>
      </c>
      <c r="B27" s="205">
        <v>30039994</v>
      </c>
      <c r="C27" s="128" t="s">
        <v>77</v>
      </c>
      <c r="D27" s="128"/>
      <c r="E27" s="128"/>
      <c r="F27" s="162" t="s">
        <v>78</v>
      </c>
      <c r="G27" s="128"/>
      <c r="H27" s="142"/>
      <c r="I27" s="311"/>
      <c r="J27" s="145" t="s">
        <v>12</v>
      </c>
      <c r="K27" s="205">
        <v>30040149</v>
      </c>
      <c r="L27" s="153" t="s">
        <v>77</v>
      </c>
      <c r="M27" s="128" t="s">
        <v>253</v>
      </c>
      <c r="N27" s="128"/>
      <c r="O27" s="142" t="s">
        <v>78</v>
      </c>
      <c r="P27" s="302"/>
      <c r="Q27" s="142"/>
      <c r="R27" s="311"/>
      <c r="S27" s="145" t="s">
        <v>12</v>
      </c>
      <c r="T27" s="128">
        <v>30040312</v>
      </c>
      <c r="U27" s="148" t="s">
        <v>13</v>
      </c>
      <c r="V27" s="128">
        <v>756120</v>
      </c>
      <c r="W27" s="128"/>
      <c r="X27" s="142" t="s">
        <v>14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30039981</v>
      </c>
      <c r="L28" s="148" t="s">
        <v>94</v>
      </c>
      <c r="M28" s="128">
        <v>756138</v>
      </c>
      <c r="N28" s="128"/>
      <c r="O28" s="142" t="s">
        <v>64</v>
      </c>
      <c r="P28" s="302"/>
      <c r="Q28" s="142"/>
      <c r="R28" s="311"/>
      <c r="S28" s="145" t="s">
        <v>12</v>
      </c>
      <c r="T28" s="128">
        <v>30040313</v>
      </c>
      <c r="U28" s="128" t="s">
        <v>13</v>
      </c>
      <c r="V28" s="128" t="s">
        <v>254</v>
      </c>
      <c r="W28" s="128"/>
      <c r="X28" s="142" t="s">
        <v>16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30040082</v>
      </c>
      <c r="L29" s="300" t="s">
        <v>79</v>
      </c>
      <c r="M29" s="299" t="s">
        <v>253</v>
      </c>
      <c r="N29" s="299"/>
      <c r="O29" s="297" t="s">
        <v>65</v>
      </c>
      <c r="P29" s="306"/>
      <c r="Q29" s="297"/>
      <c r="R29" s="313"/>
      <c r="S29" s="145" t="s">
        <v>12</v>
      </c>
      <c r="T29" s="360">
        <v>30040085</v>
      </c>
      <c r="U29" s="360" t="s">
        <v>77</v>
      </c>
      <c r="V29" s="128">
        <v>754936</v>
      </c>
      <c r="W29" s="128"/>
      <c r="X29" s="142" t="s">
        <v>66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15">
      <c r="A30" s="298"/>
      <c r="B30" s="299"/>
      <c r="C30" s="299"/>
      <c r="D30" s="299"/>
      <c r="E30" s="299"/>
      <c r="F30" s="297"/>
      <c r="G30" s="306"/>
      <c r="H30" s="297"/>
      <c r="I30" s="313"/>
      <c r="J30" s="145" t="s">
        <v>12</v>
      </c>
      <c r="K30" s="205">
        <v>30040094</v>
      </c>
      <c r="L30" s="128" t="s">
        <v>79</v>
      </c>
      <c r="M30" s="128" t="s">
        <v>110</v>
      </c>
      <c r="N30" s="128"/>
      <c r="O30" s="297" t="s">
        <v>255</v>
      </c>
      <c r="P30" s="306"/>
      <c r="Q30" s="297"/>
      <c r="R30" s="356" t="s">
        <v>256</v>
      </c>
      <c r="S30" s="145" t="s">
        <v>12</v>
      </c>
      <c r="T30" s="128">
        <v>30040091</v>
      </c>
      <c r="U30" s="128" t="s">
        <v>77</v>
      </c>
      <c r="V30" s="128" t="s">
        <v>253</v>
      </c>
      <c r="W30" s="128"/>
      <c r="X30" s="142" t="s">
        <v>119</v>
      </c>
      <c r="Y30" s="302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57"/>
      <c r="B31" s="158"/>
      <c r="C31" s="158"/>
      <c r="D31" s="158"/>
      <c r="E31" s="158"/>
      <c r="F31" s="159"/>
      <c r="G31" s="307"/>
      <c r="H31" s="159"/>
      <c r="I31" s="314"/>
      <c r="J31" s="157" t="s">
        <v>12</v>
      </c>
      <c r="K31" s="334">
        <v>30040077</v>
      </c>
      <c r="L31" s="158" t="s">
        <v>77</v>
      </c>
      <c r="M31" s="158">
        <v>754726</v>
      </c>
      <c r="N31" s="158"/>
      <c r="O31" s="159" t="s">
        <v>76</v>
      </c>
      <c r="P31" s="307"/>
      <c r="Q31" s="159"/>
      <c r="R31" s="314"/>
      <c r="S31" s="145"/>
      <c r="T31" s="128"/>
      <c r="U31" s="161"/>
      <c r="V31" s="128"/>
      <c r="W31" s="128"/>
      <c r="X31" s="162"/>
      <c r="Y31" s="128"/>
      <c r="Z31" s="142"/>
      <c r="AA31" s="311"/>
      <c r="AB31" s="130"/>
      <c r="AC31" s="130"/>
      <c r="AD31" s="130"/>
      <c r="AE31" s="130"/>
      <c r="AF31" s="130"/>
      <c r="AG31" s="130"/>
      <c r="AH31" s="130"/>
      <c r="AI31" s="130"/>
      <c r="AJ31" s="130"/>
    </row>
    <row r="32" spans="1:36" ht="16.5" thickBot="1" x14ac:dyDescent="0.3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4"/>
      <c r="T32" s="164"/>
      <c r="U32" s="164"/>
      <c r="V32" s="164"/>
      <c r="W32" s="164"/>
      <c r="X32" s="164"/>
      <c r="Y32" s="164"/>
      <c r="Z32" s="164"/>
      <c r="AA32" s="164"/>
    </row>
    <row r="33" spans="1:43" ht="16.5" thickBot="1" x14ac:dyDescent="0.3">
      <c r="A33" s="488">
        <f>S3+1</f>
        <v>46078</v>
      </c>
      <c r="B33" s="489"/>
      <c r="C33" s="489"/>
      <c r="D33" s="489"/>
      <c r="E33" s="489"/>
      <c r="F33" s="489"/>
      <c r="G33" s="489"/>
      <c r="H33" s="489"/>
      <c r="I33" s="490"/>
      <c r="J33" s="491">
        <f>A33+1</f>
        <v>46079</v>
      </c>
      <c r="K33" s="492"/>
      <c r="L33" s="492"/>
      <c r="M33" s="492"/>
      <c r="N33" s="492"/>
      <c r="O33" s="493"/>
      <c r="P33" s="493"/>
      <c r="Q33" s="493"/>
      <c r="R33" s="494"/>
      <c r="S33" s="495">
        <f>J33+1</f>
        <v>46080</v>
      </c>
      <c r="T33" s="496"/>
      <c r="U33" s="496"/>
      <c r="V33" s="496"/>
      <c r="W33" s="496"/>
      <c r="X33" s="497"/>
      <c r="Y33" s="497"/>
      <c r="Z33" s="497"/>
      <c r="AA33" s="497"/>
      <c r="AB33" s="526"/>
      <c r="AC33" s="527"/>
      <c r="AD33" s="527"/>
      <c r="AE33" s="527"/>
      <c r="AF33" s="527"/>
      <c r="AG33" s="527"/>
      <c r="AH33" s="527"/>
      <c r="AI33" s="527"/>
      <c r="AJ33" s="527"/>
    </row>
    <row r="34" spans="1:43" ht="16.5" thickBot="1" x14ac:dyDescent="0.3">
      <c r="A34" s="131" t="s">
        <v>2</v>
      </c>
      <c r="B34" s="132" t="s">
        <v>3</v>
      </c>
      <c r="C34" s="132" t="s">
        <v>4</v>
      </c>
      <c r="D34" s="132" t="s">
        <v>5</v>
      </c>
      <c r="E34" s="132" t="s">
        <v>6</v>
      </c>
      <c r="F34" s="133" t="s">
        <v>7</v>
      </c>
      <c r="G34" s="133" t="s">
        <v>8</v>
      </c>
      <c r="H34" s="133" t="s">
        <v>9</v>
      </c>
      <c r="I34" s="134" t="s">
        <v>10</v>
      </c>
      <c r="J34" s="131" t="s">
        <v>2</v>
      </c>
      <c r="K34" s="132" t="s">
        <v>3</v>
      </c>
      <c r="L34" s="132" t="s">
        <v>4</v>
      </c>
      <c r="M34" s="132" t="s">
        <v>5</v>
      </c>
      <c r="N34" s="132" t="s">
        <v>6</v>
      </c>
      <c r="O34" s="133" t="s">
        <v>7</v>
      </c>
      <c r="P34" s="133" t="s">
        <v>8</v>
      </c>
      <c r="Q34" s="133" t="s">
        <v>9</v>
      </c>
      <c r="R34" s="134" t="s">
        <v>10</v>
      </c>
      <c r="S34" s="131" t="s">
        <v>2</v>
      </c>
      <c r="T34" s="132" t="s">
        <v>3</v>
      </c>
      <c r="U34" s="132" t="s">
        <v>4</v>
      </c>
      <c r="V34" s="132" t="s">
        <v>5</v>
      </c>
      <c r="W34" s="132" t="s">
        <v>6</v>
      </c>
      <c r="X34" s="133" t="s">
        <v>7</v>
      </c>
      <c r="Y34" s="133" t="s">
        <v>8</v>
      </c>
      <c r="Z34" s="133" t="s">
        <v>9</v>
      </c>
      <c r="AA34" s="133" t="s">
        <v>10</v>
      </c>
      <c r="AB34" s="165"/>
    </row>
    <row r="35" spans="1:43" x14ac:dyDescent="0.25">
      <c r="A35" s="135" t="s">
        <v>19</v>
      </c>
      <c r="B35" s="296">
        <v>33577</v>
      </c>
      <c r="C35" s="137">
        <v>77774</v>
      </c>
      <c r="D35" s="137"/>
      <c r="E35" s="137" t="s">
        <v>62</v>
      </c>
      <c r="F35" s="142"/>
      <c r="G35" s="304"/>
      <c r="H35" s="143"/>
      <c r="I35" s="332">
        <v>46079</v>
      </c>
      <c r="J35" s="135" t="s">
        <v>19</v>
      </c>
      <c r="K35" s="207">
        <v>33597</v>
      </c>
      <c r="L35" s="137">
        <v>77695</v>
      </c>
      <c r="M35" s="137"/>
      <c r="N35" s="137" t="s">
        <v>89</v>
      </c>
      <c r="O35" s="142"/>
      <c r="P35" s="304"/>
      <c r="Q35" s="143"/>
      <c r="R35" s="310"/>
      <c r="S35" s="135" t="s">
        <v>19</v>
      </c>
      <c r="T35" s="207">
        <v>33617</v>
      </c>
      <c r="U35" s="137">
        <v>77681</v>
      </c>
      <c r="V35" s="137"/>
      <c r="W35" s="137" t="s">
        <v>69</v>
      </c>
      <c r="X35" s="142"/>
      <c r="Y35" s="304"/>
      <c r="Z35" s="143"/>
      <c r="AA35" s="310"/>
      <c r="AB35" s="166"/>
      <c r="AC35" s="167"/>
      <c r="AD35" s="167"/>
      <c r="AE35" s="167"/>
      <c r="AF35" s="167"/>
      <c r="AG35" s="168"/>
      <c r="AH35" s="168"/>
      <c r="AI35" s="168"/>
      <c r="AJ35" s="167"/>
      <c r="AO35" s="169"/>
      <c r="AP35" s="169"/>
      <c r="AQ35" s="169"/>
    </row>
    <row r="36" spans="1:43" x14ac:dyDescent="0.25">
      <c r="A36" s="145" t="s">
        <v>19</v>
      </c>
      <c r="B36" s="205">
        <v>33578</v>
      </c>
      <c r="C36" s="128">
        <v>77776</v>
      </c>
      <c r="D36" s="128"/>
      <c r="E36" s="128" t="s">
        <v>70</v>
      </c>
      <c r="F36" s="142"/>
      <c r="G36" s="302"/>
      <c r="H36" s="142"/>
      <c r="I36" s="311"/>
      <c r="J36" s="145" t="s">
        <v>19</v>
      </c>
      <c r="K36" s="205">
        <v>33598</v>
      </c>
      <c r="L36" s="128">
        <v>77696</v>
      </c>
      <c r="M36" s="128"/>
      <c r="N36" s="128" t="s">
        <v>72</v>
      </c>
      <c r="O36" s="142"/>
      <c r="P36" s="302"/>
      <c r="Q36" s="142"/>
      <c r="R36" s="311"/>
      <c r="S36" s="145" t="s">
        <v>19</v>
      </c>
      <c r="T36" s="205">
        <v>33618</v>
      </c>
      <c r="U36" s="128">
        <v>77682</v>
      </c>
      <c r="V36" s="128"/>
      <c r="W36" s="128" t="s">
        <v>89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8"/>
      <c r="AO36" s="169"/>
      <c r="AP36" s="169"/>
      <c r="AQ36" s="169"/>
    </row>
    <row r="37" spans="1:43" x14ac:dyDescent="0.25">
      <c r="A37" s="145" t="s">
        <v>19</v>
      </c>
      <c r="B37" s="205">
        <v>33579</v>
      </c>
      <c r="C37" s="128">
        <v>77777</v>
      </c>
      <c r="D37" s="128"/>
      <c r="E37" s="128" t="s">
        <v>73</v>
      </c>
      <c r="F37" s="142"/>
      <c r="G37" s="302"/>
      <c r="H37" s="142"/>
      <c r="I37" s="311"/>
      <c r="J37" s="145" t="s">
        <v>19</v>
      </c>
      <c r="K37" s="205">
        <v>33599</v>
      </c>
      <c r="L37" s="128">
        <v>77697</v>
      </c>
      <c r="M37" s="128"/>
      <c r="N37" s="128" t="s">
        <v>71</v>
      </c>
      <c r="O37" s="142"/>
      <c r="P37" s="302"/>
      <c r="Q37" s="142"/>
      <c r="R37" s="311"/>
      <c r="S37" s="145" t="s">
        <v>19</v>
      </c>
      <c r="T37" s="205">
        <v>33619</v>
      </c>
      <c r="U37" s="128">
        <v>77683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33580</v>
      </c>
      <c r="C38" s="128">
        <v>77778</v>
      </c>
      <c r="D38" s="128"/>
      <c r="E38" s="128" t="s">
        <v>70</v>
      </c>
      <c r="F38" s="142"/>
      <c r="G38" s="302"/>
      <c r="H38" s="142"/>
      <c r="I38" s="311"/>
      <c r="J38" s="145" t="s">
        <v>19</v>
      </c>
      <c r="K38" s="205">
        <v>33600</v>
      </c>
      <c r="L38" s="128">
        <v>77698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33620</v>
      </c>
      <c r="U38" s="128">
        <v>77684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33581</v>
      </c>
      <c r="C39" s="128">
        <v>77779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33601</v>
      </c>
      <c r="L39" s="128">
        <v>77699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33621</v>
      </c>
      <c r="U39" s="128">
        <v>77685</v>
      </c>
      <c r="V39" s="128"/>
      <c r="W39" s="128" t="s">
        <v>70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128">
        <v>33582</v>
      </c>
      <c r="C40" s="128">
        <v>77780</v>
      </c>
      <c r="D40" s="128"/>
      <c r="E40" s="128" t="s">
        <v>72</v>
      </c>
      <c r="F40" s="142"/>
      <c r="G40" s="302"/>
      <c r="H40" s="142"/>
      <c r="I40" s="311"/>
      <c r="J40" s="145" t="s">
        <v>19</v>
      </c>
      <c r="K40" s="205">
        <v>33602</v>
      </c>
      <c r="L40" s="128">
        <v>77700</v>
      </c>
      <c r="M40" s="128"/>
      <c r="N40" s="128" t="s">
        <v>89</v>
      </c>
      <c r="O40" s="142"/>
      <c r="P40" s="302"/>
      <c r="Q40" s="142"/>
      <c r="R40" s="311"/>
      <c r="S40" s="145" t="s">
        <v>19</v>
      </c>
      <c r="T40" s="205">
        <v>33622</v>
      </c>
      <c r="U40" s="128">
        <v>77686</v>
      </c>
      <c r="V40" s="128"/>
      <c r="W40" s="128" t="s">
        <v>71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 t="s">
        <v>19</v>
      </c>
      <c r="B41" s="205">
        <v>33583</v>
      </c>
      <c r="C41" s="128">
        <v>77781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33603</v>
      </c>
      <c r="L41" s="128">
        <v>77701</v>
      </c>
      <c r="M41" s="128"/>
      <c r="N41" s="128" t="s">
        <v>71</v>
      </c>
      <c r="O41" s="142"/>
      <c r="P41" s="302"/>
      <c r="Q41" s="142"/>
      <c r="R41" s="311"/>
      <c r="S41" s="145" t="s">
        <v>19</v>
      </c>
      <c r="T41" s="205">
        <v>33623</v>
      </c>
      <c r="U41" s="128">
        <v>77687</v>
      </c>
      <c r="V41" s="128"/>
      <c r="W41" s="128" t="s">
        <v>73</v>
      </c>
      <c r="X41" s="142"/>
      <c r="Y41" s="302"/>
      <c r="Z41" s="142"/>
      <c r="AA41" s="311"/>
      <c r="AB41" s="166"/>
      <c r="AC41" s="167"/>
      <c r="AD41" s="167"/>
      <c r="AE41" s="167"/>
      <c r="AF41" s="167"/>
      <c r="AG41" s="168"/>
      <c r="AH41" s="168"/>
      <c r="AI41" s="168"/>
      <c r="AJ41" s="168"/>
      <c r="AO41" s="169"/>
      <c r="AP41" s="169"/>
      <c r="AQ41" s="169"/>
    </row>
    <row r="42" spans="1:43" x14ac:dyDescent="0.25">
      <c r="A42" s="145" t="s">
        <v>19</v>
      </c>
      <c r="B42" s="205">
        <v>33584</v>
      </c>
      <c r="C42" s="128">
        <v>77782</v>
      </c>
      <c r="D42" s="128"/>
      <c r="E42" s="128" t="s">
        <v>62</v>
      </c>
      <c r="F42" s="142"/>
      <c r="G42" s="302"/>
      <c r="H42" s="142"/>
      <c r="I42" s="311"/>
      <c r="J42" s="145" t="s">
        <v>19</v>
      </c>
      <c r="K42" s="205">
        <v>33604</v>
      </c>
      <c r="L42" s="128">
        <v>77703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33624</v>
      </c>
      <c r="U42" s="128">
        <v>77688</v>
      </c>
      <c r="V42" s="128"/>
      <c r="W42" s="128" t="s">
        <v>69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7"/>
      <c r="AO42" s="169"/>
      <c r="AP42" s="169"/>
      <c r="AQ42" s="169"/>
    </row>
    <row r="43" spans="1:43" x14ac:dyDescent="0.25">
      <c r="A43" s="145" t="s">
        <v>19</v>
      </c>
      <c r="B43" s="205">
        <v>33585</v>
      </c>
      <c r="C43" s="128">
        <v>77783</v>
      </c>
      <c r="D43" s="128"/>
      <c r="E43" s="128" t="s">
        <v>72</v>
      </c>
      <c r="F43" s="142"/>
      <c r="G43" s="302"/>
      <c r="H43" s="142"/>
      <c r="I43" s="311"/>
      <c r="J43" s="145" t="s">
        <v>19</v>
      </c>
      <c r="K43" s="205">
        <v>33605</v>
      </c>
      <c r="L43" s="128">
        <v>77704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33625</v>
      </c>
      <c r="U43" s="128">
        <v>77689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33586</v>
      </c>
      <c r="C44" s="128">
        <v>77784</v>
      </c>
      <c r="D44" s="128"/>
      <c r="E44" s="128" t="s">
        <v>73</v>
      </c>
      <c r="F44" s="142"/>
      <c r="G44" s="302"/>
      <c r="H44" s="142"/>
      <c r="I44" s="311"/>
      <c r="J44" s="145" t="s">
        <v>19</v>
      </c>
      <c r="K44" s="205">
        <v>33606</v>
      </c>
      <c r="L44" s="128">
        <v>77705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33626</v>
      </c>
      <c r="U44" s="128">
        <v>77690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33587</v>
      </c>
      <c r="C45" s="128">
        <v>77785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33607</v>
      </c>
      <c r="L45" s="128">
        <v>77706</v>
      </c>
      <c r="M45" s="128"/>
      <c r="N45" s="128" t="s">
        <v>69</v>
      </c>
      <c r="O45" s="142"/>
      <c r="P45" s="302"/>
      <c r="Q45" s="142"/>
      <c r="R45" s="311"/>
      <c r="S45" s="145" t="s">
        <v>19</v>
      </c>
      <c r="T45" s="205">
        <v>33627</v>
      </c>
      <c r="U45" s="128">
        <v>77692</v>
      </c>
      <c r="V45" s="128"/>
      <c r="W45" s="128" t="s">
        <v>70</v>
      </c>
      <c r="X45" s="142"/>
      <c r="Y45" s="302"/>
      <c r="Z45" s="142"/>
      <c r="AA45" s="311"/>
      <c r="AB45" s="166"/>
      <c r="AC45" s="167"/>
      <c r="AD45" s="171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45" t="s">
        <v>19</v>
      </c>
      <c r="B46" s="205">
        <v>33588</v>
      </c>
      <c r="C46" s="148">
        <v>77787</v>
      </c>
      <c r="D46" s="128"/>
      <c r="E46" s="128" t="s">
        <v>71</v>
      </c>
      <c r="F46" s="142"/>
      <c r="G46" s="302"/>
      <c r="H46" s="142"/>
      <c r="I46" s="311"/>
      <c r="J46" s="145" t="s">
        <v>19</v>
      </c>
      <c r="K46" s="205">
        <v>33608</v>
      </c>
      <c r="L46" s="148">
        <v>77707</v>
      </c>
      <c r="M46" s="128"/>
      <c r="N46" s="128" t="s">
        <v>89</v>
      </c>
      <c r="O46" s="142"/>
      <c r="P46" s="302"/>
      <c r="Q46" s="142"/>
      <c r="R46" s="311"/>
      <c r="S46" s="145" t="s">
        <v>19</v>
      </c>
      <c r="T46" s="205">
        <v>33628</v>
      </c>
      <c r="U46" s="148">
        <v>77693</v>
      </c>
      <c r="V46" s="128"/>
      <c r="W46" s="128" t="s">
        <v>72</v>
      </c>
      <c r="X46" s="142"/>
      <c r="Y46" s="302"/>
      <c r="Z46" s="142"/>
      <c r="AA46" s="311"/>
      <c r="AB46" s="166"/>
      <c r="AC46" s="167"/>
      <c r="AD46" s="167"/>
      <c r="AE46" s="167"/>
      <c r="AF46" s="167"/>
      <c r="AG46" s="168"/>
      <c r="AH46" s="168"/>
      <c r="AI46" s="168"/>
      <c r="AJ46" s="167"/>
      <c r="AO46" s="169"/>
      <c r="AP46" s="169"/>
      <c r="AQ46" s="169"/>
    </row>
    <row r="47" spans="1:43" x14ac:dyDescent="0.25">
      <c r="A47" s="145" t="s">
        <v>19</v>
      </c>
      <c r="B47" s="205">
        <v>33589</v>
      </c>
      <c r="C47" s="128">
        <v>77788</v>
      </c>
      <c r="D47" s="128"/>
      <c r="E47" s="128" t="s">
        <v>69</v>
      </c>
      <c r="F47" s="142"/>
      <c r="G47" s="302"/>
      <c r="H47" s="142"/>
      <c r="I47" s="311"/>
      <c r="J47" s="145" t="s">
        <v>19</v>
      </c>
      <c r="K47" s="205">
        <v>33609</v>
      </c>
      <c r="L47" s="128">
        <v>77708</v>
      </c>
      <c r="M47" s="128"/>
      <c r="N47" s="128" t="s">
        <v>73</v>
      </c>
      <c r="O47" s="142"/>
      <c r="P47" s="302"/>
      <c r="Q47" s="142"/>
      <c r="R47" s="311"/>
      <c r="S47" s="145" t="s">
        <v>19</v>
      </c>
      <c r="T47" s="205">
        <v>33629</v>
      </c>
      <c r="U47" s="128">
        <v>77694</v>
      </c>
      <c r="V47" s="128"/>
      <c r="W47" s="128" t="s">
        <v>72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45" t="s">
        <v>19</v>
      </c>
      <c r="B48" s="205">
        <v>33590</v>
      </c>
      <c r="C48" s="128">
        <v>77789</v>
      </c>
      <c r="D48" s="128"/>
      <c r="E48" s="128" t="s">
        <v>89</v>
      </c>
      <c r="F48" s="142"/>
      <c r="G48" s="302"/>
      <c r="H48" s="142"/>
      <c r="I48" s="311"/>
      <c r="J48" s="145" t="s">
        <v>19</v>
      </c>
      <c r="K48" s="205">
        <v>33610</v>
      </c>
      <c r="L48" s="128">
        <v>77709</v>
      </c>
      <c r="M48" s="128"/>
      <c r="N48" s="128" t="s">
        <v>69</v>
      </c>
      <c r="O48" s="142"/>
      <c r="P48" s="302"/>
      <c r="Q48" s="142"/>
      <c r="R48" s="311"/>
      <c r="S48" s="145" t="s">
        <v>19</v>
      </c>
      <c r="T48" s="205">
        <v>33630</v>
      </c>
      <c r="U48" s="128">
        <v>77710</v>
      </c>
      <c r="V48" s="128"/>
      <c r="W48" s="128" t="s">
        <v>73</v>
      </c>
      <c r="X48" s="142"/>
      <c r="Y48" s="302"/>
      <c r="Z48" s="142"/>
      <c r="AA48" s="311"/>
      <c r="AB48" s="166"/>
      <c r="AC48" s="167"/>
      <c r="AD48" s="171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33591</v>
      </c>
      <c r="C49" s="128">
        <v>77790</v>
      </c>
      <c r="D49" s="128"/>
      <c r="E49" s="128" t="s">
        <v>70</v>
      </c>
      <c r="F49" s="142"/>
      <c r="G49" s="302"/>
      <c r="H49" s="142"/>
      <c r="I49" s="311"/>
      <c r="J49" s="145" t="s">
        <v>19</v>
      </c>
      <c r="K49" s="205">
        <v>33611</v>
      </c>
      <c r="L49" s="128">
        <v>77741</v>
      </c>
      <c r="M49" s="128"/>
      <c r="N49" s="128" t="s">
        <v>70</v>
      </c>
      <c r="O49" s="142"/>
      <c r="P49" s="302"/>
      <c r="Q49" s="142"/>
      <c r="R49" s="311"/>
      <c r="S49" s="145" t="s">
        <v>19</v>
      </c>
      <c r="T49" s="205">
        <v>33631</v>
      </c>
      <c r="U49" s="128">
        <v>77740</v>
      </c>
      <c r="V49" s="128"/>
      <c r="W49" s="128" t="s">
        <v>71</v>
      </c>
      <c r="X49" s="142"/>
      <c r="Y49" s="302"/>
      <c r="Z49" s="142"/>
      <c r="AA49" s="311"/>
      <c r="AB49" s="166"/>
      <c r="AC49" s="167"/>
      <c r="AD49" s="167"/>
      <c r="AE49" s="167"/>
      <c r="AF49" s="167"/>
      <c r="AG49" s="168"/>
      <c r="AH49" s="168"/>
      <c r="AI49" s="168"/>
      <c r="AJ49" s="168"/>
      <c r="AO49" s="169"/>
      <c r="AP49" s="169"/>
      <c r="AQ49" s="169"/>
    </row>
    <row r="50" spans="1:43" x14ac:dyDescent="0.25">
      <c r="A50" s="128" t="s">
        <v>19</v>
      </c>
      <c r="B50" s="205">
        <v>33592</v>
      </c>
      <c r="C50" s="148">
        <v>77791</v>
      </c>
      <c r="D50" s="128"/>
      <c r="E50" s="128" t="s">
        <v>71</v>
      </c>
      <c r="F50" s="142"/>
      <c r="G50" s="302"/>
      <c r="H50" s="142"/>
      <c r="I50" s="315"/>
      <c r="J50" s="145" t="s">
        <v>19</v>
      </c>
      <c r="K50" s="205">
        <v>33612</v>
      </c>
      <c r="L50" s="148">
        <v>77773</v>
      </c>
      <c r="M50" s="128"/>
      <c r="N50" s="128" t="s">
        <v>72</v>
      </c>
      <c r="O50" s="142"/>
      <c r="P50" s="302"/>
      <c r="Q50" s="142"/>
      <c r="R50" s="315"/>
      <c r="S50" s="145" t="s">
        <v>20</v>
      </c>
      <c r="T50" s="205">
        <v>33632</v>
      </c>
      <c r="U50" s="148">
        <v>77713</v>
      </c>
      <c r="V50" s="128"/>
      <c r="W50" s="128" t="s">
        <v>62</v>
      </c>
      <c r="X50" s="142"/>
      <c r="Y50" s="302"/>
      <c r="Z50" s="142"/>
      <c r="AA50" s="315"/>
      <c r="AB50" s="166"/>
      <c r="AC50" s="167"/>
      <c r="AD50" s="171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252" t="s">
        <v>19</v>
      </c>
      <c r="B51" s="245">
        <v>33593</v>
      </c>
      <c r="C51" s="128">
        <v>77792</v>
      </c>
      <c r="D51" s="128"/>
      <c r="E51" s="128" t="s">
        <v>62</v>
      </c>
      <c r="F51" s="142"/>
      <c r="G51" s="302"/>
      <c r="H51" s="142"/>
      <c r="I51" s="309">
        <v>46079</v>
      </c>
      <c r="J51" s="152" t="s">
        <v>20</v>
      </c>
      <c r="K51" s="205">
        <v>33613</v>
      </c>
      <c r="L51" s="128">
        <v>77715</v>
      </c>
      <c r="M51" s="245" t="s">
        <v>257</v>
      </c>
      <c r="N51" s="128" t="s">
        <v>62</v>
      </c>
      <c r="O51" s="142"/>
      <c r="P51" s="302"/>
      <c r="Q51" s="142"/>
      <c r="R51" s="311"/>
      <c r="S51" s="152" t="s">
        <v>20</v>
      </c>
      <c r="T51" s="205">
        <v>33633</v>
      </c>
      <c r="U51" s="128">
        <v>77714</v>
      </c>
      <c r="V51" s="128"/>
      <c r="W51" s="128" t="s">
        <v>62</v>
      </c>
      <c r="X51" s="142"/>
      <c r="Y51" s="302"/>
      <c r="Z51" s="142"/>
      <c r="AA51" s="311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19</v>
      </c>
      <c r="B52" s="205">
        <v>33594</v>
      </c>
      <c r="C52" s="153">
        <v>77793</v>
      </c>
      <c r="D52" s="128"/>
      <c r="E52" s="128" t="s">
        <v>69</v>
      </c>
      <c r="F52" s="142"/>
      <c r="G52" s="302"/>
      <c r="H52" s="142"/>
      <c r="I52" s="315"/>
      <c r="J52" s="152" t="s">
        <v>20</v>
      </c>
      <c r="K52" s="205">
        <v>33614</v>
      </c>
      <c r="L52" s="153">
        <v>77716</v>
      </c>
      <c r="M52" s="245" t="s">
        <v>257</v>
      </c>
      <c r="N52" s="128" t="s">
        <v>89</v>
      </c>
      <c r="O52" s="142"/>
      <c r="P52" s="302"/>
      <c r="Q52" s="142"/>
      <c r="R52" s="315"/>
      <c r="S52" s="152" t="s">
        <v>22</v>
      </c>
      <c r="T52" s="205">
        <v>33634</v>
      </c>
      <c r="U52" s="153">
        <v>4501349731</v>
      </c>
      <c r="V52" s="128"/>
      <c r="W52" s="128"/>
      <c r="X52" s="142"/>
      <c r="Y52" s="302"/>
      <c r="Z52" s="142"/>
      <c r="AA52" s="315"/>
      <c r="AB52" s="166"/>
      <c r="AC52" s="167"/>
      <c r="AD52" s="167"/>
      <c r="AE52" s="167"/>
      <c r="AF52" s="167"/>
      <c r="AG52" s="168"/>
      <c r="AH52" s="168"/>
      <c r="AI52" s="168"/>
      <c r="AJ52" s="168"/>
      <c r="AO52" s="169"/>
      <c r="AP52" s="169"/>
      <c r="AQ52" s="169"/>
    </row>
    <row r="53" spans="1:43" x14ac:dyDescent="0.25">
      <c r="A53" s="252" t="s">
        <v>22</v>
      </c>
      <c r="B53" s="205">
        <v>33595</v>
      </c>
      <c r="C53" s="153">
        <v>4501349165</v>
      </c>
      <c r="D53" s="128"/>
      <c r="E53" s="128"/>
      <c r="F53" s="142"/>
      <c r="G53" s="302"/>
      <c r="H53" s="142"/>
      <c r="I53" s="311"/>
      <c r="J53" s="152" t="s">
        <v>22</v>
      </c>
      <c r="K53" s="205">
        <v>33615</v>
      </c>
      <c r="L53" s="153">
        <v>4501349448</v>
      </c>
      <c r="M53" s="128"/>
      <c r="N53" s="128"/>
      <c r="O53" s="142"/>
      <c r="P53" s="302"/>
      <c r="Q53" s="142"/>
      <c r="R53" s="311"/>
      <c r="S53" s="152" t="s">
        <v>22</v>
      </c>
      <c r="T53" s="245">
        <v>33635</v>
      </c>
      <c r="U53" s="153">
        <v>4501349732</v>
      </c>
      <c r="V53" s="128"/>
      <c r="W53" s="128"/>
      <c r="X53" s="142"/>
      <c r="Y53" s="302"/>
      <c r="Z53" s="142"/>
      <c r="AA53" s="309">
        <v>46084</v>
      </c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2" t="s">
        <v>22</v>
      </c>
      <c r="B54" s="205">
        <v>33266</v>
      </c>
      <c r="C54" s="153">
        <v>4501349166</v>
      </c>
      <c r="D54" s="141"/>
      <c r="E54" s="141"/>
      <c r="F54" s="142"/>
      <c r="G54" s="304"/>
      <c r="H54" s="143"/>
      <c r="I54" s="316"/>
      <c r="J54" s="152" t="s">
        <v>22</v>
      </c>
      <c r="K54" s="205">
        <v>33108</v>
      </c>
      <c r="L54" s="154">
        <v>4501349449</v>
      </c>
      <c r="M54" s="141"/>
      <c r="N54" s="141"/>
      <c r="O54" s="142"/>
      <c r="P54" s="304"/>
      <c r="Q54" s="143"/>
      <c r="R54" s="316"/>
      <c r="S54" s="152" t="s">
        <v>22</v>
      </c>
      <c r="T54" s="205">
        <v>33636</v>
      </c>
      <c r="U54" s="154">
        <v>4501349740</v>
      </c>
      <c r="V54" s="141"/>
      <c r="W54" s="141"/>
      <c r="X54" s="142"/>
      <c r="Y54" s="304"/>
      <c r="Z54" s="143"/>
      <c r="AA54" s="316"/>
      <c r="AB54" s="166"/>
      <c r="AC54" s="167"/>
      <c r="AD54" s="171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251" t="s">
        <v>12</v>
      </c>
      <c r="B55" s="205">
        <v>30040117</v>
      </c>
      <c r="C55" s="153" t="s">
        <v>81</v>
      </c>
      <c r="D55" s="141"/>
      <c r="E55" s="141"/>
      <c r="F55" s="143"/>
      <c r="G55" s="304"/>
      <c r="H55" s="143"/>
      <c r="I55" s="316"/>
      <c r="J55" s="156" t="s">
        <v>12</v>
      </c>
      <c r="K55" s="207">
        <v>30040118</v>
      </c>
      <c r="L55" s="154" t="s">
        <v>81</v>
      </c>
      <c r="M55" s="141"/>
      <c r="N55" s="141"/>
      <c r="O55" s="143"/>
      <c r="P55" s="304"/>
      <c r="Q55" s="143"/>
      <c r="R55" s="316"/>
      <c r="S55" s="156" t="s">
        <v>12</v>
      </c>
      <c r="T55" s="141">
        <v>30040119</v>
      </c>
      <c r="U55" s="154" t="s">
        <v>81</v>
      </c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56" t="s">
        <v>12</v>
      </c>
      <c r="B56" s="205">
        <v>30040073</v>
      </c>
      <c r="C56" s="154" t="s">
        <v>77</v>
      </c>
      <c r="D56" s="141" t="s">
        <v>110</v>
      </c>
      <c r="E56" s="141"/>
      <c r="F56" s="143" t="s">
        <v>64</v>
      </c>
      <c r="G56" s="304"/>
      <c r="H56" s="143"/>
      <c r="I56" s="316"/>
      <c r="J56" s="156" t="s">
        <v>12</v>
      </c>
      <c r="K56" s="207">
        <v>30040061</v>
      </c>
      <c r="L56" s="154" t="s">
        <v>87</v>
      </c>
      <c r="M56" s="141" t="s">
        <v>258</v>
      </c>
      <c r="N56" s="141"/>
      <c r="O56" s="162" t="s">
        <v>16</v>
      </c>
      <c r="P56" s="128"/>
      <c r="Q56" s="143"/>
      <c r="R56" s="316"/>
      <c r="S56" s="156" t="s">
        <v>12</v>
      </c>
      <c r="T56" s="141">
        <v>30040326</v>
      </c>
      <c r="U56" s="154" t="s">
        <v>13</v>
      </c>
      <c r="V56" s="141">
        <v>756120</v>
      </c>
      <c r="W56" s="141"/>
      <c r="X56" s="143" t="s">
        <v>65</v>
      </c>
      <c r="Y56" s="304"/>
      <c r="Z56" s="143"/>
      <c r="AA56" s="316"/>
      <c r="AB56" s="166"/>
      <c r="AC56" s="167"/>
      <c r="AD56" s="167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283" t="s">
        <v>12</v>
      </c>
      <c r="B57" s="205">
        <v>30040109</v>
      </c>
      <c r="C57" s="154" t="s">
        <v>94</v>
      </c>
      <c r="D57" s="141">
        <v>756152</v>
      </c>
      <c r="E57" s="141"/>
      <c r="F57" s="143" t="s">
        <v>64</v>
      </c>
      <c r="G57" s="304"/>
      <c r="H57" s="143"/>
      <c r="I57" s="316"/>
      <c r="J57" s="156" t="s">
        <v>12</v>
      </c>
      <c r="K57" s="207">
        <v>30039686</v>
      </c>
      <c r="L57" s="154" t="s">
        <v>13</v>
      </c>
      <c r="M57" s="141">
        <v>756120</v>
      </c>
      <c r="N57" s="141"/>
      <c r="O57" s="162" t="s">
        <v>16</v>
      </c>
      <c r="P57" s="128"/>
      <c r="Q57" s="143"/>
      <c r="R57" s="316"/>
      <c r="S57" s="156" t="s">
        <v>12</v>
      </c>
      <c r="T57" s="141">
        <v>30040212</v>
      </c>
      <c r="U57" s="154" t="s">
        <v>77</v>
      </c>
      <c r="V57" s="141" t="s">
        <v>110</v>
      </c>
      <c r="W57" s="141"/>
      <c r="X57" s="143" t="s">
        <v>14</v>
      </c>
      <c r="Y57" s="304"/>
      <c r="Z57" s="143"/>
      <c r="AA57" s="316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28" t="s">
        <v>12</v>
      </c>
      <c r="B58" s="205">
        <v>30040087</v>
      </c>
      <c r="C58" s="153" t="s">
        <v>77</v>
      </c>
      <c r="D58" s="128">
        <v>754937</v>
      </c>
      <c r="E58" s="128"/>
      <c r="F58" s="142" t="s">
        <v>14</v>
      </c>
      <c r="G58" s="302"/>
      <c r="H58" s="142"/>
      <c r="I58" s="311"/>
      <c r="J58" s="152" t="s">
        <v>12</v>
      </c>
      <c r="K58" s="205">
        <v>30040078</v>
      </c>
      <c r="L58" s="153" t="s">
        <v>77</v>
      </c>
      <c r="M58" s="128" t="s">
        <v>110</v>
      </c>
      <c r="N58" s="128"/>
      <c r="O58" s="162" t="s">
        <v>64</v>
      </c>
      <c r="P58" s="175"/>
      <c r="Q58" s="142"/>
      <c r="R58" s="311"/>
      <c r="S58" s="145" t="s">
        <v>12</v>
      </c>
      <c r="T58" s="128">
        <v>30040210</v>
      </c>
      <c r="U58" s="153" t="s">
        <v>77</v>
      </c>
      <c r="V58" s="252">
        <v>754751</v>
      </c>
      <c r="W58" s="128"/>
      <c r="X58" s="142" t="s">
        <v>64</v>
      </c>
      <c r="Y58" s="302"/>
      <c r="Z58" s="142"/>
      <c r="AA58" s="311"/>
      <c r="AB58" s="166"/>
      <c r="AC58" s="171"/>
      <c r="AD58" s="171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28" t="s">
        <v>12</v>
      </c>
      <c r="B59" s="205">
        <v>30039971</v>
      </c>
      <c r="C59" s="153" t="s">
        <v>259</v>
      </c>
      <c r="D59" s="128"/>
      <c r="E59" s="128"/>
      <c r="F59" s="142" t="s">
        <v>118</v>
      </c>
      <c r="G59" s="302"/>
      <c r="H59" s="142"/>
      <c r="I59" s="311"/>
      <c r="J59" s="353" t="s">
        <v>12</v>
      </c>
      <c r="K59" s="205">
        <v>30039955</v>
      </c>
      <c r="L59" s="153" t="s">
        <v>13</v>
      </c>
      <c r="M59" s="128">
        <v>756125</v>
      </c>
      <c r="N59" s="128"/>
      <c r="O59" s="142" t="s">
        <v>14</v>
      </c>
      <c r="P59" s="175"/>
      <c r="Q59" s="142"/>
      <c r="R59" s="311"/>
      <c r="S59" s="145" t="s">
        <v>12</v>
      </c>
      <c r="T59" s="128">
        <v>30040074</v>
      </c>
      <c r="U59" s="153" t="s">
        <v>77</v>
      </c>
      <c r="V59" s="128">
        <v>754785</v>
      </c>
      <c r="W59" s="128"/>
      <c r="X59" s="142" t="s">
        <v>78</v>
      </c>
      <c r="Y59" s="302"/>
      <c r="Z59" s="142"/>
      <c r="AA59" s="311"/>
      <c r="AB59" s="166"/>
      <c r="AC59" s="171"/>
      <c r="AD59" s="171"/>
      <c r="AE59" s="167"/>
      <c r="AF59" s="167"/>
      <c r="AG59" s="168"/>
      <c r="AH59" s="168"/>
      <c r="AI59" s="168"/>
      <c r="AJ59" s="167"/>
      <c r="AO59" s="169"/>
      <c r="AP59" s="169"/>
      <c r="AQ59" s="169"/>
    </row>
    <row r="60" spans="1:43" x14ac:dyDescent="0.25">
      <c r="A60" s="128" t="s">
        <v>12</v>
      </c>
      <c r="B60" s="245">
        <v>30040209</v>
      </c>
      <c r="C60" s="148" t="s">
        <v>77</v>
      </c>
      <c r="D60" s="128" t="s">
        <v>110</v>
      </c>
      <c r="E60" s="128"/>
      <c r="F60" s="142" t="s">
        <v>78</v>
      </c>
      <c r="G60" s="302"/>
      <c r="H60" s="142"/>
      <c r="I60" s="309"/>
      <c r="J60" s="156"/>
      <c r="K60" s="128"/>
      <c r="L60" s="148"/>
      <c r="M60" s="128"/>
      <c r="N60" s="128"/>
      <c r="O60" s="142"/>
      <c r="P60" s="302"/>
      <c r="Q60" s="142"/>
      <c r="R60" s="311"/>
      <c r="S60" s="145" t="s">
        <v>12</v>
      </c>
      <c r="T60" s="128">
        <v>30040206</v>
      </c>
      <c r="U60" s="148" t="s">
        <v>77</v>
      </c>
      <c r="V60" s="128" t="s">
        <v>110</v>
      </c>
      <c r="W60" s="128"/>
      <c r="X60" s="142" t="s">
        <v>260</v>
      </c>
      <c r="Y60" s="302"/>
      <c r="Z60" s="142"/>
      <c r="AA60" s="311"/>
      <c r="AB60" s="166"/>
      <c r="AC60" s="167"/>
      <c r="AD60" s="167"/>
      <c r="AE60" s="167"/>
      <c r="AF60" s="167"/>
      <c r="AG60" s="168"/>
      <c r="AH60" s="168"/>
      <c r="AI60" s="168"/>
      <c r="AJ60" s="167"/>
      <c r="AO60" s="169"/>
      <c r="AP60" s="169"/>
      <c r="AQ60" s="169"/>
    </row>
    <row r="61" spans="1:43" x14ac:dyDescent="0.25">
      <c r="A61" s="298" t="s">
        <v>12</v>
      </c>
      <c r="B61" s="301">
        <v>30039984</v>
      </c>
      <c r="C61" s="300" t="s">
        <v>94</v>
      </c>
      <c r="D61" s="299"/>
      <c r="E61" s="299"/>
      <c r="F61" s="297" t="s">
        <v>261</v>
      </c>
      <c r="G61" s="306"/>
      <c r="H61" s="297"/>
      <c r="I61" s="313"/>
      <c r="J61" s="156" t="s">
        <v>12</v>
      </c>
      <c r="K61" s="301">
        <v>30039982</v>
      </c>
      <c r="L61" s="300" t="s">
        <v>94</v>
      </c>
      <c r="M61" s="299">
        <v>756138</v>
      </c>
      <c r="N61" s="299"/>
      <c r="O61" s="297" t="s">
        <v>76</v>
      </c>
      <c r="P61" s="306"/>
      <c r="Q61" s="297"/>
      <c r="R61" s="313"/>
      <c r="S61" s="298" t="s">
        <v>12</v>
      </c>
      <c r="T61" s="299">
        <v>30040141</v>
      </c>
      <c r="U61" s="300" t="s">
        <v>94</v>
      </c>
      <c r="V61" s="299">
        <v>756002</v>
      </c>
      <c r="W61" s="299"/>
      <c r="X61" s="297" t="s">
        <v>76</v>
      </c>
      <c r="Y61" s="306"/>
      <c r="Z61" s="297"/>
      <c r="AA61" s="313"/>
      <c r="AB61" s="167"/>
      <c r="AC61" s="167"/>
      <c r="AD61" s="167"/>
      <c r="AE61" s="167"/>
      <c r="AF61" s="167"/>
      <c r="AG61" s="168"/>
      <c r="AH61" s="168"/>
      <c r="AI61" s="168"/>
      <c r="AJ61" s="167"/>
      <c r="AO61" s="169"/>
      <c r="AP61" s="169"/>
      <c r="AQ61" s="169"/>
    </row>
    <row r="62" spans="1:43" x14ac:dyDescent="0.25">
      <c r="A62" s="298" t="s">
        <v>12</v>
      </c>
      <c r="B62" s="367">
        <v>30039973</v>
      </c>
      <c r="C62" s="364" t="s">
        <v>259</v>
      </c>
      <c r="D62" s="362"/>
      <c r="E62" s="299"/>
      <c r="F62" s="297" t="s">
        <v>66</v>
      </c>
      <c r="G62" s="306"/>
      <c r="H62" s="297"/>
      <c r="I62" s="313"/>
      <c r="J62" s="352" t="s">
        <v>12</v>
      </c>
      <c r="K62" s="301">
        <v>30040209</v>
      </c>
      <c r="L62" s="300" t="s">
        <v>77</v>
      </c>
      <c r="M62" s="299" t="s">
        <v>110</v>
      </c>
      <c r="N62" s="299"/>
      <c r="O62" s="297" t="s">
        <v>65</v>
      </c>
      <c r="P62" s="306"/>
      <c r="Q62" s="297"/>
      <c r="R62" s="313"/>
      <c r="S62" s="298" t="s">
        <v>12</v>
      </c>
      <c r="T62" s="299">
        <v>30040214</v>
      </c>
      <c r="U62" s="300" t="s">
        <v>79</v>
      </c>
      <c r="V62" s="362"/>
      <c r="W62" s="299"/>
      <c r="X62" s="297" t="s">
        <v>17</v>
      </c>
      <c r="Y62" s="306"/>
      <c r="Z62" s="297"/>
      <c r="AA62" s="313"/>
      <c r="AB62" s="167"/>
      <c r="AC62" s="167"/>
      <c r="AD62" s="167"/>
      <c r="AE62" s="167"/>
      <c r="AF62" s="167"/>
      <c r="AG62" s="168"/>
      <c r="AH62" s="168"/>
      <c r="AI62" s="168"/>
      <c r="AJ62" s="167"/>
      <c r="AO62" s="169"/>
      <c r="AP62" s="169"/>
      <c r="AQ62" s="169"/>
    </row>
    <row r="63" spans="1:43" x14ac:dyDescent="0.25">
      <c r="A63" s="298" t="s">
        <v>12</v>
      </c>
      <c r="B63" s="301">
        <v>30039972</v>
      </c>
      <c r="C63" s="364" t="s">
        <v>259</v>
      </c>
      <c r="D63" s="363" t="s">
        <v>262</v>
      </c>
      <c r="E63" s="299"/>
      <c r="F63" s="297"/>
      <c r="G63" s="306"/>
      <c r="H63" s="297"/>
      <c r="I63" s="313"/>
      <c r="J63" s="352" t="s">
        <v>12</v>
      </c>
      <c r="K63" s="301">
        <v>30040211</v>
      </c>
      <c r="L63" s="300" t="s">
        <v>77</v>
      </c>
      <c r="M63" s="299" t="s">
        <v>263</v>
      </c>
      <c r="N63" s="299"/>
      <c r="O63" s="297" t="s">
        <v>17</v>
      </c>
      <c r="P63" s="306"/>
      <c r="Q63" s="297"/>
      <c r="R63" s="313"/>
      <c r="S63" s="298" t="s">
        <v>12</v>
      </c>
      <c r="T63" s="299">
        <v>30040096</v>
      </c>
      <c r="U63" s="300" t="s">
        <v>79</v>
      </c>
      <c r="V63" s="299" t="s">
        <v>110</v>
      </c>
      <c r="W63" s="299"/>
      <c r="X63" s="297"/>
      <c r="Y63" s="306"/>
      <c r="Z63" s="297"/>
      <c r="AA63" s="313"/>
      <c r="AB63" s="167"/>
      <c r="AC63" s="167"/>
      <c r="AD63" s="167"/>
      <c r="AE63" s="167"/>
      <c r="AF63" s="167"/>
      <c r="AG63" s="168"/>
      <c r="AH63" s="168"/>
      <c r="AI63" s="168"/>
      <c r="AJ63" s="167"/>
      <c r="AO63" s="169"/>
      <c r="AP63" s="169"/>
      <c r="AQ63" s="169"/>
    </row>
    <row r="64" spans="1:43" ht="16.5" thickBot="1" x14ac:dyDescent="0.2">
      <c r="A64" s="157" t="s">
        <v>12</v>
      </c>
      <c r="B64" s="334">
        <v>30040089</v>
      </c>
      <c r="C64" s="358" t="s">
        <v>77</v>
      </c>
      <c r="D64" s="158">
        <v>754547</v>
      </c>
      <c r="E64" s="158"/>
      <c r="F64" s="159" t="s">
        <v>78</v>
      </c>
      <c r="G64" s="307"/>
      <c r="H64" s="159"/>
      <c r="I64" s="359" t="s">
        <v>256</v>
      </c>
      <c r="J64" s="357" t="s">
        <v>12</v>
      </c>
      <c r="K64" s="368">
        <v>30039973</v>
      </c>
      <c r="L64" s="366" t="s">
        <v>79</v>
      </c>
      <c r="M64" s="365" t="s">
        <v>264</v>
      </c>
      <c r="N64" s="158"/>
      <c r="O64" s="159" t="s">
        <v>66</v>
      </c>
      <c r="P64" s="307"/>
      <c r="Q64" s="159"/>
      <c r="R64" s="314"/>
      <c r="S64" s="157"/>
      <c r="T64" s="158"/>
      <c r="U64" s="358"/>
      <c r="V64" s="158"/>
      <c r="W64" s="158"/>
      <c r="X64" s="159"/>
      <c r="Y64" s="307"/>
      <c r="Z64" s="159"/>
      <c r="AA64" s="314"/>
      <c r="AB64" s="167"/>
      <c r="AC64" s="167"/>
      <c r="AD64" s="167"/>
      <c r="AE64" s="167"/>
      <c r="AF64" s="167"/>
      <c r="AG64" s="168"/>
      <c r="AH64" s="168"/>
      <c r="AI64" s="168"/>
      <c r="AJ64" s="167"/>
      <c r="AO64" s="169"/>
      <c r="AP64" s="169"/>
      <c r="AQ64" s="169"/>
    </row>
    <row r="65" spans="1:43" ht="16.5" thickBot="1" x14ac:dyDescent="0.3">
      <c r="A65" s="569">
        <f>S33+1</f>
        <v>46081</v>
      </c>
      <c r="B65" s="570"/>
      <c r="C65" s="570"/>
      <c r="D65" s="570"/>
      <c r="E65" s="570"/>
      <c r="F65" s="571"/>
      <c r="G65" s="571"/>
      <c r="H65" s="571"/>
      <c r="I65" s="572"/>
      <c r="AK65" s="169"/>
      <c r="AL65" s="169"/>
      <c r="AM65" s="169"/>
      <c r="AN65" s="169"/>
      <c r="AO65" s="169"/>
      <c r="AP65" s="169"/>
      <c r="AQ65" s="169"/>
    </row>
    <row r="66" spans="1:43" ht="16.5" thickBot="1" x14ac:dyDescent="0.3">
      <c r="A66" s="131" t="s">
        <v>2</v>
      </c>
      <c r="B66" s="132" t="s">
        <v>3</v>
      </c>
      <c r="C66" s="132" t="s">
        <v>4</v>
      </c>
      <c r="D66" s="132" t="s">
        <v>5</v>
      </c>
      <c r="E66" s="132" t="s">
        <v>6</v>
      </c>
      <c r="F66" s="133" t="s">
        <v>7</v>
      </c>
      <c r="G66" s="133" t="s">
        <v>8</v>
      </c>
      <c r="H66" s="133" t="s">
        <v>9</v>
      </c>
      <c r="I66" s="134" t="s">
        <v>10</v>
      </c>
      <c r="L66" s="502">
        <f>A3</f>
        <v>46075</v>
      </c>
      <c r="M66" s="173">
        <f t="shared" ref="M66:M71" si="0">COUNTIF($A$5:$A$31,N66)</f>
        <v>3</v>
      </c>
      <c r="N66" s="174" t="s">
        <v>18</v>
      </c>
      <c r="O66" s="505">
        <f>J3</f>
        <v>46076</v>
      </c>
      <c r="P66" s="173">
        <f t="shared" ref="P66:P71" si="1">COUNTIF($J$5:$J$31,Q66)</f>
        <v>7</v>
      </c>
      <c r="Q66" s="174" t="s">
        <v>18</v>
      </c>
      <c r="R66" s="508">
        <f>S3</f>
        <v>46077</v>
      </c>
      <c r="S66" s="173">
        <f t="shared" ref="S66:S71" si="2">COUNTIF($S$5:$S$31,T66)</f>
        <v>6</v>
      </c>
      <c r="T66" s="174" t="s">
        <v>18</v>
      </c>
      <c r="U66" s="511">
        <f>A33</f>
        <v>46078</v>
      </c>
      <c r="V66" s="173">
        <f>COUNTIF($A$35:$A$64,W66)</f>
        <v>10</v>
      </c>
      <c r="W66" s="174" t="s">
        <v>18</v>
      </c>
    </row>
    <row r="67" spans="1:43" x14ac:dyDescent="0.25">
      <c r="A67" s="135" t="s">
        <v>20</v>
      </c>
      <c r="B67" s="207">
        <v>33637</v>
      </c>
      <c r="C67" s="137">
        <v>77712</v>
      </c>
      <c r="D67" s="137"/>
      <c r="E67" s="137" t="s">
        <v>62</v>
      </c>
      <c r="F67" s="142"/>
      <c r="G67" s="304"/>
      <c r="H67" s="143"/>
      <c r="I67" s="310"/>
      <c r="L67" s="503"/>
      <c r="M67" s="175">
        <f t="shared" si="0"/>
        <v>11</v>
      </c>
      <c r="N67" s="176" t="s">
        <v>19</v>
      </c>
      <c r="O67" s="506"/>
      <c r="P67" s="175">
        <f t="shared" si="1"/>
        <v>16</v>
      </c>
      <c r="Q67" s="176" t="s">
        <v>19</v>
      </c>
      <c r="R67" s="509"/>
      <c r="S67" s="175">
        <f t="shared" si="2"/>
        <v>16</v>
      </c>
      <c r="T67" s="176" t="s">
        <v>19</v>
      </c>
      <c r="U67" s="512"/>
      <c r="V67" s="175">
        <f t="shared" ref="V67:V71" si="3">COUNTIF($A$35:$A$63,W67)</f>
        <v>18</v>
      </c>
      <c r="W67" s="176" t="s">
        <v>19</v>
      </c>
    </row>
    <row r="68" spans="1:43" x14ac:dyDescent="0.25">
      <c r="A68" s="145" t="s">
        <v>19</v>
      </c>
      <c r="B68" s="205">
        <v>33638</v>
      </c>
      <c r="C68" s="128">
        <v>77723</v>
      </c>
      <c r="D68" s="128"/>
      <c r="E68" s="128" t="s">
        <v>265</v>
      </c>
      <c r="F68" s="142"/>
      <c r="G68" s="302"/>
      <c r="H68" s="142"/>
      <c r="I68" s="311"/>
      <c r="L68" s="503"/>
      <c r="M68" s="175">
        <f t="shared" si="0"/>
        <v>1</v>
      </c>
      <c r="N68" s="176" t="s">
        <v>20</v>
      </c>
      <c r="O68" s="506"/>
      <c r="P68" s="175">
        <f t="shared" si="1"/>
        <v>2</v>
      </c>
      <c r="Q68" s="176" t="s">
        <v>20</v>
      </c>
      <c r="R68" s="509"/>
      <c r="S68" s="175">
        <f t="shared" si="2"/>
        <v>2</v>
      </c>
      <c r="T68" s="176" t="s">
        <v>20</v>
      </c>
      <c r="U68" s="512"/>
      <c r="V68" s="175">
        <f t="shared" si="3"/>
        <v>0</v>
      </c>
      <c r="W68" s="176" t="s">
        <v>20</v>
      </c>
    </row>
    <row r="69" spans="1:43" x14ac:dyDescent="0.25">
      <c r="A69" s="145" t="s">
        <v>19</v>
      </c>
      <c r="B69" s="205">
        <v>33639</v>
      </c>
      <c r="C69" s="128">
        <v>77724</v>
      </c>
      <c r="D69" s="128"/>
      <c r="E69" s="128" t="s">
        <v>72</v>
      </c>
      <c r="F69" s="142"/>
      <c r="G69" s="302"/>
      <c r="H69" s="142"/>
      <c r="I69" s="311"/>
      <c r="L69" s="503"/>
      <c r="M69" s="175">
        <f t="shared" si="0"/>
        <v>0</v>
      </c>
      <c r="N69" s="204" t="s">
        <v>21</v>
      </c>
      <c r="O69" s="506"/>
      <c r="P69" s="175">
        <f t="shared" si="1"/>
        <v>0</v>
      </c>
      <c r="Q69" s="204" t="s">
        <v>21</v>
      </c>
      <c r="R69" s="509"/>
      <c r="S69" s="175">
        <f t="shared" si="2"/>
        <v>0</v>
      </c>
      <c r="T69" s="204" t="s">
        <v>21</v>
      </c>
      <c r="U69" s="512"/>
      <c r="V69" s="175">
        <f t="shared" si="3"/>
        <v>0</v>
      </c>
      <c r="W69" s="204" t="s">
        <v>21</v>
      </c>
    </row>
    <row r="70" spans="1:43" x14ac:dyDescent="0.25">
      <c r="A70" s="145" t="s">
        <v>19</v>
      </c>
      <c r="B70" s="205">
        <v>33640</v>
      </c>
      <c r="C70" s="128">
        <v>77725</v>
      </c>
      <c r="D70" s="128"/>
      <c r="E70" s="128" t="s">
        <v>69</v>
      </c>
      <c r="F70" s="142"/>
      <c r="G70" s="302"/>
      <c r="H70" s="142"/>
      <c r="I70" s="311"/>
      <c r="L70" s="503"/>
      <c r="M70" s="175">
        <f t="shared" si="0"/>
        <v>4</v>
      </c>
      <c r="N70" s="176" t="s">
        <v>22</v>
      </c>
      <c r="O70" s="506"/>
      <c r="P70" s="175">
        <f t="shared" si="1"/>
        <v>2</v>
      </c>
      <c r="Q70" s="176" t="s">
        <v>22</v>
      </c>
      <c r="R70" s="509"/>
      <c r="S70" s="175">
        <f t="shared" si="2"/>
        <v>2</v>
      </c>
      <c r="T70" s="176" t="s">
        <v>22</v>
      </c>
      <c r="U70" s="512"/>
      <c r="V70" s="175">
        <f t="shared" si="3"/>
        <v>2</v>
      </c>
      <c r="W70" s="176" t="s">
        <v>22</v>
      </c>
    </row>
    <row r="71" spans="1:43" x14ac:dyDescent="0.25">
      <c r="A71" s="145" t="s">
        <v>19</v>
      </c>
      <c r="B71" s="205">
        <v>33641</v>
      </c>
      <c r="C71" s="128">
        <v>77726</v>
      </c>
      <c r="D71" s="128"/>
      <c r="E71" s="128" t="s">
        <v>70</v>
      </c>
      <c r="F71" s="142"/>
      <c r="G71" s="302"/>
      <c r="H71" s="142"/>
      <c r="I71" s="311"/>
      <c r="L71" s="503"/>
      <c r="M71" s="175">
        <f t="shared" si="0"/>
        <v>1</v>
      </c>
      <c r="N71" s="176" t="s">
        <v>23</v>
      </c>
      <c r="O71" s="506"/>
      <c r="P71" s="175">
        <f t="shared" si="1"/>
        <v>0</v>
      </c>
      <c r="Q71" s="176" t="s">
        <v>23</v>
      </c>
      <c r="R71" s="509"/>
      <c r="S71" s="175">
        <f t="shared" si="2"/>
        <v>0</v>
      </c>
      <c r="T71" s="176" t="s">
        <v>23</v>
      </c>
      <c r="U71" s="512"/>
      <c r="V71" s="175">
        <f t="shared" si="3"/>
        <v>0</v>
      </c>
      <c r="W71" s="176" t="s">
        <v>23</v>
      </c>
    </row>
    <row r="72" spans="1:43" ht="16.5" thickBot="1" x14ac:dyDescent="0.3">
      <c r="A72" s="145" t="s">
        <v>19</v>
      </c>
      <c r="B72" s="205">
        <v>33642</v>
      </c>
      <c r="C72" s="128">
        <v>77727</v>
      </c>
      <c r="D72" s="128"/>
      <c r="E72" s="128" t="s">
        <v>62</v>
      </c>
      <c r="F72" s="142"/>
      <c r="G72" s="302"/>
      <c r="H72" s="142"/>
      <c r="I72" s="311"/>
      <c r="L72" s="504"/>
      <c r="M72" s="177">
        <f>SUM(M66:M71)</f>
        <v>20</v>
      </c>
      <c r="N72" s="178" t="s">
        <v>24</v>
      </c>
      <c r="O72" s="507"/>
      <c r="P72" s="177">
        <f>SUM(P66:P71)</f>
        <v>27</v>
      </c>
      <c r="Q72" s="178" t="s">
        <v>24</v>
      </c>
      <c r="R72" s="510"/>
      <c r="S72" s="177">
        <f>SUM(S66:S71)</f>
        <v>26</v>
      </c>
      <c r="T72" s="178" t="s">
        <v>24</v>
      </c>
      <c r="U72" s="513"/>
      <c r="V72" s="177">
        <f>SUM(V66:V71)</f>
        <v>30</v>
      </c>
      <c r="W72" s="178" t="s">
        <v>24</v>
      </c>
    </row>
    <row r="73" spans="1:43" x14ac:dyDescent="0.25">
      <c r="A73" s="145" t="s">
        <v>19</v>
      </c>
      <c r="B73" s="205">
        <v>33643</v>
      </c>
      <c r="C73" s="128">
        <v>77728</v>
      </c>
      <c r="D73" s="128"/>
      <c r="E73" s="128" t="s">
        <v>266</v>
      </c>
      <c r="F73" s="142"/>
      <c r="G73" s="302"/>
      <c r="H73" s="142"/>
      <c r="I73" s="311"/>
    </row>
    <row r="74" spans="1:43" x14ac:dyDescent="0.25">
      <c r="A74" s="145" t="s">
        <v>19</v>
      </c>
      <c r="B74" s="205">
        <v>33644</v>
      </c>
      <c r="C74" s="128">
        <v>77729</v>
      </c>
      <c r="D74" s="128"/>
      <c r="E74" s="128" t="s">
        <v>89</v>
      </c>
      <c r="F74" s="142"/>
      <c r="G74" s="302"/>
      <c r="H74" s="142"/>
      <c r="I74" s="311"/>
    </row>
    <row r="75" spans="1:43" ht="16.5" thickBot="1" x14ac:dyDescent="0.3">
      <c r="A75" s="145" t="s">
        <v>19</v>
      </c>
      <c r="B75" s="205">
        <v>33645</v>
      </c>
      <c r="C75" s="128">
        <v>77730</v>
      </c>
      <c r="D75" s="128"/>
      <c r="E75" s="128" t="s">
        <v>208</v>
      </c>
      <c r="F75" s="142"/>
      <c r="G75" s="302"/>
      <c r="H75" s="142"/>
      <c r="I75" s="311"/>
    </row>
    <row r="76" spans="1:43" x14ac:dyDescent="0.25">
      <c r="A76" s="145" t="s">
        <v>19</v>
      </c>
      <c r="B76" s="205">
        <v>33646</v>
      </c>
      <c r="C76" s="128">
        <v>77732</v>
      </c>
      <c r="D76" s="128"/>
      <c r="E76" s="128" t="s">
        <v>208</v>
      </c>
      <c r="F76" s="142"/>
      <c r="G76" s="302"/>
      <c r="H76" s="142"/>
      <c r="I76" s="311"/>
      <c r="L76" s="514">
        <f>J33</f>
        <v>46079</v>
      </c>
      <c r="M76" s="173">
        <f>COUNTIF($J$35:$J$64,N76)</f>
        <v>9</v>
      </c>
      <c r="N76" s="174" t="s">
        <v>18</v>
      </c>
      <c r="O76" s="517">
        <f>S33</f>
        <v>46080</v>
      </c>
      <c r="P76" s="173">
        <f>COUNTIF($S$35:$S$64,Q76)</f>
        <v>9</v>
      </c>
      <c r="Q76" s="174" t="s">
        <v>18</v>
      </c>
      <c r="R76" s="520">
        <f>AB33</f>
        <v>0</v>
      </c>
      <c r="S76" s="173">
        <f t="shared" ref="S76:S81" si="4">COUNTIF($A$67:$A$95,T76)</f>
        <v>9</v>
      </c>
      <c r="T76" s="174" t="s">
        <v>18</v>
      </c>
      <c r="U76" s="523" t="str">
        <f>C1</f>
        <v>WW09</v>
      </c>
      <c r="V76" s="173">
        <f>SUM(M66,P66,S66,V66,S76,P76,M76)</f>
        <v>53</v>
      </c>
      <c r="W76" s="174" t="s">
        <v>18</v>
      </c>
    </row>
    <row r="77" spans="1:43" x14ac:dyDescent="0.25">
      <c r="A77" s="145" t="s">
        <v>19</v>
      </c>
      <c r="B77" s="205">
        <v>33647</v>
      </c>
      <c r="C77" s="128">
        <v>77733</v>
      </c>
      <c r="D77" s="128"/>
      <c r="E77" s="128" t="s">
        <v>69</v>
      </c>
      <c r="F77" s="142"/>
      <c r="G77" s="302"/>
      <c r="H77" s="142"/>
      <c r="I77" s="311" t="s">
        <v>100</v>
      </c>
      <c r="L77" s="515"/>
      <c r="M77" s="175">
        <f t="shared" ref="M77:M81" si="5">COUNTIF($J$35:$J$63,N77)</f>
        <v>16</v>
      </c>
      <c r="N77" s="176" t="s">
        <v>19</v>
      </c>
      <c r="O77" s="518"/>
      <c r="P77" s="175">
        <f>COUNTIF($S$35:$S$60,Q77)</f>
        <v>15</v>
      </c>
      <c r="Q77" s="176" t="s">
        <v>19</v>
      </c>
      <c r="R77" s="521"/>
      <c r="S77" s="175">
        <f t="shared" si="4"/>
        <v>16</v>
      </c>
      <c r="T77" s="176" t="s">
        <v>19</v>
      </c>
      <c r="U77" s="524"/>
      <c r="V77" s="175">
        <f>SUM(M67,P67,S67,V67,M77,P77,S77)</f>
        <v>108</v>
      </c>
      <c r="W77" s="176" t="s">
        <v>19</v>
      </c>
    </row>
    <row r="78" spans="1:43" x14ac:dyDescent="0.25">
      <c r="A78" s="145" t="s">
        <v>19</v>
      </c>
      <c r="B78" s="205">
        <v>33648</v>
      </c>
      <c r="C78" s="148">
        <v>77734</v>
      </c>
      <c r="D78" s="128"/>
      <c r="E78" s="128" t="s">
        <v>70</v>
      </c>
      <c r="F78" s="142"/>
      <c r="G78" s="302"/>
      <c r="H78" s="142"/>
      <c r="I78" s="311"/>
      <c r="L78" s="515"/>
      <c r="M78" s="175">
        <f t="shared" si="5"/>
        <v>2</v>
      </c>
      <c r="N78" s="176" t="s">
        <v>20</v>
      </c>
      <c r="O78" s="518"/>
      <c r="P78" s="175">
        <f>COUNTIF($S$35:$S$60,Q78)</f>
        <v>2</v>
      </c>
      <c r="Q78" s="176" t="s">
        <v>20</v>
      </c>
      <c r="R78" s="521"/>
      <c r="S78" s="175">
        <f t="shared" si="4"/>
        <v>1</v>
      </c>
      <c r="T78" s="176" t="s">
        <v>20</v>
      </c>
      <c r="U78" s="524"/>
      <c r="V78" s="175">
        <f>SUM(M68,P68,S68,V68,M78,P78,S78)</f>
        <v>10</v>
      </c>
      <c r="W78" s="176" t="s">
        <v>20</v>
      </c>
    </row>
    <row r="79" spans="1:43" x14ac:dyDescent="0.25">
      <c r="A79" s="145" t="s">
        <v>19</v>
      </c>
      <c r="B79" s="205">
        <v>33649</v>
      </c>
      <c r="C79" s="128">
        <v>77735</v>
      </c>
      <c r="D79" s="128"/>
      <c r="E79" s="128" t="s">
        <v>71</v>
      </c>
      <c r="F79" s="142"/>
      <c r="G79" s="302"/>
      <c r="H79" s="142"/>
      <c r="I79" s="311"/>
      <c r="L79" s="515"/>
      <c r="M79" s="175">
        <f t="shared" si="5"/>
        <v>0</v>
      </c>
      <c r="N79" s="204" t="s">
        <v>21</v>
      </c>
      <c r="O79" s="518"/>
      <c r="P79" s="175">
        <f>COUNTIF($S$35:$S$60,Q79)</f>
        <v>0</v>
      </c>
      <c r="Q79" s="204" t="s">
        <v>21</v>
      </c>
      <c r="R79" s="521"/>
      <c r="S79" s="175">
        <f t="shared" si="4"/>
        <v>0</v>
      </c>
      <c r="T79" s="204" t="s">
        <v>21</v>
      </c>
      <c r="U79" s="524"/>
      <c r="V79" s="175">
        <f>SUM(M69,P69,S69,V69,M79,P79,S79)</f>
        <v>0</v>
      </c>
      <c r="W79" s="204" t="s">
        <v>21</v>
      </c>
    </row>
    <row r="80" spans="1:43" x14ac:dyDescent="0.25">
      <c r="A80" s="145" t="s">
        <v>19</v>
      </c>
      <c r="B80" s="205">
        <v>33650</v>
      </c>
      <c r="C80" s="128">
        <v>77736</v>
      </c>
      <c r="D80" s="128"/>
      <c r="E80" s="128" t="s">
        <v>267</v>
      </c>
      <c r="F80" s="142"/>
      <c r="G80" s="302"/>
      <c r="H80" s="142"/>
      <c r="I80" s="311"/>
      <c r="L80" s="515"/>
      <c r="M80" s="175">
        <f t="shared" si="5"/>
        <v>2</v>
      </c>
      <c r="N80" s="176" t="s">
        <v>22</v>
      </c>
      <c r="O80" s="518"/>
      <c r="P80" s="175">
        <f>COUNTIF($S$35:$S$60,Q80)</f>
        <v>3</v>
      </c>
      <c r="Q80" s="176" t="s">
        <v>22</v>
      </c>
      <c r="R80" s="521"/>
      <c r="S80" s="175">
        <f t="shared" si="4"/>
        <v>3</v>
      </c>
      <c r="T80" s="176" t="s">
        <v>22</v>
      </c>
      <c r="U80" s="524"/>
      <c r="V80" s="175">
        <f>SUM(M70,P70,S70,V70,M80,P80,S80)</f>
        <v>18</v>
      </c>
      <c r="W80" s="176" t="s">
        <v>22</v>
      </c>
    </row>
    <row r="81" spans="1:23" x14ac:dyDescent="0.25">
      <c r="A81" s="145" t="s">
        <v>19</v>
      </c>
      <c r="B81" s="205">
        <v>33651</v>
      </c>
      <c r="C81" s="128">
        <v>77737</v>
      </c>
      <c r="D81" s="128"/>
      <c r="E81" s="128" t="s">
        <v>72</v>
      </c>
      <c r="F81" s="142"/>
      <c r="G81" s="302"/>
      <c r="H81" s="142"/>
      <c r="I81" s="311"/>
      <c r="L81" s="515"/>
      <c r="M81" s="175">
        <f t="shared" si="5"/>
        <v>0</v>
      </c>
      <c r="N81" s="176" t="s">
        <v>23</v>
      </c>
      <c r="O81" s="518"/>
      <c r="P81" s="175">
        <f>COUNTIF($S$35:$S$60,Q81)</f>
        <v>0</v>
      </c>
      <c r="Q81" s="176" t="s">
        <v>23</v>
      </c>
      <c r="R81" s="521"/>
      <c r="S81" s="175">
        <f t="shared" si="4"/>
        <v>0</v>
      </c>
      <c r="T81" s="176" t="s">
        <v>23</v>
      </c>
      <c r="U81" s="524"/>
      <c r="V81" s="175">
        <f>SUM(M71,P71,S71,V71,M81,P81,S81)</f>
        <v>1</v>
      </c>
      <c r="W81" s="176" t="s">
        <v>23</v>
      </c>
    </row>
    <row r="82" spans="1:23" x14ac:dyDescent="0.25">
      <c r="A82" s="145" t="s">
        <v>19</v>
      </c>
      <c r="B82" s="205">
        <v>33652</v>
      </c>
      <c r="C82" s="128">
        <v>77738</v>
      </c>
      <c r="D82" s="128"/>
      <c r="E82" s="128" t="s">
        <v>70</v>
      </c>
      <c r="F82" s="142"/>
      <c r="G82" s="302"/>
      <c r="H82" s="142"/>
      <c r="I82" s="311"/>
      <c r="L82" s="515"/>
      <c r="M82" s="354"/>
      <c r="N82" s="355"/>
      <c r="O82" s="518"/>
      <c r="P82" s="354"/>
      <c r="Q82" s="355"/>
      <c r="R82" s="521"/>
      <c r="S82" s="354"/>
      <c r="T82" s="355"/>
      <c r="U82" s="524"/>
      <c r="V82" s="354"/>
      <c r="W82" s="355"/>
    </row>
    <row r="83" spans="1:23" ht="16.5" thickBot="1" x14ac:dyDescent="0.3">
      <c r="A83" s="145" t="s">
        <v>19</v>
      </c>
      <c r="B83" s="128">
        <v>33652</v>
      </c>
      <c r="C83" s="148">
        <v>77739</v>
      </c>
      <c r="D83" s="128"/>
      <c r="E83" s="128" t="s">
        <v>268</v>
      </c>
      <c r="F83" s="142"/>
      <c r="G83" s="302"/>
      <c r="H83" s="142"/>
      <c r="I83" s="315"/>
      <c r="L83" s="516"/>
      <c r="M83" s="177">
        <f>SUM(M76:M81)</f>
        <v>29</v>
      </c>
      <c r="N83" s="178" t="s">
        <v>24</v>
      </c>
      <c r="O83" s="519"/>
      <c r="P83" s="177">
        <f>SUM(P76:P81)</f>
        <v>29</v>
      </c>
      <c r="Q83" s="178" t="s">
        <v>24</v>
      </c>
      <c r="R83" s="522"/>
      <c r="S83" s="177">
        <f>SUM(S76:S81)</f>
        <v>29</v>
      </c>
      <c r="T83" s="178" t="s">
        <v>24</v>
      </c>
      <c r="U83" s="525"/>
      <c r="V83" s="177">
        <f>SUM(V76:V81)</f>
        <v>190</v>
      </c>
      <c r="W83" s="178" t="s">
        <v>24</v>
      </c>
    </row>
    <row r="84" spans="1:23" x14ac:dyDescent="0.25">
      <c r="A84" s="152" t="s">
        <v>22</v>
      </c>
      <c r="B84" s="205">
        <v>33653</v>
      </c>
      <c r="C84" s="128">
        <v>4501349733</v>
      </c>
      <c r="D84" s="128"/>
      <c r="E84" s="128"/>
      <c r="F84" s="142"/>
      <c r="G84" s="302"/>
      <c r="H84" s="142"/>
      <c r="I84" s="311"/>
    </row>
    <row r="85" spans="1:23" x14ac:dyDescent="0.25">
      <c r="A85" s="152" t="s">
        <v>22</v>
      </c>
      <c r="B85" s="205">
        <v>33654</v>
      </c>
      <c r="C85" s="153">
        <v>4501349735</v>
      </c>
      <c r="D85" s="128"/>
      <c r="E85" s="128"/>
      <c r="F85" s="142"/>
      <c r="G85" s="302"/>
      <c r="H85" s="142"/>
      <c r="I85" s="315"/>
    </row>
    <row r="86" spans="1:23" x14ac:dyDescent="0.25">
      <c r="A86" s="152" t="s">
        <v>22</v>
      </c>
      <c r="B86" s="205">
        <v>33655</v>
      </c>
      <c r="C86" s="153">
        <v>4501349737</v>
      </c>
      <c r="D86" s="128"/>
      <c r="E86" s="128"/>
      <c r="F86" s="142"/>
      <c r="G86" s="302"/>
      <c r="H86" s="142"/>
      <c r="I86" s="311"/>
    </row>
    <row r="87" spans="1:23" x14ac:dyDescent="0.25">
      <c r="A87" s="152" t="s">
        <v>12</v>
      </c>
      <c r="B87" s="141">
        <v>30039686</v>
      </c>
      <c r="C87" s="154" t="s">
        <v>13</v>
      </c>
      <c r="D87" s="141">
        <v>756120</v>
      </c>
      <c r="E87" s="141"/>
      <c r="F87" s="142" t="s">
        <v>64</v>
      </c>
      <c r="G87" s="304"/>
      <c r="H87" s="143"/>
      <c r="I87" s="316"/>
    </row>
    <row r="88" spans="1:23" x14ac:dyDescent="0.25">
      <c r="A88" s="156" t="s">
        <v>12</v>
      </c>
      <c r="B88" s="141">
        <v>30040120</v>
      </c>
      <c r="C88" s="154" t="s">
        <v>81</v>
      </c>
      <c r="D88" s="141"/>
      <c r="E88" s="141"/>
      <c r="F88" s="143"/>
      <c r="G88" s="304"/>
      <c r="H88" s="143"/>
      <c r="I88" s="316"/>
    </row>
    <row r="89" spans="1:23" x14ac:dyDescent="0.25">
      <c r="A89" s="156" t="s">
        <v>12</v>
      </c>
      <c r="B89" s="141">
        <v>30040081</v>
      </c>
      <c r="C89" s="154" t="s">
        <v>259</v>
      </c>
      <c r="D89" s="361" t="s">
        <v>269</v>
      </c>
      <c r="E89" s="141"/>
      <c r="F89" s="143" t="s">
        <v>76</v>
      </c>
      <c r="G89" s="304"/>
      <c r="H89" s="143"/>
      <c r="I89" s="316"/>
    </row>
    <row r="90" spans="1:23" x14ac:dyDescent="0.25">
      <c r="A90" s="156" t="s">
        <v>12</v>
      </c>
      <c r="B90" s="128">
        <v>30040220</v>
      </c>
      <c r="C90" s="153" t="s">
        <v>87</v>
      </c>
      <c r="D90" s="128" t="s">
        <v>270</v>
      </c>
      <c r="E90" s="128"/>
      <c r="F90" s="142" t="s">
        <v>16</v>
      </c>
      <c r="G90" s="302"/>
      <c r="H90" s="142"/>
      <c r="I90" s="311"/>
    </row>
    <row r="91" spans="1:23" x14ac:dyDescent="0.25">
      <c r="A91" s="145" t="s">
        <v>12</v>
      </c>
      <c r="B91" s="128">
        <v>30040213</v>
      </c>
      <c r="C91" s="148" t="s">
        <v>77</v>
      </c>
      <c r="D91" s="128" t="s">
        <v>110</v>
      </c>
      <c r="E91" s="128"/>
      <c r="F91" s="142" t="s">
        <v>14</v>
      </c>
      <c r="G91" s="302"/>
      <c r="H91" s="142"/>
      <c r="I91" s="311"/>
    </row>
    <row r="92" spans="1:23" x14ac:dyDescent="0.25">
      <c r="A92" s="298" t="s">
        <v>12</v>
      </c>
      <c r="B92" s="299">
        <v>30040303</v>
      </c>
      <c r="C92" s="300" t="s">
        <v>77</v>
      </c>
      <c r="D92" s="299" t="s">
        <v>110</v>
      </c>
      <c r="E92" s="299"/>
      <c r="F92" s="297" t="s">
        <v>78</v>
      </c>
      <c r="G92" s="306"/>
      <c r="H92" s="297"/>
      <c r="I92" s="313"/>
    </row>
    <row r="93" spans="1:23" x14ac:dyDescent="0.25">
      <c r="A93" s="298" t="s">
        <v>12</v>
      </c>
      <c r="B93" s="299">
        <v>30040079</v>
      </c>
      <c r="C93" s="300" t="s">
        <v>77</v>
      </c>
      <c r="D93" s="299"/>
      <c r="E93" s="299"/>
      <c r="F93" s="297" t="s">
        <v>91</v>
      </c>
      <c r="G93" s="306"/>
      <c r="H93" s="297"/>
      <c r="I93" s="313"/>
    </row>
    <row r="94" spans="1:23" x14ac:dyDescent="0.25">
      <c r="A94" s="298" t="s">
        <v>12</v>
      </c>
      <c r="B94" s="363">
        <v>30039972</v>
      </c>
      <c r="C94" s="364" t="s">
        <v>259</v>
      </c>
      <c r="D94" s="363" t="s">
        <v>271</v>
      </c>
      <c r="E94" s="299"/>
      <c r="F94" s="297" t="s">
        <v>118</v>
      </c>
      <c r="G94" s="306"/>
      <c r="H94" s="297"/>
      <c r="I94" s="313"/>
    </row>
    <row r="95" spans="1:23" ht="16.5" thickBot="1" x14ac:dyDescent="0.3">
      <c r="A95" s="157" t="s">
        <v>12</v>
      </c>
      <c r="B95" s="158">
        <v>30039969</v>
      </c>
      <c r="C95" s="158" t="s">
        <v>259</v>
      </c>
      <c r="D95" s="158" t="s">
        <v>110</v>
      </c>
      <c r="E95" s="158"/>
      <c r="F95" s="159" t="s">
        <v>65</v>
      </c>
      <c r="G95" s="307"/>
      <c r="H95" s="159"/>
      <c r="I95" s="314"/>
    </row>
    <row r="96" spans="1:23" ht="16.5" thickBot="1" x14ac:dyDescent="0.3"/>
    <row r="97" spans="1:47" ht="16.5" thickBot="1" x14ac:dyDescent="0.3">
      <c r="A97" s="179" t="s">
        <v>25</v>
      </c>
      <c r="B97" s="180" t="s">
        <v>18</v>
      </c>
      <c r="C97" s="181" t="s">
        <v>19</v>
      </c>
      <c r="D97" s="182" t="s">
        <v>20</v>
      </c>
      <c r="E97" s="183" t="s">
        <v>21</v>
      </c>
      <c r="F97" s="184" t="s">
        <v>22</v>
      </c>
      <c r="G97" s="185" t="s">
        <v>23</v>
      </c>
      <c r="H97" s="186" t="s">
        <v>24</v>
      </c>
      <c r="J97" s="186" t="s">
        <v>26</v>
      </c>
    </row>
    <row r="98" spans="1:47" x14ac:dyDescent="0.25">
      <c r="A98" s="187" t="s">
        <v>27</v>
      </c>
      <c r="B98" s="188">
        <f t="shared" ref="B98:G98" si="6">COUNTIF($A$5:$A$31,B97)</f>
        <v>3</v>
      </c>
      <c r="C98" s="188">
        <f t="shared" si="6"/>
        <v>11</v>
      </c>
      <c r="D98" s="188">
        <f t="shared" si="6"/>
        <v>1</v>
      </c>
      <c r="E98" s="188">
        <f t="shared" si="6"/>
        <v>0</v>
      </c>
      <c r="F98" s="188">
        <f t="shared" si="6"/>
        <v>4</v>
      </c>
      <c r="G98" s="188">
        <f t="shared" si="6"/>
        <v>1</v>
      </c>
      <c r="H98" s="189">
        <f t="shared" ref="H98:H104" si="7">SUM(B98:G98)</f>
        <v>20</v>
      </c>
      <c r="J98" s="189">
        <f>SUM(C98:G98)</f>
        <v>17</v>
      </c>
    </row>
    <row r="99" spans="1:47" x14ac:dyDescent="0.25">
      <c r="A99" s="190" t="s">
        <v>28</v>
      </c>
      <c r="B99" s="188">
        <f t="shared" ref="B99:G99" si="8">COUNTIF($J$5:$J$31,B97)</f>
        <v>7</v>
      </c>
      <c r="C99" s="188">
        <f t="shared" si="8"/>
        <v>16</v>
      </c>
      <c r="D99" s="188">
        <f t="shared" si="8"/>
        <v>2</v>
      </c>
      <c r="E99" s="188">
        <f t="shared" si="8"/>
        <v>0</v>
      </c>
      <c r="F99" s="188">
        <f t="shared" si="8"/>
        <v>2</v>
      </c>
      <c r="G99" s="188">
        <f t="shared" si="8"/>
        <v>0</v>
      </c>
      <c r="H99" s="189">
        <f t="shared" si="7"/>
        <v>27</v>
      </c>
      <c r="J99" s="189">
        <f t="shared" ref="J99:J104" si="9">SUM(C99:G99)</f>
        <v>20</v>
      </c>
    </row>
    <row r="100" spans="1:47" x14ac:dyDescent="0.25">
      <c r="A100" s="191" t="s">
        <v>29</v>
      </c>
      <c r="B100" s="188">
        <f t="shared" ref="B100:G100" si="10">COUNTIF($S$5:$S$31,B97)</f>
        <v>6</v>
      </c>
      <c r="C100" s="188">
        <f t="shared" si="10"/>
        <v>16</v>
      </c>
      <c r="D100" s="188">
        <f t="shared" si="10"/>
        <v>2</v>
      </c>
      <c r="E100" s="188">
        <f t="shared" si="10"/>
        <v>0</v>
      </c>
      <c r="F100" s="188">
        <f t="shared" si="10"/>
        <v>2</v>
      </c>
      <c r="G100" s="188">
        <f t="shared" si="10"/>
        <v>0</v>
      </c>
      <c r="H100" s="189">
        <f t="shared" si="7"/>
        <v>26</v>
      </c>
      <c r="J100" s="189">
        <f t="shared" si="9"/>
        <v>20</v>
      </c>
    </row>
    <row r="101" spans="1:47" x14ac:dyDescent="0.25">
      <c r="A101" s="192" t="s">
        <v>30</v>
      </c>
      <c r="B101" s="188">
        <f t="shared" ref="B101:G101" si="11">COUNTIF($A$35:$A$63,B$97)</f>
        <v>9</v>
      </c>
      <c r="C101" s="188">
        <f t="shared" si="11"/>
        <v>18</v>
      </c>
      <c r="D101" s="188">
        <f t="shared" si="11"/>
        <v>0</v>
      </c>
      <c r="E101" s="188">
        <f t="shared" si="11"/>
        <v>0</v>
      </c>
      <c r="F101" s="188">
        <f t="shared" si="11"/>
        <v>2</v>
      </c>
      <c r="G101" s="188">
        <f t="shared" si="11"/>
        <v>0</v>
      </c>
      <c r="H101" s="189">
        <f t="shared" si="7"/>
        <v>29</v>
      </c>
      <c r="J101" s="189">
        <f t="shared" si="9"/>
        <v>20</v>
      </c>
    </row>
    <row r="102" spans="1:47" x14ac:dyDescent="0.25">
      <c r="A102" s="193" t="s">
        <v>31</v>
      </c>
      <c r="B102" s="188">
        <f t="shared" ref="B102:G102" si="12">COUNTIF($J$35:$J$63,B$97)</f>
        <v>8</v>
      </c>
      <c r="C102" s="188">
        <f t="shared" si="12"/>
        <v>16</v>
      </c>
      <c r="D102" s="188">
        <f t="shared" si="12"/>
        <v>2</v>
      </c>
      <c r="E102" s="188">
        <f t="shared" si="12"/>
        <v>0</v>
      </c>
      <c r="F102" s="188">
        <f t="shared" si="12"/>
        <v>2</v>
      </c>
      <c r="G102" s="188">
        <f t="shared" si="12"/>
        <v>0</v>
      </c>
      <c r="H102" s="189">
        <f t="shared" si="7"/>
        <v>28</v>
      </c>
      <c r="J102" s="189">
        <f t="shared" si="9"/>
        <v>20</v>
      </c>
    </row>
    <row r="103" spans="1:47" x14ac:dyDescent="0.25">
      <c r="A103" s="194" t="s">
        <v>32</v>
      </c>
      <c r="B103" s="188">
        <f t="shared" ref="B103:G103" si="13">COUNTIF($S$35:$S$63,B$97)</f>
        <v>9</v>
      </c>
      <c r="C103" s="188">
        <f t="shared" si="13"/>
        <v>15</v>
      </c>
      <c r="D103" s="188">
        <f t="shared" si="13"/>
        <v>2</v>
      </c>
      <c r="E103" s="188">
        <f t="shared" si="13"/>
        <v>0</v>
      </c>
      <c r="F103" s="188">
        <f t="shared" si="13"/>
        <v>3</v>
      </c>
      <c r="G103" s="188">
        <f t="shared" si="13"/>
        <v>0</v>
      </c>
      <c r="H103" s="189">
        <f t="shared" si="7"/>
        <v>29</v>
      </c>
      <c r="J103" s="189">
        <f t="shared" si="9"/>
        <v>20</v>
      </c>
    </row>
    <row r="104" spans="1:47" ht="16.5" thickBot="1" x14ac:dyDescent="0.3">
      <c r="A104" s="195" t="s">
        <v>33</v>
      </c>
      <c r="B104" s="188">
        <f t="shared" ref="B104:G104" si="14">COUNTIF($A$67:$A$95,B$97)</f>
        <v>9</v>
      </c>
      <c r="C104" s="188">
        <f t="shared" si="14"/>
        <v>16</v>
      </c>
      <c r="D104" s="188">
        <f t="shared" si="14"/>
        <v>1</v>
      </c>
      <c r="E104" s="188">
        <f t="shared" si="14"/>
        <v>0</v>
      </c>
      <c r="F104" s="188">
        <f t="shared" si="14"/>
        <v>3</v>
      </c>
      <c r="G104" s="188">
        <f t="shared" si="14"/>
        <v>0</v>
      </c>
      <c r="H104" s="189">
        <f t="shared" si="7"/>
        <v>29</v>
      </c>
      <c r="J104" s="189">
        <f t="shared" si="9"/>
        <v>20</v>
      </c>
    </row>
    <row r="105" spans="1:47" ht="16.5" thickBot="1" x14ac:dyDescent="0.3">
      <c r="A105" s="186" t="s">
        <v>24</v>
      </c>
      <c r="B105" s="196">
        <f t="shared" ref="B105:H105" si="15">SUM(B98:B104)</f>
        <v>51</v>
      </c>
      <c r="C105" s="196">
        <f t="shared" si="15"/>
        <v>108</v>
      </c>
      <c r="D105" s="196">
        <f t="shared" si="15"/>
        <v>10</v>
      </c>
      <c r="E105" s="196">
        <f t="shared" si="15"/>
        <v>0</v>
      </c>
      <c r="F105" s="196">
        <f t="shared" si="15"/>
        <v>18</v>
      </c>
      <c r="G105" s="196">
        <f t="shared" si="15"/>
        <v>1</v>
      </c>
      <c r="H105" s="179">
        <f t="shared" si="15"/>
        <v>188</v>
      </c>
      <c r="J105" s="179">
        <f>SUM(J98:J104)</f>
        <v>137</v>
      </c>
    </row>
    <row r="106" spans="1:47" x14ac:dyDescent="0.25">
      <c r="A106" s="130"/>
    </row>
    <row r="107" spans="1:47" x14ac:dyDescent="0.25">
      <c r="A107" s="130"/>
    </row>
    <row r="108" spans="1:47" x14ac:dyDescent="0.25">
      <c r="A108" s="129" t="s">
        <v>34</v>
      </c>
      <c r="B108" s="129" t="s">
        <v>35</v>
      </c>
      <c r="C108" s="129" t="s">
        <v>36</v>
      </c>
      <c r="D108" s="129" t="s">
        <v>37</v>
      </c>
      <c r="E108" s="129" t="s">
        <v>38</v>
      </c>
      <c r="F108" s="129" t="s">
        <v>39</v>
      </c>
      <c r="G108" s="129" t="s">
        <v>40</v>
      </c>
      <c r="I108" s="129" t="s">
        <v>34</v>
      </c>
      <c r="J108" s="129" t="s">
        <v>35</v>
      </c>
      <c r="K108" s="129" t="s">
        <v>36</v>
      </c>
      <c r="L108" s="129" t="s">
        <v>37</v>
      </c>
      <c r="M108" s="129" t="s">
        <v>38</v>
      </c>
      <c r="N108" s="129" t="s">
        <v>39</v>
      </c>
      <c r="O108" s="129" t="s">
        <v>40</v>
      </c>
      <c r="Q108" s="129" t="s">
        <v>34</v>
      </c>
      <c r="R108" s="129" t="s">
        <v>35</v>
      </c>
      <c r="S108" s="129" t="s">
        <v>36</v>
      </c>
      <c r="T108" s="129" t="s">
        <v>37</v>
      </c>
      <c r="U108" s="129" t="s">
        <v>38</v>
      </c>
      <c r="V108" s="129" t="s">
        <v>39</v>
      </c>
      <c r="W108" s="129" t="s">
        <v>40</v>
      </c>
      <c r="Y108" s="129" t="s">
        <v>34</v>
      </c>
      <c r="Z108" s="129" t="s">
        <v>35</v>
      </c>
      <c r="AA108" s="129" t="s">
        <v>36</v>
      </c>
      <c r="AB108" s="129" t="s">
        <v>37</v>
      </c>
      <c r="AC108" s="129" t="s">
        <v>38</v>
      </c>
      <c r="AD108" s="129" t="s">
        <v>39</v>
      </c>
      <c r="AE108" s="129" t="s">
        <v>40</v>
      </c>
      <c r="AG108" s="129" t="s">
        <v>34</v>
      </c>
      <c r="AH108" s="129" t="s">
        <v>35</v>
      </c>
      <c r="AI108" s="129" t="s">
        <v>36</v>
      </c>
      <c r="AJ108" s="129" t="s">
        <v>37</v>
      </c>
      <c r="AK108" s="129" t="s">
        <v>38</v>
      </c>
      <c r="AL108" s="129" t="s">
        <v>39</v>
      </c>
      <c r="AM108" s="129" t="s">
        <v>40</v>
      </c>
      <c r="AO108" s="129" t="s">
        <v>34</v>
      </c>
      <c r="AP108" s="129" t="s">
        <v>35</v>
      </c>
      <c r="AQ108" s="129" t="s">
        <v>36</v>
      </c>
      <c r="AR108" s="129" t="s">
        <v>37</v>
      </c>
      <c r="AS108" s="129" t="s">
        <v>38</v>
      </c>
      <c r="AT108" s="129" t="s">
        <v>39</v>
      </c>
      <c r="AU108" s="129" t="s">
        <v>40</v>
      </c>
    </row>
    <row r="109" spans="1:47" x14ac:dyDescent="0.25">
      <c r="A109" s="197">
        <f t="shared" ref="A109:B113" si="16">IF(B5="","",B5)</f>
        <v>33521</v>
      </c>
      <c r="B109" s="197">
        <f t="shared" si="16"/>
        <v>77044</v>
      </c>
      <c r="C109" s="198">
        <f>IF(B5="","",$A$3)</f>
        <v>46075</v>
      </c>
      <c r="D109" s="197" t="str">
        <f>IF(A5="","",A5)</f>
        <v>LCP</v>
      </c>
      <c r="E109" s="197" t="str">
        <f>IF(E5="","",E5)</f>
        <v>INTEGRITY</v>
      </c>
      <c r="F109" s="197" t="str">
        <f>IF(D5="","",D5)</f>
        <v/>
      </c>
      <c r="G109" s="199" t="str">
        <f>IF(G5="","",G5)</f>
        <v/>
      </c>
      <c r="H109" s="200">
        <v>1</v>
      </c>
      <c r="I109" s="197">
        <f t="shared" ref="I109:J114" si="17">IF(K5="","",K5)</f>
        <v>33537</v>
      </c>
      <c r="J109" s="197">
        <f t="shared" si="17"/>
        <v>77680</v>
      </c>
      <c r="K109" s="198">
        <f t="shared" ref="K109:K114" si="18">IF(K5="","",$J$3)</f>
        <v>46076</v>
      </c>
      <c r="L109" s="197" t="str">
        <f t="shared" ref="L109:L114" si="19">IF(J5="","",J5)</f>
        <v>SLC</v>
      </c>
      <c r="M109" s="197" t="str">
        <f t="shared" ref="M109:M114" si="20">IF(N5="","",N5)</f>
        <v>INTEGRITY</v>
      </c>
      <c r="N109" s="197" t="str">
        <f t="shared" ref="N109:N114" si="21">IF(M5="","",M5)</f>
        <v/>
      </c>
      <c r="O109" s="197" t="str">
        <f t="shared" ref="O109:O114" si="22">IF(P5="","",P5)</f>
        <v/>
      </c>
      <c r="P109" s="200"/>
      <c r="Q109" s="197">
        <f t="shared" ref="Q109:R114" si="23">IF(T5="","",T5)</f>
        <v>33557</v>
      </c>
      <c r="R109" s="197">
        <f t="shared" si="23"/>
        <v>77742</v>
      </c>
      <c r="S109" s="198">
        <f t="shared" ref="S109:S114" si="24">IF(T5="","",$S$3)</f>
        <v>46077</v>
      </c>
      <c r="T109" s="197" t="str">
        <f t="shared" ref="T109:T114" si="25">IF(S5="","",S5)</f>
        <v>SLC</v>
      </c>
      <c r="U109" s="197" t="str">
        <f t="shared" ref="U109:U114" si="26">IF(W5="","",W5)</f>
        <v>INTEGIRTY</v>
      </c>
      <c r="V109" s="197" t="str">
        <f t="shared" ref="V109:V114" si="27">IF(V5="","",V5)</f>
        <v/>
      </c>
      <c r="W109" s="197" t="str">
        <f t="shared" ref="W109:W114" si="28">IF(Y5="","",Y5)</f>
        <v/>
      </c>
      <c r="X109" s="200"/>
      <c r="Y109" s="197">
        <f t="shared" ref="Y109:Z116" si="29">IF(B35="","",B35)</f>
        <v>33577</v>
      </c>
      <c r="Z109" s="197">
        <f t="shared" si="29"/>
        <v>77774</v>
      </c>
      <c r="AA109" s="198">
        <f t="shared" ref="AA109:AA116" si="30">IF(B35="","",$A$33)</f>
        <v>46078</v>
      </c>
      <c r="AB109" s="197" t="str">
        <f t="shared" ref="AB109:AB116" si="31">IF(A35="","",A35)</f>
        <v>SLC</v>
      </c>
      <c r="AC109" s="197" t="str">
        <f t="shared" ref="AC109:AC116" si="32">IF(E35="","",E35)</f>
        <v>INTEGRITY</v>
      </c>
      <c r="AD109" s="197" t="str">
        <f t="shared" ref="AD109:AD116" si="33">IF(D35="","",D35)</f>
        <v/>
      </c>
      <c r="AE109" s="197" t="str">
        <f t="shared" ref="AE109:AE116" si="34">IF(G35="","",G35)</f>
        <v/>
      </c>
      <c r="AF109" s="200"/>
      <c r="AG109" s="197">
        <f t="shared" ref="AG109:AH116" si="35">IF(K35="","",K35)</f>
        <v>33597</v>
      </c>
      <c r="AH109" s="197">
        <f t="shared" si="35"/>
        <v>77695</v>
      </c>
      <c r="AI109" s="198">
        <f t="shared" ref="AI109:AI116" si="36">IF(K35="","",$J$33)</f>
        <v>46079</v>
      </c>
      <c r="AJ109" s="197" t="str">
        <f t="shared" ref="AJ109:AJ116" si="37">IF(J35="","",J35)</f>
        <v>SLC</v>
      </c>
      <c r="AK109" s="197" t="str">
        <f t="shared" ref="AK109:AK116" si="38">IF(N35="","",N35)</f>
        <v>INTEGIRTY</v>
      </c>
      <c r="AL109" s="197" t="str">
        <f t="shared" ref="AL109:AL116" si="39">IF(M35="","",M35)</f>
        <v/>
      </c>
      <c r="AM109" s="197" t="str">
        <f t="shared" ref="AM109:AM116" si="40">IF(P35="","",P35)</f>
        <v/>
      </c>
      <c r="AO109" s="197">
        <f t="shared" ref="AO109:AP116" si="41">IF(T35="","",T35)</f>
        <v>33617</v>
      </c>
      <c r="AP109" s="197">
        <f t="shared" si="41"/>
        <v>77681</v>
      </c>
      <c r="AQ109" s="198">
        <f t="shared" ref="AQ109:AQ116" si="42">IF(T35="","",$S$33)</f>
        <v>46080</v>
      </c>
      <c r="AR109" s="197" t="str">
        <f t="shared" ref="AR109:AR116" si="43">IF(S35="","",S35)</f>
        <v>SLC</v>
      </c>
      <c r="AS109" s="197" t="str">
        <f t="shared" ref="AS109:AS116" si="44">IF(W35="","",W35)</f>
        <v>SAUER</v>
      </c>
      <c r="AT109" s="197" t="str">
        <f t="shared" ref="AT109:AT116" si="45">IF(V35="","",V35)</f>
        <v/>
      </c>
      <c r="AU109" s="197" t="str">
        <f t="shared" ref="AU109:AU116" si="46">IF(Y35="","",Y35)</f>
        <v/>
      </c>
    </row>
    <row r="110" spans="1:47" x14ac:dyDescent="0.25">
      <c r="A110" s="197">
        <f t="shared" si="16"/>
        <v>33522</v>
      </c>
      <c r="B110" s="197">
        <f t="shared" si="16"/>
        <v>76933</v>
      </c>
      <c r="C110" s="198">
        <f>IF(B6="","",$A$3)</f>
        <v>46075</v>
      </c>
      <c r="D110" s="197" t="str">
        <f>IF(A6="","",A6)</f>
        <v>SLC</v>
      </c>
      <c r="E110" s="197" t="str">
        <f>IF(E6="","",E6)</f>
        <v>INTEGRITY</v>
      </c>
      <c r="F110" s="197" t="str">
        <f>IF(D6="","",D6)</f>
        <v/>
      </c>
      <c r="G110" s="197" t="str">
        <f>IF(G6="","",G6)</f>
        <v/>
      </c>
      <c r="H110" s="200">
        <v>2</v>
      </c>
      <c r="I110" s="197">
        <f t="shared" si="17"/>
        <v>33538</v>
      </c>
      <c r="J110" s="197">
        <f t="shared" si="17"/>
        <v>77691</v>
      </c>
      <c r="K110" s="198">
        <f t="shared" si="18"/>
        <v>46076</v>
      </c>
      <c r="L110" s="197" t="str">
        <f t="shared" si="19"/>
        <v>SLC</v>
      </c>
      <c r="M110" s="197" t="str">
        <f t="shared" si="20"/>
        <v>INTEGRITY</v>
      </c>
      <c r="N110" s="197" t="str">
        <f t="shared" si="21"/>
        <v/>
      </c>
      <c r="O110" s="197" t="str">
        <f t="shared" si="22"/>
        <v/>
      </c>
      <c r="P110" s="200"/>
      <c r="Q110" s="197">
        <f t="shared" si="23"/>
        <v>33558</v>
      </c>
      <c r="R110" s="197">
        <f t="shared" si="23"/>
        <v>77743</v>
      </c>
      <c r="S110" s="198">
        <f t="shared" si="24"/>
        <v>46077</v>
      </c>
      <c r="T110" s="197" t="str">
        <f t="shared" si="25"/>
        <v>SLC</v>
      </c>
      <c r="U110" s="197" t="str">
        <f t="shared" si="26"/>
        <v>INTEGRITY</v>
      </c>
      <c r="V110" s="197" t="str">
        <f t="shared" si="27"/>
        <v/>
      </c>
      <c r="W110" s="197" t="str">
        <f t="shared" si="28"/>
        <v/>
      </c>
      <c r="X110" s="200"/>
      <c r="Y110" s="197">
        <f t="shared" si="29"/>
        <v>33578</v>
      </c>
      <c r="Z110" s="197">
        <f t="shared" si="29"/>
        <v>77776</v>
      </c>
      <c r="AA110" s="198">
        <f t="shared" si="30"/>
        <v>46078</v>
      </c>
      <c r="AB110" s="197" t="str">
        <f t="shared" si="31"/>
        <v>SLC</v>
      </c>
      <c r="AC110" s="197" t="str">
        <f t="shared" si="32"/>
        <v>HANDY</v>
      </c>
      <c r="AD110" s="197" t="str">
        <f t="shared" si="33"/>
        <v/>
      </c>
      <c r="AE110" s="197" t="str">
        <f t="shared" si="34"/>
        <v/>
      </c>
      <c r="AF110" s="200"/>
      <c r="AG110" s="197">
        <f t="shared" si="35"/>
        <v>33598</v>
      </c>
      <c r="AH110" s="197">
        <f t="shared" si="35"/>
        <v>77696</v>
      </c>
      <c r="AI110" s="198">
        <f t="shared" si="36"/>
        <v>46079</v>
      </c>
      <c r="AJ110" s="197" t="str">
        <f t="shared" si="37"/>
        <v>SLC</v>
      </c>
      <c r="AK110" s="197" t="str">
        <f t="shared" si="38"/>
        <v>MAY</v>
      </c>
      <c r="AL110" s="197" t="str">
        <f t="shared" si="39"/>
        <v/>
      </c>
      <c r="AM110" s="197" t="str">
        <f t="shared" si="40"/>
        <v/>
      </c>
      <c r="AO110" s="197">
        <f t="shared" si="41"/>
        <v>33618</v>
      </c>
      <c r="AP110" s="197">
        <f t="shared" si="41"/>
        <v>77682</v>
      </c>
      <c r="AQ110" s="198">
        <f t="shared" si="42"/>
        <v>46080</v>
      </c>
      <c r="AR110" s="197" t="str">
        <f t="shared" si="43"/>
        <v>SLC</v>
      </c>
      <c r="AS110" s="197" t="str">
        <f t="shared" si="44"/>
        <v>INTEGIRTY</v>
      </c>
      <c r="AT110" s="197" t="str">
        <f t="shared" si="45"/>
        <v/>
      </c>
      <c r="AU110" s="197" t="str">
        <f t="shared" si="46"/>
        <v/>
      </c>
    </row>
    <row r="111" spans="1:47" x14ac:dyDescent="0.25">
      <c r="A111" s="197">
        <f t="shared" si="16"/>
        <v>33523</v>
      </c>
      <c r="B111" s="197">
        <f t="shared" si="16"/>
        <v>76934</v>
      </c>
      <c r="C111" s="198">
        <f>IF(B7="","",$A$3)</f>
        <v>46075</v>
      </c>
      <c r="D111" s="197" t="str">
        <f>IF(A7="","",A7)</f>
        <v>SLC</v>
      </c>
      <c r="E111" s="197" t="str">
        <f>IF(E7="","",E7)</f>
        <v>INTEGRITY</v>
      </c>
      <c r="F111" s="197" t="str">
        <f>IF(D7="","",D7)</f>
        <v/>
      </c>
      <c r="G111" s="197" t="str">
        <f>IF(G7="","",G7)</f>
        <v/>
      </c>
      <c r="H111" s="200">
        <v>3</v>
      </c>
      <c r="I111" s="197">
        <f t="shared" si="17"/>
        <v>33539</v>
      </c>
      <c r="J111" s="197">
        <f t="shared" si="17"/>
        <v>77702</v>
      </c>
      <c r="K111" s="198">
        <f t="shared" si="18"/>
        <v>46076</v>
      </c>
      <c r="L111" s="197" t="str">
        <f t="shared" si="19"/>
        <v>SLC</v>
      </c>
      <c r="M111" s="197" t="str">
        <f t="shared" si="20"/>
        <v>HANDY</v>
      </c>
      <c r="N111" s="197" t="str">
        <f t="shared" si="21"/>
        <v/>
      </c>
      <c r="O111" s="197" t="str">
        <f t="shared" si="22"/>
        <v/>
      </c>
      <c r="P111" s="200"/>
      <c r="Q111" s="197">
        <f t="shared" si="23"/>
        <v>33559</v>
      </c>
      <c r="R111" s="197">
        <f t="shared" si="23"/>
        <v>77744</v>
      </c>
      <c r="S111" s="198">
        <f t="shared" si="24"/>
        <v>46077</v>
      </c>
      <c r="T111" s="197" t="str">
        <f t="shared" si="25"/>
        <v>SLC</v>
      </c>
      <c r="U111" s="197" t="str">
        <f t="shared" si="26"/>
        <v>HANDY</v>
      </c>
      <c r="V111" s="197" t="str">
        <f t="shared" si="27"/>
        <v/>
      </c>
      <c r="W111" s="197" t="str">
        <f t="shared" si="28"/>
        <v/>
      </c>
      <c r="X111" s="200"/>
      <c r="Y111" s="197">
        <f t="shared" si="29"/>
        <v>33579</v>
      </c>
      <c r="Z111" s="197">
        <f t="shared" si="29"/>
        <v>77777</v>
      </c>
      <c r="AA111" s="198">
        <f t="shared" si="30"/>
        <v>46078</v>
      </c>
      <c r="AB111" s="197" t="str">
        <f t="shared" si="31"/>
        <v>SLC</v>
      </c>
      <c r="AC111" s="197" t="str">
        <f t="shared" si="32"/>
        <v>SUNRISE</v>
      </c>
      <c r="AD111" s="197" t="str">
        <f t="shared" si="33"/>
        <v/>
      </c>
      <c r="AE111" s="197" t="str">
        <f t="shared" si="34"/>
        <v/>
      </c>
      <c r="AF111" s="200"/>
      <c r="AG111" s="197">
        <f t="shared" si="35"/>
        <v>33599</v>
      </c>
      <c r="AH111" s="197">
        <f t="shared" si="35"/>
        <v>77697</v>
      </c>
      <c r="AI111" s="198">
        <f t="shared" si="36"/>
        <v>46079</v>
      </c>
      <c r="AJ111" s="197" t="str">
        <f t="shared" si="37"/>
        <v>SLC</v>
      </c>
      <c r="AK111" s="197" t="str">
        <f t="shared" si="38"/>
        <v>IDEAL</v>
      </c>
      <c r="AL111" s="197" t="str">
        <f t="shared" si="39"/>
        <v/>
      </c>
      <c r="AM111" s="197" t="str">
        <f t="shared" si="40"/>
        <v/>
      </c>
      <c r="AO111" s="197">
        <f t="shared" si="41"/>
        <v>33619</v>
      </c>
      <c r="AP111" s="197">
        <f t="shared" si="41"/>
        <v>77683</v>
      </c>
      <c r="AQ111" s="198">
        <f t="shared" si="42"/>
        <v>46080</v>
      </c>
      <c r="AR111" s="197" t="str">
        <f t="shared" si="43"/>
        <v>SLC</v>
      </c>
      <c r="AS111" s="197" t="str">
        <f t="shared" si="44"/>
        <v>SUNRISE</v>
      </c>
      <c r="AT111" s="197" t="str">
        <f t="shared" si="45"/>
        <v/>
      </c>
      <c r="AU111" s="197" t="str">
        <f t="shared" si="46"/>
        <v/>
      </c>
    </row>
    <row r="112" spans="1:47" x14ac:dyDescent="0.25">
      <c r="A112" s="197">
        <f t="shared" si="16"/>
        <v>33524</v>
      </c>
      <c r="B112" s="197">
        <f t="shared" si="16"/>
        <v>76976</v>
      </c>
      <c r="C112" s="198">
        <f>IF(B8="","",$A$3)</f>
        <v>46075</v>
      </c>
      <c r="D112" s="197" t="str">
        <f>IF(A8="","",A8)</f>
        <v>SLC</v>
      </c>
      <c r="E112" s="197" t="str">
        <f>IF(E8="","",E8)</f>
        <v>HANDY</v>
      </c>
      <c r="F112" s="197" t="str">
        <f>IF(D8="","",D8)</f>
        <v/>
      </c>
      <c r="G112" s="197" t="str">
        <f>IF(G8="","",G8)</f>
        <v/>
      </c>
      <c r="H112" s="200">
        <v>4</v>
      </c>
      <c r="I112" s="197">
        <f t="shared" si="17"/>
        <v>33540</v>
      </c>
      <c r="J112" s="197">
        <f t="shared" si="17"/>
        <v>77731</v>
      </c>
      <c r="K112" s="198">
        <f t="shared" si="18"/>
        <v>46076</v>
      </c>
      <c r="L112" s="197" t="str">
        <f t="shared" si="19"/>
        <v>SLC</v>
      </c>
      <c r="M112" s="197" t="str">
        <f t="shared" si="20"/>
        <v>HANDY</v>
      </c>
      <c r="N112" s="197" t="str">
        <f t="shared" si="21"/>
        <v/>
      </c>
      <c r="O112" s="197" t="str">
        <f t="shared" si="22"/>
        <v/>
      </c>
      <c r="P112" s="200"/>
      <c r="Q112" s="197">
        <f t="shared" si="23"/>
        <v>33560</v>
      </c>
      <c r="R112" s="197">
        <f t="shared" si="23"/>
        <v>77745</v>
      </c>
      <c r="S112" s="198">
        <f t="shared" si="24"/>
        <v>46077</v>
      </c>
      <c r="T112" s="197" t="str">
        <f t="shared" si="25"/>
        <v>SLC</v>
      </c>
      <c r="U112" s="197" t="str">
        <f t="shared" si="26"/>
        <v>SUNRISE</v>
      </c>
      <c r="V112" s="197" t="str">
        <f t="shared" si="27"/>
        <v/>
      </c>
      <c r="W112" s="197" t="str">
        <f t="shared" si="28"/>
        <v/>
      </c>
      <c r="X112" s="200"/>
      <c r="Y112" s="197">
        <f t="shared" si="29"/>
        <v>33580</v>
      </c>
      <c r="Z112" s="197">
        <f t="shared" si="29"/>
        <v>77778</v>
      </c>
      <c r="AA112" s="198">
        <f t="shared" si="30"/>
        <v>46078</v>
      </c>
      <c r="AB112" s="197" t="str">
        <f t="shared" si="31"/>
        <v>SLC</v>
      </c>
      <c r="AC112" s="197" t="str">
        <f t="shared" si="32"/>
        <v>HANDY</v>
      </c>
      <c r="AD112" s="197" t="str">
        <f t="shared" si="33"/>
        <v/>
      </c>
      <c r="AE112" s="197" t="str">
        <f t="shared" si="34"/>
        <v/>
      </c>
      <c r="AF112" s="200"/>
      <c r="AG112" s="197">
        <f t="shared" si="35"/>
        <v>33600</v>
      </c>
      <c r="AH112" s="197">
        <f t="shared" si="35"/>
        <v>77698</v>
      </c>
      <c r="AI112" s="198">
        <f t="shared" si="36"/>
        <v>46079</v>
      </c>
      <c r="AJ112" s="197" t="str">
        <f t="shared" si="37"/>
        <v>SLC</v>
      </c>
      <c r="AK112" s="197" t="str">
        <f t="shared" si="38"/>
        <v>SUNRISE</v>
      </c>
      <c r="AL112" s="197" t="str">
        <f t="shared" si="39"/>
        <v/>
      </c>
      <c r="AM112" s="197" t="str">
        <f t="shared" si="40"/>
        <v/>
      </c>
      <c r="AO112" s="197">
        <f t="shared" si="41"/>
        <v>33620</v>
      </c>
      <c r="AP112" s="197">
        <f t="shared" si="41"/>
        <v>77684</v>
      </c>
      <c r="AQ112" s="198">
        <f t="shared" si="42"/>
        <v>46080</v>
      </c>
      <c r="AR112" s="197" t="str">
        <f t="shared" si="43"/>
        <v>SLC</v>
      </c>
      <c r="AS112" s="197" t="str">
        <f t="shared" si="44"/>
        <v>INTEGRITY</v>
      </c>
      <c r="AT112" s="197" t="str">
        <f t="shared" si="45"/>
        <v/>
      </c>
      <c r="AU112" s="197" t="str">
        <f t="shared" si="46"/>
        <v/>
      </c>
    </row>
    <row r="113" spans="1:55" x14ac:dyDescent="0.25">
      <c r="A113" s="197">
        <f t="shared" si="16"/>
        <v>33525</v>
      </c>
      <c r="B113" s="197">
        <f t="shared" si="16"/>
        <v>76977</v>
      </c>
      <c r="C113" s="198">
        <f>IF(B9="","",$A$3)</f>
        <v>46075</v>
      </c>
      <c r="D113" s="197" t="str">
        <f>IF(A9="","",A9)</f>
        <v>SLC</v>
      </c>
      <c r="E113" s="197" t="str">
        <f>IF(E9="","",E9)</f>
        <v>HANDY</v>
      </c>
      <c r="F113" s="197" t="str">
        <f>IF(D9="","",D9)</f>
        <v/>
      </c>
      <c r="G113" s="197" t="str">
        <f>IF(G9="","",G9)</f>
        <v/>
      </c>
      <c r="H113" s="200">
        <v>5</v>
      </c>
      <c r="I113" s="197">
        <f t="shared" si="17"/>
        <v>33541</v>
      </c>
      <c r="J113" s="197">
        <f t="shared" si="17"/>
        <v>77746</v>
      </c>
      <c r="K113" s="198">
        <f t="shared" si="18"/>
        <v>46076</v>
      </c>
      <c r="L113" s="197" t="str">
        <f t="shared" si="19"/>
        <v>SLC</v>
      </c>
      <c r="M113" s="197" t="str">
        <f t="shared" si="20"/>
        <v>MAY</v>
      </c>
      <c r="N113" s="197" t="str">
        <f t="shared" si="21"/>
        <v/>
      </c>
      <c r="O113" s="197" t="str">
        <f t="shared" si="22"/>
        <v/>
      </c>
      <c r="P113" s="200"/>
      <c r="Q113" s="197">
        <f t="shared" si="23"/>
        <v>33561</v>
      </c>
      <c r="R113" s="197">
        <f t="shared" si="23"/>
        <v>77747</v>
      </c>
      <c r="S113" s="198">
        <f t="shared" si="24"/>
        <v>46077</v>
      </c>
      <c r="T113" s="197" t="str">
        <f t="shared" si="25"/>
        <v>SLC</v>
      </c>
      <c r="U113" s="197" t="str">
        <f t="shared" si="26"/>
        <v>HANDY</v>
      </c>
      <c r="V113" s="197" t="str">
        <f t="shared" si="27"/>
        <v/>
      </c>
      <c r="W113" s="197" t="str">
        <f t="shared" si="28"/>
        <v/>
      </c>
      <c r="X113" s="200"/>
      <c r="Y113" s="197">
        <f t="shared" si="29"/>
        <v>33581</v>
      </c>
      <c r="Z113" s="197">
        <f t="shared" si="29"/>
        <v>77779</v>
      </c>
      <c r="AA113" s="198">
        <f t="shared" si="30"/>
        <v>46078</v>
      </c>
      <c r="AB113" s="197" t="str">
        <f t="shared" si="31"/>
        <v>SLC</v>
      </c>
      <c r="AC113" s="197" t="str">
        <f t="shared" si="32"/>
        <v>SUNRISE</v>
      </c>
      <c r="AD113" s="197" t="str">
        <f t="shared" si="33"/>
        <v/>
      </c>
      <c r="AE113" s="197" t="str">
        <f t="shared" si="34"/>
        <v/>
      </c>
      <c r="AF113" s="200"/>
      <c r="AG113" s="197">
        <f t="shared" si="35"/>
        <v>33601</v>
      </c>
      <c r="AH113" s="197">
        <f t="shared" si="35"/>
        <v>77699</v>
      </c>
      <c r="AI113" s="198">
        <f t="shared" si="36"/>
        <v>46079</v>
      </c>
      <c r="AJ113" s="197" t="str">
        <f t="shared" si="37"/>
        <v>SLC</v>
      </c>
      <c r="AK113" s="197" t="str">
        <f t="shared" si="38"/>
        <v>INTEGRITY</v>
      </c>
      <c r="AL113" s="197" t="str">
        <f t="shared" si="39"/>
        <v/>
      </c>
      <c r="AM113" s="197" t="str">
        <f t="shared" si="40"/>
        <v/>
      </c>
      <c r="AO113" s="197">
        <f t="shared" si="41"/>
        <v>33621</v>
      </c>
      <c r="AP113" s="197">
        <f t="shared" si="41"/>
        <v>77685</v>
      </c>
      <c r="AQ113" s="198">
        <f t="shared" si="42"/>
        <v>46080</v>
      </c>
      <c r="AR113" s="197" t="str">
        <f t="shared" si="43"/>
        <v>SLC</v>
      </c>
      <c r="AS113" s="197" t="str">
        <f t="shared" si="44"/>
        <v>HANDY</v>
      </c>
      <c r="AT113" s="197" t="str">
        <f t="shared" si="45"/>
        <v/>
      </c>
      <c r="AU113" s="197" t="str">
        <f t="shared" si="46"/>
        <v/>
      </c>
    </row>
    <row r="114" spans="1:55" x14ac:dyDescent="0.25">
      <c r="A114" s="197">
        <f t="shared" ref="A114:B123" si="47">IF(B14="","",B14)</f>
        <v>33530</v>
      </c>
      <c r="B114" s="197">
        <f t="shared" si="47"/>
        <v>76982</v>
      </c>
      <c r="C114" s="198" t="str">
        <f t="shared" ref="C114:C123" si="48">IF(F14="","",F14)</f>
        <v/>
      </c>
      <c r="D114" s="197" t="str">
        <f t="shared" ref="D114:D123" si="49">IF(A14="","",A14)</f>
        <v>SLC</v>
      </c>
      <c r="E114" s="197" t="str">
        <f t="shared" ref="E114:E123" si="50">IF(E14="","",E14)</f>
        <v>SAUER</v>
      </c>
      <c r="F114" s="197" t="str">
        <f t="shared" ref="F114:F123" si="51">IF(D14="","",D14)</f>
        <v/>
      </c>
      <c r="G114" s="197">
        <f t="shared" ref="G114:G123" si="52">IF(C14="","",C14)</f>
        <v>76982</v>
      </c>
      <c r="H114" s="200">
        <v>6</v>
      </c>
      <c r="I114" s="197">
        <f t="shared" si="17"/>
        <v>33542</v>
      </c>
      <c r="J114" s="197">
        <f t="shared" si="17"/>
        <v>77750</v>
      </c>
      <c r="K114" s="198">
        <f t="shared" si="18"/>
        <v>46076</v>
      </c>
      <c r="L114" s="197" t="str">
        <f t="shared" si="19"/>
        <v>SLC</v>
      </c>
      <c r="M114" s="197" t="str">
        <f t="shared" si="20"/>
        <v>MAY</v>
      </c>
      <c r="N114" s="197" t="str">
        <f t="shared" si="21"/>
        <v/>
      </c>
      <c r="O114" s="197" t="str">
        <f t="shared" si="22"/>
        <v/>
      </c>
      <c r="P114" s="200"/>
      <c r="Q114" s="197">
        <f t="shared" si="23"/>
        <v>33562</v>
      </c>
      <c r="R114" s="197">
        <f t="shared" si="23"/>
        <v>77748</v>
      </c>
      <c r="S114" s="198">
        <f t="shared" si="24"/>
        <v>46077</v>
      </c>
      <c r="T114" s="197" t="str">
        <f t="shared" si="25"/>
        <v>SLC</v>
      </c>
      <c r="U114" s="197" t="str">
        <f t="shared" si="26"/>
        <v>IDEAL</v>
      </c>
      <c r="V114" s="197" t="str">
        <f t="shared" si="27"/>
        <v/>
      </c>
      <c r="W114" s="197" t="str">
        <f t="shared" si="28"/>
        <v/>
      </c>
      <c r="X114" s="200"/>
      <c r="Y114" s="197">
        <f t="shared" si="29"/>
        <v>33582</v>
      </c>
      <c r="Z114" s="197">
        <f t="shared" si="29"/>
        <v>77780</v>
      </c>
      <c r="AA114" s="198">
        <f t="shared" si="30"/>
        <v>46078</v>
      </c>
      <c r="AB114" s="197" t="str">
        <f t="shared" si="31"/>
        <v>SLC</v>
      </c>
      <c r="AC114" s="197" t="str">
        <f t="shared" si="32"/>
        <v>MAY</v>
      </c>
      <c r="AD114" s="197" t="str">
        <f t="shared" si="33"/>
        <v/>
      </c>
      <c r="AE114" s="197" t="str">
        <f t="shared" si="34"/>
        <v/>
      </c>
      <c r="AF114" s="200"/>
      <c r="AG114" s="197">
        <f t="shared" si="35"/>
        <v>33602</v>
      </c>
      <c r="AH114" s="197">
        <f t="shared" si="35"/>
        <v>77700</v>
      </c>
      <c r="AI114" s="198">
        <f t="shared" si="36"/>
        <v>46079</v>
      </c>
      <c r="AJ114" s="197" t="str">
        <f t="shared" si="37"/>
        <v>SLC</v>
      </c>
      <c r="AK114" s="197" t="str">
        <f t="shared" si="38"/>
        <v>INTEGIRTY</v>
      </c>
      <c r="AL114" s="197" t="str">
        <f t="shared" si="39"/>
        <v/>
      </c>
      <c r="AM114" s="197" t="str">
        <f t="shared" si="40"/>
        <v/>
      </c>
      <c r="AO114" s="197">
        <f t="shared" si="41"/>
        <v>33622</v>
      </c>
      <c r="AP114" s="197">
        <f t="shared" si="41"/>
        <v>77686</v>
      </c>
      <c r="AQ114" s="198">
        <f t="shared" si="42"/>
        <v>46080</v>
      </c>
      <c r="AR114" s="197" t="str">
        <f t="shared" si="43"/>
        <v>SLC</v>
      </c>
      <c r="AS114" s="197" t="str">
        <f t="shared" si="44"/>
        <v>IDEAL</v>
      </c>
      <c r="AT114" s="197" t="str">
        <f t="shared" si="45"/>
        <v/>
      </c>
      <c r="AU114" s="197" t="str">
        <f t="shared" si="46"/>
        <v/>
      </c>
    </row>
    <row r="115" spans="1:55" x14ac:dyDescent="0.25">
      <c r="A115" s="197">
        <f t="shared" si="47"/>
        <v>33531</v>
      </c>
      <c r="B115" s="197">
        <f t="shared" si="47"/>
        <v>76983</v>
      </c>
      <c r="C115" s="198" t="str">
        <f t="shared" si="48"/>
        <v/>
      </c>
      <c r="D115" s="197" t="str">
        <f t="shared" si="49"/>
        <v>SLC</v>
      </c>
      <c r="E115" s="197" t="str">
        <f t="shared" si="50"/>
        <v>IDEAL</v>
      </c>
      <c r="F115" s="197" t="str">
        <f t="shared" si="51"/>
        <v/>
      </c>
      <c r="G115" s="197">
        <f t="shared" si="52"/>
        <v>76983</v>
      </c>
      <c r="H115" s="200">
        <v>7</v>
      </c>
      <c r="I115" s="197">
        <f t="shared" ref="I115:I125" si="53">IF(K13="","",K13)</f>
        <v>33545</v>
      </c>
      <c r="J115" s="197">
        <f t="shared" ref="J115:J125" si="54">IF(L13="","",L13)</f>
        <v>77753</v>
      </c>
      <c r="K115" s="198">
        <f t="shared" ref="K115:K125" si="55">IF(K13="","",$J$3)</f>
        <v>46076</v>
      </c>
      <c r="L115" s="197" t="str">
        <f t="shared" ref="L115:L125" si="56">IF(J13="","",J13)</f>
        <v>SLC</v>
      </c>
      <c r="M115" s="197" t="str">
        <f t="shared" ref="M115:M125" si="57">IF(N13="","",N13)</f>
        <v>IDEAL</v>
      </c>
      <c r="N115" s="197" t="str">
        <f t="shared" ref="N115:N125" si="58">IF(M13="","",M13)</f>
        <v/>
      </c>
      <c r="O115" s="197" t="str">
        <f t="shared" ref="O115:O125" si="59">IF(P13="","",P13)</f>
        <v/>
      </c>
      <c r="P115" s="200"/>
      <c r="Q115" s="197">
        <f t="shared" ref="Q115:Q125" si="60">IF(T13="","",T13)</f>
        <v>33565</v>
      </c>
      <c r="R115" s="197">
        <f t="shared" ref="R115:R125" si="61">IF(U13="","",U13)</f>
        <v>77794</v>
      </c>
      <c r="S115" s="198">
        <f t="shared" ref="S115:S125" si="62">IF(T13="","",$S$3)</f>
        <v>46077</v>
      </c>
      <c r="T115" s="197" t="str">
        <f t="shared" ref="T115:T125" si="63">IF(S13="","",S13)</f>
        <v>SLC</v>
      </c>
      <c r="U115" s="197" t="str">
        <f t="shared" ref="U115:U125" si="64">IF(W13="","",W13)</f>
        <v>SAUER</v>
      </c>
      <c r="V115" s="197" t="str">
        <f t="shared" ref="V115:V125" si="65">IF(V13="","",V13)</f>
        <v/>
      </c>
      <c r="W115" s="197" t="str">
        <f t="shared" ref="W115:W125" si="66">IF(Y13="","",Y13)</f>
        <v/>
      </c>
      <c r="X115" s="200"/>
      <c r="Y115" s="197">
        <f t="shared" si="29"/>
        <v>33583</v>
      </c>
      <c r="Z115" s="197">
        <f t="shared" si="29"/>
        <v>77781</v>
      </c>
      <c r="AA115" s="198">
        <f t="shared" si="30"/>
        <v>46078</v>
      </c>
      <c r="AB115" s="197" t="str">
        <f t="shared" si="31"/>
        <v>SLC</v>
      </c>
      <c r="AC115" s="197" t="str">
        <f t="shared" si="32"/>
        <v>INTEGRITY</v>
      </c>
      <c r="AD115" s="197" t="str">
        <f t="shared" si="33"/>
        <v/>
      </c>
      <c r="AE115" s="197" t="str">
        <f t="shared" si="34"/>
        <v/>
      </c>
      <c r="AF115" s="200"/>
      <c r="AG115" s="197">
        <f t="shared" si="35"/>
        <v>33603</v>
      </c>
      <c r="AH115" s="197">
        <f t="shared" si="35"/>
        <v>77701</v>
      </c>
      <c r="AI115" s="198">
        <f t="shared" si="36"/>
        <v>46079</v>
      </c>
      <c r="AJ115" s="197" t="str">
        <f t="shared" si="37"/>
        <v>SLC</v>
      </c>
      <c r="AK115" s="197" t="str">
        <f t="shared" si="38"/>
        <v>IDEAL</v>
      </c>
      <c r="AL115" s="197" t="str">
        <f t="shared" si="39"/>
        <v/>
      </c>
      <c r="AM115" s="197" t="str">
        <f t="shared" si="40"/>
        <v/>
      </c>
      <c r="AO115" s="197">
        <f t="shared" si="41"/>
        <v>33623</v>
      </c>
      <c r="AP115" s="197">
        <f t="shared" si="41"/>
        <v>77687</v>
      </c>
      <c r="AQ115" s="198">
        <f t="shared" si="42"/>
        <v>46080</v>
      </c>
      <c r="AR115" s="197" t="str">
        <f t="shared" si="43"/>
        <v>SLC</v>
      </c>
      <c r="AS115" s="197" t="str">
        <f t="shared" si="44"/>
        <v>SUNRISE</v>
      </c>
      <c r="AT115" s="197" t="str">
        <f t="shared" si="45"/>
        <v/>
      </c>
      <c r="AU115" s="197" t="str">
        <f t="shared" si="46"/>
        <v/>
      </c>
    </row>
    <row r="116" spans="1:55" x14ac:dyDescent="0.25">
      <c r="A116" s="197">
        <f t="shared" si="47"/>
        <v>33532</v>
      </c>
      <c r="B116" s="197">
        <f t="shared" si="47"/>
        <v>76984</v>
      </c>
      <c r="C116" s="198" t="str">
        <f t="shared" si="48"/>
        <v/>
      </c>
      <c r="D116" s="197" t="str">
        <f t="shared" si="49"/>
        <v>SLC</v>
      </c>
      <c r="E116" s="197" t="str">
        <f t="shared" si="50"/>
        <v>CHR</v>
      </c>
      <c r="F116" s="197" t="str">
        <f t="shared" si="51"/>
        <v/>
      </c>
      <c r="G116" s="197">
        <f t="shared" si="52"/>
        <v>76984</v>
      </c>
      <c r="H116" s="200">
        <v>8</v>
      </c>
      <c r="I116" s="197">
        <f t="shared" si="53"/>
        <v>33546</v>
      </c>
      <c r="J116" s="197">
        <f t="shared" si="54"/>
        <v>77754</v>
      </c>
      <c r="K116" s="198">
        <f t="shared" si="55"/>
        <v>46076</v>
      </c>
      <c r="L116" s="197" t="str">
        <f t="shared" si="56"/>
        <v>SLC</v>
      </c>
      <c r="M116" s="197" t="str">
        <f t="shared" si="57"/>
        <v>HANDY</v>
      </c>
      <c r="N116" s="197" t="str">
        <f t="shared" si="58"/>
        <v/>
      </c>
      <c r="O116" s="197" t="str">
        <f t="shared" si="59"/>
        <v/>
      </c>
      <c r="P116" s="200"/>
      <c r="Q116" s="197">
        <f t="shared" si="60"/>
        <v>33566</v>
      </c>
      <c r="R116" s="197">
        <f t="shared" si="61"/>
        <v>77795</v>
      </c>
      <c r="S116" s="198">
        <f t="shared" si="62"/>
        <v>46077</v>
      </c>
      <c r="T116" s="197" t="str">
        <f t="shared" si="63"/>
        <v>SLC</v>
      </c>
      <c r="U116" s="197" t="str">
        <f t="shared" si="64"/>
        <v>IDEAL</v>
      </c>
      <c r="V116" s="197" t="str">
        <f t="shared" si="65"/>
        <v/>
      </c>
      <c r="W116" s="197" t="str">
        <f t="shared" si="66"/>
        <v/>
      </c>
      <c r="X116" s="200"/>
      <c r="Y116" s="197">
        <f t="shared" si="29"/>
        <v>33584</v>
      </c>
      <c r="Z116" s="197">
        <f t="shared" si="29"/>
        <v>77782</v>
      </c>
      <c r="AA116" s="198">
        <f t="shared" si="30"/>
        <v>46078</v>
      </c>
      <c r="AB116" s="197" t="str">
        <f t="shared" si="31"/>
        <v>SLC</v>
      </c>
      <c r="AC116" s="197" t="str">
        <f t="shared" si="32"/>
        <v>INTEGRITY</v>
      </c>
      <c r="AD116" s="197" t="str">
        <f t="shared" si="33"/>
        <v/>
      </c>
      <c r="AE116" s="197" t="str">
        <f t="shared" si="34"/>
        <v/>
      </c>
      <c r="AF116" s="200"/>
      <c r="AG116" s="197">
        <f t="shared" si="35"/>
        <v>33604</v>
      </c>
      <c r="AH116" s="197">
        <f t="shared" si="35"/>
        <v>77703</v>
      </c>
      <c r="AI116" s="198">
        <f t="shared" si="36"/>
        <v>46079</v>
      </c>
      <c r="AJ116" s="197" t="str">
        <f t="shared" si="37"/>
        <v>SLC</v>
      </c>
      <c r="AK116" s="197" t="str">
        <f t="shared" si="38"/>
        <v>HANDY</v>
      </c>
      <c r="AL116" s="197" t="str">
        <f t="shared" si="39"/>
        <v/>
      </c>
      <c r="AM116" s="197" t="str">
        <f t="shared" si="40"/>
        <v/>
      </c>
      <c r="AO116" s="197">
        <f t="shared" si="41"/>
        <v>33624</v>
      </c>
      <c r="AP116" s="197">
        <f t="shared" si="41"/>
        <v>77688</v>
      </c>
      <c r="AQ116" s="198">
        <f t="shared" si="42"/>
        <v>46080</v>
      </c>
      <c r="AR116" s="197" t="str">
        <f t="shared" si="43"/>
        <v>SLC</v>
      </c>
      <c r="AS116" s="197" t="str">
        <f t="shared" si="44"/>
        <v>SAUER</v>
      </c>
      <c r="AT116" s="197" t="str">
        <f t="shared" si="45"/>
        <v/>
      </c>
      <c r="AU116" s="197" t="str">
        <f t="shared" si="46"/>
        <v/>
      </c>
    </row>
    <row r="117" spans="1:55" x14ac:dyDescent="0.25">
      <c r="A117" s="197">
        <f t="shared" si="47"/>
        <v>33533</v>
      </c>
      <c r="B117" s="197">
        <f t="shared" si="47"/>
        <v>4501348419</v>
      </c>
      <c r="C117" s="198" t="str">
        <f t="shared" si="48"/>
        <v/>
      </c>
      <c r="D117" s="197" t="str">
        <f t="shared" si="49"/>
        <v>IDF</v>
      </c>
      <c r="E117" s="197" t="str">
        <f t="shared" si="50"/>
        <v/>
      </c>
      <c r="F117" s="197" t="str">
        <f t="shared" si="51"/>
        <v/>
      </c>
      <c r="G117" s="197">
        <f t="shared" si="52"/>
        <v>4501348419</v>
      </c>
      <c r="H117" s="200">
        <v>9</v>
      </c>
      <c r="I117" s="197">
        <f t="shared" si="53"/>
        <v>33547</v>
      </c>
      <c r="J117" s="197">
        <f t="shared" si="54"/>
        <v>77759</v>
      </c>
      <c r="K117" s="198">
        <f t="shared" si="55"/>
        <v>46076</v>
      </c>
      <c r="L117" s="197" t="str">
        <f t="shared" si="56"/>
        <v>SLC</v>
      </c>
      <c r="M117" s="197" t="str">
        <f t="shared" si="57"/>
        <v>SUNRISE</v>
      </c>
      <c r="N117" s="197" t="str">
        <f t="shared" si="58"/>
        <v/>
      </c>
      <c r="O117" s="197" t="str">
        <f t="shared" si="59"/>
        <v/>
      </c>
      <c r="P117" s="200"/>
      <c r="Q117" s="197">
        <f t="shared" si="60"/>
        <v>33567</v>
      </c>
      <c r="R117" s="197">
        <f t="shared" si="61"/>
        <v>77796</v>
      </c>
      <c r="S117" s="198">
        <f t="shared" si="62"/>
        <v>46077</v>
      </c>
      <c r="T117" s="197" t="str">
        <f t="shared" si="63"/>
        <v>SLC</v>
      </c>
      <c r="U117" s="197" t="str">
        <f t="shared" si="64"/>
        <v>CHR</v>
      </c>
      <c r="V117" s="197" t="str">
        <f t="shared" si="65"/>
        <v/>
      </c>
      <c r="W117" s="197" t="str">
        <f t="shared" si="66"/>
        <v/>
      </c>
      <c r="X117" s="200"/>
      <c r="Y117" s="197">
        <f t="shared" ref="Y117:Y128" si="67">IF(B45="","",B45)</f>
        <v>33587</v>
      </c>
      <c r="Z117" s="197">
        <f t="shared" ref="Z117:Z128" si="68">IF(C45="","",C45)</f>
        <v>77785</v>
      </c>
      <c r="AA117" s="198">
        <f t="shared" ref="AA117:AA128" si="69">IF(B45="","",$A$33)</f>
        <v>46078</v>
      </c>
      <c r="AB117" s="197" t="str">
        <f t="shared" ref="AB117:AB126" si="70">IF(A45="","",A45)</f>
        <v>SLC</v>
      </c>
      <c r="AC117" s="197" t="str">
        <f t="shared" ref="AC117:AC128" si="71">IF(E45="","",E45)</f>
        <v>HANDY</v>
      </c>
      <c r="AD117" s="197" t="str">
        <f t="shared" ref="AD117:AD128" si="72">IF(D45="","",D45)</f>
        <v/>
      </c>
      <c r="AE117" s="197" t="str">
        <f t="shared" ref="AE117:AE128" si="73">IF(G45="","",G45)</f>
        <v/>
      </c>
      <c r="AF117" s="200"/>
      <c r="AG117" s="197">
        <f t="shared" ref="AG117:AG128" si="74">IF(K45="","",K45)</f>
        <v>33607</v>
      </c>
      <c r="AH117" s="197">
        <f t="shared" ref="AH117:AH128" si="75">IF(L45="","",L45)</f>
        <v>77706</v>
      </c>
      <c r="AI117" s="198">
        <f t="shared" ref="AI117:AI128" si="76">IF(K45="","",$J$33)</f>
        <v>46079</v>
      </c>
      <c r="AJ117" s="197" t="str">
        <f t="shared" ref="AJ117:AJ128" si="77">IF(J45="","",J45)</f>
        <v>SLC</v>
      </c>
      <c r="AK117" s="197" t="str">
        <f t="shared" ref="AK117:AK128" si="78">IF(N45="","",N45)</f>
        <v>SAUER</v>
      </c>
      <c r="AL117" s="197" t="str">
        <f t="shared" ref="AL117:AL128" si="79">IF(M45="","",M45)</f>
        <v/>
      </c>
      <c r="AM117" s="197" t="str">
        <f t="shared" ref="AM117:AM128" si="80">IF(P45="","",P45)</f>
        <v/>
      </c>
      <c r="AO117" s="197">
        <f t="shared" ref="AO117:AO128" si="81">IF(T45="","",T45)</f>
        <v>33627</v>
      </c>
      <c r="AP117" s="197">
        <f t="shared" ref="AP117:AP128" si="82">IF(U45="","",U45)</f>
        <v>77692</v>
      </c>
      <c r="AQ117" s="198">
        <f t="shared" ref="AQ117:AQ128" si="83">IF(T45="","",$S$33)</f>
        <v>46080</v>
      </c>
      <c r="AR117" s="197" t="str">
        <f t="shared" ref="AR117:AR128" si="84">IF(S45="","",S45)</f>
        <v>SLC</v>
      </c>
      <c r="AS117" s="197" t="str">
        <f t="shared" ref="AS117:AS128" si="85">IF(W45="","",W45)</f>
        <v>HANDY</v>
      </c>
      <c r="AT117" s="197" t="str">
        <f t="shared" ref="AT117:AT128" si="86">IF(V45="","",V45)</f>
        <v/>
      </c>
      <c r="AU117" s="197" t="str">
        <f t="shared" ref="AU117:AU128" si="87">IF(Y45="","",Y45)</f>
        <v/>
      </c>
    </row>
    <row r="118" spans="1:55" x14ac:dyDescent="0.25">
      <c r="A118" s="197">
        <f t="shared" si="47"/>
        <v>33534</v>
      </c>
      <c r="B118" s="197">
        <f t="shared" si="47"/>
        <v>4501348420</v>
      </c>
      <c r="C118" s="198" t="str">
        <f t="shared" si="48"/>
        <v/>
      </c>
      <c r="D118" s="197" t="str">
        <f t="shared" si="49"/>
        <v>IDF</v>
      </c>
      <c r="E118" s="197" t="str">
        <f t="shared" si="50"/>
        <v/>
      </c>
      <c r="F118" s="197" t="str">
        <f t="shared" si="51"/>
        <v/>
      </c>
      <c r="G118" s="197">
        <f t="shared" si="52"/>
        <v>4501348420</v>
      </c>
      <c r="H118" s="200">
        <v>10</v>
      </c>
      <c r="I118" s="197">
        <f t="shared" si="53"/>
        <v>33548</v>
      </c>
      <c r="J118" s="197">
        <f t="shared" si="54"/>
        <v>77770</v>
      </c>
      <c r="K118" s="198">
        <f t="shared" si="55"/>
        <v>46076</v>
      </c>
      <c r="L118" s="197" t="str">
        <f t="shared" si="56"/>
        <v>SLC</v>
      </c>
      <c r="M118" s="197" t="str">
        <f t="shared" si="57"/>
        <v>SUNRISE</v>
      </c>
      <c r="N118" s="197" t="str">
        <f t="shared" si="58"/>
        <v/>
      </c>
      <c r="O118" s="197" t="str">
        <f t="shared" si="59"/>
        <v/>
      </c>
      <c r="P118" s="200"/>
      <c r="Q118" s="197">
        <f t="shared" si="60"/>
        <v>33568</v>
      </c>
      <c r="R118" s="197">
        <f t="shared" si="61"/>
        <v>77798</v>
      </c>
      <c r="S118" s="198">
        <f t="shared" si="62"/>
        <v>46077</v>
      </c>
      <c r="T118" s="197" t="str">
        <f t="shared" si="63"/>
        <v>SLC</v>
      </c>
      <c r="U118" s="197" t="str">
        <f t="shared" si="64"/>
        <v>SWIFT</v>
      </c>
      <c r="V118" s="197" t="str">
        <f t="shared" si="65"/>
        <v/>
      </c>
      <c r="W118" s="197" t="str">
        <f t="shared" si="66"/>
        <v/>
      </c>
      <c r="X118" s="200"/>
      <c r="Y118" s="197">
        <f t="shared" si="67"/>
        <v>33588</v>
      </c>
      <c r="Z118" s="197">
        <f t="shared" si="68"/>
        <v>77787</v>
      </c>
      <c r="AA118" s="198">
        <f t="shared" si="69"/>
        <v>46078</v>
      </c>
      <c r="AB118" s="197" t="str">
        <f t="shared" si="70"/>
        <v>SLC</v>
      </c>
      <c r="AC118" s="197" t="str">
        <f t="shared" si="71"/>
        <v>IDEAL</v>
      </c>
      <c r="AD118" s="197" t="str">
        <f t="shared" si="72"/>
        <v/>
      </c>
      <c r="AE118" s="197" t="str">
        <f t="shared" si="73"/>
        <v/>
      </c>
      <c r="AF118" s="200"/>
      <c r="AG118" s="197">
        <f t="shared" si="74"/>
        <v>33608</v>
      </c>
      <c r="AH118" s="197">
        <f t="shared" si="75"/>
        <v>77707</v>
      </c>
      <c r="AI118" s="198">
        <f t="shared" si="76"/>
        <v>46079</v>
      </c>
      <c r="AJ118" s="197" t="str">
        <f t="shared" si="77"/>
        <v>SLC</v>
      </c>
      <c r="AK118" s="197" t="str">
        <f t="shared" si="78"/>
        <v>INTEGIRTY</v>
      </c>
      <c r="AL118" s="197" t="str">
        <f t="shared" si="79"/>
        <v/>
      </c>
      <c r="AM118" s="197" t="str">
        <f t="shared" si="80"/>
        <v/>
      </c>
      <c r="AO118" s="197">
        <f t="shared" si="81"/>
        <v>33628</v>
      </c>
      <c r="AP118" s="197">
        <f t="shared" si="82"/>
        <v>77693</v>
      </c>
      <c r="AQ118" s="198">
        <f t="shared" si="83"/>
        <v>46080</v>
      </c>
      <c r="AR118" s="197" t="str">
        <f t="shared" si="84"/>
        <v>SLC</v>
      </c>
      <c r="AS118" s="197" t="str">
        <f t="shared" si="85"/>
        <v>MAY</v>
      </c>
      <c r="AT118" s="197" t="str">
        <f t="shared" si="86"/>
        <v/>
      </c>
      <c r="AU118" s="197" t="str">
        <f t="shared" si="87"/>
        <v/>
      </c>
    </row>
    <row r="119" spans="1:55" x14ac:dyDescent="0.25">
      <c r="A119" s="197">
        <f t="shared" si="47"/>
        <v>33535</v>
      </c>
      <c r="B119" s="197">
        <f t="shared" si="47"/>
        <v>4501348421</v>
      </c>
      <c r="C119" s="198" t="str">
        <f t="shared" si="48"/>
        <v/>
      </c>
      <c r="D119" s="197" t="str">
        <f t="shared" si="49"/>
        <v>IDF</v>
      </c>
      <c r="E119" s="197" t="str">
        <f t="shared" si="50"/>
        <v/>
      </c>
      <c r="F119" s="197" t="str">
        <f t="shared" si="51"/>
        <v/>
      </c>
      <c r="G119" s="197">
        <f t="shared" si="52"/>
        <v>4501348421</v>
      </c>
      <c r="H119" s="200">
        <v>11</v>
      </c>
      <c r="I119" s="197">
        <f t="shared" si="53"/>
        <v>33549</v>
      </c>
      <c r="J119" s="197">
        <f t="shared" si="54"/>
        <v>77771</v>
      </c>
      <c r="K119" s="198">
        <f t="shared" si="55"/>
        <v>46076</v>
      </c>
      <c r="L119" s="197" t="str">
        <f t="shared" si="56"/>
        <v>SLC</v>
      </c>
      <c r="M119" s="197" t="str">
        <f t="shared" si="57"/>
        <v>IDEAL</v>
      </c>
      <c r="N119" s="197" t="str">
        <f t="shared" si="58"/>
        <v/>
      </c>
      <c r="O119" s="197" t="str">
        <f t="shared" si="59"/>
        <v/>
      </c>
      <c r="P119" s="200"/>
      <c r="Q119" s="197">
        <f t="shared" si="60"/>
        <v>33569</v>
      </c>
      <c r="R119" s="197">
        <f t="shared" si="61"/>
        <v>77799</v>
      </c>
      <c r="S119" s="198">
        <f t="shared" si="62"/>
        <v>46077</v>
      </c>
      <c r="T119" s="197" t="str">
        <f t="shared" si="63"/>
        <v>SLC</v>
      </c>
      <c r="U119" s="197" t="str">
        <f t="shared" si="64"/>
        <v>HANDY</v>
      </c>
      <c r="V119" s="197" t="str">
        <f t="shared" si="65"/>
        <v/>
      </c>
      <c r="W119" s="197" t="str">
        <f t="shared" si="66"/>
        <v/>
      </c>
      <c r="X119" s="200"/>
      <c r="Y119" s="197">
        <f t="shared" si="67"/>
        <v>33589</v>
      </c>
      <c r="Z119" s="197">
        <f t="shared" si="68"/>
        <v>77788</v>
      </c>
      <c r="AA119" s="198">
        <f t="shared" si="69"/>
        <v>46078</v>
      </c>
      <c r="AB119" s="197" t="str">
        <f t="shared" si="70"/>
        <v>SLC</v>
      </c>
      <c r="AC119" s="197" t="str">
        <f t="shared" si="71"/>
        <v>SAUER</v>
      </c>
      <c r="AD119" s="197" t="str">
        <f t="shared" si="72"/>
        <v/>
      </c>
      <c r="AE119" s="197" t="str">
        <f t="shared" si="73"/>
        <v/>
      </c>
      <c r="AF119" s="200"/>
      <c r="AG119" s="197">
        <f t="shared" si="74"/>
        <v>33609</v>
      </c>
      <c r="AH119" s="197">
        <f t="shared" si="75"/>
        <v>77708</v>
      </c>
      <c r="AI119" s="198">
        <f t="shared" si="76"/>
        <v>46079</v>
      </c>
      <c r="AJ119" s="197" t="str">
        <f t="shared" si="77"/>
        <v>SLC</v>
      </c>
      <c r="AK119" s="197" t="str">
        <f t="shared" si="78"/>
        <v>SUNRISE</v>
      </c>
      <c r="AL119" s="197" t="str">
        <f t="shared" si="79"/>
        <v/>
      </c>
      <c r="AM119" s="197" t="str">
        <f t="shared" si="80"/>
        <v/>
      </c>
      <c r="AO119" s="197">
        <f t="shared" si="81"/>
        <v>33629</v>
      </c>
      <c r="AP119" s="197">
        <f t="shared" si="82"/>
        <v>77694</v>
      </c>
      <c r="AQ119" s="198">
        <f t="shared" si="83"/>
        <v>46080</v>
      </c>
      <c r="AR119" s="197" t="str">
        <f t="shared" si="84"/>
        <v>SLC</v>
      </c>
      <c r="AS119" s="197" t="str">
        <f t="shared" si="85"/>
        <v>MAY</v>
      </c>
      <c r="AT119" s="197" t="str">
        <f t="shared" si="86"/>
        <v/>
      </c>
      <c r="AU119" s="197" t="str">
        <f t="shared" si="87"/>
        <v/>
      </c>
    </row>
    <row r="120" spans="1:55" x14ac:dyDescent="0.25">
      <c r="A120" s="197">
        <f t="shared" si="47"/>
        <v>33536</v>
      </c>
      <c r="B120" s="197">
        <f t="shared" si="47"/>
        <v>4501348422</v>
      </c>
      <c r="C120" s="198" t="str">
        <f t="shared" si="48"/>
        <v/>
      </c>
      <c r="D120" s="197" t="str">
        <f t="shared" si="49"/>
        <v>IDF</v>
      </c>
      <c r="E120" s="197" t="str">
        <f t="shared" si="50"/>
        <v/>
      </c>
      <c r="F120" s="197" t="str">
        <f t="shared" si="51"/>
        <v/>
      </c>
      <c r="G120" s="197">
        <f t="shared" si="52"/>
        <v>4501348422</v>
      </c>
      <c r="H120" s="200">
        <v>12</v>
      </c>
      <c r="I120" s="197">
        <f t="shared" si="53"/>
        <v>33550</v>
      </c>
      <c r="J120" s="197">
        <f t="shared" si="54"/>
        <v>77775</v>
      </c>
      <c r="K120" s="198">
        <f t="shared" si="55"/>
        <v>46076</v>
      </c>
      <c r="L120" s="197" t="str">
        <f t="shared" si="56"/>
        <v>SLC</v>
      </c>
      <c r="M120" s="197" t="str">
        <f t="shared" si="57"/>
        <v>SUNRISE</v>
      </c>
      <c r="N120" s="197" t="str">
        <f t="shared" si="58"/>
        <v/>
      </c>
      <c r="O120" s="197" t="str">
        <f t="shared" si="59"/>
        <v/>
      </c>
      <c r="P120" s="200"/>
      <c r="Q120" s="197">
        <f t="shared" si="60"/>
        <v>33570</v>
      </c>
      <c r="R120" s="197">
        <f t="shared" si="61"/>
        <v>77800</v>
      </c>
      <c r="S120" s="198">
        <f t="shared" si="62"/>
        <v>46077</v>
      </c>
      <c r="T120" s="197" t="str">
        <f t="shared" si="63"/>
        <v>SLC</v>
      </c>
      <c r="U120" s="197" t="str">
        <f t="shared" si="64"/>
        <v>MAY</v>
      </c>
      <c r="V120" s="197" t="str">
        <f t="shared" si="65"/>
        <v/>
      </c>
      <c r="W120" s="197" t="str">
        <f t="shared" si="66"/>
        <v/>
      </c>
      <c r="X120" s="200"/>
      <c r="Y120" s="197">
        <f t="shared" si="67"/>
        <v>33590</v>
      </c>
      <c r="Z120" s="197">
        <f t="shared" si="68"/>
        <v>77789</v>
      </c>
      <c r="AA120" s="198">
        <f t="shared" si="69"/>
        <v>46078</v>
      </c>
      <c r="AB120" s="197" t="str">
        <f t="shared" si="70"/>
        <v>SLC</v>
      </c>
      <c r="AC120" s="197" t="str">
        <f t="shared" si="71"/>
        <v>INTEGIRTY</v>
      </c>
      <c r="AD120" s="197" t="str">
        <f t="shared" si="72"/>
        <v/>
      </c>
      <c r="AE120" s="197" t="str">
        <f t="shared" si="73"/>
        <v/>
      </c>
      <c r="AF120" s="200"/>
      <c r="AG120" s="197">
        <f t="shared" si="74"/>
        <v>33610</v>
      </c>
      <c r="AH120" s="197">
        <f t="shared" si="75"/>
        <v>77709</v>
      </c>
      <c r="AI120" s="198">
        <f t="shared" si="76"/>
        <v>46079</v>
      </c>
      <c r="AJ120" s="197" t="str">
        <f t="shared" si="77"/>
        <v>SLC</v>
      </c>
      <c r="AK120" s="197" t="str">
        <f t="shared" si="78"/>
        <v>SAUER</v>
      </c>
      <c r="AL120" s="197" t="str">
        <f t="shared" si="79"/>
        <v/>
      </c>
      <c r="AM120" s="197" t="str">
        <f t="shared" si="80"/>
        <v/>
      </c>
      <c r="AO120" s="197">
        <f t="shared" si="81"/>
        <v>33630</v>
      </c>
      <c r="AP120" s="197">
        <f t="shared" si="82"/>
        <v>77710</v>
      </c>
      <c r="AQ120" s="198">
        <f t="shared" si="83"/>
        <v>46080</v>
      </c>
      <c r="AR120" s="197" t="str">
        <f t="shared" si="84"/>
        <v>SLC</v>
      </c>
      <c r="AS120" s="197" t="str">
        <f t="shared" si="85"/>
        <v>SUNRISE</v>
      </c>
      <c r="AT120" s="197" t="str">
        <f t="shared" si="86"/>
        <v/>
      </c>
      <c r="AU120" s="197" t="str">
        <f t="shared" si="87"/>
        <v/>
      </c>
    </row>
    <row r="121" spans="1:55" x14ac:dyDescent="0.25">
      <c r="A121" s="197">
        <f t="shared" si="47"/>
        <v>32823</v>
      </c>
      <c r="B121" s="197">
        <f t="shared" si="47"/>
        <v>99997</v>
      </c>
      <c r="C121" s="198" t="str">
        <f t="shared" si="48"/>
        <v/>
      </c>
      <c r="D121" s="197" t="str">
        <f t="shared" si="49"/>
        <v>GUTZY</v>
      </c>
      <c r="E121" s="197" t="str">
        <f t="shared" si="50"/>
        <v/>
      </c>
      <c r="F121" s="197" t="str">
        <f t="shared" si="51"/>
        <v/>
      </c>
      <c r="G121" s="197">
        <f t="shared" si="52"/>
        <v>99997</v>
      </c>
      <c r="H121" s="200">
        <v>13</v>
      </c>
      <c r="I121" s="197">
        <f t="shared" si="53"/>
        <v>33551</v>
      </c>
      <c r="J121" s="197">
        <f t="shared" si="54"/>
        <v>77786</v>
      </c>
      <c r="K121" s="198">
        <f t="shared" si="55"/>
        <v>46076</v>
      </c>
      <c r="L121" s="197" t="str">
        <f t="shared" si="56"/>
        <v>SLC</v>
      </c>
      <c r="M121" s="197" t="str">
        <f t="shared" si="57"/>
        <v>MAY</v>
      </c>
      <c r="N121" s="197" t="str">
        <f t="shared" si="58"/>
        <v/>
      </c>
      <c r="O121" s="197" t="str">
        <f t="shared" si="59"/>
        <v/>
      </c>
      <c r="P121" s="200"/>
      <c r="Q121" s="197">
        <f t="shared" si="60"/>
        <v>33571</v>
      </c>
      <c r="R121" s="197">
        <f t="shared" si="61"/>
        <v>77801</v>
      </c>
      <c r="S121" s="198">
        <f t="shared" si="62"/>
        <v>46077</v>
      </c>
      <c r="T121" s="197" t="str">
        <f t="shared" si="63"/>
        <v>SLC</v>
      </c>
      <c r="U121" s="197" t="str">
        <f t="shared" si="64"/>
        <v>HANDY</v>
      </c>
      <c r="V121" s="197" t="str">
        <f t="shared" si="65"/>
        <v/>
      </c>
      <c r="W121" s="197" t="str">
        <f t="shared" si="66"/>
        <v/>
      </c>
      <c r="X121" s="200"/>
      <c r="Y121" s="197">
        <f t="shared" si="67"/>
        <v>33591</v>
      </c>
      <c r="Z121" s="197">
        <f t="shared" si="68"/>
        <v>77790</v>
      </c>
      <c r="AA121" s="198">
        <f t="shared" si="69"/>
        <v>46078</v>
      </c>
      <c r="AB121" s="197" t="str">
        <f t="shared" si="70"/>
        <v>SLC</v>
      </c>
      <c r="AC121" s="197" t="str">
        <f t="shared" si="71"/>
        <v>HANDY</v>
      </c>
      <c r="AD121" s="197" t="str">
        <f t="shared" si="72"/>
        <v/>
      </c>
      <c r="AE121" s="197" t="str">
        <f t="shared" si="73"/>
        <v/>
      </c>
      <c r="AF121" s="200"/>
      <c r="AG121" s="197">
        <f t="shared" si="74"/>
        <v>33611</v>
      </c>
      <c r="AH121" s="197">
        <f t="shared" si="75"/>
        <v>77741</v>
      </c>
      <c r="AI121" s="198">
        <f t="shared" si="76"/>
        <v>46079</v>
      </c>
      <c r="AJ121" s="197" t="str">
        <f t="shared" si="77"/>
        <v>SLC</v>
      </c>
      <c r="AK121" s="197" t="str">
        <f t="shared" si="78"/>
        <v>HANDY</v>
      </c>
      <c r="AL121" s="197" t="str">
        <f t="shared" si="79"/>
        <v/>
      </c>
      <c r="AM121" s="197" t="str">
        <f t="shared" si="80"/>
        <v/>
      </c>
      <c r="AO121" s="197">
        <f t="shared" si="81"/>
        <v>33631</v>
      </c>
      <c r="AP121" s="197">
        <f t="shared" si="82"/>
        <v>77740</v>
      </c>
      <c r="AQ121" s="198">
        <f t="shared" si="83"/>
        <v>46080</v>
      </c>
      <c r="AR121" s="197" t="str">
        <f t="shared" si="84"/>
        <v>SLC</v>
      </c>
      <c r="AS121" s="197" t="str">
        <f t="shared" si="85"/>
        <v>IDEAL</v>
      </c>
      <c r="AT121" s="197" t="str">
        <f t="shared" si="86"/>
        <v/>
      </c>
      <c r="AU121" s="197" t="str">
        <f t="shared" si="87"/>
        <v/>
      </c>
    </row>
    <row r="122" spans="1:55" x14ac:dyDescent="0.25">
      <c r="A122" s="197" t="str">
        <f t="shared" si="47"/>
        <v/>
      </c>
      <c r="B122" s="197" t="str">
        <f t="shared" si="47"/>
        <v/>
      </c>
      <c r="C122" s="198" t="str">
        <f t="shared" si="48"/>
        <v/>
      </c>
      <c r="D122" s="197" t="str">
        <f t="shared" si="49"/>
        <v/>
      </c>
      <c r="E122" s="197" t="str">
        <f t="shared" si="50"/>
        <v/>
      </c>
      <c r="F122" s="197" t="str">
        <f t="shared" si="51"/>
        <v/>
      </c>
      <c r="G122" s="197" t="str">
        <f t="shared" si="52"/>
        <v/>
      </c>
      <c r="H122" s="200">
        <v>14</v>
      </c>
      <c r="I122" s="197">
        <f t="shared" si="53"/>
        <v>33552</v>
      </c>
      <c r="J122" s="197">
        <f t="shared" si="54"/>
        <v>77797</v>
      </c>
      <c r="K122" s="198">
        <f t="shared" si="55"/>
        <v>46076</v>
      </c>
      <c r="L122" s="197" t="str">
        <f t="shared" si="56"/>
        <v>SLC</v>
      </c>
      <c r="M122" s="197" t="str">
        <f t="shared" si="57"/>
        <v>CHR</v>
      </c>
      <c r="N122" s="197" t="str">
        <f t="shared" si="58"/>
        <v/>
      </c>
      <c r="O122" s="197" t="str">
        <f t="shared" si="59"/>
        <v/>
      </c>
      <c r="P122" s="200"/>
      <c r="Q122" s="197">
        <f t="shared" si="60"/>
        <v>33572</v>
      </c>
      <c r="R122" s="197">
        <f t="shared" si="61"/>
        <v>77802</v>
      </c>
      <c r="S122" s="198">
        <f t="shared" si="62"/>
        <v>46077</v>
      </c>
      <c r="T122" s="197" t="str">
        <f t="shared" si="63"/>
        <v>SLC</v>
      </c>
      <c r="U122" s="197" t="str">
        <f t="shared" si="64"/>
        <v>MAY</v>
      </c>
      <c r="V122" s="197" t="str">
        <f t="shared" si="65"/>
        <v/>
      </c>
      <c r="W122" s="197" t="str">
        <f t="shared" si="66"/>
        <v/>
      </c>
      <c r="X122" s="200"/>
      <c r="Y122" s="197">
        <f t="shared" si="67"/>
        <v>33592</v>
      </c>
      <c r="Z122" s="197">
        <f t="shared" si="68"/>
        <v>77791</v>
      </c>
      <c r="AA122" s="198">
        <f t="shared" si="69"/>
        <v>46078</v>
      </c>
      <c r="AB122" s="197" t="str">
        <f t="shared" si="70"/>
        <v>SLC</v>
      </c>
      <c r="AC122" s="197" t="str">
        <f t="shared" si="71"/>
        <v>IDEAL</v>
      </c>
      <c r="AD122" s="197" t="str">
        <f t="shared" si="72"/>
        <v/>
      </c>
      <c r="AE122" s="197" t="str">
        <f t="shared" si="73"/>
        <v/>
      </c>
      <c r="AF122" s="200"/>
      <c r="AG122" s="197">
        <f t="shared" si="74"/>
        <v>33612</v>
      </c>
      <c r="AH122" s="197">
        <f t="shared" si="75"/>
        <v>77773</v>
      </c>
      <c r="AI122" s="198">
        <f t="shared" si="76"/>
        <v>46079</v>
      </c>
      <c r="AJ122" s="197" t="str">
        <f t="shared" si="77"/>
        <v>SLC</v>
      </c>
      <c r="AK122" s="197" t="str">
        <f t="shared" si="78"/>
        <v>MAY</v>
      </c>
      <c r="AL122" s="197" t="str">
        <f t="shared" si="79"/>
        <v/>
      </c>
      <c r="AM122" s="197" t="str">
        <f t="shared" si="80"/>
        <v/>
      </c>
      <c r="AO122" s="197">
        <f t="shared" si="81"/>
        <v>33632</v>
      </c>
      <c r="AP122" s="197">
        <f t="shared" si="82"/>
        <v>77713</v>
      </c>
      <c r="AQ122" s="198">
        <f t="shared" si="83"/>
        <v>46080</v>
      </c>
      <c r="AR122" s="197" t="str">
        <f t="shared" si="84"/>
        <v>LCP</v>
      </c>
      <c r="AS122" s="197" t="str">
        <f t="shared" si="85"/>
        <v>INTEGRITY</v>
      </c>
      <c r="AT122" s="197" t="str">
        <f t="shared" si="86"/>
        <v/>
      </c>
      <c r="AU122" s="197" t="str">
        <f t="shared" si="87"/>
        <v/>
      </c>
    </row>
    <row r="123" spans="1:55" x14ac:dyDescent="0.25">
      <c r="A123" s="197" t="str">
        <f t="shared" si="47"/>
        <v/>
      </c>
      <c r="B123" s="197" t="str">
        <f t="shared" si="47"/>
        <v/>
      </c>
      <c r="C123" s="198" t="str">
        <f t="shared" si="48"/>
        <v/>
      </c>
      <c r="D123" s="197" t="str">
        <f t="shared" si="49"/>
        <v/>
      </c>
      <c r="E123" s="197" t="str">
        <f t="shared" si="50"/>
        <v/>
      </c>
      <c r="F123" s="197" t="str">
        <f t="shared" si="51"/>
        <v/>
      </c>
      <c r="G123" s="197" t="str">
        <f t="shared" si="52"/>
        <v/>
      </c>
      <c r="H123" s="200">
        <v>15</v>
      </c>
      <c r="I123" s="197">
        <f t="shared" si="53"/>
        <v>33553</v>
      </c>
      <c r="J123" s="197">
        <f t="shared" si="54"/>
        <v>77719</v>
      </c>
      <c r="K123" s="198">
        <f t="shared" si="55"/>
        <v>46076</v>
      </c>
      <c r="L123" s="197" t="str">
        <f t="shared" si="56"/>
        <v>LCP</v>
      </c>
      <c r="M123" s="197" t="str">
        <f t="shared" si="57"/>
        <v>INTEGRITY</v>
      </c>
      <c r="N123" s="197" t="str">
        <f t="shared" si="58"/>
        <v/>
      </c>
      <c r="O123" s="197" t="str">
        <f t="shared" si="59"/>
        <v/>
      </c>
      <c r="P123" s="200"/>
      <c r="Q123" s="197">
        <f t="shared" si="60"/>
        <v>33573</v>
      </c>
      <c r="R123" s="197">
        <f t="shared" si="61"/>
        <v>77717</v>
      </c>
      <c r="S123" s="198">
        <f t="shared" si="62"/>
        <v>46077</v>
      </c>
      <c r="T123" s="197" t="str">
        <f t="shared" si="63"/>
        <v>LCP</v>
      </c>
      <c r="U123" s="197" t="str">
        <f t="shared" si="64"/>
        <v>INTEGIRTY</v>
      </c>
      <c r="V123" s="197" t="str">
        <f t="shared" si="65"/>
        <v/>
      </c>
      <c r="W123" s="197" t="str">
        <f t="shared" si="66"/>
        <v/>
      </c>
      <c r="X123" s="200"/>
      <c r="Y123" s="197">
        <f t="shared" si="67"/>
        <v>33593</v>
      </c>
      <c r="Z123" s="197">
        <f t="shared" si="68"/>
        <v>77792</v>
      </c>
      <c r="AA123" s="198">
        <f t="shared" si="69"/>
        <v>46078</v>
      </c>
      <c r="AB123" s="197" t="str">
        <f t="shared" si="70"/>
        <v>SLC</v>
      </c>
      <c r="AC123" s="197" t="str">
        <f t="shared" si="71"/>
        <v>INTEGRITY</v>
      </c>
      <c r="AD123" s="197" t="str">
        <f t="shared" si="72"/>
        <v/>
      </c>
      <c r="AE123" s="197" t="str">
        <f t="shared" si="73"/>
        <v/>
      </c>
      <c r="AF123" s="200"/>
      <c r="AG123" s="197">
        <f t="shared" si="74"/>
        <v>33613</v>
      </c>
      <c r="AH123" s="197">
        <f t="shared" si="75"/>
        <v>77715</v>
      </c>
      <c r="AI123" s="198">
        <f t="shared" si="76"/>
        <v>46079</v>
      </c>
      <c r="AJ123" s="197" t="str">
        <f t="shared" si="77"/>
        <v>LCP</v>
      </c>
      <c r="AK123" s="197" t="str">
        <f t="shared" si="78"/>
        <v>INTEGRITY</v>
      </c>
      <c r="AL123" s="197" t="str">
        <f t="shared" si="79"/>
        <v>Fill w/ 280591</v>
      </c>
      <c r="AM123" s="197" t="str">
        <f t="shared" si="80"/>
        <v/>
      </c>
      <c r="AO123" s="197">
        <f t="shared" si="81"/>
        <v>33633</v>
      </c>
      <c r="AP123" s="197">
        <f t="shared" si="82"/>
        <v>77714</v>
      </c>
      <c r="AQ123" s="198">
        <f t="shared" si="83"/>
        <v>46080</v>
      </c>
      <c r="AR123" s="197" t="str">
        <f t="shared" si="84"/>
        <v>LCP</v>
      </c>
      <c r="AS123" s="197" t="str">
        <f t="shared" si="85"/>
        <v>INTEGRITY</v>
      </c>
      <c r="AT123" s="197" t="str">
        <f t="shared" si="86"/>
        <v/>
      </c>
      <c r="AU123" s="197" t="str">
        <f t="shared" si="87"/>
        <v/>
      </c>
    </row>
    <row r="124" spans="1:55" x14ac:dyDescent="0.25">
      <c r="A124" s="197">
        <f t="shared" ref="A124:B127" si="88">IF(B25="","",B25)</f>
        <v>30039968</v>
      </c>
      <c r="B124" s="197" t="str">
        <f t="shared" si="88"/>
        <v>AMCOR</v>
      </c>
      <c r="C124" s="198" t="str">
        <f>IF(F25="","",F25)</f>
        <v>7AM</v>
      </c>
      <c r="D124" s="197" t="str">
        <f>IF(A25="","",A25)</f>
        <v>RECEIVING</v>
      </c>
      <c r="E124" s="197" t="str">
        <f>IF(E25="","",E25)</f>
        <v/>
      </c>
      <c r="F124" s="197">
        <f>IF(D25="","",D25)</f>
        <v>752706</v>
      </c>
      <c r="G124" s="197" t="str">
        <f>IF(C25="","",C25)</f>
        <v>AMCOR</v>
      </c>
      <c r="H124" s="200">
        <v>16</v>
      </c>
      <c r="I124" s="197">
        <f t="shared" si="53"/>
        <v>32847</v>
      </c>
      <c r="J124" s="197">
        <f t="shared" si="54"/>
        <v>77720</v>
      </c>
      <c r="K124" s="198">
        <f t="shared" si="55"/>
        <v>46076</v>
      </c>
      <c r="L124" s="197" t="str">
        <f t="shared" si="56"/>
        <v>LCP</v>
      </c>
      <c r="M124" s="197" t="str">
        <f t="shared" si="57"/>
        <v>INTEGRITY</v>
      </c>
      <c r="N124" s="197" t="str">
        <f t="shared" si="58"/>
        <v/>
      </c>
      <c r="O124" s="197" t="str">
        <f t="shared" si="59"/>
        <v/>
      </c>
      <c r="P124" s="200"/>
      <c r="Q124" s="197">
        <f t="shared" si="60"/>
        <v>33574</v>
      </c>
      <c r="R124" s="197">
        <f t="shared" si="61"/>
        <v>77718</v>
      </c>
      <c r="S124" s="198">
        <f t="shared" si="62"/>
        <v>46077</v>
      </c>
      <c r="T124" s="197" t="str">
        <f t="shared" si="63"/>
        <v>LCP</v>
      </c>
      <c r="U124" s="197" t="str">
        <f t="shared" si="64"/>
        <v>INTEGRITY</v>
      </c>
      <c r="V124" s="197" t="str">
        <f t="shared" si="65"/>
        <v/>
      </c>
      <c r="W124" s="197" t="str">
        <f t="shared" si="66"/>
        <v/>
      </c>
      <c r="X124" s="200"/>
      <c r="Y124" s="197">
        <f t="shared" si="67"/>
        <v>33594</v>
      </c>
      <c r="Z124" s="197">
        <f t="shared" si="68"/>
        <v>77793</v>
      </c>
      <c r="AA124" s="198">
        <f t="shared" si="69"/>
        <v>46078</v>
      </c>
      <c r="AB124" s="197" t="str">
        <f t="shared" si="70"/>
        <v>SLC</v>
      </c>
      <c r="AC124" s="197" t="str">
        <f t="shared" si="71"/>
        <v>SAUER</v>
      </c>
      <c r="AD124" s="197" t="str">
        <f t="shared" si="72"/>
        <v/>
      </c>
      <c r="AE124" s="197" t="str">
        <f t="shared" si="73"/>
        <v/>
      </c>
      <c r="AF124" s="200"/>
      <c r="AG124" s="197">
        <f t="shared" si="74"/>
        <v>33614</v>
      </c>
      <c r="AH124" s="197">
        <f t="shared" si="75"/>
        <v>77716</v>
      </c>
      <c r="AI124" s="198">
        <f t="shared" si="76"/>
        <v>46079</v>
      </c>
      <c r="AJ124" s="197" t="str">
        <f t="shared" si="77"/>
        <v>LCP</v>
      </c>
      <c r="AK124" s="197" t="str">
        <f t="shared" si="78"/>
        <v>INTEGIRTY</v>
      </c>
      <c r="AL124" s="197" t="str">
        <f t="shared" si="79"/>
        <v>Fill w/ 280591</v>
      </c>
      <c r="AM124" s="197" t="str">
        <f t="shared" si="80"/>
        <v/>
      </c>
      <c r="AO124" s="197">
        <f t="shared" si="81"/>
        <v>33634</v>
      </c>
      <c r="AP124" s="197">
        <f t="shared" si="82"/>
        <v>4501349731</v>
      </c>
      <c r="AQ124" s="198">
        <f t="shared" si="83"/>
        <v>46080</v>
      </c>
      <c r="AR124" s="197" t="str">
        <f t="shared" si="84"/>
        <v>IDF</v>
      </c>
      <c r="AS124" s="197" t="str">
        <f t="shared" si="85"/>
        <v/>
      </c>
      <c r="AT124" s="197" t="str">
        <f t="shared" si="86"/>
        <v/>
      </c>
      <c r="AU124" s="197" t="str">
        <f t="shared" si="87"/>
        <v/>
      </c>
    </row>
    <row r="125" spans="1:55" x14ac:dyDescent="0.25">
      <c r="A125" s="197" t="str">
        <f t="shared" si="88"/>
        <v/>
      </c>
      <c r="B125" s="197" t="str">
        <f t="shared" si="88"/>
        <v/>
      </c>
      <c r="C125" s="198" t="e">
        <f>IF(#REF!="","",#REF!)</f>
        <v>#REF!</v>
      </c>
      <c r="D125" s="197" t="str">
        <f>IF(A26="","",A26)</f>
        <v/>
      </c>
      <c r="E125" s="197" t="str">
        <f>IF(E26="","",E26)</f>
        <v/>
      </c>
      <c r="F125" s="197" t="str">
        <f>IF(D26="","",D26)</f>
        <v/>
      </c>
      <c r="G125" s="197" t="str">
        <f>IF(C26="","",C26)</f>
        <v/>
      </c>
      <c r="H125" s="200">
        <v>17</v>
      </c>
      <c r="I125" s="197">
        <f t="shared" si="53"/>
        <v>33554</v>
      </c>
      <c r="J125" s="197">
        <f t="shared" si="54"/>
        <v>4501348750</v>
      </c>
      <c r="K125" s="198">
        <f t="shared" si="55"/>
        <v>46076</v>
      </c>
      <c r="L125" s="197" t="str">
        <f t="shared" si="56"/>
        <v>IDF</v>
      </c>
      <c r="M125" s="197" t="str">
        <f t="shared" si="57"/>
        <v/>
      </c>
      <c r="N125" s="197" t="str">
        <f t="shared" si="58"/>
        <v/>
      </c>
      <c r="O125" s="197" t="str">
        <f t="shared" si="59"/>
        <v/>
      </c>
      <c r="P125" s="200"/>
      <c r="Q125" s="197">
        <f t="shared" si="60"/>
        <v>33575</v>
      </c>
      <c r="R125" s="197">
        <f t="shared" si="61"/>
        <v>4501348892</v>
      </c>
      <c r="S125" s="198">
        <f t="shared" si="62"/>
        <v>46077</v>
      </c>
      <c r="T125" s="197" t="str">
        <f t="shared" si="63"/>
        <v>IDF</v>
      </c>
      <c r="U125" s="197" t="str">
        <f t="shared" si="64"/>
        <v/>
      </c>
      <c r="V125" s="197" t="str">
        <f t="shared" si="65"/>
        <v/>
      </c>
      <c r="W125" s="197" t="str">
        <f t="shared" si="66"/>
        <v/>
      </c>
      <c r="X125" s="200"/>
      <c r="Y125" s="197">
        <f t="shared" si="67"/>
        <v>33595</v>
      </c>
      <c r="Z125" s="197">
        <f t="shared" si="68"/>
        <v>4501349165</v>
      </c>
      <c r="AA125" s="198">
        <f t="shared" si="69"/>
        <v>46078</v>
      </c>
      <c r="AB125" s="197" t="str">
        <f t="shared" si="70"/>
        <v>IDF</v>
      </c>
      <c r="AC125" s="197" t="str">
        <f t="shared" si="71"/>
        <v/>
      </c>
      <c r="AD125" s="197" t="str">
        <f t="shared" si="72"/>
        <v/>
      </c>
      <c r="AE125" s="197" t="str">
        <f t="shared" si="73"/>
        <v/>
      </c>
      <c r="AF125" s="200"/>
      <c r="AG125" s="197">
        <f t="shared" si="74"/>
        <v>33615</v>
      </c>
      <c r="AH125" s="197">
        <f t="shared" si="75"/>
        <v>4501349448</v>
      </c>
      <c r="AI125" s="198">
        <f t="shared" si="76"/>
        <v>46079</v>
      </c>
      <c r="AJ125" s="197" t="str">
        <f t="shared" si="77"/>
        <v>IDF</v>
      </c>
      <c r="AK125" s="197" t="str">
        <f t="shared" si="78"/>
        <v/>
      </c>
      <c r="AL125" s="197" t="str">
        <f t="shared" si="79"/>
        <v/>
      </c>
      <c r="AM125" s="197" t="str">
        <f t="shared" si="80"/>
        <v/>
      </c>
      <c r="AO125" s="197">
        <f t="shared" si="81"/>
        <v>33635</v>
      </c>
      <c r="AP125" s="197">
        <f t="shared" si="82"/>
        <v>4501349732</v>
      </c>
      <c r="AQ125" s="198">
        <f t="shared" si="83"/>
        <v>46080</v>
      </c>
      <c r="AR125" s="197" t="str">
        <f t="shared" si="84"/>
        <v>IDF</v>
      </c>
      <c r="AS125" s="197" t="str">
        <f t="shared" si="85"/>
        <v/>
      </c>
      <c r="AT125" s="197" t="str">
        <f t="shared" si="86"/>
        <v/>
      </c>
      <c r="AU125" s="197" t="str">
        <f t="shared" si="87"/>
        <v/>
      </c>
    </row>
    <row r="126" spans="1:55" x14ac:dyDescent="0.25">
      <c r="A126" s="197">
        <f t="shared" si="88"/>
        <v>30039994</v>
      </c>
      <c r="B126" s="197" t="str">
        <f t="shared" si="88"/>
        <v>GPI</v>
      </c>
      <c r="C126" s="198" t="str">
        <f>IF(F27="","",F27)</f>
        <v>11AM</v>
      </c>
      <c r="D126" s="197" t="str">
        <f>IF(A27="","",A27)</f>
        <v>RECEIVING</v>
      </c>
      <c r="E126" s="197" t="str">
        <f>IF(E27="","",E27)</f>
        <v/>
      </c>
      <c r="F126" s="197" t="str">
        <f>IF(D27="","",D27)</f>
        <v/>
      </c>
      <c r="G126" s="197" t="str">
        <f>IF(C27="","",C27)</f>
        <v>GPI</v>
      </c>
      <c r="H126" s="200">
        <v>18</v>
      </c>
      <c r="I126" s="197">
        <f t="shared" ref="I126:J129" si="89">IF(K25="","",K25)</f>
        <v>30040115</v>
      </c>
      <c r="J126" s="197" t="str">
        <f t="shared" si="89"/>
        <v>CHEP</v>
      </c>
      <c r="K126" s="198">
        <f>IF(K25="","",$J$3)</f>
        <v>46076</v>
      </c>
      <c r="L126" s="197" t="str">
        <f>IF(J25="","",J25)</f>
        <v>RECEIVING</v>
      </c>
      <c r="M126" s="197" t="str">
        <f>IF(N25="","",N25)</f>
        <v/>
      </c>
      <c r="N126" s="197" t="str">
        <f>IF(M25="","",M25)</f>
        <v/>
      </c>
      <c r="O126" s="197" t="str">
        <f>IF(P25="","",P25)</f>
        <v/>
      </c>
      <c r="P126" s="200"/>
      <c r="Q126" s="197">
        <f t="shared" ref="Q126:R129" si="90">IF(T25="","",T25)</f>
        <v>30040116</v>
      </c>
      <c r="R126" s="197" t="str">
        <f t="shared" si="90"/>
        <v>CHEP</v>
      </c>
      <c r="S126" s="198">
        <f>IF(T25="","",$S$3)</f>
        <v>46077</v>
      </c>
      <c r="T126" s="197" t="str">
        <f>IF(S25="","",S25)</f>
        <v>RECEIVING</v>
      </c>
      <c r="U126" s="197" t="str">
        <f>IF(W25="","",W25)</f>
        <v/>
      </c>
      <c r="V126" s="197" t="str">
        <f>IF(V25="","",V25)</f>
        <v/>
      </c>
      <c r="W126" s="197" t="str">
        <f>IF(Y25="","",Y25)</f>
        <v/>
      </c>
      <c r="X126" s="200"/>
      <c r="Y126" s="197">
        <f t="shared" si="67"/>
        <v>33266</v>
      </c>
      <c r="Z126" s="197">
        <f t="shared" si="68"/>
        <v>4501349166</v>
      </c>
      <c r="AA126" s="198">
        <f t="shared" si="69"/>
        <v>46078</v>
      </c>
      <c r="AB126" s="197" t="str">
        <f t="shared" si="70"/>
        <v>IDF</v>
      </c>
      <c r="AC126" s="197" t="str">
        <f t="shared" si="71"/>
        <v/>
      </c>
      <c r="AD126" s="197" t="str">
        <f t="shared" si="72"/>
        <v/>
      </c>
      <c r="AE126" s="197" t="str">
        <f t="shared" si="73"/>
        <v/>
      </c>
      <c r="AF126" s="200"/>
      <c r="AG126" s="197">
        <f t="shared" si="74"/>
        <v>33108</v>
      </c>
      <c r="AH126" s="197">
        <f t="shared" si="75"/>
        <v>4501349449</v>
      </c>
      <c r="AI126" s="198">
        <f t="shared" si="76"/>
        <v>46079</v>
      </c>
      <c r="AJ126" s="197" t="str">
        <f t="shared" si="77"/>
        <v>IDF</v>
      </c>
      <c r="AK126" s="197" t="str">
        <f t="shared" si="78"/>
        <v/>
      </c>
      <c r="AL126" s="197" t="str">
        <f t="shared" si="79"/>
        <v/>
      </c>
      <c r="AM126" s="197" t="str">
        <f t="shared" si="80"/>
        <v/>
      </c>
      <c r="AO126" s="197">
        <f t="shared" si="81"/>
        <v>33636</v>
      </c>
      <c r="AP126" s="197">
        <f t="shared" si="82"/>
        <v>4501349740</v>
      </c>
      <c r="AQ126" s="198">
        <f t="shared" si="83"/>
        <v>46080</v>
      </c>
      <c r="AR126" s="197" t="str">
        <f t="shared" si="84"/>
        <v>IDF</v>
      </c>
      <c r="AS126" s="197" t="str">
        <f t="shared" si="85"/>
        <v/>
      </c>
      <c r="AT126" s="197" t="str">
        <f t="shared" si="86"/>
        <v/>
      </c>
      <c r="AU126" s="197" t="str">
        <f t="shared" si="87"/>
        <v/>
      </c>
    </row>
    <row r="127" spans="1:55" x14ac:dyDescent="0.25">
      <c r="A127" s="197" t="str">
        <f t="shared" si="88"/>
        <v/>
      </c>
      <c r="B127" s="197" t="str">
        <f t="shared" si="88"/>
        <v/>
      </c>
      <c r="C127" s="198" t="str">
        <f>IF(F28="","",F28)</f>
        <v/>
      </c>
      <c r="D127" s="197" t="str">
        <f>IF(A28="","",A28)</f>
        <v/>
      </c>
      <c r="E127" s="197" t="str">
        <f>IF(E28="","",E28)</f>
        <v/>
      </c>
      <c r="F127" s="197" t="str">
        <f>IF(D28="","",D28)</f>
        <v/>
      </c>
      <c r="G127" s="197" t="str">
        <f>IF(C28="","",C28)</f>
        <v/>
      </c>
      <c r="H127" s="200">
        <v>19</v>
      </c>
      <c r="I127" s="197">
        <f t="shared" si="89"/>
        <v>30039684</v>
      </c>
      <c r="J127" s="197" t="str">
        <f t="shared" si="89"/>
        <v>CAPS</v>
      </c>
      <c r="K127" s="198">
        <f>IF(K26="","",$J$3)</f>
        <v>46076</v>
      </c>
      <c r="L127" s="197" t="str">
        <f>IF(J26="","",J26)</f>
        <v>RECEIVING</v>
      </c>
      <c r="M127" s="197" t="str">
        <f>IF(N26="","",N26)</f>
        <v/>
      </c>
      <c r="N127" s="197">
        <f>IF(M26="","",M26)</f>
        <v>756120</v>
      </c>
      <c r="O127" s="197" t="str">
        <f>IF(P26="","",P26)</f>
        <v/>
      </c>
      <c r="P127" s="200"/>
      <c r="Q127" s="197">
        <f t="shared" si="90"/>
        <v>30039685</v>
      </c>
      <c r="R127" s="197" t="str">
        <f t="shared" si="90"/>
        <v>CAPS</v>
      </c>
      <c r="S127" s="198">
        <f>IF(T26="","",$S$3)</f>
        <v>46077</v>
      </c>
      <c r="T127" s="197" t="str">
        <f>IF(S26="","",S26)</f>
        <v>RECEIVING</v>
      </c>
      <c r="U127" s="197" t="str">
        <f>IF(W26="","",W26)</f>
        <v/>
      </c>
      <c r="V127" s="197">
        <f>IF(V26="","",V26)</f>
        <v>756120</v>
      </c>
      <c r="W127" s="197" t="str">
        <f>IF(Y26="","",Y26)</f>
        <v/>
      </c>
      <c r="X127" s="200"/>
      <c r="Y127" s="197">
        <f t="shared" si="67"/>
        <v>30040117</v>
      </c>
      <c r="Z127" s="197" t="str">
        <f t="shared" si="68"/>
        <v>CHEP</v>
      </c>
      <c r="AA127" s="198">
        <f t="shared" si="69"/>
        <v>46078</v>
      </c>
      <c r="AB127" s="197" t="str">
        <f>IF(A56="","",A56)</f>
        <v>RECEIVING</v>
      </c>
      <c r="AC127" s="197" t="str">
        <f t="shared" si="71"/>
        <v/>
      </c>
      <c r="AD127" s="197" t="str">
        <f t="shared" si="72"/>
        <v/>
      </c>
      <c r="AE127" s="197" t="str">
        <f t="shared" si="73"/>
        <v/>
      </c>
      <c r="AF127" s="200"/>
      <c r="AG127" s="197">
        <f t="shared" si="74"/>
        <v>30040118</v>
      </c>
      <c r="AH127" s="197" t="str">
        <f t="shared" si="75"/>
        <v>CHEP</v>
      </c>
      <c r="AI127" s="198">
        <f t="shared" si="76"/>
        <v>46079</v>
      </c>
      <c r="AJ127" s="197" t="str">
        <f t="shared" si="77"/>
        <v>RECEIVING</v>
      </c>
      <c r="AK127" s="197" t="str">
        <f t="shared" si="78"/>
        <v/>
      </c>
      <c r="AL127" s="197" t="str">
        <f t="shared" si="79"/>
        <v/>
      </c>
      <c r="AM127" s="197" t="str">
        <f t="shared" si="80"/>
        <v/>
      </c>
      <c r="AO127" s="197">
        <f t="shared" si="81"/>
        <v>30040119</v>
      </c>
      <c r="AP127" s="197" t="str">
        <f t="shared" si="82"/>
        <v>CHEP</v>
      </c>
      <c r="AQ127" s="198">
        <f t="shared" si="83"/>
        <v>46080</v>
      </c>
      <c r="AR127" s="197" t="str">
        <f t="shared" si="84"/>
        <v>RECEIVING</v>
      </c>
      <c r="AS127" s="197" t="str">
        <f t="shared" si="85"/>
        <v/>
      </c>
      <c r="AT127" s="197" t="str">
        <f t="shared" si="86"/>
        <v/>
      </c>
      <c r="AU127" s="197" t="str">
        <f t="shared" si="87"/>
        <v/>
      </c>
      <c r="AW127" s="200"/>
      <c r="AX127" s="200"/>
      <c r="AY127" s="201"/>
      <c r="AZ127" s="200"/>
      <c r="BA127" s="200"/>
      <c r="BB127" s="200"/>
      <c r="BC127" s="200"/>
    </row>
    <row r="128" spans="1:55" x14ac:dyDescent="0.25">
      <c r="A128" s="197" t="str">
        <f>IF(B31="","",B31)</f>
        <v/>
      </c>
      <c r="B128" s="197" t="str">
        <f>IF(C31="","",C31)</f>
        <v/>
      </c>
      <c r="C128" s="198" t="str">
        <f>IF(F31="","",F31)</f>
        <v/>
      </c>
      <c r="D128" s="197" t="str">
        <f>IF(A31="","",A31)</f>
        <v/>
      </c>
      <c r="E128" s="197" t="str">
        <f>IF(E31="","",E31)</f>
        <v/>
      </c>
      <c r="F128" s="197" t="str">
        <f>IF(D31="","",D31)</f>
        <v/>
      </c>
      <c r="G128" s="197" t="str">
        <f>IF(C31="","",C31)</f>
        <v/>
      </c>
      <c r="H128" s="200">
        <v>20</v>
      </c>
      <c r="I128" s="197">
        <f t="shared" si="89"/>
        <v>30040149</v>
      </c>
      <c r="J128" s="197" t="str">
        <f t="shared" si="89"/>
        <v>GPI</v>
      </c>
      <c r="K128" s="198">
        <f>IF(K27="","",$J$3)</f>
        <v>46076</v>
      </c>
      <c r="L128" s="197" t="str">
        <f>IF(J27="","",J27)</f>
        <v>RECEIVING</v>
      </c>
      <c r="M128" s="197" t="str">
        <f>IF(N27="","",N27)</f>
        <v/>
      </c>
      <c r="N128" s="197" t="str">
        <f>IF(M27="","",M27)</f>
        <v>mix</v>
      </c>
      <c r="O128" s="197" t="str">
        <f>IF(P27="","",P27)</f>
        <v/>
      </c>
      <c r="P128" s="200"/>
      <c r="Q128" s="197">
        <f t="shared" si="90"/>
        <v>30040312</v>
      </c>
      <c r="R128" s="197" t="str">
        <f t="shared" si="90"/>
        <v>CAPS</v>
      </c>
      <c r="S128" s="198">
        <f>IF(T27="","",$S$3)</f>
        <v>46077</v>
      </c>
      <c r="T128" s="197" t="str">
        <f>IF(S27="","",S27)</f>
        <v>RECEIVING</v>
      </c>
      <c r="U128" s="197" t="str">
        <f>IF(W27="","",W27)</f>
        <v/>
      </c>
      <c r="V128" s="197">
        <f>IF(V27="","",V27)</f>
        <v>756120</v>
      </c>
      <c r="W128" s="197" t="str">
        <f>IF(Y27="","",Y27)</f>
        <v/>
      </c>
      <c r="X128" s="200"/>
      <c r="Y128" s="197">
        <f t="shared" si="67"/>
        <v>30040073</v>
      </c>
      <c r="Z128" s="197" t="str">
        <f t="shared" si="68"/>
        <v>GPI</v>
      </c>
      <c r="AA128" s="198">
        <f t="shared" si="69"/>
        <v>46078</v>
      </c>
      <c r="AB128" s="197" t="e">
        <f>IF(#REF!="","",#REF!)</f>
        <v>#REF!</v>
      </c>
      <c r="AC128" s="197" t="str">
        <f t="shared" si="71"/>
        <v/>
      </c>
      <c r="AD128" s="197" t="str">
        <f t="shared" si="72"/>
        <v>MIX</v>
      </c>
      <c r="AE128" s="197" t="str">
        <f t="shared" si="73"/>
        <v/>
      </c>
      <c r="AF128" s="200"/>
      <c r="AG128" s="197">
        <f t="shared" si="74"/>
        <v>30040061</v>
      </c>
      <c r="AH128" s="197" t="str">
        <f t="shared" si="75"/>
        <v>SCHOLLE</v>
      </c>
      <c r="AI128" s="198">
        <f t="shared" si="76"/>
        <v>46079</v>
      </c>
      <c r="AJ128" s="197" t="str">
        <f t="shared" si="77"/>
        <v>RECEIVING</v>
      </c>
      <c r="AK128" s="197" t="str">
        <f t="shared" si="78"/>
        <v/>
      </c>
      <c r="AL128" s="197" t="str">
        <f t="shared" si="79"/>
        <v>752611 / 619</v>
      </c>
      <c r="AM128" s="197" t="str">
        <f t="shared" si="80"/>
        <v/>
      </c>
      <c r="AO128" s="197">
        <f t="shared" si="81"/>
        <v>30040326</v>
      </c>
      <c r="AP128" s="197" t="str">
        <f t="shared" si="82"/>
        <v>CAPS</v>
      </c>
      <c r="AQ128" s="198">
        <f t="shared" si="83"/>
        <v>46080</v>
      </c>
      <c r="AR128" s="197" t="str">
        <f t="shared" si="84"/>
        <v>RECEIVING</v>
      </c>
      <c r="AS128" s="197" t="str">
        <f t="shared" si="85"/>
        <v/>
      </c>
      <c r="AT128" s="197">
        <f t="shared" si="86"/>
        <v>756120</v>
      </c>
      <c r="AU128" s="197" t="str">
        <f t="shared" si="87"/>
        <v/>
      </c>
      <c r="AW128" s="200"/>
      <c r="AX128" s="200"/>
      <c r="AY128" s="201"/>
      <c r="AZ128" s="200"/>
      <c r="BA128" s="200"/>
      <c r="BB128" s="200"/>
      <c r="BC128" s="200"/>
    </row>
    <row r="129" spans="1:55" x14ac:dyDescent="0.25">
      <c r="A129" s="197" t="e">
        <f>IF(#REF!="","",#REF!)</f>
        <v>#REF!</v>
      </c>
      <c r="B129" s="197" t="e">
        <f>IF(#REF!="","",#REF!)</f>
        <v>#REF!</v>
      </c>
      <c r="C129" s="198" t="e">
        <f>IF(#REF!="","",#REF!)</f>
        <v>#REF!</v>
      </c>
      <c r="D129" s="197" t="e">
        <f>IF(#REF!="","",#REF!)</f>
        <v>#REF!</v>
      </c>
      <c r="E129" s="197" t="e">
        <f>IF(#REF!="","",#REF!)</f>
        <v>#REF!</v>
      </c>
      <c r="F129" s="197" t="e">
        <f>IF(#REF!="","",#REF!)</f>
        <v>#REF!</v>
      </c>
      <c r="G129" s="197" t="e">
        <f>IF(#REF!="","",#REF!)</f>
        <v>#REF!</v>
      </c>
      <c r="H129" s="200">
        <v>21</v>
      </c>
      <c r="I129" s="197">
        <f t="shared" si="89"/>
        <v>30039981</v>
      </c>
      <c r="J129" s="197" t="str">
        <f t="shared" si="89"/>
        <v>PCA</v>
      </c>
      <c r="K129" s="198">
        <f>IF(K28="","",$J$3)</f>
        <v>46076</v>
      </c>
      <c r="L129" s="197" t="str">
        <f>IF(J28="","",J28)</f>
        <v>RECEIVING</v>
      </c>
      <c r="M129" s="197" t="str">
        <f>IF(N28="","",N28)</f>
        <v/>
      </c>
      <c r="N129" s="197">
        <f>IF(M28="","",M28)</f>
        <v>756138</v>
      </c>
      <c r="O129" s="197" t="str">
        <f>IF(P28="","",P28)</f>
        <v/>
      </c>
      <c r="P129" s="200"/>
      <c r="Q129" s="197">
        <f t="shared" si="90"/>
        <v>30040313</v>
      </c>
      <c r="R129" s="197" t="str">
        <f t="shared" si="90"/>
        <v>CAPS</v>
      </c>
      <c r="S129" s="198">
        <f>IF(T28="","",$S$3)</f>
        <v>46077</v>
      </c>
      <c r="T129" s="197" t="str">
        <f>IF(S28="","",S28)</f>
        <v>RECEIVING</v>
      </c>
      <c r="U129" s="197" t="str">
        <f>IF(W28="","",W28)</f>
        <v/>
      </c>
      <c r="V129" s="197" t="str">
        <f>IF(V28="","",V28)</f>
        <v>756050, 756120</v>
      </c>
      <c r="W129" s="197" t="str">
        <f>IF(Y28="","",Y28)</f>
        <v/>
      </c>
      <c r="X129" s="200"/>
      <c r="Y129" s="197">
        <f t="shared" ref="Y129" si="91">IF(B58="","",B58)</f>
        <v>30040087</v>
      </c>
      <c r="Z129" s="197" t="str">
        <f t="shared" ref="Z129" si="92">IF(C58="","",C58)</f>
        <v>GPI</v>
      </c>
      <c r="AA129" s="198">
        <f t="shared" ref="AA129" si="93">IF(B58="","",$A$33)</f>
        <v>46078</v>
      </c>
      <c r="AB129" s="197" t="str">
        <f>IF(A58="","",A58)</f>
        <v>RECEIVING</v>
      </c>
      <c r="AC129" s="197" t="str">
        <f t="shared" ref="AC129" si="94">IF(E58="","",E58)</f>
        <v/>
      </c>
      <c r="AD129" s="197">
        <f t="shared" ref="AD129" si="95">IF(D58="","",D58)</f>
        <v>754937</v>
      </c>
      <c r="AE129" s="197" t="str">
        <f t="shared" ref="AE129" si="96">IF(G58="","",G58)</f>
        <v/>
      </c>
      <c r="AF129" s="200"/>
      <c r="AG129" s="197">
        <f t="shared" ref="AG129" si="97">IF(K58="","",K58)</f>
        <v>30040078</v>
      </c>
      <c r="AH129" s="197" t="str">
        <f t="shared" ref="AH129" si="98">IF(L58="","",L58)</f>
        <v>GPI</v>
      </c>
      <c r="AI129" s="198">
        <f t="shared" ref="AI129" si="99">IF(K58="","",$J$33)</f>
        <v>46079</v>
      </c>
      <c r="AJ129" s="197" t="str">
        <f t="shared" ref="AJ129" si="100">IF(J58="","",J58)</f>
        <v>RECEIVING</v>
      </c>
      <c r="AK129" s="197" t="str">
        <f t="shared" ref="AK129" si="101">IF(N58="","",N58)</f>
        <v/>
      </c>
      <c r="AL129" s="197" t="str">
        <f t="shared" ref="AL129" si="102">IF(M58="","",M58)</f>
        <v>MIX</v>
      </c>
      <c r="AM129" s="197" t="str">
        <f>IF(O58="","",O58)</f>
        <v>7AM</v>
      </c>
      <c r="AO129" s="197">
        <f t="shared" ref="AO129" si="103">IF(T58="","",T58)</f>
        <v>30040210</v>
      </c>
      <c r="AP129" s="197" t="str">
        <f t="shared" ref="AP129" si="104">IF(U58="","",U58)</f>
        <v>GPI</v>
      </c>
      <c r="AQ129" s="198">
        <f t="shared" ref="AQ129" si="105">IF(T58="","",$S$33)</f>
        <v>46080</v>
      </c>
      <c r="AR129" s="197" t="str">
        <f t="shared" ref="AR129" si="106">IF(S58="","",S58)</f>
        <v>RECEIVING</v>
      </c>
      <c r="AS129" s="197" t="str">
        <f t="shared" ref="AS129" si="107">IF(W58="","",W58)</f>
        <v/>
      </c>
      <c r="AT129" s="197">
        <f t="shared" ref="AT129" si="108">IF(V58="","",V58)</f>
        <v>754751</v>
      </c>
      <c r="AU129" s="197" t="str">
        <f t="shared" ref="AU129" si="109">IF(Y58="","",Y58)</f>
        <v/>
      </c>
      <c r="AW129" s="200"/>
      <c r="AX129" s="200"/>
      <c r="AY129" s="201"/>
      <c r="AZ129" s="200"/>
      <c r="BA129" s="200"/>
      <c r="BB129" s="200"/>
      <c r="BC129" s="200"/>
    </row>
    <row r="130" spans="1:55" x14ac:dyDescent="0.25">
      <c r="A130" s="197"/>
      <c r="B130" s="197"/>
      <c r="C130" s="198"/>
      <c r="D130" s="197"/>
      <c r="E130" s="197"/>
      <c r="F130" s="197"/>
      <c r="G130" s="197"/>
      <c r="H130" s="200">
        <v>22</v>
      </c>
      <c r="I130" s="197">
        <f>IF(K31="","",K31)</f>
        <v>30040077</v>
      </c>
      <c r="J130" s="197" t="str">
        <f>IF(L31="","",L31)</f>
        <v>GPI</v>
      </c>
      <c r="K130" s="198">
        <f>IF(K31="","",$J$3)</f>
        <v>46076</v>
      </c>
      <c r="L130" s="197" t="str">
        <f>IF(J31="","",J31)</f>
        <v>RECEIVING</v>
      </c>
      <c r="M130" s="197" t="str">
        <f>IF(N31="","",N31)</f>
        <v/>
      </c>
      <c r="N130" s="197">
        <f>IF(M31="","",M31)</f>
        <v>754726</v>
      </c>
      <c r="O130" s="197" t="str">
        <f>IF(P31="","",P31)</f>
        <v/>
      </c>
      <c r="P130" s="200"/>
      <c r="Q130" s="197" t="str">
        <f>IF(T31="","",T31)</f>
        <v/>
      </c>
      <c r="R130" s="197" t="str">
        <f>IF(U31="","",U31)</f>
        <v/>
      </c>
      <c r="S130" s="198" t="str">
        <f>IF(T31="","",$S$3)</f>
        <v/>
      </c>
      <c r="T130" s="197" t="str">
        <f>IF(S31="","",S31)</f>
        <v/>
      </c>
      <c r="U130" s="197" t="str">
        <f>IF(W31="","",W31)</f>
        <v/>
      </c>
      <c r="V130" s="197" t="str">
        <f>IF(V31="","",V31)</f>
        <v/>
      </c>
      <c r="W130" s="197" t="str">
        <f>IF(Y31="","",Y31)</f>
        <v/>
      </c>
      <c r="X130" s="200"/>
      <c r="Y130" s="197">
        <f t="shared" ref="Y130:Z130" si="110">IF(B60="","",B60)</f>
        <v>30040209</v>
      </c>
      <c r="Z130" s="197" t="str">
        <f t="shared" si="110"/>
        <v>GPI</v>
      </c>
      <c r="AA130" s="198">
        <f t="shared" ref="AA130" si="111">IF(B60="","",$A$33)</f>
        <v>46078</v>
      </c>
      <c r="AB130" s="197" t="str">
        <f t="shared" ref="AB130" si="112">IF(A60="","",A60)</f>
        <v>RECEIVING</v>
      </c>
      <c r="AC130" s="197" t="str">
        <f t="shared" ref="AC130" si="113">IF(E60="","",E60)</f>
        <v/>
      </c>
      <c r="AD130" s="197" t="str">
        <f t="shared" ref="AD130" si="114">IF(D60="","",D60)</f>
        <v>MIX</v>
      </c>
      <c r="AE130" s="197" t="str">
        <f t="shared" ref="AE130" si="115">IF(G60="","",G60)</f>
        <v/>
      </c>
      <c r="AF130" s="200"/>
      <c r="AG130" s="197" t="str">
        <f t="shared" ref="AG130:AH130" si="116">IF(K60="","",K60)</f>
        <v/>
      </c>
      <c r="AH130" s="197" t="str">
        <f t="shared" si="116"/>
        <v/>
      </c>
      <c r="AI130" s="198" t="str">
        <f t="shared" ref="AI130" si="117">IF(K60="","",$J$33)</f>
        <v/>
      </c>
      <c r="AJ130" s="197" t="str">
        <f t="shared" ref="AJ130" si="118">IF(J60="","",J60)</f>
        <v/>
      </c>
      <c r="AK130" s="197" t="str">
        <f t="shared" ref="AK130" si="119">IF(N60="","",N60)</f>
        <v/>
      </c>
      <c r="AL130" s="197" t="str">
        <f t="shared" ref="AL130" si="120">IF(M60="","",M60)</f>
        <v/>
      </c>
      <c r="AM130" s="197" t="str">
        <f t="shared" ref="AM130" si="121">IF(P60="","",P60)</f>
        <v/>
      </c>
      <c r="AO130" s="197">
        <f t="shared" ref="AO130:AP130" si="122">IF(T60="","",T60)</f>
        <v>30040206</v>
      </c>
      <c r="AP130" s="197" t="str">
        <f t="shared" si="122"/>
        <v>GPI</v>
      </c>
      <c r="AQ130" s="198">
        <f t="shared" ref="AQ130" si="123">IF(T60="","",$S$33)</f>
        <v>46080</v>
      </c>
      <c r="AR130" s="197" t="str">
        <f t="shared" ref="AR130" si="124">IF(S60="","",S60)</f>
        <v>RECEIVING</v>
      </c>
      <c r="AS130" s="197" t="str">
        <f t="shared" ref="AS130" si="125">IF(W60="","",W60)</f>
        <v/>
      </c>
      <c r="AT130" s="197" t="str">
        <f t="shared" ref="AT130" si="126">IF(V60="","",V60)</f>
        <v>MIX</v>
      </c>
      <c r="AU130" s="197" t="str">
        <f t="shared" ref="AU130" si="127">IF(Y60="","",Y60)</f>
        <v/>
      </c>
      <c r="AW130" s="200"/>
      <c r="AX130" s="200"/>
      <c r="AY130" s="201"/>
      <c r="AZ130" s="200"/>
      <c r="BA130" s="200"/>
      <c r="BB130" s="200"/>
      <c r="BC130" s="200"/>
    </row>
    <row r="131" spans="1:55" x14ac:dyDescent="0.25">
      <c r="A131" s="197"/>
      <c r="B131" s="197"/>
      <c r="C131" s="198"/>
      <c r="D131" s="197"/>
      <c r="E131" s="197"/>
      <c r="F131" s="197"/>
      <c r="G131" s="197"/>
      <c r="H131" s="200">
        <v>23</v>
      </c>
      <c r="I131" s="197" t="e">
        <f>IF(#REF!="","",#REF!)</f>
        <v>#REF!</v>
      </c>
      <c r="J131" s="197" t="e">
        <f>IF(#REF!="","",#REF!)</f>
        <v>#REF!</v>
      </c>
      <c r="K131" s="198" t="e">
        <f>IF(#REF!="","",$J$3)</f>
        <v>#REF!</v>
      </c>
      <c r="L131" s="197" t="e">
        <f>IF(#REF!="","",#REF!)</f>
        <v>#REF!</v>
      </c>
      <c r="M131" s="197" t="e">
        <f>IF(#REF!="","",#REF!)</f>
        <v>#REF!</v>
      </c>
      <c r="N131" s="197" t="e">
        <f>IF(#REF!="","",#REF!)</f>
        <v>#REF!</v>
      </c>
      <c r="O131" s="197" t="e">
        <f>IF(#REF!="","",#REF!)</f>
        <v>#REF!</v>
      </c>
      <c r="P131" s="200"/>
      <c r="Q131" s="197" t="e">
        <f>IF(#REF!="","",#REF!)</f>
        <v>#REF!</v>
      </c>
      <c r="R131" s="197" t="e">
        <f>IF(#REF!="","",#REF!)</f>
        <v>#REF!</v>
      </c>
      <c r="S131" s="198" t="e">
        <f>IF(#REF!="","",$S$3)</f>
        <v>#REF!</v>
      </c>
      <c r="T131" s="197" t="e">
        <f>IF(#REF!="","",#REF!)</f>
        <v>#REF!</v>
      </c>
      <c r="U131" s="197" t="e">
        <f>IF(#REF!="","",#REF!)</f>
        <v>#REF!</v>
      </c>
      <c r="V131" s="197" t="e">
        <f>IF(#REF!="","",#REF!)</f>
        <v>#REF!</v>
      </c>
      <c r="W131" s="197" t="e">
        <f>IF(#REF!="","",#REF!)</f>
        <v>#REF!</v>
      </c>
      <c r="X131" s="200"/>
      <c r="Y131" s="197" t="e">
        <f>IF(#REF!="","",#REF!)</f>
        <v>#REF!</v>
      </c>
      <c r="Z131" s="197" t="e">
        <f>IF(#REF!="","",#REF!)</f>
        <v>#REF!</v>
      </c>
      <c r="AA131" s="198" t="e">
        <f>IF(#REF!="","",$A$33)</f>
        <v>#REF!</v>
      </c>
      <c r="AB131" s="197" t="e">
        <f>IF(#REF!="","",#REF!)</f>
        <v>#REF!</v>
      </c>
      <c r="AC131" s="197" t="e">
        <f>IF(#REF!="","",#REF!)</f>
        <v>#REF!</v>
      </c>
      <c r="AD131" s="197" t="e">
        <f>IF(#REF!="","",#REF!)</f>
        <v>#REF!</v>
      </c>
      <c r="AE131" s="197" t="e">
        <f>IF(#REF!="","",#REF!)</f>
        <v>#REF!</v>
      </c>
      <c r="AF131" s="200"/>
      <c r="AG131" s="197" t="e">
        <f>IF(#REF!="","",#REF!)</f>
        <v>#REF!</v>
      </c>
      <c r="AH131" s="197" t="e">
        <f>IF(#REF!="","",#REF!)</f>
        <v>#REF!</v>
      </c>
      <c r="AI131" s="198" t="e">
        <f>IF(#REF!="","",$J$33)</f>
        <v>#REF!</v>
      </c>
      <c r="AJ131" s="197" t="e">
        <f>IF(#REF!="","",#REF!)</f>
        <v>#REF!</v>
      </c>
      <c r="AK131" s="197" t="e">
        <f>IF(#REF!="","",#REF!)</f>
        <v>#REF!</v>
      </c>
      <c r="AL131" s="197" t="e">
        <f>IF(#REF!="","",#REF!)</f>
        <v>#REF!</v>
      </c>
      <c r="AM131" s="197" t="e">
        <f>IF(#REF!="","",#REF!)</f>
        <v>#REF!</v>
      </c>
      <c r="AO131" s="197" t="e">
        <f>IF(#REF!="","",#REF!)</f>
        <v>#REF!</v>
      </c>
      <c r="AP131" s="197" t="e">
        <f>IF(#REF!="","",#REF!)</f>
        <v>#REF!</v>
      </c>
      <c r="AQ131" s="198" t="e">
        <f>IF(#REF!="","",$S$33)</f>
        <v>#REF!</v>
      </c>
      <c r="AR131" s="197" t="e">
        <f>IF(#REF!="","",#REF!)</f>
        <v>#REF!</v>
      </c>
      <c r="AS131" s="197" t="e">
        <f>IF(#REF!="","",#REF!)</f>
        <v>#REF!</v>
      </c>
      <c r="AT131" s="197" t="e">
        <f>IF(#REF!="","",#REF!)</f>
        <v>#REF!</v>
      </c>
      <c r="AU131" s="197" t="e">
        <f>IF(#REF!="","",#REF!)</f>
        <v>#REF!</v>
      </c>
      <c r="AW131" s="200"/>
      <c r="AX131" s="200"/>
      <c r="AY131" s="201"/>
      <c r="AZ131" s="200"/>
      <c r="BA131" s="200"/>
      <c r="BB131" s="200"/>
      <c r="BC131" s="200"/>
    </row>
    <row r="132" spans="1:55" x14ac:dyDescent="0.25">
      <c r="A132" s="200"/>
      <c r="B132" s="200"/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55" x14ac:dyDescent="0.25">
      <c r="A133" s="200"/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55" x14ac:dyDescent="0.25">
      <c r="A134" s="200"/>
      <c r="B134" s="200"/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55" x14ac:dyDescent="0.25">
      <c r="A135" s="200">
        <f t="shared" ref="A135:A140" si="128">C5</f>
        <v>77044</v>
      </c>
      <c r="B135" s="202">
        <f t="shared" ref="B135:B140" si="129">F5</f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55" x14ac:dyDescent="0.25">
      <c r="A136" s="200">
        <f t="shared" si="128"/>
        <v>76933</v>
      </c>
      <c r="B136" s="202">
        <f t="shared" si="129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55" x14ac:dyDescent="0.25">
      <c r="A137" s="200">
        <f t="shared" si="128"/>
        <v>76934</v>
      </c>
      <c r="B137" s="202">
        <f t="shared" si="129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55" x14ac:dyDescent="0.25">
      <c r="A138" s="200">
        <f t="shared" si="128"/>
        <v>76976</v>
      </c>
      <c r="B138" s="202">
        <f t="shared" si="129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55" x14ac:dyDescent="0.25">
      <c r="A139" s="200">
        <f t="shared" si="128"/>
        <v>76977</v>
      </c>
      <c r="B139" s="202">
        <f t="shared" si="129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55" x14ac:dyDescent="0.25">
      <c r="A140" s="200">
        <f t="shared" si="128"/>
        <v>76978</v>
      </c>
      <c r="B140" s="202">
        <f t="shared" si="129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55" x14ac:dyDescent="0.25">
      <c r="A141" s="200">
        <f t="shared" ref="A141:A151" si="130">C13</f>
        <v>76981</v>
      </c>
      <c r="B141" s="202">
        <f t="shared" ref="B141:B151" si="131">F13</f>
        <v>0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55" x14ac:dyDescent="0.25">
      <c r="A142" s="200">
        <f t="shared" si="130"/>
        <v>76982</v>
      </c>
      <c r="B142" s="202">
        <f t="shared" si="131"/>
        <v>0</v>
      </c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55" x14ac:dyDescent="0.25">
      <c r="A143" s="200">
        <f t="shared" si="130"/>
        <v>76983</v>
      </c>
      <c r="B143" s="202">
        <f t="shared" si="131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55" x14ac:dyDescent="0.25">
      <c r="A144" s="200">
        <f t="shared" si="130"/>
        <v>76984</v>
      </c>
      <c r="B144" s="202">
        <f t="shared" si="131"/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 t="shared" si="130"/>
        <v>4501348419</v>
      </c>
      <c r="B145" s="202">
        <f t="shared" si="131"/>
        <v>0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 t="shared" si="130"/>
        <v>4501348420</v>
      </c>
      <c r="B146" s="202">
        <f t="shared" si="131"/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 t="shared" si="130"/>
        <v>4501348421</v>
      </c>
      <c r="B147" s="202">
        <f t="shared" si="131"/>
        <v>0</v>
      </c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 t="shared" si="130"/>
        <v>4501348422</v>
      </c>
      <c r="B148" s="202">
        <f t="shared" si="131"/>
        <v>0</v>
      </c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>
        <f t="shared" si="130"/>
        <v>99997</v>
      </c>
      <c r="B149" s="202">
        <f t="shared" si="131"/>
        <v>0</v>
      </c>
      <c r="AG149" s="200"/>
      <c r="AH149" s="200"/>
      <c r="AI149" s="200"/>
      <c r="AJ149" s="200"/>
      <c r="AK149" s="200"/>
      <c r="AL149" s="200"/>
      <c r="AM149" s="200"/>
      <c r="AQ149" s="200"/>
      <c r="AR149" s="200"/>
      <c r="AS149" s="200"/>
    </row>
    <row r="150" spans="1:45" x14ac:dyDescent="0.25">
      <c r="A150" s="200">
        <f t="shared" si="130"/>
        <v>0</v>
      </c>
      <c r="B150" s="202">
        <f t="shared" si="131"/>
        <v>0</v>
      </c>
      <c r="AG150" s="200"/>
      <c r="AH150" s="200"/>
      <c r="AI150" s="200"/>
      <c r="AJ150" s="200"/>
      <c r="AK150" s="200"/>
      <c r="AL150" s="200"/>
      <c r="AM150" s="200"/>
      <c r="AQ150" s="200"/>
      <c r="AR150" s="200"/>
      <c r="AS150" s="200"/>
    </row>
    <row r="151" spans="1:45" x14ac:dyDescent="0.25">
      <c r="A151" s="200">
        <f t="shared" si="130"/>
        <v>0</v>
      </c>
      <c r="B151" s="202">
        <f t="shared" si="131"/>
        <v>0</v>
      </c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Q151" s="200"/>
      <c r="AR151" s="200"/>
      <c r="AS151" s="200"/>
    </row>
    <row r="152" spans="1:45" x14ac:dyDescent="0.25">
      <c r="A152" s="200" t="str">
        <f>C25</f>
        <v>AMCOR</v>
      </c>
      <c r="B152" s="202" t="str">
        <f>F25</f>
        <v>7AM</v>
      </c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Q152" s="200"/>
      <c r="AR152" s="200"/>
      <c r="AS152" s="200"/>
    </row>
    <row r="153" spans="1:45" x14ac:dyDescent="0.25">
      <c r="A153" s="200">
        <f>C26</f>
        <v>0</v>
      </c>
      <c r="B153" s="202" t="e">
        <f>#REF!</f>
        <v>#REF!</v>
      </c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Q153" s="200"/>
      <c r="AR153" s="200"/>
      <c r="AS153" s="200"/>
    </row>
    <row r="154" spans="1:45" x14ac:dyDescent="0.25">
      <c r="A154" s="200" t="str">
        <f>C27</f>
        <v>GPI</v>
      </c>
      <c r="B154" s="202" t="str">
        <f>F27</f>
        <v>11AM</v>
      </c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Q154" s="200"/>
      <c r="AR154" s="200"/>
      <c r="AS154" s="200"/>
    </row>
    <row r="155" spans="1:45" x14ac:dyDescent="0.25">
      <c r="A155" s="200">
        <f>C28</f>
        <v>0</v>
      </c>
      <c r="B155" s="202">
        <f>F28</f>
        <v>0</v>
      </c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Q155" s="200"/>
      <c r="AR155" s="200"/>
      <c r="AS155" s="200"/>
    </row>
    <row r="156" spans="1:45" x14ac:dyDescent="0.25">
      <c r="A156" s="200">
        <f>C31</f>
        <v>0</v>
      </c>
      <c r="B156" s="202">
        <f>F31</f>
        <v>0</v>
      </c>
      <c r="C156" s="200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Q156" s="200"/>
      <c r="AR156" s="200"/>
      <c r="AS156" s="200"/>
    </row>
    <row r="157" spans="1:45" x14ac:dyDescent="0.25">
      <c r="A157" s="200" t="e">
        <f>#REF!</f>
        <v>#REF!</v>
      </c>
      <c r="B157" s="202" t="e">
        <f>#REF!</f>
        <v>#REF!</v>
      </c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200"/>
      <c r="AN157" s="200"/>
      <c r="AO157" s="200"/>
      <c r="AP157" s="200"/>
      <c r="AQ157" s="200"/>
      <c r="AR157" s="200"/>
      <c r="AS157" s="200"/>
    </row>
    <row r="158" spans="1:45" x14ac:dyDescent="0.25">
      <c r="A158" s="200">
        <f t="shared" ref="A158:A168" si="132">C32</f>
        <v>0</v>
      </c>
      <c r="B158" s="202">
        <f t="shared" ref="B158:B168" si="133">F32</f>
        <v>0</v>
      </c>
    </row>
    <row r="159" spans="1:45" x14ac:dyDescent="0.25">
      <c r="A159" s="200">
        <f t="shared" si="132"/>
        <v>0</v>
      </c>
      <c r="B159" s="202">
        <f t="shared" si="133"/>
        <v>0</v>
      </c>
    </row>
    <row r="160" spans="1:45" x14ac:dyDescent="0.25">
      <c r="A160" s="200" t="str">
        <f t="shared" si="132"/>
        <v>P/U</v>
      </c>
      <c r="B160" s="202" t="str">
        <f t="shared" si="133"/>
        <v>Plan APT</v>
      </c>
    </row>
    <row r="161" spans="1:2" x14ac:dyDescent="0.25">
      <c r="A161" s="200">
        <f t="shared" si="132"/>
        <v>77774</v>
      </c>
      <c r="B161" s="202">
        <f t="shared" si="133"/>
        <v>0</v>
      </c>
    </row>
    <row r="162" spans="1:2" x14ac:dyDescent="0.25">
      <c r="A162" s="200">
        <f t="shared" si="132"/>
        <v>77776</v>
      </c>
      <c r="B162" s="202">
        <f t="shared" si="133"/>
        <v>0</v>
      </c>
    </row>
    <row r="163" spans="1:2" x14ac:dyDescent="0.25">
      <c r="A163" s="200">
        <f t="shared" si="132"/>
        <v>77777</v>
      </c>
      <c r="B163" s="202">
        <f t="shared" si="133"/>
        <v>0</v>
      </c>
    </row>
    <row r="164" spans="1:2" x14ac:dyDescent="0.25">
      <c r="A164" s="200">
        <f t="shared" si="132"/>
        <v>77778</v>
      </c>
      <c r="B164" s="202">
        <f t="shared" si="133"/>
        <v>0</v>
      </c>
    </row>
    <row r="165" spans="1:2" x14ac:dyDescent="0.25">
      <c r="A165" s="200">
        <f t="shared" si="132"/>
        <v>77779</v>
      </c>
      <c r="B165" s="202">
        <f t="shared" si="133"/>
        <v>0</v>
      </c>
    </row>
    <row r="166" spans="1:2" x14ac:dyDescent="0.25">
      <c r="A166" s="200">
        <f t="shared" si="132"/>
        <v>77780</v>
      </c>
      <c r="B166" s="202">
        <f t="shared" si="133"/>
        <v>0</v>
      </c>
    </row>
    <row r="167" spans="1:2" x14ac:dyDescent="0.25">
      <c r="A167" s="200">
        <f t="shared" si="132"/>
        <v>77781</v>
      </c>
      <c r="B167" s="202">
        <f t="shared" si="133"/>
        <v>0</v>
      </c>
    </row>
    <row r="168" spans="1:2" x14ac:dyDescent="0.25">
      <c r="A168" s="200">
        <f t="shared" si="132"/>
        <v>77782</v>
      </c>
      <c r="B168" s="202">
        <f t="shared" si="133"/>
        <v>0</v>
      </c>
    </row>
    <row r="169" spans="1:2" x14ac:dyDescent="0.25">
      <c r="A169" s="200">
        <f t="shared" ref="A169:A180" si="134">C45</f>
        <v>77785</v>
      </c>
      <c r="B169" s="202">
        <f t="shared" ref="B169:B180" si="135">F45</f>
        <v>0</v>
      </c>
    </row>
    <row r="170" spans="1:2" x14ac:dyDescent="0.25">
      <c r="A170" s="200">
        <f t="shared" si="134"/>
        <v>77787</v>
      </c>
      <c r="B170" s="202">
        <f t="shared" si="135"/>
        <v>0</v>
      </c>
    </row>
    <row r="171" spans="1:2" x14ac:dyDescent="0.25">
      <c r="A171" s="200">
        <f t="shared" si="134"/>
        <v>77788</v>
      </c>
      <c r="B171" s="202">
        <f t="shared" si="135"/>
        <v>0</v>
      </c>
    </row>
    <row r="172" spans="1:2" x14ac:dyDescent="0.25">
      <c r="A172" s="200">
        <f t="shared" si="134"/>
        <v>77789</v>
      </c>
      <c r="B172" s="202">
        <f t="shared" si="135"/>
        <v>0</v>
      </c>
    </row>
    <row r="173" spans="1:2" x14ac:dyDescent="0.25">
      <c r="A173" s="200">
        <f t="shared" si="134"/>
        <v>77790</v>
      </c>
      <c r="B173" s="202">
        <f t="shared" si="135"/>
        <v>0</v>
      </c>
    </row>
    <row r="174" spans="1:2" x14ac:dyDescent="0.25">
      <c r="A174" s="200">
        <f t="shared" si="134"/>
        <v>77791</v>
      </c>
      <c r="B174" s="202">
        <f t="shared" si="135"/>
        <v>0</v>
      </c>
    </row>
    <row r="175" spans="1:2" x14ac:dyDescent="0.25">
      <c r="A175" s="200">
        <f t="shared" si="134"/>
        <v>77792</v>
      </c>
      <c r="B175" s="202">
        <f t="shared" si="135"/>
        <v>0</v>
      </c>
    </row>
    <row r="176" spans="1:2" x14ac:dyDescent="0.25">
      <c r="A176" s="200">
        <f t="shared" si="134"/>
        <v>77793</v>
      </c>
      <c r="B176" s="202">
        <f t="shared" si="135"/>
        <v>0</v>
      </c>
    </row>
    <row r="177" spans="1:2" x14ac:dyDescent="0.25">
      <c r="A177" s="200">
        <f t="shared" si="134"/>
        <v>4501349165</v>
      </c>
      <c r="B177" s="202">
        <f t="shared" si="135"/>
        <v>0</v>
      </c>
    </row>
    <row r="178" spans="1:2" x14ac:dyDescent="0.25">
      <c r="A178" s="200">
        <f t="shared" si="134"/>
        <v>4501349166</v>
      </c>
      <c r="B178" s="202">
        <f t="shared" si="135"/>
        <v>0</v>
      </c>
    </row>
    <row r="179" spans="1:2" x14ac:dyDescent="0.25">
      <c r="A179" s="200" t="str">
        <f t="shared" si="134"/>
        <v>CHEP</v>
      </c>
      <c r="B179" s="202">
        <f t="shared" si="135"/>
        <v>0</v>
      </c>
    </row>
    <row r="180" spans="1:2" x14ac:dyDescent="0.25">
      <c r="A180" s="200" t="str">
        <f t="shared" si="134"/>
        <v>GPI</v>
      </c>
      <c r="B180" s="202" t="str">
        <f t="shared" si="135"/>
        <v>7AM</v>
      </c>
    </row>
    <row r="181" spans="1:2" x14ac:dyDescent="0.25">
      <c r="A181" s="200" t="str">
        <f t="shared" ref="A181" si="136">C58</f>
        <v>GPI</v>
      </c>
      <c r="B181" s="202" t="str">
        <f t="shared" ref="B181" si="137">F58</f>
        <v>9AM</v>
      </c>
    </row>
    <row r="182" spans="1:2" x14ac:dyDescent="0.25">
      <c r="A182" s="200" t="str">
        <f t="shared" ref="A182" si="138">C60</f>
        <v>GPI</v>
      </c>
      <c r="B182" s="202" t="str">
        <f t="shared" ref="B182" si="139">F60</f>
        <v>11AM</v>
      </c>
    </row>
    <row r="183" spans="1:2" x14ac:dyDescent="0.25">
      <c r="A183" s="200" t="e">
        <f>#REF!</f>
        <v>#REF!</v>
      </c>
      <c r="B183" s="202" t="e">
        <f>#REF!</f>
        <v>#REF!</v>
      </c>
    </row>
    <row r="184" spans="1:2" x14ac:dyDescent="0.25">
      <c r="A184" s="129">
        <f t="shared" ref="A184:A189" si="140">L5</f>
        <v>77680</v>
      </c>
      <c r="B184" s="203">
        <f t="shared" ref="B184:B189" si="141">O5</f>
        <v>0</v>
      </c>
    </row>
    <row r="185" spans="1:2" x14ac:dyDescent="0.25">
      <c r="A185" s="129">
        <f t="shared" si="140"/>
        <v>77691</v>
      </c>
      <c r="B185" s="203">
        <f t="shared" si="141"/>
        <v>0</v>
      </c>
    </row>
    <row r="186" spans="1:2" x14ac:dyDescent="0.25">
      <c r="A186" s="129">
        <f t="shared" si="140"/>
        <v>77702</v>
      </c>
      <c r="B186" s="203">
        <f t="shared" si="141"/>
        <v>0</v>
      </c>
    </row>
    <row r="187" spans="1:2" x14ac:dyDescent="0.25">
      <c r="A187" s="129">
        <f t="shared" si="140"/>
        <v>77731</v>
      </c>
      <c r="B187" s="203">
        <f t="shared" si="141"/>
        <v>0</v>
      </c>
    </row>
    <row r="188" spans="1:2" x14ac:dyDescent="0.25">
      <c r="A188" s="129">
        <f t="shared" si="140"/>
        <v>77746</v>
      </c>
      <c r="B188" s="203">
        <f t="shared" si="141"/>
        <v>0</v>
      </c>
    </row>
    <row r="189" spans="1:2" x14ac:dyDescent="0.25">
      <c r="A189" s="129">
        <f t="shared" si="140"/>
        <v>77750</v>
      </c>
      <c r="B189" s="203">
        <f t="shared" si="141"/>
        <v>0</v>
      </c>
    </row>
    <row r="190" spans="1:2" x14ac:dyDescent="0.25">
      <c r="A190" s="129">
        <f t="shared" ref="A190:A200" si="142">L13</f>
        <v>77753</v>
      </c>
      <c r="B190" s="203">
        <f t="shared" ref="B190:B200" si="143">O13</f>
        <v>0</v>
      </c>
    </row>
    <row r="191" spans="1:2" x14ac:dyDescent="0.25">
      <c r="A191" s="129">
        <f t="shared" si="142"/>
        <v>77754</v>
      </c>
      <c r="B191" s="203">
        <f t="shared" si="143"/>
        <v>0</v>
      </c>
    </row>
    <row r="192" spans="1:2" x14ac:dyDescent="0.25">
      <c r="A192" s="129">
        <f t="shared" si="142"/>
        <v>77759</v>
      </c>
      <c r="B192" s="203">
        <f t="shared" si="143"/>
        <v>0</v>
      </c>
    </row>
    <row r="193" spans="1:2" x14ac:dyDescent="0.25">
      <c r="A193" s="129">
        <f t="shared" si="142"/>
        <v>77770</v>
      </c>
      <c r="B193" s="203">
        <f t="shared" si="143"/>
        <v>0</v>
      </c>
    </row>
    <row r="194" spans="1:2" x14ac:dyDescent="0.25">
      <c r="A194" s="129">
        <f t="shared" si="142"/>
        <v>77771</v>
      </c>
      <c r="B194" s="203">
        <f t="shared" si="143"/>
        <v>0</v>
      </c>
    </row>
    <row r="195" spans="1:2" x14ac:dyDescent="0.25">
      <c r="A195" s="129">
        <f t="shared" si="142"/>
        <v>77775</v>
      </c>
      <c r="B195" s="203">
        <f t="shared" si="143"/>
        <v>0</v>
      </c>
    </row>
    <row r="196" spans="1:2" x14ac:dyDescent="0.25">
      <c r="A196" s="129">
        <f t="shared" si="142"/>
        <v>77786</v>
      </c>
      <c r="B196" s="203">
        <f t="shared" si="143"/>
        <v>0</v>
      </c>
    </row>
    <row r="197" spans="1:2" x14ac:dyDescent="0.25">
      <c r="A197" s="129">
        <f t="shared" si="142"/>
        <v>77797</v>
      </c>
      <c r="B197" s="203">
        <f t="shared" si="143"/>
        <v>0</v>
      </c>
    </row>
    <row r="198" spans="1:2" x14ac:dyDescent="0.25">
      <c r="A198" s="129">
        <f t="shared" si="142"/>
        <v>77719</v>
      </c>
      <c r="B198" s="203">
        <f t="shared" si="143"/>
        <v>0</v>
      </c>
    </row>
    <row r="199" spans="1:2" x14ac:dyDescent="0.25">
      <c r="A199" s="129">
        <f t="shared" si="142"/>
        <v>77720</v>
      </c>
      <c r="B199" s="203">
        <f t="shared" si="143"/>
        <v>0</v>
      </c>
    </row>
    <row r="200" spans="1:2" x14ac:dyDescent="0.25">
      <c r="A200" s="129">
        <f t="shared" si="142"/>
        <v>4501348750</v>
      </c>
      <c r="B200" s="203">
        <f t="shared" si="143"/>
        <v>0</v>
      </c>
    </row>
    <row r="201" spans="1:2" x14ac:dyDescent="0.25">
      <c r="A201" s="129" t="str">
        <f>L25</f>
        <v>CHEP</v>
      </c>
      <c r="B201" s="203">
        <f>O25</f>
        <v>0</v>
      </c>
    </row>
    <row r="202" spans="1:2" x14ac:dyDescent="0.25">
      <c r="A202" s="129" t="str">
        <f>L26</f>
        <v>CAPS</v>
      </c>
      <c r="B202" s="203" t="str">
        <f>O26</f>
        <v>9AM</v>
      </c>
    </row>
    <row r="203" spans="1:2" x14ac:dyDescent="0.25">
      <c r="A203" s="129" t="str">
        <f>L27</f>
        <v>GPI</v>
      </c>
      <c r="B203" s="203" t="str">
        <f>O27</f>
        <v>11AM</v>
      </c>
    </row>
    <row r="204" spans="1:2" x14ac:dyDescent="0.25">
      <c r="A204" s="129" t="str">
        <f>L28</f>
        <v>PCA</v>
      </c>
      <c r="B204" s="203" t="str">
        <f>O28</f>
        <v>7AM</v>
      </c>
    </row>
    <row r="205" spans="1:2" x14ac:dyDescent="0.25">
      <c r="A205" s="129" t="str">
        <f>L31</f>
        <v>GPI</v>
      </c>
      <c r="B205" s="203" t="str">
        <f>O31</f>
        <v>3PM</v>
      </c>
    </row>
    <row r="206" spans="1:2" x14ac:dyDescent="0.25">
      <c r="A206" s="129" t="e">
        <f>#REF!</f>
        <v>#REF!</v>
      </c>
      <c r="B206" s="203" t="e">
        <f>#REF!</f>
        <v>#REF!</v>
      </c>
    </row>
    <row r="207" spans="1:2" x14ac:dyDescent="0.25">
      <c r="A207" s="129">
        <f t="shared" ref="A207:A217" si="144">L32</f>
        <v>0</v>
      </c>
      <c r="B207" s="203">
        <f t="shared" ref="B207:B217" si="145">O32</f>
        <v>0</v>
      </c>
    </row>
    <row r="208" spans="1:2" x14ac:dyDescent="0.25">
      <c r="A208" s="129">
        <f t="shared" si="144"/>
        <v>0</v>
      </c>
      <c r="B208" s="203">
        <f t="shared" si="145"/>
        <v>0</v>
      </c>
    </row>
    <row r="209" spans="1:2" x14ac:dyDescent="0.25">
      <c r="A209" s="129" t="str">
        <f t="shared" si="144"/>
        <v>P/U</v>
      </c>
      <c r="B209" s="203" t="str">
        <f t="shared" si="145"/>
        <v>Plan APT</v>
      </c>
    </row>
    <row r="210" spans="1:2" x14ac:dyDescent="0.25">
      <c r="A210" s="129">
        <f t="shared" si="144"/>
        <v>77695</v>
      </c>
      <c r="B210" s="203">
        <f t="shared" si="145"/>
        <v>0</v>
      </c>
    </row>
    <row r="211" spans="1:2" x14ac:dyDescent="0.25">
      <c r="A211" s="129">
        <f t="shared" si="144"/>
        <v>77696</v>
      </c>
      <c r="B211" s="203">
        <f t="shared" si="145"/>
        <v>0</v>
      </c>
    </row>
    <row r="212" spans="1:2" x14ac:dyDescent="0.25">
      <c r="A212" s="129">
        <f t="shared" si="144"/>
        <v>77697</v>
      </c>
      <c r="B212" s="203">
        <f t="shared" si="145"/>
        <v>0</v>
      </c>
    </row>
    <row r="213" spans="1:2" x14ac:dyDescent="0.25">
      <c r="A213" s="129">
        <f t="shared" si="144"/>
        <v>77698</v>
      </c>
      <c r="B213" s="203">
        <f t="shared" si="145"/>
        <v>0</v>
      </c>
    </row>
    <row r="214" spans="1:2" x14ac:dyDescent="0.25">
      <c r="A214" s="129">
        <f t="shared" si="144"/>
        <v>77699</v>
      </c>
      <c r="B214" s="203">
        <f t="shared" si="145"/>
        <v>0</v>
      </c>
    </row>
    <row r="215" spans="1:2" x14ac:dyDescent="0.25">
      <c r="A215" s="129">
        <f t="shared" si="144"/>
        <v>77700</v>
      </c>
      <c r="B215" s="203">
        <f t="shared" si="145"/>
        <v>0</v>
      </c>
    </row>
    <row r="216" spans="1:2" x14ac:dyDescent="0.25">
      <c r="A216" s="129">
        <f t="shared" si="144"/>
        <v>77701</v>
      </c>
      <c r="B216" s="203">
        <f t="shared" si="145"/>
        <v>0</v>
      </c>
    </row>
    <row r="217" spans="1:2" x14ac:dyDescent="0.25">
      <c r="A217" s="129">
        <f t="shared" si="144"/>
        <v>77703</v>
      </c>
      <c r="B217" s="203">
        <f t="shared" si="145"/>
        <v>0</v>
      </c>
    </row>
    <row r="218" spans="1:2" x14ac:dyDescent="0.25">
      <c r="A218" s="129">
        <f t="shared" ref="A218:A229" si="146">L45</f>
        <v>77706</v>
      </c>
      <c r="B218" s="203">
        <f t="shared" ref="B218:B229" si="147">O45</f>
        <v>0</v>
      </c>
    </row>
    <row r="219" spans="1:2" x14ac:dyDescent="0.25">
      <c r="A219" s="129">
        <f t="shared" si="146"/>
        <v>77707</v>
      </c>
      <c r="B219" s="203">
        <f t="shared" si="147"/>
        <v>0</v>
      </c>
    </row>
    <row r="220" spans="1:2" x14ac:dyDescent="0.25">
      <c r="A220" s="129">
        <f t="shared" si="146"/>
        <v>77708</v>
      </c>
      <c r="B220" s="203">
        <f t="shared" si="147"/>
        <v>0</v>
      </c>
    </row>
    <row r="221" spans="1:2" x14ac:dyDescent="0.25">
      <c r="A221" s="129">
        <f t="shared" si="146"/>
        <v>77709</v>
      </c>
      <c r="B221" s="203">
        <f t="shared" si="147"/>
        <v>0</v>
      </c>
    </row>
    <row r="222" spans="1:2" x14ac:dyDescent="0.25">
      <c r="A222" s="129">
        <f t="shared" si="146"/>
        <v>77741</v>
      </c>
      <c r="B222" s="203">
        <f t="shared" si="147"/>
        <v>0</v>
      </c>
    </row>
    <row r="223" spans="1:2" x14ac:dyDescent="0.25">
      <c r="A223" s="129">
        <f t="shared" si="146"/>
        <v>77773</v>
      </c>
      <c r="B223" s="203">
        <f t="shared" si="147"/>
        <v>0</v>
      </c>
    </row>
    <row r="224" spans="1:2" x14ac:dyDescent="0.25">
      <c r="A224" s="129">
        <f t="shared" si="146"/>
        <v>77715</v>
      </c>
      <c r="B224" s="203">
        <f t="shared" si="147"/>
        <v>0</v>
      </c>
    </row>
    <row r="225" spans="1:2" x14ac:dyDescent="0.25">
      <c r="A225" s="129">
        <f t="shared" si="146"/>
        <v>77716</v>
      </c>
      <c r="B225" s="203">
        <f t="shared" si="147"/>
        <v>0</v>
      </c>
    </row>
    <row r="226" spans="1:2" x14ac:dyDescent="0.25">
      <c r="A226" s="129">
        <f t="shared" si="146"/>
        <v>4501349448</v>
      </c>
      <c r="B226" s="203">
        <f t="shared" si="147"/>
        <v>0</v>
      </c>
    </row>
    <row r="227" spans="1:2" x14ac:dyDescent="0.25">
      <c r="A227" s="129">
        <f t="shared" si="146"/>
        <v>4501349449</v>
      </c>
      <c r="B227" s="203">
        <f t="shared" si="147"/>
        <v>0</v>
      </c>
    </row>
    <row r="228" spans="1:2" x14ac:dyDescent="0.25">
      <c r="A228" s="129" t="str">
        <f t="shared" si="146"/>
        <v>CHEP</v>
      </c>
      <c r="B228" s="203">
        <f t="shared" si="147"/>
        <v>0</v>
      </c>
    </row>
    <row r="229" spans="1:2" x14ac:dyDescent="0.25">
      <c r="A229" s="129" t="str">
        <f t="shared" si="146"/>
        <v>SCHOLLE</v>
      </c>
      <c r="B229" s="203" t="str">
        <f t="shared" si="147"/>
        <v>8AM</v>
      </c>
    </row>
    <row r="230" spans="1:2" x14ac:dyDescent="0.25">
      <c r="A230" s="129" t="str">
        <f t="shared" ref="A230" si="148">L58</f>
        <v>GPI</v>
      </c>
      <c r="B230" s="203" t="e">
        <f>#REF!</f>
        <v>#REF!</v>
      </c>
    </row>
    <row r="231" spans="1:2" x14ac:dyDescent="0.25">
      <c r="A231" s="129">
        <f t="shared" ref="A231" si="149">L60</f>
        <v>0</v>
      </c>
      <c r="B231" s="203">
        <f t="shared" ref="B231" si="150">O60</f>
        <v>0</v>
      </c>
    </row>
    <row r="232" spans="1:2" x14ac:dyDescent="0.25">
      <c r="A232" s="129" t="e">
        <f>#REF!</f>
        <v>#REF!</v>
      </c>
      <c r="B232" s="203" t="e">
        <f>#REF!</f>
        <v>#REF!</v>
      </c>
    </row>
    <row r="233" spans="1:2" x14ac:dyDescent="0.25">
      <c r="A233" s="129">
        <f t="shared" ref="A233:A238" si="151">U5</f>
        <v>77742</v>
      </c>
      <c r="B233" s="203">
        <f t="shared" ref="B233:B238" si="152">X5</f>
        <v>0</v>
      </c>
    </row>
    <row r="234" spans="1:2" x14ac:dyDescent="0.25">
      <c r="A234" s="129">
        <f t="shared" si="151"/>
        <v>77743</v>
      </c>
      <c r="B234" s="203">
        <f t="shared" si="152"/>
        <v>0</v>
      </c>
    </row>
    <row r="235" spans="1:2" x14ac:dyDescent="0.25">
      <c r="A235" s="129">
        <f t="shared" si="151"/>
        <v>77744</v>
      </c>
      <c r="B235" s="203">
        <f t="shared" si="152"/>
        <v>0</v>
      </c>
    </row>
    <row r="236" spans="1:2" x14ac:dyDescent="0.25">
      <c r="A236" s="129">
        <f t="shared" si="151"/>
        <v>77745</v>
      </c>
      <c r="B236" s="203">
        <f t="shared" si="152"/>
        <v>0</v>
      </c>
    </row>
    <row r="237" spans="1:2" x14ac:dyDescent="0.25">
      <c r="A237" s="129">
        <f t="shared" si="151"/>
        <v>77747</v>
      </c>
      <c r="B237" s="203">
        <f t="shared" si="152"/>
        <v>0</v>
      </c>
    </row>
    <row r="238" spans="1:2" x14ac:dyDescent="0.25">
      <c r="A238" s="129">
        <f t="shared" si="151"/>
        <v>77748</v>
      </c>
      <c r="B238" s="203">
        <f t="shared" si="152"/>
        <v>0</v>
      </c>
    </row>
    <row r="239" spans="1:2" x14ac:dyDescent="0.25">
      <c r="A239" s="129">
        <f t="shared" ref="A239:A249" si="153">U13</f>
        <v>77794</v>
      </c>
      <c r="B239" s="203">
        <f t="shared" ref="B239:B249" si="154">X13</f>
        <v>0</v>
      </c>
    </row>
    <row r="240" spans="1:2" x14ac:dyDescent="0.25">
      <c r="A240" s="129">
        <f t="shared" si="153"/>
        <v>77795</v>
      </c>
      <c r="B240" s="203">
        <f t="shared" si="154"/>
        <v>0</v>
      </c>
    </row>
    <row r="241" spans="1:2" x14ac:dyDescent="0.25">
      <c r="A241" s="129">
        <f t="shared" si="153"/>
        <v>77796</v>
      </c>
      <c r="B241" s="203">
        <f t="shared" si="154"/>
        <v>0</v>
      </c>
    </row>
    <row r="242" spans="1:2" x14ac:dyDescent="0.25">
      <c r="A242" s="129">
        <f t="shared" si="153"/>
        <v>77798</v>
      </c>
      <c r="B242" s="203">
        <f t="shared" si="154"/>
        <v>0</v>
      </c>
    </row>
    <row r="243" spans="1:2" x14ac:dyDescent="0.25">
      <c r="A243" s="129">
        <f t="shared" si="153"/>
        <v>77799</v>
      </c>
      <c r="B243" s="203">
        <f t="shared" si="154"/>
        <v>0</v>
      </c>
    </row>
    <row r="244" spans="1:2" x14ac:dyDescent="0.25">
      <c r="A244" s="129">
        <f t="shared" si="153"/>
        <v>77800</v>
      </c>
      <c r="B244" s="203">
        <f t="shared" si="154"/>
        <v>0</v>
      </c>
    </row>
    <row r="245" spans="1:2" x14ac:dyDescent="0.25">
      <c r="A245" s="129">
        <f t="shared" si="153"/>
        <v>77801</v>
      </c>
      <c r="B245" s="203">
        <f t="shared" si="154"/>
        <v>0</v>
      </c>
    </row>
    <row r="246" spans="1:2" x14ac:dyDescent="0.25">
      <c r="A246" s="129">
        <f t="shared" si="153"/>
        <v>77802</v>
      </c>
      <c r="B246" s="203">
        <f t="shared" si="154"/>
        <v>0</v>
      </c>
    </row>
    <row r="247" spans="1:2" x14ac:dyDescent="0.25">
      <c r="A247" s="129">
        <f t="shared" si="153"/>
        <v>77717</v>
      </c>
      <c r="B247" s="203">
        <f t="shared" si="154"/>
        <v>0</v>
      </c>
    </row>
    <row r="248" spans="1:2" x14ac:dyDescent="0.25">
      <c r="A248" s="129">
        <f t="shared" si="153"/>
        <v>77718</v>
      </c>
      <c r="B248" s="203">
        <f t="shared" si="154"/>
        <v>0</v>
      </c>
    </row>
    <row r="249" spans="1:2" x14ac:dyDescent="0.25">
      <c r="A249" s="129">
        <f t="shared" si="153"/>
        <v>4501348892</v>
      </c>
      <c r="B249" s="203" t="str">
        <f t="shared" si="154"/>
        <v>1pm</v>
      </c>
    </row>
    <row r="250" spans="1:2" x14ac:dyDescent="0.25">
      <c r="A250" s="129" t="str">
        <f>U25</f>
        <v>CHEP</v>
      </c>
      <c r="B250" s="203">
        <f>X25</f>
        <v>0</v>
      </c>
    </row>
    <row r="251" spans="1:2" x14ac:dyDescent="0.25">
      <c r="A251" s="129" t="str">
        <f>U26</f>
        <v>CAPS</v>
      </c>
      <c r="B251" s="203" t="str">
        <f>X26</f>
        <v>10AM</v>
      </c>
    </row>
    <row r="252" spans="1:2" x14ac:dyDescent="0.25">
      <c r="A252" s="129" t="str">
        <f>U27</f>
        <v>CAPS</v>
      </c>
      <c r="B252" s="203" t="str">
        <f>X27</f>
        <v>9AM</v>
      </c>
    </row>
    <row r="253" spans="1:2" x14ac:dyDescent="0.25">
      <c r="A253" s="129" t="str">
        <f>U28</f>
        <v>CAPS</v>
      </c>
      <c r="B253" s="203" t="str">
        <f>X28</f>
        <v>8AM</v>
      </c>
    </row>
    <row r="254" spans="1:2" x14ac:dyDescent="0.25">
      <c r="A254" s="129">
        <f>U31</f>
        <v>0</v>
      </c>
      <c r="B254" s="203">
        <f>X31</f>
        <v>0</v>
      </c>
    </row>
    <row r="255" spans="1:2" x14ac:dyDescent="0.25">
      <c r="A255" s="129" t="e">
        <f>#REF!</f>
        <v>#REF!</v>
      </c>
      <c r="B255" s="203" t="e">
        <f>#REF!</f>
        <v>#REF!</v>
      </c>
    </row>
    <row r="256" spans="1:2" x14ac:dyDescent="0.25">
      <c r="A256" s="129">
        <f t="shared" ref="A256:A266" si="155">U32</f>
        <v>0</v>
      </c>
      <c r="B256" s="203">
        <f t="shared" ref="B256:B266" si="156">X32</f>
        <v>0</v>
      </c>
    </row>
    <row r="257" spans="1:2" x14ac:dyDescent="0.25">
      <c r="A257" s="129">
        <f t="shared" si="155"/>
        <v>0</v>
      </c>
      <c r="B257" s="203">
        <f t="shared" si="156"/>
        <v>0</v>
      </c>
    </row>
    <row r="258" spans="1:2" x14ac:dyDescent="0.25">
      <c r="A258" s="129" t="str">
        <f t="shared" si="155"/>
        <v>P/U</v>
      </c>
      <c r="B258" s="203" t="str">
        <f t="shared" si="156"/>
        <v>Plan APT</v>
      </c>
    </row>
    <row r="259" spans="1:2" x14ac:dyDescent="0.25">
      <c r="A259" s="129">
        <f t="shared" si="155"/>
        <v>77681</v>
      </c>
      <c r="B259" s="203">
        <f t="shared" si="156"/>
        <v>0</v>
      </c>
    </row>
    <row r="260" spans="1:2" x14ac:dyDescent="0.25">
      <c r="A260" s="129">
        <f t="shared" si="155"/>
        <v>77682</v>
      </c>
      <c r="B260" s="203">
        <f t="shared" si="156"/>
        <v>0</v>
      </c>
    </row>
    <row r="261" spans="1:2" x14ac:dyDescent="0.25">
      <c r="A261" s="129">
        <f t="shared" si="155"/>
        <v>77683</v>
      </c>
      <c r="B261" s="203">
        <f t="shared" si="156"/>
        <v>0</v>
      </c>
    </row>
    <row r="262" spans="1:2" x14ac:dyDescent="0.25">
      <c r="A262" s="129">
        <f t="shared" si="155"/>
        <v>77684</v>
      </c>
      <c r="B262" s="203">
        <f t="shared" si="156"/>
        <v>0</v>
      </c>
    </row>
    <row r="263" spans="1:2" x14ac:dyDescent="0.25">
      <c r="A263" s="129">
        <f t="shared" si="155"/>
        <v>77685</v>
      </c>
      <c r="B263" s="203">
        <f t="shared" si="156"/>
        <v>0</v>
      </c>
    </row>
    <row r="264" spans="1:2" x14ac:dyDescent="0.25">
      <c r="A264" s="129">
        <f t="shared" si="155"/>
        <v>77686</v>
      </c>
      <c r="B264" s="203">
        <f t="shared" si="156"/>
        <v>0</v>
      </c>
    </row>
    <row r="265" spans="1:2" x14ac:dyDescent="0.25">
      <c r="A265" s="129">
        <f t="shared" si="155"/>
        <v>77687</v>
      </c>
      <c r="B265" s="203">
        <f t="shared" si="156"/>
        <v>0</v>
      </c>
    </row>
    <row r="266" spans="1:2" x14ac:dyDescent="0.25">
      <c r="A266" s="129">
        <f t="shared" si="155"/>
        <v>77688</v>
      </c>
      <c r="B266" s="203">
        <f t="shared" si="156"/>
        <v>0</v>
      </c>
    </row>
    <row r="267" spans="1:2" x14ac:dyDescent="0.25">
      <c r="A267" s="129">
        <f t="shared" ref="A267:A278" si="157">U45</f>
        <v>77692</v>
      </c>
      <c r="B267" s="203">
        <f t="shared" ref="B267:B278" si="158">X45</f>
        <v>0</v>
      </c>
    </row>
    <row r="268" spans="1:2" x14ac:dyDescent="0.25">
      <c r="A268" s="129">
        <f t="shared" si="157"/>
        <v>77693</v>
      </c>
      <c r="B268" s="203">
        <f t="shared" si="158"/>
        <v>0</v>
      </c>
    </row>
    <row r="269" spans="1:2" x14ac:dyDescent="0.25">
      <c r="A269" s="129">
        <f t="shared" si="157"/>
        <v>77694</v>
      </c>
      <c r="B269" s="203">
        <f t="shared" si="158"/>
        <v>0</v>
      </c>
    </row>
    <row r="270" spans="1:2" x14ac:dyDescent="0.25">
      <c r="A270" s="129">
        <f t="shared" si="157"/>
        <v>77710</v>
      </c>
      <c r="B270" s="203">
        <f t="shared" si="158"/>
        <v>0</v>
      </c>
    </row>
    <row r="271" spans="1:2" x14ac:dyDescent="0.25">
      <c r="A271" s="129">
        <f t="shared" si="157"/>
        <v>77740</v>
      </c>
      <c r="B271" s="203">
        <f t="shared" si="158"/>
        <v>0</v>
      </c>
    </row>
    <row r="272" spans="1:2" x14ac:dyDescent="0.25">
      <c r="A272" s="129">
        <f t="shared" si="157"/>
        <v>77713</v>
      </c>
      <c r="B272" s="203">
        <f t="shared" si="158"/>
        <v>0</v>
      </c>
    </row>
    <row r="273" spans="1:2" x14ac:dyDescent="0.25">
      <c r="A273" s="129">
        <f t="shared" si="157"/>
        <v>77714</v>
      </c>
      <c r="B273" s="203">
        <f t="shared" si="158"/>
        <v>0</v>
      </c>
    </row>
    <row r="274" spans="1:2" x14ac:dyDescent="0.25">
      <c r="A274" s="129">
        <f t="shared" si="157"/>
        <v>4501349731</v>
      </c>
      <c r="B274" s="203">
        <f t="shared" si="158"/>
        <v>0</v>
      </c>
    </row>
    <row r="275" spans="1:2" x14ac:dyDescent="0.25">
      <c r="A275" s="129">
        <f t="shared" si="157"/>
        <v>4501349732</v>
      </c>
      <c r="B275" s="203">
        <f t="shared" si="158"/>
        <v>0</v>
      </c>
    </row>
    <row r="276" spans="1:2" x14ac:dyDescent="0.25">
      <c r="A276" s="129">
        <f t="shared" si="157"/>
        <v>4501349740</v>
      </c>
      <c r="B276" s="203">
        <f t="shared" si="158"/>
        <v>0</v>
      </c>
    </row>
    <row r="277" spans="1:2" x14ac:dyDescent="0.25">
      <c r="A277" s="129" t="str">
        <f t="shared" si="157"/>
        <v>CHEP</v>
      </c>
      <c r="B277" s="203">
        <f t="shared" si="158"/>
        <v>0</v>
      </c>
    </row>
    <row r="278" spans="1:2" x14ac:dyDescent="0.25">
      <c r="A278" s="129" t="str">
        <f t="shared" si="157"/>
        <v>CAPS</v>
      </c>
      <c r="B278" s="203" t="str">
        <f t="shared" si="158"/>
        <v>1PM</v>
      </c>
    </row>
    <row r="279" spans="1:2" x14ac:dyDescent="0.25">
      <c r="A279" s="129" t="str">
        <f t="shared" ref="A279" si="159">U58</f>
        <v>GPI</v>
      </c>
      <c r="B279" s="203" t="str">
        <f t="shared" ref="B279" si="160">X58</f>
        <v>7AM</v>
      </c>
    </row>
    <row r="280" spans="1:2" x14ac:dyDescent="0.25">
      <c r="A280" s="129" t="str">
        <f t="shared" ref="A280" si="161">U60</f>
        <v>GPI</v>
      </c>
      <c r="B280" s="203" t="str">
        <f t="shared" ref="B280" si="162">X60</f>
        <v xml:space="preserve">1PM. </v>
      </c>
    </row>
    <row r="281" spans="1:2" x14ac:dyDescent="0.25">
      <c r="A281" s="129" t="e">
        <f>#REF!</f>
        <v>#REF!</v>
      </c>
      <c r="B281" s="203" t="e">
        <f>#REF!</f>
        <v>#REF!</v>
      </c>
    </row>
  </sheetData>
  <sheetProtection formatCells="0" formatColumns="0" formatRows="0"/>
  <mergeCells count="17">
    <mergeCell ref="L76:L83"/>
    <mergeCell ref="O76:O83"/>
    <mergeCell ref="R76:R83"/>
    <mergeCell ref="U76:U83"/>
    <mergeCell ref="AB33:AJ33"/>
    <mergeCell ref="A65:I65"/>
    <mergeCell ref="L66:L72"/>
    <mergeCell ref="O66:O72"/>
    <mergeCell ref="R66:R72"/>
    <mergeCell ref="U66:U72"/>
    <mergeCell ref="A1:B1"/>
    <mergeCell ref="A3:I3"/>
    <mergeCell ref="J3:R3"/>
    <mergeCell ref="S3:AA3"/>
    <mergeCell ref="A33:I33"/>
    <mergeCell ref="J33:R33"/>
    <mergeCell ref="S33:AA33"/>
  </mergeCells>
  <conditionalFormatting sqref="AB33 J32:J33 S32:S33 AB35:AB41 J65 AB47:AB48 A32:A33 A96 H106:H107 J86:J96 J98:J105 S84:S107 A106:A108 A27:A30 A15:A25 AB73:AB107 AK65:AK107 AB50:AB65 A58:A64 S58:S65">
    <cfRule type="cellIs" dxfId="4162" priority="351" operator="equal">
      <formula>"SLC"</formula>
    </cfRule>
  </conditionalFormatting>
  <conditionalFormatting sqref="AB33 J32:J33 S32:S33 AB35:AB41 J65 AB47:AB48 A32:A33 A96 H106:H107 J86:J96 J98:J105 S84:S107 A106:A108 A27:A30 A15:A25 AB73:AB107 AK65:AK107 AB50:AB65 A58:A64 S58:S65">
    <cfRule type="cellIs" dxfId="4161" priority="347" operator="equal">
      <formula>"IDF"</formula>
    </cfRule>
    <cfRule type="cellIs" dxfId="4160" priority="348" operator="equal">
      <formula>"Costco"</formula>
    </cfRule>
    <cfRule type="cellIs" dxfId="4159" priority="349" operator="equal">
      <formula>"Gutzy"</formula>
    </cfRule>
    <cfRule type="cellIs" dxfId="4158" priority="350" operator="equal">
      <formula>"LCP"</formula>
    </cfRule>
  </conditionalFormatting>
  <conditionalFormatting sqref="AB35:AB41 J65 AB47:AB48 A96 H106:H107 J86:J96 J98:J105 S84:S107 A106:A107 A27:A30 A15:A25 AB73:AB107 AB50:AB65 A58:A64 S58:S65">
    <cfRule type="cellIs" dxfId="4157" priority="346" operator="equal">
      <formula>"Receiving"</formula>
    </cfRule>
  </conditionalFormatting>
  <conditionalFormatting sqref="AB49">
    <cfRule type="cellIs" dxfId="4156" priority="345" operator="equal">
      <formula>"SLC"</formula>
    </cfRule>
  </conditionalFormatting>
  <conditionalFormatting sqref="AB49">
    <cfRule type="cellIs" dxfId="4155" priority="341" operator="equal">
      <formula>"IDF"</formula>
    </cfRule>
    <cfRule type="cellIs" dxfId="4154" priority="342" operator="equal">
      <formula>"Costco"</formula>
    </cfRule>
    <cfRule type="cellIs" dxfId="4153" priority="343" operator="equal">
      <formula>"Gutzy"</formula>
    </cfRule>
    <cfRule type="cellIs" dxfId="4152" priority="344" operator="equal">
      <formula>"LCP"</formula>
    </cfRule>
  </conditionalFormatting>
  <conditionalFormatting sqref="AB49">
    <cfRule type="cellIs" dxfId="4151" priority="340" operator="equal">
      <formula>"Receiving"</formula>
    </cfRule>
  </conditionalFormatting>
  <conditionalFormatting sqref="AB42">
    <cfRule type="cellIs" dxfId="4150" priority="339" operator="equal">
      <formula>"SLC"</formula>
    </cfRule>
  </conditionalFormatting>
  <conditionalFormatting sqref="AB42">
    <cfRule type="cellIs" dxfId="4149" priority="335" operator="equal">
      <formula>"IDF"</formula>
    </cfRule>
    <cfRule type="cellIs" dxfId="4148" priority="336" operator="equal">
      <formula>"Costco"</formula>
    </cfRule>
    <cfRule type="cellIs" dxfId="4147" priority="337" operator="equal">
      <formula>"Gutzy"</formula>
    </cfRule>
    <cfRule type="cellIs" dxfId="4146" priority="338" operator="equal">
      <formula>"LCP"</formula>
    </cfRule>
  </conditionalFormatting>
  <conditionalFormatting sqref="AB42">
    <cfRule type="cellIs" dxfId="4145" priority="334" operator="equal">
      <formula>"Receiving"</formula>
    </cfRule>
  </conditionalFormatting>
  <conditionalFormatting sqref="AB43:AB45">
    <cfRule type="cellIs" dxfId="4144" priority="333" operator="equal">
      <formula>"SLC"</formula>
    </cfRule>
  </conditionalFormatting>
  <conditionalFormatting sqref="AB43:AB45">
    <cfRule type="cellIs" dxfId="4143" priority="329" operator="equal">
      <formula>"IDF"</formula>
    </cfRule>
    <cfRule type="cellIs" dxfId="4142" priority="330" operator="equal">
      <formula>"Costco"</formula>
    </cfRule>
    <cfRule type="cellIs" dxfId="4141" priority="331" operator="equal">
      <formula>"Gutzy"</formula>
    </cfRule>
    <cfRule type="cellIs" dxfId="4140" priority="332" operator="equal">
      <formula>"LCP"</formula>
    </cfRule>
  </conditionalFormatting>
  <conditionalFormatting sqref="AB43:AB45">
    <cfRule type="cellIs" dxfId="4139" priority="328" operator="equal">
      <formula>"Receiving"</formula>
    </cfRule>
  </conditionalFormatting>
  <conditionalFormatting sqref="AB46">
    <cfRule type="cellIs" dxfId="4138" priority="327" operator="equal">
      <formula>"SLC"</formula>
    </cfRule>
  </conditionalFormatting>
  <conditionalFormatting sqref="AB46">
    <cfRule type="cellIs" dxfId="4137" priority="323" operator="equal">
      <formula>"IDF"</formula>
    </cfRule>
    <cfRule type="cellIs" dxfId="4136" priority="324" operator="equal">
      <formula>"Costco"</formula>
    </cfRule>
    <cfRule type="cellIs" dxfId="4135" priority="325" operator="equal">
      <formula>"Gutzy"</formula>
    </cfRule>
    <cfRule type="cellIs" dxfId="4134" priority="326" operator="equal">
      <formula>"LCP"</formula>
    </cfRule>
  </conditionalFormatting>
  <conditionalFormatting sqref="AB46">
    <cfRule type="cellIs" dxfId="4133" priority="322" operator="equal">
      <formula>"Receiving"</formula>
    </cfRule>
  </conditionalFormatting>
  <conditionalFormatting sqref="I108">
    <cfRule type="cellIs" dxfId="4132" priority="321" operator="equal">
      <formula>"SLC"</formula>
    </cfRule>
  </conditionalFormatting>
  <conditionalFormatting sqref="I108">
    <cfRule type="cellIs" dxfId="4131" priority="317" operator="equal">
      <formula>"IDF"</formula>
    </cfRule>
    <cfRule type="cellIs" dxfId="4130" priority="318" operator="equal">
      <formula>"Costco"</formula>
    </cfRule>
    <cfRule type="cellIs" dxfId="4129" priority="319" operator="equal">
      <formula>"Gutzy"</formula>
    </cfRule>
    <cfRule type="cellIs" dxfId="4128" priority="320" operator="equal">
      <formula>"LCP"</formula>
    </cfRule>
  </conditionalFormatting>
  <conditionalFormatting sqref="Q108">
    <cfRule type="cellIs" dxfId="4127" priority="316" operator="equal">
      <formula>"SLC"</formula>
    </cfRule>
  </conditionalFormatting>
  <conditionalFormatting sqref="Q108">
    <cfRule type="cellIs" dxfId="4126" priority="312" operator="equal">
      <formula>"IDF"</formula>
    </cfRule>
    <cfRule type="cellIs" dxfId="4125" priority="313" operator="equal">
      <formula>"Costco"</formula>
    </cfRule>
    <cfRule type="cellIs" dxfId="4124" priority="314" operator="equal">
      <formula>"Gutzy"</formula>
    </cfRule>
    <cfRule type="cellIs" dxfId="4123" priority="315" operator="equal">
      <formula>"LCP"</formula>
    </cfRule>
  </conditionalFormatting>
  <conditionalFormatting sqref="Y108">
    <cfRule type="cellIs" dxfId="4122" priority="311" operator="equal">
      <formula>"SLC"</formula>
    </cfRule>
  </conditionalFormatting>
  <conditionalFormatting sqref="Y108">
    <cfRule type="cellIs" dxfId="4121" priority="307" operator="equal">
      <formula>"IDF"</formula>
    </cfRule>
    <cfRule type="cellIs" dxfId="4120" priority="308" operator="equal">
      <formula>"Costco"</formula>
    </cfRule>
    <cfRule type="cellIs" dxfId="4119" priority="309" operator="equal">
      <formula>"Gutzy"</formula>
    </cfRule>
    <cfRule type="cellIs" dxfId="4118" priority="310" operator="equal">
      <formula>"LCP"</formula>
    </cfRule>
  </conditionalFormatting>
  <conditionalFormatting sqref="AG108">
    <cfRule type="cellIs" dxfId="4117" priority="306" operator="equal">
      <formula>"SLC"</formula>
    </cfRule>
  </conditionalFormatting>
  <conditionalFormatting sqref="AG108">
    <cfRule type="cellIs" dxfId="4116" priority="302" operator="equal">
      <formula>"IDF"</formula>
    </cfRule>
    <cfRule type="cellIs" dxfId="4115" priority="303" operator="equal">
      <formula>"Costco"</formula>
    </cfRule>
    <cfRule type="cellIs" dxfId="4114" priority="304" operator="equal">
      <formula>"Gutzy"</formula>
    </cfRule>
    <cfRule type="cellIs" dxfId="4113" priority="305" operator="equal">
      <formula>"LCP"</formula>
    </cfRule>
  </conditionalFormatting>
  <conditionalFormatting sqref="AO108">
    <cfRule type="cellIs" dxfId="4112" priority="301" operator="equal">
      <formula>"SLC"</formula>
    </cfRule>
  </conditionalFormatting>
  <conditionalFormatting sqref="AO108">
    <cfRule type="cellIs" dxfId="4111" priority="297" operator="equal">
      <formula>"IDF"</formula>
    </cfRule>
    <cfRule type="cellIs" dxfId="4110" priority="298" operator="equal">
      <formula>"Costco"</formula>
    </cfRule>
    <cfRule type="cellIs" dxfId="4109" priority="299" operator="equal">
      <formula>"Gutzy"</formula>
    </cfRule>
    <cfRule type="cellIs" dxfId="4108" priority="300" operator="equal">
      <formula>"LCP"</formula>
    </cfRule>
  </conditionalFormatting>
  <conditionalFormatting sqref="AW108">
    <cfRule type="cellIs" dxfId="4107" priority="296" operator="equal">
      <formula>"SLC"</formula>
    </cfRule>
  </conditionalFormatting>
  <conditionalFormatting sqref="AW108">
    <cfRule type="cellIs" dxfId="4106" priority="292" operator="equal">
      <formula>"IDF"</formula>
    </cfRule>
    <cfRule type="cellIs" dxfId="4105" priority="293" operator="equal">
      <formula>"Costco"</formula>
    </cfRule>
    <cfRule type="cellIs" dxfId="4104" priority="294" operator="equal">
      <formula>"Gutzy"</formula>
    </cfRule>
    <cfRule type="cellIs" dxfId="4103" priority="295" operator="equal">
      <formula>"LCP"</formula>
    </cfRule>
  </conditionalFormatting>
  <conditionalFormatting sqref="J27">
    <cfRule type="cellIs" dxfId="4102" priority="291" operator="equal">
      <formula>"SLC"</formula>
    </cfRule>
  </conditionalFormatting>
  <conditionalFormatting sqref="J27">
    <cfRule type="cellIs" dxfId="4101" priority="287" operator="equal">
      <formula>"IDF"</formula>
    </cfRule>
    <cfRule type="cellIs" dxfId="4100" priority="288" operator="equal">
      <formula>"Costco"</formula>
    </cfRule>
    <cfRule type="cellIs" dxfId="4099" priority="289" operator="equal">
      <formula>"Gutzy"</formula>
    </cfRule>
    <cfRule type="cellIs" dxfId="4098" priority="290" operator="equal">
      <formula>"LCP"</formula>
    </cfRule>
  </conditionalFormatting>
  <conditionalFormatting sqref="J27">
    <cfRule type="cellIs" dxfId="4097" priority="286" operator="equal">
      <formula>"Receiving"</formula>
    </cfRule>
  </conditionalFormatting>
  <conditionalFormatting sqref="S23 S25:S26 S28:S30">
    <cfRule type="cellIs" dxfId="4096" priority="285" operator="equal">
      <formula>"SLC"</formula>
    </cfRule>
  </conditionalFormatting>
  <conditionalFormatting sqref="S23 S25:S26 S28:S30">
    <cfRule type="cellIs" dxfId="4095" priority="281" operator="equal">
      <formula>"IDF"</formula>
    </cfRule>
    <cfRule type="cellIs" dxfId="4094" priority="282" operator="equal">
      <formula>"Costco"</formula>
    </cfRule>
    <cfRule type="cellIs" dxfId="4093" priority="283" operator="equal">
      <formula>"Gutzy"</formula>
    </cfRule>
    <cfRule type="cellIs" dxfId="4092" priority="284" operator="equal">
      <formula>"LCP"</formula>
    </cfRule>
  </conditionalFormatting>
  <conditionalFormatting sqref="S23 S25:S26 S28:S30">
    <cfRule type="cellIs" dxfId="4091" priority="280" operator="equal">
      <formula>"Receiving"</formula>
    </cfRule>
  </conditionalFormatting>
  <conditionalFormatting sqref="J97">
    <cfRule type="cellIs" dxfId="4090" priority="279" operator="equal">
      <formula>"SLC"</formula>
    </cfRule>
  </conditionalFormatting>
  <conditionalFormatting sqref="J97">
    <cfRule type="cellIs" dxfId="4089" priority="275" operator="equal">
      <formula>"IDF"</formula>
    </cfRule>
    <cfRule type="cellIs" dxfId="4088" priority="276" operator="equal">
      <formula>"Costco"</formula>
    </cfRule>
    <cfRule type="cellIs" dxfId="4087" priority="277" operator="equal">
      <formula>"Gutzy"</formula>
    </cfRule>
    <cfRule type="cellIs" dxfId="4086" priority="278" operator="equal">
      <formula>"LCP"</formula>
    </cfRule>
  </conditionalFormatting>
  <conditionalFormatting sqref="J97">
    <cfRule type="cellIs" dxfId="4085" priority="274" operator="equal">
      <formula>"Receiving"</formula>
    </cfRule>
  </conditionalFormatting>
  <conditionalFormatting sqref="J31">
    <cfRule type="cellIs" dxfId="4084" priority="273" operator="equal">
      <formula>"SLC"</formula>
    </cfRule>
  </conditionalFormatting>
  <conditionalFormatting sqref="J31">
    <cfRule type="cellIs" dxfId="4083" priority="269" operator="equal">
      <formula>"IDF"</formula>
    </cfRule>
    <cfRule type="cellIs" dxfId="4082" priority="270" operator="equal">
      <formula>"Costco"</formula>
    </cfRule>
    <cfRule type="cellIs" dxfId="4081" priority="271" operator="equal">
      <formula>"Gutzy"</formula>
    </cfRule>
    <cfRule type="cellIs" dxfId="4080" priority="272" operator="equal">
      <formula>"LCP"</formula>
    </cfRule>
  </conditionalFormatting>
  <conditionalFormatting sqref="J31">
    <cfRule type="cellIs" dxfId="4079" priority="268" operator="equal">
      <formula>"Receiving"</formula>
    </cfRule>
  </conditionalFormatting>
  <conditionalFormatting sqref="J27:J29 J31">
    <cfRule type="cellIs" dxfId="4078" priority="267" operator="equal">
      <formula>"SLC"</formula>
    </cfRule>
  </conditionalFormatting>
  <conditionalFormatting sqref="J27:J29 J31">
    <cfRule type="cellIs" dxfId="4077" priority="263" operator="equal">
      <formula>"IDF"</formula>
    </cfRule>
    <cfRule type="cellIs" dxfId="4076" priority="264" operator="equal">
      <formula>"Costco"</formula>
    </cfRule>
    <cfRule type="cellIs" dxfId="4075" priority="265" operator="equal">
      <formula>"Gutzy"</formula>
    </cfRule>
    <cfRule type="cellIs" dxfId="4074" priority="266" operator="equal">
      <formula>"LCP"</formula>
    </cfRule>
  </conditionalFormatting>
  <conditionalFormatting sqref="J27:J29 J31">
    <cfRule type="cellIs" dxfId="4073" priority="262" operator="equal">
      <formula>"Receiving"</formula>
    </cfRule>
  </conditionalFormatting>
  <conditionalFormatting sqref="S27">
    <cfRule type="cellIs" dxfId="4072" priority="261" operator="equal">
      <formula>"SLC"</formula>
    </cfRule>
  </conditionalFormatting>
  <conditionalFormatting sqref="S27">
    <cfRule type="cellIs" dxfId="4071" priority="257" operator="equal">
      <formula>"IDF"</formula>
    </cfRule>
    <cfRule type="cellIs" dxfId="4070" priority="258" operator="equal">
      <formula>"Costco"</formula>
    </cfRule>
    <cfRule type="cellIs" dxfId="4069" priority="259" operator="equal">
      <formula>"Gutzy"</formula>
    </cfRule>
    <cfRule type="cellIs" dxfId="4068" priority="260" operator="equal">
      <formula>"LCP"</formula>
    </cfRule>
  </conditionalFormatting>
  <conditionalFormatting sqref="S27">
    <cfRule type="cellIs" dxfId="4067" priority="256" operator="equal">
      <formula>"Receiving"</formula>
    </cfRule>
  </conditionalFormatting>
  <conditionalFormatting sqref="S31">
    <cfRule type="cellIs" dxfId="4066" priority="255" operator="equal">
      <formula>"SLC"</formula>
    </cfRule>
  </conditionalFormatting>
  <conditionalFormatting sqref="S31">
    <cfRule type="cellIs" dxfId="4065" priority="251" operator="equal">
      <formula>"IDF"</formula>
    </cfRule>
    <cfRule type="cellIs" dxfId="4064" priority="252" operator="equal">
      <formula>"Costco"</formula>
    </cfRule>
    <cfRule type="cellIs" dxfId="4063" priority="253" operator="equal">
      <formula>"Gutzy"</formula>
    </cfRule>
    <cfRule type="cellIs" dxfId="4062" priority="254" operator="equal">
      <formula>"LCP"</formula>
    </cfRule>
  </conditionalFormatting>
  <conditionalFormatting sqref="S31">
    <cfRule type="cellIs" dxfId="4061" priority="250" operator="equal">
      <formula>"Receiving"</formula>
    </cfRule>
  </conditionalFormatting>
  <conditionalFormatting sqref="J26 J5:J18">
    <cfRule type="cellIs" dxfId="4060" priority="249" operator="equal">
      <formula>"SLC"</formula>
    </cfRule>
  </conditionalFormatting>
  <conditionalFormatting sqref="J26 J5:J18">
    <cfRule type="cellIs" dxfId="4059" priority="245" operator="equal">
      <formula>"IDF"</formula>
    </cfRule>
    <cfRule type="cellIs" dxfId="4058" priority="246" operator="equal">
      <formula>"Costco"</formula>
    </cfRule>
    <cfRule type="cellIs" dxfId="4057" priority="247" operator="equal">
      <formula>"Gutzy"</formula>
    </cfRule>
    <cfRule type="cellIs" dxfId="4056" priority="248" operator="equal">
      <formula>"LCP"</formula>
    </cfRule>
  </conditionalFormatting>
  <conditionalFormatting sqref="J26 J5:J18">
    <cfRule type="cellIs" dxfId="4055" priority="244" operator="equal">
      <formula>"Receiving"</formula>
    </cfRule>
  </conditionalFormatting>
  <conditionalFormatting sqref="J19:J24">
    <cfRule type="cellIs" dxfId="4054" priority="243" operator="equal">
      <formula>"SLC"</formula>
    </cfRule>
  </conditionalFormatting>
  <conditionalFormatting sqref="J19:J24">
    <cfRule type="cellIs" dxfId="4053" priority="239" operator="equal">
      <formula>"IDF"</formula>
    </cfRule>
    <cfRule type="cellIs" dxfId="4052" priority="240" operator="equal">
      <formula>"Costco"</formula>
    </cfRule>
    <cfRule type="cellIs" dxfId="4051" priority="241" operator="equal">
      <formula>"Gutzy"</formula>
    </cfRule>
    <cfRule type="cellIs" dxfId="4050" priority="242" operator="equal">
      <formula>"LCP"</formula>
    </cfRule>
  </conditionalFormatting>
  <conditionalFormatting sqref="J19:J24">
    <cfRule type="cellIs" dxfId="4049" priority="238" operator="equal">
      <formula>"Receiving"</formula>
    </cfRule>
  </conditionalFormatting>
  <conditionalFormatting sqref="S5:S18">
    <cfRule type="cellIs" dxfId="4048" priority="237" operator="equal">
      <formula>"SLC"</formula>
    </cfRule>
  </conditionalFormatting>
  <conditionalFormatting sqref="S5:S18">
    <cfRule type="cellIs" dxfId="4047" priority="233" operator="equal">
      <formula>"IDF"</formula>
    </cfRule>
    <cfRule type="cellIs" dxfId="4046" priority="234" operator="equal">
      <formula>"Costco"</formula>
    </cfRule>
    <cfRule type="cellIs" dxfId="4045" priority="235" operator="equal">
      <formula>"Gutzy"</formula>
    </cfRule>
    <cfRule type="cellIs" dxfId="4044" priority="236" operator="equal">
      <formula>"LCP"</formula>
    </cfRule>
  </conditionalFormatting>
  <conditionalFormatting sqref="S5:S18">
    <cfRule type="cellIs" dxfId="4043" priority="232" operator="equal">
      <formula>"Receiving"</formula>
    </cfRule>
  </conditionalFormatting>
  <conditionalFormatting sqref="S19:S23">
    <cfRule type="cellIs" dxfId="4042" priority="231" operator="equal">
      <formula>"SLC"</formula>
    </cfRule>
  </conditionalFormatting>
  <conditionalFormatting sqref="S19:S23">
    <cfRule type="cellIs" dxfId="4041" priority="227" operator="equal">
      <formula>"IDF"</formula>
    </cfRule>
    <cfRule type="cellIs" dxfId="4040" priority="228" operator="equal">
      <formula>"Costco"</formula>
    </cfRule>
    <cfRule type="cellIs" dxfId="4039" priority="229" operator="equal">
      <formula>"Gutzy"</formula>
    </cfRule>
    <cfRule type="cellIs" dxfId="4038" priority="230" operator="equal">
      <formula>"LCP"</formula>
    </cfRule>
  </conditionalFormatting>
  <conditionalFormatting sqref="S19:S23">
    <cfRule type="cellIs" dxfId="4037" priority="226" operator="equal">
      <formula>"Receiving"</formula>
    </cfRule>
  </conditionalFormatting>
  <conditionalFormatting sqref="S24">
    <cfRule type="cellIs" dxfId="4036" priority="225" operator="equal">
      <formula>"SLC"</formula>
    </cfRule>
  </conditionalFormatting>
  <conditionalFormatting sqref="S24">
    <cfRule type="cellIs" dxfId="4035" priority="221" operator="equal">
      <formula>"IDF"</formula>
    </cfRule>
    <cfRule type="cellIs" dxfId="4034" priority="222" operator="equal">
      <formula>"Costco"</formula>
    </cfRule>
    <cfRule type="cellIs" dxfId="4033" priority="223" operator="equal">
      <formula>"Gutzy"</formula>
    </cfRule>
    <cfRule type="cellIs" dxfId="4032" priority="224" operator="equal">
      <formula>"LCP"</formula>
    </cfRule>
  </conditionalFormatting>
  <conditionalFormatting sqref="S24">
    <cfRule type="cellIs" dxfId="4031" priority="220" operator="equal">
      <formula>"Receiving"</formula>
    </cfRule>
  </conditionalFormatting>
  <conditionalFormatting sqref="A31">
    <cfRule type="cellIs" dxfId="4030" priority="219" operator="equal">
      <formula>"SLC"</formula>
    </cfRule>
  </conditionalFormatting>
  <conditionalFormatting sqref="A31">
    <cfRule type="cellIs" dxfId="4029" priority="215" operator="equal">
      <formula>"IDF"</formula>
    </cfRule>
    <cfRule type="cellIs" dxfId="4028" priority="216" operator="equal">
      <formula>"Costco"</formula>
    </cfRule>
    <cfRule type="cellIs" dxfId="4027" priority="217" operator="equal">
      <formula>"Gutzy"</formula>
    </cfRule>
    <cfRule type="cellIs" dxfId="4026" priority="218" operator="equal">
      <formula>"LCP"</formula>
    </cfRule>
  </conditionalFormatting>
  <conditionalFormatting sqref="A31">
    <cfRule type="cellIs" dxfId="4025" priority="214" operator="equal">
      <formula>"Receiving"</formula>
    </cfRule>
  </conditionalFormatting>
  <conditionalFormatting sqref="A31">
    <cfRule type="cellIs" dxfId="4024" priority="213" operator="equal">
      <formula>"SLC"</formula>
    </cfRule>
  </conditionalFormatting>
  <conditionalFormatting sqref="A31">
    <cfRule type="cellIs" dxfId="4023" priority="209" operator="equal">
      <formula>"IDF"</formula>
    </cfRule>
    <cfRule type="cellIs" dxfId="4022" priority="210" operator="equal">
      <formula>"Costco"</formula>
    </cfRule>
    <cfRule type="cellIs" dxfId="4021" priority="211" operator="equal">
      <formula>"Gutzy"</formula>
    </cfRule>
    <cfRule type="cellIs" dxfId="4020" priority="212" operator="equal">
      <formula>"LCP"</formula>
    </cfRule>
  </conditionalFormatting>
  <conditionalFormatting sqref="A31">
    <cfRule type="cellIs" dxfId="4019" priority="208" operator="equal">
      <formula>"Receiving"</formula>
    </cfRule>
  </conditionalFormatting>
  <conditionalFormatting sqref="A65">
    <cfRule type="cellIs" dxfId="4018" priority="207" operator="equal">
      <formula>"SLC"</formula>
    </cfRule>
  </conditionalFormatting>
  <conditionalFormatting sqref="A65">
    <cfRule type="cellIs" dxfId="4017" priority="203" operator="equal">
      <formula>"IDF"</formula>
    </cfRule>
    <cfRule type="cellIs" dxfId="4016" priority="204" operator="equal">
      <formula>"Costco"</formula>
    </cfRule>
    <cfRule type="cellIs" dxfId="4015" priority="205" operator="equal">
      <formula>"Gutzy"</formula>
    </cfRule>
    <cfRule type="cellIs" dxfId="4014" priority="206" operator="equal">
      <formula>"LCP"</formula>
    </cfRule>
  </conditionalFormatting>
  <conditionalFormatting sqref="A58:A59">
    <cfRule type="cellIs" dxfId="4013" priority="202" operator="equal">
      <formula>"SLC"</formula>
    </cfRule>
  </conditionalFormatting>
  <conditionalFormatting sqref="A58:A59">
    <cfRule type="cellIs" dxfId="4012" priority="198" operator="equal">
      <formula>"IDF"</formula>
    </cfRule>
    <cfRule type="cellIs" dxfId="4011" priority="199" operator="equal">
      <formula>"Costco"</formula>
    </cfRule>
    <cfRule type="cellIs" dxfId="4010" priority="200" operator="equal">
      <formula>"Gutzy"</formula>
    </cfRule>
    <cfRule type="cellIs" dxfId="4009" priority="201" operator="equal">
      <formula>"LCP"</formula>
    </cfRule>
  </conditionalFormatting>
  <conditionalFormatting sqref="A58:A59">
    <cfRule type="cellIs" dxfId="4008" priority="197" operator="equal">
      <formula>"Receiving"</formula>
    </cfRule>
  </conditionalFormatting>
  <conditionalFormatting sqref="A35:A48">
    <cfRule type="cellIs" dxfId="4007" priority="184" operator="equal">
      <formula>"SLC"</formula>
    </cfRule>
  </conditionalFormatting>
  <conditionalFormatting sqref="A35:A48">
    <cfRule type="cellIs" dxfId="4006" priority="180" operator="equal">
      <formula>"IDF"</formula>
    </cfRule>
    <cfRule type="cellIs" dxfId="4005" priority="181" operator="equal">
      <formula>"Costco"</formula>
    </cfRule>
    <cfRule type="cellIs" dxfId="4004" priority="182" operator="equal">
      <formula>"Gutzy"</formula>
    </cfRule>
    <cfRule type="cellIs" dxfId="4003" priority="183" operator="equal">
      <formula>"LCP"</formula>
    </cfRule>
  </conditionalFormatting>
  <conditionalFormatting sqref="A35:A48">
    <cfRule type="cellIs" dxfId="4002" priority="179" operator="equal">
      <formula>"Receiving"</formula>
    </cfRule>
  </conditionalFormatting>
  <conditionalFormatting sqref="A49:A54">
    <cfRule type="cellIs" dxfId="4001" priority="178" operator="equal">
      <formula>"SLC"</formula>
    </cfRule>
  </conditionalFormatting>
  <conditionalFormatting sqref="A49:A54">
    <cfRule type="cellIs" dxfId="4000" priority="174" operator="equal">
      <formula>"IDF"</formula>
    </cfRule>
    <cfRule type="cellIs" dxfId="3999" priority="175" operator="equal">
      <formula>"Costco"</formula>
    </cfRule>
    <cfRule type="cellIs" dxfId="3998" priority="176" operator="equal">
      <formula>"Gutzy"</formula>
    </cfRule>
    <cfRule type="cellIs" dxfId="3997" priority="177" operator="equal">
      <formula>"LCP"</formula>
    </cfRule>
  </conditionalFormatting>
  <conditionalFormatting sqref="A49:A54">
    <cfRule type="cellIs" dxfId="3996" priority="173" operator="equal">
      <formula>"Receiving"</formula>
    </cfRule>
  </conditionalFormatting>
  <conditionalFormatting sqref="J35:J48">
    <cfRule type="cellIs" dxfId="3995" priority="160" operator="equal">
      <formula>"SLC"</formula>
    </cfRule>
  </conditionalFormatting>
  <conditionalFormatting sqref="J35:J48">
    <cfRule type="cellIs" dxfId="3994" priority="156" operator="equal">
      <formula>"IDF"</formula>
    </cfRule>
    <cfRule type="cellIs" dxfId="3993" priority="157" operator="equal">
      <formula>"Costco"</formula>
    </cfRule>
    <cfRule type="cellIs" dxfId="3992" priority="158" operator="equal">
      <formula>"Gutzy"</formula>
    </cfRule>
    <cfRule type="cellIs" dxfId="3991" priority="159" operator="equal">
      <formula>"LCP"</formula>
    </cfRule>
  </conditionalFormatting>
  <conditionalFormatting sqref="J35:J48">
    <cfRule type="cellIs" dxfId="3990" priority="155" operator="equal">
      <formula>"Receiving"</formula>
    </cfRule>
  </conditionalFormatting>
  <conditionalFormatting sqref="J49:J53">
    <cfRule type="cellIs" dxfId="3989" priority="154" operator="equal">
      <formula>"SLC"</formula>
    </cfRule>
  </conditionalFormatting>
  <conditionalFormatting sqref="J49:J53">
    <cfRule type="cellIs" dxfId="3988" priority="150" operator="equal">
      <formula>"IDF"</formula>
    </cfRule>
    <cfRule type="cellIs" dxfId="3987" priority="151" operator="equal">
      <formula>"Costco"</formula>
    </cfRule>
    <cfRule type="cellIs" dxfId="3986" priority="152" operator="equal">
      <formula>"Gutzy"</formula>
    </cfRule>
    <cfRule type="cellIs" dxfId="3985" priority="153" operator="equal">
      <formula>"LCP"</formula>
    </cfRule>
  </conditionalFormatting>
  <conditionalFormatting sqref="J49:J53">
    <cfRule type="cellIs" dxfId="3984" priority="149" operator="equal">
      <formula>"Receiving"</formula>
    </cfRule>
  </conditionalFormatting>
  <conditionalFormatting sqref="S58:S59">
    <cfRule type="cellIs" dxfId="3983" priority="148" operator="equal">
      <formula>"SLC"</formula>
    </cfRule>
  </conditionalFormatting>
  <conditionalFormatting sqref="S58:S59">
    <cfRule type="cellIs" dxfId="3982" priority="144" operator="equal">
      <formula>"IDF"</formula>
    </cfRule>
    <cfRule type="cellIs" dxfId="3981" priority="145" operator="equal">
      <formula>"Costco"</formula>
    </cfRule>
    <cfRule type="cellIs" dxfId="3980" priority="146" operator="equal">
      <formula>"Gutzy"</formula>
    </cfRule>
    <cfRule type="cellIs" dxfId="3979" priority="147" operator="equal">
      <formula>"LCP"</formula>
    </cfRule>
  </conditionalFormatting>
  <conditionalFormatting sqref="S58:S59">
    <cfRule type="cellIs" dxfId="3978" priority="143" operator="equal">
      <formula>"Receiving"</formula>
    </cfRule>
  </conditionalFormatting>
  <conditionalFormatting sqref="S55:S57 S35:S48">
    <cfRule type="cellIs" dxfId="3977" priority="130" operator="equal">
      <formula>"SLC"</formula>
    </cfRule>
  </conditionalFormatting>
  <conditionalFormatting sqref="S55:S57 S35:S48">
    <cfRule type="cellIs" dxfId="3976" priority="126" operator="equal">
      <formula>"IDF"</formula>
    </cfRule>
    <cfRule type="cellIs" dxfId="3975" priority="127" operator="equal">
      <formula>"Costco"</formula>
    </cfRule>
    <cfRule type="cellIs" dxfId="3974" priority="128" operator="equal">
      <formula>"Gutzy"</formula>
    </cfRule>
    <cfRule type="cellIs" dxfId="3973" priority="129" operator="equal">
      <formula>"LCP"</formula>
    </cfRule>
  </conditionalFormatting>
  <conditionalFormatting sqref="S55:S57 S35:S48">
    <cfRule type="cellIs" dxfId="3972" priority="125" operator="equal">
      <formula>"Receiving"</formula>
    </cfRule>
  </conditionalFormatting>
  <conditionalFormatting sqref="S49:S54">
    <cfRule type="cellIs" dxfId="3971" priority="124" operator="equal">
      <formula>"SLC"</formula>
    </cfRule>
  </conditionalFormatting>
  <conditionalFormatting sqref="S49:S54">
    <cfRule type="cellIs" dxfId="3970" priority="120" operator="equal">
      <formula>"IDF"</formula>
    </cfRule>
    <cfRule type="cellIs" dxfId="3969" priority="121" operator="equal">
      <formula>"Costco"</formula>
    </cfRule>
    <cfRule type="cellIs" dxfId="3968" priority="122" operator="equal">
      <formula>"Gutzy"</formula>
    </cfRule>
    <cfRule type="cellIs" dxfId="3967" priority="123" operator="equal">
      <formula>"LCP"</formula>
    </cfRule>
  </conditionalFormatting>
  <conditionalFormatting sqref="S49:S54">
    <cfRule type="cellIs" dxfId="3966" priority="119" operator="equal">
      <formula>"Receiving"</formula>
    </cfRule>
  </conditionalFormatting>
  <conditionalFormatting sqref="A95">
    <cfRule type="cellIs" dxfId="3965" priority="118" operator="equal">
      <formula>"SLC"</formula>
    </cfRule>
  </conditionalFormatting>
  <conditionalFormatting sqref="A95">
    <cfRule type="cellIs" dxfId="3964" priority="114" operator="equal">
      <formula>"IDF"</formula>
    </cfRule>
    <cfRule type="cellIs" dxfId="3963" priority="115" operator="equal">
      <formula>"Costco"</formula>
    </cfRule>
    <cfRule type="cellIs" dxfId="3962" priority="116" operator="equal">
      <formula>"Gutzy"</formula>
    </cfRule>
    <cfRule type="cellIs" dxfId="3961" priority="117" operator="equal">
      <formula>"LCP"</formula>
    </cfRule>
  </conditionalFormatting>
  <conditionalFormatting sqref="A95">
    <cfRule type="cellIs" dxfId="3960" priority="113" operator="equal">
      <formula>"Receiving"</formula>
    </cfRule>
  </conditionalFormatting>
  <conditionalFormatting sqref="A91:A95">
    <cfRule type="cellIs" dxfId="3959" priority="112" operator="equal">
      <formula>"SLC"</formula>
    </cfRule>
  </conditionalFormatting>
  <conditionalFormatting sqref="A91:A95">
    <cfRule type="cellIs" dxfId="3958" priority="108" operator="equal">
      <formula>"IDF"</formula>
    </cfRule>
    <cfRule type="cellIs" dxfId="3957" priority="109" operator="equal">
      <formula>"Costco"</formula>
    </cfRule>
    <cfRule type="cellIs" dxfId="3956" priority="110" operator="equal">
      <formula>"Gutzy"</formula>
    </cfRule>
    <cfRule type="cellIs" dxfId="3955" priority="111" operator="equal">
      <formula>"LCP"</formula>
    </cfRule>
  </conditionalFormatting>
  <conditionalFormatting sqref="A91:A95">
    <cfRule type="cellIs" dxfId="3954" priority="107" operator="equal">
      <formula>"Receiving"</formula>
    </cfRule>
  </conditionalFormatting>
  <conditionalFormatting sqref="A88 A67:A80">
    <cfRule type="cellIs" dxfId="3953" priority="106" operator="equal">
      <formula>"SLC"</formula>
    </cfRule>
  </conditionalFormatting>
  <conditionalFormatting sqref="A88 A67:A80">
    <cfRule type="cellIs" dxfId="3952" priority="102" operator="equal">
      <formula>"IDF"</formula>
    </cfRule>
    <cfRule type="cellIs" dxfId="3951" priority="103" operator="equal">
      <formula>"Costco"</formula>
    </cfRule>
    <cfRule type="cellIs" dxfId="3950" priority="104" operator="equal">
      <formula>"Gutzy"</formula>
    </cfRule>
    <cfRule type="cellIs" dxfId="3949" priority="105" operator="equal">
      <formula>"LCP"</formula>
    </cfRule>
  </conditionalFormatting>
  <conditionalFormatting sqref="A88 A67:A80">
    <cfRule type="cellIs" dxfId="3948" priority="101" operator="equal">
      <formula>"Receiving"</formula>
    </cfRule>
  </conditionalFormatting>
  <conditionalFormatting sqref="A81:A87">
    <cfRule type="cellIs" dxfId="3947" priority="100" operator="equal">
      <formula>"SLC"</formula>
    </cfRule>
  </conditionalFormatting>
  <conditionalFormatting sqref="A81:A87">
    <cfRule type="cellIs" dxfId="3946" priority="96" operator="equal">
      <formula>"IDF"</formula>
    </cfRule>
    <cfRule type="cellIs" dxfId="3945" priority="97" operator="equal">
      <formula>"Costco"</formula>
    </cfRule>
    <cfRule type="cellIs" dxfId="3944" priority="98" operator="equal">
      <formula>"Gutzy"</formula>
    </cfRule>
    <cfRule type="cellIs" dxfId="3943" priority="99" operator="equal">
      <formula>"LCP"</formula>
    </cfRule>
  </conditionalFormatting>
  <conditionalFormatting sqref="A81:A87">
    <cfRule type="cellIs" dxfId="3942" priority="95" operator="equal">
      <formula>"Receiving"</formula>
    </cfRule>
  </conditionalFormatting>
  <conditionalFormatting sqref="A97:A105 H97:H105">
    <cfRule type="cellIs" dxfId="3941" priority="94" operator="equal">
      <formula>"SLC"</formula>
    </cfRule>
  </conditionalFormatting>
  <conditionalFormatting sqref="A97:A105 H97:H105">
    <cfRule type="cellIs" dxfId="3940" priority="90" operator="equal">
      <formula>"IDF"</formula>
    </cfRule>
    <cfRule type="cellIs" dxfId="3939" priority="91" operator="equal">
      <formula>"Costco"</formula>
    </cfRule>
    <cfRule type="cellIs" dxfId="3938" priority="92" operator="equal">
      <formula>"Gutzy"</formula>
    </cfRule>
    <cfRule type="cellIs" dxfId="3937" priority="93" operator="equal">
      <formula>"LCP"</formula>
    </cfRule>
  </conditionalFormatting>
  <conditionalFormatting sqref="A97:A105 H97:H105">
    <cfRule type="cellIs" dxfId="3936" priority="89" operator="equal">
      <formula>"Receiving"</formula>
    </cfRule>
  </conditionalFormatting>
  <conditionalFormatting sqref="S76:S82 N67:N72 N76:N83">
    <cfRule type="cellIs" dxfId="3935" priority="88" operator="equal">
      <formula>"SLC"</formula>
    </cfRule>
  </conditionalFormatting>
  <conditionalFormatting sqref="S76:S82 N67:N72 N76:N83">
    <cfRule type="cellIs" dxfId="3934" priority="84" operator="equal">
      <formula>"IDF"</formula>
    </cfRule>
    <cfRule type="cellIs" dxfId="3933" priority="85" operator="equal">
      <formula>"Costco"</formula>
    </cfRule>
    <cfRule type="cellIs" dxfId="3932" priority="86" operator="equal">
      <formula>"Gutzy"</formula>
    </cfRule>
    <cfRule type="cellIs" dxfId="3931" priority="87" operator="equal">
      <formula>"LCP"</formula>
    </cfRule>
  </conditionalFormatting>
  <conditionalFormatting sqref="S76:S82">
    <cfRule type="cellIs" dxfId="3930" priority="83" operator="equal">
      <formula>"Receiving"</formula>
    </cfRule>
  </conditionalFormatting>
  <conditionalFormatting sqref="Q67:Q71 T77:T83 W67:W72 O66 U76 L66:L72 S67:T72">
    <cfRule type="cellIs" dxfId="3929" priority="82" operator="equal">
      <formula>"SLC"</formula>
    </cfRule>
  </conditionalFormatting>
  <conditionalFormatting sqref="Q67:Q71 T77:T83 W67:W72 O66 U76 L66:L72 S67:T72">
    <cfRule type="cellIs" dxfId="3928" priority="78" operator="equal">
      <formula>"IDF"</formula>
    </cfRule>
    <cfRule type="cellIs" dxfId="3927" priority="79" operator="equal">
      <formula>"Costco"</formula>
    </cfRule>
    <cfRule type="cellIs" dxfId="3926" priority="80" operator="equal">
      <formula>"Gutzy"</formula>
    </cfRule>
    <cfRule type="cellIs" dxfId="3925" priority="81" operator="equal">
      <formula>"LCP"</formula>
    </cfRule>
  </conditionalFormatting>
  <conditionalFormatting sqref="Q77:Q83">
    <cfRule type="cellIs" dxfId="3924" priority="77" operator="equal">
      <formula>"SLC"</formula>
    </cfRule>
  </conditionalFormatting>
  <conditionalFormatting sqref="Q77:Q83">
    <cfRule type="cellIs" dxfId="3923" priority="73" operator="equal">
      <formula>"IDF"</formula>
    </cfRule>
    <cfRule type="cellIs" dxfId="3922" priority="74" operator="equal">
      <formula>"Costco"</formula>
    </cfRule>
    <cfRule type="cellIs" dxfId="3921" priority="75" operator="equal">
      <formula>"Gutzy"</formula>
    </cfRule>
    <cfRule type="cellIs" dxfId="3920" priority="76" operator="equal">
      <formula>"LCP"</formula>
    </cfRule>
  </conditionalFormatting>
  <conditionalFormatting sqref="W77:W83">
    <cfRule type="cellIs" dxfId="3919" priority="72" operator="equal">
      <formula>"SLC"</formula>
    </cfRule>
  </conditionalFormatting>
  <conditionalFormatting sqref="W77:W83">
    <cfRule type="cellIs" dxfId="3918" priority="68" operator="equal">
      <formula>"IDF"</formula>
    </cfRule>
    <cfRule type="cellIs" dxfId="3917" priority="69" operator="equal">
      <formula>"Costco"</formula>
    </cfRule>
    <cfRule type="cellIs" dxfId="3916" priority="70" operator="equal">
      <formula>"Gutzy"</formula>
    </cfRule>
    <cfRule type="cellIs" dxfId="3915" priority="71" operator="equal">
      <formula>"LCP"</formula>
    </cfRule>
  </conditionalFormatting>
  <conditionalFormatting sqref="N76:N83 U76 L66:L72 S67:S72">
    <cfRule type="cellIs" dxfId="3914" priority="67" operator="equal">
      <formula>"Receiving"</formula>
    </cfRule>
  </conditionalFormatting>
  <conditionalFormatting sqref="A26">
    <cfRule type="cellIs" dxfId="3913" priority="66" operator="equal">
      <formula>"SLC"</formula>
    </cfRule>
  </conditionalFormatting>
  <conditionalFormatting sqref="A26">
    <cfRule type="cellIs" dxfId="3912" priority="62" operator="equal">
      <formula>"IDF"</formula>
    </cfRule>
    <cfRule type="cellIs" dxfId="3911" priority="63" operator="equal">
      <formula>"Costco"</formula>
    </cfRule>
    <cfRule type="cellIs" dxfId="3910" priority="64" operator="equal">
      <formula>"Gutzy"</formula>
    </cfRule>
    <cfRule type="cellIs" dxfId="3909" priority="65" operator="equal">
      <formula>"LCP"</formula>
    </cfRule>
  </conditionalFormatting>
  <conditionalFormatting sqref="A26">
    <cfRule type="cellIs" dxfId="3908" priority="61" operator="equal">
      <formula>"Receiving"</formula>
    </cfRule>
  </conditionalFormatting>
  <conditionalFormatting sqref="A90">
    <cfRule type="cellIs" dxfId="3907" priority="60" operator="equal">
      <formula>"SLC"</formula>
    </cfRule>
  </conditionalFormatting>
  <conditionalFormatting sqref="A90">
    <cfRule type="cellIs" dxfId="3906" priority="56" operator="equal">
      <formula>"IDF"</formula>
    </cfRule>
    <cfRule type="cellIs" dxfId="3905" priority="57" operator="equal">
      <formula>"Costco"</formula>
    </cfRule>
    <cfRule type="cellIs" dxfId="3904" priority="58" operator="equal">
      <formula>"Gutzy"</formula>
    </cfRule>
    <cfRule type="cellIs" dxfId="3903" priority="59" operator="equal">
      <formula>"LCP"</formula>
    </cfRule>
  </conditionalFormatting>
  <conditionalFormatting sqref="A90">
    <cfRule type="cellIs" dxfId="3902" priority="55" operator="equal">
      <formula>"Receiving"</formula>
    </cfRule>
  </conditionalFormatting>
  <conditionalFormatting sqref="A5:A14">
    <cfRule type="cellIs" dxfId="3901" priority="54" operator="equal">
      <formula>"SLC"</formula>
    </cfRule>
  </conditionalFormatting>
  <conditionalFormatting sqref="A5:A14">
    <cfRule type="cellIs" dxfId="3900" priority="50" operator="equal">
      <formula>"IDF"</formula>
    </cfRule>
    <cfRule type="cellIs" dxfId="3899" priority="51" operator="equal">
      <formula>"Costco"</formula>
    </cfRule>
    <cfRule type="cellIs" dxfId="3898" priority="52" operator="equal">
      <formula>"Gutzy"</formula>
    </cfRule>
    <cfRule type="cellIs" dxfId="3897" priority="53" operator="equal">
      <formula>"LCP"</formula>
    </cfRule>
  </conditionalFormatting>
  <conditionalFormatting sqref="A5:A14">
    <cfRule type="cellIs" dxfId="3896" priority="49" operator="equal">
      <formula>"Receiving"</formula>
    </cfRule>
  </conditionalFormatting>
  <conditionalFormatting sqref="J25">
    <cfRule type="cellIs" dxfId="3895" priority="48" operator="equal">
      <formula>"SLC"</formula>
    </cfRule>
  </conditionalFormatting>
  <conditionalFormatting sqref="J25">
    <cfRule type="cellIs" dxfId="3894" priority="44" operator="equal">
      <formula>"IDF"</formula>
    </cfRule>
    <cfRule type="cellIs" dxfId="3893" priority="45" operator="equal">
      <formula>"Costco"</formula>
    </cfRule>
    <cfRule type="cellIs" dxfId="3892" priority="46" operator="equal">
      <formula>"Gutzy"</formula>
    </cfRule>
    <cfRule type="cellIs" dxfId="3891" priority="47" operator="equal">
      <formula>"LCP"</formula>
    </cfRule>
  </conditionalFormatting>
  <conditionalFormatting sqref="J25">
    <cfRule type="cellIs" dxfId="3890" priority="43" operator="equal">
      <formula>"Receiving"</formula>
    </cfRule>
  </conditionalFormatting>
  <conditionalFormatting sqref="A56:A57">
    <cfRule type="cellIs" dxfId="3889" priority="42" operator="equal">
      <formula>"SLC"</formula>
    </cfRule>
  </conditionalFormatting>
  <conditionalFormatting sqref="A56:A57">
    <cfRule type="cellIs" dxfId="3888" priority="38" operator="equal">
      <formula>"IDF"</formula>
    </cfRule>
    <cfRule type="cellIs" dxfId="3887" priority="39" operator="equal">
      <formula>"Costco"</formula>
    </cfRule>
    <cfRule type="cellIs" dxfId="3886" priority="40" operator="equal">
      <formula>"Gutzy"</formula>
    </cfRule>
    <cfRule type="cellIs" dxfId="3885" priority="41" operator="equal">
      <formula>"LCP"</formula>
    </cfRule>
  </conditionalFormatting>
  <conditionalFormatting sqref="A56:A57">
    <cfRule type="cellIs" dxfId="3884" priority="37" operator="equal">
      <formula>"Receiving"</formula>
    </cfRule>
  </conditionalFormatting>
  <conditionalFormatting sqref="A89">
    <cfRule type="cellIs" dxfId="3883" priority="36" operator="equal">
      <formula>"SLC"</formula>
    </cfRule>
  </conditionalFormatting>
  <conditionalFormatting sqref="A89">
    <cfRule type="cellIs" dxfId="3882" priority="32" operator="equal">
      <formula>"IDF"</formula>
    </cfRule>
    <cfRule type="cellIs" dxfId="3881" priority="33" operator="equal">
      <formula>"Costco"</formula>
    </cfRule>
    <cfRule type="cellIs" dxfId="3880" priority="34" operator="equal">
      <formula>"Gutzy"</formula>
    </cfRule>
    <cfRule type="cellIs" dxfId="3879" priority="35" operator="equal">
      <formula>"LCP"</formula>
    </cfRule>
  </conditionalFormatting>
  <conditionalFormatting sqref="A89">
    <cfRule type="cellIs" dxfId="3878" priority="31" operator="equal">
      <formula>"Receiving"</formula>
    </cfRule>
  </conditionalFormatting>
  <conditionalFormatting sqref="J56:J57 J61:J63">
    <cfRule type="cellIs" dxfId="3877" priority="30" operator="equal">
      <formula>"SLC"</formula>
    </cfRule>
  </conditionalFormatting>
  <conditionalFormatting sqref="J56:J57 J61:J63">
    <cfRule type="cellIs" dxfId="3876" priority="26" operator="equal">
      <formula>"IDF"</formula>
    </cfRule>
    <cfRule type="cellIs" dxfId="3875" priority="27" operator="equal">
      <formula>"Costco"</formula>
    </cfRule>
    <cfRule type="cellIs" dxfId="3874" priority="28" operator="equal">
      <formula>"Gutzy"</formula>
    </cfRule>
    <cfRule type="cellIs" dxfId="3873" priority="29" operator="equal">
      <formula>"LCP"</formula>
    </cfRule>
  </conditionalFormatting>
  <conditionalFormatting sqref="J56:J57 J61:J63">
    <cfRule type="cellIs" dxfId="3872" priority="25" operator="equal">
      <formula>"Receiving"</formula>
    </cfRule>
  </conditionalFormatting>
  <conditionalFormatting sqref="J54 J58:J59">
    <cfRule type="cellIs" dxfId="3871" priority="24" operator="equal">
      <formula>"SLC"</formula>
    </cfRule>
  </conditionalFormatting>
  <conditionalFormatting sqref="J54 J58:J59">
    <cfRule type="cellIs" dxfId="3870" priority="20" operator="equal">
      <formula>"IDF"</formula>
    </cfRule>
    <cfRule type="cellIs" dxfId="3869" priority="21" operator="equal">
      <formula>"Costco"</formula>
    </cfRule>
    <cfRule type="cellIs" dxfId="3868" priority="22" operator="equal">
      <formula>"Gutzy"</formula>
    </cfRule>
    <cfRule type="cellIs" dxfId="3867" priority="23" operator="equal">
      <formula>"LCP"</formula>
    </cfRule>
  </conditionalFormatting>
  <conditionalFormatting sqref="J54 J58:J59">
    <cfRule type="cellIs" dxfId="3866" priority="19" operator="equal">
      <formula>"Receiving"</formula>
    </cfRule>
  </conditionalFormatting>
  <conditionalFormatting sqref="J55 J60">
    <cfRule type="cellIs" dxfId="3865" priority="18" operator="equal">
      <formula>"SLC"</formula>
    </cfRule>
  </conditionalFormatting>
  <conditionalFormatting sqref="J55 J60">
    <cfRule type="cellIs" dxfId="3864" priority="14" operator="equal">
      <formula>"IDF"</formula>
    </cfRule>
    <cfRule type="cellIs" dxfId="3863" priority="15" operator="equal">
      <formula>"Costco"</formula>
    </cfRule>
    <cfRule type="cellIs" dxfId="3862" priority="16" operator="equal">
      <formula>"Gutzy"</formula>
    </cfRule>
    <cfRule type="cellIs" dxfId="3861" priority="17" operator="equal">
      <formula>"LCP"</formula>
    </cfRule>
  </conditionalFormatting>
  <conditionalFormatting sqref="J55 J60">
    <cfRule type="cellIs" dxfId="3860" priority="13" operator="equal">
      <formula>"Receiving"</formula>
    </cfRule>
  </conditionalFormatting>
  <conditionalFormatting sqref="J30">
    <cfRule type="cellIs" dxfId="3859" priority="12" operator="equal">
      <formula>"SLC"</formula>
    </cfRule>
  </conditionalFormatting>
  <conditionalFormatting sqref="J30">
    <cfRule type="cellIs" dxfId="3858" priority="8" operator="equal">
      <formula>"IDF"</formula>
    </cfRule>
    <cfRule type="cellIs" dxfId="3857" priority="9" operator="equal">
      <formula>"Costco"</formula>
    </cfRule>
    <cfRule type="cellIs" dxfId="3856" priority="10" operator="equal">
      <formula>"Gutzy"</formula>
    </cfRule>
    <cfRule type="cellIs" dxfId="3855" priority="11" operator="equal">
      <formula>"LCP"</formula>
    </cfRule>
  </conditionalFormatting>
  <conditionalFormatting sqref="J30">
    <cfRule type="cellIs" dxfId="3854" priority="7" operator="equal">
      <formula>"Receiving"</formula>
    </cfRule>
  </conditionalFormatting>
  <conditionalFormatting sqref="J64">
    <cfRule type="cellIs" dxfId="3853" priority="6" operator="equal">
      <formula>"SLC"</formula>
    </cfRule>
  </conditionalFormatting>
  <conditionalFormatting sqref="J64">
    <cfRule type="cellIs" dxfId="3852" priority="2" operator="equal">
      <formula>"IDF"</formula>
    </cfRule>
    <cfRule type="cellIs" dxfId="3851" priority="3" operator="equal">
      <formula>"Costco"</formula>
    </cfRule>
    <cfRule type="cellIs" dxfId="3850" priority="4" operator="equal">
      <formula>"Gutzy"</formula>
    </cfRule>
    <cfRule type="cellIs" dxfId="3849" priority="5" operator="equal">
      <formula>"LCP"</formula>
    </cfRule>
  </conditionalFormatting>
  <conditionalFormatting sqref="J64">
    <cfRule type="cellIs" dxfId="384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4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523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23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1E5423-43DD-4AF8-865C-85EA2DA1E290}">
          <x14:formula1>
            <xm:f>Lists!$A$1:$A$52</xm:f>
          </x14:formula1>
          <xm:sqref>C1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56AF-BFC6-4788-99D9-DA4F68497E0E}">
  <sheetPr codeName="Sheet243">
    <tabColor rgb="FFFF0000"/>
    <pageSetUpPr fitToPage="1"/>
  </sheetPr>
  <dimension ref="A1:BC273"/>
  <sheetViews>
    <sheetView topLeftCell="G45" zoomScale="90" zoomScaleNormal="90" zoomScaleSheetLayoutView="37" workbookViewId="0">
      <selection activeCell="AA50" sqref="AA50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4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272</v>
      </c>
    </row>
    <row r="2" spans="1:36" ht="8.25" customHeight="1" thickBot="1" x14ac:dyDescent="0.3"/>
    <row r="3" spans="1:36" ht="16.5" thickBot="1" x14ac:dyDescent="0.3">
      <c r="A3" s="476">
        <f>VLOOKUP(C1,Lists!A1:B52,2)</f>
        <v>46068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46069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46070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33389</v>
      </c>
      <c r="C5" s="137">
        <v>76260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33405</v>
      </c>
      <c r="L5" s="137">
        <v>76911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337">
        <v>33425</v>
      </c>
      <c r="U5" s="337">
        <v>76960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33390</v>
      </c>
      <c r="C6" s="128">
        <v>76189</v>
      </c>
      <c r="D6" s="128" t="s">
        <v>273</v>
      </c>
      <c r="E6" s="128" t="s">
        <v>70</v>
      </c>
      <c r="F6" s="142"/>
      <c r="G6" s="302"/>
      <c r="H6" s="142"/>
      <c r="I6" s="311"/>
      <c r="J6" s="145" t="s">
        <v>19</v>
      </c>
      <c r="K6" s="205">
        <v>33406</v>
      </c>
      <c r="L6" s="128">
        <v>76922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33426</v>
      </c>
      <c r="U6" s="338">
        <v>76961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33391</v>
      </c>
      <c r="C7" s="128">
        <v>76190</v>
      </c>
      <c r="D7" s="128" t="s">
        <v>273</v>
      </c>
      <c r="E7" s="128" t="s">
        <v>70</v>
      </c>
      <c r="F7" s="142"/>
      <c r="G7" s="302"/>
      <c r="H7" s="142"/>
      <c r="I7" s="312"/>
      <c r="J7" s="145" t="s">
        <v>19</v>
      </c>
      <c r="K7" s="205">
        <v>33407</v>
      </c>
      <c r="L7" s="128">
        <v>76943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33427</v>
      </c>
      <c r="U7" s="128">
        <v>76962</v>
      </c>
      <c r="V7" s="128"/>
      <c r="W7" s="128" t="s">
        <v>62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33392</v>
      </c>
      <c r="C8" s="128">
        <v>76191</v>
      </c>
      <c r="D8" s="128" t="s">
        <v>273</v>
      </c>
      <c r="E8" s="128" t="s">
        <v>70</v>
      </c>
      <c r="F8" s="142"/>
      <c r="G8" s="302"/>
      <c r="H8" s="142"/>
      <c r="I8" s="312"/>
      <c r="J8" s="145" t="s">
        <v>19</v>
      </c>
      <c r="K8" s="205">
        <v>33408</v>
      </c>
      <c r="L8" s="128">
        <v>76954</v>
      </c>
      <c r="M8" s="128"/>
      <c r="N8" s="128" t="s">
        <v>62</v>
      </c>
      <c r="O8" s="142"/>
      <c r="P8" s="302"/>
      <c r="Q8" s="142"/>
      <c r="R8" s="311"/>
      <c r="S8" s="145" t="s">
        <v>19</v>
      </c>
      <c r="T8" s="205">
        <v>33428</v>
      </c>
      <c r="U8" s="172">
        <v>76963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33393</v>
      </c>
      <c r="C9" s="128">
        <v>76192</v>
      </c>
      <c r="D9" s="128" t="s">
        <v>273</v>
      </c>
      <c r="E9" s="128" t="s">
        <v>89</v>
      </c>
      <c r="F9" s="142"/>
      <c r="G9" s="302"/>
      <c r="H9" s="142"/>
      <c r="I9" s="311"/>
      <c r="J9" s="145" t="s">
        <v>19</v>
      </c>
      <c r="K9" s="205">
        <v>33409</v>
      </c>
      <c r="L9" s="128">
        <v>76966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172">
        <v>33429</v>
      </c>
      <c r="U9" s="128">
        <v>76964</v>
      </c>
      <c r="V9" s="128"/>
      <c r="W9" s="128" t="s">
        <v>89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33394</v>
      </c>
      <c r="C10" s="128">
        <v>76194</v>
      </c>
      <c r="D10" s="128"/>
      <c r="E10" s="128" t="s">
        <v>72</v>
      </c>
      <c r="F10" s="142"/>
      <c r="G10" s="302"/>
      <c r="H10" s="142"/>
      <c r="I10" s="309">
        <v>46070</v>
      </c>
      <c r="J10" s="145" t="s">
        <v>19</v>
      </c>
      <c r="K10" s="205">
        <v>33410</v>
      </c>
      <c r="L10" s="128">
        <v>76968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33430</v>
      </c>
      <c r="U10" s="128">
        <v>76965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33395</v>
      </c>
      <c r="C11" s="128">
        <v>76195</v>
      </c>
      <c r="D11" s="128"/>
      <c r="E11" s="128" t="s">
        <v>72</v>
      </c>
      <c r="F11" s="142"/>
      <c r="G11" s="302"/>
      <c r="H11" s="142"/>
      <c r="I11" s="311"/>
      <c r="J11" s="145" t="s">
        <v>19</v>
      </c>
      <c r="K11" s="205">
        <v>33411</v>
      </c>
      <c r="L11" s="128">
        <v>76969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33431</v>
      </c>
      <c r="U11" s="172">
        <v>76967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33396</v>
      </c>
      <c r="C12" s="128">
        <v>76196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33412</v>
      </c>
      <c r="L12" s="128">
        <v>76970</v>
      </c>
      <c r="M12" s="128"/>
      <c r="N12" s="128" t="s">
        <v>62</v>
      </c>
      <c r="O12" s="142"/>
      <c r="P12" s="302"/>
      <c r="Q12" s="142"/>
      <c r="R12" s="311"/>
      <c r="S12" s="145" t="s">
        <v>19</v>
      </c>
      <c r="T12" s="205">
        <v>33432</v>
      </c>
      <c r="U12" s="128">
        <v>77004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33397</v>
      </c>
      <c r="C13" s="128">
        <v>76197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33413</v>
      </c>
      <c r="L13" s="128">
        <v>76971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172">
        <v>33433</v>
      </c>
      <c r="U13" s="128">
        <v>77005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33398</v>
      </c>
      <c r="C14" s="128">
        <v>76198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33414</v>
      </c>
      <c r="L14" s="128">
        <v>76972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172">
        <v>33434</v>
      </c>
      <c r="U14" s="128">
        <v>77006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33399</v>
      </c>
      <c r="C15" s="128">
        <v>76199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05">
        <v>33415</v>
      </c>
      <c r="L15" s="128">
        <v>76973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33435</v>
      </c>
      <c r="U15" s="128">
        <v>77007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33400</v>
      </c>
      <c r="C16" s="128">
        <v>76200</v>
      </c>
      <c r="D16" s="128"/>
      <c r="E16" s="128" t="s">
        <v>62</v>
      </c>
      <c r="F16" s="142"/>
      <c r="G16" s="302"/>
      <c r="H16" s="142"/>
      <c r="I16" s="311"/>
      <c r="J16" s="145" t="s">
        <v>19</v>
      </c>
      <c r="K16" s="205">
        <v>33416</v>
      </c>
      <c r="L16" s="148">
        <v>76974</v>
      </c>
      <c r="M16" s="128"/>
      <c r="N16" s="128" t="s">
        <v>72</v>
      </c>
      <c r="O16" s="142"/>
      <c r="P16" s="302"/>
      <c r="Q16" s="142"/>
      <c r="R16" s="311"/>
      <c r="S16" s="145" t="s">
        <v>19</v>
      </c>
      <c r="T16" s="205">
        <v>33436</v>
      </c>
      <c r="U16" s="128">
        <v>77008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128">
        <v>33401</v>
      </c>
      <c r="C17" s="128"/>
      <c r="D17" s="128"/>
      <c r="E17" s="128"/>
      <c r="F17" s="142"/>
      <c r="G17" s="302"/>
      <c r="H17" s="142"/>
      <c r="I17" s="311"/>
      <c r="J17" s="145" t="s">
        <v>19</v>
      </c>
      <c r="K17" s="205">
        <v>33417</v>
      </c>
      <c r="L17" s="172">
        <v>76975</v>
      </c>
      <c r="M17" s="128"/>
      <c r="N17" s="128" t="s">
        <v>71</v>
      </c>
      <c r="O17" s="142"/>
      <c r="P17" s="302"/>
      <c r="Q17" s="142"/>
      <c r="R17" s="311"/>
      <c r="S17" s="145" t="s">
        <v>19</v>
      </c>
      <c r="T17" s="205">
        <v>33437</v>
      </c>
      <c r="U17" s="128">
        <v>77010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128">
        <v>33402</v>
      </c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33418</v>
      </c>
      <c r="L18" s="172">
        <v>76985</v>
      </c>
      <c r="M18" s="128"/>
      <c r="N18" s="128" t="s">
        <v>71</v>
      </c>
      <c r="O18" s="142"/>
      <c r="P18" s="302"/>
      <c r="Q18" s="142"/>
      <c r="R18" s="311"/>
      <c r="S18" s="145" t="s">
        <v>19</v>
      </c>
      <c r="T18" s="205">
        <v>33438</v>
      </c>
      <c r="U18" s="128">
        <v>77011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128">
        <v>33403</v>
      </c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33419</v>
      </c>
      <c r="L19" s="128">
        <v>76986</v>
      </c>
      <c r="M19" s="128"/>
      <c r="N19" s="128" t="s">
        <v>115</v>
      </c>
      <c r="O19" s="142"/>
      <c r="P19" s="302"/>
      <c r="Q19" s="142"/>
      <c r="R19" s="311"/>
      <c r="S19" s="145" t="s">
        <v>19</v>
      </c>
      <c r="T19" s="205">
        <v>33439</v>
      </c>
      <c r="U19" s="128">
        <v>77012</v>
      </c>
      <c r="V19" s="128"/>
      <c r="W19" s="128" t="s">
        <v>115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 t="s">
        <v>22</v>
      </c>
      <c r="B20" s="128">
        <v>33404</v>
      </c>
      <c r="C20" s="128"/>
      <c r="D20" s="128"/>
      <c r="E20" s="128"/>
      <c r="F20" s="142"/>
      <c r="G20" s="302"/>
      <c r="H20" s="142"/>
      <c r="I20" s="311"/>
      <c r="J20" s="145" t="s">
        <v>19</v>
      </c>
      <c r="K20" s="205">
        <v>33420</v>
      </c>
      <c r="L20" s="338">
        <v>76987</v>
      </c>
      <c r="M20" s="128"/>
      <c r="N20" s="128" t="s">
        <v>115</v>
      </c>
      <c r="O20" s="142"/>
      <c r="P20" s="302"/>
      <c r="Q20" s="142"/>
      <c r="R20" s="315"/>
      <c r="S20" s="145" t="s">
        <v>19</v>
      </c>
      <c r="T20" s="205">
        <v>33440</v>
      </c>
      <c r="U20" s="128">
        <v>77013</v>
      </c>
      <c r="V20" s="128"/>
      <c r="W20" s="128" t="s">
        <v>115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19</v>
      </c>
      <c r="K21" s="205">
        <v>33421</v>
      </c>
      <c r="L21" s="128">
        <v>76998</v>
      </c>
      <c r="M21" s="172"/>
      <c r="N21" s="128" t="s">
        <v>115</v>
      </c>
      <c r="O21" s="142"/>
      <c r="P21" s="302"/>
      <c r="Q21" s="142"/>
      <c r="R21" s="311"/>
      <c r="S21" s="145" t="s">
        <v>20</v>
      </c>
      <c r="T21" s="205">
        <v>33441</v>
      </c>
      <c r="U21" s="128">
        <v>77050</v>
      </c>
      <c r="V21" s="128"/>
      <c r="W21" s="128" t="s">
        <v>89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19</v>
      </c>
      <c r="K22" s="205">
        <v>33422</v>
      </c>
      <c r="L22" s="153">
        <v>77009</v>
      </c>
      <c r="M22" s="128"/>
      <c r="N22" s="128" t="s">
        <v>115</v>
      </c>
      <c r="O22" s="142"/>
      <c r="P22" s="302"/>
      <c r="Q22" s="142"/>
      <c r="R22" s="315"/>
      <c r="S22" s="152" t="s">
        <v>20</v>
      </c>
      <c r="T22" s="205">
        <v>33442</v>
      </c>
      <c r="U22" s="153">
        <v>77051</v>
      </c>
      <c r="V22" s="128"/>
      <c r="W22" s="128" t="s">
        <v>89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ht="31.5" customHeight="1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20</v>
      </c>
      <c r="K23" s="205">
        <v>33423</v>
      </c>
      <c r="L23" s="153">
        <v>77052</v>
      </c>
      <c r="M23" s="128"/>
      <c r="N23" s="128" t="s">
        <v>62</v>
      </c>
      <c r="O23" s="142"/>
      <c r="P23" s="302"/>
      <c r="Q23" s="142"/>
      <c r="R23" s="311"/>
      <c r="S23" s="152" t="s">
        <v>22</v>
      </c>
      <c r="T23" s="128">
        <v>33443</v>
      </c>
      <c r="U23" s="586" t="s">
        <v>165</v>
      </c>
      <c r="V23" s="587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30039694</v>
      </c>
      <c r="C24" s="128" t="s">
        <v>13</v>
      </c>
      <c r="D24" s="128"/>
      <c r="E24" s="128"/>
      <c r="F24" s="162" t="s">
        <v>14</v>
      </c>
      <c r="G24" s="128"/>
      <c r="H24" s="142"/>
      <c r="I24" s="311"/>
      <c r="J24" s="152" t="s">
        <v>20</v>
      </c>
      <c r="K24" s="205">
        <v>33424</v>
      </c>
      <c r="L24" s="154">
        <v>77053</v>
      </c>
      <c r="M24" s="141"/>
      <c r="N24" s="141" t="s">
        <v>62</v>
      </c>
      <c r="O24" s="142"/>
      <c r="P24" s="304"/>
      <c r="Q24" s="143"/>
      <c r="R24" s="316"/>
      <c r="S24" s="152" t="s">
        <v>22</v>
      </c>
      <c r="T24" s="128"/>
      <c r="U24" s="588"/>
      <c r="V24" s="589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207">
        <v>30039843</v>
      </c>
      <c r="L25" s="154" t="s">
        <v>81</v>
      </c>
      <c r="M25" s="141"/>
      <c r="N25" s="141"/>
      <c r="O25" s="143"/>
      <c r="P25" s="304"/>
      <c r="Q25" s="143"/>
      <c r="R25" s="316"/>
      <c r="S25" s="145" t="s">
        <v>12</v>
      </c>
      <c r="T25" s="210">
        <v>30039844</v>
      </c>
      <c r="U25" s="153" t="s">
        <v>81</v>
      </c>
      <c r="V25" s="336" t="s">
        <v>274</v>
      </c>
      <c r="W25" s="336" t="s">
        <v>275</v>
      </c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30040112</v>
      </c>
      <c r="L26" s="154" t="s">
        <v>77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308">
        <v>30040075</v>
      </c>
      <c r="U26" s="339" t="s">
        <v>77</v>
      </c>
      <c r="V26" s="245" t="s">
        <v>276</v>
      </c>
      <c r="W26" s="340">
        <v>46074</v>
      </c>
      <c r="X26" s="246" t="s">
        <v>14</v>
      </c>
      <c r="Y26" s="322"/>
      <c r="Z26" s="246"/>
      <c r="AA26" s="309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 t="s">
        <v>12</v>
      </c>
      <c r="T27" s="205">
        <v>30040072</v>
      </c>
      <c r="U27" s="148" t="s">
        <v>77</v>
      </c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56" t="s">
        <v>12</v>
      </c>
      <c r="T29" s="207">
        <v>30039844</v>
      </c>
      <c r="U29" s="154" t="s">
        <v>81</v>
      </c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46071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46072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46073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33445</v>
      </c>
      <c r="C34" s="137">
        <v>76928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33465</v>
      </c>
      <c r="L34" s="137">
        <v>76910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33485</v>
      </c>
      <c r="U34" s="137">
        <v>76906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45">
        <v>33446</v>
      </c>
      <c r="C35" s="245">
        <v>76929</v>
      </c>
      <c r="D35" s="128" t="s">
        <v>277</v>
      </c>
      <c r="E35" s="128" t="s">
        <v>62</v>
      </c>
      <c r="F35" s="142"/>
      <c r="G35" s="302"/>
      <c r="H35" s="142"/>
      <c r="I35" s="311"/>
      <c r="J35" s="145" t="s">
        <v>19</v>
      </c>
      <c r="K35" s="205">
        <v>33466</v>
      </c>
      <c r="L35" s="128">
        <v>76912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33486</v>
      </c>
      <c r="U35" s="128">
        <v>76907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33447</v>
      </c>
      <c r="C36" s="128">
        <v>76930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33467</v>
      </c>
      <c r="L36" s="128">
        <v>76913</v>
      </c>
      <c r="M36" s="128"/>
      <c r="N36" s="128" t="s">
        <v>69</v>
      </c>
      <c r="O36" s="142"/>
      <c r="P36" s="302"/>
      <c r="Q36" s="142"/>
      <c r="R36" s="311"/>
      <c r="S36" s="145" t="s">
        <v>19</v>
      </c>
      <c r="T36" s="205">
        <v>33487</v>
      </c>
      <c r="U36" s="128">
        <v>76908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33448</v>
      </c>
      <c r="C37" s="128">
        <v>76931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33468</v>
      </c>
      <c r="L37" s="128">
        <v>76914</v>
      </c>
      <c r="M37" s="128"/>
      <c r="N37" s="128" t="s">
        <v>89</v>
      </c>
      <c r="O37" s="142"/>
      <c r="P37" s="302"/>
      <c r="Q37" s="142"/>
      <c r="R37" s="311"/>
      <c r="S37" s="145" t="s">
        <v>19</v>
      </c>
      <c r="T37" s="205">
        <v>33488</v>
      </c>
      <c r="U37" s="128">
        <v>76909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33449</v>
      </c>
      <c r="C38" s="128">
        <v>76932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33469</v>
      </c>
      <c r="L38" s="128">
        <v>76915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33489</v>
      </c>
      <c r="U38" s="128">
        <v>76947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33450</v>
      </c>
      <c r="C39" s="128">
        <v>76988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33470</v>
      </c>
      <c r="L39" s="128">
        <v>76916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33490</v>
      </c>
      <c r="U39" s="128">
        <v>76948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33451</v>
      </c>
      <c r="C40" s="128">
        <v>76989</v>
      </c>
      <c r="D40" s="128"/>
      <c r="E40" s="128" t="s">
        <v>69</v>
      </c>
      <c r="F40" s="142"/>
      <c r="G40" s="302"/>
      <c r="H40" s="142"/>
      <c r="I40" s="311"/>
      <c r="J40" s="145" t="s">
        <v>19</v>
      </c>
      <c r="K40" s="205">
        <v>33471</v>
      </c>
      <c r="L40" s="128">
        <v>76917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205">
        <v>33491</v>
      </c>
      <c r="U40" s="128">
        <v>76949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33452</v>
      </c>
      <c r="C41" s="128">
        <v>76990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33472</v>
      </c>
      <c r="L41" s="128">
        <v>76918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33492</v>
      </c>
      <c r="U41" s="128">
        <v>76950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33453</v>
      </c>
      <c r="C42" s="128">
        <v>76991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33473</v>
      </c>
      <c r="L42" s="128">
        <v>76919</v>
      </c>
      <c r="M42" s="128"/>
      <c r="N42" s="128" t="s">
        <v>62</v>
      </c>
      <c r="O42" s="142"/>
      <c r="P42" s="302"/>
      <c r="Q42" s="142"/>
      <c r="R42" s="311"/>
      <c r="S42" s="145" t="s">
        <v>19</v>
      </c>
      <c r="T42" s="205">
        <v>33493</v>
      </c>
      <c r="U42" s="128">
        <v>76951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33454</v>
      </c>
      <c r="C43" s="128">
        <v>76992</v>
      </c>
      <c r="D43" s="128"/>
      <c r="E43" s="128" t="s">
        <v>73</v>
      </c>
      <c r="F43" s="142"/>
      <c r="G43" s="302"/>
      <c r="H43" s="142"/>
      <c r="I43" s="311"/>
      <c r="J43" s="145" t="s">
        <v>19</v>
      </c>
      <c r="K43" s="205">
        <v>33474</v>
      </c>
      <c r="L43" s="128">
        <v>76920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33494</v>
      </c>
      <c r="U43" s="128">
        <v>76952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33455</v>
      </c>
      <c r="C44" s="128">
        <v>76993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33475</v>
      </c>
      <c r="L44" s="128">
        <v>76921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33495</v>
      </c>
      <c r="U44" s="128">
        <v>76953</v>
      </c>
      <c r="V44" s="128"/>
      <c r="W44" s="128" t="s">
        <v>70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33456</v>
      </c>
      <c r="C45" s="148">
        <v>76994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33476</v>
      </c>
      <c r="L45" s="148">
        <v>76923</v>
      </c>
      <c r="M45" s="128"/>
      <c r="N45" s="128" t="s">
        <v>72</v>
      </c>
      <c r="O45" s="142"/>
      <c r="P45" s="302"/>
      <c r="Q45" s="142"/>
      <c r="R45" s="311"/>
      <c r="S45" s="145" t="s">
        <v>19</v>
      </c>
      <c r="T45" s="245">
        <v>33496</v>
      </c>
      <c r="U45" s="148">
        <v>76955</v>
      </c>
      <c r="V45" s="128"/>
      <c r="W45" s="350" t="s">
        <v>72</v>
      </c>
      <c r="X45" s="142" t="s">
        <v>69</v>
      </c>
      <c r="Y45" s="302"/>
      <c r="Z45" s="142"/>
      <c r="AA45" s="309">
        <v>46075</v>
      </c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33457</v>
      </c>
      <c r="C46" s="128">
        <v>76995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33477</v>
      </c>
      <c r="L46" s="128">
        <v>76924</v>
      </c>
      <c r="M46" s="128"/>
      <c r="N46" s="128" t="s">
        <v>72</v>
      </c>
      <c r="O46" s="142"/>
      <c r="P46" s="302"/>
      <c r="Q46" s="142"/>
      <c r="R46" s="311"/>
      <c r="S46" s="145" t="s">
        <v>19</v>
      </c>
      <c r="T46" s="205">
        <v>33497</v>
      </c>
      <c r="U46" s="128">
        <v>76956</v>
      </c>
      <c r="V46" s="128"/>
      <c r="W46" s="128" t="s">
        <v>72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33458</v>
      </c>
      <c r="C47" s="128">
        <v>76996</v>
      </c>
      <c r="D47" s="128"/>
      <c r="E47" s="128" t="s">
        <v>70</v>
      </c>
      <c r="F47" s="142"/>
      <c r="G47" s="302"/>
      <c r="H47" s="142"/>
      <c r="I47" s="311"/>
      <c r="J47" s="145" t="s">
        <v>19</v>
      </c>
      <c r="K47" s="205">
        <v>33478</v>
      </c>
      <c r="L47" s="128">
        <v>76925</v>
      </c>
      <c r="M47" s="128"/>
      <c r="N47" s="128" t="s">
        <v>62</v>
      </c>
      <c r="O47" s="142"/>
      <c r="P47" s="302"/>
      <c r="Q47" s="142"/>
      <c r="R47" s="311"/>
      <c r="S47" s="145" t="s">
        <v>19</v>
      </c>
      <c r="T47" s="205">
        <v>33498</v>
      </c>
      <c r="U47" s="128">
        <v>76957</v>
      </c>
      <c r="V47" s="128"/>
      <c r="W47" s="128" t="s">
        <v>71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33459</v>
      </c>
      <c r="C48" s="128">
        <v>76997</v>
      </c>
      <c r="D48" s="128"/>
      <c r="E48" s="128" t="s">
        <v>72</v>
      </c>
      <c r="F48" s="142"/>
      <c r="G48" s="302"/>
      <c r="H48" s="142"/>
      <c r="I48" s="311"/>
      <c r="J48" s="145" t="s">
        <v>19</v>
      </c>
      <c r="K48" s="205">
        <v>33479</v>
      </c>
      <c r="L48" s="128">
        <v>76926</v>
      </c>
      <c r="M48" s="128"/>
      <c r="N48" s="128" t="s">
        <v>71</v>
      </c>
      <c r="O48" s="142"/>
      <c r="P48" s="302"/>
      <c r="Q48" s="142"/>
      <c r="R48" s="311"/>
      <c r="S48" s="145" t="s">
        <v>19</v>
      </c>
      <c r="T48" s="205">
        <v>33499</v>
      </c>
      <c r="U48" s="128">
        <v>76958</v>
      </c>
      <c r="V48" s="128"/>
      <c r="W48" s="128" t="s">
        <v>71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33460</v>
      </c>
      <c r="C49" s="148">
        <v>76999</v>
      </c>
      <c r="D49" s="128"/>
      <c r="E49" s="128" t="s">
        <v>72</v>
      </c>
      <c r="F49" s="142"/>
      <c r="G49" s="302"/>
      <c r="H49" s="142"/>
      <c r="I49" s="315"/>
      <c r="J49" s="145" t="s">
        <v>19</v>
      </c>
      <c r="K49" s="205">
        <v>33480</v>
      </c>
      <c r="L49" s="148">
        <v>76927</v>
      </c>
      <c r="M49" s="128"/>
      <c r="N49" s="128" t="s">
        <v>71</v>
      </c>
      <c r="O49" s="142"/>
      <c r="P49" s="302"/>
      <c r="Q49" s="142"/>
      <c r="R49" s="315"/>
      <c r="S49" s="145" t="s">
        <v>19</v>
      </c>
      <c r="T49" s="245">
        <v>33500</v>
      </c>
      <c r="U49" s="308">
        <v>76959</v>
      </c>
      <c r="V49" s="245"/>
      <c r="W49" s="245" t="s">
        <v>115</v>
      </c>
      <c r="X49" s="246">
        <v>46078</v>
      </c>
      <c r="Y49" s="302"/>
      <c r="Z49" s="142"/>
      <c r="AA49" s="333">
        <v>46078</v>
      </c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33461</v>
      </c>
      <c r="C50" s="128">
        <v>77000</v>
      </c>
      <c r="D50" s="128"/>
      <c r="E50" s="128" t="s">
        <v>71</v>
      </c>
      <c r="F50" s="142"/>
      <c r="G50" s="302"/>
      <c r="H50" s="142"/>
      <c r="I50" s="311"/>
      <c r="J50" s="152" t="s">
        <v>20</v>
      </c>
      <c r="K50" s="205">
        <v>33481</v>
      </c>
      <c r="L50" s="128">
        <v>77048</v>
      </c>
      <c r="M50" s="128"/>
      <c r="N50" s="128" t="s">
        <v>89</v>
      </c>
      <c r="O50" s="142"/>
      <c r="P50" s="302"/>
      <c r="Q50" s="142"/>
      <c r="R50" s="311"/>
      <c r="S50" s="152" t="s">
        <v>20</v>
      </c>
      <c r="T50" s="205">
        <v>33501</v>
      </c>
      <c r="U50" s="128">
        <v>77046</v>
      </c>
      <c r="V50" s="128"/>
      <c r="W50" s="128" t="s">
        <v>62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19</v>
      </c>
      <c r="B51" s="205">
        <v>33462</v>
      </c>
      <c r="C51" s="153">
        <v>77001</v>
      </c>
      <c r="D51" s="128"/>
      <c r="E51" s="128" t="s">
        <v>71</v>
      </c>
      <c r="F51" s="142"/>
      <c r="G51" s="302"/>
      <c r="H51" s="142"/>
      <c r="I51" s="315"/>
      <c r="J51" s="152" t="s">
        <v>20</v>
      </c>
      <c r="K51" s="245">
        <v>33482</v>
      </c>
      <c r="L51" s="153">
        <v>77049</v>
      </c>
      <c r="M51" s="128"/>
      <c r="N51" s="128" t="s">
        <v>89</v>
      </c>
      <c r="O51" s="246">
        <v>46073</v>
      </c>
      <c r="P51" s="302"/>
      <c r="Q51" s="142"/>
      <c r="R51" s="333">
        <v>46073</v>
      </c>
      <c r="S51" s="152" t="s">
        <v>20</v>
      </c>
      <c r="T51" s="205">
        <v>33502</v>
      </c>
      <c r="U51" s="153">
        <v>77047</v>
      </c>
      <c r="V51" s="128"/>
      <c r="W51" s="128" t="s">
        <v>62</v>
      </c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19</v>
      </c>
      <c r="B52" s="205">
        <v>33463</v>
      </c>
      <c r="C52" s="153">
        <v>77002</v>
      </c>
      <c r="D52" s="128"/>
      <c r="E52" s="128" t="s">
        <v>115</v>
      </c>
      <c r="F52" s="142"/>
      <c r="G52" s="302"/>
      <c r="H52" s="142"/>
      <c r="I52" s="311"/>
      <c r="J52" s="152" t="s">
        <v>22</v>
      </c>
      <c r="K52" s="205">
        <v>33483</v>
      </c>
      <c r="L52" s="153">
        <v>4501348153</v>
      </c>
      <c r="M52" s="128"/>
      <c r="N52" s="128"/>
      <c r="O52" s="142"/>
      <c r="P52" s="302"/>
      <c r="Q52" s="142"/>
      <c r="R52" s="311"/>
      <c r="S52" s="152" t="s">
        <v>22</v>
      </c>
      <c r="T52" s="205">
        <v>33503</v>
      </c>
      <c r="U52" s="153">
        <v>4501348413</v>
      </c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 t="s">
        <v>19</v>
      </c>
      <c r="B53" s="205">
        <v>33464</v>
      </c>
      <c r="C53" s="153">
        <v>77003</v>
      </c>
      <c r="D53" s="141"/>
      <c r="E53" s="141" t="s">
        <v>115</v>
      </c>
      <c r="F53" s="142"/>
      <c r="G53" s="304"/>
      <c r="H53" s="143"/>
      <c r="I53" s="316"/>
      <c r="J53" s="152" t="s">
        <v>22</v>
      </c>
      <c r="K53" s="205">
        <v>33484</v>
      </c>
      <c r="L53" s="154">
        <v>4501348154</v>
      </c>
      <c r="M53" s="141"/>
      <c r="N53" s="141"/>
      <c r="O53" s="142"/>
      <c r="P53" s="304"/>
      <c r="Q53" s="143"/>
      <c r="R53" s="316"/>
      <c r="S53" s="152" t="s">
        <v>22</v>
      </c>
      <c r="T53" s="205">
        <v>33504</v>
      </c>
      <c r="U53" s="154">
        <v>4501348416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30039845</v>
      </c>
      <c r="C54" s="153" t="s">
        <v>81</v>
      </c>
      <c r="D54" s="141"/>
      <c r="E54" s="141"/>
      <c r="F54" s="143"/>
      <c r="G54" s="304"/>
      <c r="H54" s="143"/>
      <c r="I54" s="316"/>
      <c r="J54" s="156" t="s">
        <v>12</v>
      </c>
      <c r="K54" s="207">
        <v>30039846</v>
      </c>
      <c r="L54" s="154" t="s">
        <v>81</v>
      </c>
      <c r="M54" s="141" t="s">
        <v>195</v>
      </c>
      <c r="N54" s="141">
        <v>30040328</v>
      </c>
      <c r="O54" s="143"/>
      <c r="P54" s="304"/>
      <c r="Q54" s="143"/>
      <c r="R54" s="316"/>
      <c r="S54" s="156" t="s">
        <v>12</v>
      </c>
      <c r="T54" s="207">
        <v>30039847</v>
      </c>
      <c r="U54" s="154" t="s">
        <v>81</v>
      </c>
      <c r="V54" s="141" t="s">
        <v>195</v>
      </c>
      <c r="W54" s="207">
        <v>30040329</v>
      </c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45">
        <v>30039994</v>
      </c>
      <c r="C55" s="154" t="s">
        <v>77</v>
      </c>
      <c r="D55" s="296"/>
      <c r="E55" s="296"/>
      <c r="F55" s="341" t="s">
        <v>16</v>
      </c>
      <c r="G55" s="342"/>
      <c r="H55" s="343"/>
      <c r="I55" s="344"/>
      <c r="J55" s="156" t="s">
        <v>12</v>
      </c>
      <c r="K55" s="207">
        <v>30039980</v>
      </c>
      <c r="L55" s="154" t="s">
        <v>94</v>
      </c>
      <c r="M55" s="141"/>
      <c r="N55" s="141"/>
      <c r="O55" s="143" t="s">
        <v>64</v>
      </c>
      <c r="P55" s="304"/>
      <c r="Q55" s="143"/>
      <c r="R55" s="316"/>
      <c r="S55" s="156" t="s">
        <v>12</v>
      </c>
      <c r="T55" s="207">
        <v>30039241</v>
      </c>
      <c r="U55" s="154" t="s">
        <v>77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45">
        <v>30039968</v>
      </c>
      <c r="C56" s="153" t="s">
        <v>79</v>
      </c>
      <c r="D56" s="245"/>
      <c r="E56" s="245"/>
      <c r="F56" s="246" t="s">
        <v>278</v>
      </c>
      <c r="G56" s="318"/>
      <c r="H56" s="211"/>
      <c r="I56" s="317"/>
      <c r="J56" s="152" t="s">
        <v>12</v>
      </c>
      <c r="K56" s="245">
        <v>30040076</v>
      </c>
      <c r="L56" s="153" t="s">
        <v>77</v>
      </c>
      <c r="M56" s="245"/>
      <c r="N56" s="245"/>
      <c r="O56" s="340" t="s">
        <v>14</v>
      </c>
      <c r="Q56" s="142"/>
      <c r="R56" s="309">
        <v>46074</v>
      </c>
      <c r="S56" s="145" t="s">
        <v>12</v>
      </c>
      <c r="T56" s="205">
        <v>30039683</v>
      </c>
      <c r="U56" s="153" t="s">
        <v>13</v>
      </c>
      <c r="V56" s="128"/>
      <c r="W56" s="128"/>
      <c r="X56" s="142" t="s">
        <v>16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22</v>
      </c>
      <c r="B57" s="205">
        <v>33444</v>
      </c>
      <c r="C57" s="148">
        <v>4501347545</v>
      </c>
      <c r="D57" s="128"/>
      <c r="E57" s="128"/>
      <c r="F57" s="142"/>
      <c r="G57" s="302"/>
      <c r="H57" s="142"/>
      <c r="I57" s="311"/>
      <c r="J57" s="156" t="s">
        <v>12</v>
      </c>
      <c r="K57" s="245">
        <v>30040084</v>
      </c>
      <c r="L57" s="148" t="s">
        <v>77</v>
      </c>
      <c r="M57" s="245"/>
      <c r="N57" s="245"/>
      <c r="O57" s="246" t="s">
        <v>78</v>
      </c>
      <c r="P57" s="302"/>
      <c r="Q57" s="142"/>
      <c r="R57" s="309">
        <v>46074</v>
      </c>
      <c r="S57" s="145" t="s">
        <v>12</v>
      </c>
      <c r="T57" s="128">
        <v>30040013</v>
      </c>
      <c r="U57" s="148" t="s">
        <v>77</v>
      </c>
      <c r="V57" s="128"/>
      <c r="W57" s="128"/>
      <c r="X57" s="142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303">
        <v>30040001</v>
      </c>
      <c r="L58" s="300" t="s">
        <v>77</v>
      </c>
      <c r="M58" s="303"/>
      <c r="N58" s="303"/>
      <c r="O58" s="345" t="s">
        <v>65</v>
      </c>
      <c r="P58" s="306"/>
      <c r="Q58" s="297"/>
      <c r="R58" s="351">
        <v>46073</v>
      </c>
      <c r="S58" s="298" t="s">
        <v>12</v>
      </c>
      <c r="T58" s="301">
        <v>30040140</v>
      </c>
      <c r="U58" s="300" t="s">
        <v>94</v>
      </c>
      <c r="V58" s="299" t="s">
        <v>233</v>
      </c>
      <c r="W58" s="299"/>
      <c r="X58" s="297" t="s">
        <v>64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346">
        <v>30039970</v>
      </c>
      <c r="L59" s="348">
        <v>999</v>
      </c>
      <c r="M59" s="346"/>
      <c r="N59" s="346"/>
      <c r="O59" s="347" t="s">
        <v>92</v>
      </c>
      <c r="P59" s="307"/>
      <c r="Q59" s="159"/>
      <c r="R59" s="349">
        <v>46073</v>
      </c>
      <c r="S59" s="157" t="s">
        <v>12</v>
      </c>
      <c r="T59" s="334">
        <v>30039978</v>
      </c>
      <c r="U59" s="158" t="s">
        <v>77</v>
      </c>
      <c r="V59" s="158"/>
      <c r="W59" s="158"/>
      <c r="X59" s="159" t="s">
        <v>14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46074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46068</v>
      </c>
      <c r="M61" s="173">
        <f t="shared" ref="M61:M66" si="0">COUNTIF($A$5:$A$30,N61)</f>
        <v>1</v>
      </c>
      <c r="N61" s="174" t="s">
        <v>18</v>
      </c>
      <c r="O61" s="505">
        <f>J3</f>
        <v>46069</v>
      </c>
      <c r="P61" s="173">
        <f t="shared" ref="P61:P66" si="1">COUNTIF($J$5:$J$30,Q61)</f>
        <v>2</v>
      </c>
      <c r="Q61" s="174" t="s">
        <v>18</v>
      </c>
      <c r="R61" s="508">
        <f>S3</f>
        <v>46070</v>
      </c>
      <c r="S61" s="173">
        <f t="shared" ref="S61:S66" si="2">COUNTIF($S$5:$S$30,T61)</f>
        <v>4</v>
      </c>
      <c r="T61" s="174" t="s">
        <v>18</v>
      </c>
      <c r="U61" s="511">
        <f>A32</f>
        <v>46071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33505</v>
      </c>
      <c r="C62" s="137">
        <v>77045</v>
      </c>
      <c r="D62" s="137"/>
      <c r="E62" s="137" t="s">
        <v>89</v>
      </c>
      <c r="F62" s="142"/>
      <c r="G62" s="304"/>
      <c r="H62" s="143"/>
      <c r="I62" s="310"/>
      <c r="L62" s="503"/>
      <c r="M62" s="175">
        <f t="shared" si="0"/>
        <v>11</v>
      </c>
      <c r="N62" s="176" t="s">
        <v>19</v>
      </c>
      <c r="O62" s="506"/>
      <c r="P62" s="175">
        <f t="shared" si="1"/>
        <v>18</v>
      </c>
      <c r="Q62" s="176" t="s">
        <v>19</v>
      </c>
      <c r="R62" s="509"/>
      <c r="S62" s="175">
        <f t="shared" si="2"/>
        <v>16</v>
      </c>
      <c r="T62" s="176" t="s">
        <v>19</v>
      </c>
      <c r="U62" s="512"/>
      <c r="V62" s="175">
        <f t="shared" si="3"/>
        <v>20</v>
      </c>
      <c r="W62" s="176" t="s">
        <v>19</v>
      </c>
    </row>
    <row r="63" spans="1:43" x14ac:dyDescent="0.25">
      <c r="A63" s="145" t="s">
        <v>19</v>
      </c>
      <c r="B63" s="205">
        <v>33506</v>
      </c>
      <c r="C63" s="128">
        <v>76935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33507</v>
      </c>
      <c r="C64" s="128">
        <v>76936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45">
        <v>33508</v>
      </c>
      <c r="C65" s="128">
        <v>76937</v>
      </c>
      <c r="D65" s="128"/>
      <c r="E65" s="128" t="s">
        <v>72</v>
      </c>
      <c r="F65" s="142"/>
      <c r="G65" s="302"/>
      <c r="H65" s="142"/>
      <c r="I65" s="309">
        <v>46076</v>
      </c>
      <c r="L65" s="503"/>
      <c r="M65" s="175">
        <f t="shared" si="0"/>
        <v>4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1</v>
      </c>
      <c r="W65" s="176" t="s">
        <v>22</v>
      </c>
    </row>
    <row r="66" spans="1:23" x14ac:dyDescent="0.25">
      <c r="A66" s="145" t="s">
        <v>19</v>
      </c>
      <c r="B66" s="205">
        <v>33509</v>
      </c>
      <c r="C66" s="128">
        <v>76938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45">
        <v>33510</v>
      </c>
      <c r="C67" s="128">
        <v>76939</v>
      </c>
      <c r="D67" s="128"/>
      <c r="E67" s="128" t="s">
        <v>72</v>
      </c>
      <c r="F67" s="142"/>
      <c r="G67" s="302"/>
      <c r="H67" s="142"/>
      <c r="I67" s="309">
        <v>46076</v>
      </c>
      <c r="L67" s="504"/>
      <c r="M67" s="177">
        <f>SUM(M61:M66)</f>
        <v>17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24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33511</v>
      </c>
      <c r="C68" s="128">
        <v>76940</v>
      </c>
      <c r="D68" s="128"/>
      <c r="E68" s="128" t="s">
        <v>69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33512</v>
      </c>
      <c r="C69" s="128">
        <v>76941</v>
      </c>
      <c r="D69" s="128"/>
      <c r="E69" s="128" t="s">
        <v>62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33513</v>
      </c>
      <c r="C70" s="128">
        <v>76942</v>
      </c>
      <c r="D70" s="128"/>
      <c r="E70" s="128" t="s">
        <v>69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33514</v>
      </c>
      <c r="C71" s="128">
        <v>76944</v>
      </c>
      <c r="D71" s="128"/>
      <c r="E71" s="128" t="s">
        <v>71</v>
      </c>
      <c r="F71" s="142"/>
      <c r="G71" s="302"/>
      <c r="H71" s="142"/>
      <c r="I71" s="311"/>
      <c r="L71" s="514">
        <f>J32</f>
        <v>46072</v>
      </c>
      <c r="M71" s="173">
        <f t="shared" ref="M71:M76" si="4">COUNTIF($J$34:$J$59,N71)</f>
        <v>6</v>
      </c>
      <c r="N71" s="174" t="s">
        <v>18</v>
      </c>
      <c r="O71" s="517">
        <f>S32</f>
        <v>46073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WW08</v>
      </c>
      <c r="V71" s="173">
        <f>SUM(M61,P61,S61,V61,S71,P71,M71)</f>
        <v>26</v>
      </c>
      <c r="W71" s="174" t="s">
        <v>18</v>
      </c>
    </row>
    <row r="72" spans="1:23" x14ac:dyDescent="0.25">
      <c r="A72" s="145" t="s">
        <v>19</v>
      </c>
      <c r="B72" s="205">
        <v>33515</v>
      </c>
      <c r="C72" s="128">
        <v>76945</v>
      </c>
      <c r="D72" s="128"/>
      <c r="E72" s="128" t="s">
        <v>115</v>
      </c>
      <c r="F72" s="142"/>
      <c r="G72" s="302"/>
      <c r="H72" s="142"/>
      <c r="I72" s="311"/>
      <c r="L72" s="515"/>
      <c r="M72" s="175">
        <f t="shared" si="4"/>
        <v>16</v>
      </c>
      <c r="N72" s="176" t="s">
        <v>19</v>
      </c>
      <c r="O72" s="518"/>
      <c r="P72" s="175">
        <f>COUNTIF($S$34:$S$57,Q72)</f>
        <v>16</v>
      </c>
      <c r="Q72" s="176" t="s">
        <v>19</v>
      </c>
      <c r="R72" s="521"/>
      <c r="S72" s="175">
        <f t="shared" si="5"/>
        <v>11</v>
      </c>
      <c r="T72" s="176" t="s">
        <v>19</v>
      </c>
      <c r="U72" s="524"/>
      <c r="V72" s="175">
        <f>SUM(M62,P62,S62,V62,M72,P72,S72)</f>
        <v>108</v>
      </c>
      <c r="W72" s="176" t="s">
        <v>19</v>
      </c>
    </row>
    <row r="73" spans="1:23" x14ac:dyDescent="0.25">
      <c r="A73" s="145" t="s">
        <v>19</v>
      </c>
      <c r="B73" s="205">
        <v>33516</v>
      </c>
      <c r="C73" s="148">
        <v>76946</v>
      </c>
      <c r="D73" s="128"/>
      <c r="E73" s="128" t="s">
        <v>115</v>
      </c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33517</v>
      </c>
      <c r="C74" s="128">
        <v>4501348414</v>
      </c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33518</v>
      </c>
      <c r="C75" s="128">
        <v>4501348415</v>
      </c>
      <c r="D75" s="128"/>
      <c r="E75" s="128"/>
      <c r="F75" s="142"/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2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15</v>
      </c>
      <c r="W75" s="176" t="s">
        <v>22</v>
      </c>
    </row>
    <row r="76" spans="1:23" x14ac:dyDescent="0.25">
      <c r="A76" s="145" t="s">
        <v>22</v>
      </c>
      <c r="B76" s="205">
        <v>33519</v>
      </c>
      <c r="C76" s="128">
        <v>4501348417</v>
      </c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 t="s">
        <v>22</v>
      </c>
      <c r="B77" s="205">
        <v>33520</v>
      </c>
      <c r="C77" s="148">
        <v>4501348418</v>
      </c>
      <c r="D77" s="128"/>
      <c r="E77" s="128"/>
      <c r="F77" s="142"/>
      <c r="G77" s="302"/>
      <c r="H77" s="142"/>
      <c r="I77" s="315"/>
      <c r="L77" s="516"/>
      <c r="M77" s="177">
        <f>SUM(M71:M76)</f>
        <v>26</v>
      </c>
      <c r="N77" s="178" t="s">
        <v>24</v>
      </c>
      <c r="O77" s="519"/>
      <c r="P77" s="177">
        <f>SUM(P71:P76)</f>
        <v>26</v>
      </c>
      <c r="Q77" s="178" t="s">
        <v>24</v>
      </c>
      <c r="R77" s="522"/>
      <c r="S77" s="177">
        <f>SUM(S71:S76)</f>
        <v>20</v>
      </c>
      <c r="T77" s="178" t="s">
        <v>24</v>
      </c>
      <c r="U77" s="525"/>
      <c r="V77" s="177">
        <f>SUM(V71:V76)</f>
        <v>159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 t="s">
        <v>12</v>
      </c>
      <c r="B80" s="128">
        <v>30040075</v>
      </c>
      <c r="C80" s="153" t="s">
        <v>77</v>
      </c>
      <c r="D80" s="128"/>
      <c r="E80" s="128"/>
      <c r="F80" s="142" t="s">
        <v>64</v>
      </c>
      <c r="G80" s="302"/>
      <c r="H80" s="142"/>
      <c r="I80" s="311"/>
    </row>
    <row r="81" spans="1:10" x14ac:dyDescent="0.25">
      <c r="A81" s="152" t="s">
        <v>12</v>
      </c>
      <c r="B81" s="141">
        <v>30040114</v>
      </c>
      <c r="C81" s="154" t="s">
        <v>81</v>
      </c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141">
        <v>30039983</v>
      </c>
      <c r="C82" s="154" t="s">
        <v>94</v>
      </c>
      <c r="D82" s="141"/>
      <c r="E82" s="141"/>
      <c r="F82" s="143" t="s">
        <v>16</v>
      </c>
      <c r="G82" s="304"/>
      <c r="H82" s="143"/>
      <c r="I82" s="316"/>
    </row>
    <row r="83" spans="1:10" x14ac:dyDescent="0.25">
      <c r="A83" s="156" t="s">
        <v>12</v>
      </c>
      <c r="B83" s="141">
        <v>30039968</v>
      </c>
      <c r="C83" s="154" t="s">
        <v>79</v>
      </c>
      <c r="D83" s="141" t="s">
        <v>279</v>
      </c>
      <c r="E83" s="141"/>
      <c r="F83" s="143" t="s">
        <v>64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1</v>
      </c>
      <c r="C90" s="188">
        <f t="shared" si="6"/>
        <v>11</v>
      </c>
      <c r="D90" s="188">
        <f t="shared" si="6"/>
        <v>1</v>
      </c>
      <c r="E90" s="188">
        <f t="shared" si="6"/>
        <v>0</v>
      </c>
      <c r="F90" s="188">
        <f t="shared" si="6"/>
        <v>4</v>
      </c>
      <c r="G90" s="188">
        <f t="shared" si="6"/>
        <v>0</v>
      </c>
      <c r="H90" s="189">
        <f t="shared" ref="H90:H96" si="7">SUM(B90:G90)</f>
        <v>17</v>
      </c>
      <c r="J90" s="189">
        <f>SUM(C90:G90)</f>
        <v>16</v>
      </c>
    </row>
    <row r="91" spans="1:10" x14ac:dyDescent="0.25">
      <c r="A91" s="190" t="s">
        <v>28</v>
      </c>
      <c r="B91" s="188">
        <f t="shared" ref="B91:G91" si="8">COUNTIF($J$5:$J$30,B89)</f>
        <v>2</v>
      </c>
      <c r="C91" s="188">
        <f t="shared" si="8"/>
        <v>18</v>
      </c>
      <c r="D91" s="188">
        <f t="shared" si="8"/>
        <v>2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22</v>
      </c>
      <c r="J91" s="189">
        <f t="shared" ref="J91:J96" si="9">SUM(C91:G91)</f>
        <v>20</v>
      </c>
    </row>
    <row r="92" spans="1:10" x14ac:dyDescent="0.25">
      <c r="A92" s="191" t="s">
        <v>29</v>
      </c>
      <c r="B92" s="188">
        <f t="shared" ref="B92:G92" si="10">COUNTIF($S$5:$S$30,B89)</f>
        <v>4</v>
      </c>
      <c r="C92" s="188">
        <f t="shared" si="10"/>
        <v>16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0</v>
      </c>
      <c r="H92" s="189">
        <f t="shared" si="7"/>
        <v>24</v>
      </c>
      <c r="J92" s="189">
        <f t="shared" si="9"/>
        <v>20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20</v>
      </c>
      <c r="D93" s="188">
        <f t="shared" si="11"/>
        <v>0</v>
      </c>
      <c r="E93" s="188">
        <f t="shared" si="11"/>
        <v>0</v>
      </c>
      <c r="F93" s="188">
        <f t="shared" si="11"/>
        <v>1</v>
      </c>
      <c r="G93" s="188">
        <f t="shared" si="11"/>
        <v>0</v>
      </c>
      <c r="H93" s="189">
        <f t="shared" si="7"/>
        <v>24</v>
      </c>
      <c r="J93" s="189">
        <f t="shared" si="9"/>
        <v>21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16</v>
      </c>
      <c r="D94" s="188">
        <f t="shared" si="12"/>
        <v>2</v>
      </c>
      <c r="E94" s="188">
        <f t="shared" si="12"/>
        <v>0</v>
      </c>
      <c r="F94" s="188">
        <f t="shared" si="12"/>
        <v>2</v>
      </c>
      <c r="G94" s="188">
        <f t="shared" si="12"/>
        <v>0</v>
      </c>
      <c r="H94" s="189">
        <f t="shared" si="7"/>
        <v>26</v>
      </c>
      <c r="J94" s="189">
        <f t="shared" si="9"/>
        <v>20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16</v>
      </c>
      <c r="D95" s="188">
        <f t="shared" si="13"/>
        <v>2</v>
      </c>
      <c r="E95" s="188">
        <f t="shared" si="13"/>
        <v>0</v>
      </c>
      <c r="F95" s="188">
        <f t="shared" si="13"/>
        <v>2</v>
      </c>
      <c r="G95" s="188">
        <f t="shared" si="13"/>
        <v>0</v>
      </c>
      <c r="H95" s="189">
        <f t="shared" si="7"/>
        <v>26</v>
      </c>
      <c r="J95" s="189">
        <f t="shared" si="9"/>
        <v>20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11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0</v>
      </c>
      <c r="H96" s="189">
        <f t="shared" si="7"/>
        <v>20</v>
      </c>
      <c r="J96" s="189">
        <f t="shared" si="9"/>
        <v>16</v>
      </c>
    </row>
    <row r="97" spans="1:47" ht="16.5" thickBot="1" x14ac:dyDescent="0.3">
      <c r="A97" s="186" t="s">
        <v>24</v>
      </c>
      <c r="B97" s="196">
        <f t="shared" ref="B97:H97" si="15">SUM(B90:B96)</f>
        <v>26</v>
      </c>
      <c r="C97" s="196">
        <f t="shared" si="15"/>
        <v>108</v>
      </c>
      <c r="D97" s="196">
        <f t="shared" si="15"/>
        <v>10</v>
      </c>
      <c r="E97" s="196">
        <f t="shared" si="15"/>
        <v>0</v>
      </c>
      <c r="F97" s="196">
        <f t="shared" si="15"/>
        <v>15</v>
      </c>
      <c r="G97" s="196">
        <f t="shared" si="15"/>
        <v>0</v>
      </c>
      <c r="H97" s="179">
        <f t="shared" si="15"/>
        <v>159</v>
      </c>
      <c r="J97" s="179">
        <f>SUM(J90:J96)</f>
        <v>133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33389</v>
      </c>
      <c r="B101" s="197">
        <f t="shared" si="16"/>
        <v>76260</v>
      </c>
      <c r="C101" s="198">
        <f>IF(B5="","",$A$3)</f>
        <v>46068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33405</v>
      </c>
      <c r="J101" s="197">
        <f t="shared" si="17"/>
        <v>76911</v>
      </c>
      <c r="K101" s="198">
        <f t="shared" ref="K101:K106" si="18">IF(K5="","",$J$3)</f>
        <v>46069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33425</v>
      </c>
      <c r="R101" s="197">
        <f t="shared" si="23"/>
        <v>76960</v>
      </c>
      <c r="S101" s="198">
        <f t="shared" ref="S101:S106" si="24">IF(T5="","",$S$3)</f>
        <v>46070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33445</v>
      </c>
      <c r="Z101" s="197">
        <f t="shared" si="29"/>
        <v>76928</v>
      </c>
      <c r="AA101" s="198">
        <f t="shared" ref="AA101:AA108" si="30">IF(B34="","",$A$32)</f>
        <v>46071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33465</v>
      </c>
      <c r="AH101" s="197">
        <f t="shared" si="35"/>
        <v>76910</v>
      </c>
      <c r="AI101" s="198">
        <f t="shared" ref="AI101:AI108" si="36">IF(K34="","",$J$32)</f>
        <v>46072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33485</v>
      </c>
      <c r="AP101" s="197">
        <f t="shared" si="41"/>
        <v>76906</v>
      </c>
      <c r="AQ101" s="198">
        <f t="shared" ref="AQ101:AQ108" si="42">IF(T34="","",$S$32)</f>
        <v>46073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33390</v>
      </c>
      <c r="B102" s="197">
        <f t="shared" si="16"/>
        <v>76189</v>
      </c>
      <c r="C102" s="198">
        <f>IF(B6="","",$A$3)</f>
        <v>46068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>SHL 280480</v>
      </c>
      <c r="G102" s="197" t="str">
        <f>IF(G6="","",G6)</f>
        <v/>
      </c>
      <c r="H102" s="200">
        <v>2</v>
      </c>
      <c r="I102" s="197">
        <f t="shared" si="17"/>
        <v>33406</v>
      </c>
      <c r="J102" s="197">
        <f t="shared" si="17"/>
        <v>76922</v>
      </c>
      <c r="K102" s="198">
        <f t="shared" si="18"/>
        <v>46069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33426</v>
      </c>
      <c r="R102" s="197">
        <f t="shared" si="23"/>
        <v>76961</v>
      </c>
      <c r="S102" s="198">
        <f t="shared" si="24"/>
        <v>46070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33446</v>
      </c>
      <c r="Z102" s="197">
        <f t="shared" si="29"/>
        <v>76929</v>
      </c>
      <c r="AA102" s="198">
        <f t="shared" si="30"/>
        <v>46071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 xml:space="preserve">cancled. </v>
      </c>
      <c r="AE102" s="197" t="str">
        <f t="shared" si="34"/>
        <v/>
      </c>
      <c r="AF102" s="200"/>
      <c r="AG102" s="197">
        <f t="shared" si="35"/>
        <v>33466</v>
      </c>
      <c r="AH102" s="197">
        <f t="shared" si="35"/>
        <v>76912</v>
      </c>
      <c r="AI102" s="198">
        <f t="shared" si="36"/>
        <v>46072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33486</v>
      </c>
      <c r="AP102" s="197">
        <f t="shared" si="41"/>
        <v>76907</v>
      </c>
      <c r="AQ102" s="198">
        <f t="shared" si="42"/>
        <v>46073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33391</v>
      </c>
      <c r="B103" s="197">
        <f t="shared" si="16"/>
        <v>76190</v>
      </c>
      <c r="C103" s="198">
        <f>IF(B7="","",$A$3)</f>
        <v>46068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>SHL 280480</v>
      </c>
      <c r="G103" s="197" t="str">
        <f>IF(G7="","",G7)</f>
        <v/>
      </c>
      <c r="H103" s="200">
        <v>3</v>
      </c>
      <c r="I103" s="197">
        <f t="shared" si="17"/>
        <v>33407</v>
      </c>
      <c r="J103" s="197">
        <f t="shared" si="17"/>
        <v>76943</v>
      </c>
      <c r="K103" s="198">
        <f t="shared" si="18"/>
        <v>46069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33427</v>
      </c>
      <c r="R103" s="197">
        <f t="shared" si="23"/>
        <v>76962</v>
      </c>
      <c r="S103" s="198">
        <f t="shared" si="24"/>
        <v>46070</v>
      </c>
      <c r="T103" s="197" t="str">
        <f t="shared" si="25"/>
        <v>SLC</v>
      </c>
      <c r="U103" s="197" t="str">
        <f t="shared" si="26"/>
        <v>INTEGRITY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33447</v>
      </c>
      <c r="Z103" s="197">
        <f t="shared" si="29"/>
        <v>76930</v>
      </c>
      <c r="AA103" s="198">
        <f t="shared" si="30"/>
        <v>46071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33467</v>
      </c>
      <c r="AH103" s="197">
        <f t="shared" si="35"/>
        <v>76913</v>
      </c>
      <c r="AI103" s="198">
        <f t="shared" si="36"/>
        <v>46072</v>
      </c>
      <c r="AJ103" s="197" t="str">
        <f t="shared" si="37"/>
        <v>SLC</v>
      </c>
      <c r="AK103" s="197" t="str">
        <f t="shared" si="38"/>
        <v>SAUER</v>
      </c>
      <c r="AL103" s="197" t="str">
        <f t="shared" si="39"/>
        <v/>
      </c>
      <c r="AM103" s="197" t="str">
        <f t="shared" si="40"/>
        <v/>
      </c>
      <c r="AO103" s="197">
        <f t="shared" si="41"/>
        <v>33487</v>
      </c>
      <c r="AP103" s="197">
        <f t="shared" si="41"/>
        <v>76908</v>
      </c>
      <c r="AQ103" s="198">
        <f t="shared" si="42"/>
        <v>46073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33392</v>
      </c>
      <c r="B104" s="197">
        <f t="shared" si="16"/>
        <v>76191</v>
      </c>
      <c r="C104" s="198">
        <f>IF(B8="","",$A$3)</f>
        <v>46068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>SHL 280480</v>
      </c>
      <c r="G104" s="197" t="str">
        <f>IF(G8="","",G8)</f>
        <v/>
      </c>
      <c r="H104" s="200">
        <v>4</v>
      </c>
      <c r="I104" s="197">
        <f t="shared" si="17"/>
        <v>33408</v>
      </c>
      <c r="J104" s="197">
        <f t="shared" si="17"/>
        <v>76954</v>
      </c>
      <c r="K104" s="198">
        <f t="shared" si="18"/>
        <v>46069</v>
      </c>
      <c r="L104" s="197" t="str">
        <f t="shared" si="19"/>
        <v>SLC</v>
      </c>
      <c r="M104" s="197" t="str">
        <f t="shared" si="20"/>
        <v>INTEGRITY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33428</v>
      </c>
      <c r="R104" s="197">
        <f t="shared" si="23"/>
        <v>76963</v>
      </c>
      <c r="S104" s="198">
        <f t="shared" si="24"/>
        <v>46070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33448</v>
      </c>
      <c r="Z104" s="197">
        <f t="shared" si="29"/>
        <v>76931</v>
      </c>
      <c r="AA104" s="198">
        <f t="shared" si="30"/>
        <v>46071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33468</v>
      </c>
      <c r="AH104" s="197">
        <f t="shared" si="35"/>
        <v>76914</v>
      </c>
      <c r="AI104" s="198">
        <f t="shared" si="36"/>
        <v>46072</v>
      </c>
      <c r="AJ104" s="197" t="str">
        <f t="shared" si="37"/>
        <v>SLC</v>
      </c>
      <c r="AK104" s="197" t="str">
        <f t="shared" si="38"/>
        <v>INTEGIRTY</v>
      </c>
      <c r="AL104" s="197" t="str">
        <f t="shared" si="39"/>
        <v/>
      </c>
      <c r="AM104" s="197" t="str">
        <f t="shared" si="40"/>
        <v/>
      </c>
      <c r="AO104" s="197">
        <f t="shared" si="41"/>
        <v>33488</v>
      </c>
      <c r="AP104" s="197">
        <f t="shared" si="41"/>
        <v>76909</v>
      </c>
      <c r="AQ104" s="198">
        <f t="shared" si="42"/>
        <v>46073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33393</v>
      </c>
      <c r="B105" s="197">
        <f t="shared" si="16"/>
        <v>76192</v>
      </c>
      <c r="C105" s="198">
        <f>IF(B9="","",$A$3)</f>
        <v>46068</v>
      </c>
      <c r="D105" s="197" t="str">
        <f>IF(A9="","",A9)</f>
        <v>SLC</v>
      </c>
      <c r="E105" s="197" t="str">
        <f>IF(E9="","",E9)</f>
        <v>INTEGIRTY</v>
      </c>
      <c r="F105" s="197" t="str">
        <f>IF(D9="","",D9)</f>
        <v>SHL 280480</v>
      </c>
      <c r="G105" s="197" t="str">
        <f>IF(G9="","",G9)</f>
        <v/>
      </c>
      <c r="H105" s="200">
        <v>5</v>
      </c>
      <c r="I105" s="197">
        <f t="shared" si="17"/>
        <v>33409</v>
      </c>
      <c r="J105" s="197">
        <f t="shared" si="17"/>
        <v>76966</v>
      </c>
      <c r="K105" s="198">
        <f t="shared" si="18"/>
        <v>46069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33429</v>
      </c>
      <c r="R105" s="197">
        <f t="shared" si="23"/>
        <v>76964</v>
      </c>
      <c r="S105" s="198">
        <f t="shared" si="24"/>
        <v>46070</v>
      </c>
      <c r="T105" s="197" t="str">
        <f t="shared" si="25"/>
        <v>SLC</v>
      </c>
      <c r="U105" s="197" t="str">
        <f t="shared" si="26"/>
        <v>INTEGIRTY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33449</v>
      </c>
      <c r="Z105" s="197">
        <f t="shared" si="29"/>
        <v>76932</v>
      </c>
      <c r="AA105" s="198">
        <f t="shared" si="30"/>
        <v>46071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33469</v>
      </c>
      <c r="AH105" s="197">
        <f t="shared" si="35"/>
        <v>76915</v>
      </c>
      <c r="AI105" s="198">
        <f t="shared" si="36"/>
        <v>46072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33489</v>
      </c>
      <c r="AP105" s="197">
        <f t="shared" si="41"/>
        <v>76947</v>
      </c>
      <c r="AQ105" s="198">
        <f t="shared" si="42"/>
        <v>46073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33398</v>
      </c>
      <c r="B106" s="197">
        <f t="shared" si="47"/>
        <v>76198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SAUER</v>
      </c>
      <c r="F106" s="197" t="str">
        <f t="shared" ref="F106:F115" si="51">IF(D14="","",D14)</f>
        <v/>
      </c>
      <c r="G106" s="197">
        <f t="shared" ref="G106:G115" si="52">IF(C14="","",C14)</f>
        <v>76198</v>
      </c>
      <c r="H106" s="200">
        <v>6</v>
      </c>
      <c r="I106" s="197">
        <f t="shared" si="17"/>
        <v>33410</v>
      </c>
      <c r="J106" s="197">
        <f t="shared" si="17"/>
        <v>76968</v>
      </c>
      <c r="K106" s="198">
        <f t="shared" si="18"/>
        <v>46069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33430</v>
      </c>
      <c r="R106" s="197">
        <f t="shared" si="23"/>
        <v>76965</v>
      </c>
      <c r="S106" s="198">
        <f t="shared" si="24"/>
        <v>46070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33450</v>
      </c>
      <c r="Z106" s="197">
        <f t="shared" si="29"/>
        <v>76988</v>
      </c>
      <c r="AA106" s="198">
        <f t="shared" si="30"/>
        <v>46071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33470</v>
      </c>
      <c r="AH106" s="197">
        <f t="shared" si="35"/>
        <v>76916</v>
      </c>
      <c r="AI106" s="198">
        <f t="shared" si="36"/>
        <v>46072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33490</v>
      </c>
      <c r="AP106" s="197">
        <f t="shared" si="41"/>
        <v>76948</v>
      </c>
      <c r="AQ106" s="198">
        <f t="shared" si="42"/>
        <v>46073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33399</v>
      </c>
      <c r="B107" s="197">
        <f t="shared" si="47"/>
        <v>76199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IDEAL</v>
      </c>
      <c r="F107" s="197" t="str">
        <f t="shared" si="51"/>
        <v/>
      </c>
      <c r="G107" s="197">
        <f t="shared" si="52"/>
        <v>76199</v>
      </c>
      <c r="H107" s="200">
        <v>7</v>
      </c>
      <c r="I107" s="197">
        <f t="shared" ref="I107:J117" si="53">IF(K13="","",K13)</f>
        <v>33413</v>
      </c>
      <c r="J107" s="197">
        <f t="shared" si="53"/>
        <v>76971</v>
      </c>
      <c r="K107" s="198">
        <f t="shared" ref="K107:K117" si="54">IF(K13="","",$J$3)</f>
        <v>46069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33433</v>
      </c>
      <c r="R107" s="197">
        <f t="shared" si="59"/>
        <v>77005</v>
      </c>
      <c r="S107" s="198">
        <f t="shared" ref="S107:S117" si="60">IF(T13="","",$S$3)</f>
        <v>46070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33451</v>
      </c>
      <c r="Z107" s="197">
        <f t="shared" si="29"/>
        <v>76989</v>
      </c>
      <c r="AA107" s="198">
        <f t="shared" si="30"/>
        <v>46071</v>
      </c>
      <c r="AB107" s="197" t="str">
        <f t="shared" si="31"/>
        <v>SLC</v>
      </c>
      <c r="AC107" s="197" t="str">
        <f t="shared" si="32"/>
        <v>SAUER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33471</v>
      </c>
      <c r="AH107" s="197">
        <f t="shared" si="35"/>
        <v>76917</v>
      </c>
      <c r="AI107" s="198">
        <f t="shared" si="36"/>
        <v>46072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33491</v>
      </c>
      <c r="AP107" s="197">
        <f t="shared" si="41"/>
        <v>76949</v>
      </c>
      <c r="AQ107" s="198">
        <f t="shared" si="42"/>
        <v>46073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33400</v>
      </c>
      <c r="B108" s="197">
        <f t="shared" si="47"/>
        <v>76200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INTEGRITY</v>
      </c>
      <c r="F108" s="197" t="str">
        <f t="shared" si="51"/>
        <v/>
      </c>
      <c r="G108" s="197">
        <f t="shared" si="52"/>
        <v>76200</v>
      </c>
      <c r="H108" s="200">
        <v>8</v>
      </c>
      <c r="I108" s="197">
        <f t="shared" si="53"/>
        <v>33414</v>
      </c>
      <c r="J108" s="197">
        <f t="shared" si="53"/>
        <v>76972</v>
      </c>
      <c r="K108" s="198">
        <f t="shared" si="54"/>
        <v>46069</v>
      </c>
      <c r="L108" s="197" t="str">
        <f t="shared" si="55"/>
        <v>SLC</v>
      </c>
      <c r="M108" s="197" t="str">
        <f t="shared" si="56"/>
        <v>HANDY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33434</v>
      </c>
      <c r="R108" s="197">
        <f t="shared" si="59"/>
        <v>77006</v>
      </c>
      <c r="S108" s="198">
        <f t="shared" si="60"/>
        <v>46070</v>
      </c>
      <c r="T108" s="197" t="str">
        <f t="shared" si="61"/>
        <v>SLC</v>
      </c>
      <c r="U108" s="197" t="str">
        <f t="shared" si="62"/>
        <v>HANDY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33452</v>
      </c>
      <c r="Z108" s="197">
        <f t="shared" si="29"/>
        <v>76990</v>
      </c>
      <c r="AA108" s="198">
        <f t="shared" si="30"/>
        <v>46071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33472</v>
      </c>
      <c r="AH108" s="197">
        <f t="shared" si="35"/>
        <v>76918</v>
      </c>
      <c r="AI108" s="198">
        <f t="shared" si="36"/>
        <v>46072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33492</v>
      </c>
      <c r="AP108" s="197">
        <f t="shared" si="41"/>
        <v>76950</v>
      </c>
      <c r="AQ108" s="198">
        <f t="shared" si="42"/>
        <v>46073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33401</v>
      </c>
      <c r="B109" s="197" t="str">
        <f t="shared" si="47"/>
        <v/>
      </c>
      <c r="C109" s="198" t="str">
        <f t="shared" si="48"/>
        <v/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33415</v>
      </c>
      <c r="J109" s="197">
        <f t="shared" si="53"/>
        <v>76973</v>
      </c>
      <c r="K109" s="198">
        <f t="shared" si="54"/>
        <v>46069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33435</v>
      </c>
      <c r="R109" s="197">
        <f t="shared" si="59"/>
        <v>77007</v>
      </c>
      <c r="S109" s="198">
        <f t="shared" si="60"/>
        <v>46070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33455</v>
      </c>
      <c r="Z109" s="197">
        <f t="shared" si="65"/>
        <v>76993</v>
      </c>
      <c r="AA109" s="198">
        <f t="shared" ref="AA109:AA122" si="66">IF(B44="","",$A$32)</f>
        <v>46071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33475</v>
      </c>
      <c r="AH109" s="197">
        <f t="shared" si="71"/>
        <v>76921</v>
      </c>
      <c r="AI109" s="198">
        <f t="shared" ref="AI109:AI122" si="72">IF(K44="","",$J$32)</f>
        <v>46072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33495</v>
      </c>
      <c r="AP109" s="197">
        <f t="shared" si="77"/>
        <v>76953</v>
      </c>
      <c r="AQ109" s="198">
        <f t="shared" ref="AQ109:AQ122" si="78">IF(T44="","",$S$32)</f>
        <v>46073</v>
      </c>
      <c r="AR109" s="197" t="str">
        <f t="shared" ref="AR109:AR122" si="79">IF(S44="","",S44)</f>
        <v>SLC</v>
      </c>
      <c r="AS109" s="197" t="str">
        <f t="shared" ref="AS109:AS122" si="80">IF(W44="","",W44)</f>
        <v>HANDY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>
        <f t="shared" si="47"/>
        <v>33402</v>
      </c>
      <c r="B110" s="197" t="str">
        <f t="shared" si="47"/>
        <v/>
      </c>
      <c r="C110" s="198" t="str">
        <f t="shared" si="48"/>
        <v/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33416</v>
      </c>
      <c r="J110" s="197">
        <f t="shared" si="53"/>
        <v>76974</v>
      </c>
      <c r="K110" s="198">
        <f t="shared" si="54"/>
        <v>46069</v>
      </c>
      <c r="L110" s="197" t="str">
        <f t="shared" si="55"/>
        <v>SLC</v>
      </c>
      <c r="M110" s="197" t="str">
        <f t="shared" si="56"/>
        <v>MAY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33436</v>
      </c>
      <c r="R110" s="197">
        <f t="shared" si="59"/>
        <v>77008</v>
      </c>
      <c r="S110" s="198">
        <f t="shared" si="60"/>
        <v>46070</v>
      </c>
      <c r="T110" s="197" t="str">
        <f t="shared" si="61"/>
        <v>SLC</v>
      </c>
      <c r="U110" s="197" t="str">
        <f t="shared" si="62"/>
        <v>MAY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33456</v>
      </c>
      <c r="Z110" s="197">
        <f t="shared" si="65"/>
        <v>76994</v>
      </c>
      <c r="AA110" s="198">
        <f t="shared" si="66"/>
        <v>46071</v>
      </c>
      <c r="AB110" s="197" t="str">
        <f t="shared" si="67"/>
        <v>SLC</v>
      </c>
      <c r="AC110" s="197" t="str">
        <f t="shared" si="68"/>
        <v>HANDY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33476</v>
      </c>
      <c r="AH110" s="197">
        <f t="shared" si="71"/>
        <v>76923</v>
      </c>
      <c r="AI110" s="198">
        <f t="shared" si="72"/>
        <v>46072</v>
      </c>
      <c r="AJ110" s="197" t="str">
        <f t="shared" si="73"/>
        <v>SLC</v>
      </c>
      <c r="AK110" s="197" t="str">
        <f t="shared" si="74"/>
        <v>MAY</v>
      </c>
      <c r="AL110" s="197" t="str">
        <f t="shared" si="75"/>
        <v/>
      </c>
      <c r="AM110" s="197" t="str">
        <f t="shared" si="76"/>
        <v/>
      </c>
      <c r="AO110" s="197">
        <f t="shared" si="77"/>
        <v>33496</v>
      </c>
      <c r="AP110" s="197">
        <f t="shared" si="77"/>
        <v>76955</v>
      </c>
      <c r="AQ110" s="198">
        <f t="shared" si="78"/>
        <v>46073</v>
      </c>
      <c r="AR110" s="197" t="str">
        <f t="shared" si="79"/>
        <v>SLC</v>
      </c>
      <c r="AS110" s="197" t="str">
        <f t="shared" si="80"/>
        <v>MAY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>
        <f t="shared" si="47"/>
        <v>33403</v>
      </c>
      <c r="B111" s="197" t="str">
        <f t="shared" si="47"/>
        <v/>
      </c>
      <c r="C111" s="198" t="str">
        <f t="shared" si="48"/>
        <v/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33417</v>
      </c>
      <c r="J111" s="197">
        <f t="shared" si="53"/>
        <v>76975</v>
      </c>
      <c r="K111" s="198">
        <f t="shared" si="54"/>
        <v>46069</v>
      </c>
      <c r="L111" s="197" t="str">
        <f t="shared" si="55"/>
        <v>SLC</v>
      </c>
      <c r="M111" s="197" t="str">
        <f t="shared" si="56"/>
        <v>IDEAL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33437</v>
      </c>
      <c r="R111" s="197">
        <f t="shared" si="59"/>
        <v>77010</v>
      </c>
      <c r="S111" s="198">
        <f t="shared" si="60"/>
        <v>46070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33457</v>
      </c>
      <c r="Z111" s="197">
        <f t="shared" si="65"/>
        <v>76995</v>
      </c>
      <c r="AA111" s="198">
        <f t="shared" si="66"/>
        <v>46071</v>
      </c>
      <c r="AB111" s="197" t="str">
        <f t="shared" si="67"/>
        <v>SLC</v>
      </c>
      <c r="AC111" s="197" t="str">
        <f t="shared" si="68"/>
        <v>HANDY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33477</v>
      </c>
      <c r="AH111" s="197">
        <f t="shared" si="71"/>
        <v>76924</v>
      </c>
      <c r="AI111" s="198">
        <f t="shared" si="72"/>
        <v>46072</v>
      </c>
      <c r="AJ111" s="197" t="str">
        <f t="shared" si="73"/>
        <v>SLC</v>
      </c>
      <c r="AK111" s="197" t="str">
        <f t="shared" si="74"/>
        <v>MAY</v>
      </c>
      <c r="AL111" s="197" t="str">
        <f t="shared" si="75"/>
        <v/>
      </c>
      <c r="AM111" s="197" t="str">
        <f t="shared" si="76"/>
        <v/>
      </c>
      <c r="AO111" s="197">
        <f t="shared" si="77"/>
        <v>33497</v>
      </c>
      <c r="AP111" s="197">
        <f t="shared" si="77"/>
        <v>76956</v>
      </c>
      <c r="AQ111" s="198">
        <f t="shared" si="78"/>
        <v>46073</v>
      </c>
      <c r="AR111" s="197" t="str">
        <f t="shared" si="79"/>
        <v>SLC</v>
      </c>
      <c r="AS111" s="197" t="str">
        <f t="shared" si="80"/>
        <v>MAY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>
        <f t="shared" si="47"/>
        <v>33404</v>
      </c>
      <c r="B112" s="197" t="str">
        <f t="shared" si="47"/>
        <v/>
      </c>
      <c r="C112" s="198" t="str">
        <f t="shared" si="48"/>
        <v/>
      </c>
      <c r="D112" s="197" t="str">
        <f t="shared" si="49"/>
        <v>IDF</v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33418</v>
      </c>
      <c r="J112" s="197">
        <f t="shared" si="53"/>
        <v>76985</v>
      </c>
      <c r="K112" s="198">
        <f t="shared" si="54"/>
        <v>46069</v>
      </c>
      <c r="L112" s="197" t="str">
        <f t="shared" si="55"/>
        <v>SLC</v>
      </c>
      <c r="M112" s="197" t="str">
        <f t="shared" si="56"/>
        <v>IDEAL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33438</v>
      </c>
      <c r="R112" s="197">
        <f t="shared" si="59"/>
        <v>77011</v>
      </c>
      <c r="S112" s="198">
        <f t="shared" si="60"/>
        <v>46070</v>
      </c>
      <c r="T112" s="197" t="str">
        <f t="shared" si="61"/>
        <v>SLC</v>
      </c>
      <c r="U112" s="197" t="str">
        <f t="shared" si="62"/>
        <v>IDEAL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33458</v>
      </c>
      <c r="Z112" s="197">
        <f t="shared" si="65"/>
        <v>76996</v>
      </c>
      <c r="AA112" s="198">
        <f t="shared" si="66"/>
        <v>46071</v>
      </c>
      <c r="AB112" s="197" t="str">
        <f t="shared" si="67"/>
        <v>SLC</v>
      </c>
      <c r="AC112" s="197" t="str">
        <f t="shared" si="68"/>
        <v>HANDY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33478</v>
      </c>
      <c r="AH112" s="197">
        <f t="shared" si="71"/>
        <v>76925</v>
      </c>
      <c r="AI112" s="198">
        <f t="shared" si="72"/>
        <v>46072</v>
      </c>
      <c r="AJ112" s="197" t="str">
        <f t="shared" si="73"/>
        <v>SLC</v>
      </c>
      <c r="AK112" s="197" t="str">
        <f t="shared" si="74"/>
        <v>INTEGRITY</v>
      </c>
      <c r="AL112" s="197" t="str">
        <f t="shared" si="75"/>
        <v/>
      </c>
      <c r="AM112" s="197" t="str">
        <f t="shared" si="76"/>
        <v/>
      </c>
      <c r="AO112" s="197">
        <f t="shared" si="77"/>
        <v>33498</v>
      </c>
      <c r="AP112" s="197">
        <f t="shared" si="77"/>
        <v>76957</v>
      </c>
      <c r="AQ112" s="198">
        <f t="shared" si="78"/>
        <v>46073</v>
      </c>
      <c r="AR112" s="197" t="str">
        <f t="shared" si="79"/>
        <v>SLC</v>
      </c>
      <c r="AS112" s="197" t="str">
        <f t="shared" si="80"/>
        <v>IDEAL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33419</v>
      </c>
      <c r="J113" s="197">
        <f t="shared" si="53"/>
        <v>76986</v>
      </c>
      <c r="K113" s="198">
        <f t="shared" si="54"/>
        <v>46069</v>
      </c>
      <c r="L113" s="197" t="str">
        <f t="shared" si="55"/>
        <v>SLC</v>
      </c>
      <c r="M113" s="197" t="str">
        <f t="shared" si="56"/>
        <v>CHR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33439</v>
      </c>
      <c r="R113" s="197">
        <f t="shared" si="59"/>
        <v>77012</v>
      </c>
      <c r="S113" s="198">
        <f t="shared" si="60"/>
        <v>46070</v>
      </c>
      <c r="T113" s="197" t="str">
        <f t="shared" si="61"/>
        <v>SLC</v>
      </c>
      <c r="U113" s="197" t="str">
        <f t="shared" si="62"/>
        <v>CHR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33459</v>
      </c>
      <c r="Z113" s="197">
        <f t="shared" si="65"/>
        <v>76997</v>
      </c>
      <c r="AA113" s="198">
        <f t="shared" si="66"/>
        <v>46071</v>
      </c>
      <c r="AB113" s="197" t="str">
        <f t="shared" si="67"/>
        <v>SLC</v>
      </c>
      <c r="AC113" s="197" t="str">
        <f t="shared" si="68"/>
        <v>MAY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33479</v>
      </c>
      <c r="AH113" s="197">
        <f t="shared" si="71"/>
        <v>76926</v>
      </c>
      <c r="AI113" s="198">
        <f t="shared" si="72"/>
        <v>46072</v>
      </c>
      <c r="AJ113" s="197" t="str">
        <f t="shared" si="73"/>
        <v>SLC</v>
      </c>
      <c r="AK113" s="197" t="str">
        <f t="shared" si="74"/>
        <v>IDEAL</v>
      </c>
      <c r="AL113" s="197" t="str">
        <f t="shared" si="75"/>
        <v/>
      </c>
      <c r="AM113" s="197" t="str">
        <f t="shared" si="76"/>
        <v/>
      </c>
      <c r="AO113" s="197">
        <f t="shared" si="77"/>
        <v>33499</v>
      </c>
      <c r="AP113" s="197">
        <f t="shared" si="77"/>
        <v>76958</v>
      </c>
      <c r="AQ113" s="198">
        <f t="shared" si="78"/>
        <v>46073</v>
      </c>
      <c r="AR113" s="197" t="str">
        <f t="shared" si="79"/>
        <v>SLC</v>
      </c>
      <c r="AS113" s="197" t="str">
        <f t="shared" si="80"/>
        <v>IDEAL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33420</v>
      </c>
      <c r="J114" s="197">
        <f t="shared" si="53"/>
        <v>76987</v>
      </c>
      <c r="K114" s="198">
        <f t="shared" si="54"/>
        <v>46069</v>
      </c>
      <c r="L114" s="197" t="str">
        <f t="shared" si="55"/>
        <v>SLC</v>
      </c>
      <c r="M114" s="197" t="str">
        <f t="shared" si="56"/>
        <v>CHR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33440</v>
      </c>
      <c r="R114" s="197">
        <f t="shared" si="59"/>
        <v>77013</v>
      </c>
      <c r="S114" s="198">
        <f t="shared" si="60"/>
        <v>46070</v>
      </c>
      <c r="T114" s="197" t="str">
        <f t="shared" si="61"/>
        <v>SLC</v>
      </c>
      <c r="U114" s="197" t="str">
        <f t="shared" si="62"/>
        <v>CHR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33460</v>
      </c>
      <c r="Z114" s="197">
        <f t="shared" si="65"/>
        <v>76999</v>
      </c>
      <c r="AA114" s="198">
        <f t="shared" si="66"/>
        <v>46071</v>
      </c>
      <c r="AB114" s="197" t="str">
        <f t="shared" si="67"/>
        <v>SLC</v>
      </c>
      <c r="AC114" s="197" t="str">
        <f t="shared" si="68"/>
        <v>MAY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33480</v>
      </c>
      <c r="AH114" s="197">
        <f t="shared" si="71"/>
        <v>76927</v>
      </c>
      <c r="AI114" s="198">
        <f t="shared" si="72"/>
        <v>46072</v>
      </c>
      <c r="AJ114" s="197" t="str">
        <f t="shared" si="73"/>
        <v>SLC</v>
      </c>
      <c r="AK114" s="197" t="str">
        <f t="shared" si="74"/>
        <v>IDEAL</v>
      </c>
      <c r="AL114" s="197" t="str">
        <f t="shared" si="75"/>
        <v/>
      </c>
      <c r="AM114" s="197" t="str">
        <f t="shared" si="76"/>
        <v/>
      </c>
      <c r="AO114" s="197">
        <f t="shared" si="77"/>
        <v>33500</v>
      </c>
      <c r="AP114" s="197">
        <f t="shared" si="77"/>
        <v>76959</v>
      </c>
      <c r="AQ114" s="198">
        <f t="shared" si="78"/>
        <v>46073</v>
      </c>
      <c r="AR114" s="197" t="str">
        <f t="shared" si="79"/>
        <v>SLC</v>
      </c>
      <c r="AS114" s="197" t="str">
        <f t="shared" si="80"/>
        <v>CHR</v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33421</v>
      </c>
      <c r="J115" s="197">
        <f t="shared" si="53"/>
        <v>76998</v>
      </c>
      <c r="K115" s="198">
        <f t="shared" si="54"/>
        <v>46069</v>
      </c>
      <c r="L115" s="197" t="str">
        <f t="shared" si="55"/>
        <v>SLC</v>
      </c>
      <c r="M115" s="197" t="str">
        <f t="shared" si="56"/>
        <v>CHR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33441</v>
      </c>
      <c r="R115" s="197">
        <f t="shared" si="59"/>
        <v>77050</v>
      </c>
      <c r="S115" s="198">
        <f t="shared" si="60"/>
        <v>46070</v>
      </c>
      <c r="T115" s="197" t="str">
        <f t="shared" si="61"/>
        <v>LCP</v>
      </c>
      <c r="U115" s="197" t="str">
        <f t="shared" si="62"/>
        <v>INTEGIRTY</v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33461</v>
      </c>
      <c r="Z115" s="197">
        <f t="shared" si="65"/>
        <v>77000</v>
      </c>
      <c r="AA115" s="198">
        <f t="shared" si="66"/>
        <v>46071</v>
      </c>
      <c r="AB115" s="197" t="str">
        <f t="shared" si="67"/>
        <v>SLC</v>
      </c>
      <c r="AC115" s="197" t="str">
        <f t="shared" si="68"/>
        <v>IDEAL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33481</v>
      </c>
      <c r="AH115" s="197">
        <f t="shared" si="71"/>
        <v>77048</v>
      </c>
      <c r="AI115" s="198">
        <f t="shared" si="72"/>
        <v>46072</v>
      </c>
      <c r="AJ115" s="197" t="str">
        <f t="shared" si="73"/>
        <v>LCP</v>
      </c>
      <c r="AK115" s="197" t="str">
        <f t="shared" si="74"/>
        <v>INTEGIRTY</v>
      </c>
      <c r="AL115" s="197" t="str">
        <f t="shared" si="75"/>
        <v/>
      </c>
      <c r="AM115" s="197" t="str">
        <f t="shared" si="76"/>
        <v/>
      </c>
      <c r="AO115" s="197">
        <f t="shared" si="77"/>
        <v>33501</v>
      </c>
      <c r="AP115" s="197">
        <f t="shared" si="77"/>
        <v>77046</v>
      </c>
      <c r="AQ115" s="198">
        <f t="shared" si="78"/>
        <v>46073</v>
      </c>
      <c r="AR115" s="197" t="str">
        <f t="shared" si="79"/>
        <v>LCP</v>
      </c>
      <c r="AS115" s="197" t="str">
        <f t="shared" si="80"/>
        <v>INTEGRITY</v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>
        <f t="shared" si="53"/>
        <v>33422</v>
      </c>
      <c r="J116" s="197">
        <f t="shared" si="53"/>
        <v>77009</v>
      </c>
      <c r="K116" s="198">
        <f t="shared" si="54"/>
        <v>46069</v>
      </c>
      <c r="L116" s="197" t="str">
        <f t="shared" si="55"/>
        <v>SLC</v>
      </c>
      <c r="M116" s="197" t="str">
        <f t="shared" si="56"/>
        <v>CHR</v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33442</v>
      </c>
      <c r="R116" s="197">
        <f t="shared" si="59"/>
        <v>77051</v>
      </c>
      <c r="S116" s="198">
        <f t="shared" si="60"/>
        <v>46070</v>
      </c>
      <c r="T116" s="197" t="str">
        <f t="shared" si="61"/>
        <v>LCP</v>
      </c>
      <c r="U116" s="197" t="str">
        <f t="shared" si="62"/>
        <v>INTEGIRTY</v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33462</v>
      </c>
      <c r="Z116" s="197">
        <f t="shared" si="65"/>
        <v>77001</v>
      </c>
      <c r="AA116" s="198">
        <f t="shared" si="66"/>
        <v>46071</v>
      </c>
      <c r="AB116" s="197" t="str">
        <f t="shared" si="67"/>
        <v>SLC</v>
      </c>
      <c r="AC116" s="197" t="str">
        <f t="shared" si="68"/>
        <v>IDEAL</v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33482</v>
      </c>
      <c r="AH116" s="197">
        <f t="shared" si="71"/>
        <v>77049</v>
      </c>
      <c r="AI116" s="198">
        <f t="shared" si="72"/>
        <v>46072</v>
      </c>
      <c r="AJ116" s="197" t="str">
        <f t="shared" si="73"/>
        <v>LCP</v>
      </c>
      <c r="AK116" s="197" t="str">
        <f t="shared" si="74"/>
        <v>INTEGIRTY</v>
      </c>
      <c r="AL116" s="197" t="str">
        <f t="shared" si="75"/>
        <v/>
      </c>
      <c r="AM116" s="197" t="str">
        <f t="shared" si="76"/>
        <v/>
      </c>
      <c r="AO116" s="197">
        <f t="shared" si="77"/>
        <v>33502</v>
      </c>
      <c r="AP116" s="197">
        <f t="shared" si="77"/>
        <v>77047</v>
      </c>
      <c r="AQ116" s="198">
        <f t="shared" si="78"/>
        <v>46073</v>
      </c>
      <c r="AR116" s="197" t="str">
        <f t="shared" si="79"/>
        <v>LCP</v>
      </c>
      <c r="AS116" s="197" t="str">
        <f t="shared" si="80"/>
        <v>INTEGRITY</v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33423</v>
      </c>
      <c r="J117" s="197">
        <f t="shared" si="53"/>
        <v>77052</v>
      </c>
      <c r="K117" s="198">
        <f t="shared" si="54"/>
        <v>46069</v>
      </c>
      <c r="L117" s="197" t="str">
        <f t="shared" si="55"/>
        <v>LCP</v>
      </c>
      <c r="M117" s="197" t="str">
        <f t="shared" si="56"/>
        <v>INTEGRITY</v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33443</v>
      </c>
      <c r="R117" s="197" t="str">
        <f t="shared" si="59"/>
        <v>no shipment</v>
      </c>
      <c r="S117" s="198">
        <f t="shared" si="60"/>
        <v>46070</v>
      </c>
      <c r="T117" s="197" t="str">
        <f t="shared" si="61"/>
        <v>IDF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33463</v>
      </c>
      <c r="Z117" s="197">
        <f t="shared" si="65"/>
        <v>77002</v>
      </c>
      <c r="AA117" s="198">
        <f t="shared" si="66"/>
        <v>46071</v>
      </c>
      <c r="AB117" s="197" t="str">
        <f t="shared" si="67"/>
        <v>SLC</v>
      </c>
      <c r="AC117" s="197" t="str">
        <f t="shared" si="68"/>
        <v>CHR</v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33483</v>
      </c>
      <c r="AH117" s="197">
        <f t="shared" si="71"/>
        <v>4501348153</v>
      </c>
      <c r="AI117" s="198">
        <f t="shared" si="72"/>
        <v>46072</v>
      </c>
      <c r="AJ117" s="197" t="str">
        <f t="shared" si="73"/>
        <v>IDF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>
        <f t="shared" si="77"/>
        <v>33503</v>
      </c>
      <c r="AP117" s="197">
        <f t="shared" si="77"/>
        <v>4501348413</v>
      </c>
      <c r="AQ117" s="198">
        <f t="shared" si="78"/>
        <v>46073</v>
      </c>
      <c r="AR117" s="197" t="str">
        <f t="shared" si="79"/>
        <v>IDF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30039843</v>
      </c>
      <c r="J118" s="197" t="str">
        <f t="shared" si="84"/>
        <v>CHEP</v>
      </c>
      <c r="K118" s="198">
        <f>IF(K25="","",$J$3)</f>
        <v>46069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30039844</v>
      </c>
      <c r="R118" s="197" t="str">
        <f t="shared" si="85"/>
        <v>CHEP</v>
      </c>
      <c r="S118" s="198">
        <f>IF(T25="","",$S$3)</f>
        <v>46070</v>
      </c>
      <c r="T118" s="197" t="str">
        <f>IF(S25="","",S25)</f>
        <v>RECEIVING</v>
      </c>
      <c r="U118" s="197" t="str">
        <f>IF(W25="","",W25)</f>
        <v>RETURN CHEP</v>
      </c>
      <c r="V118" s="197" t="str">
        <f>IF(V25="","",V25)</f>
        <v>R 2.17.26</v>
      </c>
      <c r="W118" s="197" t="str">
        <f>IF(Y25="","",Y25)</f>
        <v/>
      </c>
      <c r="X118" s="200"/>
      <c r="Y118" s="197">
        <f t="shared" si="65"/>
        <v>33464</v>
      </c>
      <c r="Z118" s="197">
        <f t="shared" si="65"/>
        <v>77003</v>
      </c>
      <c r="AA118" s="198">
        <f t="shared" si="66"/>
        <v>46071</v>
      </c>
      <c r="AB118" s="197" t="str">
        <f t="shared" si="67"/>
        <v>SLC</v>
      </c>
      <c r="AC118" s="197" t="str">
        <f t="shared" si="68"/>
        <v>CHR</v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33484</v>
      </c>
      <c r="AH118" s="197">
        <f t="shared" si="71"/>
        <v>4501348154</v>
      </c>
      <c r="AI118" s="198">
        <f t="shared" si="72"/>
        <v>46072</v>
      </c>
      <c r="AJ118" s="197" t="str">
        <f t="shared" si="73"/>
        <v>IDF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33504</v>
      </c>
      <c r="AP118" s="197">
        <f t="shared" si="77"/>
        <v>4501348416</v>
      </c>
      <c r="AQ118" s="198">
        <f t="shared" si="78"/>
        <v>46073</v>
      </c>
      <c r="AR118" s="197" t="str">
        <f t="shared" si="79"/>
        <v>IDF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30040112</v>
      </c>
      <c r="J119" s="197" t="str">
        <f t="shared" si="84"/>
        <v>GPI</v>
      </c>
      <c r="K119" s="198">
        <f>IF(K26="","",$J$3)</f>
        <v>46069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30040075</v>
      </c>
      <c r="R119" s="197" t="str">
        <f t="shared" si="85"/>
        <v>GPI</v>
      </c>
      <c r="S119" s="198">
        <f>IF(T26="","",$S$3)</f>
        <v>46070</v>
      </c>
      <c r="T119" s="197" t="str">
        <f>IF(S26="","",S26)</f>
        <v>RECEIVING</v>
      </c>
      <c r="U119" s="197">
        <f>IF(W26="","",W26)</f>
        <v>46074</v>
      </c>
      <c r="V119" s="197" t="str">
        <f>IF(V26="","",V26)</f>
        <v xml:space="preserve">RESCHEDULED </v>
      </c>
      <c r="W119" s="197" t="str">
        <f>IF(Y26="","",Y26)</f>
        <v/>
      </c>
      <c r="X119" s="200"/>
      <c r="Y119" s="197">
        <f t="shared" si="65"/>
        <v>30039845</v>
      </c>
      <c r="Z119" s="197" t="str">
        <f t="shared" si="65"/>
        <v>CHEP</v>
      </c>
      <c r="AA119" s="198">
        <f t="shared" si="66"/>
        <v>46071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30039846</v>
      </c>
      <c r="AH119" s="197" t="str">
        <f t="shared" si="71"/>
        <v>CHEP</v>
      </c>
      <c r="AI119" s="198">
        <f t="shared" si="72"/>
        <v>46072</v>
      </c>
      <c r="AJ119" s="197" t="str">
        <f t="shared" si="73"/>
        <v>RECEIVING</v>
      </c>
      <c r="AK119" s="197">
        <f t="shared" si="74"/>
        <v>30040328</v>
      </c>
      <c r="AL119" s="197" t="str">
        <f t="shared" si="75"/>
        <v>*2</v>
      </c>
      <c r="AM119" s="197" t="str">
        <f t="shared" si="76"/>
        <v/>
      </c>
      <c r="AO119" s="197">
        <f t="shared" si="77"/>
        <v>30039847</v>
      </c>
      <c r="AP119" s="197" t="str">
        <f t="shared" si="77"/>
        <v>CHEP</v>
      </c>
      <c r="AQ119" s="198">
        <f t="shared" si="78"/>
        <v>46073</v>
      </c>
      <c r="AR119" s="197" t="str">
        <f t="shared" si="79"/>
        <v>RECEIVING</v>
      </c>
      <c r="AS119" s="197">
        <f t="shared" si="80"/>
        <v>30040329</v>
      </c>
      <c r="AT119" s="197" t="str">
        <f t="shared" si="81"/>
        <v>*2</v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30040072</v>
      </c>
      <c r="R120" s="197" t="str">
        <f t="shared" si="85"/>
        <v>GPI</v>
      </c>
      <c r="S120" s="198">
        <f>IF(T27="","",$S$3)</f>
        <v>46070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30039994</v>
      </c>
      <c r="Z120" s="197" t="str">
        <f t="shared" si="65"/>
        <v>GPI</v>
      </c>
      <c r="AA120" s="198">
        <f t="shared" si="66"/>
        <v>46071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30039980</v>
      </c>
      <c r="AH120" s="197" t="str">
        <f t="shared" si="71"/>
        <v>PCA</v>
      </c>
      <c r="AI120" s="198">
        <f t="shared" si="72"/>
        <v>46072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30039241</v>
      </c>
      <c r="AP120" s="197" t="str">
        <f t="shared" si="77"/>
        <v>GPI</v>
      </c>
      <c r="AQ120" s="198">
        <f t="shared" si="78"/>
        <v>46073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30039968</v>
      </c>
      <c r="Z121" s="197" t="str">
        <f t="shared" si="65"/>
        <v>AMCOR</v>
      </c>
      <c r="AA121" s="198">
        <f t="shared" si="66"/>
        <v>46071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30040076</v>
      </c>
      <c r="AH121" s="197" t="str">
        <f t="shared" si="71"/>
        <v>GPI</v>
      </c>
      <c r="AI121" s="198">
        <f t="shared" si="72"/>
        <v>46072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77"/>
        <v>30039683</v>
      </c>
      <c r="AP121" s="197" t="str">
        <f t="shared" si="77"/>
        <v>CAPS</v>
      </c>
      <c r="AQ121" s="198">
        <f t="shared" si="78"/>
        <v>46073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33444</v>
      </c>
      <c r="Z122" s="197">
        <f t="shared" si="65"/>
        <v>4501347545</v>
      </c>
      <c r="AA122" s="198">
        <f t="shared" si="66"/>
        <v>46071</v>
      </c>
      <c r="AB122" s="197" t="str">
        <f t="shared" si="67"/>
        <v>IDF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30040084</v>
      </c>
      <c r="AH122" s="197" t="str">
        <f t="shared" si="71"/>
        <v>GPI</v>
      </c>
      <c r="AI122" s="198">
        <f t="shared" si="72"/>
        <v>46072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30040013</v>
      </c>
      <c r="AP122" s="197" t="str">
        <f t="shared" si="77"/>
        <v>GPI</v>
      </c>
      <c r="AQ122" s="198">
        <f t="shared" si="78"/>
        <v>46073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76260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76189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76190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76191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76192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76194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76197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76198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76199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76200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76928</v>
      </c>
      <c r="B153" s="202">
        <f t="shared" si="94"/>
        <v>0</v>
      </c>
    </row>
    <row r="154" spans="1:45" x14ac:dyDescent="0.25">
      <c r="A154" s="200">
        <f t="shared" si="93"/>
        <v>76929</v>
      </c>
      <c r="B154" s="202">
        <f t="shared" si="94"/>
        <v>0</v>
      </c>
    </row>
    <row r="155" spans="1:45" x14ac:dyDescent="0.25">
      <c r="A155" s="200">
        <f t="shared" si="93"/>
        <v>76930</v>
      </c>
      <c r="B155" s="202">
        <f t="shared" si="94"/>
        <v>0</v>
      </c>
    </row>
    <row r="156" spans="1:45" x14ac:dyDescent="0.25">
      <c r="A156" s="200">
        <f t="shared" si="93"/>
        <v>76931</v>
      </c>
      <c r="B156" s="202">
        <f t="shared" si="94"/>
        <v>0</v>
      </c>
    </row>
    <row r="157" spans="1:45" x14ac:dyDescent="0.25">
      <c r="A157" s="200">
        <f t="shared" si="93"/>
        <v>76932</v>
      </c>
      <c r="B157" s="202">
        <f t="shared" si="94"/>
        <v>0</v>
      </c>
    </row>
    <row r="158" spans="1:45" x14ac:dyDescent="0.25">
      <c r="A158" s="200">
        <f t="shared" si="93"/>
        <v>76988</v>
      </c>
      <c r="B158" s="202">
        <f t="shared" si="94"/>
        <v>0</v>
      </c>
    </row>
    <row r="159" spans="1:45" x14ac:dyDescent="0.25">
      <c r="A159" s="200">
        <f t="shared" si="93"/>
        <v>76989</v>
      </c>
      <c r="B159" s="202">
        <f t="shared" si="94"/>
        <v>0</v>
      </c>
    </row>
    <row r="160" spans="1:45" x14ac:dyDescent="0.25">
      <c r="A160" s="200">
        <f t="shared" si="93"/>
        <v>76990</v>
      </c>
      <c r="B160" s="202">
        <f t="shared" si="94"/>
        <v>0</v>
      </c>
    </row>
    <row r="161" spans="1:2" x14ac:dyDescent="0.25">
      <c r="A161" s="200">
        <f t="shared" ref="A161:A174" si="95">C44</f>
        <v>76993</v>
      </c>
      <c r="B161" s="202">
        <f t="shared" ref="B161:B174" si="96">F44</f>
        <v>0</v>
      </c>
    </row>
    <row r="162" spans="1:2" x14ac:dyDescent="0.25">
      <c r="A162" s="200">
        <f t="shared" si="95"/>
        <v>76994</v>
      </c>
      <c r="B162" s="202">
        <f t="shared" si="96"/>
        <v>0</v>
      </c>
    </row>
    <row r="163" spans="1:2" x14ac:dyDescent="0.25">
      <c r="A163" s="200">
        <f t="shared" si="95"/>
        <v>76995</v>
      </c>
      <c r="B163" s="202">
        <f t="shared" si="96"/>
        <v>0</v>
      </c>
    </row>
    <row r="164" spans="1:2" x14ac:dyDescent="0.25">
      <c r="A164" s="200">
        <f t="shared" si="95"/>
        <v>76996</v>
      </c>
      <c r="B164" s="202">
        <f t="shared" si="96"/>
        <v>0</v>
      </c>
    </row>
    <row r="165" spans="1:2" x14ac:dyDescent="0.25">
      <c r="A165" s="200">
        <f t="shared" si="95"/>
        <v>76997</v>
      </c>
      <c r="B165" s="202">
        <f t="shared" si="96"/>
        <v>0</v>
      </c>
    </row>
    <row r="166" spans="1:2" x14ac:dyDescent="0.25">
      <c r="A166" s="200">
        <f t="shared" si="95"/>
        <v>76999</v>
      </c>
      <c r="B166" s="202">
        <f t="shared" si="96"/>
        <v>0</v>
      </c>
    </row>
    <row r="167" spans="1:2" x14ac:dyDescent="0.25">
      <c r="A167" s="200">
        <f t="shared" si="95"/>
        <v>77000</v>
      </c>
      <c r="B167" s="202">
        <f t="shared" si="96"/>
        <v>0</v>
      </c>
    </row>
    <row r="168" spans="1:2" x14ac:dyDescent="0.25">
      <c r="A168" s="200">
        <f t="shared" si="95"/>
        <v>77001</v>
      </c>
      <c r="B168" s="202">
        <f t="shared" si="96"/>
        <v>0</v>
      </c>
    </row>
    <row r="169" spans="1:2" x14ac:dyDescent="0.25">
      <c r="A169" s="200">
        <f t="shared" si="95"/>
        <v>77002</v>
      </c>
      <c r="B169" s="202">
        <f t="shared" si="96"/>
        <v>0</v>
      </c>
    </row>
    <row r="170" spans="1:2" x14ac:dyDescent="0.25">
      <c r="A170" s="200">
        <f t="shared" si="95"/>
        <v>77003</v>
      </c>
      <c r="B170" s="202">
        <f t="shared" si="96"/>
        <v>0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GPI</v>
      </c>
      <c r="B172" s="202" t="str">
        <f t="shared" si="96"/>
        <v>8AM</v>
      </c>
    </row>
    <row r="173" spans="1:2" x14ac:dyDescent="0.25">
      <c r="A173" s="200" t="str">
        <f t="shared" si="95"/>
        <v>AMCOR</v>
      </c>
      <c r="B173" s="202" t="str">
        <f t="shared" si="96"/>
        <v xml:space="preserve">4PM </v>
      </c>
    </row>
    <row r="174" spans="1:2" x14ac:dyDescent="0.25">
      <c r="A174" s="200">
        <f t="shared" si="95"/>
        <v>4501347545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76911</v>
      </c>
      <c r="B176" s="203">
        <f t="shared" ref="B176:B181" si="98">O5</f>
        <v>0</v>
      </c>
    </row>
    <row r="177" spans="1:2" x14ac:dyDescent="0.25">
      <c r="A177" s="129">
        <f t="shared" si="97"/>
        <v>76922</v>
      </c>
      <c r="B177" s="203">
        <f t="shared" si="98"/>
        <v>0</v>
      </c>
    </row>
    <row r="178" spans="1:2" x14ac:dyDescent="0.25">
      <c r="A178" s="129">
        <f t="shared" si="97"/>
        <v>76943</v>
      </c>
      <c r="B178" s="203">
        <f t="shared" si="98"/>
        <v>0</v>
      </c>
    </row>
    <row r="179" spans="1:2" x14ac:dyDescent="0.25">
      <c r="A179" s="129">
        <f t="shared" si="97"/>
        <v>76954</v>
      </c>
      <c r="B179" s="203">
        <f t="shared" si="98"/>
        <v>0</v>
      </c>
    </row>
    <row r="180" spans="1:2" x14ac:dyDescent="0.25">
      <c r="A180" s="129">
        <f t="shared" si="97"/>
        <v>76966</v>
      </c>
      <c r="B180" s="203">
        <f t="shared" si="98"/>
        <v>0</v>
      </c>
    </row>
    <row r="181" spans="1:2" x14ac:dyDescent="0.25">
      <c r="A181" s="129">
        <f t="shared" si="97"/>
        <v>76968</v>
      </c>
      <c r="B181" s="203">
        <f t="shared" si="98"/>
        <v>0</v>
      </c>
    </row>
    <row r="182" spans="1:2" x14ac:dyDescent="0.25">
      <c r="A182" s="129">
        <f t="shared" ref="A182:A192" si="99">L13</f>
        <v>76971</v>
      </c>
      <c r="B182" s="203">
        <f t="shared" ref="B182:B192" si="100">O13</f>
        <v>0</v>
      </c>
    </row>
    <row r="183" spans="1:2" x14ac:dyDescent="0.25">
      <c r="A183" s="129">
        <f t="shared" si="99"/>
        <v>76972</v>
      </c>
      <c r="B183" s="203">
        <f t="shared" si="100"/>
        <v>0</v>
      </c>
    </row>
    <row r="184" spans="1:2" x14ac:dyDescent="0.25">
      <c r="A184" s="129">
        <f t="shared" si="99"/>
        <v>76973</v>
      </c>
      <c r="B184" s="203">
        <f t="shared" si="100"/>
        <v>0</v>
      </c>
    </row>
    <row r="185" spans="1:2" x14ac:dyDescent="0.25">
      <c r="A185" s="129">
        <f t="shared" si="99"/>
        <v>76974</v>
      </c>
      <c r="B185" s="203">
        <f t="shared" si="100"/>
        <v>0</v>
      </c>
    </row>
    <row r="186" spans="1:2" x14ac:dyDescent="0.25">
      <c r="A186" s="129">
        <f t="shared" si="99"/>
        <v>76975</v>
      </c>
      <c r="B186" s="203">
        <f t="shared" si="100"/>
        <v>0</v>
      </c>
    </row>
    <row r="187" spans="1:2" x14ac:dyDescent="0.25">
      <c r="A187" s="129">
        <f t="shared" si="99"/>
        <v>76985</v>
      </c>
      <c r="B187" s="203">
        <f t="shared" si="100"/>
        <v>0</v>
      </c>
    </row>
    <row r="188" spans="1:2" x14ac:dyDescent="0.25">
      <c r="A188" s="129">
        <f t="shared" si="99"/>
        <v>76986</v>
      </c>
      <c r="B188" s="203">
        <f t="shared" si="100"/>
        <v>0</v>
      </c>
    </row>
    <row r="189" spans="1:2" x14ac:dyDescent="0.25">
      <c r="A189" s="129">
        <f t="shared" si="99"/>
        <v>76987</v>
      </c>
      <c r="B189" s="203">
        <f t="shared" si="100"/>
        <v>0</v>
      </c>
    </row>
    <row r="190" spans="1:2" x14ac:dyDescent="0.25">
      <c r="A190" s="129">
        <f t="shared" si="99"/>
        <v>76998</v>
      </c>
      <c r="B190" s="203">
        <f t="shared" si="100"/>
        <v>0</v>
      </c>
    </row>
    <row r="191" spans="1:2" x14ac:dyDescent="0.25">
      <c r="A191" s="129">
        <f t="shared" si="99"/>
        <v>77009</v>
      </c>
      <c r="B191" s="203">
        <f t="shared" si="100"/>
        <v>0</v>
      </c>
    </row>
    <row r="192" spans="1:2" x14ac:dyDescent="0.25">
      <c r="A192" s="129">
        <f t="shared" si="99"/>
        <v>77052</v>
      </c>
      <c r="B192" s="203">
        <f t="shared" si="100"/>
        <v>0</v>
      </c>
    </row>
    <row r="193" spans="1:2" x14ac:dyDescent="0.25">
      <c r="A193" s="129" t="str">
        <f>L25</f>
        <v>CHEP</v>
      </c>
      <c r="B193" s="203">
        <f>O25</f>
        <v>0</v>
      </c>
    </row>
    <row r="194" spans="1:2" x14ac:dyDescent="0.25">
      <c r="A194" s="129" t="str">
        <f>L26</f>
        <v>GPI</v>
      </c>
      <c r="B194" s="203" t="str">
        <f>O26</f>
        <v>8AM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76910</v>
      </c>
      <c r="B202" s="203">
        <f t="shared" si="102"/>
        <v>0</v>
      </c>
    </row>
    <row r="203" spans="1:2" x14ac:dyDescent="0.25">
      <c r="A203" s="129">
        <f t="shared" si="101"/>
        <v>76912</v>
      </c>
      <c r="B203" s="203">
        <f t="shared" si="102"/>
        <v>0</v>
      </c>
    </row>
    <row r="204" spans="1:2" x14ac:dyDescent="0.25">
      <c r="A204" s="129">
        <f t="shared" si="101"/>
        <v>76913</v>
      </c>
      <c r="B204" s="203">
        <f t="shared" si="102"/>
        <v>0</v>
      </c>
    </row>
    <row r="205" spans="1:2" x14ac:dyDescent="0.25">
      <c r="A205" s="129">
        <f t="shared" si="101"/>
        <v>76914</v>
      </c>
      <c r="B205" s="203">
        <f t="shared" si="102"/>
        <v>0</v>
      </c>
    </row>
    <row r="206" spans="1:2" x14ac:dyDescent="0.25">
      <c r="A206" s="129">
        <f t="shared" si="101"/>
        <v>76915</v>
      </c>
      <c r="B206" s="203">
        <f t="shared" si="102"/>
        <v>0</v>
      </c>
    </row>
    <row r="207" spans="1:2" x14ac:dyDescent="0.25">
      <c r="A207" s="129">
        <f t="shared" si="101"/>
        <v>76916</v>
      </c>
      <c r="B207" s="203">
        <f t="shared" si="102"/>
        <v>0</v>
      </c>
    </row>
    <row r="208" spans="1:2" x14ac:dyDescent="0.25">
      <c r="A208" s="129">
        <f t="shared" si="101"/>
        <v>76917</v>
      </c>
      <c r="B208" s="203">
        <f t="shared" si="102"/>
        <v>0</v>
      </c>
    </row>
    <row r="209" spans="1:2" x14ac:dyDescent="0.25">
      <c r="A209" s="129">
        <f t="shared" si="101"/>
        <v>76918</v>
      </c>
      <c r="B209" s="203">
        <f t="shared" si="102"/>
        <v>0</v>
      </c>
    </row>
    <row r="210" spans="1:2" x14ac:dyDescent="0.25">
      <c r="A210" s="129">
        <f t="shared" ref="A210:A223" si="103">L44</f>
        <v>76921</v>
      </c>
      <c r="B210" s="203">
        <f t="shared" ref="B210:B223" si="104">O44</f>
        <v>0</v>
      </c>
    </row>
    <row r="211" spans="1:2" x14ac:dyDescent="0.25">
      <c r="A211" s="129">
        <f t="shared" si="103"/>
        <v>76923</v>
      </c>
      <c r="B211" s="203">
        <f t="shared" si="104"/>
        <v>0</v>
      </c>
    </row>
    <row r="212" spans="1:2" x14ac:dyDescent="0.25">
      <c r="A212" s="129">
        <f t="shared" si="103"/>
        <v>76924</v>
      </c>
      <c r="B212" s="203">
        <f t="shared" si="104"/>
        <v>0</v>
      </c>
    </row>
    <row r="213" spans="1:2" x14ac:dyDescent="0.25">
      <c r="A213" s="129">
        <f t="shared" si="103"/>
        <v>76925</v>
      </c>
      <c r="B213" s="203">
        <f t="shared" si="104"/>
        <v>0</v>
      </c>
    </row>
    <row r="214" spans="1:2" x14ac:dyDescent="0.25">
      <c r="A214" s="129">
        <f t="shared" si="103"/>
        <v>76926</v>
      </c>
      <c r="B214" s="203">
        <f t="shared" si="104"/>
        <v>0</v>
      </c>
    </row>
    <row r="215" spans="1:2" x14ac:dyDescent="0.25">
      <c r="A215" s="129">
        <f t="shared" si="103"/>
        <v>76927</v>
      </c>
      <c r="B215" s="203">
        <f t="shared" si="104"/>
        <v>0</v>
      </c>
    </row>
    <row r="216" spans="1:2" x14ac:dyDescent="0.25">
      <c r="A216" s="129">
        <f t="shared" si="103"/>
        <v>77048</v>
      </c>
      <c r="B216" s="203">
        <f t="shared" si="104"/>
        <v>0</v>
      </c>
    </row>
    <row r="217" spans="1:2" x14ac:dyDescent="0.25">
      <c r="A217" s="129">
        <f t="shared" si="103"/>
        <v>77049</v>
      </c>
      <c r="B217" s="203">
        <f t="shared" si="104"/>
        <v>46073</v>
      </c>
    </row>
    <row r="218" spans="1:2" x14ac:dyDescent="0.25">
      <c r="A218" s="129">
        <f t="shared" si="103"/>
        <v>4501348153</v>
      </c>
      <c r="B218" s="203">
        <f t="shared" si="104"/>
        <v>0</v>
      </c>
    </row>
    <row r="219" spans="1:2" x14ac:dyDescent="0.25">
      <c r="A219" s="129">
        <f t="shared" si="103"/>
        <v>4501348154</v>
      </c>
      <c r="B219" s="203">
        <f t="shared" si="104"/>
        <v>0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PCA</v>
      </c>
      <c r="B221" s="203" t="str">
        <f t="shared" si="104"/>
        <v>7AM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11AM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76960</v>
      </c>
      <c r="B225" s="203">
        <f t="shared" ref="B225:B230" si="106">X5</f>
        <v>0</v>
      </c>
    </row>
    <row r="226" spans="1:2" x14ac:dyDescent="0.25">
      <c r="A226" s="129">
        <f t="shared" si="105"/>
        <v>76961</v>
      </c>
      <c r="B226" s="203">
        <f t="shared" si="106"/>
        <v>0</v>
      </c>
    </row>
    <row r="227" spans="1:2" x14ac:dyDescent="0.25">
      <c r="A227" s="129">
        <f t="shared" si="105"/>
        <v>76962</v>
      </c>
      <c r="B227" s="203">
        <f t="shared" si="106"/>
        <v>0</v>
      </c>
    </row>
    <row r="228" spans="1:2" x14ac:dyDescent="0.25">
      <c r="A228" s="129">
        <f t="shared" si="105"/>
        <v>76963</v>
      </c>
      <c r="B228" s="203">
        <f t="shared" si="106"/>
        <v>0</v>
      </c>
    </row>
    <row r="229" spans="1:2" x14ac:dyDescent="0.25">
      <c r="A229" s="129">
        <f t="shared" si="105"/>
        <v>76964</v>
      </c>
      <c r="B229" s="203">
        <f t="shared" si="106"/>
        <v>0</v>
      </c>
    </row>
    <row r="230" spans="1:2" x14ac:dyDescent="0.25">
      <c r="A230" s="129">
        <f t="shared" si="105"/>
        <v>76965</v>
      </c>
      <c r="B230" s="203">
        <f t="shared" si="106"/>
        <v>0</v>
      </c>
    </row>
    <row r="231" spans="1:2" x14ac:dyDescent="0.25">
      <c r="A231" s="129">
        <f t="shared" ref="A231:A241" si="107">U13</f>
        <v>77005</v>
      </c>
      <c r="B231" s="203">
        <f t="shared" ref="B231:B241" si="108">X13</f>
        <v>0</v>
      </c>
    </row>
    <row r="232" spans="1:2" x14ac:dyDescent="0.25">
      <c r="A232" s="129">
        <f t="shared" si="107"/>
        <v>77006</v>
      </c>
      <c r="B232" s="203">
        <f t="shared" si="108"/>
        <v>0</v>
      </c>
    </row>
    <row r="233" spans="1:2" x14ac:dyDescent="0.25">
      <c r="A233" s="129">
        <f t="shared" si="107"/>
        <v>77007</v>
      </c>
      <c r="B233" s="203">
        <f t="shared" si="108"/>
        <v>0</v>
      </c>
    </row>
    <row r="234" spans="1:2" x14ac:dyDescent="0.25">
      <c r="A234" s="129">
        <f t="shared" si="107"/>
        <v>77008</v>
      </c>
      <c r="B234" s="203">
        <f t="shared" si="108"/>
        <v>0</v>
      </c>
    </row>
    <row r="235" spans="1:2" x14ac:dyDescent="0.25">
      <c r="A235" s="129">
        <f t="shared" si="107"/>
        <v>77010</v>
      </c>
      <c r="B235" s="203">
        <f t="shared" si="108"/>
        <v>0</v>
      </c>
    </row>
    <row r="236" spans="1:2" x14ac:dyDescent="0.25">
      <c r="A236" s="129">
        <f t="shared" si="107"/>
        <v>77011</v>
      </c>
      <c r="B236" s="203">
        <f t="shared" si="108"/>
        <v>0</v>
      </c>
    </row>
    <row r="237" spans="1:2" x14ac:dyDescent="0.25">
      <c r="A237" s="129">
        <f t="shared" si="107"/>
        <v>77012</v>
      </c>
      <c r="B237" s="203">
        <f t="shared" si="108"/>
        <v>0</v>
      </c>
    </row>
    <row r="238" spans="1:2" x14ac:dyDescent="0.25">
      <c r="A238" s="129">
        <f t="shared" si="107"/>
        <v>77013</v>
      </c>
      <c r="B238" s="203">
        <f t="shared" si="108"/>
        <v>0</v>
      </c>
    </row>
    <row r="239" spans="1:2" x14ac:dyDescent="0.25">
      <c r="A239" s="129">
        <f t="shared" si="107"/>
        <v>77050</v>
      </c>
      <c r="B239" s="203">
        <f t="shared" si="108"/>
        <v>0</v>
      </c>
    </row>
    <row r="240" spans="1:2" x14ac:dyDescent="0.25">
      <c r="A240" s="129">
        <f t="shared" si="107"/>
        <v>77051</v>
      </c>
      <c r="B240" s="203">
        <f t="shared" si="108"/>
        <v>0</v>
      </c>
    </row>
    <row r="241" spans="1:2" x14ac:dyDescent="0.25">
      <c r="A241" s="129" t="str">
        <f t="shared" si="107"/>
        <v>no shipment</v>
      </c>
      <c r="B241" s="203">
        <f t="shared" si="108"/>
        <v>0</v>
      </c>
    </row>
    <row r="242" spans="1:2" x14ac:dyDescent="0.25">
      <c r="A242" s="129" t="str">
        <f>U25</f>
        <v>CHEP</v>
      </c>
      <c r="B242" s="203">
        <f>X25</f>
        <v>0</v>
      </c>
    </row>
    <row r="243" spans="1:2" x14ac:dyDescent="0.25">
      <c r="A243" s="129" t="str">
        <f>U26</f>
        <v>GPI</v>
      </c>
      <c r="B243" s="203" t="str">
        <f>X26</f>
        <v>9AM</v>
      </c>
    </row>
    <row r="244" spans="1:2" x14ac:dyDescent="0.25">
      <c r="A244" s="129" t="str">
        <f>U27</f>
        <v>GPI</v>
      </c>
      <c r="B244" s="203" t="str">
        <f>X27</f>
        <v>10AM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76906</v>
      </c>
      <c r="B251" s="203">
        <f t="shared" si="110"/>
        <v>0</v>
      </c>
    </row>
    <row r="252" spans="1:2" x14ac:dyDescent="0.25">
      <c r="A252" s="129">
        <f t="shared" si="109"/>
        <v>76907</v>
      </c>
      <c r="B252" s="203">
        <f t="shared" si="110"/>
        <v>0</v>
      </c>
    </row>
    <row r="253" spans="1:2" x14ac:dyDescent="0.25">
      <c r="A253" s="129">
        <f t="shared" si="109"/>
        <v>76908</v>
      </c>
      <c r="B253" s="203">
        <f t="shared" si="110"/>
        <v>0</v>
      </c>
    </row>
    <row r="254" spans="1:2" x14ac:dyDescent="0.25">
      <c r="A254" s="129">
        <f t="shared" si="109"/>
        <v>76909</v>
      </c>
      <c r="B254" s="203">
        <f t="shared" si="110"/>
        <v>0</v>
      </c>
    </row>
    <row r="255" spans="1:2" x14ac:dyDescent="0.25">
      <c r="A255" s="129">
        <f t="shared" si="109"/>
        <v>76947</v>
      </c>
      <c r="B255" s="203">
        <f t="shared" si="110"/>
        <v>0</v>
      </c>
    </row>
    <row r="256" spans="1:2" x14ac:dyDescent="0.25">
      <c r="A256" s="129">
        <f t="shared" si="109"/>
        <v>76948</v>
      </c>
      <c r="B256" s="203">
        <f t="shared" si="110"/>
        <v>0</v>
      </c>
    </row>
    <row r="257" spans="1:2" x14ac:dyDescent="0.25">
      <c r="A257" s="129">
        <f t="shared" si="109"/>
        <v>76949</v>
      </c>
      <c r="B257" s="203">
        <f t="shared" si="110"/>
        <v>0</v>
      </c>
    </row>
    <row r="258" spans="1:2" x14ac:dyDescent="0.25">
      <c r="A258" s="129">
        <f t="shared" si="109"/>
        <v>76950</v>
      </c>
      <c r="B258" s="203">
        <f t="shared" si="110"/>
        <v>0</v>
      </c>
    </row>
    <row r="259" spans="1:2" x14ac:dyDescent="0.25">
      <c r="A259" s="129">
        <f t="shared" ref="A259:A272" si="111">U44</f>
        <v>76953</v>
      </c>
      <c r="B259" s="203">
        <f t="shared" ref="B259:B272" si="112">X44</f>
        <v>0</v>
      </c>
    </row>
    <row r="260" spans="1:2" x14ac:dyDescent="0.25">
      <c r="A260" s="129">
        <f t="shared" si="111"/>
        <v>76955</v>
      </c>
      <c r="B260" s="203" t="str">
        <f t="shared" si="112"/>
        <v>SAUER</v>
      </c>
    </row>
    <row r="261" spans="1:2" x14ac:dyDescent="0.25">
      <c r="A261" s="129">
        <f t="shared" si="111"/>
        <v>76956</v>
      </c>
      <c r="B261" s="203">
        <f t="shared" si="112"/>
        <v>0</v>
      </c>
    </row>
    <row r="262" spans="1:2" x14ac:dyDescent="0.25">
      <c r="A262" s="129">
        <f t="shared" si="111"/>
        <v>76957</v>
      </c>
      <c r="B262" s="203">
        <f t="shared" si="112"/>
        <v>0</v>
      </c>
    </row>
    <row r="263" spans="1:2" x14ac:dyDescent="0.25">
      <c r="A263" s="129">
        <f t="shared" si="111"/>
        <v>76958</v>
      </c>
      <c r="B263" s="203">
        <f t="shared" si="112"/>
        <v>0</v>
      </c>
    </row>
    <row r="264" spans="1:2" x14ac:dyDescent="0.25">
      <c r="A264" s="129">
        <f t="shared" si="111"/>
        <v>76959</v>
      </c>
      <c r="B264" s="203">
        <f t="shared" si="112"/>
        <v>46078</v>
      </c>
    </row>
    <row r="265" spans="1:2" x14ac:dyDescent="0.25">
      <c r="A265" s="129">
        <f t="shared" si="111"/>
        <v>77046</v>
      </c>
      <c r="B265" s="203">
        <f t="shared" si="112"/>
        <v>0</v>
      </c>
    </row>
    <row r="266" spans="1:2" x14ac:dyDescent="0.25">
      <c r="A266" s="129">
        <f t="shared" si="111"/>
        <v>77047</v>
      </c>
      <c r="B266" s="203">
        <f t="shared" si="112"/>
        <v>0</v>
      </c>
    </row>
    <row r="267" spans="1:2" x14ac:dyDescent="0.25">
      <c r="A267" s="129">
        <f t="shared" si="111"/>
        <v>4501348413</v>
      </c>
      <c r="B267" s="203">
        <f t="shared" si="112"/>
        <v>0</v>
      </c>
    </row>
    <row r="268" spans="1:2" x14ac:dyDescent="0.25">
      <c r="A268" s="129">
        <f t="shared" si="111"/>
        <v>4501348416</v>
      </c>
      <c r="B268" s="203">
        <f t="shared" si="112"/>
        <v>0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GPI</v>
      </c>
      <c r="B270" s="203" t="str">
        <f t="shared" si="112"/>
        <v>9AM</v>
      </c>
    </row>
    <row r="271" spans="1:2" x14ac:dyDescent="0.25">
      <c r="A271" s="129" t="str">
        <f t="shared" si="111"/>
        <v>CAPS</v>
      </c>
      <c r="B271" s="203" t="str">
        <f t="shared" si="112"/>
        <v>8AM</v>
      </c>
    </row>
    <row r="272" spans="1:2" x14ac:dyDescent="0.25">
      <c r="A272" s="129" t="str">
        <f t="shared" si="111"/>
        <v>GPI</v>
      </c>
      <c r="B272" s="203" t="str">
        <f t="shared" si="112"/>
        <v>10AM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  <mergeCell ref="U23:V24"/>
  </mergeCells>
  <conditionalFormatting sqref="AB32 J31:J32 S31:S32 S60 AB34:AB40 J60 AB46:AB47 A31:A32 AB49:AB60 A88 H98:H99 J80:J88 J90:J97 S78:S99 A98:A100 A27:A29 A15:A25 AK59:AK99 AB68:AB99">
    <cfRule type="cellIs" dxfId="3847" priority="345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3846" priority="341" operator="equal">
      <formula>"IDF"</formula>
    </cfRule>
    <cfRule type="cellIs" dxfId="3845" priority="342" operator="equal">
      <formula>"Costco"</formula>
    </cfRule>
    <cfRule type="cellIs" dxfId="3844" priority="343" operator="equal">
      <formula>"Gutzy"</formula>
    </cfRule>
    <cfRule type="cellIs" dxfId="3843" priority="344" operator="equal">
      <formula>"LCP"</formula>
    </cfRule>
  </conditionalFormatting>
  <conditionalFormatting sqref="S60 AB34:AB40 J60 AB46:AB47 AB49:AB60 A88 H98:H99 J80:J88 J90:J97 S78:S99 A98:A99 A27:A29 A15:A25 AB68:AB99">
    <cfRule type="cellIs" dxfId="3842" priority="340" operator="equal">
      <formula>"Receiving"</formula>
    </cfRule>
  </conditionalFormatting>
  <conditionalFormatting sqref="AB48">
    <cfRule type="cellIs" dxfId="3841" priority="339" operator="equal">
      <formula>"SLC"</formula>
    </cfRule>
  </conditionalFormatting>
  <conditionalFormatting sqref="AB48">
    <cfRule type="cellIs" dxfId="3840" priority="335" operator="equal">
      <formula>"IDF"</formula>
    </cfRule>
    <cfRule type="cellIs" dxfId="3839" priority="336" operator="equal">
      <formula>"Costco"</formula>
    </cfRule>
    <cfRule type="cellIs" dxfId="3838" priority="337" operator="equal">
      <formula>"Gutzy"</formula>
    </cfRule>
    <cfRule type="cellIs" dxfId="3837" priority="338" operator="equal">
      <formula>"LCP"</formula>
    </cfRule>
  </conditionalFormatting>
  <conditionalFormatting sqref="AB48">
    <cfRule type="cellIs" dxfId="3836" priority="334" operator="equal">
      <formula>"Receiving"</formula>
    </cfRule>
  </conditionalFormatting>
  <conditionalFormatting sqref="AB41">
    <cfRule type="cellIs" dxfId="3835" priority="333" operator="equal">
      <formula>"SLC"</formula>
    </cfRule>
  </conditionalFormatting>
  <conditionalFormatting sqref="AB41">
    <cfRule type="cellIs" dxfId="3834" priority="329" operator="equal">
      <formula>"IDF"</formula>
    </cfRule>
    <cfRule type="cellIs" dxfId="3833" priority="330" operator="equal">
      <formula>"Costco"</formula>
    </cfRule>
    <cfRule type="cellIs" dxfId="3832" priority="331" operator="equal">
      <formula>"Gutzy"</formula>
    </cfRule>
    <cfRule type="cellIs" dxfId="3831" priority="332" operator="equal">
      <formula>"LCP"</formula>
    </cfRule>
  </conditionalFormatting>
  <conditionalFormatting sqref="AB41">
    <cfRule type="cellIs" dxfId="3830" priority="328" operator="equal">
      <formula>"Receiving"</formula>
    </cfRule>
  </conditionalFormatting>
  <conditionalFormatting sqref="AB42:AB44">
    <cfRule type="cellIs" dxfId="3829" priority="327" operator="equal">
      <formula>"SLC"</formula>
    </cfRule>
  </conditionalFormatting>
  <conditionalFormatting sqref="AB42:AB44">
    <cfRule type="cellIs" dxfId="3828" priority="323" operator="equal">
      <formula>"IDF"</formula>
    </cfRule>
    <cfRule type="cellIs" dxfId="3827" priority="324" operator="equal">
      <formula>"Costco"</formula>
    </cfRule>
    <cfRule type="cellIs" dxfId="3826" priority="325" operator="equal">
      <formula>"Gutzy"</formula>
    </cfRule>
    <cfRule type="cellIs" dxfId="3825" priority="326" operator="equal">
      <formula>"LCP"</formula>
    </cfRule>
  </conditionalFormatting>
  <conditionalFormatting sqref="AB42:AB44">
    <cfRule type="cellIs" dxfId="3824" priority="322" operator="equal">
      <formula>"Receiving"</formula>
    </cfRule>
  </conditionalFormatting>
  <conditionalFormatting sqref="AB45">
    <cfRule type="cellIs" dxfId="3823" priority="321" operator="equal">
      <formula>"SLC"</formula>
    </cfRule>
  </conditionalFormatting>
  <conditionalFormatting sqref="AB45">
    <cfRule type="cellIs" dxfId="3822" priority="317" operator="equal">
      <formula>"IDF"</formula>
    </cfRule>
    <cfRule type="cellIs" dxfId="3821" priority="318" operator="equal">
      <formula>"Costco"</formula>
    </cfRule>
    <cfRule type="cellIs" dxfId="3820" priority="319" operator="equal">
      <formula>"Gutzy"</formula>
    </cfRule>
    <cfRule type="cellIs" dxfId="3819" priority="320" operator="equal">
      <formula>"LCP"</formula>
    </cfRule>
  </conditionalFormatting>
  <conditionalFormatting sqref="AB45">
    <cfRule type="cellIs" dxfId="3818" priority="316" operator="equal">
      <formula>"Receiving"</formula>
    </cfRule>
  </conditionalFormatting>
  <conditionalFormatting sqref="I100">
    <cfRule type="cellIs" dxfId="3817" priority="315" operator="equal">
      <formula>"SLC"</formula>
    </cfRule>
  </conditionalFormatting>
  <conditionalFormatting sqref="I100">
    <cfRule type="cellIs" dxfId="3816" priority="311" operator="equal">
      <formula>"IDF"</formula>
    </cfRule>
    <cfRule type="cellIs" dxfId="3815" priority="312" operator="equal">
      <formula>"Costco"</formula>
    </cfRule>
    <cfRule type="cellIs" dxfId="3814" priority="313" operator="equal">
      <formula>"Gutzy"</formula>
    </cfRule>
    <cfRule type="cellIs" dxfId="3813" priority="314" operator="equal">
      <formula>"LCP"</formula>
    </cfRule>
  </conditionalFormatting>
  <conditionalFormatting sqref="Q100">
    <cfRule type="cellIs" dxfId="3812" priority="310" operator="equal">
      <formula>"SLC"</formula>
    </cfRule>
  </conditionalFormatting>
  <conditionalFormatting sqref="Q100">
    <cfRule type="cellIs" dxfId="3811" priority="306" operator="equal">
      <formula>"IDF"</formula>
    </cfRule>
    <cfRule type="cellIs" dxfId="3810" priority="307" operator="equal">
      <formula>"Costco"</formula>
    </cfRule>
    <cfRule type="cellIs" dxfId="3809" priority="308" operator="equal">
      <formula>"Gutzy"</formula>
    </cfRule>
    <cfRule type="cellIs" dxfId="3808" priority="309" operator="equal">
      <formula>"LCP"</formula>
    </cfRule>
  </conditionalFormatting>
  <conditionalFormatting sqref="Y100">
    <cfRule type="cellIs" dxfId="3807" priority="305" operator="equal">
      <formula>"SLC"</formula>
    </cfRule>
  </conditionalFormatting>
  <conditionalFormatting sqref="Y100">
    <cfRule type="cellIs" dxfId="3806" priority="301" operator="equal">
      <formula>"IDF"</formula>
    </cfRule>
    <cfRule type="cellIs" dxfId="3805" priority="302" operator="equal">
      <formula>"Costco"</formula>
    </cfRule>
    <cfRule type="cellIs" dxfId="3804" priority="303" operator="equal">
      <formula>"Gutzy"</formula>
    </cfRule>
    <cfRule type="cellIs" dxfId="3803" priority="304" operator="equal">
      <formula>"LCP"</formula>
    </cfRule>
  </conditionalFormatting>
  <conditionalFormatting sqref="AG100">
    <cfRule type="cellIs" dxfId="3802" priority="300" operator="equal">
      <formula>"SLC"</formula>
    </cfRule>
  </conditionalFormatting>
  <conditionalFormatting sqref="AG100">
    <cfRule type="cellIs" dxfId="3801" priority="296" operator="equal">
      <formula>"IDF"</formula>
    </cfRule>
    <cfRule type="cellIs" dxfId="3800" priority="297" operator="equal">
      <formula>"Costco"</formula>
    </cfRule>
    <cfRule type="cellIs" dxfId="3799" priority="298" operator="equal">
      <formula>"Gutzy"</formula>
    </cfRule>
    <cfRule type="cellIs" dxfId="3798" priority="299" operator="equal">
      <formula>"LCP"</formula>
    </cfRule>
  </conditionalFormatting>
  <conditionalFormatting sqref="AO100">
    <cfRule type="cellIs" dxfId="3797" priority="295" operator="equal">
      <formula>"SLC"</formula>
    </cfRule>
  </conditionalFormatting>
  <conditionalFormatting sqref="AO100">
    <cfRule type="cellIs" dxfId="3796" priority="291" operator="equal">
      <formula>"IDF"</formula>
    </cfRule>
    <cfRule type="cellIs" dxfId="3795" priority="292" operator="equal">
      <formula>"Costco"</formula>
    </cfRule>
    <cfRule type="cellIs" dxfId="3794" priority="293" operator="equal">
      <formula>"Gutzy"</formula>
    </cfRule>
    <cfRule type="cellIs" dxfId="3793" priority="294" operator="equal">
      <formula>"LCP"</formula>
    </cfRule>
  </conditionalFormatting>
  <conditionalFormatting sqref="AW100">
    <cfRule type="cellIs" dxfId="3792" priority="290" operator="equal">
      <formula>"SLC"</formula>
    </cfRule>
  </conditionalFormatting>
  <conditionalFormatting sqref="AW100">
    <cfRule type="cellIs" dxfId="3791" priority="286" operator="equal">
      <formula>"IDF"</formula>
    </cfRule>
    <cfRule type="cellIs" dxfId="3790" priority="287" operator="equal">
      <formula>"Costco"</formula>
    </cfRule>
    <cfRule type="cellIs" dxfId="3789" priority="288" operator="equal">
      <formula>"Gutzy"</formula>
    </cfRule>
    <cfRule type="cellIs" dxfId="3788" priority="289" operator="equal">
      <formula>"LCP"</formula>
    </cfRule>
  </conditionalFormatting>
  <conditionalFormatting sqref="J27">
    <cfRule type="cellIs" dxfId="3787" priority="285" operator="equal">
      <formula>"SLC"</formula>
    </cfRule>
  </conditionalFormatting>
  <conditionalFormatting sqref="J27">
    <cfRule type="cellIs" dxfId="3786" priority="281" operator="equal">
      <formula>"IDF"</formula>
    </cfRule>
    <cfRule type="cellIs" dxfId="3785" priority="282" operator="equal">
      <formula>"Costco"</formula>
    </cfRule>
    <cfRule type="cellIs" dxfId="3784" priority="283" operator="equal">
      <formula>"Gutzy"</formula>
    </cfRule>
    <cfRule type="cellIs" dxfId="3783" priority="284" operator="equal">
      <formula>"LCP"</formula>
    </cfRule>
  </conditionalFormatting>
  <conditionalFormatting sqref="J27">
    <cfRule type="cellIs" dxfId="3782" priority="280" operator="equal">
      <formula>"Receiving"</formula>
    </cfRule>
  </conditionalFormatting>
  <conditionalFormatting sqref="S28 S23 S25:S26">
    <cfRule type="cellIs" dxfId="3781" priority="279" operator="equal">
      <formula>"SLC"</formula>
    </cfRule>
  </conditionalFormatting>
  <conditionalFormatting sqref="S28 S23 S25:S26">
    <cfRule type="cellIs" dxfId="3780" priority="275" operator="equal">
      <formula>"IDF"</formula>
    </cfRule>
    <cfRule type="cellIs" dxfId="3779" priority="276" operator="equal">
      <formula>"Costco"</formula>
    </cfRule>
    <cfRule type="cellIs" dxfId="3778" priority="277" operator="equal">
      <formula>"Gutzy"</formula>
    </cfRule>
    <cfRule type="cellIs" dxfId="3777" priority="278" operator="equal">
      <formula>"LCP"</formula>
    </cfRule>
  </conditionalFormatting>
  <conditionalFormatting sqref="S28 S23 S25:S26">
    <cfRule type="cellIs" dxfId="3776" priority="274" operator="equal">
      <formula>"Receiving"</formula>
    </cfRule>
  </conditionalFormatting>
  <conditionalFormatting sqref="J89">
    <cfRule type="cellIs" dxfId="3775" priority="273" operator="equal">
      <formula>"SLC"</formula>
    </cfRule>
  </conditionalFormatting>
  <conditionalFormatting sqref="J89">
    <cfRule type="cellIs" dxfId="3774" priority="269" operator="equal">
      <formula>"IDF"</formula>
    </cfRule>
    <cfRule type="cellIs" dxfId="3773" priority="270" operator="equal">
      <formula>"Costco"</formula>
    </cfRule>
    <cfRule type="cellIs" dxfId="3772" priority="271" operator="equal">
      <formula>"Gutzy"</formula>
    </cfRule>
    <cfRule type="cellIs" dxfId="3771" priority="272" operator="equal">
      <formula>"LCP"</formula>
    </cfRule>
  </conditionalFormatting>
  <conditionalFormatting sqref="J89">
    <cfRule type="cellIs" dxfId="3770" priority="268" operator="equal">
      <formula>"Receiving"</formula>
    </cfRule>
  </conditionalFormatting>
  <conditionalFormatting sqref="J30">
    <cfRule type="cellIs" dxfId="3769" priority="267" operator="equal">
      <formula>"SLC"</formula>
    </cfRule>
  </conditionalFormatting>
  <conditionalFormatting sqref="J30">
    <cfRule type="cellIs" dxfId="3768" priority="263" operator="equal">
      <formula>"IDF"</formula>
    </cfRule>
    <cfRule type="cellIs" dxfId="3767" priority="264" operator="equal">
      <formula>"Costco"</formula>
    </cfRule>
    <cfRule type="cellIs" dxfId="3766" priority="265" operator="equal">
      <formula>"Gutzy"</formula>
    </cfRule>
    <cfRule type="cellIs" dxfId="3765" priority="266" operator="equal">
      <formula>"LCP"</formula>
    </cfRule>
  </conditionalFormatting>
  <conditionalFormatting sqref="J30">
    <cfRule type="cellIs" dxfId="3764" priority="262" operator="equal">
      <formula>"Receiving"</formula>
    </cfRule>
  </conditionalFormatting>
  <conditionalFormatting sqref="J27:J30">
    <cfRule type="cellIs" dxfId="3763" priority="261" operator="equal">
      <formula>"SLC"</formula>
    </cfRule>
  </conditionalFormatting>
  <conditionalFormatting sqref="J27:J30">
    <cfRule type="cellIs" dxfId="3762" priority="257" operator="equal">
      <formula>"IDF"</formula>
    </cfRule>
    <cfRule type="cellIs" dxfId="3761" priority="258" operator="equal">
      <formula>"Costco"</formula>
    </cfRule>
    <cfRule type="cellIs" dxfId="3760" priority="259" operator="equal">
      <formula>"Gutzy"</formula>
    </cfRule>
    <cfRule type="cellIs" dxfId="3759" priority="260" operator="equal">
      <formula>"LCP"</formula>
    </cfRule>
  </conditionalFormatting>
  <conditionalFormatting sqref="J27:J30">
    <cfRule type="cellIs" dxfId="3758" priority="256" operator="equal">
      <formula>"Receiving"</formula>
    </cfRule>
  </conditionalFormatting>
  <conditionalFormatting sqref="S27">
    <cfRule type="cellIs" dxfId="3757" priority="255" operator="equal">
      <formula>"SLC"</formula>
    </cfRule>
  </conditionalFormatting>
  <conditionalFormatting sqref="S27">
    <cfRule type="cellIs" dxfId="3756" priority="251" operator="equal">
      <formula>"IDF"</formula>
    </cfRule>
    <cfRule type="cellIs" dxfId="3755" priority="252" operator="equal">
      <formula>"Costco"</formula>
    </cfRule>
    <cfRule type="cellIs" dxfId="3754" priority="253" operator="equal">
      <formula>"Gutzy"</formula>
    </cfRule>
    <cfRule type="cellIs" dxfId="3753" priority="254" operator="equal">
      <formula>"LCP"</formula>
    </cfRule>
  </conditionalFormatting>
  <conditionalFormatting sqref="S27">
    <cfRule type="cellIs" dxfId="3752" priority="250" operator="equal">
      <formula>"Receiving"</formula>
    </cfRule>
  </conditionalFormatting>
  <conditionalFormatting sqref="S30">
    <cfRule type="cellIs" dxfId="3751" priority="249" operator="equal">
      <formula>"SLC"</formula>
    </cfRule>
  </conditionalFormatting>
  <conditionalFormatting sqref="S30">
    <cfRule type="cellIs" dxfId="3750" priority="245" operator="equal">
      <formula>"IDF"</formula>
    </cfRule>
    <cfRule type="cellIs" dxfId="3749" priority="246" operator="equal">
      <formula>"Costco"</formula>
    </cfRule>
    <cfRule type="cellIs" dxfId="3748" priority="247" operator="equal">
      <formula>"Gutzy"</formula>
    </cfRule>
    <cfRule type="cellIs" dxfId="3747" priority="248" operator="equal">
      <formula>"LCP"</formula>
    </cfRule>
  </conditionalFormatting>
  <conditionalFormatting sqref="S30">
    <cfRule type="cellIs" dxfId="3746" priority="244" operator="equal">
      <formula>"Receiving"</formula>
    </cfRule>
  </conditionalFormatting>
  <conditionalFormatting sqref="J26 J5:J18">
    <cfRule type="cellIs" dxfId="3745" priority="243" operator="equal">
      <formula>"SLC"</formula>
    </cfRule>
  </conditionalFormatting>
  <conditionalFormatting sqref="J26 J5:J18">
    <cfRule type="cellIs" dxfId="3744" priority="239" operator="equal">
      <formula>"IDF"</formula>
    </cfRule>
    <cfRule type="cellIs" dxfId="3743" priority="240" operator="equal">
      <formula>"Costco"</formula>
    </cfRule>
    <cfRule type="cellIs" dxfId="3742" priority="241" operator="equal">
      <formula>"Gutzy"</formula>
    </cfRule>
    <cfRule type="cellIs" dxfId="3741" priority="242" operator="equal">
      <formula>"LCP"</formula>
    </cfRule>
  </conditionalFormatting>
  <conditionalFormatting sqref="J26 J5:J18">
    <cfRule type="cellIs" dxfId="3740" priority="238" operator="equal">
      <formula>"Receiving"</formula>
    </cfRule>
  </conditionalFormatting>
  <conditionalFormatting sqref="J19:J24">
    <cfRule type="cellIs" dxfId="3739" priority="237" operator="equal">
      <formula>"SLC"</formula>
    </cfRule>
  </conditionalFormatting>
  <conditionalFormatting sqref="J19:J24">
    <cfRule type="cellIs" dxfId="3738" priority="233" operator="equal">
      <formula>"IDF"</formula>
    </cfRule>
    <cfRule type="cellIs" dxfId="3737" priority="234" operator="equal">
      <formula>"Costco"</formula>
    </cfRule>
    <cfRule type="cellIs" dxfId="3736" priority="235" operator="equal">
      <formula>"Gutzy"</formula>
    </cfRule>
    <cfRule type="cellIs" dxfId="3735" priority="236" operator="equal">
      <formula>"LCP"</formula>
    </cfRule>
  </conditionalFormatting>
  <conditionalFormatting sqref="J19:J24">
    <cfRule type="cellIs" dxfId="3734" priority="232" operator="equal">
      <formula>"Receiving"</formula>
    </cfRule>
  </conditionalFormatting>
  <conditionalFormatting sqref="S5:S18">
    <cfRule type="cellIs" dxfId="3733" priority="231" operator="equal">
      <formula>"SLC"</formula>
    </cfRule>
  </conditionalFormatting>
  <conditionalFormatting sqref="S5:S18">
    <cfRule type="cellIs" dxfId="3732" priority="227" operator="equal">
      <formula>"IDF"</formula>
    </cfRule>
    <cfRule type="cellIs" dxfId="3731" priority="228" operator="equal">
      <formula>"Costco"</formula>
    </cfRule>
    <cfRule type="cellIs" dxfId="3730" priority="229" operator="equal">
      <formula>"Gutzy"</formula>
    </cfRule>
    <cfRule type="cellIs" dxfId="3729" priority="230" operator="equal">
      <formula>"LCP"</formula>
    </cfRule>
  </conditionalFormatting>
  <conditionalFormatting sqref="S5:S18">
    <cfRule type="cellIs" dxfId="3728" priority="226" operator="equal">
      <formula>"Receiving"</formula>
    </cfRule>
  </conditionalFormatting>
  <conditionalFormatting sqref="S19:S23">
    <cfRule type="cellIs" dxfId="3727" priority="225" operator="equal">
      <formula>"SLC"</formula>
    </cfRule>
  </conditionalFormatting>
  <conditionalFormatting sqref="S19:S23">
    <cfRule type="cellIs" dxfId="3726" priority="221" operator="equal">
      <formula>"IDF"</formula>
    </cfRule>
    <cfRule type="cellIs" dxfId="3725" priority="222" operator="equal">
      <formula>"Costco"</formula>
    </cfRule>
    <cfRule type="cellIs" dxfId="3724" priority="223" operator="equal">
      <formula>"Gutzy"</formula>
    </cfRule>
    <cfRule type="cellIs" dxfId="3723" priority="224" operator="equal">
      <formula>"LCP"</formula>
    </cfRule>
  </conditionalFormatting>
  <conditionalFormatting sqref="S19:S23">
    <cfRule type="cellIs" dxfId="3722" priority="220" operator="equal">
      <formula>"Receiving"</formula>
    </cfRule>
  </conditionalFormatting>
  <conditionalFormatting sqref="S24">
    <cfRule type="cellIs" dxfId="3721" priority="219" operator="equal">
      <formula>"SLC"</formula>
    </cfRule>
  </conditionalFormatting>
  <conditionalFormatting sqref="S24">
    <cfRule type="cellIs" dxfId="3720" priority="215" operator="equal">
      <formula>"IDF"</formula>
    </cfRule>
    <cfRule type="cellIs" dxfId="3719" priority="216" operator="equal">
      <formula>"Costco"</formula>
    </cfRule>
    <cfRule type="cellIs" dxfId="3718" priority="217" operator="equal">
      <formula>"Gutzy"</formula>
    </cfRule>
    <cfRule type="cellIs" dxfId="3717" priority="218" operator="equal">
      <formula>"LCP"</formula>
    </cfRule>
  </conditionalFormatting>
  <conditionalFormatting sqref="S24">
    <cfRule type="cellIs" dxfId="3716" priority="214" operator="equal">
      <formula>"Receiving"</formula>
    </cfRule>
  </conditionalFormatting>
  <conditionalFormatting sqref="A30">
    <cfRule type="cellIs" dxfId="3715" priority="213" operator="equal">
      <formula>"SLC"</formula>
    </cfRule>
  </conditionalFormatting>
  <conditionalFormatting sqref="A30">
    <cfRule type="cellIs" dxfId="3714" priority="209" operator="equal">
      <formula>"IDF"</formula>
    </cfRule>
    <cfRule type="cellIs" dxfId="3713" priority="210" operator="equal">
      <formula>"Costco"</formula>
    </cfRule>
    <cfRule type="cellIs" dxfId="3712" priority="211" operator="equal">
      <formula>"Gutzy"</formula>
    </cfRule>
    <cfRule type="cellIs" dxfId="3711" priority="212" operator="equal">
      <formula>"LCP"</formula>
    </cfRule>
  </conditionalFormatting>
  <conditionalFormatting sqref="A30">
    <cfRule type="cellIs" dxfId="3710" priority="208" operator="equal">
      <formula>"Receiving"</formula>
    </cfRule>
  </conditionalFormatting>
  <conditionalFormatting sqref="A30">
    <cfRule type="cellIs" dxfId="3709" priority="207" operator="equal">
      <formula>"SLC"</formula>
    </cfRule>
  </conditionalFormatting>
  <conditionalFormatting sqref="A30">
    <cfRule type="cellIs" dxfId="3708" priority="203" operator="equal">
      <formula>"IDF"</formula>
    </cfRule>
    <cfRule type="cellIs" dxfId="3707" priority="204" operator="equal">
      <formula>"Costco"</formula>
    </cfRule>
    <cfRule type="cellIs" dxfId="3706" priority="205" operator="equal">
      <formula>"Gutzy"</formula>
    </cfRule>
    <cfRule type="cellIs" dxfId="3705" priority="206" operator="equal">
      <formula>"LCP"</formula>
    </cfRule>
  </conditionalFormatting>
  <conditionalFormatting sqref="A30">
    <cfRule type="cellIs" dxfId="3704" priority="202" operator="equal">
      <formula>"Receiving"</formula>
    </cfRule>
  </conditionalFormatting>
  <conditionalFormatting sqref="A60">
    <cfRule type="cellIs" dxfId="3703" priority="201" operator="equal">
      <formula>"SLC"</formula>
    </cfRule>
  </conditionalFormatting>
  <conditionalFormatting sqref="A60">
    <cfRule type="cellIs" dxfId="3702" priority="197" operator="equal">
      <formula>"IDF"</formula>
    </cfRule>
    <cfRule type="cellIs" dxfId="3701" priority="198" operator="equal">
      <formula>"Costco"</formula>
    </cfRule>
    <cfRule type="cellIs" dxfId="3700" priority="199" operator="equal">
      <formula>"Gutzy"</formula>
    </cfRule>
    <cfRule type="cellIs" dxfId="3699" priority="200" operator="equal">
      <formula>"LCP"</formula>
    </cfRule>
  </conditionalFormatting>
  <conditionalFormatting sqref="A56">
    <cfRule type="cellIs" dxfId="3698" priority="196" operator="equal">
      <formula>"SLC"</formula>
    </cfRule>
  </conditionalFormatting>
  <conditionalFormatting sqref="A56">
    <cfRule type="cellIs" dxfId="3697" priority="192" operator="equal">
      <formula>"IDF"</formula>
    </cfRule>
    <cfRule type="cellIs" dxfId="3696" priority="193" operator="equal">
      <formula>"Costco"</formula>
    </cfRule>
    <cfRule type="cellIs" dxfId="3695" priority="194" operator="equal">
      <formula>"Gutzy"</formula>
    </cfRule>
    <cfRule type="cellIs" dxfId="3694" priority="195" operator="equal">
      <formula>"LCP"</formula>
    </cfRule>
  </conditionalFormatting>
  <conditionalFormatting sqref="A56">
    <cfRule type="cellIs" dxfId="3693" priority="191" operator="equal">
      <formula>"Receiving"</formula>
    </cfRule>
  </conditionalFormatting>
  <conditionalFormatting sqref="A59">
    <cfRule type="cellIs" dxfId="3692" priority="190" operator="equal">
      <formula>"SLC"</formula>
    </cfRule>
  </conditionalFormatting>
  <conditionalFormatting sqref="A59">
    <cfRule type="cellIs" dxfId="3691" priority="186" operator="equal">
      <formula>"IDF"</formula>
    </cfRule>
    <cfRule type="cellIs" dxfId="3690" priority="187" operator="equal">
      <formula>"Costco"</formula>
    </cfRule>
    <cfRule type="cellIs" dxfId="3689" priority="188" operator="equal">
      <formula>"Gutzy"</formula>
    </cfRule>
    <cfRule type="cellIs" dxfId="3688" priority="189" operator="equal">
      <formula>"LCP"</formula>
    </cfRule>
  </conditionalFormatting>
  <conditionalFormatting sqref="A59">
    <cfRule type="cellIs" dxfId="3687" priority="185" operator="equal">
      <formula>"Receiving"</formula>
    </cfRule>
  </conditionalFormatting>
  <conditionalFormatting sqref="A56:A59">
    <cfRule type="cellIs" dxfId="3686" priority="184" operator="equal">
      <formula>"SLC"</formula>
    </cfRule>
  </conditionalFormatting>
  <conditionalFormatting sqref="A56:A59">
    <cfRule type="cellIs" dxfId="3685" priority="180" operator="equal">
      <formula>"IDF"</formula>
    </cfRule>
    <cfRule type="cellIs" dxfId="3684" priority="181" operator="equal">
      <formula>"Costco"</formula>
    </cfRule>
    <cfRule type="cellIs" dxfId="3683" priority="182" operator="equal">
      <formula>"Gutzy"</formula>
    </cfRule>
    <cfRule type="cellIs" dxfId="3682" priority="183" operator="equal">
      <formula>"LCP"</formula>
    </cfRule>
  </conditionalFormatting>
  <conditionalFormatting sqref="A56:A59">
    <cfRule type="cellIs" dxfId="3681" priority="179" operator="equal">
      <formula>"Receiving"</formula>
    </cfRule>
  </conditionalFormatting>
  <conditionalFormatting sqref="A34:A47">
    <cfRule type="cellIs" dxfId="3680" priority="178" operator="equal">
      <formula>"SLC"</formula>
    </cfRule>
  </conditionalFormatting>
  <conditionalFormatting sqref="A34:A47">
    <cfRule type="cellIs" dxfId="3679" priority="174" operator="equal">
      <formula>"IDF"</formula>
    </cfRule>
    <cfRule type="cellIs" dxfId="3678" priority="175" operator="equal">
      <formula>"Costco"</formula>
    </cfRule>
    <cfRule type="cellIs" dxfId="3677" priority="176" operator="equal">
      <formula>"Gutzy"</formula>
    </cfRule>
    <cfRule type="cellIs" dxfId="3676" priority="177" operator="equal">
      <formula>"LCP"</formula>
    </cfRule>
  </conditionalFormatting>
  <conditionalFormatting sqref="A34:A47">
    <cfRule type="cellIs" dxfId="3675" priority="173" operator="equal">
      <formula>"Receiving"</formula>
    </cfRule>
  </conditionalFormatting>
  <conditionalFormatting sqref="A48:A53">
    <cfRule type="cellIs" dxfId="3674" priority="172" operator="equal">
      <formula>"SLC"</formula>
    </cfRule>
  </conditionalFormatting>
  <conditionalFormatting sqref="A48:A53">
    <cfRule type="cellIs" dxfId="3673" priority="168" operator="equal">
      <formula>"IDF"</formula>
    </cfRule>
    <cfRule type="cellIs" dxfId="3672" priority="169" operator="equal">
      <formula>"Costco"</formula>
    </cfRule>
    <cfRule type="cellIs" dxfId="3671" priority="170" operator="equal">
      <formula>"Gutzy"</formula>
    </cfRule>
    <cfRule type="cellIs" dxfId="3670" priority="171" operator="equal">
      <formula>"LCP"</formula>
    </cfRule>
  </conditionalFormatting>
  <conditionalFormatting sqref="A48:A53">
    <cfRule type="cellIs" dxfId="3669" priority="167" operator="equal">
      <formula>"Receiving"</formula>
    </cfRule>
  </conditionalFormatting>
  <conditionalFormatting sqref="J59">
    <cfRule type="cellIs" dxfId="3668" priority="166" operator="equal">
      <formula>"SLC"</formula>
    </cfRule>
  </conditionalFormatting>
  <conditionalFormatting sqref="J59">
    <cfRule type="cellIs" dxfId="3667" priority="162" operator="equal">
      <formula>"IDF"</formula>
    </cfRule>
    <cfRule type="cellIs" dxfId="3666" priority="163" operator="equal">
      <formula>"Costco"</formula>
    </cfRule>
    <cfRule type="cellIs" dxfId="3665" priority="164" operator="equal">
      <formula>"Gutzy"</formula>
    </cfRule>
    <cfRule type="cellIs" dxfId="3664" priority="165" operator="equal">
      <formula>"LCP"</formula>
    </cfRule>
  </conditionalFormatting>
  <conditionalFormatting sqref="J59">
    <cfRule type="cellIs" dxfId="3663" priority="161" operator="equal">
      <formula>"Receiving"</formula>
    </cfRule>
  </conditionalFormatting>
  <conditionalFormatting sqref="J59">
    <cfRule type="cellIs" dxfId="3662" priority="160" operator="equal">
      <formula>"SLC"</formula>
    </cfRule>
  </conditionalFormatting>
  <conditionalFormatting sqref="J59">
    <cfRule type="cellIs" dxfId="3661" priority="156" operator="equal">
      <formula>"IDF"</formula>
    </cfRule>
    <cfRule type="cellIs" dxfId="3660" priority="157" operator="equal">
      <formula>"Costco"</formula>
    </cfRule>
    <cfRule type="cellIs" dxfId="3659" priority="158" operator="equal">
      <formula>"Gutzy"</formula>
    </cfRule>
    <cfRule type="cellIs" dxfId="3658" priority="159" operator="equal">
      <formula>"LCP"</formula>
    </cfRule>
  </conditionalFormatting>
  <conditionalFormatting sqref="J59">
    <cfRule type="cellIs" dxfId="3657" priority="155" operator="equal">
      <formula>"Receiving"</formula>
    </cfRule>
  </conditionalFormatting>
  <conditionalFormatting sqref="J34:J47">
    <cfRule type="cellIs" dxfId="3656" priority="154" operator="equal">
      <formula>"SLC"</formula>
    </cfRule>
  </conditionalFormatting>
  <conditionalFormatting sqref="J34:J47">
    <cfRule type="cellIs" dxfId="3655" priority="150" operator="equal">
      <formula>"IDF"</formula>
    </cfRule>
    <cfRule type="cellIs" dxfId="3654" priority="151" operator="equal">
      <formula>"Costco"</formula>
    </cfRule>
    <cfRule type="cellIs" dxfId="3653" priority="152" operator="equal">
      <formula>"Gutzy"</formula>
    </cfRule>
    <cfRule type="cellIs" dxfId="3652" priority="153" operator="equal">
      <formula>"LCP"</formula>
    </cfRule>
  </conditionalFormatting>
  <conditionalFormatting sqref="J34:J47">
    <cfRule type="cellIs" dxfId="3651" priority="149" operator="equal">
      <formula>"Receiving"</formula>
    </cfRule>
  </conditionalFormatting>
  <conditionalFormatting sqref="J48:J52">
    <cfRule type="cellIs" dxfId="3650" priority="148" operator="equal">
      <formula>"SLC"</formula>
    </cfRule>
  </conditionalFormatting>
  <conditionalFormatting sqref="J48:J52">
    <cfRule type="cellIs" dxfId="3649" priority="144" operator="equal">
      <formula>"IDF"</formula>
    </cfRule>
    <cfRule type="cellIs" dxfId="3648" priority="145" operator="equal">
      <formula>"Costco"</formula>
    </cfRule>
    <cfRule type="cellIs" dxfId="3647" priority="146" operator="equal">
      <formula>"Gutzy"</formula>
    </cfRule>
    <cfRule type="cellIs" dxfId="3646" priority="147" operator="equal">
      <formula>"LCP"</formula>
    </cfRule>
  </conditionalFormatting>
  <conditionalFormatting sqref="J48:J52">
    <cfRule type="cellIs" dxfId="3645" priority="143" operator="equal">
      <formula>"Receiving"</formula>
    </cfRule>
  </conditionalFormatting>
  <conditionalFormatting sqref="S56">
    <cfRule type="cellIs" dxfId="3644" priority="142" operator="equal">
      <formula>"SLC"</formula>
    </cfRule>
  </conditionalFormatting>
  <conditionalFormatting sqref="S56">
    <cfRule type="cellIs" dxfId="3643" priority="138" operator="equal">
      <formula>"IDF"</formula>
    </cfRule>
    <cfRule type="cellIs" dxfId="3642" priority="139" operator="equal">
      <formula>"Costco"</formula>
    </cfRule>
    <cfRule type="cellIs" dxfId="3641" priority="140" operator="equal">
      <formula>"Gutzy"</formula>
    </cfRule>
    <cfRule type="cellIs" dxfId="3640" priority="141" operator="equal">
      <formula>"LCP"</formula>
    </cfRule>
  </conditionalFormatting>
  <conditionalFormatting sqref="S56">
    <cfRule type="cellIs" dxfId="3639" priority="137" operator="equal">
      <formula>"Receiving"</formula>
    </cfRule>
  </conditionalFormatting>
  <conditionalFormatting sqref="S59">
    <cfRule type="cellIs" dxfId="3638" priority="136" operator="equal">
      <formula>"SLC"</formula>
    </cfRule>
  </conditionalFormatting>
  <conditionalFormatting sqref="S59">
    <cfRule type="cellIs" dxfId="3637" priority="132" operator="equal">
      <formula>"IDF"</formula>
    </cfRule>
    <cfRule type="cellIs" dxfId="3636" priority="133" operator="equal">
      <formula>"Costco"</formula>
    </cfRule>
    <cfRule type="cellIs" dxfId="3635" priority="134" operator="equal">
      <formula>"Gutzy"</formula>
    </cfRule>
    <cfRule type="cellIs" dxfId="3634" priority="135" operator="equal">
      <formula>"LCP"</formula>
    </cfRule>
  </conditionalFormatting>
  <conditionalFormatting sqref="S59">
    <cfRule type="cellIs" dxfId="3633" priority="131" operator="equal">
      <formula>"Receiving"</formula>
    </cfRule>
  </conditionalFormatting>
  <conditionalFormatting sqref="S56:S59">
    <cfRule type="cellIs" dxfId="3632" priority="130" operator="equal">
      <formula>"SLC"</formula>
    </cfRule>
  </conditionalFormatting>
  <conditionalFormatting sqref="S56:S59">
    <cfRule type="cellIs" dxfId="3631" priority="126" operator="equal">
      <formula>"IDF"</formula>
    </cfRule>
    <cfRule type="cellIs" dxfId="3630" priority="127" operator="equal">
      <formula>"Costco"</formula>
    </cfRule>
    <cfRule type="cellIs" dxfId="3629" priority="128" operator="equal">
      <formula>"Gutzy"</formula>
    </cfRule>
    <cfRule type="cellIs" dxfId="3628" priority="129" operator="equal">
      <formula>"LCP"</formula>
    </cfRule>
  </conditionalFormatting>
  <conditionalFormatting sqref="S56:S59">
    <cfRule type="cellIs" dxfId="3627" priority="125" operator="equal">
      <formula>"Receiving"</formula>
    </cfRule>
  </conditionalFormatting>
  <conditionalFormatting sqref="S54:S55 S34:S47">
    <cfRule type="cellIs" dxfId="3626" priority="124" operator="equal">
      <formula>"SLC"</formula>
    </cfRule>
  </conditionalFormatting>
  <conditionalFormatting sqref="S54:S55 S34:S47">
    <cfRule type="cellIs" dxfId="3625" priority="120" operator="equal">
      <formula>"IDF"</formula>
    </cfRule>
    <cfRule type="cellIs" dxfId="3624" priority="121" operator="equal">
      <formula>"Costco"</formula>
    </cfRule>
    <cfRule type="cellIs" dxfId="3623" priority="122" operator="equal">
      <formula>"Gutzy"</formula>
    </cfRule>
    <cfRule type="cellIs" dxfId="3622" priority="123" operator="equal">
      <formula>"LCP"</formula>
    </cfRule>
  </conditionalFormatting>
  <conditionalFormatting sqref="S54:S55 S34:S47">
    <cfRule type="cellIs" dxfId="3621" priority="119" operator="equal">
      <formula>"Receiving"</formula>
    </cfRule>
  </conditionalFormatting>
  <conditionalFormatting sqref="S48:S53">
    <cfRule type="cellIs" dxfId="3620" priority="118" operator="equal">
      <formula>"SLC"</formula>
    </cfRule>
  </conditionalFormatting>
  <conditionalFormatting sqref="S48:S53">
    <cfRule type="cellIs" dxfId="3619" priority="114" operator="equal">
      <formula>"IDF"</formula>
    </cfRule>
    <cfRule type="cellIs" dxfId="3618" priority="115" operator="equal">
      <formula>"Costco"</formula>
    </cfRule>
    <cfRule type="cellIs" dxfId="3617" priority="116" operator="equal">
      <formula>"Gutzy"</formula>
    </cfRule>
    <cfRule type="cellIs" dxfId="3616" priority="117" operator="equal">
      <formula>"LCP"</formula>
    </cfRule>
  </conditionalFormatting>
  <conditionalFormatting sqref="S48:S53">
    <cfRule type="cellIs" dxfId="3615" priority="113" operator="equal">
      <formula>"Receiving"</formula>
    </cfRule>
  </conditionalFormatting>
  <conditionalFormatting sqref="A87">
    <cfRule type="cellIs" dxfId="3614" priority="112" operator="equal">
      <formula>"SLC"</formula>
    </cfRule>
  </conditionalFormatting>
  <conditionalFormatting sqref="A87">
    <cfRule type="cellIs" dxfId="3613" priority="108" operator="equal">
      <formula>"IDF"</formula>
    </cfRule>
    <cfRule type="cellIs" dxfId="3612" priority="109" operator="equal">
      <formula>"Costco"</formula>
    </cfRule>
    <cfRule type="cellIs" dxfId="3611" priority="110" operator="equal">
      <formula>"Gutzy"</formula>
    </cfRule>
    <cfRule type="cellIs" dxfId="3610" priority="111" operator="equal">
      <formula>"LCP"</formula>
    </cfRule>
  </conditionalFormatting>
  <conditionalFormatting sqref="A87">
    <cfRule type="cellIs" dxfId="3609" priority="107" operator="equal">
      <formula>"Receiving"</formula>
    </cfRule>
  </conditionalFormatting>
  <conditionalFormatting sqref="A85:A87">
    <cfRule type="cellIs" dxfId="3608" priority="106" operator="equal">
      <formula>"SLC"</formula>
    </cfRule>
  </conditionalFormatting>
  <conditionalFormatting sqref="A85:A87">
    <cfRule type="cellIs" dxfId="3607" priority="102" operator="equal">
      <formula>"IDF"</formula>
    </cfRule>
    <cfRule type="cellIs" dxfId="3606" priority="103" operator="equal">
      <formula>"Costco"</formula>
    </cfRule>
    <cfRule type="cellIs" dxfId="3605" priority="104" operator="equal">
      <formula>"Gutzy"</formula>
    </cfRule>
    <cfRule type="cellIs" dxfId="3604" priority="105" operator="equal">
      <formula>"LCP"</formula>
    </cfRule>
  </conditionalFormatting>
  <conditionalFormatting sqref="A85:A87">
    <cfRule type="cellIs" dxfId="3603" priority="101" operator="equal">
      <formula>"Receiving"</formula>
    </cfRule>
  </conditionalFormatting>
  <conditionalFormatting sqref="A82 A62:A75">
    <cfRule type="cellIs" dxfId="3602" priority="100" operator="equal">
      <formula>"SLC"</formula>
    </cfRule>
  </conditionalFormatting>
  <conditionalFormatting sqref="A82 A62:A75">
    <cfRule type="cellIs" dxfId="3601" priority="96" operator="equal">
      <formula>"IDF"</formula>
    </cfRule>
    <cfRule type="cellIs" dxfId="3600" priority="97" operator="equal">
      <formula>"Costco"</formula>
    </cfRule>
    <cfRule type="cellIs" dxfId="3599" priority="98" operator="equal">
      <formula>"Gutzy"</formula>
    </cfRule>
    <cfRule type="cellIs" dxfId="3598" priority="99" operator="equal">
      <formula>"LCP"</formula>
    </cfRule>
  </conditionalFormatting>
  <conditionalFormatting sqref="A82 A62:A75">
    <cfRule type="cellIs" dxfId="3597" priority="95" operator="equal">
      <formula>"Receiving"</formula>
    </cfRule>
  </conditionalFormatting>
  <conditionalFormatting sqref="A76:A81">
    <cfRule type="cellIs" dxfId="3596" priority="94" operator="equal">
      <formula>"SLC"</formula>
    </cfRule>
  </conditionalFormatting>
  <conditionalFormatting sqref="A76:A81">
    <cfRule type="cellIs" dxfId="3595" priority="90" operator="equal">
      <formula>"IDF"</formula>
    </cfRule>
    <cfRule type="cellIs" dxfId="3594" priority="91" operator="equal">
      <formula>"Costco"</formula>
    </cfRule>
    <cfRule type="cellIs" dxfId="3593" priority="92" operator="equal">
      <formula>"Gutzy"</formula>
    </cfRule>
    <cfRule type="cellIs" dxfId="3592" priority="93" operator="equal">
      <formula>"LCP"</formula>
    </cfRule>
  </conditionalFormatting>
  <conditionalFormatting sqref="A76:A81">
    <cfRule type="cellIs" dxfId="3591" priority="89" operator="equal">
      <formula>"Receiving"</formula>
    </cfRule>
  </conditionalFormatting>
  <conditionalFormatting sqref="A89:A97 H89:H97">
    <cfRule type="cellIs" dxfId="3590" priority="88" operator="equal">
      <formula>"SLC"</formula>
    </cfRule>
  </conditionalFormatting>
  <conditionalFormatting sqref="A89:A97 H89:H97">
    <cfRule type="cellIs" dxfId="3589" priority="84" operator="equal">
      <formula>"IDF"</formula>
    </cfRule>
    <cfRule type="cellIs" dxfId="3588" priority="85" operator="equal">
      <formula>"Costco"</formula>
    </cfRule>
    <cfRule type="cellIs" dxfId="3587" priority="86" operator="equal">
      <formula>"Gutzy"</formula>
    </cfRule>
    <cfRule type="cellIs" dxfId="3586" priority="87" operator="equal">
      <formula>"LCP"</formula>
    </cfRule>
  </conditionalFormatting>
  <conditionalFormatting sqref="A89:A97 H89:H97">
    <cfRule type="cellIs" dxfId="3585" priority="83" operator="equal">
      <formula>"Receiving"</formula>
    </cfRule>
  </conditionalFormatting>
  <conditionalFormatting sqref="S71:S76 N62:N67 N71:N77">
    <cfRule type="cellIs" dxfId="3584" priority="82" operator="equal">
      <formula>"SLC"</formula>
    </cfRule>
  </conditionalFormatting>
  <conditionalFormatting sqref="S71:S76 N62:N67 N71:N77">
    <cfRule type="cellIs" dxfId="3583" priority="78" operator="equal">
      <formula>"IDF"</formula>
    </cfRule>
    <cfRule type="cellIs" dxfId="3582" priority="79" operator="equal">
      <formula>"Costco"</formula>
    </cfRule>
    <cfRule type="cellIs" dxfId="3581" priority="80" operator="equal">
      <formula>"Gutzy"</formula>
    </cfRule>
    <cfRule type="cellIs" dxfId="3580" priority="81" operator="equal">
      <formula>"LCP"</formula>
    </cfRule>
  </conditionalFormatting>
  <conditionalFormatting sqref="S71:S76">
    <cfRule type="cellIs" dxfId="3579" priority="77" operator="equal">
      <formula>"Receiving"</formula>
    </cfRule>
  </conditionalFormatting>
  <conditionalFormatting sqref="Q62:Q66 T72:T77 W62:W67 O61 U71 L61:L67 S62:T67">
    <cfRule type="cellIs" dxfId="3578" priority="76" operator="equal">
      <formula>"SLC"</formula>
    </cfRule>
  </conditionalFormatting>
  <conditionalFormatting sqref="Q62:Q66 T72:T77 W62:W67 O61 U71 L61:L67 S62:T67">
    <cfRule type="cellIs" dxfId="3577" priority="72" operator="equal">
      <formula>"IDF"</formula>
    </cfRule>
    <cfRule type="cellIs" dxfId="3576" priority="73" operator="equal">
      <formula>"Costco"</formula>
    </cfRule>
    <cfRule type="cellIs" dxfId="3575" priority="74" operator="equal">
      <formula>"Gutzy"</formula>
    </cfRule>
    <cfRule type="cellIs" dxfId="3574" priority="75" operator="equal">
      <formula>"LCP"</formula>
    </cfRule>
  </conditionalFormatting>
  <conditionalFormatting sqref="Q72:Q77">
    <cfRule type="cellIs" dxfId="3573" priority="71" operator="equal">
      <formula>"SLC"</formula>
    </cfRule>
  </conditionalFormatting>
  <conditionalFormatting sqref="Q72:Q77">
    <cfRule type="cellIs" dxfId="3572" priority="67" operator="equal">
      <formula>"IDF"</formula>
    </cfRule>
    <cfRule type="cellIs" dxfId="3571" priority="68" operator="equal">
      <formula>"Costco"</formula>
    </cfRule>
    <cfRule type="cellIs" dxfId="3570" priority="69" operator="equal">
      <formula>"Gutzy"</formula>
    </cfRule>
    <cfRule type="cellIs" dxfId="3569" priority="70" operator="equal">
      <formula>"LCP"</formula>
    </cfRule>
  </conditionalFormatting>
  <conditionalFormatting sqref="W72:W77">
    <cfRule type="cellIs" dxfId="3568" priority="66" operator="equal">
      <formula>"SLC"</formula>
    </cfRule>
  </conditionalFormatting>
  <conditionalFormatting sqref="W72:W77">
    <cfRule type="cellIs" dxfId="3567" priority="62" operator="equal">
      <formula>"IDF"</formula>
    </cfRule>
    <cfRule type="cellIs" dxfId="3566" priority="63" operator="equal">
      <formula>"Costco"</formula>
    </cfRule>
    <cfRule type="cellIs" dxfId="3565" priority="64" operator="equal">
      <formula>"Gutzy"</formula>
    </cfRule>
    <cfRule type="cellIs" dxfId="3564" priority="65" operator="equal">
      <formula>"LCP"</formula>
    </cfRule>
  </conditionalFormatting>
  <conditionalFormatting sqref="N71:N77 U71 L61:L67 S62:S67">
    <cfRule type="cellIs" dxfId="3563" priority="61" operator="equal">
      <formula>"Receiving"</formula>
    </cfRule>
  </conditionalFormatting>
  <conditionalFormatting sqref="A26">
    <cfRule type="cellIs" dxfId="3562" priority="60" operator="equal">
      <formula>"SLC"</formula>
    </cfRule>
  </conditionalFormatting>
  <conditionalFormatting sqref="A26">
    <cfRule type="cellIs" dxfId="3561" priority="56" operator="equal">
      <formula>"IDF"</formula>
    </cfRule>
    <cfRule type="cellIs" dxfId="3560" priority="57" operator="equal">
      <formula>"Costco"</formula>
    </cfRule>
    <cfRule type="cellIs" dxfId="3559" priority="58" operator="equal">
      <formula>"Gutzy"</formula>
    </cfRule>
    <cfRule type="cellIs" dxfId="3558" priority="59" operator="equal">
      <formula>"LCP"</formula>
    </cfRule>
  </conditionalFormatting>
  <conditionalFormatting sqref="A26">
    <cfRule type="cellIs" dxfId="3557" priority="55" operator="equal">
      <formula>"Receiving"</formula>
    </cfRule>
  </conditionalFormatting>
  <conditionalFormatting sqref="A84">
    <cfRule type="cellIs" dxfId="3556" priority="54" operator="equal">
      <formula>"SLC"</formula>
    </cfRule>
  </conditionalFormatting>
  <conditionalFormatting sqref="A84">
    <cfRule type="cellIs" dxfId="3555" priority="50" operator="equal">
      <formula>"IDF"</formula>
    </cfRule>
    <cfRule type="cellIs" dxfId="3554" priority="51" operator="equal">
      <formula>"Costco"</formula>
    </cfRule>
    <cfRule type="cellIs" dxfId="3553" priority="52" operator="equal">
      <formula>"Gutzy"</formula>
    </cfRule>
    <cfRule type="cellIs" dxfId="3552" priority="53" operator="equal">
      <formula>"LCP"</formula>
    </cfRule>
  </conditionalFormatting>
  <conditionalFormatting sqref="A84">
    <cfRule type="cellIs" dxfId="3551" priority="49" operator="equal">
      <formula>"Receiving"</formula>
    </cfRule>
  </conditionalFormatting>
  <conditionalFormatting sqref="A5:A14">
    <cfRule type="cellIs" dxfId="3550" priority="48" operator="equal">
      <formula>"SLC"</formula>
    </cfRule>
  </conditionalFormatting>
  <conditionalFormatting sqref="A5:A14">
    <cfRule type="cellIs" dxfId="3549" priority="44" operator="equal">
      <formula>"IDF"</formula>
    </cfRule>
    <cfRule type="cellIs" dxfId="3548" priority="45" operator="equal">
      <formula>"Costco"</formula>
    </cfRule>
    <cfRule type="cellIs" dxfId="3547" priority="46" operator="equal">
      <formula>"Gutzy"</formula>
    </cfRule>
    <cfRule type="cellIs" dxfId="3546" priority="47" operator="equal">
      <formula>"LCP"</formula>
    </cfRule>
  </conditionalFormatting>
  <conditionalFormatting sqref="A5:A14">
    <cfRule type="cellIs" dxfId="3545" priority="43" operator="equal">
      <formula>"Receiving"</formula>
    </cfRule>
  </conditionalFormatting>
  <conditionalFormatting sqref="J25">
    <cfRule type="cellIs" dxfId="3544" priority="42" operator="equal">
      <formula>"SLC"</formula>
    </cfRule>
  </conditionalFormatting>
  <conditionalFormatting sqref="J25">
    <cfRule type="cellIs" dxfId="3543" priority="38" operator="equal">
      <formula>"IDF"</formula>
    </cfRule>
    <cfRule type="cellIs" dxfId="3542" priority="39" operator="equal">
      <formula>"Costco"</formula>
    </cfRule>
    <cfRule type="cellIs" dxfId="3541" priority="40" operator="equal">
      <formula>"Gutzy"</formula>
    </cfRule>
    <cfRule type="cellIs" dxfId="3540" priority="41" operator="equal">
      <formula>"LCP"</formula>
    </cfRule>
  </conditionalFormatting>
  <conditionalFormatting sqref="J25">
    <cfRule type="cellIs" dxfId="3539" priority="37" operator="equal">
      <formula>"Receiving"</formula>
    </cfRule>
  </conditionalFormatting>
  <conditionalFormatting sqref="A55">
    <cfRule type="cellIs" dxfId="3538" priority="36" operator="equal">
      <formula>"SLC"</formula>
    </cfRule>
  </conditionalFormatting>
  <conditionalFormatting sqref="A55">
    <cfRule type="cellIs" dxfId="3537" priority="32" operator="equal">
      <formula>"IDF"</formula>
    </cfRule>
    <cfRule type="cellIs" dxfId="3536" priority="33" operator="equal">
      <formula>"Costco"</formula>
    </cfRule>
    <cfRule type="cellIs" dxfId="3535" priority="34" operator="equal">
      <formula>"Gutzy"</formula>
    </cfRule>
    <cfRule type="cellIs" dxfId="3534" priority="35" operator="equal">
      <formula>"LCP"</formula>
    </cfRule>
  </conditionalFormatting>
  <conditionalFormatting sqref="A55">
    <cfRule type="cellIs" dxfId="3533" priority="31" operator="equal">
      <formula>"Receiving"</formula>
    </cfRule>
  </conditionalFormatting>
  <conditionalFormatting sqref="A83">
    <cfRule type="cellIs" dxfId="3532" priority="30" operator="equal">
      <formula>"SLC"</formula>
    </cfRule>
  </conditionalFormatting>
  <conditionalFormatting sqref="A83">
    <cfRule type="cellIs" dxfId="3531" priority="26" operator="equal">
      <formula>"IDF"</formula>
    </cfRule>
    <cfRule type="cellIs" dxfId="3530" priority="27" operator="equal">
      <formula>"Costco"</formula>
    </cfRule>
    <cfRule type="cellIs" dxfId="3529" priority="28" operator="equal">
      <formula>"Gutzy"</formula>
    </cfRule>
    <cfRule type="cellIs" dxfId="3528" priority="29" operator="equal">
      <formula>"LCP"</formula>
    </cfRule>
  </conditionalFormatting>
  <conditionalFormatting sqref="A83">
    <cfRule type="cellIs" dxfId="3527" priority="25" operator="equal">
      <formula>"Receiving"</formula>
    </cfRule>
  </conditionalFormatting>
  <conditionalFormatting sqref="J55 J58">
    <cfRule type="cellIs" dxfId="3526" priority="24" operator="equal">
      <formula>"SLC"</formula>
    </cfRule>
  </conditionalFormatting>
  <conditionalFormatting sqref="J55 J58">
    <cfRule type="cellIs" dxfId="3525" priority="20" operator="equal">
      <formula>"IDF"</formula>
    </cfRule>
    <cfRule type="cellIs" dxfId="3524" priority="21" operator="equal">
      <formula>"Costco"</formula>
    </cfRule>
    <cfRule type="cellIs" dxfId="3523" priority="22" operator="equal">
      <formula>"Gutzy"</formula>
    </cfRule>
    <cfRule type="cellIs" dxfId="3522" priority="23" operator="equal">
      <formula>"LCP"</formula>
    </cfRule>
  </conditionalFormatting>
  <conditionalFormatting sqref="J55 J58">
    <cfRule type="cellIs" dxfId="3521" priority="19" operator="equal">
      <formula>"Receiving"</formula>
    </cfRule>
  </conditionalFormatting>
  <conditionalFormatting sqref="J53 J56">
    <cfRule type="cellIs" dxfId="3520" priority="18" operator="equal">
      <formula>"SLC"</formula>
    </cfRule>
  </conditionalFormatting>
  <conditionalFormatting sqref="J53 J56">
    <cfRule type="cellIs" dxfId="3519" priority="14" operator="equal">
      <formula>"IDF"</formula>
    </cfRule>
    <cfRule type="cellIs" dxfId="3518" priority="15" operator="equal">
      <formula>"Costco"</formula>
    </cfRule>
    <cfRule type="cellIs" dxfId="3517" priority="16" operator="equal">
      <formula>"Gutzy"</formula>
    </cfRule>
    <cfRule type="cellIs" dxfId="3516" priority="17" operator="equal">
      <formula>"LCP"</formula>
    </cfRule>
  </conditionalFormatting>
  <conditionalFormatting sqref="J53 J56">
    <cfRule type="cellIs" dxfId="3515" priority="13" operator="equal">
      <formula>"Receiving"</formula>
    </cfRule>
  </conditionalFormatting>
  <conditionalFormatting sqref="J54 J57">
    <cfRule type="cellIs" dxfId="3514" priority="12" operator="equal">
      <formula>"SLC"</formula>
    </cfRule>
  </conditionalFormatting>
  <conditionalFormatting sqref="J54 J57">
    <cfRule type="cellIs" dxfId="3513" priority="8" operator="equal">
      <formula>"IDF"</formula>
    </cfRule>
    <cfRule type="cellIs" dxfId="3512" priority="9" operator="equal">
      <formula>"Costco"</formula>
    </cfRule>
    <cfRule type="cellIs" dxfId="3511" priority="10" operator="equal">
      <formula>"Gutzy"</formula>
    </cfRule>
    <cfRule type="cellIs" dxfId="3510" priority="11" operator="equal">
      <formula>"LCP"</formula>
    </cfRule>
  </conditionalFormatting>
  <conditionalFormatting sqref="J54 J57">
    <cfRule type="cellIs" dxfId="3509" priority="7" operator="equal">
      <formula>"Receiving"</formula>
    </cfRule>
  </conditionalFormatting>
  <conditionalFormatting sqref="S29">
    <cfRule type="cellIs" dxfId="3508" priority="6" operator="equal">
      <formula>"SLC"</formula>
    </cfRule>
  </conditionalFormatting>
  <conditionalFormatting sqref="S29">
    <cfRule type="cellIs" dxfId="3507" priority="2" operator="equal">
      <formula>"IDF"</formula>
    </cfRule>
    <cfRule type="cellIs" dxfId="3506" priority="3" operator="equal">
      <formula>"Costco"</formula>
    </cfRule>
    <cfRule type="cellIs" dxfId="3505" priority="4" operator="equal">
      <formula>"Gutzy"</formula>
    </cfRule>
    <cfRule type="cellIs" dxfId="3504" priority="5" operator="equal">
      <formula>"LCP"</formula>
    </cfRule>
  </conditionalFormatting>
  <conditionalFormatting sqref="S29">
    <cfRule type="cellIs" dxfId="3503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5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420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21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4C7E34-193E-4725-8EC4-6B06D57EBA48}">
          <x14:formula1>
            <xm:f>Lists!$A$1:$A$52</xm:f>
          </x14:formula1>
          <xm:sqref>C1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0398-A287-47B7-9BBB-581763436932}">
  <sheetPr codeName="Sheet242">
    <tabColor rgb="FFFF0000"/>
    <pageSetUpPr fitToPage="1"/>
  </sheetPr>
  <dimension ref="A1:BC273"/>
  <sheetViews>
    <sheetView topLeftCell="G48" zoomScale="85" zoomScaleNormal="85" zoomScaleSheetLayoutView="37" workbookViewId="0">
      <selection activeCell="F72" sqref="F7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42578125" style="129" customWidth="1"/>
    <col min="4" max="4" width="13.42578125" style="129" bestFit="1" customWidth="1"/>
    <col min="5" max="5" width="16.7109375" style="129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280</v>
      </c>
    </row>
    <row r="2" spans="1:36" ht="8.25" customHeight="1" thickBot="1" x14ac:dyDescent="0.3"/>
    <row r="3" spans="1:36" ht="16.5" thickBot="1" x14ac:dyDescent="0.3">
      <c r="A3" s="476">
        <f>VLOOKUP(C1,Lists!A1:B52,2)</f>
        <v>46061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46062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46063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324">
        <v>33267</v>
      </c>
      <c r="C5" s="137">
        <v>75635</v>
      </c>
      <c r="D5" s="137">
        <v>280344</v>
      </c>
      <c r="E5" s="137" t="s">
        <v>62</v>
      </c>
      <c r="F5" s="138"/>
      <c r="G5" s="305"/>
      <c r="H5" s="138"/>
      <c r="I5" s="332"/>
      <c r="J5" s="135" t="s">
        <v>19</v>
      </c>
      <c r="K5" s="207">
        <v>33282</v>
      </c>
      <c r="L5" s="137">
        <v>76169</v>
      </c>
      <c r="M5" s="137"/>
      <c r="N5" s="137" t="s">
        <v>115</v>
      </c>
      <c r="O5" s="142"/>
      <c r="P5" s="304"/>
      <c r="Q5" s="143"/>
      <c r="R5" s="310"/>
      <c r="S5" s="135" t="s">
        <v>19</v>
      </c>
      <c r="T5" s="208">
        <v>33301</v>
      </c>
      <c r="U5" s="137">
        <v>76214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33268</v>
      </c>
      <c r="C6" s="128">
        <v>75641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33283</v>
      </c>
      <c r="L6" s="128">
        <v>76180</v>
      </c>
      <c r="M6" s="128"/>
      <c r="N6" s="128" t="s">
        <v>115</v>
      </c>
      <c r="O6" s="142"/>
      <c r="P6" s="302"/>
      <c r="Q6" s="142"/>
      <c r="R6" s="311"/>
      <c r="S6" s="145" t="s">
        <v>19</v>
      </c>
      <c r="T6" s="205">
        <v>33302</v>
      </c>
      <c r="U6" s="148">
        <v>76215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33269</v>
      </c>
      <c r="C7" s="128">
        <v>75642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33284</v>
      </c>
      <c r="L7" s="128">
        <v>76193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33303</v>
      </c>
      <c r="U7" s="128">
        <v>76216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33270</v>
      </c>
      <c r="C8" s="128">
        <v>75643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33285</v>
      </c>
      <c r="L8" s="128">
        <v>76204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33304</v>
      </c>
      <c r="U8" s="128">
        <v>76217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33271</v>
      </c>
      <c r="C9" s="128">
        <v>75644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33286</v>
      </c>
      <c r="L9" s="128">
        <v>76213</v>
      </c>
      <c r="M9" s="128"/>
      <c r="N9" s="128" t="s">
        <v>89</v>
      </c>
      <c r="O9" s="142"/>
      <c r="P9" s="302"/>
      <c r="Q9" s="142"/>
      <c r="R9" s="311"/>
      <c r="S9" s="145" t="s">
        <v>19</v>
      </c>
      <c r="T9" s="205">
        <v>33305</v>
      </c>
      <c r="U9" s="128">
        <v>76218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33272</v>
      </c>
      <c r="C10" s="128">
        <v>75645</v>
      </c>
      <c r="D10" s="128"/>
      <c r="E10" s="128" t="s">
        <v>72</v>
      </c>
      <c r="F10" s="142"/>
      <c r="G10" s="302"/>
      <c r="H10" s="142"/>
      <c r="I10" s="309">
        <v>46062</v>
      </c>
      <c r="J10" s="145" t="s">
        <v>19</v>
      </c>
      <c r="K10" s="205">
        <v>33287</v>
      </c>
      <c r="L10" s="128">
        <v>76224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33306</v>
      </c>
      <c r="U10" s="128">
        <v>76219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45">
        <v>33273</v>
      </c>
      <c r="C11" s="128">
        <v>75646</v>
      </c>
      <c r="D11" s="128"/>
      <c r="E11" s="128" t="s">
        <v>72</v>
      </c>
      <c r="F11" s="142"/>
      <c r="G11" s="302"/>
      <c r="H11" s="142"/>
      <c r="I11" s="309">
        <v>46063</v>
      </c>
      <c r="J11" s="145" t="s">
        <v>19</v>
      </c>
      <c r="K11" s="205">
        <v>33288</v>
      </c>
      <c r="L11" s="128">
        <v>76228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33307</v>
      </c>
      <c r="U11" s="128">
        <v>76220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33274</v>
      </c>
      <c r="C12" s="128">
        <v>75647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33289</v>
      </c>
      <c r="L12" s="128">
        <v>76229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33308</v>
      </c>
      <c r="U12" s="128">
        <v>76221</v>
      </c>
      <c r="V12" s="128"/>
      <c r="W12" s="128" t="s">
        <v>89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33275</v>
      </c>
      <c r="C13" s="128">
        <v>75648</v>
      </c>
      <c r="D13" s="128"/>
      <c r="E13" s="128" t="s">
        <v>62</v>
      </c>
      <c r="F13" s="142"/>
      <c r="G13" s="302"/>
      <c r="H13" s="142"/>
      <c r="I13" s="311"/>
      <c r="J13" s="145" t="s">
        <v>19</v>
      </c>
      <c r="K13" s="205">
        <v>33290</v>
      </c>
      <c r="L13" s="128">
        <v>76230</v>
      </c>
      <c r="M13" s="128"/>
      <c r="N13" s="128" t="s">
        <v>89</v>
      </c>
      <c r="O13" s="142"/>
      <c r="P13" s="302"/>
      <c r="Q13" s="142"/>
      <c r="R13" s="311"/>
      <c r="S13" s="145" t="s">
        <v>19</v>
      </c>
      <c r="T13" s="205">
        <v>33309</v>
      </c>
      <c r="U13" s="128">
        <v>76222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33276</v>
      </c>
      <c r="C14" s="128">
        <v>75649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33291</v>
      </c>
      <c r="L14" s="128">
        <v>76231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33310</v>
      </c>
      <c r="U14" s="128">
        <v>76223</v>
      </c>
      <c r="V14" s="128"/>
      <c r="W14" s="128" t="s">
        <v>70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33277</v>
      </c>
      <c r="C15" s="128">
        <v>75684</v>
      </c>
      <c r="D15" s="128"/>
      <c r="E15" s="128" t="s">
        <v>71</v>
      </c>
      <c r="F15" s="142"/>
      <c r="G15" s="302"/>
      <c r="H15" s="142"/>
      <c r="I15" s="311"/>
      <c r="J15" s="145" t="s">
        <v>19</v>
      </c>
      <c r="K15" s="205">
        <v>33292</v>
      </c>
      <c r="L15" s="128">
        <v>76232</v>
      </c>
      <c r="M15" s="128"/>
      <c r="N15" s="128" t="s">
        <v>70</v>
      </c>
      <c r="O15" s="142"/>
      <c r="P15" s="302"/>
      <c r="Q15" s="142"/>
      <c r="R15" s="311"/>
      <c r="S15" s="145" t="s">
        <v>19</v>
      </c>
      <c r="T15" s="205">
        <v>33311</v>
      </c>
      <c r="U15" s="128">
        <v>76225</v>
      </c>
      <c r="V15" s="128"/>
      <c r="W15" s="128" t="s">
        <v>89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19</v>
      </c>
      <c r="B16" s="205">
        <v>33278</v>
      </c>
      <c r="C16" s="128">
        <v>75685</v>
      </c>
      <c r="D16" s="128"/>
      <c r="E16" s="128" t="s">
        <v>115</v>
      </c>
      <c r="F16" s="142"/>
      <c r="G16" s="302"/>
      <c r="H16" s="142"/>
      <c r="I16" s="311"/>
      <c r="J16" s="145" t="s">
        <v>19</v>
      </c>
      <c r="K16" s="245">
        <v>33293</v>
      </c>
      <c r="L16" s="148">
        <v>76233</v>
      </c>
      <c r="M16" s="128"/>
      <c r="N16" s="128" t="s">
        <v>72</v>
      </c>
      <c r="O16" s="142"/>
      <c r="P16" s="302"/>
      <c r="Q16" s="142"/>
      <c r="R16" s="309">
        <v>46063</v>
      </c>
      <c r="S16" s="145" t="s">
        <v>19</v>
      </c>
      <c r="T16" s="205">
        <v>33312</v>
      </c>
      <c r="U16" s="128">
        <v>76226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33279</v>
      </c>
      <c r="C17" s="327">
        <v>4501345735</v>
      </c>
      <c r="D17" s="128"/>
      <c r="E17" s="128"/>
      <c r="F17" s="142" t="s">
        <v>14</v>
      </c>
      <c r="G17" s="302"/>
      <c r="H17" s="142"/>
      <c r="I17" s="311"/>
      <c r="J17" s="145" t="s">
        <v>19</v>
      </c>
      <c r="K17" s="205">
        <v>33294</v>
      </c>
      <c r="L17" s="128">
        <v>76234</v>
      </c>
      <c r="M17" s="128"/>
      <c r="N17" s="128" t="s">
        <v>89</v>
      </c>
      <c r="O17" s="142"/>
      <c r="P17" s="302"/>
      <c r="Q17" s="142"/>
      <c r="R17" s="311"/>
      <c r="S17" s="145" t="s">
        <v>19</v>
      </c>
      <c r="T17" s="205">
        <v>33313</v>
      </c>
      <c r="U17" s="128">
        <v>76227</v>
      </c>
      <c r="V17" s="128"/>
      <c r="W17" s="128" t="s">
        <v>72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 t="s">
        <v>22</v>
      </c>
      <c r="B18" s="205">
        <v>33280</v>
      </c>
      <c r="C18" s="327">
        <v>4501345736</v>
      </c>
      <c r="D18" s="128"/>
      <c r="E18" s="128"/>
      <c r="F18" s="142" t="s">
        <v>78</v>
      </c>
      <c r="G18" s="302"/>
      <c r="H18" s="142"/>
      <c r="I18" s="311"/>
      <c r="J18" s="145" t="s">
        <v>19</v>
      </c>
      <c r="K18" s="245">
        <v>33295</v>
      </c>
      <c r="L18" s="128">
        <v>76235</v>
      </c>
      <c r="M18" s="128"/>
      <c r="N18" s="128" t="s">
        <v>72</v>
      </c>
      <c r="O18" s="142"/>
      <c r="P18" s="302"/>
      <c r="Q18" s="142"/>
      <c r="R18" s="309">
        <v>46063</v>
      </c>
      <c r="S18" s="145" t="s">
        <v>19</v>
      </c>
      <c r="T18" s="205">
        <v>33314</v>
      </c>
      <c r="U18" s="128">
        <v>76257</v>
      </c>
      <c r="V18" s="128"/>
      <c r="W18" s="128" t="s">
        <v>71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 t="s">
        <v>22</v>
      </c>
      <c r="B19" s="128">
        <v>33281</v>
      </c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33296</v>
      </c>
      <c r="L19" s="128">
        <v>76237</v>
      </c>
      <c r="M19" s="128"/>
      <c r="N19" s="128" t="s">
        <v>71</v>
      </c>
      <c r="O19" s="142"/>
      <c r="P19" s="302"/>
      <c r="Q19" s="142"/>
      <c r="R19" s="311"/>
      <c r="S19" s="145" t="s">
        <v>19</v>
      </c>
      <c r="T19" s="205">
        <v>33315</v>
      </c>
      <c r="U19" s="128">
        <v>76258</v>
      </c>
      <c r="V19" s="128"/>
      <c r="W19" s="128" t="s">
        <v>71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19</v>
      </c>
      <c r="K20" s="205">
        <v>33297</v>
      </c>
      <c r="L20" s="148">
        <v>76248</v>
      </c>
      <c r="M20" s="128"/>
      <c r="N20" s="128" t="s">
        <v>71</v>
      </c>
      <c r="O20" s="142"/>
      <c r="P20" s="302"/>
      <c r="Q20" s="142"/>
      <c r="R20" s="315"/>
      <c r="S20" s="145" t="s">
        <v>63</v>
      </c>
      <c r="T20" s="205">
        <v>33316</v>
      </c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20</v>
      </c>
      <c r="K21" s="205">
        <v>33298</v>
      </c>
      <c r="L21" s="128">
        <v>76259</v>
      </c>
      <c r="M21" s="172"/>
      <c r="N21" s="128" t="s">
        <v>62</v>
      </c>
      <c r="O21" s="142"/>
      <c r="P21" s="302"/>
      <c r="Q21" s="142"/>
      <c r="R21" s="311"/>
      <c r="S21" s="145" t="s">
        <v>63</v>
      </c>
      <c r="T21" s="205">
        <v>33317</v>
      </c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20</v>
      </c>
      <c r="K22" s="205">
        <v>33299</v>
      </c>
      <c r="L22" s="153">
        <v>76261</v>
      </c>
      <c r="M22" s="128"/>
      <c r="N22" s="128" t="s">
        <v>62</v>
      </c>
      <c r="O22" s="142"/>
      <c r="P22" s="302"/>
      <c r="Q22" s="142"/>
      <c r="R22" s="315"/>
      <c r="S22" s="152" t="s">
        <v>20</v>
      </c>
      <c r="T22" s="205">
        <v>33318</v>
      </c>
      <c r="U22" s="153">
        <v>76262</v>
      </c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30039810</v>
      </c>
      <c r="C23" s="128" t="s">
        <v>77</v>
      </c>
      <c r="D23" s="128" t="s">
        <v>110</v>
      </c>
      <c r="E23" s="128"/>
      <c r="F23" s="142" t="s">
        <v>64</v>
      </c>
      <c r="G23" s="302"/>
      <c r="H23" s="142"/>
      <c r="I23" s="311"/>
      <c r="J23" s="152" t="s">
        <v>22</v>
      </c>
      <c r="K23" s="205">
        <v>33300</v>
      </c>
      <c r="L23" s="153">
        <v>4501346066</v>
      </c>
      <c r="M23" s="128"/>
      <c r="N23" s="128"/>
      <c r="O23" s="142"/>
      <c r="P23" s="302"/>
      <c r="Q23" s="142"/>
      <c r="R23" s="311"/>
      <c r="S23" s="152" t="s">
        <v>20</v>
      </c>
      <c r="T23" s="205">
        <v>33319</v>
      </c>
      <c r="U23" s="153">
        <v>76263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07">
        <v>30039690</v>
      </c>
      <c r="L24" s="154" t="s">
        <v>13</v>
      </c>
      <c r="M24" s="141"/>
      <c r="N24" s="141"/>
      <c r="O24" s="142" t="s">
        <v>17</v>
      </c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30039812</v>
      </c>
      <c r="C25" s="128" t="s">
        <v>77</v>
      </c>
      <c r="D25" s="128" t="s">
        <v>110</v>
      </c>
      <c r="E25" s="128"/>
      <c r="F25" s="162" t="s">
        <v>118</v>
      </c>
      <c r="G25" s="128"/>
      <c r="H25" s="142"/>
      <c r="I25" s="311"/>
      <c r="J25" s="156" t="s">
        <v>12</v>
      </c>
      <c r="K25" s="207">
        <v>30039645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 t="s">
        <v>12</v>
      </c>
      <c r="T25" s="210">
        <v>30039691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30039811</v>
      </c>
      <c r="C26" s="128" t="s">
        <v>77</v>
      </c>
      <c r="D26" s="128"/>
      <c r="E26" s="128"/>
      <c r="F26" s="250" t="s">
        <v>117</v>
      </c>
      <c r="G26" s="175"/>
      <c r="H26" s="142"/>
      <c r="I26" s="311"/>
      <c r="J26" s="156" t="s">
        <v>12</v>
      </c>
      <c r="K26" s="207">
        <v>30039838</v>
      </c>
      <c r="L26" s="154" t="s">
        <v>81</v>
      </c>
      <c r="M26" s="141"/>
      <c r="N26" s="141"/>
      <c r="O26" s="143"/>
      <c r="P26" s="304"/>
      <c r="Q26" s="143"/>
      <c r="R26" s="316"/>
      <c r="S26" s="145" t="s">
        <v>12</v>
      </c>
      <c r="T26" s="210">
        <v>30039839</v>
      </c>
      <c r="U26" s="153" t="s">
        <v>81</v>
      </c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56" t="s">
        <v>12</v>
      </c>
      <c r="K27" s="205">
        <v>30039979</v>
      </c>
      <c r="L27" s="153" t="s">
        <v>94</v>
      </c>
      <c r="M27" s="128">
        <v>135</v>
      </c>
      <c r="N27" s="128"/>
      <c r="O27" s="142" t="s">
        <v>64</v>
      </c>
      <c r="P27" s="302"/>
      <c r="Q27" s="142"/>
      <c r="R27" s="311"/>
      <c r="S27" s="145" t="s">
        <v>12</v>
      </c>
      <c r="T27" s="205">
        <v>30039993</v>
      </c>
      <c r="U27" s="148" t="s">
        <v>77</v>
      </c>
      <c r="V27" s="128"/>
      <c r="W27" s="128"/>
      <c r="X27" s="142" t="s">
        <v>14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30039830</v>
      </c>
      <c r="L28" s="148" t="s">
        <v>94</v>
      </c>
      <c r="M28" s="128" t="s">
        <v>202</v>
      </c>
      <c r="N28" s="128"/>
      <c r="O28" s="142" t="s">
        <v>78</v>
      </c>
      <c r="P28" s="302"/>
      <c r="Q28" s="142"/>
      <c r="R28" s="311"/>
      <c r="S28" s="145" t="s">
        <v>12</v>
      </c>
      <c r="T28" s="205">
        <v>30039818</v>
      </c>
      <c r="U28" s="128" t="s">
        <v>94</v>
      </c>
      <c r="V28" s="128"/>
      <c r="W28" s="128"/>
      <c r="X28" s="142" t="s">
        <v>17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30040059</v>
      </c>
      <c r="L29" s="300" t="s">
        <v>77</v>
      </c>
      <c r="M29" s="299"/>
      <c r="N29" s="299"/>
      <c r="O29" s="297" t="s">
        <v>16</v>
      </c>
      <c r="P29" s="306"/>
      <c r="Q29" s="297"/>
      <c r="R29" s="313"/>
      <c r="S29" s="145" t="s">
        <v>12</v>
      </c>
      <c r="T29" s="128">
        <v>45366</v>
      </c>
      <c r="U29" s="128" t="s">
        <v>94</v>
      </c>
      <c r="V29" s="128" t="s">
        <v>281</v>
      </c>
      <c r="W29" s="128"/>
      <c r="X29" s="142" t="s">
        <v>78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x14ac:dyDescent="0.25">
      <c r="A30" s="157"/>
      <c r="B30" s="158"/>
      <c r="C30" s="158"/>
      <c r="D30" s="158"/>
      <c r="E30" s="158"/>
      <c r="F30" s="159"/>
      <c r="G30" s="307"/>
      <c r="H30" s="159"/>
      <c r="I30" s="314"/>
      <c r="J30" s="145" t="s">
        <v>12</v>
      </c>
      <c r="K30" s="205">
        <v>30039656</v>
      </c>
      <c r="L30" s="161" t="s">
        <v>79</v>
      </c>
      <c r="M30" s="128"/>
      <c r="N30" s="128"/>
      <c r="O30" s="162" t="s">
        <v>66</v>
      </c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x14ac:dyDescent="0.25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46064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46065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46066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33320</v>
      </c>
      <c r="C34" s="137">
        <v>76239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33339</v>
      </c>
      <c r="L34" s="137">
        <v>76178</v>
      </c>
      <c r="M34" s="137"/>
      <c r="N34" s="137" t="s">
        <v>69</v>
      </c>
      <c r="O34" s="142"/>
      <c r="P34" s="304"/>
      <c r="Q34" s="143"/>
      <c r="R34" s="310"/>
      <c r="S34" s="135" t="s">
        <v>19</v>
      </c>
      <c r="T34" s="207">
        <v>33357</v>
      </c>
      <c r="U34" s="137">
        <v>76166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33321</v>
      </c>
      <c r="C35" s="128">
        <v>76240</v>
      </c>
      <c r="D35" s="128"/>
      <c r="E35" s="128" t="s">
        <v>69</v>
      </c>
      <c r="F35" s="142"/>
      <c r="G35" s="302"/>
      <c r="H35" s="142"/>
      <c r="I35" s="311"/>
      <c r="J35" s="145" t="s">
        <v>19</v>
      </c>
      <c r="K35" s="205">
        <v>33340</v>
      </c>
      <c r="L35" s="128">
        <v>76179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33358</v>
      </c>
      <c r="U35" s="128">
        <v>76167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33322</v>
      </c>
      <c r="C36" s="128">
        <v>76241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33341</v>
      </c>
      <c r="L36" s="128">
        <v>76181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205">
        <v>33359</v>
      </c>
      <c r="U36" s="128">
        <v>76168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33323</v>
      </c>
      <c r="C37" s="128">
        <v>76242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33342</v>
      </c>
      <c r="L37" s="128">
        <v>76182</v>
      </c>
      <c r="M37" s="128"/>
      <c r="N37" s="128" t="s">
        <v>73</v>
      </c>
      <c r="O37" s="142"/>
      <c r="P37" s="302"/>
      <c r="Q37" s="142"/>
      <c r="R37" s="311"/>
      <c r="S37" s="145" t="s">
        <v>19</v>
      </c>
      <c r="T37" s="205">
        <v>33360</v>
      </c>
      <c r="U37" s="128">
        <v>76170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33324</v>
      </c>
      <c r="C38" s="128">
        <v>76243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33343</v>
      </c>
      <c r="L38" s="128">
        <v>76183</v>
      </c>
      <c r="M38" s="128"/>
      <c r="N38" s="128" t="s">
        <v>89</v>
      </c>
      <c r="O38" s="142"/>
      <c r="P38" s="302"/>
      <c r="Q38" s="142"/>
      <c r="R38" s="311"/>
      <c r="S38" s="145" t="s">
        <v>19</v>
      </c>
      <c r="T38" s="205">
        <v>33361</v>
      </c>
      <c r="U38" s="128">
        <v>76171</v>
      </c>
      <c r="V38" s="128"/>
      <c r="W38" s="128" t="s">
        <v>89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33325</v>
      </c>
      <c r="C39" s="128">
        <v>76244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33344</v>
      </c>
      <c r="L39" s="128">
        <v>76184</v>
      </c>
      <c r="M39" s="128"/>
      <c r="N39" s="128" t="s">
        <v>89</v>
      </c>
      <c r="O39" s="142"/>
      <c r="P39" s="302"/>
      <c r="Q39" s="142"/>
      <c r="R39" s="311"/>
      <c r="S39" s="145" t="s">
        <v>19</v>
      </c>
      <c r="T39" s="205">
        <v>33362</v>
      </c>
      <c r="U39" s="128">
        <v>76172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33326</v>
      </c>
      <c r="C40" s="128">
        <v>76245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33345</v>
      </c>
      <c r="L40" s="128">
        <v>76185</v>
      </c>
      <c r="M40" s="128"/>
      <c r="N40" s="128" t="s">
        <v>70</v>
      </c>
      <c r="O40" s="142"/>
      <c r="P40" s="302"/>
      <c r="Q40" s="142"/>
      <c r="R40" s="311"/>
      <c r="S40" s="145" t="s">
        <v>19</v>
      </c>
      <c r="T40" s="205">
        <v>33363</v>
      </c>
      <c r="U40" s="128">
        <v>76173</v>
      </c>
      <c r="V40" s="128"/>
      <c r="W40" s="128" t="s">
        <v>73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33327</v>
      </c>
      <c r="C41" s="128">
        <v>76246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33346</v>
      </c>
      <c r="L41" s="128">
        <v>76186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33364</v>
      </c>
      <c r="U41" s="128">
        <v>76174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33328</v>
      </c>
      <c r="C42" s="128">
        <v>76247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33347</v>
      </c>
      <c r="L42" s="128">
        <v>76187</v>
      </c>
      <c r="M42" s="128"/>
      <c r="N42" s="128" t="s">
        <v>72</v>
      </c>
      <c r="O42" s="142"/>
      <c r="P42" s="302"/>
      <c r="Q42" s="142"/>
      <c r="R42" s="311"/>
      <c r="S42" s="145" t="s">
        <v>19</v>
      </c>
      <c r="T42" s="205">
        <v>33365</v>
      </c>
      <c r="U42" s="128">
        <v>76175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33329</v>
      </c>
      <c r="C43" s="128">
        <v>76249</v>
      </c>
      <c r="D43" s="128"/>
      <c r="E43" s="128" t="s">
        <v>73</v>
      </c>
      <c r="F43" s="142"/>
      <c r="G43" s="302"/>
      <c r="H43" s="142"/>
      <c r="I43" s="311"/>
      <c r="J43" s="145" t="s">
        <v>19</v>
      </c>
      <c r="K43" s="205">
        <v>33348</v>
      </c>
      <c r="L43" s="128">
        <v>76188</v>
      </c>
      <c r="M43" s="128"/>
      <c r="N43" s="128" t="s">
        <v>62</v>
      </c>
      <c r="O43" s="142"/>
      <c r="P43" s="302"/>
      <c r="Q43" s="142"/>
      <c r="R43" s="311"/>
      <c r="S43" s="145" t="s">
        <v>19</v>
      </c>
      <c r="T43" s="205">
        <v>33366</v>
      </c>
      <c r="U43" s="128">
        <v>76176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33330</v>
      </c>
      <c r="C44" s="128">
        <v>76250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33349</v>
      </c>
      <c r="L44" s="128">
        <v>76212</v>
      </c>
      <c r="M44" s="128"/>
      <c r="N44" s="128" t="s">
        <v>62</v>
      </c>
      <c r="O44" s="142"/>
      <c r="P44" s="302"/>
      <c r="Q44" s="142"/>
      <c r="R44" s="311"/>
      <c r="S44" s="145" t="s">
        <v>19</v>
      </c>
      <c r="T44" s="205">
        <v>33367</v>
      </c>
      <c r="U44" s="128">
        <v>76177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33331</v>
      </c>
      <c r="C45" s="148">
        <v>76251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33350</v>
      </c>
      <c r="L45" s="148">
        <v>76236</v>
      </c>
      <c r="M45" s="128"/>
      <c r="N45" s="128" t="s">
        <v>71</v>
      </c>
      <c r="O45" s="142"/>
      <c r="P45" s="302"/>
      <c r="Q45" s="142"/>
      <c r="R45" s="311"/>
      <c r="S45" s="145" t="s">
        <v>19</v>
      </c>
      <c r="T45" s="205">
        <v>33368</v>
      </c>
      <c r="U45" s="148">
        <v>76210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33332</v>
      </c>
      <c r="C46" s="128">
        <v>76252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33351</v>
      </c>
      <c r="L46" s="128">
        <v>76238</v>
      </c>
      <c r="M46" s="128"/>
      <c r="N46" s="128" t="s">
        <v>71</v>
      </c>
      <c r="O46" s="142"/>
      <c r="P46" s="302"/>
      <c r="Q46" s="142"/>
      <c r="R46" s="311"/>
      <c r="S46" s="145" t="s">
        <v>19</v>
      </c>
      <c r="T46" s="205">
        <v>33369</v>
      </c>
      <c r="U46" s="128">
        <v>76211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33333</v>
      </c>
      <c r="C47" s="128">
        <v>76253</v>
      </c>
      <c r="D47" s="128"/>
      <c r="E47" s="128" t="s">
        <v>72</v>
      </c>
      <c r="F47" s="142"/>
      <c r="G47" s="302"/>
      <c r="H47" s="142"/>
      <c r="I47" s="311"/>
      <c r="J47" s="145" t="s">
        <v>22</v>
      </c>
      <c r="K47" s="205">
        <v>33352</v>
      </c>
      <c r="L47" s="128">
        <v>4501346871</v>
      </c>
      <c r="M47" s="128"/>
      <c r="N47" s="128"/>
      <c r="O47" s="142"/>
      <c r="P47" s="302"/>
      <c r="Q47" s="142"/>
      <c r="R47" s="311"/>
      <c r="S47" s="145" t="s">
        <v>22</v>
      </c>
      <c r="T47" s="205">
        <v>33370</v>
      </c>
      <c r="U47" s="128">
        <v>4501347095</v>
      </c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33334</v>
      </c>
      <c r="C48" s="128">
        <v>76254</v>
      </c>
      <c r="D48" s="128"/>
      <c r="E48" s="128" t="s">
        <v>72</v>
      </c>
      <c r="F48" s="142"/>
      <c r="G48" s="302"/>
      <c r="H48" s="142"/>
      <c r="I48" s="311"/>
      <c r="J48" s="145" t="s">
        <v>22</v>
      </c>
      <c r="K48" s="205">
        <v>33353</v>
      </c>
      <c r="L48" s="128">
        <v>4501346872</v>
      </c>
      <c r="M48" s="128"/>
      <c r="N48" s="128"/>
      <c r="O48" s="142"/>
      <c r="P48" s="302"/>
      <c r="Q48" s="142"/>
      <c r="R48" s="311"/>
      <c r="S48" s="145" t="s">
        <v>22</v>
      </c>
      <c r="T48" s="205">
        <v>33371</v>
      </c>
      <c r="U48" s="128">
        <v>4501347096</v>
      </c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33335</v>
      </c>
      <c r="C49" s="148">
        <v>76255</v>
      </c>
      <c r="D49" s="128"/>
      <c r="E49" s="128" t="s">
        <v>71</v>
      </c>
      <c r="F49" s="142"/>
      <c r="G49" s="302"/>
      <c r="H49" s="142"/>
      <c r="I49" s="315"/>
      <c r="J49" s="145" t="s">
        <v>22</v>
      </c>
      <c r="K49" s="128">
        <v>33354</v>
      </c>
      <c r="L49" s="148"/>
      <c r="M49" s="128"/>
      <c r="N49" s="128"/>
      <c r="O49" s="142"/>
      <c r="P49" s="302"/>
      <c r="Q49" s="142"/>
      <c r="R49" s="315"/>
      <c r="S49" s="145" t="s">
        <v>22</v>
      </c>
      <c r="T49" s="205">
        <v>33372</v>
      </c>
      <c r="U49" s="148">
        <v>4501347098</v>
      </c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33336</v>
      </c>
      <c r="C50" s="128">
        <v>76256</v>
      </c>
      <c r="D50" s="128"/>
      <c r="E50" s="128" t="s">
        <v>71</v>
      </c>
      <c r="F50" s="142"/>
      <c r="G50" s="302"/>
      <c r="H50" s="142"/>
      <c r="I50" s="311"/>
      <c r="J50" s="152" t="s">
        <v>20</v>
      </c>
      <c r="K50" s="205">
        <v>33355</v>
      </c>
      <c r="L50" s="128">
        <v>76264</v>
      </c>
      <c r="M50" s="128"/>
      <c r="N50" s="128" t="s">
        <v>62</v>
      </c>
      <c r="O50" s="142"/>
      <c r="P50" s="302"/>
      <c r="Q50" s="142"/>
      <c r="R50" s="311"/>
      <c r="S50" s="152" t="s">
        <v>20</v>
      </c>
      <c r="T50" s="205">
        <v>33373</v>
      </c>
      <c r="U50" s="128">
        <v>76266</v>
      </c>
      <c r="V50" s="128"/>
      <c r="W50" s="128" t="s">
        <v>89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33337</v>
      </c>
      <c r="C51" s="331">
        <v>4501346572</v>
      </c>
      <c r="D51" s="128"/>
      <c r="E51" s="128"/>
      <c r="F51" s="142" t="s">
        <v>65</v>
      </c>
      <c r="G51" s="302"/>
      <c r="H51" s="142"/>
      <c r="I51" s="315"/>
      <c r="J51" s="152" t="s">
        <v>20</v>
      </c>
      <c r="K51" s="205">
        <v>33356</v>
      </c>
      <c r="L51" s="153">
        <v>76265</v>
      </c>
      <c r="M51" s="128"/>
      <c r="N51" s="128" t="s">
        <v>62</v>
      </c>
      <c r="O51" s="142"/>
      <c r="P51" s="302"/>
      <c r="Q51" s="142"/>
      <c r="R51" s="315"/>
      <c r="S51" s="152" t="s">
        <v>20</v>
      </c>
      <c r="T51" s="205">
        <v>33374</v>
      </c>
      <c r="U51" s="153">
        <v>76267</v>
      </c>
      <c r="V51" s="128"/>
      <c r="W51" s="128" t="s">
        <v>89</v>
      </c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33338</v>
      </c>
      <c r="C52" s="331">
        <v>4501346573</v>
      </c>
      <c r="D52" s="128"/>
      <c r="E52" s="128"/>
      <c r="F52" s="142" t="s">
        <v>76</v>
      </c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6" t="s">
        <v>12</v>
      </c>
      <c r="K53" s="141">
        <v>30039831</v>
      </c>
      <c r="L53" s="154" t="s">
        <v>94</v>
      </c>
      <c r="M53" s="141" t="s">
        <v>282</v>
      </c>
      <c r="N53" s="141"/>
      <c r="O53" s="143" t="s">
        <v>64</v>
      </c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30039990</v>
      </c>
      <c r="C54" s="153" t="s">
        <v>77</v>
      </c>
      <c r="D54" s="141"/>
      <c r="E54" s="141"/>
      <c r="F54" s="143" t="s">
        <v>66</v>
      </c>
      <c r="G54" s="304"/>
      <c r="H54" s="143"/>
      <c r="I54" s="316"/>
      <c r="J54" s="156" t="s">
        <v>12</v>
      </c>
      <c r="K54" s="141">
        <v>30039831</v>
      </c>
      <c r="L54" s="329" t="s">
        <v>94</v>
      </c>
      <c r="M54" s="330" t="s">
        <v>202</v>
      </c>
      <c r="N54" s="330"/>
      <c r="O54" s="143" t="s">
        <v>14</v>
      </c>
      <c r="P54" s="304"/>
      <c r="Q54" s="143"/>
      <c r="R54" s="316"/>
      <c r="S54" s="156" t="s">
        <v>12</v>
      </c>
      <c r="T54" s="141">
        <v>30039784</v>
      </c>
      <c r="U54" s="154" t="s">
        <v>79</v>
      </c>
      <c r="V54" s="141"/>
      <c r="W54" s="141"/>
      <c r="X54" s="143" t="s">
        <v>78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30039966</v>
      </c>
      <c r="C55" s="154" t="s">
        <v>77</v>
      </c>
      <c r="D55" s="141"/>
      <c r="E55" s="141"/>
      <c r="F55" s="143" t="s">
        <v>78</v>
      </c>
      <c r="G55" s="304"/>
      <c r="H55" s="143"/>
      <c r="I55" s="316"/>
      <c r="J55" s="156" t="s">
        <v>12</v>
      </c>
      <c r="K55" s="129">
        <v>30039676</v>
      </c>
      <c r="L55" s="175" t="s">
        <v>163</v>
      </c>
      <c r="M55" s="175"/>
      <c r="N55" s="175"/>
      <c r="O55" s="129" t="s">
        <v>17</v>
      </c>
      <c r="P55" s="304"/>
      <c r="Q55" s="143"/>
      <c r="R55" s="316"/>
      <c r="S55" s="156" t="s">
        <v>12</v>
      </c>
      <c r="T55" s="141">
        <v>30039853</v>
      </c>
      <c r="U55" s="154" t="s">
        <v>79</v>
      </c>
      <c r="V55" s="141"/>
      <c r="W55" s="141"/>
      <c r="X55" s="143" t="s">
        <v>64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30039840</v>
      </c>
      <c r="C56" s="153" t="s">
        <v>81</v>
      </c>
      <c r="D56" s="128"/>
      <c r="E56" s="128"/>
      <c r="F56" s="142"/>
      <c r="G56" s="302"/>
      <c r="H56" s="142"/>
      <c r="I56" s="311"/>
      <c r="J56" s="152" t="s">
        <v>12</v>
      </c>
      <c r="K56" s="128">
        <v>30039841</v>
      </c>
      <c r="L56" s="154" t="s">
        <v>81</v>
      </c>
      <c r="M56" s="141"/>
      <c r="N56" s="141"/>
      <c r="O56" s="162"/>
      <c r="Q56" s="142"/>
      <c r="R56" s="311"/>
      <c r="S56" s="298" t="s">
        <v>12</v>
      </c>
      <c r="T56" s="299">
        <v>30039785</v>
      </c>
      <c r="U56" s="300" t="s">
        <v>79</v>
      </c>
      <c r="V56" s="299"/>
      <c r="W56" s="299"/>
      <c r="X56" s="297" t="s">
        <v>16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30039791</v>
      </c>
      <c r="C57" s="148" t="s">
        <v>77</v>
      </c>
      <c r="D57" s="128"/>
      <c r="E57" s="128"/>
      <c r="F57" s="142" t="s">
        <v>64</v>
      </c>
      <c r="G57" s="302"/>
      <c r="H57" s="142"/>
      <c r="I57" s="311"/>
      <c r="J57" s="156" t="s">
        <v>12</v>
      </c>
      <c r="K57" s="128">
        <v>30039975</v>
      </c>
      <c r="L57" s="148" t="s">
        <v>87</v>
      </c>
      <c r="M57" s="128"/>
      <c r="N57" s="128"/>
      <c r="O57" s="142"/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128" t="s">
        <v>12</v>
      </c>
      <c r="B58" s="299">
        <v>30039815</v>
      </c>
      <c r="C58" s="300" t="s">
        <v>94</v>
      </c>
      <c r="D58" s="299"/>
      <c r="E58" s="299"/>
      <c r="F58" s="297" t="s">
        <v>16</v>
      </c>
      <c r="G58" s="306"/>
      <c r="H58" s="297"/>
      <c r="I58" s="313"/>
      <c r="J58" s="156" t="s">
        <v>12</v>
      </c>
      <c r="K58" s="299">
        <v>30039962</v>
      </c>
      <c r="L58" s="300" t="s">
        <v>13</v>
      </c>
      <c r="M58" s="299"/>
      <c r="N58" s="299"/>
      <c r="O58" s="297" t="s">
        <v>16</v>
      </c>
      <c r="P58" s="306"/>
      <c r="Q58" s="297"/>
      <c r="R58" s="313"/>
      <c r="S58" s="145" t="s">
        <v>12</v>
      </c>
      <c r="T58" s="299">
        <v>30039967</v>
      </c>
      <c r="U58" s="300" t="s">
        <v>77</v>
      </c>
      <c r="V58" s="299">
        <v>754751</v>
      </c>
      <c r="W58" s="299"/>
      <c r="X58" s="297" t="s">
        <v>17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x14ac:dyDescent="0.25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158">
        <v>30039692</v>
      </c>
      <c r="L59" s="158" t="s">
        <v>13</v>
      </c>
      <c r="M59" s="158"/>
      <c r="N59" s="158"/>
      <c r="O59" s="159" t="s">
        <v>14</v>
      </c>
      <c r="P59" s="307"/>
      <c r="Q59" s="159"/>
      <c r="R59" s="314"/>
      <c r="S59" s="145" t="s">
        <v>12</v>
      </c>
      <c r="T59" s="128">
        <v>30039842</v>
      </c>
      <c r="U59" s="153" t="s">
        <v>81</v>
      </c>
      <c r="V59" s="128"/>
      <c r="W59" s="128"/>
      <c r="X59" s="142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46067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46061</v>
      </c>
      <c r="M61" s="173">
        <f t="shared" ref="M61:M66" si="0">COUNTIF($A$5:$A$30,N61)</f>
        <v>3</v>
      </c>
      <c r="N61" s="174" t="s">
        <v>18</v>
      </c>
      <c r="O61" s="505">
        <f>J3</f>
        <v>46062</v>
      </c>
      <c r="P61" s="173">
        <f t="shared" ref="P61:P66" si="1">COUNTIF($J$5:$J$30,Q61)</f>
        <v>7</v>
      </c>
      <c r="Q61" s="174" t="s">
        <v>18</v>
      </c>
      <c r="R61" s="508">
        <f>S3</f>
        <v>46063</v>
      </c>
      <c r="S61" s="173">
        <f t="shared" ref="S61:S66" si="2">COUNTIF($S$5:$S$30,T61)</f>
        <v>5</v>
      </c>
      <c r="T61" s="174" t="s">
        <v>18</v>
      </c>
      <c r="U61" s="511">
        <f>A32</f>
        <v>46064</v>
      </c>
      <c r="V61" s="173">
        <f t="shared" ref="V61:V66" si="3">COUNTIF($A$34:$A$59,W61)</f>
        <v>5</v>
      </c>
      <c r="W61" s="174" t="s">
        <v>18</v>
      </c>
    </row>
    <row r="62" spans="1:43" x14ac:dyDescent="0.25">
      <c r="A62" s="135" t="s">
        <v>20</v>
      </c>
      <c r="B62" s="207">
        <v>33375</v>
      </c>
      <c r="C62" s="137">
        <v>76268</v>
      </c>
      <c r="D62" s="137"/>
      <c r="E62" s="137" t="s">
        <v>89</v>
      </c>
      <c r="F62" s="142"/>
      <c r="G62" s="304"/>
      <c r="H62" s="143"/>
      <c r="I62" s="310"/>
      <c r="L62" s="503"/>
      <c r="M62" s="175">
        <f t="shared" si="0"/>
        <v>11</v>
      </c>
      <c r="N62" s="176" t="s">
        <v>19</v>
      </c>
      <c r="O62" s="506"/>
      <c r="P62" s="175">
        <f t="shared" si="1"/>
        <v>16</v>
      </c>
      <c r="Q62" s="176" t="s">
        <v>19</v>
      </c>
      <c r="R62" s="509"/>
      <c r="S62" s="175">
        <f t="shared" si="2"/>
        <v>15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05">
        <v>33376</v>
      </c>
      <c r="C63" s="128">
        <v>76201</v>
      </c>
      <c r="D63" s="128" t="s">
        <v>273</v>
      </c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33377</v>
      </c>
      <c r="C64" s="128">
        <v>76202</v>
      </c>
      <c r="D64" s="128" t="s">
        <v>273</v>
      </c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33378</v>
      </c>
      <c r="C65" s="128">
        <v>76203</v>
      </c>
      <c r="D65" s="128" t="s">
        <v>273</v>
      </c>
      <c r="E65" s="128" t="s">
        <v>72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1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33379</v>
      </c>
      <c r="C66" s="128">
        <v>76205</v>
      </c>
      <c r="D66" s="128"/>
      <c r="E66" s="128" t="s">
        <v>69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2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33380</v>
      </c>
      <c r="C67" s="128">
        <v>76206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18</v>
      </c>
      <c r="N67" s="178" t="s">
        <v>24</v>
      </c>
      <c r="O67" s="507"/>
      <c r="P67" s="177">
        <f>SUM(P61:P66)</f>
        <v>26</v>
      </c>
      <c r="Q67" s="178" t="s">
        <v>24</v>
      </c>
      <c r="R67" s="510"/>
      <c r="S67" s="177">
        <f>SUM(S61:S66)</f>
        <v>24</v>
      </c>
      <c r="T67" s="178" t="s">
        <v>24</v>
      </c>
      <c r="U67" s="513"/>
      <c r="V67" s="177">
        <f>SUM(V61:V66)</f>
        <v>24</v>
      </c>
      <c r="W67" s="178" t="s">
        <v>24</v>
      </c>
    </row>
    <row r="68" spans="1:23" x14ac:dyDescent="0.25">
      <c r="A68" s="145" t="s">
        <v>19</v>
      </c>
      <c r="B68" s="205">
        <v>33381</v>
      </c>
      <c r="C68" s="128">
        <v>76207</v>
      </c>
      <c r="D68" s="128"/>
      <c r="E68" s="128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33382</v>
      </c>
      <c r="C69" s="128">
        <v>76208</v>
      </c>
      <c r="D69" s="128"/>
      <c r="E69" s="128" t="s">
        <v>89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33383</v>
      </c>
      <c r="C70" s="128">
        <v>76209</v>
      </c>
      <c r="D70" s="128"/>
      <c r="E70" s="128" t="s">
        <v>71</v>
      </c>
      <c r="F70" s="142"/>
      <c r="G70" s="302"/>
      <c r="H70" s="142"/>
      <c r="I70" s="311"/>
    </row>
    <row r="71" spans="1:23" x14ac:dyDescent="0.25">
      <c r="A71" s="145" t="s">
        <v>63</v>
      </c>
      <c r="B71" s="205">
        <v>33384</v>
      </c>
      <c r="C71" s="128"/>
      <c r="D71" s="128"/>
      <c r="E71" s="128"/>
      <c r="F71" s="142"/>
      <c r="G71" s="302"/>
      <c r="H71" s="142"/>
      <c r="I71" s="311"/>
      <c r="L71" s="514">
        <f>J32</f>
        <v>46065</v>
      </c>
      <c r="M71" s="173">
        <f t="shared" ref="M71:M76" si="4">COUNTIF($J$34:$J$59,N71)</f>
        <v>7</v>
      </c>
      <c r="N71" s="174" t="s">
        <v>18</v>
      </c>
      <c r="O71" s="517">
        <f>S32</f>
        <v>46066</v>
      </c>
      <c r="P71" s="173">
        <f>COUNTIF($S$34:$S$59,Q71)</f>
        <v>5</v>
      </c>
      <c r="Q71" s="174" t="s">
        <v>18</v>
      </c>
      <c r="R71" s="520">
        <f>AB32</f>
        <v>0</v>
      </c>
      <c r="S71" s="173">
        <f t="shared" ref="S71:S76" si="5">COUNTIF($A$62:$A$87,T71)</f>
        <v>4</v>
      </c>
      <c r="T71" s="174" t="s">
        <v>18</v>
      </c>
      <c r="U71" s="523" t="str">
        <f>C1</f>
        <v>WW07</v>
      </c>
      <c r="V71" s="173">
        <f>SUM(M61,P61,S61,V61,S71,P71,M71)</f>
        <v>36</v>
      </c>
      <c r="W71" s="174" t="s">
        <v>18</v>
      </c>
    </row>
    <row r="72" spans="1:23" x14ac:dyDescent="0.25">
      <c r="A72" s="145" t="s">
        <v>22</v>
      </c>
      <c r="B72" s="205">
        <v>33385</v>
      </c>
      <c r="C72" s="128">
        <v>4501347097</v>
      </c>
      <c r="D72" s="128"/>
      <c r="E72" s="128"/>
      <c r="F72" s="142"/>
      <c r="G72" s="302"/>
      <c r="H72" s="142"/>
      <c r="I72" s="311"/>
      <c r="L72" s="515"/>
      <c r="M72" s="175">
        <f t="shared" si="4"/>
        <v>13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8</v>
      </c>
      <c r="T72" s="176" t="s">
        <v>19</v>
      </c>
      <c r="U72" s="524"/>
      <c r="V72" s="175">
        <f>SUM(M62,P62,S62,V62,M72,P72,S72)</f>
        <v>93</v>
      </c>
      <c r="W72" s="176" t="s">
        <v>19</v>
      </c>
    </row>
    <row r="73" spans="1:23" x14ac:dyDescent="0.25">
      <c r="A73" s="145" t="s">
        <v>22</v>
      </c>
      <c r="B73" s="205">
        <v>33386</v>
      </c>
      <c r="C73" s="148">
        <v>4501347099</v>
      </c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128">
        <v>33387</v>
      </c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128">
        <v>33388</v>
      </c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16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1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25</v>
      </c>
      <c r="N77" s="178" t="s">
        <v>24</v>
      </c>
      <c r="O77" s="519"/>
      <c r="P77" s="177">
        <f>SUM(P71:P76)</f>
        <v>23</v>
      </c>
      <c r="Q77" s="178" t="s">
        <v>24</v>
      </c>
      <c r="R77" s="522"/>
      <c r="S77" s="177">
        <f>SUM(S71:S76)</f>
        <v>18</v>
      </c>
      <c r="T77" s="178" t="s">
        <v>24</v>
      </c>
      <c r="U77" s="525"/>
      <c r="V77" s="177">
        <f>SUM(V71:V76)</f>
        <v>158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 t="s">
        <v>12</v>
      </c>
      <c r="B79" s="128">
        <v>30039819</v>
      </c>
      <c r="C79" s="153" t="s">
        <v>94</v>
      </c>
      <c r="D79" s="128"/>
      <c r="E79" s="128"/>
      <c r="F79" s="142" t="s">
        <v>14</v>
      </c>
      <c r="G79" s="302"/>
      <c r="H79" s="142"/>
      <c r="I79" s="315"/>
    </row>
    <row r="80" spans="1:23" x14ac:dyDescent="0.25">
      <c r="A80" s="152" t="s">
        <v>12</v>
      </c>
      <c r="B80" s="128">
        <v>30039817</v>
      </c>
      <c r="C80" s="153" t="s">
        <v>94</v>
      </c>
      <c r="D80" s="128"/>
      <c r="E80" s="128"/>
      <c r="F80" s="142" t="s">
        <v>17</v>
      </c>
      <c r="G80" s="302"/>
      <c r="H80" s="142"/>
      <c r="I80" s="311"/>
    </row>
    <row r="81" spans="1:10" x14ac:dyDescent="0.25">
      <c r="A81" s="152" t="s">
        <v>12</v>
      </c>
      <c r="B81" s="141">
        <v>30039977</v>
      </c>
      <c r="C81" s="154" t="s">
        <v>77</v>
      </c>
      <c r="D81" s="141"/>
      <c r="E81" s="141"/>
      <c r="F81" s="142" t="s">
        <v>78</v>
      </c>
      <c r="G81" s="304"/>
      <c r="H81" s="143"/>
      <c r="I81" s="316"/>
    </row>
    <row r="82" spans="1:10" x14ac:dyDescent="0.25">
      <c r="A82" s="156" t="s">
        <v>12</v>
      </c>
      <c r="B82" s="141">
        <v>731316</v>
      </c>
      <c r="C82" s="154" t="s">
        <v>77</v>
      </c>
      <c r="D82" s="141">
        <v>754681</v>
      </c>
      <c r="E82" s="141" t="s">
        <v>283</v>
      </c>
      <c r="F82" s="143" t="s">
        <v>66</v>
      </c>
      <c r="G82" s="304"/>
      <c r="H82" s="143"/>
      <c r="I82" s="316"/>
    </row>
    <row r="83" spans="1:10" x14ac:dyDescent="0.25">
      <c r="A83" s="156"/>
      <c r="B83" s="141"/>
      <c r="C83" s="154"/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11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18</v>
      </c>
      <c r="J90" s="189">
        <f>SUM(C90:G90)</f>
        <v>15</v>
      </c>
    </row>
    <row r="91" spans="1:10" x14ac:dyDescent="0.25">
      <c r="A91" s="190" t="s">
        <v>28</v>
      </c>
      <c r="B91" s="188">
        <f t="shared" ref="B91:G91" si="8">COUNTIF($J$5:$J$30,B89)</f>
        <v>7</v>
      </c>
      <c r="C91" s="188">
        <f t="shared" si="8"/>
        <v>16</v>
      </c>
      <c r="D91" s="188">
        <f t="shared" si="8"/>
        <v>2</v>
      </c>
      <c r="E91" s="188">
        <f t="shared" si="8"/>
        <v>0</v>
      </c>
      <c r="F91" s="188">
        <f t="shared" si="8"/>
        <v>1</v>
      </c>
      <c r="G91" s="188">
        <f t="shared" si="8"/>
        <v>0</v>
      </c>
      <c r="H91" s="189">
        <f t="shared" si="7"/>
        <v>26</v>
      </c>
      <c r="J91" s="189">
        <f t="shared" ref="J91:J96" si="9">SUM(C91:G91)</f>
        <v>19</v>
      </c>
    </row>
    <row r="92" spans="1:10" x14ac:dyDescent="0.25">
      <c r="A92" s="191" t="s">
        <v>29</v>
      </c>
      <c r="B92" s="188">
        <f t="shared" ref="B92:G92" si="10">COUNTIF($S$5:$S$30,B89)</f>
        <v>5</v>
      </c>
      <c r="C92" s="188">
        <f t="shared" si="10"/>
        <v>15</v>
      </c>
      <c r="D92" s="188">
        <f t="shared" si="10"/>
        <v>2</v>
      </c>
      <c r="E92" s="188">
        <f t="shared" si="10"/>
        <v>0</v>
      </c>
      <c r="F92" s="188">
        <f t="shared" si="10"/>
        <v>0</v>
      </c>
      <c r="G92" s="188">
        <f t="shared" si="10"/>
        <v>2</v>
      </c>
      <c r="H92" s="189">
        <f t="shared" si="7"/>
        <v>24</v>
      </c>
      <c r="J92" s="189">
        <f t="shared" si="9"/>
        <v>19</v>
      </c>
    </row>
    <row r="93" spans="1:10" x14ac:dyDescent="0.25">
      <c r="A93" s="192" t="s">
        <v>30</v>
      </c>
      <c r="B93" s="188">
        <f t="shared" ref="B93:G93" si="11">COUNTIF($A$34:$A$59,B$89)</f>
        <v>5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24</v>
      </c>
      <c r="J93" s="189">
        <f t="shared" si="9"/>
        <v>19</v>
      </c>
    </row>
    <row r="94" spans="1:10" x14ac:dyDescent="0.25">
      <c r="A94" s="193" t="s">
        <v>31</v>
      </c>
      <c r="B94" s="188">
        <f t="shared" ref="B94:G94" si="12">COUNTIF($J$34:$J$59,B$89)</f>
        <v>7</v>
      </c>
      <c r="C94" s="188">
        <f t="shared" si="12"/>
        <v>13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25</v>
      </c>
      <c r="J94" s="189">
        <f t="shared" si="9"/>
        <v>18</v>
      </c>
    </row>
    <row r="95" spans="1:10" x14ac:dyDescent="0.25">
      <c r="A95" s="194" t="s">
        <v>32</v>
      </c>
      <c r="B95" s="188">
        <f t="shared" ref="B95:G95" si="13">COUNTIF($S$34:$S$59,B$89)</f>
        <v>5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23</v>
      </c>
      <c r="J95" s="189">
        <f t="shared" si="9"/>
        <v>18</v>
      </c>
    </row>
    <row r="96" spans="1:10" ht="16.5" thickBot="1" x14ac:dyDescent="0.3">
      <c r="A96" s="195" t="s">
        <v>33</v>
      </c>
      <c r="B96" s="188">
        <f t="shared" ref="B96:G96" si="14">COUNTIF($A$62:$A$87,B$89)</f>
        <v>4</v>
      </c>
      <c r="C96" s="188">
        <f t="shared" si="14"/>
        <v>8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1</v>
      </c>
      <c r="H96" s="189">
        <f t="shared" si="7"/>
        <v>18</v>
      </c>
      <c r="J96" s="189">
        <f t="shared" si="9"/>
        <v>14</v>
      </c>
    </row>
    <row r="97" spans="1:47" ht="16.5" thickBot="1" x14ac:dyDescent="0.3">
      <c r="A97" s="186" t="s">
        <v>24</v>
      </c>
      <c r="B97" s="196">
        <f t="shared" ref="B97:H97" si="15">SUM(B90:B96)</f>
        <v>36</v>
      </c>
      <c r="C97" s="196">
        <f t="shared" si="15"/>
        <v>93</v>
      </c>
      <c r="D97" s="196">
        <f t="shared" si="15"/>
        <v>10</v>
      </c>
      <c r="E97" s="196">
        <f t="shared" si="15"/>
        <v>0</v>
      </c>
      <c r="F97" s="196">
        <f t="shared" si="15"/>
        <v>16</v>
      </c>
      <c r="G97" s="196">
        <f t="shared" si="15"/>
        <v>3</v>
      </c>
      <c r="H97" s="179">
        <f t="shared" si="15"/>
        <v>158</v>
      </c>
      <c r="J97" s="179">
        <f>SUM(J90:J96)</f>
        <v>122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33267</v>
      </c>
      <c r="B101" s="197">
        <f t="shared" si="16"/>
        <v>75635</v>
      </c>
      <c r="C101" s="198">
        <f>IF(B5="","",$A$3)</f>
        <v>46061</v>
      </c>
      <c r="D101" s="197" t="str">
        <f>IF(A5="","",A5)</f>
        <v>LCP</v>
      </c>
      <c r="E101" s="197" t="str">
        <f>IF(E5="","",E5)</f>
        <v>INTEGRITY</v>
      </c>
      <c r="F101" s="197">
        <f>IF(D5="","",D5)</f>
        <v>280344</v>
      </c>
      <c r="G101" s="199" t="str">
        <f>IF(G5="","",G5)</f>
        <v/>
      </c>
      <c r="H101" s="200">
        <v>1</v>
      </c>
      <c r="I101" s="197">
        <f t="shared" ref="I101:J106" si="17">IF(K5="","",K5)</f>
        <v>33282</v>
      </c>
      <c r="J101" s="197">
        <f t="shared" si="17"/>
        <v>76169</v>
      </c>
      <c r="K101" s="198">
        <f t="shared" ref="K101:K106" si="18">IF(K5="","",$J$3)</f>
        <v>46062</v>
      </c>
      <c r="L101" s="197" t="str">
        <f t="shared" ref="L101:L106" si="19">IF(J5="","",J5)</f>
        <v>SLC</v>
      </c>
      <c r="M101" s="197" t="str">
        <f t="shared" ref="M101:M106" si="20">IF(N5="","",N5)</f>
        <v>CHR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33301</v>
      </c>
      <c r="R101" s="197">
        <f t="shared" si="23"/>
        <v>76214</v>
      </c>
      <c r="S101" s="198">
        <f t="shared" ref="S101:S106" si="24">IF(T5="","",$S$3)</f>
        <v>46063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33320</v>
      </c>
      <c r="Z101" s="197">
        <f t="shared" si="29"/>
        <v>76239</v>
      </c>
      <c r="AA101" s="198">
        <f t="shared" ref="AA101:AA108" si="30">IF(B34="","",$A$32)</f>
        <v>46064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33339</v>
      </c>
      <c r="AH101" s="197">
        <f t="shared" si="35"/>
        <v>76178</v>
      </c>
      <c r="AI101" s="198">
        <f t="shared" ref="AI101:AI108" si="36">IF(K34="","",$J$32)</f>
        <v>46065</v>
      </c>
      <c r="AJ101" s="197" t="str">
        <f t="shared" ref="AJ101:AJ108" si="37">IF(J34="","",J34)</f>
        <v>SLC</v>
      </c>
      <c r="AK101" s="197" t="str">
        <f t="shared" ref="AK101:AK108" si="38">IF(N34="","",N34)</f>
        <v>SAUER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33357</v>
      </c>
      <c r="AP101" s="197">
        <f t="shared" si="41"/>
        <v>76166</v>
      </c>
      <c r="AQ101" s="198">
        <f t="shared" ref="AQ101:AQ108" si="42">IF(T34="","",$S$32)</f>
        <v>46066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33268</v>
      </c>
      <c r="B102" s="197">
        <f t="shared" si="16"/>
        <v>75641</v>
      </c>
      <c r="C102" s="198">
        <f>IF(B6="","",$A$3)</f>
        <v>46061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33283</v>
      </c>
      <c r="J102" s="197">
        <f t="shared" si="17"/>
        <v>76180</v>
      </c>
      <c r="K102" s="198">
        <f t="shared" si="18"/>
        <v>46062</v>
      </c>
      <c r="L102" s="197" t="str">
        <f t="shared" si="19"/>
        <v>SLC</v>
      </c>
      <c r="M102" s="197" t="str">
        <f t="shared" si="20"/>
        <v>CHR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33302</v>
      </c>
      <c r="R102" s="197">
        <f t="shared" si="23"/>
        <v>76215</v>
      </c>
      <c r="S102" s="198">
        <f t="shared" si="24"/>
        <v>46063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33321</v>
      </c>
      <c r="Z102" s="197">
        <f t="shared" si="29"/>
        <v>76240</v>
      </c>
      <c r="AA102" s="198">
        <f t="shared" si="30"/>
        <v>46064</v>
      </c>
      <c r="AB102" s="197" t="str">
        <f t="shared" si="31"/>
        <v>SLC</v>
      </c>
      <c r="AC102" s="197" t="str">
        <f t="shared" si="32"/>
        <v>SAUER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33340</v>
      </c>
      <c r="AH102" s="197">
        <f t="shared" si="35"/>
        <v>76179</v>
      </c>
      <c r="AI102" s="198">
        <f t="shared" si="36"/>
        <v>46065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33358</v>
      </c>
      <c r="AP102" s="197">
        <f t="shared" si="41"/>
        <v>76167</v>
      </c>
      <c r="AQ102" s="198">
        <f t="shared" si="42"/>
        <v>46066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33269</v>
      </c>
      <c r="B103" s="197">
        <f t="shared" si="16"/>
        <v>75642</v>
      </c>
      <c r="C103" s="198">
        <f>IF(B7="","",$A$3)</f>
        <v>46061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33284</v>
      </c>
      <c r="J103" s="197">
        <f t="shared" si="17"/>
        <v>76193</v>
      </c>
      <c r="K103" s="198">
        <f t="shared" si="18"/>
        <v>46062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33303</v>
      </c>
      <c r="R103" s="197">
        <f t="shared" si="23"/>
        <v>76216</v>
      </c>
      <c r="S103" s="198">
        <f t="shared" si="24"/>
        <v>46063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33322</v>
      </c>
      <c r="Z103" s="197">
        <f t="shared" si="29"/>
        <v>76241</v>
      </c>
      <c r="AA103" s="198">
        <f t="shared" si="30"/>
        <v>46064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33341</v>
      </c>
      <c r="AH103" s="197">
        <f t="shared" si="35"/>
        <v>76181</v>
      </c>
      <c r="AI103" s="198">
        <f t="shared" si="36"/>
        <v>46065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33359</v>
      </c>
      <c r="AP103" s="197">
        <f t="shared" si="41"/>
        <v>76168</v>
      </c>
      <c r="AQ103" s="198">
        <f t="shared" si="42"/>
        <v>46066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33270</v>
      </c>
      <c r="B104" s="197">
        <f t="shared" si="16"/>
        <v>75643</v>
      </c>
      <c r="C104" s="198">
        <f>IF(B8="","",$A$3)</f>
        <v>46061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33285</v>
      </c>
      <c r="J104" s="197">
        <f t="shared" si="17"/>
        <v>76204</v>
      </c>
      <c r="K104" s="198">
        <f t="shared" si="18"/>
        <v>46062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33304</v>
      </c>
      <c r="R104" s="197">
        <f t="shared" si="23"/>
        <v>76217</v>
      </c>
      <c r="S104" s="198">
        <f t="shared" si="24"/>
        <v>46063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33323</v>
      </c>
      <c r="Z104" s="197">
        <f t="shared" si="29"/>
        <v>76242</v>
      </c>
      <c r="AA104" s="198">
        <f t="shared" si="30"/>
        <v>46064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33342</v>
      </c>
      <c r="AH104" s="197">
        <f t="shared" si="35"/>
        <v>76182</v>
      </c>
      <c r="AI104" s="198">
        <f t="shared" si="36"/>
        <v>46065</v>
      </c>
      <c r="AJ104" s="197" t="str">
        <f t="shared" si="37"/>
        <v>SLC</v>
      </c>
      <c r="AK104" s="197" t="str">
        <f t="shared" si="38"/>
        <v>SUNRISE</v>
      </c>
      <c r="AL104" s="197" t="str">
        <f t="shared" si="39"/>
        <v/>
      </c>
      <c r="AM104" s="197" t="str">
        <f t="shared" si="40"/>
        <v/>
      </c>
      <c r="AO104" s="197">
        <f t="shared" si="41"/>
        <v>33360</v>
      </c>
      <c r="AP104" s="197">
        <f t="shared" si="41"/>
        <v>76170</v>
      </c>
      <c r="AQ104" s="198">
        <f t="shared" si="42"/>
        <v>46066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33271</v>
      </c>
      <c r="B105" s="197">
        <f t="shared" si="16"/>
        <v>75644</v>
      </c>
      <c r="C105" s="198">
        <f>IF(B9="","",$A$3)</f>
        <v>46061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33286</v>
      </c>
      <c r="J105" s="197">
        <f t="shared" si="17"/>
        <v>76213</v>
      </c>
      <c r="K105" s="198">
        <f t="shared" si="18"/>
        <v>46062</v>
      </c>
      <c r="L105" s="197" t="str">
        <f t="shared" si="19"/>
        <v>SLC</v>
      </c>
      <c r="M105" s="197" t="str">
        <f t="shared" si="20"/>
        <v>INTEGIRTY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33305</v>
      </c>
      <c r="R105" s="197">
        <f t="shared" si="23"/>
        <v>76218</v>
      </c>
      <c r="S105" s="198">
        <f t="shared" si="24"/>
        <v>46063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33324</v>
      </c>
      <c r="Z105" s="197">
        <f t="shared" si="29"/>
        <v>76243</v>
      </c>
      <c r="AA105" s="198">
        <f t="shared" si="30"/>
        <v>46064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33343</v>
      </c>
      <c r="AH105" s="197">
        <f t="shared" si="35"/>
        <v>76183</v>
      </c>
      <c r="AI105" s="198">
        <f t="shared" si="36"/>
        <v>46065</v>
      </c>
      <c r="AJ105" s="197" t="str">
        <f t="shared" si="37"/>
        <v>SLC</v>
      </c>
      <c r="AK105" s="197" t="str">
        <f t="shared" si="38"/>
        <v>INTEGIRTY</v>
      </c>
      <c r="AL105" s="197" t="str">
        <f t="shared" si="39"/>
        <v/>
      </c>
      <c r="AM105" s="197" t="str">
        <f t="shared" si="40"/>
        <v/>
      </c>
      <c r="AO105" s="197">
        <f t="shared" si="41"/>
        <v>33361</v>
      </c>
      <c r="AP105" s="197">
        <f t="shared" si="41"/>
        <v>76171</v>
      </c>
      <c r="AQ105" s="198">
        <f t="shared" si="42"/>
        <v>46066</v>
      </c>
      <c r="AR105" s="197" t="str">
        <f t="shared" si="43"/>
        <v>SLC</v>
      </c>
      <c r="AS105" s="197" t="str">
        <f t="shared" si="44"/>
        <v>INTEGIRTY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33276</v>
      </c>
      <c r="B106" s="197">
        <f t="shared" si="47"/>
        <v>75649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SAUER</v>
      </c>
      <c r="F106" s="197" t="str">
        <f t="shared" ref="F106:F115" si="51">IF(D14="","",D14)</f>
        <v/>
      </c>
      <c r="G106" s="197">
        <f t="shared" ref="G106:G115" si="52">IF(C14="","",C14)</f>
        <v>75649</v>
      </c>
      <c r="H106" s="200">
        <v>6</v>
      </c>
      <c r="I106" s="197">
        <f t="shared" si="17"/>
        <v>33287</v>
      </c>
      <c r="J106" s="197">
        <f t="shared" si="17"/>
        <v>76224</v>
      </c>
      <c r="K106" s="198">
        <f t="shared" si="18"/>
        <v>46062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33306</v>
      </c>
      <c r="R106" s="197">
        <f t="shared" si="23"/>
        <v>76219</v>
      </c>
      <c r="S106" s="198">
        <f t="shared" si="24"/>
        <v>46063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33325</v>
      </c>
      <c r="Z106" s="197">
        <f t="shared" si="29"/>
        <v>76244</v>
      </c>
      <c r="AA106" s="198">
        <f t="shared" si="30"/>
        <v>46064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33344</v>
      </c>
      <c r="AH106" s="197">
        <f t="shared" si="35"/>
        <v>76184</v>
      </c>
      <c r="AI106" s="198">
        <f t="shared" si="36"/>
        <v>46065</v>
      </c>
      <c r="AJ106" s="197" t="str">
        <f t="shared" si="37"/>
        <v>SLC</v>
      </c>
      <c r="AK106" s="197" t="str">
        <f t="shared" si="38"/>
        <v>INTEGIRTY</v>
      </c>
      <c r="AL106" s="197" t="str">
        <f t="shared" si="39"/>
        <v/>
      </c>
      <c r="AM106" s="197" t="str">
        <f t="shared" si="40"/>
        <v/>
      </c>
      <c r="AO106" s="197">
        <f t="shared" si="41"/>
        <v>33362</v>
      </c>
      <c r="AP106" s="197">
        <f t="shared" si="41"/>
        <v>76172</v>
      </c>
      <c r="AQ106" s="198">
        <f t="shared" si="42"/>
        <v>46066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33277</v>
      </c>
      <c r="B107" s="197">
        <f t="shared" si="47"/>
        <v>75684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IDEAL</v>
      </c>
      <c r="F107" s="197" t="str">
        <f t="shared" si="51"/>
        <v/>
      </c>
      <c r="G107" s="197">
        <f t="shared" si="52"/>
        <v>75684</v>
      </c>
      <c r="H107" s="200">
        <v>7</v>
      </c>
      <c r="I107" s="197">
        <f t="shared" ref="I107:J117" si="53">IF(K13="","",K13)</f>
        <v>33290</v>
      </c>
      <c r="J107" s="197">
        <f t="shared" si="53"/>
        <v>76230</v>
      </c>
      <c r="K107" s="198">
        <f t="shared" ref="K107:K117" si="54">IF(K13="","",$J$3)</f>
        <v>46062</v>
      </c>
      <c r="L107" s="197" t="str">
        <f t="shared" ref="L107:L117" si="55">IF(J13="","",J13)</f>
        <v>SLC</v>
      </c>
      <c r="M107" s="197" t="str">
        <f t="shared" ref="M107:M117" si="56">IF(N13="","",N13)</f>
        <v>INTEGIRTY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33309</v>
      </c>
      <c r="R107" s="197">
        <f t="shared" si="59"/>
        <v>76222</v>
      </c>
      <c r="S107" s="198">
        <f t="shared" ref="S107:S117" si="60">IF(T13="","",$S$3)</f>
        <v>46063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33326</v>
      </c>
      <c r="Z107" s="197">
        <f t="shared" si="29"/>
        <v>76245</v>
      </c>
      <c r="AA107" s="198">
        <f t="shared" si="30"/>
        <v>46064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33345</v>
      </c>
      <c r="AH107" s="197">
        <f t="shared" si="35"/>
        <v>76185</v>
      </c>
      <c r="AI107" s="198">
        <f t="shared" si="36"/>
        <v>46065</v>
      </c>
      <c r="AJ107" s="197" t="str">
        <f t="shared" si="37"/>
        <v>SLC</v>
      </c>
      <c r="AK107" s="197" t="str">
        <f t="shared" si="38"/>
        <v>HANDY</v>
      </c>
      <c r="AL107" s="197" t="str">
        <f t="shared" si="39"/>
        <v/>
      </c>
      <c r="AM107" s="197" t="str">
        <f t="shared" si="40"/>
        <v/>
      </c>
      <c r="AO107" s="197">
        <f t="shared" si="41"/>
        <v>33363</v>
      </c>
      <c r="AP107" s="197">
        <f t="shared" si="41"/>
        <v>76173</v>
      </c>
      <c r="AQ107" s="198">
        <f t="shared" si="42"/>
        <v>46066</v>
      </c>
      <c r="AR107" s="197" t="str">
        <f t="shared" si="43"/>
        <v>SLC</v>
      </c>
      <c r="AS107" s="197" t="str">
        <f t="shared" si="44"/>
        <v>SUNRISE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33278</v>
      </c>
      <c r="B108" s="197">
        <f t="shared" si="47"/>
        <v>75685</v>
      </c>
      <c r="C108" s="198" t="str">
        <f t="shared" si="48"/>
        <v/>
      </c>
      <c r="D108" s="197" t="str">
        <f t="shared" si="49"/>
        <v>SLC</v>
      </c>
      <c r="E108" s="197" t="str">
        <f t="shared" si="50"/>
        <v>CHR</v>
      </c>
      <c r="F108" s="197" t="str">
        <f t="shared" si="51"/>
        <v/>
      </c>
      <c r="G108" s="197">
        <f t="shared" si="52"/>
        <v>75685</v>
      </c>
      <c r="H108" s="200">
        <v>8</v>
      </c>
      <c r="I108" s="197">
        <f t="shared" si="53"/>
        <v>33291</v>
      </c>
      <c r="J108" s="197">
        <f t="shared" si="53"/>
        <v>76231</v>
      </c>
      <c r="K108" s="198">
        <f t="shared" si="54"/>
        <v>46062</v>
      </c>
      <c r="L108" s="197" t="str">
        <f t="shared" si="55"/>
        <v>SLC</v>
      </c>
      <c r="M108" s="197" t="str">
        <f t="shared" si="56"/>
        <v>HANDY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33310</v>
      </c>
      <c r="R108" s="197">
        <f t="shared" si="59"/>
        <v>76223</v>
      </c>
      <c r="S108" s="198">
        <f t="shared" si="60"/>
        <v>46063</v>
      </c>
      <c r="T108" s="197" t="str">
        <f t="shared" si="61"/>
        <v>SLC</v>
      </c>
      <c r="U108" s="197" t="str">
        <f t="shared" si="62"/>
        <v>HANDY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33327</v>
      </c>
      <c r="Z108" s="197">
        <f t="shared" si="29"/>
        <v>76246</v>
      </c>
      <c r="AA108" s="198">
        <f t="shared" si="30"/>
        <v>46064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33346</v>
      </c>
      <c r="AH108" s="197">
        <f t="shared" si="35"/>
        <v>76186</v>
      </c>
      <c r="AI108" s="198">
        <f t="shared" si="36"/>
        <v>46065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33364</v>
      </c>
      <c r="AP108" s="197">
        <f t="shared" si="41"/>
        <v>76174</v>
      </c>
      <c r="AQ108" s="198">
        <f t="shared" si="42"/>
        <v>46066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33279</v>
      </c>
      <c r="B109" s="197">
        <f t="shared" si="47"/>
        <v>4501345735</v>
      </c>
      <c r="C109" s="198" t="str">
        <f t="shared" si="48"/>
        <v>9AM</v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4501345735</v>
      </c>
      <c r="H109" s="200">
        <v>9</v>
      </c>
      <c r="I109" s="197">
        <f t="shared" si="53"/>
        <v>33292</v>
      </c>
      <c r="J109" s="197">
        <f t="shared" si="53"/>
        <v>76232</v>
      </c>
      <c r="K109" s="198">
        <f t="shared" si="54"/>
        <v>46062</v>
      </c>
      <c r="L109" s="197" t="str">
        <f t="shared" si="55"/>
        <v>SLC</v>
      </c>
      <c r="M109" s="197" t="str">
        <f t="shared" si="56"/>
        <v>HANDY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33311</v>
      </c>
      <c r="R109" s="197">
        <f t="shared" si="59"/>
        <v>76225</v>
      </c>
      <c r="S109" s="198">
        <f t="shared" si="60"/>
        <v>46063</v>
      </c>
      <c r="T109" s="197" t="str">
        <f t="shared" si="61"/>
        <v>SLC</v>
      </c>
      <c r="U109" s="197" t="str">
        <f t="shared" si="62"/>
        <v>INTEGIRTY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Y122" si="65">IF(B44="","",B44)</f>
        <v>33330</v>
      </c>
      <c r="Z109" s="197">
        <f t="shared" ref="Z109:Z122" si="66">IF(C44="","",C44)</f>
        <v>76250</v>
      </c>
      <c r="AA109" s="198">
        <f t="shared" ref="AA109:AA122" si="67">IF(B44="","",$A$32)</f>
        <v>46064</v>
      </c>
      <c r="AB109" s="197" t="str">
        <f t="shared" ref="AB109:AB118" si="68">IF(A44="","",A44)</f>
        <v>SLC</v>
      </c>
      <c r="AC109" s="197" t="str">
        <f t="shared" ref="AC109:AC122" si="69">IF(E44="","",E44)</f>
        <v>HANDY</v>
      </c>
      <c r="AD109" s="197" t="str">
        <f t="shared" ref="AD109:AD122" si="70">IF(D44="","",D44)</f>
        <v/>
      </c>
      <c r="AE109" s="197" t="str">
        <f t="shared" ref="AE109:AE122" si="71">IF(G44="","",G44)</f>
        <v/>
      </c>
      <c r="AF109" s="200"/>
      <c r="AG109" s="197">
        <f t="shared" ref="AG109:AH122" si="72">IF(K44="","",K44)</f>
        <v>33349</v>
      </c>
      <c r="AH109" s="197">
        <f t="shared" si="72"/>
        <v>76212</v>
      </c>
      <c r="AI109" s="198">
        <f t="shared" ref="AI109:AI122" si="73">IF(K44="","",$J$32)</f>
        <v>46065</v>
      </c>
      <c r="AJ109" s="197" t="str">
        <f t="shared" ref="AJ109:AJ122" si="74">IF(J44="","",J44)</f>
        <v>SLC</v>
      </c>
      <c r="AK109" s="197" t="str">
        <f t="shared" ref="AK109:AK122" si="75">IF(N44="","",N44)</f>
        <v>INTEGRITY</v>
      </c>
      <c r="AL109" s="197" t="str">
        <f t="shared" ref="AL109:AL122" si="76">IF(M44="","",M44)</f>
        <v/>
      </c>
      <c r="AM109" s="197" t="str">
        <f t="shared" ref="AM109:AM122" si="77">IF(P44="","",P44)</f>
        <v/>
      </c>
      <c r="AO109" s="197">
        <f t="shared" ref="AO109:AP122" si="78">IF(T44="","",T44)</f>
        <v>33367</v>
      </c>
      <c r="AP109" s="197">
        <f t="shared" si="78"/>
        <v>76177</v>
      </c>
      <c r="AQ109" s="198">
        <f t="shared" ref="AQ109:AQ122" si="79">IF(T44="","",$S$32)</f>
        <v>46066</v>
      </c>
      <c r="AR109" s="197" t="str">
        <f t="shared" ref="AR109:AR122" si="80">IF(S44="","",S44)</f>
        <v>SLC</v>
      </c>
      <c r="AS109" s="197" t="str">
        <f t="shared" ref="AS109:AS122" si="81">IF(W44="","",W44)</f>
        <v>MAY</v>
      </c>
      <c r="AT109" s="197" t="str">
        <f t="shared" ref="AT109:AT122" si="82">IF(V44="","",V44)</f>
        <v/>
      </c>
      <c r="AU109" s="197" t="str">
        <f t="shared" ref="AU109:AU122" si="83">IF(Y44="","",Y44)</f>
        <v/>
      </c>
    </row>
    <row r="110" spans="1:47" x14ac:dyDescent="0.25">
      <c r="A110" s="197">
        <f t="shared" si="47"/>
        <v>33280</v>
      </c>
      <c r="B110" s="197">
        <f t="shared" si="47"/>
        <v>4501345736</v>
      </c>
      <c r="C110" s="198" t="str">
        <f t="shared" si="48"/>
        <v>11AM</v>
      </c>
      <c r="D110" s="197" t="str">
        <f t="shared" si="49"/>
        <v>IDF</v>
      </c>
      <c r="E110" s="197" t="str">
        <f t="shared" si="50"/>
        <v/>
      </c>
      <c r="F110" s="197" t="str">
        <f t="shared" si="51"/>
        <v/>
      </c>
      <c r="G110" s="197">
        <f t="shared" si="52"/>
        <v>4501345736</v>
      </c>
      <c r="H110" s="200">
        <v>10</v>
      </c>
      <c r="I110" s="197">
        <f t="shared" si="53"/>
        <v>33293</v>
      </c>
      <c r="J110" s="197">
        <f t="shared" si="53"/>
        <v>76233</v>
      </c>
      <c r="K110" s="198">
        <f t="shared" si="54"/>
        <v>46062</v>
      </c>
      <c r="L110" s="197" t="str">
        <f t="shared" si="55"/>
        <v>SLC</v>
      </c>
      <c r="M110" s="197" t="str">
        <f t="shared" si="56"/>
        <v>MAY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33312</v>
      </c>
      <c r="R110" s="197">
        <f t="shared" si="59"/>
        <v>76226</v>
      </c>
      <c r="S110" s="198">
        <f t="shared" si="60"/>
        <v>46063</v>
      </c>
      <c r="T110" s="197" t="str">
        <f t="shared" si="61"/>
        <v>SLC</v>
      </c>
      <c r="U110" s="197" t="str">
        <f t="shared" si="62"/>
        <v>MAY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33331</v>
      </c>
      <c r="Z110" s="197">
        <f t="shared" si="66"/>
        <v>76251</v>
      </c>
      <c r="AA110" s="198">
        <f t="shared" si="67"/>
        <v>46064</v>
      </c>
      <c r="AB110" s="197" t="str">
        <f t="shared" si="68"/>
        <v>SLC</v>
      </c>
      <c r="AC110" s="197" t="str">
        <f t="shared" si="69"/>
        <v>HANDY</v>
      </c>
      <c r="AD110" s="197" t="str">
        <f t="shared" si="70"/>
        <v/>
      </c>
      <c r="AE110" s="197" t="str">
        <f t="shared" si="71"/>
        <v/>
      </c>
      <c r="AF110" s="200"/>
      <c r="AG110" s="197">
        <f t="shared" si="72"/>
        <v>33350</v>
      </c>
      <c r="AH110" s="197">
        <f t="shared" si="72"/>
        <v>76236</v>
      </c>
      <c r="AI110" s="198">
        <f t="shared" si="73"/>
        <v>46065</v>
      </c>
      <c r="AJ110" s="197" t="str">
        <f t="shared" si="74"/>
        <v>SLC</v>
      </c>
      <c r="AK110" s="197" t="str">
        <f t="shared" si="75"/>
        <v>IDEAL</v>
      </c>
      <c r="AL110" s="197" t="str">
        <f t="shared" si="76"/>
        <v/>
      </c>
      <c r="AM110" s="197" t="str">
        <f t="shared" si="77"/>
        <v/>
      </c>
      <c r="AO110" s="197">
        <f t="shared" si="78"/>
        <v>33368</v>
      </c>
      <c r="AP110" s="197">
        <f t="shared" si="78"/>
        <v>76210</v>
      </c>
      <c r="AQ110" s="198">
        <f t="shared" si="79"/>
        <v>46066</v>
      </c>
      <c r="AR110" s="197" t="str">
        <f t="shared" si="80"/>
        <v>SLC</v>
      </c>
      <c r="AS110" s="197" t="str">
        <f t="shared" si="81"/>
        <v>IDEAL</v>
      </c>
      <c r="AT110" s="197" t="str">
        <f t="shared" si="82"/>
        <v/>
      </c>
      <c r="AU110" s="197" t="str">
        <f t="shared" si="83"/>
        <v/>
      </c>
    </row>
    <row r="111" spans="1:47" x14ac:dyDescent="0.25">
      <c r="A111" s="197">
        <f t="shared" si="47"/>
        <v>33281</v>
      </c>
      <c r="B111" s="197" t="str">
        <f t="shared" si="47"/>
        <v/>
      </c>
      <c r="C111" s="198" t="str">
        <f t="shared" si="48"/>
        <v/>
      </c>
      <c r="D111" s="197" t="str">
        <f t="shared" si="49"/>
        <v>IDF</v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33294</v>
      </c>
      <c r="J111" s="197">
        <f t="shared" si="53"/>
        <v>76234</v>
      </c>
      <c r="K111" s="198">
        <f t="shared" si="54"/>
        <v>46062</v>
      </c>
      <c r="L111" s="197" t="str">
        <f t="shared" si="55"/>
        <v>SLC</v>
      </c>
      <c r="M111" s="197" t="str">
        <f t="shared" si="56"/>
        <v>INTEGIRTY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33313</v>
      </c>
      <c r="R111" s="197">
        <f t="shared" si="59"/>
        <v>76227</v>
      </c>
      <c r="S111" s="198">
        <f t="shared" si="60"/>
        <v>46063</v>
      </c>
      <c r="T111" s="197" t="str">
        <f t="shared" si="61"/>
        <v>SLC</v>
      </c>
      <c r="U111" s="197" t="str">
        <f t="shared" si="62"/>
        <v>MAY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33332</v>
      </c>
      <c r="Z111" s="197">
        <f t="shared" si="66"/>
        <v>76252</v>
      </c>
      <c r="AA111" s="198">
        <f t="shared" si="67"/>
        <v>46064</v>
      </c>
      <c r="AB111" s="197" t="str">
        <f t="shared" si="68"/>
        <v>SLC</v>
      </c>
      <c r="AC111" s="197" t="str">
        <f t="shared" si="69"/>
        <v>HANDY</v>
      </c>
      <c r="AD111" s="197" t="str">
        <f t="shared" si="70"/>
        <v/>
      </c>
      <c r="AE111" s="197" t="str">
        <f t="shared" si="71"/>
        <v/>
      </c>
      <c r="AF111" s="200"/>
      <c r="AG111" s="197">
        <f t="shared" si="72"/>
        <v>33351</v>
      </c>
      <c r="AH111" s="197">
        <f t="shared" si="72"/>
        <v>76238</v>
      </c>
      <c r="AI111" s="198">
        <f t="shared" si="73"/>
        <v>46065</v>
      </c>
      <c r="AJ111" s="197" t="str">
        <f t="shared" si="74"/>
        <v>SLC</v>
      </c>
      <c r="AK111" s="197" t="str">
        <f t="shared" si="75"/>
        <v>IDEAL</v>
      </c>
      <c r="AL111" s="197" t="str">
        <f t="shared" si="76"/>
        <v/>
      </c>
      <c r="AM111" s="197" t="str">
        <f t="shared" si="77"/>
        <v/>
      </c>
      <c r="AO111" s="197">
        <f t="shared" si="78"/>
        <v>33369</v>
      </c>
      <c r="AP111" s="197">
        <f t="shared" si="78"/>
        <v>76211</v>
      </c>
      <c r="AQ111" s="198">
        <f t="shared" si="79"/>
        <v>46066</v>
      </c>
      <c r="AR111" s="197" t="str">
        <f t="shared" si="80"/>
        <v>SLC</v>
      </c>
      <c r="AS111" s="197" t="str">
        <f t="shared" si="81"/>
        <v>IDEAL</v>
      </c>
      <c r="AT111" s="197" t="str">
        <f t="shared" si="82"/>
        <v/>
      </c>
      <c r="AU111" s="197" t="str">
        <f t="shared" si="83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33295</v>
      </c>
      <c r="J112" s="197">
        <f t="shared" si="53"/>
        <v>76235</v>
      </c>
      <c r="K112" s="198">
        <f t="shared" si="54"/>
        <v>46062</v>
      </c>
      <c r="L112" s="197" t="str">
        <f t="shared" si="55"/>
        <v>SLC</v>
      </c>
      <c r="M112" s="197" t="str">
        <f t="shared" si="56"/>
        <v>MAY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33314</v>
      </c>
      <c r="R112" s="197">
        <f t="shared" si="59"/>
        <v>76257</v>
      </c>
      <c r="S112" s="198">
        <f t="shared" si="60"/>
        <v>46063</v>
      </c>
      <c r="T112" s="197" t="str">
        <f t="shared" si="61"/>
        <v>SLC</v>
      </c>
      <c r="U112" s="197" t="str">
        <f t="shared" si="62"/>
        <v>IDEAL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33333</v>
      </c>
      <c r="Z112" s="197">
        <f t="shared" si="66"/>
        <v>76253</v>
      </c>
      <c r="AA112" s="198">
        <f t="shared" si="67"/>
        <v>46064</v>
      </c>
      <c r="AB112" s="197" t="str">
        <f t="shared" si="68"/>
        <v>SLC</v>
      </c>
      <c r="AC112" s="197" t="str">
        <f t="shared" si="69"/>
        <v>MAY</v>
      </c>
      <c r="AD112" s="197" t="str">
        <f t="shared" si="70"/>
        <v/>
      </c>
      <c r="AE112" s="197" t="str">
        <f t="shared" si="71"/>
        <v/>
      </c>
      <c r="AF112" s="200"/>
      <c r="AG112" s="197">
        <f t="shared" si="72"/>
        <v>33352</v>
      </c>
      <c r="AH112" s="197">
        <f t="shared" si="72"/>
        <v>4501346871</v>
      </c>
      <c r="AI112" s="198">
        <f t="shared" si="73"/>
        <v>46065</v>
      </c>
      <c r="AJ112" s="197" t="str">
        <f t="shared" si="74"/>
        <v>IDF</v>
      </c>
      <c r="AK112" s="197" t="str">
        <f t="shared" si="75"/>
        <v/>
      </c>
      <c r="AL112" s="197" t="str">
        <f t="shared" si="76"/>
        <v/>
      </c>
      <c r="AM112" s="197" t="str">
        <f t="shared" si="77"/>
        <v/>
      </c>
      <c r="AO112" s="197">
        <f t="shared" si="78"/>
        <v>33370</v>
      </c>
      <c r="AP112" s="197">
        <f t="shared" si="78"/>
        <v>4501347095</v>
      </c>
      <c r="AQ112" s="198">
        <f t="shared" si="79"/>
        <v>46066</v>
      </c>
      <c r="AR112" s="197" t="str">
        <f t="shared" si="80"/>
        <v>IDF</v>
      </c>
      <c r="AS112" s="197" t="str">
        <f t="shared" si="81"/>
        <v/>
      </c>
      <c r="AT112" s="197" t="str">
        <f t="shared" si="82"/>
        <v/>
      </c>
      <c r="AU112" s="197" t="str">
        <f t="shared" si="83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33296</v>
      </c>
      <c r="J113" s="197">
        <f t="shared" si="53"/>
        <v>76237</v>
      </c>
      <c r="K113" s="198">
        <f t="shared" si="54"/>
        <v>46062</v>
      </c>
      <c r="L113" s="197" t="str">
        <f t="shared" si="55"/>
        <v>SLC</v>
      </c>
      <c r="M113" s="197" t="str">
        <f t="shared" si="56"/>
        <v>IDEAL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33315</v>
      </c>
      <c r="R113" s="197">
        <f t="shared" si="59"/>
        <v>76258</v>
      </c>
      <c r="S113" s="198">
        <f t="shared" si="60"/>
        <v>46063</v>
      </c>
      <c r="T113" s="197" t="str">
        <f t="shared" si="61"/>
        <v>SLC</v>
      </c>
      <c r="U113" s="197" t="str">
        <f t="shared" si="62"/>
        <v>IDEAL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33334</v>
      </c>
      <c r="Z113" s="197">
        <f t="shared" si="66"/>
        <v>76254</v>
      </c>
      <c r="AA113" s="198">
        <f t="shared" si="67"/>
        <v>46064</v>
      </c>
      <c r="AB113" s="197" t="str">
        <f t="shared" si="68"/>
        <v>SLC</v>
      </c>
      <c r="AC113" s="197" t="str">
        <f t="shared" si="69"/>
        <v>MAY</v>
      </c>
      <c r="AD113" s="197" t="str">
        <f t="shared" si="70"/>
        <v/>
      </c>
      <c r="AE113" s="197" t="str">
        <f t="shared" si="71"/>
        <v/>
      </c>
      <c r="AF113" s="200"/>
      <c r="AG113" s="197">
        <f t="shared" si="72"/>
        <v>33353</v>
      </c>
      <c r="AH113" s="197">
        <f t="shared" si="72"/>
        <v>4501346872</v>
      </c>
      <c r="AI113" s="198">
        <f t="shared" si="73"/>
        <v>46065</v>
      </c>
      <c r="AJ113" s="197" t="str">
        <f t="shared" si="74"/>
        <v>IDF</v>
      </c>
      <c r="AK113" s="197" t="str">
        <f t="shared" si="75"/>
        <v/>
      </c>
      <c r="AL113" s="197" t="str">
        <f t="shared" si="76"/>
        <v/>
      </c>
      <c r="AM113" s="197" t="str">
        <f t="shared" si="77"/>
        <v/>
      </c>
      <c r="AO113" s="197">
        <f t="shared" si="78"/>
        <v>33371</v>
      </c>
      <c r="AP113" s="197">
        <f t="shared" si="78"/>
        <v>4501347096</v>
      </c>
      <c r="AQ113" s="198">
        <f t="shared" si="79"/>
        <v>46066</v>
      </c>
      <c r="AR113" s="197" t="str">
        <f t="shared" si="80"/>
        <v>IDF</v>
      </c>
      <c r="AS113" s="197" t="str">
        <f t="shared" si="81"/>
        <v/>
      </c>
      <c r="AT113" s="197" t="str">
        <f t="shared" si="82"/>
        <v/>
      </c>
      <c r="AU113" s="197" t="str">
        <f t="shared" si="83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33297</v>
      </c>
      <c r="J114" s="197">
        <f t="shared" si="53"/>
        <v>76248</v>
      </c>
      <c r="K114" s="198">
        <f t="shared" si="54"/>
        <v>46062</v>
      </c>
      <c r="L114" s="197" t="str">
        <f t="shared" si="55"/>
        <v>SLC</v>
      </c>
      <c r="M114" s="197" t="str">
        <f t="shared" si="56"/>
        <v>IDEAL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33316</v>
      </c>
      <c r="R114" s="197" t="str">
        <f t="shared" si="59"/>
        <v/>
      </c>
      <c r="S114" s="198">
        <f t="shared" si="60"/>
        <v>46063</v>
      </c>
      <c r="T114" s="197" t="str">
        <f t="shared" si="61"/>
        <v>GUTZY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33335</v>
      </c>
      <c r="Z114" s="197">
        <f t="shared" si="66"/>
        <v>76255</v>
      </c>
      <c r="AA114" s="198">
        <f t="shared" si="67"/>
        <v>46064</v>
      </c>
      <c r="AB114" s="197" t="str">
        <f t="shared" si="68"/>
        <v>SLC</v>
      </c>
      <c r="AC114" s="197" t="str">
        <f t="shared" si="69"/>
        <v>IDEAL</v>
      </c>
      <c r="AD114" s="197" t="str">
        <f t="shared" si="70"/>
        <v/>
      </c>
      <c r="AE114" s="197" t="str">
        <f t="shared" si="71"/>
        <v/>
      </c>
      <c r="AF114" s="200"/>
      <c r="AG114" s="197">
        <f t="shared" si="72"/>
        <v>33354</v>
      </c>
      <c r="AH114" s="197" t="str">
        <f t="shared" si="72"/>
        <v/>
      </c>
      <c r="AI114" s="198">
        <f t="shared" si="73"/>
        <v>46065</v>
      </c>
      <c r="AJ114" s="197" t="str">
        <f t="shared" si="74"/>
        <v>IDF</v>
      </c>
      <c r="AK114" s="197" t="str">
        <f t="shared" si="75"/>
        <v/>
      </c>
      <c r="AL114" s="197" t="str">
        <f t="shared" si="76"/>
        <v/>
      </c>
      <c r="AM114" s="197" t="str">
        <f t="shared" si="77"/>
        <v/>
      </c>
      <c r="AO114" s="197">
        <f t="shared" si="78"/>
        <v>33372</v>
      </c>
      <c r="AP114" s="197">
        <f t="shared" si="78"/>
        <v>4501347098</v>
      </c>
      <c r="AQ114" s="198">
        <f t="shared" si="79"/>
        <v>46066</v>
      </c>
      <c r="AR114" s="197" t="str">
        <f t="shared" si="80"/>
        <v>IDF</v>
      </c>
      <c r="AS114" s="197" t="str">
        <f t="shared" si="81"/>
        <v/>
      </c>
      <c r="AT114" s="197" t="str">
        <f t="shared" si="82"/>
        <v/>
      </c>
      <c r="AU114" s="197" t="str">
        <f t="shared" si="83"/>
        <v/>
      </c>
    </row>
    <row r="115" spans="1:55" x14ac:dyDescent="0.25">
      <c r="A115" s="197">
        <f t="shared" si="47"/>
        <v>30039810</v>
      </c>
      <c r="B115" s="197" t="str">
        <f t="shared" si="47"/>
        <v>GPI</v>
      </c>
      <c r="C115" s="198" t="str">
        <f t="shared" si="48"/>
        <v>7AM</v>
      </c>
      <c r="D115" s="197" t="str">
        <f t="shared" si="49"/>
        <v>RECEIVING</v>
      </c>
      <c r="E115" s="197" t="str">
        <f t="shared" si="50"/>
        <v/>
      </c>
      <c r="F115" s="197" t="str">
        <f t="shared" si="51"/>
        <v>MIX</v>
      </c>
      <c r="G115" s="197" t="str">
        <f t="shared" si="52"/>
        <v>GPI</v>
      </c>
      <c r="H115" s="200">
        <v>15</v>
      </c>
      <c r="I115" s="197">
        <f t="shared" si="53"/>
        <v>33298</v>
      </c>
      <c r="J115" s="197">
        <f t="shared" si="53"/>
        <v>76259</v>
      </c>
      <c r="K115" s="198">
        <f t="shared" si="54"/>
        <v>46062</v>
      </c>
      <c r="L115" s="197" t="str">
        <f t="shared" si="55"/>
        <v>LCP</v>
      </c>
      <c r="M115" s="197" t="str">
        <f t="shared" si="56"/>
        <v>INTEGRITY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33317</v>
      </c>
      <c r="R115" s="197" t="str">
        <f t="shared" si="59"/>
        <v/>
      </c>
      <c r="S115" s="198">
        <f t="shared" si="60"/>
        <v>46063</v>
      </c>
      <c r="T115" s="197" t="str">
        <f t="shared" si="61"/>
        <v>GUTZY</v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33336</v>
      </c>
      <c r="Z115" s="197">
        <f t="shared" si="66"/>
        <v>76256</v>
      </c>
      <c r="AA115" s="198">
        <f t="shared" si="67"/>
        <v>46064</v>
      </c>
      <c r="AB115" s="197" t="str">
        <f t="shared" si="68"/>
        <v>SLC</v>
      </c>
      <c r="AC115" s="197" t="str">
        <f t="shared" si="69"/>
        <v>IDEAL</v>
      </c>
      <c r="AD115" s="197" t="str">
        <f t="shared" si="70"/>
        <v/>
      </c>
      <c r="AE115" s="197" t="str">
        <f t="shared" si="71"/>
        <v/>
      </c>
      <c r="AF115" s="200"/>
      <c r="AG115" s="197">
        <f t="shared" si="72"/>
        <v>33355</v>
      </c>
      <c r="AH115" s="197">
        <f t="shared" si="72"/>
        <v>76264</v>
      </c>
      <c r="AI115" s="198">
        <f t="shared" si="73"/>
        <v>46065</v>
      </c>
      <c r="AJ115" s="197" t="str">
        <f t="shared" si="74"/>
        <v>LCP</v>
      </c>
      <c r="AK115" s="197" t="str">
        <f t="shared" si="75"/>
        <v>INTEGRITY</v>
      </c>
      <c r="AL115" s="197" t="str">
        <f t="shared" si="76"/>
        <v/>
      </c>
      <c r="AM115" s="197" t="str">
        <f t="shared" si="77"/>
        <v/>
      </c>
      <c r="AO115" s="197">
        <f t="shared" si="78"/>
        <v>33373</v>
      </c>
      <c r="AP115" s="197">
        <f t="shared" si="78"/>
        <v>76266</v>
      </c>
      <c r="AQ115" s="198">
        <f t="shared" si="79"/>
        <v>46066</v>
      </c>
      <c r="AR115" s="197" t="str">
        <f t="shared" si="80"/>
        <v>LCP</v>
      </c>
      <c r="AS115" s="197" t="str">
        <f t="shared" si="81"/>
        <v>INTEGIRTY</v>
      </c>
      <c r="AT115" s="197" t="str">
        <f t="shared" si="82"/>
        <v/>
      </c>
      <c r="AU115" s="197" t="str">
        <f t="shared" si="83"/>
        <v/>
      </c>
    </row>
    <row r="116" spans="1:55" x14ac:dyDescent="0.25">
      <c r="A116" s="197">
        <f t="shared" ref="A116:B119" si="84">IF(B25="","",B25)</f>
        <v>30039812</v>
      </c>
      <c r="B116" s="197" t="str">
        <f t="shared" si="84"/>
        <v>GPI</v>
      </c>
      <c r="C116" s="198" t="str">
        <f>IF(F25="","",F25)</f>
        <v>10am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>MIX</v>
      </c>
      <c r="G116" s="197" t="str">
        <f>IF(C25="","",C25)</f>
        <v>GPI</v>
      </c>
      <c r="H116" s="200">
        <v>16</v>
      </c>
      <c r="I116" s="197">
        <f t="shared" si="53"/>
        <v>33299</v>
      </c>
      <c r="J116" s="197">
        <f t="shared" si="53"/>
        <v>76261</v>
      </c>
      <c r="K116" s="198">
        <f t="shared" si="54"/>
        <v>46062</v>
      </c>
      <c r="L116" s="197" t="str">
        <f t="shared" si="55"/>
        <v>LCP</v>
      </c>
      <c r="M116" s="197" t="str">
        <f t="shared" si="56"/>
        <v>INTEGRITY</v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33318</v>
      </c>
      <c r="R116" s="197">
        <f t="shared" si="59"/>
        <v>76262</v>
      </c>
      <c r="S116" s="198">
        <f t="shared" si="60"/>
        <v>46063</v>
      </c>
      <c r="T116" s="197" t="str">
        <f t="shared" si="61"/>
        <v>LCP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33337</v>
      </c>
      <c r="Z116" s="197">
        <f t="shared" si="66"/>
        <v>4501346572</v>
      </c>
      <c r="AA116" s="198">
        <f t="shared" si="67"/>
        <v>46064</v>
      </c>
      <c r="AB116" s="197" t="str">
        <f t="shared" si="68"/>
        <v>IDF</v>
      </c>
      <c r="AC116" s="197" t="str">
        <f t="shared" si="69"/>
        <v/>
      </c>
      <c r="AD116" s="197" t="str">
        <f t="shared" si="70"/>
        <v/>
      </c>
      <c r="AE116" s="197" t="str">
        <f t="shared" si="71"/>
        <v/>
      </c>
      <c r="AF116" s="200"/>
      <c r="AG116" s="197">
        <f t="shared" si="72"/>
        <v>33356</v>
      </c>
      <c r="AH116" s="197">
        <f t="shared" si="72"/>
        <v>76265</v>
      </c>
      <c r="AI116" s="198">
        <f t="shared" si="73"/>
        <v>46065</v>
      </c>
      <c r="AJ116" s="197" t="str">
        <f t="shared" si="74"/>
        <v>LCP</v>
      </c>
      <c r="AK116" s="197" t="str">
        <f t="shared" si="75"/>
        <v>INTEGRITY</v>
      </c>
      <c r="AL116" s="197" t="str">
        <f t="shared" si="76"/>
        <v/>
      </c>
      <c r="AM116" s="197" t="str">
        <f t="shared" si="77"/>
        <v/>
      </c>
      <c r="AO116" s="197">
        <f t="shared" si="78"/>
        <v>33374</v>
      </c>
      <c r="AP116" s="197">
        <f t="shared" si="78"/>
        <v>76267</v>
      </c>
      <c r="AQ116" s="198">
        <f t="shared" si="79"/>
        <v>46066</v>
      </c>
      <c r="AR116" s="197" t="str">
        <f t="shared" si="80"/>
        <v>LCP</v>
      </c>
      <c r="AS116" s="197" t="str">
        <f t="shared" si="81"/>
        <v>INTEGIRTY</v>
      </c>
      <c r="AT116" s="197" t="str">
        <f t="shared" si="82"/>
        <v/>
      </c>
      <c r="AU116" s="197" t="str">
        <f t="shared" si="83"/>
        <v/>
      </c>
    </row>
    <row r="117" spans="1:55" x14ac:dyDescent="0.25">
      <c r="A117" s="197">
        <f t="shared" si="84"/>
        <v>30039811</v>
      </c>
      <c r="B117" s="197" t="str">
        <f t="shared" si="84"/>
        <v>GPI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GPI</v>
      </c>
      <c r="H117" s="200">
        <v>17</v>
      </c>
      <c r="I117" s="197">
        <f t="shared" si="53"/>
        <v>33300</v>
      </c>
      <c r="J117" s="197">
        <f t="shared" si="53"/>
        <v>4501346066</v>
      </c>
      <c r="K117" s="198">
        <f t="shared" si="54"/>
        <v>46062</v>
      </c>
      <c r="L117" s="197" t="str">
        <f t="shared" si="55"/>
        <v>IDF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33319</v>
      </c>
      <c r="R117" s="197">
        <f t="shared" si="59"/>
        <v>76263</v>
      </c>
      <c r="S117" s="198">
        <f t="shared" si="60"/>
        <v>46063</v>
      </c>
      <c r="T117" s="197" t="str">
        <f t="shared" si="61"/>
        <v>LCP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33338</v>
      </c>
      <c r="Z117" s="197">
        <f t="shared" si="66"/>
        <v>4501346573</v>
      </c>
      <c r="AA117" s="198">
        <f t="shared" si="67"/>
        <v>46064</v>
      </c>
      <c r="AB117" s="197" t="str">
        <f t="shared" si="68"/>
        <v>IDF</v>
      </c>
      <c r="AC117" s="197" t="str">
        <f t="shared" si="69"/>
        <v/>
      </c>
      <c r="AD117" s="197" t="str">
        <f t="shared" si="70"/>
        <v/>
      </c>
      <c r="AE117" s="197" t="str">
        <f t="shared" si="71"/>
        <v/>
      </c>
      <c r="AF117" s="200"/>
      <c r="AG117" s="197" t="str">
        <f t="shared" si="72"/>
        <v/>
      </c>
      <c r="AH117" s="197" t="str">
        <f t="shared" si="72"/>
        <v/>
      </c>
      <c r="AI117" s="198" t="str">
        <f t="shared" si="73"/>
        <v/>
      </c>
      <c r="AJ117" s="197" t="str">
        <f t="shared" si="74"/>
        <v/>
      </c>
      <c r="AK117" s="197" t="str">
        <f t="shared" si="75"/>
        <v/>
      </c>
      <c r="AL117" s="197" t="str">
        <f t="shared" si="76"/>
        <v/>
      </c>
      <c r="AM117" s="197" t="str">
        <f t="shared" si="77"/>
        <v/>
      </c>
      <c r="AO117" s="197" t="str">
        <f t="shared" si="78"/>
        <v/>
      </c>
      <c r="AP117" s="197" t="str">
        <f t="shared" si="78"/>
        <v/>
      </c>
      <c r="AQ117" s="198" t="str">
        <f t="shared" si="79"/>
        <v/>
      </c>
      <c r="AR117" s="197" t="str">
        <f t="shared" si="80"/>
        <v/>
      </c>
      <c r="AS117" s="197" t="str">
        <f t="shared" si="81"/>
        <v/>
      </c>
      <c r="AT117" s="197" t="str">
        <f t="shared" si="82"/>
        <v/>
      </c>
      <c r="AU117" s="197" t="str">
        <f t="shared" si="83"/>
        <v/>
      </c>
    </row>
    <row r="118" spans="1:55" x14ac:dyDescent="0.25">
      <c r="A118" s="197" t="str">
        <f t="shared" si="84"/>
        <v/>
      </c>
      <c r="B118" s="197" t="str">
        <f t="shared" si="84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5">IF(K25="","",K25)</f>
        <v>30039645</v>
      </c>
      <c r="J118" s="197" t="str">
        <f t="shared" si="85"/>
        <v>CAPS</v>
      </c>
      <c r="K118" s="198">
        <f>IF(K25="","",$J$3)</f>
        <v>46062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6">IF(T25="","",T25)</f>
        <v>30039691</v>
      </c>
      <c r="R118" s="197" t="str">
        <f t="shared" si="86"/>
        <v>CAPS</v>
      </c>
      <c r="S118" s="198">
        <f>IF(T25="","",$S$3)</f>
        <v>46063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6"/>
        <v/>
      </c>
      <c r="AA118" s="198" t="str">
        <f t="shared" si="67"/>
        <v/>
      </c>
      <c r="AB118" s="197" t="str">
        <f t="shared" si="68"/>
        <v/>
      </c>
      <c r="AC118" s="197" t="str">
        <f t="shared" si="69"/>
        <v/>
      </c>
      <c r="AD118" s="197" t="str">
        <f t="shared" si="70"/>
        <v/>
      </c>
      <c r="AE118" s="197" t="str">
        <f t="shared" si="71"/>
        <v/>
      </c>
      <c r="AF118" s="200"/>
      <c r="AG118" s="197" t="e">
        <f>IF(#REF!="","",#REF!)</f>
        <v>#REF!</v>
      </c>
      <c r="AH118" s="197" t="e">
        <f>IF(#REF!="","",#REF!)</f>
        <v>#REF!</v>
      </c>
      <c r="AI118" s="198" t="e">
        <f>IF(#REF!="","",$J$32)</f>
        <v>#REF!</v>
      </c>
      <c r="AJ118" s="197" t="e">
        <f>IF(#REF!="","",#REF!)</f>
        <v>#REF!</v>
      </c>
      <c r="AK118" s="197" t="e">
        <f>IF(#REF!="","",#REF!)</f>
        <v>#REF!</v>
      </c>
      <c r="AL118" s="197" t="e">
        <f>IF(#REF!="","",#REF!)</f>
        <v>#REF!</v>
      </c>
      <c r="AM118" s="197" t="str">
        <f t="shared" si="77"/>
        <v/>
      </c>
      <c r="AO118" s="197" t="str">
        <f t="shared" si="78"/>
        <v/>
      </c>
      <c r="AP118" s="197" t="str">
        <f t="shared" si="78"/>
        <v/>
      </c>
      <c r="AQ118" s="198" t="str">
        <f t="shared" si="79"/>
        <v/>
      </c>
      <c r="AR118" s="197" t="str">
        <f t="shared" si="80"/>
        <v/>
      </c>
      <c r="AS118" s="197" t="str">
        <f t="shared" si="81"/>
        <v/>
      </c>
      <c r="AT118" s="197" t="str">
        <f t="shared" si="82"/>
        <v/>
      </c>
      <c r="AU118" s="197" t="str">
        <f t="shared" si="83"/>
        <v/>
      </c>
    </row>
    <row r="119" spans="1:55" x14ac:dyDescent="0.25">
      <c r="A119" s="197" t="str">
        <f t="shared" si="84"/>
        <v/>
      </c>
      <c r="B119" s="197" t="str">
        <f t="shared" si="84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5"/>
        <v>30039838</v>
      </c>
      <c r="J119" s="197" t="str">
        <f t="shared" si="85"/>
        <v>CHEP</v>
      </c>
      <c r="K119" s="198">
        <f>IF(K26="","",$J$3)</f>
        <v>46062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6"/>
        <v>30039839</v>
      </c>
      <c r="R119" s="197" t="str">
        <f t="shared" si="86"/>
        <v>CHEP</v>
      </c>
      <c r="S119" s="198">
        <f>IF(T26="","",$S$3)</f>
        <v>46063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30039990</v>
      </c>
      <c r="Z119" s="197" t="str">
        <f t="shared" si="66"/>
        <v>GPI</v>
      </c>
      <c r="AA119" s="198">
        <f t="shared" si="67"/>
        <v>46064</v>
      </c>
      <c r="AB119" s="197" t="str">
        <f>IF(A55="","",A55)</f>
        <v>RECEIVING</v>
      </c>
      <c r="AC119" s="197" t="str">
        <f t="shared" si="69"/>
        <v/>
      </c>
      <c r="AD119" s="197" t="str">
        <f t="shared" si="70"/>
        <v/>
      </c>
      <c r="AE119" s="197" t="str">
        <f t="shared" si="71"/>
        <v/>
      </c>
      <c r="AF119" s="200"/>
      <c r="AG119" s="197">
        <f>IF(K53="","",K53)</f>
        <v>30039831</v>
      </c>
      <c r="AH119" s="197" t="str">
        <f>IF(L53="","",L53)</f>
        <v>PCA</v>
      </c>
      <c r="AI119" s="198">
        <f>IF(K53="","",$J$32)</f>
        <v>46065</v>
      </c>
      <c r="AJ119" s="197" t="str">
        <f>IF(J53="","",J53)</f>
        <v>RECEIVING</v>
      </c>
      <c r="AK119" s="197" t="str">
        <f>IF(N53="","",N53)</f>
        <v/>
      </c>
      <c r="AL119" s="197" t="str">
        <f>IF(M53="","",M53)</f>
        <v>1ST</v>
      </c>
      <c r="AM119" s="197" t="str">
        <f t="shared" si="77"/>
        <v/>
      </c>
      <c r="AO119" s="197">
        <f t="shared" si="78"/>
        <v>30039784</v>
      </c>
      <c r="AP119" s="197" t="str">
        <f t="shared" si="78"/>
        <v>AMCOR</v>
      </c>
      <c r="AQ119" s="198">
        <f t="shared" si="79"/>
        <v>46066</v>
      </c>
      <c r="AR119" s="197" t="str">
        <f t="shared" si="80"/>
        <v>RECEIVING</v>
      </c>
      <c r="AS119" s="197" t="str">
        <f t="shared" si="81"/>
        <v/>
      </c>
      <c r="AT119" s="197" t="str">
        <f t="shared" si="82"/>
        <v/>
      </c>
      <c r="AU119" s="197" t="str">
        <f t="shared" si="83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>IF(B30="","",B30)</f>
        <v/>
      </c>
      <c r="B120" s="197" t="str">
        <f>IF(C30="","",C30)</f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5"/>
        <v>30039979</v>
      </c>
      <c r="J120" s="197" t="str">
        <f t="shared" si="85"/>
        <v>PCA</v>
      </c>
      <c r="K120" s="198">
        <f>IF(K27="","",$J$3)</f>
        <v>46062</v>
      </c>
      <c r="L120" s="197" t="str">
        <f>IF(J27="","",J27)</f>
        <v>RECEIVING</v>
      </c>
      <c r="M120" s="197" t="str">
        <f>IF(N27="","",N27)</f>
        <v/>
      </c>
      <c r="N120" s="197">
        <f>IF(M27="","",M27)</f>
        <v>135</v>
      </c>
      <c r="O120" s="197" t="str">
        <f>IF(P27="","",P27)</f>
        <v/>
      </c>
      <c r="P120" s="200"/>
      <c r="Q120" s="197">
        <f t="shared" si="86"/>
        <v>30039993</v>
      </c>
      <c r="R120" s="197" t="str">
        <f t="shared" si="86"/>
        <v>GPI</v>
      </c>
      <c r="S120" s="198">
        <f>IF(T27="","",$S$3)</f>
        <v>46063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30039966</v>
      </c>
      <c r="Z120" s="197" t="str">
        <f t="shared" si="66"/>
        <v>GPI</v>
      </c>
      <c r="AA120" s="198">
        <f t="shared" si="67"/>
        <v>46064</v>
      </c>
      <c r="AB120" s="197" t="e">
        <f>IF(#REF!="","",#REF!)</f>
        <v>#REF!</v>
      </c>
      <c r="AC120" s="197" t="str">
        <f t="shared" si="69"/>
        <v/>
      </c>
      <c r="AD120" s="197" t="str">
        <f t="shared" si="70"/>
        <v/>
      </c>
      <c r="AE120" s="197" t="str">
        <f t="shared" si="71"/>
        <v/>
      </c>
      <c r="AF120" s="200"/>
      <c r="AG120" s="197">
        <f>IF(K54="","",K54)</f>
        <v>30039831</v>
      </c>
      <c r="AH120" s="197" t="str">
        <f>IF(L54="","",L54)</f>
        <v>PCA</v>
      </c>
      <c r="AI120" s="198">
        <f>IF(K54="","",$J$32)</f>
        <v>46065</v>
      </c>
      <c r="AJ120" s="197" t="str">
        <f>IF(J54="","",J54)</f>
        <v>RECEIVING</v>
      </c>
      <c r="AK120" s="197" t="str">
        <f>IF(N54="","",N54)</f>
        <v/>
      </c>
      <c r="AL120" s="197" t="str">
        <f>IF(M54="","",M54)</f>
        <v>2ND</v>
      </c>
      <c r="AM120" s="197" t="str">
        <f t="shared" si="77"/>
        <v/>
      </c>
      <c r="AO120" s="197">
        <f t="shared" si="78"/>
        <v>30039853</v>
      </c>
      <c r="AP120" s="197" t="str">
        <f t="shared" si="78"/>
        <v>AMCOR</v>
      </c>
      <c r="AQ120" s="198">
        <f t="shared" si="79"/>
        <v>46066</v>
      </c>
      <c r="AR120" s="197" t="str">
        <f t="shared" si="80"/>
        <v>RECEIVING</v>
      </c>
      <c r="AS120" s="197" t="str">
        <f t="shared" si="81"/>
        <v/>
      </c>
      <c r="AT120" s="197" t="str">
        <f t="shared" si="82"/>
        <v/>
      </c>
      <c r="AU120" s="197" t="str">
        <f t="shared" si="83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5"/>
        <v>30039830</v>
      </c>
      <c r="J121" s="197" t="str">
        <f t="shared" si="85"/>
        <v>PCA</v>
      </c>
      <c r="K121" s="198">
        <f>IF(K28="","",$J$3)</f>
        <v>46062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>2ND</v>
      </c>
      <c r="O121" s="197" t="str">
        <f>IF(P28="","",P28)</f>
        <v/>
      </c>
      <c r="P121" s="200"/>
      <c r="Q121" s="197">
        <f t="shared" si="86"/>
        <v>30039818</v>
      </c>
      <c r="R121" s="197" t="str">
        <f t="shared" si="86"/>
        <v>PCA</v>
      </c>
      <c r="S121" s="198">
        <f>IF(T28="","",$S$3)</f>
        <v>46063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30039840</v>
      </c>
      <c r="Z121" s="197" t="str">
        <f t="shared" si="66"/>
        <v>CHEP</v>
      </c>
      <c r="AA121" s="198">
        <f t="shared" si="67"/>
        <v>46064</v>
      </c>
      <c r="AB121" s="197" t="str">
        <f>IF(A56="","",A56)</f>
        <v>RECEIVING</v>
      </c>
      <c r="AC121" s="197" t="str">
        <f t="shared" si="69"/>
        <v/>
      </c>
      <c r="AD121" s="197" t="str">
        <f t="shared" si="70"/>
        <v/>
      </c>
      <c r="AE121" s="197" t="str">
        <f t="shared" si="71"/>
        <v/>
      </c>
      <c r="AF121" s="200"/>
      <c r="AG121" s="197">
        <f t="shared" si="72"/>
        <v>30039841</v>
      </c>
      <c r="AH121" s="197" t="str">
        <f t="shared" si="72"/>
        <v>CHEP</v>
      </c>
      <c r="AI121" s="198">
        <f t="shared" si="73"/>
        <v>46065</v>
      </c>
      <c r="AJ121" s="197" t="str">
        <f t="shared" si="74"/>
        <v>RECEIVING</v>
      </c>
      <c r="AK121" s="197" t="str">
        <f t="shared" si="75"/>
        <v/>
      </c>
      <c r="AL121" s="197" t="str">
        <f t="shared" si="76"/>
        <v/>
      </c>
      <c r="AM121" s="197" t="str">
        <f>IF(O56="","",O56)</f>
        <v/>
      </c>
      <c r="AO121" s="197">
        <f>IF(T59="","",T59)</f>
        <v>30039842</v>
      </c>
      <c r="AP121" s="197" t="str">
        <f>IF(U59="","",U59)</f>
        <v>CHEP</v>
      </c>
      <c r="AQ121" s="198">
        <f>IF(T59="","",$S$32)</f>
        <v>46066</v>
      </c>
      <c r="AR121" s="197" t="str">
        <f>IF(S59="","",S59)</f>
        <v>RECEIVING</v>
      </c>
      <c r="AS121" s="197" t="str">
        <f>IF(W59="","",W59)</f>
        <v/>
      </c>
      <c r="AT121" s="197" t="str">
        <f>IF(V59="","",V59)</f>
        <v/>
      </c>
      <c r="AU121" s="197" t="str">
        <f t="shared" si="83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>
        <f t="shared" ref="I122:J122" si="87">IF(K30="","",K30)</f>
        <v>30039656</v>
      </c>
      <c r="J122" s="197" t="str">
        <f t="shared" si="87"/>
        <v>AMCOR</v>
      </c>
      <c r="K122" s="198">
        <f>IF(K30="","",$J$3)</f>
        <v>46062</v>
      </c>
      <c r="L122" s="197" t="str">
        <f>IF(J30="","",J30)</f>
        <v>RECEIVING</v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30039791</v>
      </c>
      <c r="Z122" s="197" t="str">
        <f t="shared" si="66"/>
        <v>GPI</v>
      </c>
      <c r="AA122" s="198">
        <f t="shared" si="67"/>
        <v>46064</v>
      </c>
      <c r="AB122" s="197" t="str">
        <f>IF(A57="","",A57)</f>
        <v>RECEIVING</v>
      </c>
      <c r="AC122" s="197" t="str">
        <f t="shared" si="69"/>
        <v/>
      </c>
      <c r="AD122" s="197" t="str">
        <f t="shared" si="70"/>
        <v/>
      </c>
      <c r="AE122" s="197" t="str">
        <f t="shared" si="71"/>
        <v/>
      </c>
      <c r="AF122" s="200"/>
      <c r="AG122" s="197">
        <f t="shared" si="72"/>
        <v>30039975</v>
      </c>
      <c r="AH122" s="197" t="str">
        <f t="shared" si="72"/>
        <v>SCHOLLE</v>
      </c>
      <c r="AI122" s="198">
        <f t="shared" si="73"/>
        <v>46065</v>
      </c>
      <c r="AJ122" s="197" t="str">
        <f t="shared" si="74"/>
        <v>RECEIVING</v>
      </c>
      <c r="AK122" s="197" t="str">
        <f t="shared" si="75"/>
        <v/>
      </c>
      <c r="AL122" s="197" t="str">
        <f t="shared" si="76"/>
        <v/>
      </c>
      <c r="AM122" s="197" t="str">
        <f t="shared" si="77"/>
        <v/>
      </c>
      <c r="AO122" s="197" t="str">
        <f t="shared" si="78"/>
        <v/>
      </c>
      <c r="AP122" s="197" t="str">
        <f t="shared" si="78"/>
        <v/>
      </c>
      <c r="AQ122" s="198" t="str">
        <f t="shared" si="79"/>
        <v/>
      </c>
      <c r="AR122" s="197" t="str">
        <f t="shared" si="80"/>
        <v/>
      </c>
      <c r="AS122" s="197" t="str">
        <f t="shared" si="81"/>
        <v/>
      </c>
      <c r="AT122" s="197" t="str">
        <f t="shared" si="82"/>
        <v/>
      </c>
      <c r="AU122" s="197" t="str">
        <f t="shared" si="83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75635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75641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75642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75643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75644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75645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75648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75649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75684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75685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4501345735</v>
      </c>
      <c r="B137" s="202" t="str">
        <f t="shared" si="92"/>
        <v>9AM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4501345736</v>
      </c>
      <c r="B138" s="202" t="str">
        <f t="shared" si="92"/>
        <v>11AM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91"/>
        <v>GPI</v>
      </c>
      <c r="B143" s="202" t="str">
        <f t="shared" si="92"/>
        <v>7AM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GPI</v>
      </c>
      <c r="B144" s="202" t="str">
        <f>F25</f>
        <v>10am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GPI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76239</v>
      </c>
      <c r="B153" s="202">
        <f t="shared" si="94"/>
        <v>0</v>
      </c>
    </row>
    <row r="154" spans="1:45" x14ac:dyDescent="0.25">
      <c r="A154" s="200">
        <f t="shared" si="93"/>
        <v>76240</v>
      </c>
      <c r="B154" s="202">
        <f t="shared" si="94"/>
        <v>0</v>
      </c>
    </row>
    <row r="155" spans="1:45" x14ac:dyDescent="0.25">
      <c r="A155" s="200">
        <f t="shared" si="93"/>
        <v>76241</v>
      </c>
      <c r="B155" s="202">
        <f t="shared" si="94"/>
        <v>0</v>
      </c>
    </row>
    <row r="156" spans="1:45" x14ac:dyDescent="0.25">
      <c r="A156" s="200">
        <f t="shared" si="93"/>
        <v>76242</v>
      </c>
      <c r="B156" s="202">
        <f t="shared" si="94"/>
        <v>0</v>
      </c>
    </row>
    <row r="157" spans="1:45" x14ac:dyDescent="0.25">
      <c r="A157" s="200">
        <f t="shared" si="93"/>
        <v>76243</v>
      </c>
      <c r="B157" s="202">
        <f t="shared" si="94"/>
        <v>0</v>
      </c>
    </row>
    <row r="158" spans="1:45" x14ac:dyDescent="0.25">
      <c r="A158" s="200">
        <f t="shared" si="93"/>
        <v>76244</v>
      </c>
      <c r="B158" s="202">
        <f t="shared" si="94"/>
        <v>0</v>
      </c>
    </row>
    <row r="159" spans="1:45" x14ac:dyDescent="0.25">
      <c r="A159" s="200">
        <f t="shared" si="93"/>
        <v>76245</v>
      </c>
      <c r="B159" s="202">
        <f t="shared" si="94"/>
        <v>0</v>
      </c>
    </row>
    <row r="160" spans="1:45" x14ac:dyDescent="0.25">
      <c r="A160" s="200">
        <f t="shared" si="93"/>
        <v>76246</v>
      </c>
      <c r="B160" s="202">
        <f t="shared" si="94"/>
        <v>0</v>
      </c>
    </row>
    <row r="161" spans="1:2" x14ac:dyDescent="0.25">
      <c r="A161" s="200">
        <f t="shared" ref="A161:A174" si="95">C44</f>
        <v>76250</v>
      </c>
      <c r="B161" s="202">
        <f t="shared" ref="B161:B174" si="96">F44</f>
        <v>0</v>
      </c>
    </row>
    <row r="162" spans="1:2" x14ac:dyDescent="0.25">
      <c r="A162" s="200">
        <f t="shared" si="95"/>
        <v>76251</v>
      </c>
      <c r="B162" s="202">
        <f t="shared" si="96"/>
        <v>0</v>
      </c>
    </row>
    <row r="163" spans="1:2" x14ac:dyDescent="0.25">
      <c r="A163" s="200">
        <f t="shared" si="95"/>
        <v>76252</v>
      </c>
      <c r="B163" s="202">
        <f t="shared" si="96"/>
        <v>0</v>
      </c>
    </row>
    <row r="164" spans="1:2" x14ac:dyDescent="0.25">
      <c r="A164" s="200">
        <f t="shared" si="95"/>
        <v>76253</v>
      </c>
      <c r="B164" s="202">
        <f t="shared" si="96"/>
        <v>0</v>
      </c>
    </row>
    <row r="165" spans="1:2" x14ac:dyDescent="0.25">
      <c r="A165" s="200">
        <f t="shared" si="95"/>
        <v>76254</v>
      </c>
      <c r="B165" s="202">
        <f t="shared" si="96"/>
        <v>0</v>
      </c>
    </row>
    <row r="166" spans="1:2" x14ac:dyDescent="0.25">
      <c r="A166" s="200">
        <f t="shared" si="95"/>
        <v>76255</v>
      </c>
      <c r="B166" s="202">
        <f t="shared" si="96"/>
        <v>0</v>
      </c>
    </row>
    <row r="167" spans="1:2" x14ac:dyDescent="0.25">
      <c r="A167" s="200">
        <f t="shared" si="95"/>
        <v>76256</v>
      </c>
      <c r="B167" s="202">
        <f t="shared" si="96"/>
        <v>0</v>
      </c>
    </row>
    <row r="168" spans="1:2" x14ac:dyDescent="0.25">
      <c r="A168" s="200">
        <f t="shared" si="95"/>
        <v>4501346572</v>
      </c>
      <c r="B168" s="202" t="str">
        <f t="shared" si="96"/>
        <v>1PM</v>
      </c>
    </row>
    <row r="169" spans="1:2" x14ac:dyDescent="0.25">
      <c r="A169" s="200">
        <f t="shared" si="95"/>
        <v>4501346573</v>
      </c>
      <c r="B169" s="202" t="str">
        <f t="shared" si="96"/>
        <v>3PM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 t="str">
        <f t="shared" si="95"/>
        <v>GPI</v>
      </c>
      <c r="B171" s="202" t="str">
        <f t="shared" si="96"/>
        <v>12PM</v>
      </c>
    </row>
    <row r="172" spans="1:2" x14ac:dyDescent="0.25">
      <c r="A172" s="200" t="str">
        <f t="shared" si="95"/>
        <v>GPI</v>
      </c>
      <c r="B172" s="202" t="str">
        <f t="shared" si="96"/>
        <v>11AM</v>
      </c>
    </row>
    <row r="173" spans="1:2" x14ac:dyDescent="0.25">
      <c r="A173" s="200" t="str">
        <f t="shared" si="95"/>
        <v>CHEP</v>
      </c>
      <c r="B173" s="202">
        <f t="shared" si="96"/>
        <v>0</v>
      </c>
    </row>
    <row r="174" spans="1:2" x14ac:dyDescent="0.25">
      <c r="A174" s="200" t="str">
        <f t="shared" si="95"/>
        <v>GPI</v>
      </c>
      <c r="B174" s="202" t="str">
        <f t="shared" si="96"/>
        <v>7AM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76169</v>
      </c>
      <c r="B176" s="203">
        <f t="shared" ref="B176:B181" si="98">O5</f>
        <v>0</v>
      </c>
    </row>
    <row r="177" spans="1:2" x14ac:dyDescent="0.25">
      <c r="A177" s="129">
        <f t="shared" si="97"/>
        <v>76180</v>
      </c>
      <c r="B177" s="203">
        <f t="shared" si="98"/>
        <v>0</v>
      </c>
    </row>
    <row r="178" spans="1:2" x14ac:dyDescent="0.25">
      <c r="A178" s="129">
        <f t="shared" si="97"/>
        <v>76193</v>
      </c>
      <c r="B178" s="203">
        <f t="shared" si="98"/>
        <v>0</v>
      </c>
    </row>
    <row r="179" spans="1:2" x14ac:dyDescent="0.25">
      <c r="A179" s="129">
        <f t="shared" si="97"/>
        <v>76204</v>
      </c>
      <c r="B179" s="203">
        <f t="shared" si="98"/>
        <v>0</v>
      </c>
    </row>
    <row r="180" spans="1:2" x14ac:dyDescent="0.25">
      <c r="A180" s="129">
        <f t="shared" si="97"/>
        <v>76213</v>
      </c>
      <c r="B180" s="203">
        <f t="shared" si="98"/>
        <v>0</v>
      </c>
    </row>
    <row r="181" spans="1:2" x14ac:dyDescent="0.25">
      <c r="A181" s="129">
        <f t="shared" si="97"/>
        <v>76224</v>
      </c>
      <c r="B181" s="203">
        <f t="shared" si="98"/>
        <v>0</v>
      </c>
    </row>
    <row r="182" spans="1:2" x14ac:dyDescent="0.25">
      <c r="A182" s="129">
        <f t="shared" ref="A182:A192" si="99">L13</f>
        <v>76230</v>
      </c>
      <c r="B182" s="203">
        <f t="shared" ref="B182:B192" si="100">O13</f>
        <v>0</v>
      </c>
    </row>
    <row r="183" spans="1:2" x14ac:dyDescent="0.25">
      <c r="A183" s="129">
        <f t="shared" si="99"/>
        <v>76231</v>
      </c>
      <c r="B183" s="203">
        <f t="shared" si="100"/>
        <v>0</v>
      </c>
    </row>
    <row r="184" spans="1:2" x14ac:dyDescent="0.25">
      <c r="A184" s="129">
        <f t="shared" si="99"/>
        <v>76232</v>
      </c>
      <c r="B184" s="203">
        <f t="shared" si="100"/>
        <v>0</v>
      </c>
    </row>
    <row r="185" spans="1:2" x14ac:dyDescent="0.25">
      <c r="A185" s="129">
        <f t="shared" si="99"/>
        <v>76233</v>
      </c>
      <c r="B185" s="203">
        <f t="shared" si="100"/>
        <v>0</v>
      </c>
    </row>
    <row r="186" spans="1:2" x14ac:dyDescent="0.25">
      <c r="A186" s="129">
        <f t="shared" si="99"/>
        <v>76234</v>
      </c>
      <c r="B186" s="203">
        <f t="shared" si="100"/>
        <v>0</v>
      </c>
    </row>
    <row r="187" spans="1:2" x14ac:dyDescent="0.25">
      <c r="A187" s="129">
        <f t="shared" si="99"/>
        <v>76235</v>
      </c>
      <c r="B187" s="203">
        <f t="shared" si="100"/>
        <v>0</v>
      </c>
    </row>
    <row r="188" spans="1:2" x14ac:dyDescent="0.25">
      <c r="A188" s="129">
        <f t="shared" si="99"/>
        <v>76237</v>
      </c>
      <c r="B188" s="203">
        <f t="shared" si="100"/>
        <v>0</v>
      </c>
    </row>
    <row r="189" spans="1:2" x14ac:dyDescent="0.25">
      <c r="A189" s="129">
        <f t="shared" si="99"/>
        <v>76248</v>
      </c>
      <c r="B189" s="203">
        <f t="shared" si="100"/>
        <v>0</v>
      </c>
    </row>
    <row r="190" spans="1:2" x14ac:dyDescent="0.25">
      <c r="A190" s="129">
        <f t="shared" si="99"/>
        <v>76259</v>
      </c>
      <c r="B190" s="203">
        <f t="shared" si="100"/>
        <v>0</v>
      </c>
    </row>
    <row r="191" spans="1:2" x14ac:dyDescent="0.25">
      <c r="A191" s="129">
        <f t="shared" si="99"/>
        <v>76261</v>
      </c>
      <c r="B191" s="203">
        <f t="shared" si="100"/>
        <v>0</v>
      </c>
    </row>
    <row r="192" spans="1:2" x14ac:dyDescent="0.25">
      <c r="A192" s="129">
        <f t="shared" si="99"/>
        <v>4501346066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CHEP</v>
      </c>
      <c r="B194" s="203">
        <f>O26</f>
        <v>0</v>
      </c>
    </row>
    <row r="195" spans="1:2" x14ac:dyDescent="0.25">
      <c r="A195" s="129" t="str">
        <f>L27</f>
        <v>PCA</v>
      </c>
      <c r="B195" s="203" t="str">
        <f>O27</f>
        <v>7AM</v>
      </c>
    </row>
    <row r="196" spans="1:2" x14ac:dyDescent="0.25">
      <c r="A196" s="129" t="str">
        <f>L28</f>
        <v>PCA</v>
      </c>
      <c r="B196" s="203" t="str">
        <f>O28</f>
        <v>11AM</v>
      </c>
    </row>
    <row r="197" spans="1:2" x14ac:dyDescent="0.25">
      <c r="A197" s="129" t="str">
        <f>L30</f>
        <v>AMCOR</v>
      </c>
      <c r="B197" s="203" t="str">
        <f>O30</f>
        <v>12PM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76178</v>
      </c>
      <c r="B202" s="203">
        <f t="shared" si="102"/>
        <v>0</v>
      </c>
    </row>
    <row r="203" spans="1:2" x14ac:dyDescent="0.25">
      <c r="A203" s="129">
        <f t="shared" si="101"/>
        <v>76179</v>
      </c>
      <c r="B203" s="203">
        <f t="shared" si="102"/>
        <v>0</v>
      </c>
    </row>
    <row r="204" spans="1:2" x14ac:dyDescent="0.25">
      <c r="A204" s="129">
        <f t="shared" si="101"/>
        <v>76181</v>
      </c>
      <c r="B204" s="203">
        <f t="shared" si="102"/>
        <v>0</v>
      </c>
    </row>
    <row r="205" spans="1:2" x14ac:dyDescent="0.25">
      <c r="A205" s="129">
        <f t="shared" si="101"/>
        <v>76182</v>
      </c>
      <c r="B205" s="203">
        <f t="shared" si="102"/>
        <v>0</v>
      </c>
    </row>
    <row r="206" spans="1:2" x14ac:dyDescent="0.25">
      <c r="A206" s="129">
        <f t="shared" si="101"/>
        <v>76183</v>
      </c>
      <c r="B206" s="203">
        <f t="shared" si="102"/>
        <v>0</v>
      </c>
    </row>
    <row r="207" spans="1:2" x14ac:dyDescent="0.25">
      <c r="A207" s="129">
        <f t="shared" si="101"/>
        <v>76184</v>
      </c>
      <c r="B207" s="203">
        <f t="shared" si="102"/>
        <v>0</v>
      </c>
    </row>
    <row r="208" spans="1:2" x14ac:dyDescent="0.25">
      <c r="A208" s="129">
        <f t="shared" si="101"/>
        <v>76185</v>
      </c>
      <c r="B208" s="203">
        <f t="shared" si="102"/>
        <v>0</v>
      </c>
    </row>
    <row r="209" spans="1:2" x14ac:dyDescent="0.25">
      <c r="A209" s="129">
        <f t="shared" si="101"/>
        <v>76186</v>
      </c>
      <c r="B209" s="203">
        <f t="shared" si="102"/>
        <v>0</v>
      </c>
    </row>
    <row r="210" spans="1:2" x14ac:dyDescent="0.25">
      <c r="A210" s="129">
        <f t="shared" ref="A210:A223" si="103">L44</f>
        <v>76212</v>
      </c>
      <c r="B210" s="203">
        <f t="shared" ref="B210:B223" si="104">O44</f>
        <v>0</v>
      </c>
    </row>
    <row r="211" spans="1:2" x14ac:dyDescent="0.25">
      <c r="A211" s="129">
        <f t="shared" si="103"/>
        <v>76236</v>
      </c>
      <c r="B211" s="203">
        <f t="shared" si="104"/>
        <v>0</v>
      </c>
    </row>
    <row r="212" spans="1:2" x14ac:dyDescent="0.25">
      <c r="A212" s="129">
        <f t="shared" si="103"/>
        <v>76238</v>
      </c>
      <c r="B212" s="203">
        <f t="shared" si="104"/>
        <v>0</v>
      </c>
    </row>
    <row r="213" spans="1:2" x14ac:dyDescent="0.25">
      <c r="A213" s="129">
        <f t="shared" si="103"/>
        <v>4501346871</v>
      </c>
      <c r="B213" s="203">
        <f t="shared" si="104"/>
        <v>0</v>
      </c>
    </row>
    <row r="214" spans="1:2" x14ac:dyDescent="0.25">
      <c r="A214" s="129">
        <f t="shared" si="103"/>
        <v>4501346872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76264</v>
      </c>
      <c r="B216" s="203">
        <f t="shared" si="104"/>
        <v>0</v>
      </c>
    </row>
    <row r="217" spans="1:2" x14ac:dyDescent="0.25">
      <c r="A217" s="129">
        <f t="shared" si="103"/>
        <v>76265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e">
        <f>#REF!</f>
        <v>#REF!</v>
      </c>
      <c r="B219" s="203" t="e">
        <f>#REF!</f>
        <v>#REF!</v>
      </c>
    </row>
    <row r="220" spans="1:2" x14ac:dyDescent="0.25">
      <c r="A220" s="129" t="str">
        <f>L53</f>
        <v>PCA</v>
      </c>
      <c r="B220" s="203" t="str">
        <f>O53</f>
        <v>7AM</v>
      </c>
    </row>
    <row r="221" spans="1:2" x14ac:dyDescent="0.25">
      <c r="A221" s="129" t="str">
        <f>L54</f>
        <v>PCA</v>
      </c>
      <c r="B221" s="203" t="str">
        <f>O54</f>
        <v>9AM</v>
      </c>
    </row>
    <row r="222" spans="1:2" x14ac:dyDescent="0.25">
      <c r="A222" s="129" t="str">
        <f t="shared" si="103"/>
        <v>CHEP</v>
      </c>
      <c r="B222" s="203" t="e">
        <f>#REF!</f>
        <v>#REF!</v>
      </c>
    </row>
    <row r="223" spans="1:2" x14ac:dyDescent="0.25">
      <c r="A223" s="129" t="str">
        <f t="shared" si="103"/>
        <v>SCHOLLE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76214</v>
      </c>
      <c r="B225" s="203">
        <f t="shared" ref="B225:B230" si="106">X5</f>
        <v>0</v>
      </c>
    </row>
    <row r="226" spans="1:2" x14ac:dyDescent="0.25">
      <c r="A226" s="129">
        <f t="shared" si="105"/>
        <v>76215</v>
      </c>
      <c r="B226" s="203">
        <f t="shared" si="106"/>
        <v>0</v>
      </c>
    </row>
    <row r="227" spans="1:2" x14ac:dyDescent="0.25">
      <c r="A227" s="129">
        <f t="shared" si="105"/>
        <v>76216</v>
      </c>
      <c r="B227" s="203">
        <f t="shared" si="106"/>
        <v>0</v>
      </c>
    </row>
    <row r="228" spans="1:2" x14ac:dyDescent="0.25">
      <c r="A228" s="129">
        <f t="shared" si="105"/>
        <v>76217</v>
      </c>
      <c r="B228" s="203">
        <f t="shared" si="106"/>
        <v>0</v>
      </c>
    </row>
    <row r="229" spans="1:2" x14ac:dyDescent="0.25">
      <c r="A229" s="129">
        <f t="shared" si="105"/>
        <v>76218</v>
      </c>
      <c r="B229" s="203">
        <f t="shared" si="106"/>
        <v>0</v>
      </c>
    </row>
    <row r="230" spans="1:2" x14ac:dyDescent="0.25">
      <c r="A230" s="129">
        <f t="shared" si="105"/>
        <v>76219</v>
      </c>
      <c r="B230" s="203">
        <f t="shared" si="106"/>
        <v>0</v>
      </c>
    </row>
    <row r="231" spans="1:2" x14ac:dyDescent="0.25">
      <c r="A231" s="129">
        <f t="shared" ref="A231:A241" si="107">U13</f>
        <v>76222</v>
      </c>
      <c r="B231" s="203">
        <f t="shared" ref="B231:B241" si="108">X13</f>
        <v>0</v>
      </c>
    </row>
    <row r="232" spans="1:2" x14ac:dyDescent="0.25">
      <c r="A232" s="129">
        <f t="shared" si="107"/>
        <v>76223</v>
      </c>
      <c r="B232" s="203">
        <f t="shared" si="108"/>
        <v>0</v>
      </c>
    </row>
    <row r="233" spans="1:2" x14ac:dyDescent="0.25">
      <c r="A233" s="129">
        <f t="shared" si="107"/>
        <v>76225</v>
      </c>
      <c r="B233" s="203">
        <f t="shared" si="108"/>
        <v>0</v>
      </c>
    </row>
    <row r="234" spans="1:2" x14ac:dyDescent="0.25">
      <c r="A234" s="129">
        <f t="shared" si="107"/>
        <v>76226</v>
      </c>
      <c r="B234" s="203">
        <f t="shared" si="108"/>
        <v>0</v>
      </c>
    </row>
    <row r="235" spans="1:2" x14ac:dyDescent="0.25">
      <c r="A235" s="129">
        <f t="shared" si="107"/>
        <v>76227</v>
      </c>
      <c r="B235" s="203">
        <f t="shared" si="108"/>
        <v>0</v>
      </c>
    </row>
    <row r="236" spans="1:2" x14ac:dyDescent="0.25">
      <c r="A236" s="129">
        <f t="shared" si="107"/>
        <v>76257</v>
      </c>
      <c r="B236" s="203">
        <f t="shared" si="108"/>
        <v>0</v>
      </c>
    </row>
    <row r="237" spans="1:2" x14ac:dyDescent="0.25">
      <c r="A237" s="129">
        <f t="shared" si="107"/>
        <v>76258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76262</v>
      </c>
      <c r="B240" s="203">
        <f t="shared" si="108"/>
        <v>0</v>
      </c>
    </row>
    <row r="241" spans="1:2" x14ac:dyDescent="0.25">
      <c r="A241" s="129">
        <f t="shared" si="107"/>
        <v>76263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CHEP</v>
      </c>
      <c r="B243" s="203">
        <f>X26</f>
        <v>0</v>
      </c>
    </row>
    <row r="244" spans="1:2" x14ac:dyDescent="0.25">
      <c r="A244" s="129" t="str">
        <f>U27</f>
        <v>GPI</v>
      </c>
      <c r="B244" s="203" t="str">
        <f>X27</f>
        <v>9AM</v>
      </c>
    </row>
    <row r="245" spans="1:2" x14ac:dyDescent="0.25">
      <c r="A245" s="129" t="str">
        <f>U28</f>
        <v>PCA</v>
      </c>
      <c r="B245" s="203" t="str">
        <f>X28</f>
        <v>10AM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76166</v>
      </c>
      <c r="B251" s="203">
        <f t="shared" si="110"/>
        <v>0</v>
      </c>
    </row>
    <row r="252" spans="1:2" x14ac:dyDescent="0.25">
      <c r="A252" s="129">
        <f t="shared" si="109"/>
        <v>76167</v>
      </c>
      <c r="B252" s="203">
        <f t="shared" si="110"/>
        <v>0</v>
      </c>
    </row>
    <row r="253" spans="1:2" x14ac:dyDescent="0.25">
      <c r="A253" s="129">
        <f t="shared" si="109"/>
        <v>76168</v>
      </c>
      <c r="B253" s="203">
        <f t="shared" si="110"/>
        <v>0</v>
      </c>
    </row>
    <row r="254" spans="1:2" x14ac:dyDescent="0.25">
      <c r="A254" s="129">
        <f t="shared" si="109"/>
        <v>76170</v>
      </c>
      <c r="B254" s="203">
        <f t="shared" si="110"/>
        <v>0</v>
      </c>
    </row>
    <row r="255" spans="1:2" x14ac:dyDescent="0.25">
      <c r="A255" s="129">
        <f t="shared" si="109"/>
        <v>76171</v>
      </c>
      <c r="B255" s="203">
        <f t="shared" si="110"/>
        <v>0</v>
      </c>
    </row>
    <row r="256" spans="1:2" x14ac:dyDescent="0.25">
      <c r="A256" s="129">
        <f t="shared" si="109"/>
        <v>76172</v>
      </c>
      <c r="B256" s="203">
        <f t="shared" si="110"/>
        <v>0</v>
      </c>
    </row>
    <row r="257" spans="1:2" x14ac:dyDescent="0.25">
      <c r="A257" s="129">
        <f t="shared" si="109"/>
        <v>76173</v>
      </c>
      <c r="B257" s="203">
        <f t="shared" si="110"/>
        <v>0</v>
      </c>
    </row>
    <row r="258" spans="1:2" x14ac:dyDescent="0.25">
      <c r="A258" s="129">
        <f t="shared" si="109"/>
        <v>76174</v>
      </c>
      <c r="B258" s="203">
        <f t="shared" si="110"/>
        <v>0</v>
      </c>
    </row>
    <row r="259" spans="1:2" x14ac:dyDescent="0.25">
      <c r="A259" s="129">
        <f t="shared" ref="A259:A272" si="111">U44</f>
        <v>76177</v>
      </c>
      <c r="B259" s="203">
        <f t="shared" ref="B259:B272" si="112">X44</f>
        <v>0</v>
      </c>
    </row>
    <row r="260" spans="1:2" x14ac:dyDescent="0.25">
      <c r="A260" s="129">
        <f t="shared" si="111"/>
        <v>76210</v>
      </c>
      <c r="B260" s="203">
        <f t="shared" si="112"/>
        <v>0</v>
      </c>
    </row>
    <row r="261" spans="1:2" x14ac:dyDescent="0.25">
      <c r="A261" s="129">
        <f t="shared" si="111"/>
        <v>76211</v>
      </c>
      <c r="B261" s="203">
        <f t="shared" si="112"/>
        <v>0</v>
      </c>
    </row>
    <row r="262" spans="1:2" x14ac:dyDescent="0.25">
      <c r="A262" s="129">
        <f t="shared" si="111"/>
        <v>4501347095</v>
      </c>
      <c r="B262" s="203">
        <f t="shared" si="112"/>
        <v>0</v>
      </c>
    </row>
    <row r="263" spans="1:2" x14ac:dyDescent="0.25">
      <c r="A263" s="129">
        <f t="shared" si="111"/>
        <v>4501347096</v>
      </c>
      <c r="B263" s="203">
        <f t="shared" si="112"/>
        <v>0</v>
      </c>
    </row>
    <row r="264" spans="1:2" x14ac:dyDescent="0.25">
      <c r="A264" s="129">
        <f t="shared" si="111"/>
        <v>4501347098</v>
      </c>
      <c r="B264" s="203">
        <f t="shared" si="112"/>
        <v>0</v>
      </c>
    </row>
    <row r="265" spans="1:2" x14ac:dyDescent="0.25">
      <c r="A265" s="129">
        <f t="shared" si="111"/>
        <v>76266</v>
      </c>
      <c r="B265" s="203">
        <f t="shared" si="112"/>
        <v>0</v>
      </c>
    </row>
    <row r="266" spans="1:2" x14ac:dyDescent="0.25">
      <c r="A266" s="129">
        <f t="shared" si="111"/>
        <v>76267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 t="str">
        <f t="shared" si="111"/>
        <v>AMCOR</v>
      </c>
      <c r="B269" s="203" t="str">
        <f t="shared" si="112"/>
        <v>11AM</v>
      </c>
    </row>
    <row r="270" spans="1:2" x14ac:dyDescent="0.25">
      <c r="A270" s="129" t="str">
        <f t="shared" si="111"/>
        <v>AMCOR</v>
      </c>
      <c r="B270" s="203" t="str">
        <f t="shared" si="112"/>
        <v>7AM</v>
      </c>
    </row>
    <row r="271" spans="1:2" x14ac:dyDescent="0.25">
      <c r="A271" s="129" t="str">
        <f>U59</f>
        <v>CHEP</v>
      </c>
      <c r="B271" s="203">
        <f>X59</f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AB34:AB40 J60 AB46:AB47 A31:A32 AB49:AB60 A88 H98:H99 J80:J88 J90:J97 S78:S99 A98:A100 A27:A29 AK59:AK99 AB68:AB99 A15:A25 S56:S60">
    <cfRule type="cellIs" dxfId="3502" priority="345" operator="equal">
      <formula>"SLC"</formula>
    </cfRule>
  </conditionalFormatting>
  <conditionalFormatting sqref="AB32 J31:J32 S31:S32 AB34:AB40 J60 AB46:AB47 A31:A32 AB49:AB60 A88 H98:H99 J80:J88 J90:J97 S78:S99 A98:A100 A27:A29 AK59:AK99 AB68:AB99 A15:A25 S56:S60">
    <cfRule type="cellIs" dxfId="3501" priority="341" operator="equal">
      <formula>"IDF"</formula>
    </cfRule>
    <cfRule type="cellIs" dxfId="3500" priority="342" operator="equal">
      <formula>"Costco"</formula>
    </cfRule>
    <cfRule type="cellIs" dxfId="3499" priority="343" operator="equal">
      <formula>"Gutzy"</formula>
    </cfRule>
    <cfRule type="cellIs" dxfId="3498" priority="344" operator="equal">
      <formula>"LCP"</formula>
    </cfRule>
  </conditionalFormatting>
  <conditionalFormatting sqref="AB34:AB40 J60 AB46:AB47 AB49:AB60 A88 H98:H99 J80:J88 J90:J97 S78:S99 A98:A99 A27:A29 AB68:AB99 A15:A25 S56:S60">
    <cfRule type="cellIs" dxfId="3497" priority="340" operator="equal">
      <formula>"Receiving"</formula>
    </cfRule>
  </conditionalFormatting>
  <conditionalFormatting sqref="AB48">
    <cfRule type="cellIs" dxfId="3496" priority="339" operator="equal">
      <formula>"SLC"</formula>
    </cfRule>
  </conditionalFormatting>
  <conditionalFormatting sqref="AB48">
    <cfRule type="cellIs" dxfId="3495" priority="335" operator="equal">
      <formula>"IDF"</formula>
    </cfRule>
    <cfRule type="cellIs" dxfId="3494" priority="336" operator="equal">
      <formula>"Costco"</formula>
    </cfRule>
    <cfRule type="cellIs" dxfId="3493" priority="337" operator="equal">
      <formula>"Gutzy"</formula>
    </cfRule>
    <cfRule type="cellIs" dxfId="3492" priority="338" operator="equal">
      <formula>"LCP"</formula>
    </cfRule>
  </conditionalFormatting>
  <conditionalFormatting sqref="AB48">
    <cfRule type="cellIs" dxfId="3491" priority="334" operator="equal">
      <formula>"Receiving"</formula>
    </cfRule>
  </conditionalFormatting>
  <conditionalFormatting sqref="AB41">
    <cfRule type="cellIs" dxfId="3490" priority="333" operator="equal">
      <formula>"SLC"</formula>
    </cfRule>
  </conditionalFormatting>
  <conditionalFormatting sqref="AB41">
    <cfRule type="cellIs" dxfId="3489" priority="329" operator="equal">
      <formula>"IDF"</formula>
    </cfRule>
    <cfRule type="cellIs" dxfId="3488" priority="330" operator="equal">
      <formula>"Costco"</formula>
    </cfRule>
    <cfRule type="cellIs" dxfId="3487" priority="331" operator="equal">
      <formula>"Gutzy"</formula>
    </cfRule>
    <cfRule type="cellIs" dxfId="3486" priority="332" operator="equal">
      <formula>"LCP"</formula>
    </cfRule>
  </conditionalFormatting>
  <conditionalFormatting sqref="AB41">
    <cfRule type="cellIs" dxfId="3485" priority="328" operator="equal">
      <formula>"Receiving"</formula>
    </cfRule>
  </conditionalFormatting>
  <conditionalFormatting sqref="AB42:AB44">
    <cfRule type="cellIs" dxfId="3484" priority="327" operator="equal">
      <formula>"SLC"</formula>
    </cfRule>
  </conditionalFormatting>
  <conditionalFormatting sqref="AB42:AB44">
    <cfRule type="cellIs" dxfId="3483" priority="323" operator="equal">
      <formula>"IDF"</formula>
    </cfRule>
    <cfRule type="cellIs" dxfId="3482" priority="324" operator="equal">
      <formula>"Costco"</formula>
    </cfRule>
    <cfRule type="cellIs" dxfId="3481" priority="325" operator="equal">
      <formula>"Gutzy"</formula>
    </cfRule>
    <cfRule type="cellIs" dxfId="3480" priority="326" operator="equal">
      <formula>"LCP"</formula>
    </cfRule>
  </conditionalFormatting>
  <conditionalFormatting sqref="AB42:AB44">
    <cfRule type="cellIs" dxfId="3479" priority="322" operator="equal">
      <formula>"Receiving"</formula>
    </cfRule>
  </conditionalFormatting>
  <conditionalFormatting sqref="AB45">
    <cfRule type="cellIs" dxfId="3478" priority="321" operator="equal">
      <formula>"SLC"</formula>
    </cfRule>
  </conditionalFormatting>
  <conditionalFormatting sqref="AB45">
    <cfRule type="cellIs" dxfId="3477" priority="317" operator="equal">
      <formula>"IDF"</formula>
    </cfRule>
    <cfRule type="cellIs" dxfId="3476" priority="318" operator="equal">
      <formula>"Costco"</formula>
    </cfRule>
    <cfRule type="cellIs" dxfId="3475" priority="319" operator="equal">
      <formula>"Gutzy"</formula>
    </cfRule>
    <cfRule type="cellIs" dxfId="3474" priority="320" operator="equal">
      <formula>"LCP"</formula>
    </cfRule>
  </conditionalFormatting>
  <conditionalFormatting sqref="AB45">
    <cfRule type="cellIs" dxfId="3473" priority="316" operator="equal">
      <formula>"Receiving"</formula>
    </cfRule>
  </conditionalFormatting>
  <conditionalFormatting sqref="I100">
    <cfRule type="cellIs" dxfId="3472" priority="315" operator="equal">
      <formula>"SLC"</formula>
    </cfRule>
  </conditionalFormatting>
  <conditionalFormatting sqref="I100">
    <cfRule type="cellIs" dxfId="3471" priority="311" operator="equal">
      <formula>"IDF"</formula>
    </cfRule>
    <cfRule type="cellIs" dxfId="3470" priority="312" operator="equal">
      <formula>"Costco"</formula>
    </cfRule>
    <cfRule type="cellIs" dxfId="3469" priority="313" operator="equal">
      <formula>"Gutzy"</formula>
    </cfRule>
    <cfRule type="cellIs" dxfId="3468" priority="314" operator="equal">
      <formula>"LCP"</formula>
    </cfRule>
  </conditionalFormatting>
  <conditionalFormatting sqref="Q100">
    <cfRule type="cellIs" dxfId="3467" priority="310" operator="equal">
      <formula>"SLC"</formula>
    </cfRule>
  </conditionalFormatting>
  <conditionalFormatting sqref="Q100">
    <cfRule type="cellIs" dxfId="3466" priority="306" operator="equal">
      <formula>"IDF"</formula>
    </cfRule>
    <cfRule type="cellIs" dxfId="3465" priority="307" operator="equal">
      <formula>"Costco"</formula>
    </cfRule>
    <cfRule type="cellIs" dxfId="3464" priority="308" operator="equal">
      <formula>"Gutzy"</formula>
    </cfRule>
    <cfRule type="cellIs" dxfId="3463" priority="309" operator="equal">
      <formula>"LCP"</formula>
    </cfRule>
  </conditionalFormatting>
  <conditionalFormatting sqref="Y100">
    <cfRule type="cellIs" dxfId="3462" priority="305" operator="equal">
      <formula>"SLC"</formula>
    </cfRule>
  </conditionalFormatting>
  <conditionalFormatting sqref="Y100">
    <cfRule type="cellIs" dxfId="3461" priority="301" operator="equal">
      <formula>"IDF"</formula>
    </cfRule>
    <cfRule type="cellIs" dxfId="3460" priority="302" operator="equal">
      <formula>"Costco"</formula>
    </cfRule>
    <cfRule type="cellIs" dxfId="3459" priority="303" operator="equal">
      <formula>"Gutzy"</formula>
    </cfRule>
    <cfRule type="cellIs" dxfId="3458" priority="304" operator="equal">
      <formula>"LCP"</formula>
    </cfRule>
  </conditionalFormatting>
  <conditionalFormatting sqref="AG100">
    <cfRule type="cellIs" dxfId="3457" priority="300" operator="equal">
      <formula>"SLC"</formula>
    </cfRule>
  </conditionalFormatting>
  <conditionalFormatting sqref="AG100">
    <cfRule type="cellIs" dxfId="3456" priority="296" operator="equal">
      <formula>"IDF"</formula>
    </cfRule>
    <cfRule type="cellIs" dxfId="3455" priority="297" operator="equal">
      <formula>"Costco"</formula>
    </cfRule>
    <cfRule type="cellIs" dxfId="3454" priority="298" operator="equal">
      <formula>"Gutzy"</formula>
    </cfRule>
    <cfRule type="cellIs" dxfId="3453" priority="299" operator="equal">
      <formula>"LCP"</formula>
    </cfRule>
  </conditionalFormatting>
  <conditionalFormatting sqref="AO100">
    <cfRule type="cellIs" dxfId="3452" priority="295" operator="equal">
      <formula>"SLC"</formula>
    </cfRule>
  </conditionalFormatting>
  <conditionalFormatting sqref="AO100">
    <cfRule type="cellIs" dxfId="3451" priority="291" operator="equal">
      <formula>"IDF"</formula>
    </cfRule>
    <cfRule type="cellIs" dxfId="3450" priority="292" operator="equal">
      <formula>"Costco"</formula>
    </cfRule>
    <cfRule type="cellIs" dxfId="3449" priority="293" operator="equal">
      <formula>"Gutzy"</formula>
    </cfRule>
    <cfRule type="cellIs" dxfId="3448" priority="294" operator="equal">
      <formula>"LCP"</formula>
    </cfRule>
  </conditionalFormatting>
  <conditionalFormatting sqref="AW100">
    <cfRule type="cellIs" dxfId="3447" priority="290" operator="equal">
      <formula>"SLC"</formula>
    </cfRule>
  </conditionalFormatting>
  <conditionalFormatting sqref="AW100">
    <cfRule type="cellIs" dxfId="3446" priority="286" operator="equal">
      <formula>"IDF"</formula>
    </cfRule>
    <cfRule type="cellIs" dxfId="3445" priority="287" operator="equal">
      <formula>"Costco"</formula>
    </cfRule>
    <cfRule type="cellIs" dxfId="3444" priority="288" operator="equal">
      <formula>"Gutzy"</formula>
    </cfRule>
    <cfRule type="cellIs" dxfId="3443" priority="289" operator="equal">
      <formula>"LCP"</formula>
    </cfRule>
  </conditionalFormatting>
  <conditionalFormatting sqref="S28:S29 S23 S25:S26">
    <cfRule type="cellIs" dxfId="3442" priority="279" operator="equal">
      <formula>"SLC"</formula>
    </cfRule>
  </conditionalFormatting>
  <conditionalFormatting sqref="S28:S29 S23 S25:S26">
    <cfRule type="cellIs" dxfId="3441" priority="275" operator="equal">
      <formula>"IDF"</formula>
    </cfRule>
    <cfRule type="cellIs" dxfId="3440" priority="276" operator="equal">
      <formula>"Costco"</formula>
    </cfRule>
    <cfRule type="cellIs" dxfId="3439" priority="277" operator="equal">
      <formula>"Gutzy"</formula>
    </cfRule>
    <cfRule type="cellIs" dxfId="3438" priority="278" operator="equal">
      <formula>"LCP"</formula>
    </cfRule>
  </conditionalFormatting>
  <conditionalFormatting sqref="S28:S29 S23 S25:S26">
    <cfRule type="cellIs" dxfId="3437" priority="274" operator="equal">
      <formula>"Receiving"</formula>
    </cfRule>
  </conditionalFormatting>
  <conditionalFormatting sqref="J89">
    <cfRule type="cellIs" dxfId="3436" priority="273" operator="equal">
      <formula>"SLC"</formula>
    </cfRule>
  </conditionalFormatting>
  <conditionalFormatting sqref="J89">
    <cfRule type="cellIs" dxfId="3435" priority="269" operator="equal">
      <formula>"IDF"</formula>
    </cfRule>
    <cfRule type="cellIs" dxfId="3434" priority="270" operator="equal">
      <formula>"Costco"</formula>
    </cfRule>
    <cfRule type="cellIs" dxfId="3433" priority="271" operator="equal">
      <formula>"Gutzy"</formula>
    </cfRule>
    <cfRule type="cellIs" dxfId="3432" priority="272" operator="equal">
      <formula>"LCP"</formula>
    </cfRule>
  </conditionalFormatting>
  <conditionalFormatting sqref="J89">
    <cfRule type="cellIs" dxfId="3431" priority="268" operator="equal">
      <formula>"Receiving"</formula>
    </cfRule>
  </conditionalFormatting>
  <conditionalFormatting sqref="J28:J29">
    <cfRule type="cellIs" dxfId="3430" priority="261" operator="equal">
      <formula>"SLC"</formula>
    </cfRule>
  </conditionalFormatting>
  <conditionalFormatting sqref="J28:J29">
    <cfRule type="cellIs" dxfId="3429" priority="257" operator="equal">
      <formula>"IDF"</formula>
    </cfRule>
    <cfRule type="cellIs" dxfId="3428" priority="258" operator="equal">
      <formula>"Costco"</formula>
    </cfRule>
    <cfRule type="cellIs" dxfId="3427" priority="259" operator="equal">
      <formula>"Gutzy"</formula>
    </cfRule>
    <cfRule type="cellIs" dxfId="3426" priority="260" operator="equal">
      <formula>"LCP"</formula>
    </cfRule>
  </conditionalFormatting>
  <conditionalFormatting sqref="J28:J29">
    <cfRule type="cellIs" dxfId="3425" priority="256" operator="equal">
      <formula>"Receiving"</formula>
    </cfRule>
  </conditionalFormatting>
  <conditionalFormatting sqref="S27">
    <cfRule type="cellIs" dxfId="3424" priority="255" operator="equal">
      <formula>"SLC"</formula>
    </cfRule>
  </conditionalFormatting>
  <conditionalFormatting sqref="S27">
    <cfRule type="cellIs" dxfId="3423" priority="251" operator="equal">
      <formula>"IDF"</formula>
    </cfRule>
    <cfRule type="cellIs" dxfId="3422" priority="252" operator="equal">
      <formula>"Costco"</formula>
    </cfRule>
    <cfRule type="cellIs" dxfId="3421" priority="253" operator="equal">
      <formula>"Gutzy"</formula>
    </cfRule>
    <cfRule type="cellIs" dxfId="3420" priority="254" operator="equal">
      <formula>"LCP"</formula>
    </cfRule>
  </conditionalFormatting>
  <conditionalFormatting sqref="S27">
    <cfRule type="cellIs" dxfId="3419" priority="250" operator="equal">
      <formula>"Receiving"</formula>
    </cfRule>
  </conditionalFormatting>
  <conditionalFormatting sqref="S30">
    <cfRule type="cellIs" dxfId="3418" priority="249" operator="equal">
      <formula>"SLC"</formula>
    </cfRule>
  </conditionalFormatting>
  <conditionalFormatting sqref="S30">
    <cfRule type="cellIs" dxfId="3417" priority="245" operator="equal">
      <formula>"IDF"</formula>
    </cfRule>
    <cfRule type="cellIs" dxfId="3416" priority="246" operator="equal">
      <formula>"Costco"</formula>
    </cfRule>
    <cfRule type="cellIs" dxfId="3415" priority="247" operator="equal">
      <formula>"Gutzy"</formula>
    </cfRule>
    <cfRule type="cellIs" dxfId="3414" priority="248" operator="equal">
      <formula>"LCP"</formula>
    </cfRule>
  </conditionalFormatting>
  <conditionalFormatting sqref="S30">
    <cfRule type="cellIs" dxfId="3413" priority="244" operator="equal">
      <formula>"Receiving"</formula>
    </cfRule>
  </conditionalFormatting>
  <conditionalFormatting sqref="J5:J18 J26:J27">
    <cfRule type="cellIs" dxfId="3412" priority="243" operator="equal">
      <formula>"SLC"</formula>
    </cfRule>
  </conditionalFormatting>
  <conditionalFormatting sqref="J5:J18 J26:J27">
    <cfRule type="cellIs" dxfId="3411" priority="239" operator="equal">
      <formula>"IDF"</formula>
    </cfRule>
    <cfRule type="cellIs" dxfId="3410" priority="240" operator="equal">
      <formula>"Costco"</formula>
    </cfRule>
    <cfRule type="cellIs" dxfId="3409" priority="241" operator="equal">
      <formula>"Gutzy"</formula>
    </cfRule>
    <cfRule type="cellIs" dxfId="3408" priority="242" operator="equal">
      <formula>"LCP"</formula>
    </cfRule>
  </conditionalFormatting>
  <conditionalFormatting sqref="J5:J18 J26:J27">
    <cfRule type="cellIs" dxfId="3407" priority="238" operator="equal">
      <formula>"Receiving"</formula>
    </cfRule>
  </conditionalFormatting>
  <conditionalFormatting sqref="J19:J24">
    <cfRule type="cellIs" dxfId="3406" priority="237" operator="equal">
      <formula>"SLC"</formula>
    </cfRule>
  </conditionalFormatting>
  <conditionalFormatting sqref="J19:J24">
    <cfRule type="cellIs" dxfId="3405" priority="233" operator="equal">
      <formula>"IDF"</formula>
    </cfRule>
    <cfRule type="cellIs" dxfId="3404" priority="234" operator="equal">
      <formula>"Costco"</formula>
    </cfRule>
    <cfRule type="cellIs" dxfId="3403" priority="235" operator="equal">
      <formula>"Gutzy"</formula>
    </cfRule>
    <cfRule type="cellIs" dxfId="3402" priority="236" operator="equal">
      <formula>"LCP"</formula>
    </cfRule>
  </conditionalFormatting>
  <conditionalFormatting sqref="J19:J24">
    <cfRule type="cellIs" dxfId="3401" priority="232" operator="equal">
      <formula>"Receiving"</formula>
    </cfRule>
  </conditionalFormatting>
  <conditionalFormatting sqref="S5:S18">
    <cfRule type="cellIs" dxfId="3400" priority="231" operator="equal">
      <formula>"SLC"</formula>
    </cfRule>
  </conditionalFormatting>
  <conditionalFormatting sqref="S5:S18">
    <cfRule type="cellIs" dxfId="3399" priority="227" operator="equal">
      <formula>"IDF"</formula>
    </cfRule>
    <cfRule type="cellIs" dxfId="3398" priority="228" operator="equal">
      <formula>"Costco"</formula>
    </cfRule>
    <cfRule type="cellIs" dxfId="3397" priority="229" operator="equal">
      <formula>"Gutzy"</formula>
    </cfRule>
    <cfRule type="cellIs" dxfId="3396" priority="230" operator="equal">
      <formula>"LCP"</formula>
    </cfRule>
  </conditionalFormatting>
  <conditionalFormatting sqref="S5:S18">
    <cfRule type="cellIs" dxfId="3395" priority="226" operator="equal">
      <formula>"Receiving"</formula>
    </cfRule>
  </conditionalFormatting>
  <conditionalFormatting sqref="S19:S23">
    <cfRule type="cellIs" dxfId="3394" priority="225" operator="equal">
      <formula>"SLC"</formula>
    </cfRule>
  </conditionalFormatting>
  <conditionalFormatting sqref="S19:S23">
    <cfRule type="cellIs" dxfId="3393" priority="221" operator="equal">
      <formula>"IDF"</formula>
    </cfRule>
    <cfRule type="cellIs" dxfId="3392" priority="222" operator="equal">
      <formula>"Costco"</formula>
    </cfRule>
    <cfRule type="cellIs" dxfId="3391" priority="223" operator="equal">
      <formula>"Gutzy"</formula>
    </cfRule>
    <cfRule type="cellIs" dxfId="3390" priority="224" operator="equal">
      <formula>"LCP"</formula>
    </cfRule>
  </conditionalFormatting>
  <conditionalFormatting sqref="S19:S23">
    <cfRule type="cellIs" dxfId="3389" priority="220" operator="equal">
      <formula>"Receiving"</formula>
    </cfRule>
  </conditionalFormatting>
  <conditionalFormatting sqref="S24">
    <cfRule type="cellIs" dxfId="3388" priority="219" operator="equal">
      <formula>"SLC"</formula>
    </cfRule>
  </conditionalFormatting>
  <conditionalFormatting sqref="S24">
    <cfRule type="cellIs" dxfId="3387" priority="215" operator="equal">
      <formula>"IDF"</formula>
    </cfRule>
    <cfRule type="cellIs" dxfId="3386" priority="216" operator="equal">
      <formula>"Costco"</formula>
    </cfRule>
    <cfRule type="cellIs" dxfId="3385" priority="217" operator="equal">
      <formula>"Gutzy"</formula>
    </cfRule>
    <cfRule type="cellIs" dxfId="3384" priority="218" operator="equal">
      <formula>"LCP"</formula>
    </cfRule>
  </conditionalFormatting>
  <conditionalFormatting sqref="S24">
    <cfRule type="cellIs" dxfId="3383" priority="214" operator="equal">
      <formula>"Receiving"</formula>
    </cfRule>
  </conditionalFormatting>
  <conditionalFormatting sqref="A30">
    <cfRule type="cellIs" dxfId="3382" priority="213" operator="equal">
      <formula>"SLC"</formula>
    </cfRule>
  </conditionalFormatting>
  <conditionalFormatting sqref="A30">
    <cfRule type="cellIs" dxfId="3381" priority="209" operator="equal">
      <formula>"IDF"</formula>
    </cfRule>
    <cfRule type="cellIs" dxfId="3380" priority="210" operator="equal">
      <formula>"Costco"</formula>
    </cfRule>
    <cfRule type="cellIs" dxfId="3379" priority="211" operator="equal">
      <formula>"Gutzy"</formula>
    </cfRule>
    <cfRule type="cellIs" dxfId="3378" priority="212" operator="equal">
      <formula>"LCP"</formula>
    </cfRule>
  </conditionalFormatting>
  <conditionalFormatting sqref="A30">
    <cfRule type="cellIs" dxfId="3377" priority="208" operator="equal">
      <formula>"Receiving"</formula>
    </cfRule>
  </conditionalFormatting>
  <conditionalFormatting sqref="A30">
    <cfRule type="cellIs" dxfId="3376" priority="207" operator="equal">
      <formula>"SLC"</formula>
    </cfRule>
  </conditionalFormatting>
  <conditionalFormatting sqref="A30">
    <cfRule type="cellIs" dxfId="3375" priority="203" operator="equal">
      <formula>"IDF"</formula>
    </cfRule>
    <cfRule type="cellIs" dxfId="3374" priority="204" operator="equal">
      <formula>"Costco"</formula>
    </cfRule>
    <cfRule type="cellIs" dxfId="3373" priority="205" operator="equal">
      <formula>"Gutzy"</formula>
    </cfRule>
    <cfRule type="cellIs" dxfId="3372" priority="206" operator="equal">
      <formula>"LCP"</formula>
    </cfRule>
  </conditionalFormatting>
  <conditionalFormatting sqref="A30">
    <cfRule type="cellIs" dxfId="3371" priority="202" operator="equal">
      <formula>"Receiving"</formula>
    </cfRule>
  </conditionalFormatting>
  <conditionalFormatting sqref="A60">
    <cfRule type="cellIs" dxfId="3370" priority="201" operator="equal">
      <formula>"SLC"</formula>
    </cfRule>
  </conditionalFormatting>
  <conditionalFormatting sqref="A60">
    <cfRule type="cellIs" dxfId="3369" priority="197" operator="equal">
      <formula>"IDF"</formula>
    </cfRule>
    <cfRule type="cellIs" dxfId="3368" priority="198" operator="equal">
      <formula>"Costco"</formula>
    </cfRule>
    <cfRule type="cellIs" dxfId="3367" priority="199" operator="equal">
      <formula>"Gutzy"</formula>
    </cfRule>
    <cfRule type="cellIs" dxfId="3366" priority="200" operator="equal">
      <formula>"LCP"</formula>
    </cfRule>
  </conditionalFormatting>
  <conditionalFormatting sqref="A56">
    <cfRule type="cellIs" dxfId="3365" priority="196" operator="equal">
      <formula>"SLC"</formula>
    </cfRule>
  </conditionalFormatting>
  <conditionalFormatting sqref="A56">
    <cfRule type="cellIs" dxfId="3364" priority="192" operator="equal">
      <formula>"IDF"</formula>
    </cfRule>
    <cfRule type="cellIs" dxfId="3363" priority="193" operator="equal">
      <formula>"Costco"</formula>
    </cfRule>
    <cfRule type="cellIs" dxfId="3362" priority="194" operator="equal">
      <formula>"Gutzy"</formula>
    </cfRule>
    <cfRule type="cellIs" dxfId="3361" priority="195" operator="equal">
      <formula>"LCP"</formula>
    </cfRule>
  </conditionalFormatting>
  <conditionalFormatting sqref="A56">
    <cfRule type="cellIs" dxfId="3360" priority="191" operator="equal">
      <formula>"Receiving"</formula>
    </cfRule>
  </conditionalFormatting>
  <conditionalFormatting sqref="A59">
    <cfRule type="cellIs" dxfId="3359" priority="190" operator="equal">
      <formula>"SLC"</formula>
    </cfRule>
  </conditionalFormatting>
  <conditionalFormatting sqref="A59">
    <cfRule type="cellIs" dxfId="3358" priority="186" operator="equal">
      <formula>"IDF"</formula>
    </cfRule>
    <cfRule type="cellIs" dxfId="3357" priority="187" operator="equal">
      <formula>"Costco"</formula>
    </cfRule>
    <cfRule type="cellIs" dxfId="3356" priority="188" operator="equal">
      <formula>"Gutzy"</formula>
    </cfRule>
    <cfRule type="cellIs" dxfId="3355" priority="189" operator="equal">
      <formula>"LCP"</formula>
    </cfRule>
  </conditionalFormatting>
  <conditionalFormatting sqref="A59">
    <cfRule type="cellIs" dxfId="3354" priority="185" operator="equal">
      <formula>"Receiving"</formula>
    </cfRule>
  </conditionalFormatting>
  <conditionalFormatting sqref="A56:A59">
    <cfRule type="cellIs" dxfId="3353" priority="184" operator="equal">
      <formula>"SLC"</formula>
    </cfRule>
  </conditionalFormatting>
  <conditionalFormatting sqref="A56:A59">
    <cfRule type="cellIs" dxfId="3352" priority="180" operator="equal">
      <formula>"IDF"</formula>
    </cfRule>
    <cfRule type="cellIs" dxfId="3351" priority="181" operator="equal">
      <formula>"Costco"</formula>
    </cfRule>
    <cfRule type="cellIs" dxfId="3350" priority="182" operator="equal">
      <formula>"Gutzy"</formula>
    </cfRule>
    <cfRule type="cellIs" dxfId="3349" priority="183" operator="equal">
      <formula>"LCP"</formula>
    </cfRule>
  </conditionalFormatting>
  <conditionalFormatting sqref="A56:A59">
    <cfRule type="cellIs" dxfId="3348" priority="179" operator="equal">
      <formula>"Receiving"</formula>
    </cfRule>
  </conditionalFormatting>
  <conditionalFormatting sqref="A34:A47">
    <cfRule type="cellIs" dxfId="3347" priority="178" operator="equal">
      <formula>"SLC"</formula>
    </cfRule>
  </conditionalFormatting>
  <conditionalFormatting sqref="A34:A47">
    <cfRule type="cellIs" dxfId="3346" priority="174" operator="equal">
      <formula>"IDF"</formula>
    </cfRule>
    <cfRule type="cellIs" dxfId="3345" priority="175" operator="equal">
      <formula>"Costco"</formula>
    </cfRule>
    <cfRule type="cellIs" dxfId="3344" priority="176" operator="equal">
      <formula>"Gutzy"</formula>
    </cfRule>
    <cfRule type="cellIs" dxfId="3343" priority="177" operator="equal">
      <formula>"LCP"</formula>
    </cfRule>
  </conditionalFormatting>
  <conditionalFormatting sqref="A34:A47">
    <cfRule type="cellIs" dxfId="3342" priority="173" operator="equal">
      <formula>"Receiving"</formula>
    </cfRule>
  </conditionalFormatting>
  <conditionalFormatting sqref="A48:A53">
    <cfRule type="cellIs" dxfId="3341" priority="172" operator="equal">
      <formula>"SLC"</formula>
    </cfRule>
  </conditionalFormatting>
  <conditionalFormatting sqref="A48:A53">
    <cfRule type="cellIs" dxfId="3340" priority="168" operator="equal">
      <formula>"IDF"</formula>
    </cfRule>
    <cfRule type="cellIs" dxfId="3339" priority="169" operator="equal">
      <formula>"Costco"</formula>
    </cfRule>
    <cfRule type="cellIs" dxfId="3338" priority="170" operator="equal">
      <formula>"Gutzy"</formula>
    </cfRule>
    <cfRule type="cellIs" dxfId="3337" priority="171" operator="equal">
      <formula>"LCP"</formula>
    </cfRule>
  </conditionalFormatting>
  <conditionalFormatting sqref="A48:A53">
    <cfRule type="cellIs" dxfId="3336" priority="167" operator="equal">
      <formula>"Receiving"</formula>
    </cfRule>
  </conditionalFormatting>
  <conditionalFormatting sqref="J59">
    <cfRule type="cellIs" dxfId="3335" priority="166" operator="equal">
      <formula>"SLC"</formula>
    </cfRule>
  </conditionalFormatting>
  <conditionalFormatting sqref="J59">
    <cfRule type="cellIs" dxfId="3334" priority="162" operator="equal">
      <formula>"IDF"</formula>
    </cfRule>
    <cfRule type="cellIs" dxfId="3333" priority="163" operator="equal">
      <formula>"Costco"</formula>
    </cfRule>
    <cfRule type="cellIs" dxfId="3332" priority="164" operator="equal">
      <formula>"Gutzy"</formula>
    </cfRule>
    <cfRule type="cellIs" dxfId="3331" priority="165" operator="equal">
      <formula>"LCP"</formula>
    </cfRule>
  </conditionalFormatting>
  <conditionalFormatting sqref="J59">
    <cfRule type="cellIs" dxfId="3330" priority="161" operator="equal">
      <formula>"Receiving"</formula>
    </cfRule>
  </conditionalFormatting>
  <conditionalFormatting sqref="J59">
    <cfRule type="cellIs" dxfId="3329" priority="160" operator="equal">
      <formula>"SLC"</formula>
    </cfRule>
  </conditionalFormatting>
  <conditionalFormatting sqref="J59">
    <cfRule type="cellIs" dxfId="3328" priority="156" operator="equal">
      <formula>"IDF"</formula>
    </cfRule>
    <cfRule type="cellIs" dxfId="3327" priority="157" operator="equal">
      <formula>"Costco"</formula>
    </cfRule>
    <cfRule type="cellIs" dxfId="3326" priority="158" operator="equal">
      <formula>"Gutzy"</formula>
    </cfRule>
    <cfRule type="cellIs" dxfId="3325" priority="159" operator="equal">
      <formula>"LCP"</formula>
    </cfRule>
  </conditionalFormatting>
  <conditionalFormatting sqref="J59">
    <cfRule type="cellIs" dxfId="3324" priority="155" operator="equal">
      <formula>"Receiving"</formula>
    </cfRule>
  </conditionalFormatting>
  <conditionalFormatting sqref="J34:J47">
    <cfRule type="cellIs" dxfId="3323" priority="154" operator="equal">
      <formula>"SLC"</formula>
    </cfRule>
  </conditionalFormatting>
  <conditionalFormatting sqref="J34:J47">
    <cfRule type="cellIs" dxfId="3322" priority="150" operator="equal">
      <formula>"IDF"</formula>
    </cfRule>
    <cfRule type="cellIs" dxfId="3321" priority="151" operator="equal">
      <formula>"Costco"</formula>
    </cfRule>
    <cfRule type="cellIs" dxfId="3320" priority="152" operator="equal">
      <formula>"Gutzy"</formula>
    </cfRule>
    <cfRule type="cellIs" dxfId="3319" priority="153" operator="equal">
      <formula>"LCP"</formula>
    </cfRule>
  </conditionalFormatting>
  <conditionalFormatting sqref="J34:J47">
    <cfRule type="cellIs" dxfId="3318" priority="149" operator="equal">
      <formula>"Receiving"</formula>
    </cfRule>
  </conditionalFormatting>
  <conditionalFormatting sqref="J48:J52">
    <cfRule type="cellIs" dxfId="3317" priority="148" operator="equal">
      <formula>"SLC"</formula>
    </cfRule>
  </conditionalFormatting>
  <conditionalFormatting sqref="J48:J52">
    <cfRule type="cellIs" dxfId="3316" priority="144" operator="equal">
      <formula>"IDF"</formula>
    </cfRule>
    <cfRule type="cellIs" dxfId="3315" priority="145" operator="equal">
      <formula>"Costco"</formula>
    </cfRule>
    <cfRule type="cellIs" dxfId="3314" priority="146" operator="equal">
      <formula>"Gutzy"</formula>
    </cfRule>
    <cfRule type="cellIs" dxfId="3313" priority="147" operator="equal">
      <formula>"LCP"</formula>
    </cfRule>
  </conditionalFormatting>
  <conditionalFormatting sqref="J48:J52">
    <cfRule type="cellIs" dxfId="3312" priority="143" operator="equal">
      <formula>"Receiving"</formula>
    </cfRule>
  </conditionalFormatting>
  <conditionalFormatting sqref="S59">
    <cfRule type="cellIs" dxfId="3311" priority="142" operator="equal">
      <formula>"SLC"</formula>
    </cfRule>
  </conditionalFormatting>
  <conditionalFormatting sqref="S59">
    <cfRule type="cellIs" dxfId="3310" priority="138" operator="equal">
      <formula>"IDF"</formula>
    </cfRule>
    <cfRule type="cellIs" dxfId="3309" priority="139" operator="equal">
      <formula>"Costco"</formula>
    </cfRule>
    <cfRule type="cellIs" dxfId="3308" priority="140" operator="equal">
      <formula>"Gutzy"</formula>
    </cfRule>
    <cfRule type="cellIs" dxfId="3307" priority="141" operator="equal">
      <formula>"LCP"</formula>
    </cfRule>
  </conditionalFormatting>
  <conditionalFormatting sqref="S59">
    <cfRule type="cellIs" dxfId="3306" priority="137" operator="equal">
      <formula>"Receiving"</formula>
    </cfRule>
  </conditionalFormatting>
  <conditionalFormatting sqref="S54:S55 S34:S47">
    <cfRule type="cellIs" dxfId="3305" priority="124" operator="equal">
      <formula>"SLC"</formula>
    </cfRule>
  </conditionalFormatting>
  <conditionalFormatting sqref="S54:S55 S34:S47">
    <cfRule type="cellIs" dxfId="3304" priority="120" operator="equal">
      <formula>"IDF"</formula>
    </cfRule>
    <cfRule type="cellIs" dxfId="3303" priority="121" operator="equal">
      <formula>"Costco"</formula>
    </cfRule>
    <cfRule type="cellIs" dxfId="3302" priority="122" operator="equal">
      <formula>"Gutzy"</formula>
    </cfRule>
    <cfRule type="cellIs" dxfId="3301" priority="123" operator="equal">
      <formula>"LCP"</formula>
    </cfRule>
  </conditionalFormatting>
  <conditionalFormatting sqref="S54:S55 S34:S47">
    <cfRule type="cellIs" dxfId="3300" priority="119" operator="equal">
      <formula>"Receiving"</formula>
    </cfRule>
  </conditionalFormatting>
  <conditionalFormatting sqref="S48:S53">
    <cfRule type="cellIs" dxfId="3299" priority="118" operator="equal">
      <formula>"SLC"</formula>
    </cfRule>
  </conditionalFormatting>
  <conditionalFormatting sqref="S48:S53">
    <cfRule type="cellIs" dxfId="3298" priority="114" operator="equal">
      <formula>"IDF"</formula>
    </cfRule>
    <cfRule type="cellIs" dxfId="3297" priority="115" operator="equal">
      <formula>"Costco"</formula>
    </cfRule>
    <cfRule type="cellIs" dxfId="3296" priority="116" operator="equal">
      <formula>"Gutzy"</formula>
    </cfRule>
    <cfRule type="cellIs" dxfId="3295" priority="117" operator="equal">
      <formula>"LCP"</formula>
    </cfRule>
  </conditionalFormatting>
  <conditionalFormatting sqref="S48:S53">
    <cfRule type="cellIs" dxfId="3294" priority="113" operator="equal">
      <formula>"Receiving"</formula>
    </cfRule>
  </conditionalFormatting>
  <conditionalFormatting sqref="A87">
    <cfRule type="cellIs" dxfId="3293" priority="112" operator="equal">
      <formula>"SLC"</formula>
    </cfRule>
  </conditionalFormatting>
  <conditionalFormatting sqref="A87">
    <cfRule type="cellIs" dxfId="3292" priority="108" operator="equal">
      <formula>"IDF"</formula>
    </cfRule>
    <cfRule type="cellIs" dxfId="3291" priority="109" operator="equal">
      <formula>"Costco"</formula>
    </cfRule>
    <cfRule type="cellIs" dxfId="3290" priority="110" operator="equal">
      <formula>"Gutzy"</formula>
    </cfRule>
    <cfRule type="cellIs" dxfId="3289" priority="111" operator="equal">
      <formula>"LCP"</formula>
    </cfRule>
  </conditionalFormatting>
  <conditionalFormatting sqref="A87">
    <cfRule type="cellIs" dxfId="3288" priority="107" operator="equal">
      <formula>"Receiving"</formula>
    </cfRule>
  </conditionalFormatting>
  <conditionalFormatting sqref="A85:A87">
    <cfRule type="cellIs" dxfId="3287" priority="106" operator="equal">
      <formula>"SLC"</formula>
    </cfRule>
  </conditionalFormatting>
  <conditionalFormatting sqref="A85:A87">
    <cfRule type="cellIs" dxfId="3286" priority="102" operator="equal">
      <formula>"IDF"</formula>
    </cfRule>
    <cfRule type="cellIs" dxfId="3285" priority="103" operator="equal">
      <formula>"Costco"</formula>
    </cfRule>
    <cfRule type="cellIs" dxfId="3284" priority="104" operator="equal">
      <formula>"Gutzy"</formula>
    </cfRule>
    <cfRule type="cellIs" dxfId="3283" priority="105" operator="equal">
      <formula>"LCP"</formula>
    </cfRule>
  </conditionalFormatting>
  <conditionalFormatting sqref="A85:A87">
    <cfRule type="cellIs" dxfId="3282" priority="101" operator="equal">
      <formula>"Receiving"</formula>
    </cfRule>
  </conditionalFormatting>
  <conditionalFormatting sqref="A82 A62:A75">
    <cfRule type="cellIs" dxfId="3281" priority="100" operator="equal">
      <formula>"SLC"</formula>
    </cfRule>
  </conditionalFormatting>
  <conditionalFormatting sqref="A82 A62:A75">
    <cfRule type="cellIs" dxfId="3280" priority="96" operator="equal">
      <formula>"IDF"</formula>
    </cfRule>
    <cfRule type="cellIs" dxfId="3279" priority="97" operator="equal">
      <formula>"Costco"</formula>
    </cfRule>
    <cfRule type="cellIs" dxfId="3278" priority="98" operator="equal">
      <formula>"Gutzy"</formula>
    </cfRule>
    <cfRule type="cellIs" dxfId="3277" priority="99" operator="equal">
      <formula>"LCP"</formula>
    </cfRule>
  </conditionalFormatting>
  <conditionalFormatting sqref="A82 A62:A75">
    <cfRule type="cellIs" dxfId="3276" priority="95" operator="equal">
      <formula>"Receiving"</formula>
    </cfRule>
  </conditionalFormatting>
  <conditionalFormatting sqref="A76:A81">
    <cfRule type="cellIs" dxfId="3275" priority="94" operator="equal">
      <formula>"SLC"</formula>
    </cfRule>
  </conditionalFormatting>
  <conditionalFormatting sqref="A76:A81">
    <cfRule type="cellIs" dxfId="3274" priority="90" operator="equal">
      <formula>"IDF"</formula>
    </cfRule>
    <cfRule type="cellIs" dxfId="3273" priority="91" operator="equal">
      <formula>"Costco"</formula>
    </cfRule>
    <cfRule type="cellIs" dxfId="3272" priority="92" operator="equal">
      <formula>"Gutzy"</formula>
    </cfRule>
    <cfRule type="cellIs" dxfId="3271" priority="93" operator="equal">
      <formula>"LCP"</formula>
    </cfRule>
  </conditionalFormatting>
  <conditionalFormatting sqref="A76:A81">
    <cfRule type="cellIs" dxfId="3270" priority="89" operator="equal">
      <formula>"Receiving"</formula>
    </cfRule>
  </conditionalFormatting>
  <conditionalFormatting sqref="A89:A97 H89:H97">
    <cfRule type="cellIs" dxfId="3269" priority="88" operator="equal">
      <formula>"SLC"</formula>
    </cfRule>
  </conditionalFormatting>
  <conditionalFormatting sqref="A89:A97 H89:H97">
    <cfRule type="cellIs" dxfId="3268" priority="84" operator="equal">
      <formula>"IDF"</formula>
    </cfRule>
    <cfRule type="cellIs" dxfId="3267" priority="85" operator="equal">
      <formula>"Costco"</formula>
    </cfRule>
    <cfRule type="cellIs" dxfId="3266" priority="86" operator="equal">
      <formula>"Gutzy"</formula>
    </cfRule>
    <cfRule type="cellIs" dxfId="3265" priority="87" operator="equal">
      <formula>"LCP"</formula>
    </cfRule>
  </conditionalFormatting>
  <conditionalFormatting sqref="A89:A97 H89:H97">
    <cfRule type="cellIs" dxfId="3264" priority="83" operator="equal">
      <formula>"Receiving"</formula>
    </cfRule>
  </conditionalFormatting>
  <conditionalFormatting sqref="S71:S76 N62:N67 N71:N77">
    <cfRule type="cellIs" dxfId="3263" priority="82" operator="equal">
      <formula>"SLC"</formula>
    </cfRule>
  </conditionalFormatting>
  <conditionalFormatting sqref="S71:S76 N62:N67 N71:N77">
    <cfRule type="cellIs" dxfId="3262" priority="78" operator="equal">
      <formula>"IDF"</formula>
    </cfRule>
    <cfRule type="cellIs" dxfId="3261" priority="79" operator="equal">
      <formula>"Costco"</formula>
    </cfRule>
    <cfRule type="cellIs" dxfId="3260" priority="80" operator="equal">
      <formula>"Gutzy"</formula>
    </cfRule>
    <cfRule type="cellIs" dxfId="3259" priority="81" operator="equal">
      <formula>"LCP"</formula>
    </cfRule>
  </conditionalFormatting>
  <conditionalFormatting sqref="S71:S76">
    <cfRule type="cellIs" dxfId="3258" priority="77" operator="equal">
      <formula>"Receiving"</formula>
    </cfRule>
  </conditionalFormatting>
  <conditionalFormatting sqref="Q62:Q66 T72:T77 W62:W67 O61 U71 L61:L67 S62:T67">
    <cfRule type="cellIs" dxfId="3257" priority="76" operator="equal">
      <formula>"SLC"</formula>
    </cfRule>
  </conditionalFormatting>
  <conditionalFormatting sqref="Q62:Q66 T72:T77 W62:W67 O61 U71 L61:L67 S62:T67">
    <cfRule type="cellIs" dxfId="3256" priority="72" operator="equal">
      <formula>"IDF"</formula>
    </cfRule>
    <cfRule type="cellIs" dxfId="3255" priority="73" operator="equal">
      <formula>"Costco"</formula>
    </cfRule>
    <cfRule type="cellIs" dxfId="3254" priority="74" operator="equal">
      <formula>"Gutzy"</formula>
    </cfRule>
    <cfRule type="cellIs" dxfId="3253" priority="75" operator="equal">
      <formula>"LCP"</formula>
    </cfRule>
  </conditionalFormatting>
  <conditionalFormatting sqref="Q72:Q77">
    <cfRule type="cellIs" dxfId="3252" priority="71" operator="equal">
      <formula>"SLC"</formula>
    </cfRule>
  </conditionalFormatting>
  <conditionalFormatting sqref="Q72:Q77">
    <cfRule type="cellIs" dxfId="3251" priority="67" operator="equal">
      <formula>"IDF"</formula>
    </cfRule>
    <cfRule type="cellIs" dxfId="3250" priority="68" operator="equal">
      <formula>"Costco"</formula>
    </cfRule>
    <cfRule type="cellIs" dxfId="3249" priority="69" operator="equal">
      <formula>"Gutzy"</formula>
    </cfRule>
    <cfRule type="cellIs" dxfId="3248" priority="70" operator="equal">
      <formula>"LCP"</formula>
    </cfRule>
  </conditionalFormatting>
  <conditionalFormatting sqref="W72:W77">
    <cfRule type="cellIs" dxfId="3247" priority="66" operator="equal">
      <formula>"SLC"</formula>
    </cfRule>
  </conditionalFormatting>
  <conditionalFormatting sqref="W72:W77">
    <cfRule type="cellIs" dxfId="3246" priority="62" operator="equal">
      <formula>"IDF"</formula>
    </cfRule>
    <cfRule type="cellIs" dxfId="3245" priority="63" operator="equal">
      <formula>"Costco"</formula>
    </cfRule>
    <cfRule type="cellIs" dxfId="3244" priority="64" operator="equal">
      <formula>"Gutzy"</formula>
    </cfRule>
    <cfRule type="cellIs" dxfId="3243" priority="65" operator="equal">
      <formula>"LCP"</formula>
    </cfRule>
  </conditionalFormatting>
  <conditionalFormatting sqref="N71:N77 U71 L61:L67 S62:S67">
    <cfRule type="cellIs" dxfId="3242" priority="61" operator="equal">
      <formula>"Receiving"</formula>
    </cfRule>
  </conditionalFormatting>
  <conditionalFormatting sqref="A26">
    <cfRule type="cellIs" dxfId="3241" priority="60" operator="equal">
      <formula>"SLC"</formula>
    </cfRule>
  </conditionalFormatting>
  <conditionalFormatting sqref="A26">
    <cfRule type="cellIs" dxfId="3240" priority="56" operator="equal">
      <formula>"IDF"</formula>
    </cfRule>
    <cfRule type="cellIs" dxfId="3239" priority="57" operator="equal">
      <formula>"Costco"</formula>
    </cfRule>
    <cfRule type="cellIs" dxfId="3238" priority="58" operator="equal">
      <formula>"Gutzy"</formula>
    </cfRule>
    <cfRule type="cellIs" dxfId="3237" priority="59" operator="equal">
      <formula>"LCP"</formula>
    </cfRule>
  </conditionalFormatting>
  <conditionalFormatting sqref="A26">
    <cfRule type="cellIs" dxfId="3236" priority="55" operator="equal">
      <formula>"Receiving"</formula>
    </cfRule>
  </conditionalFormatting>
  <conditionalFormatting sqref="A84">
    <cfRule type="cellIs" dxfId="3235" priority="54" operator="equal">
      <formula>"SLC"</formula>
    </cfRule>
  </conditionalFormatting>
  <conditionalFormatting sqref="A84">
    <cfRule type="cellIs" dxfId="3234" priority="50" operator="equal">
      <formula>"IDF"</formula>
    </cfRule>
    <cfRule type="cellIs" dxfId="3233" priority="51" operator="equal">
      <formula>"Costco"</formula>
    </cfRule>
    <cfRule type="cellIs" dxfId="3232" priority="52" operator="equal">
      <formula>"Gutzy"</formula>
    </cfRule>
    <cfRule type="cellIs" dxfId="3231" priority="53" operator="equal">
      <formula>"LCP"</formula>
    </cfRule>
  </conditionalFormatting>
  <conditionalFormatting sqref="A84">
    <cfRule type="cellIs" dxfId="3230" priority="49" operator="equal">
      <formula>"Receiving"</formula>
    </cfRule>
  </conditionalFormatting>
  <conditionalFormatting sqref="A5:A14">
    <cfRule type="cellIs" dxfId="3229" priority="48" operator="equal">
      <formula>"SLC"</formula>
    </cfRule>
  </conditionalFormatting>
  <conditionalFormatting sqref="A5:A14">
    <cfRule type="cellIs" dxfId="3228" priority="44" operator="equal">
      <formula>"IDF"</formula>
    </cfRule>
    <cfRule type="cellIs" dxfId="3227" priority="45" operator="equal">
      <formula>"Costco"</formula>
    </cfRule>
    <cfRule type="cellIs" dxfId="3226" priority="46" operator="equal">
      <formula>"Gutzy"</formula>
    </cfRule>
    <cfRule type="cellIs" dxfId="3225" priority="47" operator="equal">
      <formula>"LCP"</formula>
    </cfRule>
  </conditionalFormatting>
  <conditionalFormatting sqref="A5:A14">
    <cfRule type="cellIs" dxfId="3224" priority="43" operator="equal">
      <formula>"Receiving"</formula>
    </cfRule>
  </conditionalFormatting>
  <conditionalFormatting sqref="J25">
    <cfRule type="cellIs" dxfId="3223" priority="42" operator="equal">
      <formula>"SLC"</formula>
    </cfRule>
  </conditionalFormatting>
  <conditionalFormatting sqref="J25">
    <cfRule type="cellIs" dxfId="3222" priority="38" operator="equal">
      <formula>"IDF"</formula>
    </cfRule>
    <cfRule type="cellIs" dxfId="3221" priority="39" operator="equal">
      <formula>"Costco"</formula>
    </cfRule>
    <cfRule type="cellIs" dxfId="3220" priority="40" operator="equal">
      <formula>"Gutzy"</formula>
    </cfRule>
    <cfRule type="cellIs" dxfId="3219" priority="41" operator="equal">
      <formula>"LCP"</formula>
    </cfRule>
  </conditionalFormatting>
  <conditionalFormatting sqref="J25">
    <cfRule type="cellIs" dxfId="3218" priority="37" operator="equal">
      <formula>"Receiving"</formula>
    </cfRule>
  </conditionalFormatting>
  <conditionalFormatting sqref="A55">
    <cfRule type="cellIs" dxfId="3217" priority="36" operator="equal">
      <formula>"SLC"</formula>
    </cfRule>
  </conditionalFormatting>
  <conditionalFormatting sqref="A55">
    <cfRule type="cellIs" dxfId="3216" priority="32" operator="equal">
      <formula>"IDF"</formula>
    </cfRule>
    <cfRule type="cellIs" dxfId="3215" priority="33" operator="equal">
      <formula>"Costco"</formula>
    </cfRule>
    <cfRule type="cellIs" dxfId="3214" priority="34" operator="equal">
      <formula>"Gutzy"</formula>
    </cfRule>
    <cfRule type="cellIs" dxfId="3213" priority="35" operator="equal">
      <formula>"LCP"</formula>
    </cfRule>
  </conditionalFormatting>
  <conditionalFormatting sqref="A55">
    <cfRule type="cellIs" dxfId="3212" priority="31" operator="equal">
      <formula>"Receiving"</formula>
    </cfRule>
  </conditionalFormatting>
  <conditionalFormatting sqref="A83">
    <cfRule type="cellIs" dxfId="3211" priority="30" operator="equal">
      <formula>"SLC"</formula>
    </cfRule>
  </conditionalFormatting>
  <conditionalFormatting sqref="A83">
    <cfRule type="cellIs" dxfId="3210" priority="26" operator="equal">
      <formula>"IDF"</formula>
    </cfRule>
    <cfRule type="cellIs" dxfId="3209" priority="27" operator="equal">
      <formula>"Costco"</formula>
    </cfRule>
    <cfRule type="cellIs" dxfId="3208" priority="28" operator="equal">
      <formula>"Gutzy"</formula>
    </cfRule>
    <cfRule type="cellIs" dxfId="3207" priority="29" operator="equal">
      <formula>"LCP"</formula>
    </cfRule>
  </conditionalFormatting>
  <conditionalFormatting sqref="A83">
    <cfRule type="cellIs" dxfId="3206" priority="25" operator="equal">
      <formula>"Receiving"</formula>
    </cfRule>
  </conditionalFormatting>
  <conditionalFormatting sqref="J58 J54:J55">
    <cfRule type="cellIs" dxfId="3205" priority="24" operator="equal">
      <formula>"SLC"</formula>
    </cfRule>
  </conditionalFormatting>
  <conditionalFormatting sqref="J58 J54:J55">
    <cfRule type="cellIs" dxfId="3204" priority="20" operator="equal">
      <formula>"IDF"</formula>
    </cfRule>
    <cfRule type="cellIs" dxfId="3203" priority="21" operator="equal">
      <formula>"Costco"</formula>
    </cfRule>
    <cfRule type="cellIs" dxfId="3202" priority="22" operator="equal">
      <formula>"Gutzy"</formula>
    </cfRule>
    <cfRule type="cellIs" dxfId="3201" priority="23" operator="equal">
      <formula>"LCP"</formula>
    </cfRule>
  </conditionalFormatting>
  <conditionalFormatting sqref="J58 J54:J55">
    <cfRule type="cellIs" dxfId="3200" priority="19" operator="equal">
      <formula>"Receiving"</formula>
    </cfRule>
  </conditionalFormatting>
  <conditionalFormatting sqref="J56">
    <cfRule type="cellIs" dxfId="3199" priority="18" operator="equal">
      <formula>"SLC"</formula>
    </cfRule>
  </conditionalFormatting>
  <conditionalFormatting sqref="J56">
    <cfRule type="cellIs" dxfId="3198" priority="14" operator="equal">
      <formula>"IDF"</formula>
    </cfRule>
    <cfRule type="cellIs" dxfId="3197" priority="15" operator="equal">
      <formula>"Costco"</formula>
    </cfRule>
    <cfRule type="cellIs" dxfId="3196" priority="16" operator="equal">
      <formula>"Gutzy"</formula>
    </cfRule>
    <cfRule type="cellIs" dxfId="3195" priority="17" operator="equal">
      <formula>"LCP"</formula>
    </cfRule>
  </conditionalFormatting>
  <conditionalFormatting sqref="J56">
    <cfRule type="cellIs" dxfId="3194" priority="13" operator="equal">
      <formula>"Receiving"</formula>
    </cfRule>
  </conditionalFormatting>
  <conditionalFormatting sqref="J53 J57">
    <cfRule type="cellIs" dxfId="3193" priority="12" operator="equal">
      <formula>"SLC"</formula>
    </cfRule>
  </conditionalFormatting>
  <conditionalFormatting sqref="J53 J57">
    <cfRule type="cellIs" dxfId="3192" priority="8" operator="equal">
      <formula>"IDF"</formula>
    </cfRule>
    <cfRule type="cellIs" dxfId="3191" priority="9" operator="equal">
      <formula>"Costco"</formula>
    </cfRule>
    <cfRule type="cellIs" dxfId="3190" priority="10" operator="equal">
      <formula>"Gutzy"</formula>
    </cfRule>
    <cfRule type="cellIs" dxfId="3189" priority="11" operator="equal">
      <formula>"LCP"</formula>
    </cfRule>
  </conditionalFormatting>
  <conditionalFormatting sqref="J53 J57">
    <cfRule type="cellIs" dxfId="3188" priority="7" operator="equal">
      <formula>"Receiving"</formula>
    </cfRule>
  </conditionalFormatting>
  <conditionalFormatting sqref="J30">
    <cfRule type="cellIs" dxfId="3187" priority="6" operator="equal">
      <formula>"SLC"</formula>
    </cfRule>
  </conditionalFormatting>
  <conditionalFormatting sqref="J30">
    <cfRule type="cellIs" dxfId="3186" priority="2" operator="equal">
      <formula>"IDF"</formula>
    </cfRule>
    <cfRule type="cellIs" dxfId="3185" priority="3" operator="equal">
      <formula>"Costco"</formula>
    </cfRule>
    <cfRule type="cellIs" dxfId="3184" priority="4" operator="equal">
      <formula>"Gutzy"</formula>
    </cfRule>
    <cfRule type="cellIs" dxfId="3183" priority="5" operator="equal">
      <formula>"LCP"</formula>
    </cfRule>
  </conditionalFormatting>
  <conditionalFormatting sqref="J30">
    <cfRule type="cellIs" dxfId="3182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0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0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BAF9D2-BE47-4691-BD63-999728BE72D0}">
          <x14:formula1>
            <xm:f>Lists!$A$1:$A$52</xm:f>
          </x14:formula1>
          <xm:sqref>C1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15ED-0EF7-45E6-801A-969BDF41E8C6}">
  <sheetPr codeName="Sheet241">
    <tabColor rgb="FFFF0000"/>
    <pageSetUpPr fitToPage="1"/>
  </sheetPr>
  <dimension ref="A1:BC273"/>
  <sheetViews>
    <sheetView topLeftCell="G60" zoomScale="90" zoomScaleNormal="90" zoomScaleSheetLayoutView="37" workbookViewId="0">
      <selection activeCell="F77" sqref="F77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5703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284</v>
      </c>
    </row>
    <row r="2" spans="1:36" ht="8.25" customHeight="1" thickBot="1" x14ac:dyDescent="0.3"/>
    <row r="3" spans="1:36" ht="16.5" thickBot="1" x14ac:dyDescent="0.3">
      <c r="A3" s="476">
        <f>VLOOKUP(C1,Lists!A1:B52,2)</f>
        <v>46054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46055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46056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324">
        <v>33144</v>
      </c>
      <c r="C5" s="137">
        <v>74945</v>
      </c>
      <c r="D5" s="137">
        <v>280169</v>
      </c>
      <c r="E5" s="137" t="s">
        <v>62</v>
      </c>
      <c r="F5" s="138"/>
      <c r="G5" s="305"/>
      <c r="H5" s="138"/>
      <c r="I5" s="310"/>
      <c r="J5" s="135" t="s">
        <v>19</v>
      </c>
      <c r="K5" s="207">
        <v>33157</v>
      </c>
      <c r="L5" s="137">
        <v>75608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33176</v>
      </c>
      <c r="U5" s="137">
        <v>75665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33145</v>
      </c>
      <c r="C6" s="128">
        <v>74947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33158</v>
      </c>
      <c r="L6" s="128">
        <v>75619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33177</v>
      </c>
      <c r="U6" s="148">
        <v>75666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33146</v>
      </c>
      <c r="C7" s="128">
        <v>74948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33159</v>
      </c>
      <c r="L7" s="128">
        <v>75630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33178</v>
      </c>
      <c r="U7" s="128">
        <v>75667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33147</v>
      </c>
      <c r="C8" s="128">
        <v>74950</v>
      </c>
      <c r="D8" s="128"/>
      <c r="E8" s="128" t="s">
        <v>70</v>
      </c>
      <c r="F8" s="142"/>
      <c r="G8" s="302"/>
      <c r="H8" s="142"/>
      <c r="I8" s="312"/>
      <c r="J8" s="145" t="s">
        <v>19</v>
      </c>
      <c r="K8" s="205">
        <v>33160</v>
      </c>
      <c r="L8" s="128">
        <v>75651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33179</v>
      </c>
      <c r="U8" s="128">
        <v>75668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33148</v>
      </c>
      <c r="C9" s="128">
        <v>74951</v>
      </c>
      <c r="D9" s="128"/>
      <c r="E9" s="128" t="s">
        <v>62</v>
      </c>
      <c r="F9" s="142"/>
      <c r="G9" s="302"/>
      <c r="H9" s="142"/>
      <c r="I9" s="311"/>
      <c r="J9" s="145" t="s">
        <v>19</v>
      </c>
      <c r="K9" s="205">
        <v>33161</v>
      </c>
      <c r="L9" s="128">
        <v>75663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33180</v>
      </c>
      <c r="U9" s="128">
        <v>75669</v>
      </c>
      <c r="V9" s="128"/>
      <c r="W9" s="128" t="s">
        <v>70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45">
        <v>33149</v>
      </c>
      <c r="C10" s="128">
        <v>74952</v>
      </c>
      <c r="D10" s="128"/>
      <c r="E10" s="128" t="s">
        <v>72</v>
      </c>
      <c r="F10" s="142"/>
      <c r="G10" s="302"/>
      <c r="H10" s="142"/>
      <c r="I10" s="311"/>
      <c r="J10" s="145" t="s">
        <v>19</v>
      </c>
      <c r="K10" s="205">
        <v>33162</v>
      </c>
      <c r="L10" s="128">
        <v>75674</v>
      </c>
      <c r="M10" s="128"/>
      <c r="N10" s="128" t="s">
        <v>73</v>
      </c>
      <c r="O10" s="142"/>
      <c r="P10" s="302"/>
      <c r="Q10" s="142"/>
      <c r="R10" s="311"/>
      <c r="S10" s="145" t="s">
        <v>19</v>
      </c>
      <c r="T10" s="205">
        <v>33181</v>
      </c>
      <c r="U10" s="128">
        <v>75670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45">
        <v>33150</v>
      </c>
      <c r="C11" s="128">
        <v>75953</v>
      </c>
      <c r="D11" s="128"/>
      <c r="E11" s="128" t="s">
        <v>72</v>
      </c>
      <c r="F11" s="142"/>
      <c r="G11" s="302"/>
      <c r="H11" s="142"/>
      <c r="I11" s="311"/>
      <c r="J11" s="145" t="s">
        <v>19</v>
      </c>
      <c r="K11" s="205">
        <v>33163</v>
      </c>
      <c r="L11" s="128">
        <v>75679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33182</v>
      </c>
      <c r="U11" s="128">
        <v>75671</v>
      </c>
      <c r="V11" s="128"/>
      <c r="W11" s="128" t="s">
        <v>62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33151</v>
      </c>
      <c r="C12" s="128">
        <v>74954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33164</v>
      </c>
      <c r="L12" s="128">
        <v>75680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33183</v>
      </c>
      <c r="U12" s="128">
        <v>75672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33152</v>
      </c>
      <c r="C13" s="128">
        <v>74955</v>
      </c>
      <c r="D13" s="128"/>
      <c r="E13" s="128" t="s">
        <v>69</v>
      </c>
      <c r="F13" s="142"/>
      <c r="G13" s="302"/>
      <c r="H13" s="142"/>
      <c r="I13" s="311"/>
      <c r="J13" s="145" t="s">
        <v>19</v>
      </c>
      <c r="K13" s="205">
        <v>33165</v>
      </c>
      <c r="L13" s="128">
        <v>75681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33184</v>
      </c>
      <c r="U13" s="128">
        <v>75673</v>
      </c>
      <c r="V13" s="128"/>
      <c r="W13" s="128" t="s">
        <v>72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33153</v>
      </c>
      <c r="C14" s="128">
        <v>74956</v>
      </c>
      <c r="D14" s="128"/>
      <c r="E14" s="128" t="s">
        <v>69</v>
      </c>
      <c r="F14" s="142"/>
      <c r="G14" s="302"/>
      <c r="H14" s="142"/>
      <c r="I14" s="311"/>
      <c r="J14" s="145" t="s">
        <v>19</v>
      </c>
      <c r="K14" s="205">
        <v>33166</v>
      </c>
      <c r="L14" s="128">
        <v>75682</v>
      </c>
      <c r="M14" s="128"/>
      <c r="N14" s="128" t="s">
        <v>70</v>
      </c>
      <c r="O14" s="142"/>
      <c r="P14" s="302"/>
      <c r="Q14" s="142"/>
      <c r="R14" s="311"/>
      <c r="S14" s="145" t="s">
        <v>19</v>
      </c>
      <c r="T14" s="205">
        <v>33185</v>
      </c>
      <c r="U14" s="128">
        <v>75675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19</v>
      </c>
      <c r="B15" s="205">
        <v>33154</v>
      </c>
      <c r="C15" s="128">
        <v>74957</v>
      </c>
      <c r="D15" s="128"/>
      <c r="E15" s="128" t="s">
        <v>115</v>
      </c>
      <c r="F15" s="142"/>
      <c r="G15" s="302"/>
      <c r="H15" s="142"/>
      <c r="I15" s="311"/>
      <c r="J15" s="145" t="s">
        <v>19</v>
      </c>
      <c r="K15" s="205">
        <v>33167</v>
      </c>
      <c r="L15" s="128">
        <v>75683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33186</v>
      </c>
      <c r="U15" s="128">
        <v>75676</v>
      </c>
      <c r="V15" s="128"/>
      <c r="W15" s="128" t="s">
        <v>62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33155</v>
      </c>
      <c r="C16" s="128">
        <v>4501344331</v>
      </c>
      <c r="D16" s="128"/>
      <c r="E16" s="128"/>
      <c r="F16" s="142"/>
      <c r="G16" s="302"/>
      <c r="H16" s="142"/>
      <c r="I16" s="311"/>
      <c r="J16" s="145" t="s">
        <v>19</v>
      </c>
      <c r="K16" s="205">
        <v>33168</v>
      </c>
      <c r="L16" s="148">
        <v>75686</v>
      </c>
      <c r="M16" s="128"/>
      <c r="N16" s="128" t="s">
        <v>72</v>
      </c>
      <c r="O16" s="142"/>
      <c r="P16" s="302"/>
      <c r="Q16" s="142"/>
      <c r="R16" s="311"/>
      <c r="S16" s="145" t="s">
        <v>19</v>
      </c>
      <c r="T16" s="205">
        <v>33187</v>
      </c>
      <c r="U16" s="128">
        <v>75677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 t="s">
        <v>22</v>
      </c>
      <c r="B17" s="205">
        <v>33156</v>
      </c>
      <c r="C17" s="128">
        <v>4501344332</v>
      </c>
      <c r="D17" s="128"/>
      <c r="E17" s="128"/>
      <c r="F17" s="142"/>
      <c r="G17" s="302"/>
      <c r="H17" s="142"/>
      <c r="I17" s="311"/>
      <c r="J17" s="145" t="s">
        <v>19</v>
      </c>
      <c r="K17" s="205">
        <v>33169</v>
      </c>
      <c r="L17" s="128">
        <v>75687</v>
      </c>
      <c r="M17" s="128"/>
      <c r="N17" s="128" t="s">
        <v>285</v>
      </c>
      <c r="O17" s="142"/>
      <c r="P17" s="302"/>
      <c r="Q17" s="142"/>
      <c r="R17" s="311"/>
      <c r="S17" s="145" t="s">
        <v>19</v>
      </c>
      <c r="T17" s="205">
        <v>33188</v>
      </c>
      <c r="U17" s="128">
        <v>75678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19</v>
      </c>
      <c r="K18" s="205">
        <v>33170</v>
      </c>
      <c r="L18" s="128">
        <v>75695</v>
      </c>
      <c r="M18" s="128"/>
      <c r="N18" s="128" t="s">
        <v>285</v>
      </c>
      <c r="O18" s="142"/>
      <c r="P18" s="302"/>
      <c r="Q18" s="142"/>
      <c r="R18" s="311"/>
      <c r="S18" s="145" t="s">
        <v>63</v>
      </c>
      <c r="T18" s="205">
        <v>33190</v>
      </c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19</v>
      </c>
      <c r="K19" s="205">
        <v>33171</v>
      </c>
      <c r="L19" s="128">
        <v>75706</v>
      </c>
      <c r="M19" s="128"/>
      <c r="N19" s="128" t="s">
        <v>115</v>
      </c>
      <c r="O19" s="142"/>
      <c r="P19" s="302"/>
      <c r="Q19" s="142"/>
      <c r="R19" s="311"/>
      <c r="S19" s="145" t="s">
        <v>63</v>
      </c>
      <c r="T19" s="205">
        <v>33191</v>
      </c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20</v>
      </c>
      <c r="K20" s="205">
        <v>33172</v>
      </c>
      <c r="L20" s="148">
        <v>75639</v>
      </c>
      <c r="M20" s="128">
        <v>280169</v>
      </c>
      <c r="N20" s="128" t="s">
        <v>62</v>
      </c>
      <c r="O20" s="142"/>
      <c r="P20" s="302"/>
      <c r="Q20" s="142"/>
      <c r="R20" s="315"/>
      <c r="S20" s="145" t="s">
        <v>20</v>
      </c>
      <c r="T20" s="205">
        <v>33192</v>
      </c>
      <c r="U20" s="128">
        <v>75637</v>
      </c>
      <c r="V20" s="128">
        <v>280169</v>
      </c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20</v>
      </c>
      <c r="K21" s="205">
        <v>33173</v>
      </c>
      <c r="L21" s="128">
        <v>75640</v>
      </c>
      <c r="M21" s="172">
        <v>280169</v>
      </c>
      <c r="N21" s="128" t="s">
        <v>62</v>
      </c>
      <c r="O21" s="142"/>
      <c r="P21" s="302"/>
      <c r="Q21" s="142"/>
      <c r="R21" s="311"/>
      <c r="S21" s="145" t="s">
        <v>20</v>
      </c>
      <c r="T21" s="205">
        <v>33193</v>
      </c>
      <c r="U21" s="128">
        <v>75638</v>
      </c>
      <c r="V21" s="128">
        <v>280169</v>
      </c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05">
        <v>33174</v>
      </c>
      <c r="L22" s="153">
        <v>4501344607</v>
      </c>
      <c r="M22" s="128"/>
      <c r="N22" s="128"/>
      <c r="O22" s="142"/>
      <c r="P22" s="302"/>
      <c r="Q22" s="142"/>
      <c r="R22" s="315"/>
      <c r="S22" s="152" t="s">
        <v>22</v>
      </c>
      <c r="T22" s="205">
        <v>33194</v>
      </c>
      <c r="U22" s="153">
        <v>4501344605</v>
      </c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205">
        <v>33175</v>
      </c>
      <c r="L23" s="153">
        <v>4501344608</v>
      </c>
      <c r="M23" s="128"/>
      <c r="N23" s="128"/>
      <c r="O23" s="142"/>
      <c r="P23" s="302"/>
      <c r="Q23" s="142"/>
      <c r="R23" s="311"/>
      <c r="S23" s="152" t="s">
        <v>22</v>
      </c>
      <c r="T23" s="205">
        <v>33195</v>
      </c>
      <c r="U23" s="153">
        <v>4501345173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/>
      <c r="K25" s="141"/>
      <c r="L25" s="154"/>
      <c r="M25" s="141"/>
      <c r="N25" s="141"/>
      <c r="O25" s="143"/>
      <c r="P25" s="304"/>
      <c r="Q25" s="143"/>
      <c r="R25" s="316"/>
      <c r="S25" s="145"/>
      <c r="T25" s="148"/>
      <c r="U25" s="153"/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30039665</v>
      </c>
      <c r="L26" s="154" t="s">
        <v>79</v>
      </c>
      <c r="M26" s="141"/>
      <c r="N26" s="141"/>
      <c r="O26" s="143" t="s">
        <v>64</v>
      </c>
      <c r="P26" s="304"/>
      <c r="Q26" s="143"/>
      <c r="R26" s="316"/>
      <c r="S26" s="145"/>
      <c r="T26" s="148"/>
      <c r="U26" s="153"/>
      <c r="V26" s="128"/>
      <c r="W26" s="128"/>
      <c r="X26" s="142"/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30039710</v>
      </c>
      <c r="L27" s="153" t="s">
        <v>94</v>
      </c>
      <c r="M27" s="128"/>
      <c r="N27" s="128"/>
      <c r="O27" s="142" t="s">
        <v>16</v>
      </c>
      <c r="P27" s="302"/>
      <c r="Q27" s="142"/>
      <c r="R27" s="311"/>
      <c r="S27" s="145" t="s">
        <v>12</v>
      </c>
      <c r="T27" s="245">
        <v>30039798</v>
      </c>
      <c r="U27" s="148" t="s">
        <v>77</v>
      </c>
      <c r="V27" s="128"/>
      <c r="W27" s="128"/>
      <c r="X27" s="142" t="s">
        <v>17</v>
      </c>
      <c r="Y27" s="302"/>
      <c r="Z27" s="142"/>
      <c r="AA27" s="309" t="s">
        <v>286</v>
      </c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30039704</v>
      </c>
      <c r="L28" s="148" t="s">
        <v>81</v>
      </c>
      <c r="M28" s="128"/>
      <c r="N28" s="128"/>
      <c r="O28" s="142"/>
      <c r="P28" s="302"/>
      <c r="Q28" s="142"/>
      <c r="R28" s="311"/>
      <c r="S28" s="145" t="s">
        <v>12</v>
      </c>
      <c r="T28" s="205">
        <v>30039705</v>
      </c>
      <c r="U28" s="128" t="s">
        <v>81</v>
      </c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30039672</v>
      </c>
      <c r="L29" s="300" t="s">
        <v>94</v>
      </c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46057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46058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46059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141">
        <v>33196</v>
      </c>
      <c r="C34" s="137">
        <v>75662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33215</v>
      </c>
      <c r="L34" s="137">
        <v>75628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33234</v>
      </c>
      <c r="U34" s="137">
        <v>75610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33197</v>
      </c>
      <c r="C35" s="128">
        <v>75664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33216</v>
      </c>
      <c r="L35" s="128">
        <v>75629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33235</v>
      </c>
      <c r="U35" s="128">
        <v>75611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33198</v>
      </c>
      <c r="C36" s="128">
        <v>75688</v>
      </c>
      <c r="D36" s="128"/>
      <c r="E36" s="128" t="s">
        <v>69</v>
      </c>
      <c r="F36" s="142"/>
      <c r="G36" s="302"/>
      <c r="H36" s="142"/>
      <c r="I36" s="311"/>
      <c r="J36" s="145" t="s">
        <v>19</v>
      </c>
      <c r="K36" s="205">
        <v>33217</v>
      </c>
      <c r="L36" s="128">
        <v>75631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33236</v>
      </c>
      <c r="U36" s="128">
        <v>75612</v>
      </c>
      <c r="V36" s="128"/>
      <c r="W36" s="128" t="s">
        <v>62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33199</v>
      </c>
      <c r="C37" s="128">
        <v>75700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33218</v>
      </c>
      <c r="L37" s="128">
        <v>75632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33237</v>
      </c>
      <c r="U37" s="128">
        <v>75613</v>
      </c>
      <c r="V37" s="128"/>
      <c r="W37" s="128" t="s">
        <v>62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33200</v>
      </c>
      <c r="C38" s="128">
        <v>75701</v>
      </c>
      <c r="D38" s="128"/>
      <c r="E38" s="128" t="s">
        <v>62</v>
      </c>
      <c r="F38" s="142"/>
      <c r="G38" s="302"/>
      <c r="H38" s="142"/>
      <c r="I38" s="311"/>
      <c r="J38" s="145" t="s">
        <v>19</v>
      </c>
      <c r="K38" s="205">
        <v>33219</v>
      </c>
      <c r="L38" s="128">
        <v>75633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33238</v>
      </c>
      <c r="U38" s="128">
        <v>75614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33201</v>
      </c>
      <c r="C39" s="128">
        <v>75702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33220</v>
      </c>
      <c r="L39" s="128">
        <v>75661</v>
      </c>
      <c r="M39" s="128"/>
      <c r="N39" s="128" t="s">
        <v>69</v>
      </c>
      <c r="O39" s="142"/>
      <c r="P39" s="302"/>
      <c r="Q39" s="142"/>
      <c r="R39" s="311"/>
      <c r="S39" s="145" t="s">
        <v>19</v>
      </c>
      <c r="T39" s="205">
        <v>33239</v>
      </c>
      <c r="U39" s="128">
        <v>75615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33202</v>
      </c>
      <c r="C40" s="128">
        <v>75703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33221</v>
      </c>
      <c r="L40" s="128">
        <v>75689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33240</v>
      </c>
      <c r="U40" s="128">
        <v>75616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33203</v>
      </c>
      <c r="C41" s="128">
        <v>75704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33222</v>
      </c>
      <c r="L41" s="128">
        <v>75690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33241</v>
      </c>
      <c r="U41" s="128">
        <v>75617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33204</v>
      </c>
      <c r="C42" s="128">
        <v>75705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33223</v>
      </c>
      <c r="L42" s="128">
        <v>75691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33242</v>
      </c>
      <c r="U42" s="128">
        <v>75618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33205</v>
      </c>
      <c r="C43" s="128">
        <v>75707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33224</v>
      </c>
      <c r="L43" s="128">
        <v>75692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33243</v>
      </c>
      <c r="U43" s="128">
        <v>75620</v>
      </c>
      <c r="V43" s="128"/>
      <c r="W43" s="128" t="s">
        <v>70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33206</v>
      </c>
      <c r="C44" s="128">
        <v>75708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33225</v>
      </c>
      <c r="L44" s="128">
        <v>75693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33244</v>
      </c>
      <c r="U44" s="128">
        <v>75621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33207</v>
      </c>
      <c r="C45" s="148">
        <v>75709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33226</v>
      </c>
      <c r="L45" s="148">
        <v>75694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33245</v>
      </c>
      <c r="U45" s="148">
        <v>75622</v>
      </c>
      <c r="V45" s="128"/>
      <c r="W45" s="128" t="s">
        <v>72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33208</v>
      </c>
      <c r="C46" s="128">
        <v>75710</v>
      </c>
      <c r="D46" s="128"/>
      <c r="E46" s="128" t="s">
        <v>72</v>
      </c>
      <c r="F46" s="142"/>
      <c r="G46" s="302"/>
      <c r="H46" s="142"/>
      <c r="I46" s="311"/>
      <c r="J46" s="145" t="s">
        <v>19</v>
      </c>
      <c r="K46" s="205">
        <v>33227</v>
      </c>
      <c r="L46" s="128">
        <v>75696</v>
      </c>
      <c r="M46" s="128"/>
      <c r="N46" s="128" t="s">
        <v>72</v>
      </c>
      <c r="O46" s="142"/>
      <c r="P46" s="302"/>
      <c r="Q46" s="142"/>
      <c r="R46" s="311"/>
      <c r="S46" s="145" t="s">
        <v>19</v>
      </c>
      <c r="T46" s="205">
        <v>33246</v>
      </c>
      <c r="U46" s="128">
        <v>75623</v>
      </c>
      <c r="V46" s="128"/>
      <c r="W46" s="128" t="s">
        <v>71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33209</v>
      </c>
      <c r="C47" s="128">
        <v>75711</v>
      </c>
      <c r="D47" s="128"/>
      <c r="E47" s="128" t="s">
        <v>62</v>
      </c>
      <c r="F47" s="142"/>
      <c r="G47" s="302"/>
      <c r="H47" s="142"/>
      <c r="I47" s="311"/>
      <c r="J47" s="145" t="s">
        <v>19</v>
      </c>
      <c r="K47" s="205">
        <v>33228</v>
      </c>
      <c r="L47" s="128">
        <v>75697</v>
      </c>
      <c r="M47" s="128"/>
      <c r="N47" s="128" t="s">
        <v>72</v>
      </c>
      <c r="O47" s="142"/>
      <c r="P47" s="302"/>
      <c r="Q47" s="142"/>
      <c r="R47" s="311"/>
      <c r="S47" s="145" t="s">
        <v>19</v>
      </c>
      <c r="T47" s="205">
        <v>33247</v>
      </c>
      <c r="U47" s="128">
        <v>75624</v>
      </c>
      <c r="V47" s="128"/>
      <c r="W47" s="128" t="s">
        <v>71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33210</v>
      </c>
      <c r="C48" s="128">
        <v>75712</v>
      </c>
      <c r="D48" s="128"/>
      <c r="E48" s="128" t="s">
        <v>72</v>
      </c>
      <c r="F48" s="142"/>
      <c r="G48" s="302"/>
      <c r="H48" s="142"/>
      <c r="I48" s="311"/>
      <c r="J48" s="145" t="s">
        <v>19</v>
      </c>
      <c r="K48" s="205">
        <v>33229</v>
      </c>
      <c r="L48" s="128">
        <v>75698</v>
      </c>
      <c r="M48" s="128"/>
      <c r="N48" s="128" t="s">
        <v>71</v>
      </c>
      <c r="O48" s="142"/>
      <c r="P48" s="302"/>
      <c r="Q48" s="142"/>
      <c r="R48" s="311"/>
      <c r="S48" s="145" t="s">
        <v>19</v>
      </c>
      <c r="T48" s="205">
        <v>33248</v>
      </c>
      <c r="U48" s="128">
        <v>75625</v>
      </c>
      <c r="V48" s="128"/>
      <c r="W48" s="128" t="s">
        <v>115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33211</v>
      </c>
      <c r="C49" s="148">
        <v>75713</v>
      </c>
      <c r="D49" s="128"/>
      <c r="E49" s="128" t="s">
        <v>71</v>
      </c>
      <c r="F49" s="142"/>
      <c r="G49" s="302"/>
      <c r="H49" s="142"/>
      <c r="I49" s="315"/>
      <c r="J49" s="145" t="s">
        <v>19</v>
      </c>
      <c r="K49" s="205">
        <v>33230</v>
      </c>
      <c r="L49" s="148">
        <v>75699</v>
      </c>
      <c r="M49" s="128"/>
      <c r="N49" s="128" t="s">
        <v>71</v>
      </c>
      <c r="O49" s="142"/>
      <c r="P49" s="302"/>
      <c r="Q49" s="142"/>
      <c r="R49" s="315"/>
      <c r="S49" s="145" t="s">
        <v>19</v>
      </c>
      <c r="T49" s="205">
        <v>33249</v>
      </c>
      <c r="U49" s="148">
        <v>75626</v>
      </c>
      <c r="V49" s="128"/>
      <c r="W49" s="128" t="s">
        <v>115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33212</v>
      </c>
      <c r="C50" s="128">
        <v>75714</v>
      </c>
      <c r="D50" s="128"/>
      <c r="E50" s="128" t="s">
        <v>71</v>
      </c>
      <c r="F50" s="142"/>
      <c r="G50" s="302"/>
      <c r="H50" s="142"/>
      <c r="I50" s="311"/>
      <c r="J50" s="152" t="s">
        <v>63</v>
      </c>
      <c r="K50" s="205">
        <v>33231</v>
      </c>
      <c r="L50" s="128"/>
      <c r="M50" s="128"/>
      <c r="N50" s="128"/>
      <c r="O50" s="142"/>
      <c r="P50" s="302"/>
      <c r="Q50" s="142"/>
      <c r="R50" s="311"/>
      <c r="S50" s="152" t="s">
        <v>19</v>
      </c>
      <c r="T50" s="205">
        <v>33250</v>
      </c>
      <c r="U50" s="128">
        <v>75627</v>
      </c>
      <c r="V50" s="128"/>
      <c r="W50" s="128" t="s">
        <v>115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32470</v>
      </c>
      <c r="C51" s="153">
        <v>4501345131</v>
      </c>
      <c r="D51" s="128"/>
      <c r="E51" s="128"/>
      <c r="F51" s="142"/>
      <c r="G51" s="302"/>
      <c r="H51" s="142"/>
      <c r="I51" s="315"/>
      <c r="J51" s="152" t="s">
        <v>22</v>
      </c>
      <c r="K51" s="205">
        <v>33232</v>
      </c>
      <c r="L51" s="153">
        <v>4501345488</v>
      </c>
      <c r="M51" s="128"/>
      <c r="N51" s="128"/>
      <c r="O51" s="142"/>
      <c r="P51" s="302"/>
      <c r="Q51" s="142"/>
      <c r="R51" s="315"/>
      <c r="S51" s="152" t="s">
        <v>22</v>
      </c>
      <c r="T51" s="205">
        <v>33251</v>
      </c>
      <c r="U51" s="153">
        <v>4501345734</v>
      </c>
      <c r="V51" s="128"/>
      <c r="W51" s="128"/>
      <c r="X51" s="142" t="s">
        <v>78</v>
      </c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33214</v>
      </c>
      <c r="C52" s="153">
        <v>4501345132</v>
      </c>
      <c r="D52" s="128"/>
      <c r="E52" s="128"/>
      <c r="F52" s="142"/>
      <c r="G52" s="302"/>
      <c r="H52" s="142"/>
      <c r="I52" s="311"/>
      <c r="J52" s="152" t="s">
        <v>22</v>
      </c>
      <c r="K52" s="205">
        <v>33233</v>
      </c>
      <c r="L52" s="153">
        <v>4501345490</v>
      </c>
      <c r="M52" s="128"/>
      <c r="N52" s="128"/>
      <c r="O52" s="142"/>
      <c r="P52" s="302"/>
      <c r="Q52" s="142"/>
      <c r="R52" s="311"/>
      <c r="S52" s="152" t="s">
        <v>22</v>
      </c>
      <c r="T52" s="205">
        <v>33252</v>
      </c>
      <c r="U52" s="153">
        <v>4501345751</v>
      </c>
      <c r="V52" s="128"/>
      <c r="W52" s="128"/>
      <c r="X52" s="142" t="s">
        <v>65</v>
      </c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 t="s">
        <v>12</v>
      </c>
      <c r="K53" s="207">
        <v>30039782</v>
      </c>
      <c r="L53" s="325" t="s">
        <v>79</v>
      </c>
      <c r="M53" s="326" t="s">
        <v>230</v>
      </c>
      <c r="N53" s="141"/>
      <c r="O53" s="142" t="s">
        <v>78</v>
      </c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 t="s">
        <v>12</v>
      </c>
      <c r="K54" s="207">
        <v>30039776</v>
      </c>
      <c r="L54" s="154" t="s">
        <v>87</v>
      </c>
      <c r="M54" s="141"/>
      <c r="N54" s="141"/>
      <c r="O54" s="143" t="s">
        <v>76</v>
      </c>
      <c r="P54" s="304"/>
      <c r="Q54" s="143"/>
      <c r="R54" s="316"/>
      <c r="S54" s="156" t="s">
        <v>12</v>
      </c>
      <c r="T54" s="207">
        <v>30039816</v>
      </c>
      <c r="U54" s="154" t="s">
        <v>94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30039786</v>
      </c>
      <c r="C55" s="154" t="s">
        <v>77</v>
      </c>
      <c r="D55" s="141"/>
      <c r="E55" s="141"/>
      <c r="F55" s="143"/>
      <c r="G55" s="304"/>
      <c r="H55" s="143"/>
      <c r="I55" s="316"/>
      <c r="J55" s="156" t="s">
        <v>12</v>
      </c>
      <c r="K55" s="207">
        <v>30039830</v>
      </c>
      <c r="L55" s="154" t="s">
        <v>94</v>
      </c>
      <c r="M55" s="141"/>
      <c r="N55" s="141"/>
      <c r="O55" s="143" t="s">
        <v>64</v>
      </c>
      <c r="P55" s="304"/>
      <c r="Q55" s="143"/>
      <c r="R55" s="316"/>
      <c r="S55" s="156" t="s">
        <v>12</v>
      </c>
      <c r="T55" s="207">
        <v>30039688</v>
      </c>
      <c r="U55" s="154" t="s">
        <v>13</v>
      </c>
      <c r="V55" s="141"/>
      <c r="W55" s="141"/>
      <c r="X55" s="143" t="s">
        <v>66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30039706</v>
      </c>
      <c r="C56" s="153" t="s">
        <v>81</v>
      </c>
      <c r="D56" s="128"/>
      <c r="E56" s="128"/>
      <c r="F56" s="142"/>
      <c r="G56" s="302"/>
      <c r="H56" s="142"/>
      <c r="I56" s="311"/>
      <c r="J56" s="152" t="s">
        <v>12</v>
      </c>
      <c r="K56" s="205">
        <v>30039707</v>
      </c>
      <c r="L56" s="153" t="s">
        <v>81</v>
      </c>
      <c r="M56" s="128"/>
      <c r="N56" s="128"/>
      <c r="O56" s="162"/>
      <c r="Q56" s="142"/>
      <c r="R56" s="311"/>
      <c r="S56" s="145" t="s">
        <v>12</v>
      </c>
      <c r="T56" s="205">
        <v>30039708</v>
      </c>
      <c r="U56" s="153" t="s">
        <v>81</v>
      </c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205">
        <v>30039814</v>
      </c>
      <c r="C57" s="148" t="s">
        <v>94</v>
      </c>
      <c r="D57" s="128"/>
      <c r="E57" s="128"/>
      <c r="F57" s="142" t="s">
        <v>65</v>
      </c>
      <c r="G57" s="302"/>
      <c r="H57" s="142"/>
      <c r="I57" s="311"/>
      <c r="J57" s="156" t="s">
        <v>12</v>
      </c>
      <c r="K57" s="205">
        <v>30039811</v>
      </c>
      <c r="L57" s="148" t="s">
        <v>77</v>
      </c>
      <c r="M57" s="128"/>
      <c r="N57" s="128"/>
      <c r="O57" s="142" t="s">
        <v>17</v>
      </c>
      <c r="P57" s="302"/>
      <c r="Q57" s="142"/>
      <c r="R57" s="311"/>
      <c r="S57" s="145" t="s">
        <v>12</v>
      </c>
      <c r="T57" s="205">
        <v>30039976</v>
      </c>
      <c r="U57" s="148" t="s">
        <v>77</v>
      </c>
      <c r="V57" s="128"/>
      <c r="W57" s="128"/>
      <c r="X57" s="142" t="s">
        <v>119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301">
        <v>30039643</v>
      </c>
      <c r="L58" s="300" t="s">
        <v>13</v>
      </c>
      <c r="M58" s="299"/>
      <c r="N58" s="299"/>
      <c r="O58" s="297" t="s">
        <v>14</v>
      </c>
      <c r="P58" s="306"/>
      <c r="Q58" s="297"/>
      <c r="R58" s="313"/>
      <c r="S58" s="298" t="s">
        <v>12</v>
      </c>
      <c r="T58" s="301">
        <v>30039805</v>
      </c>
      <c r="U58" s="300" t="s">
        <v>77</v>
      </c>
      <c r="V58" s="299"/>
      <c r="W58" s="299"/>
      <c r="X58" s="297" t="s">
        <v>14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334">
        <v>30039687</v>
      </c>
      <c r="L59" s="158" t="s">
        <v>13</v>
      </c>
      <c r="M59" s="158"/>
      <c r="N59" s="158"/>
      <c r="O59" s="159" t="s">
        <v>119</v>
      </c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46060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46054</v>
      </c>
      <c r="M61" s="173">
        <f t="shared" ref="M61:M66" si="0">COUNTIF($A$5:$A$30,N61)</f>
        <v>0</v>
      </c>
      <c r="N61" s="174" t="s">
        <v>18</v>
      </c>
      <c r="O61" s="505">
        <f>J3</f>
        <v>46055</v>
      </c>
      <c r="P61" s="173">
        <f t="shared" ref="P61:P66" si="1">COUNTIF($J$5:$J$30,Q61)</f>
        <v>4</v>
      </c>
      <c r="Q61" s="174" t="s">
        <v>18</v>
      </c>
      <c r="R61" s="508">
        <f>S3</f>
        <v>46056</v>
      </c>
      <c r="S61" s="173">
        <f t="shared" ref="S61:S66" si="2">COUNTIF($S$5:$S$30,T61)</f>
        <v>2</v>
      </c>
      <c r="T61" s="174" t="s">
        <v>18</v>
      </c>
      <c r="U61" s="511">
        <f>A32</f>
        <v>46057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33253</v>
      </c>
      <c r="C62" s="137">
        <v>75636</v>
      </c>
      <c r="D62" s="137">
        <v>280344</v>
      </c>
      <c r="E62" s="137" t="s">
        <v>62</v>
      </c>
      <c r="F62" s="142"/>
      <c r="G62" s="304"/>
      <c r="H62" s="143"/>
      <c r="I62" s="310"/>
      <c r="L62" s="503"/>
      <c r="M62" s="175">
        <f t="shared" si="0"/>
        <v>10</v>
      </c>
      <c r="N62" s="176" t="s">
        <v>19</v>
      </c>
      <c r="O62" s="506"/>
      <c r="P62" s="175">
        <f t="shared" si="1"/>
        <v>15</v>
      </c>
      <c r="Q62" s="176" t="s">
        <v>19</v>
      </c>
      <c r="R62" s="509"/>
      <c r="S62" s="175">
        <f t="shared" si="2"/>
        <v>13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45">
        <v>33254</v>
      </c>
      <c r="C63" s="128">
        <v>75609</v>
      </c>
      <c r="D63" s="128"/>
      <c r="E63" s="128" t="s">
        <v>70</v>
      </c>
      <c r="F63" s="142"/>
      <c r="G63" s="302"/>
      <c r="H63" s="142"/>
      <c r="I63" s="309">
        <v>46061</v>
      </c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33255</v>
      </c>
      <c r="C64" s="128">
        <v>75634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33256</v>
      </c>
      <c r="C65" s="128">
        <v>75650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33257</v>
      </c>
      <c r="C66" s="128">
        <v>75652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2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33258</v>
      </c>
      <c r="C67" s="128">
        <v>75653</v>
      </c>
      <c r="D67" s="128"/>
      <c r="E67" s="128" t="s">
        <v>62</v>
      </c>
      <c r="F67" s="142"/>
      <c r="G67" s="302"/>
      <c r="H67" s="142"/>
      <c r="I67" s="311"/>
      <c r="L67" s="504"/>
      <c r="M67" s="177">
        <f>SUM(M61:M66)</f>
        <v>13</v>
      </c>
      <c r="N67" s="178" t="s">
        <v>24</v>
      </c>
      <c r="O67" s="507"/>
      <c r="P67" s="177">
        <f>SUM(P61:P66)</f>
        <v>23</v>
      </c>
      <c r="Q67" s="178" t="s">
        <v>24</v>
      </c>
      <c r="R67" s="510"/>
      <c r="S67" s="177">
        <f>SUM(S61:S66)</f>
        <v>21</v>
      </c>
      <c r="T67" s="178" t="s">
        <v>24</v>
      </c>
      <c r="U67" s="513"/>
      <c r="V67" s="177">
        <f>SUM(V61:V66)</f>
        <v>22</v>
      </c>
      <c r="W67" s="178" t="s">
        <v>24</v>
      </c>
    </row>
    <row r="68" spans="1:23" x14ac:dyDescent="0.25">
      <c r="A68" s="145" t="s">
        <v>19</v>
      </c>
      <c r="B68" s="205">
        <v>33259</v>
      </c>
      <c r="C68" s="128">
        <v>75654</v>
      </c>
      <c r="D68" s="128"/>
      <c r="E68" s="128" t="s">
        <v>72</v>
      </c>
      <c r="F68" s="328" t="s">
        <v>287</v>
      </c>
      <c r="G68" s="302"/>
      <c r="H68" s="142"/>
      <c r="I68" s="311"/>
    </row>
    <row r="69" spans="1:23" x14ac:dyDescent="0.25">
      <c r="A69" s="145" t="s">
        <v>19</v>
      </c>
      <c r="B69" s="205">
        <v>33260</v>
      </c>
      <c r="C69" s="128">
        <v>75655</v>
      </c>
      <c r="D69" s="128"/>
      <c r="E69" s="128" t="s">
        <v>72</v>
      </c>
      <c r="F69" s="328" t="s">
        <v>287</v>
      </c>
      <c r="G69" s="302"/>
      <c r="H69" s="142"/>
      <c r="I69" s="311"/>
    </row>
    <row r="70" spans="1:23" ht="16.5" thickBot="1" x14ac:dyDescent="0.3">
      <c r="A70" s="145" t="s">
        <v>19</v>
      </c>
      <c r="B70" s="205">
        <v>33261</v>
      </c>
      <c r="C70" s="128">
        <v>75656</v>
      </c>
      <c r="D70" s="128"/>
      <c r="E70" s="128" t="s">
        <v>69</v>
      </c>
      <c r="F70" s="328" t="s">
        <v>288</v>
      </c>
      <c r="G70" s="302"/>
      <c r="H70" s="142"/>
      <c r="I70" s="311"/>
    </row>
    <row r="71" spans="1:23" x14ac:dyDescent="0.25">
      <c r="A71" s="145" t="s">
        <v>19</v>
      </c>
      <c r="B71" s="205">
        <v>33262</v>
      </c>
      <c r="C71" s="128">
        <v>75657</v>
      </c>
      <c r="D71" s="128"/>
      <c r="E71" s="128" t="s">
        <v>69</v>
      </c>
      <c r="F71" s="328" t="s">
        <v>288</v>
      </c>
      <c r="G71" s="302"/>
      <c r="H71" s="142"/>
      <c r="I71" s="311"/>
      <c r="L71" s="514">
        <f>J32</f>
        <v>46058</v>
      </c>
      <c r="M71" s="173">
        <f t="shared" ref="M71:M76" si="4">COUNTIF($J$34:$J$59,N71)</f>
        <v>7</v>
      </c>
      <c r="N71" s="174" t="s">
        <v>18</v>
      </c>
      <c r="O71" s="517">
        <f>S32</f>
        <v>46059</v>
      </c>
      <c r="P71" s="173">
        <f>COUNTIF($S$34:$S$59,Q71)</f>
        <v>5</v>
      </c>
      <c r="Q71" s="174" t="s">
        <v>18</v>
      </c>
      <c r="R71" s="520">
        <f>AB32</f>
        <v>0</v>
      </c>
      <c r="S71" s="173">
        <f t="shared" ref="S71:S76" si="5">COUNTIF($A$62:$A$87,T71)</f>
        <v>6</v>
      </c>
      <c r="T71" s="174" t="s">
        <v>18</v>
      </c>
      <c r="U71" s="523" t="str">
        <f>C1</f>
        <v>WW06</v>
      </c>
      <c r="V71" s="173">
        <f>SUM(M61,P61,S61,V61,S71,P71,M71)</f>
        <v>27</v>
      </c>
      <c r="W71" s="174" t="s">
        <v>18</v>
      </c>
    </row>
    <row r="72" spans="1:23" x14ac:dyDescent="0.25">
      <c r="A72" s="145" t="s">
        <v>19</v>
      </c>
      <c r="B72" s="205">
        <v>33263</v>
      </c>
      <c r="C72" s="128">
        <v>75658</v>
      </c>
      <c r="D72" s="128"/>
      <c r="E72" s="128" t="s">
        <v>71</v>
      </c>
      <c r="F72" s="142"/>
      <c r="G72" s="302"/>
      <c r="H72" s="142"/>
      <c r="I72" s="311"/>
      <c r="L72" s="515"/>
      <c r="M72" s="175">
        <f t="shared" si="4"/>
        <v>16</v>
      </c>
      <c r="N72" s="176" t="s">
        <v>19</v>
      </c>
      <c r="O72" s="518"/>
      <c r="P72" s="175">
        <f>COUNTIF($S$34:$S$57,Q72)</f>
        <v>17</v>
      </c>
      <c r="Q72" s="176" t="s">
        <v>19</v>
      </c>
      <c r="R72" s="521"/>
      <c r="S72" s="175">
        <f t="shared" si="5"/>
        <v>12</v>
      </c>
      <c r="T72" s="176" t="s">
        <v>19</v>
      </c>
      <c r="U72" s="524"/>
      <c r="V72" s="175">
        <f>SUM(M62,P62,S62,V62,M72,P72,S72)</f>
        <v>100</v>
      </c>
      <c r="W72" s="176" t="s">
        <v>19</v>
      </c>
    </row>
    <row r="73" spans="1:23" x14ac:dyDescent="0.25">
      <c r="A73" s="145" t="s">
        <v>22</v>
      </c>
      <c r="B73" s="205">
        <v>33264</v>
      </c>
      <c r="C73" s="148">
        <v>4501345752</v>
      </c>
      <c r="D73" s="128"/>
      <c r="E73" s="128"/>
      <c r="F73" s="142" t="s">
        <v>14</v>
      </c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6</v>
      </c>
      <c r="W73" s="176" t="s">
        <v>20</v>
      </c>
    </row>
    <row r="74" spans="1:23" x14ac:dyDescent="0.25">
      <c r="A74" s="145" t="s">
        <v>22</v>
      </c>
      <c r="B74" s="205">
        <v>33265</v>
      </c>
      <c r="C74" s="128">
        <v>4501345753</v>
      </c>
      <c r="D74" s="128"/>
      <c r="E74" s="128"/>
      <c r="F74" s="142" t="s">
        <v>78</v>
      </c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128">
        <v>33266</v>
      </c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2</v>
      </c>
      <c r="N75" s="176" t="s">
        <v>22</v>
      </c>
      <c r="O75" s="518"/>
      <c r="P75" s="175">
        <f>COUNTIF($S$34:$S$57,Q75)</f>
        <v>2</v>
      </c>
      <c r="Q75" s="176" t="s">
        <v>22</v>
      </c>
      <c r="R75" s="521"/>
      <c r="S75" s="175">
        <f t="shared" si="5"/>
        <v>3</v>
      </c>
      <c r="T75" s="176" t="s">
        <v>22</v>
      </c>
      <c r="U75" s="524"/>
      <c r="V75" s="175">
        <f>SUM(M65,P65,S65,V65,M75,P75,S75)</f>
        <v>15</v>
      </c>
      <c r="W75" s="176" t="s">
        <v>22</v>
      </c>
    </row>
    <row r="76" spans="1:23" x14ac:dyDescent="0.25">
      <c r="A76" s="145" t="s">
        <v>19</v>
      </c>
      <c r="B76" s="245">
        <v>32848</v>
      </c>
      <c r="C76" s="128">
        <v>75659</v>
      </c>
      <c r="D76" s="128"/>
      <c r="E76" s="128" t="s">
        <v>115</v>
      </c>
      <c r="F76" s="142"/>
      <c r="G76" s="302"/>
      <c r="H76" s="142"/>
      <c r="I76" s="309"/>
      <c r="L76" s="515"/>
      <c r="M76" s="175">
        <f t="shared" si="4"/>
        <v>1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 t="s">
        <v>19</v>
      </c>
      <c r="B77" s="245">
        <v>33098</v>
      </c>
      <c r="C77" s="148">
        <v>75660</v>
      </c>
      <c r="D77" s="128"/>
      <c r="E77" s="128" t="s">
        <v>115</v>
      </c>
      <c r="F77" s="142"/>
      <c r="G77" s="302"/>
      <c r="H77" s="142"/>
      <c r="I77" s="333"/>
      <c r="L77" s="516"/>
      <c r="M77" s="177">
        <f>SUM(M71:M76)</f>
        <v>26</v>
      </c>
      <c r="N77" s="178" t="s">
        <v>24</v>
      </c>
      <c r="O77" s="519"/>
      <c r="P77" s="177">
        <f>SUM(P71:P76)</f>
        <v>24</v>
      </c>
      <c r="Q77" s="178" t="s">
        <v>24</v>
      </c>
      <c r="R77" s="522"/>
      <c r="S77" s="177">
        <f>SUM(S71:S76)</f>
        <v>22</v>
      </c>
      <c r="T77" s="178" t="s">
        <v>24</v>
      </c>
      <c r="U77" s="525"/>
      <c r="V77" s="177">
        <f>SUM(V71:V76)</f>
        <v>151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 t="s">
        <v>12</v>
      </c>
      <c r="B81" s="207">
        <v>30039707</v>
      </c>
      <c r="C81" s="154" t="s">
        <v>81</v>
      </c>
      <c r="D81" s="141"/>
      <c r="E81" s="141"/>
      <c r="F81" s="142"/>
      <c r="G81" s="304"/>
      <c r="H81" s="143"/>
      <c r="I81" s="316"/>
    </row>
    <row r="82" spans="1:10" x14ac:dyDescent="0.25">
      <c r="A82" s="156" t="s">
        <v>12</v>
      </c>
      <c r="B82" s="335">
        <v>30039813</v>
      </c>
      <c r="C82" s="175" t="s">
        <v>77</v>
      </c>
      <c r="D82" s="175">
        <v>754751</v>
      </c>
      <c r="E82" s="175"/>
      <c r="F82" s="175" t="s">
        <v>64</v>
      </c>
      <c r="G82" s="304"/>
      <c r="H82" s="143"/>
      <c r="I82" s="316"/>
    </row>
    <row r="83" spans="1:10" x14ac:dyDescent="0.25">
      <c r="A83" s="156" t="s">
        <v>12</v>
      </c>
      <c r="B83" s="207">
        <v>30039644</v>
      </c>
      <c r="C83" s="154" t="s">
        <v>13</v>
      </c>
      <c r="D83" s="141"/>
      <c r="E83" s="141"/>
      <c r="F83" s="143" t="s">
        <v>16</v>
      </c>
      <c r="G83" s="304"/>
      <c r="H83" s="143"/>
      <c r="I83" s="316"/>
    </row>
    <row r="84" spans="1:10" x14ac:dyDescent="0.25">
      <c r="A84" s="156" t="s">
        <v>12</v>
      </c>
      <c r="B84" s="207">
        <v>30039965</v>
      </c>
      <c r="C84" s="154" t="s">
        <v>77</v>
      </c>
      <c r="D84" s="141"/>
      <c r="E84" s="141"/>
      <c r="F84" s="143" t="s">
        <v>17</v>
      </c>
      <c r="G84" s="302"/>
      <c r="H84" s="142"/>
      <c r="I84" s="311"/>
    </row>
    <row r="85" spans="1:10" x14ac:dyDescent="0.25">
      <c r="A85" s="156" t="s">
        <v>12</v>
      </c>
      <c r="B85" s="205">
        <v>30039812</v>
      </c>
      <c r="C85" s="153" t="s">
        <v>77</v>
      </c>
      <c r="D85" s="128"/>
      <c r="E85" s="128"/>
      <c r="F85" s="142" t="s">
        <v>117</v>
      </c>
      <c r="G85" s="302"/>
      <c r="H85" s="142"/>
      <c r="I85" s="311"/>
    </row>
    <row r="86" spans="1:10" x14ac:dyDescent="0.25">
      <c r="A86" s="145" t="s">
        <v>12</v>
      </c>
      <c r="B86" s="205">
        <v>30039964</v>
      </c>
      <c r="C86" s="148" t="s">
        <v>77</v>
      </c>
      <c r="D86" s="128"/>
      <c r="E86" s="128"/>
      <c r="F86" s="142" t="s">
        <v>95</v>
      </c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10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13</v>
      </c>
      <c r="J90" s="189">
        <f>SUM(C90:G90)</f>
        <v>13</v>
      </c>
    </row>
    <row r="91" spans="1:10" x14ac:dyDescent="0.25">
      <c r="A91" s="190" t="s">
        <v>28</v>
      </c>
      <c r="B91" s="188">
        <f t="shared" ref="B91:G91" si="8">COUNTIF($J$5:$J$30,B89)</f>
        <v>4</v>
      </c>
      <c r="C91" s="188">
        <f t="shared" si="8"/>
        <v>15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0</v>
      </c>
      <c r="H91" s="189">
        <f t="shared" si="7"/>
        <v>23</v>
      </c>
      <c r="J91" s="189">
        <f t="shared" ref="J91:J96" si="9">SUM(C91:G91)</f>
        <v>19</v>
      </c>
    </row>
    <row r="92" spans="1:10" x14ac:dyDescent="0.25">
      <c r="A92" s="191" t="s">
        <v>29</v>
      </c>
      <c r="B92" s="188">
        <f t="shared" ref="B92:G92" si="10">COUNTIF($S$5:$S$30,B89)</f>
        <v>2</v>
      </c>
      <c r="C92" s="188">
        <f t="shared" si="10"/>
        <v>13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2</v>
      </c>
      <c r="H92" s="189">
        <f t="shared" si="7"/>
        <v>21</v>
      </c>
      <c r="J92" s="189">
        <f t="shared" si="9"/>
        <v>19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22</v>
      </c>
      <c r="J93" s="189">
        <f t="shared" si="9"/>
        <v>19</v>
      </c>
    </row>
    <row r="94" spans="1:10" x14ac:dyDescent="0.25">
      <c r="A94" s="193" t="s">
        <v>31</v>
      </c>
      <c r="B94" s="188">
        <f t="shared" ref="B94:G94" si="12">COUNTIF($J$34:$J$59,B$89)</f>
        <v>7</v>
      </c>
      <c r="C94" s="188">
        <f t="shared" si="12"/>
        <v>16</v>
      </c>
      <c r="D94" s="188">
        <f t="shared" si="12"/>
        <v>0</v>
      </c>
      <c r="E94" s="188">
        <f t="shared" si="12"/>
        <v>0</v>
      </c>
      <c r="F94" s="188">
        <f t="shared" si="12"/>
        <v>2</v>
      </c>
      <c r="G94" s="188">
        <f t="shared" si="12"/>
        <v>1</v>
      </c>
      <c r="H94" s="189">
        <f t="shared" si="7"/>
        <v>26</v>
      </c>
      <c r="J94" s="189">
        <f t="shared" si="9"/>
        <v>19</v>
      </c>
    </row>
    <row r="95" spans="1:10" x14ac:dyDescent="0.25">
      <c r="A95" s="194" t="s">
        <v>32</v>
      </c>
      <c r="B95" s="188">
        <f t="shared" ref="B95:G95" si="13">COUNTIF($S$34:$S$59,B$89)</f>
        <v>5</v>
      </c>
      <c r="C95" s="188">
        <f t="shared" si="13"/>
        <v>17</v>
      </c>
      <c r="D95" s="188">
        <f t="shared" si="13"/>
        <v>0</v>
      </c>
      <c r="E95" s="188">
        <f t="shared" si="13"/>
        <v>0</v>
      </c>
      <c r="F95" s="188">
        <f t="shared" si="13"/>
        <v>2</v>
      </c>
      <c r="G95" s="188">
        <f t="shared" si="13"/>
        <v>0</v>
      </c>
      <c r="H95" s="189">
        <f t="shared" si="7"/>
        <v>24</v>
      </c>
      <c r="J95" s="189">
        <f t="shared" si="9"/>
        <v>19</v>
      </c>
    </row>
    <row r="96" spans="1:10" ht="16.5" thickBot="1" x14ac:dyDescent="0.3">
      <c r="A96" s="195" t="s">
        <v>33</v>
      </c>
      <c r="B96" s="188">
        <f t="shared" ref="B96:G96" si="14">COUNTIF($A$62:$A$87,B$89)</f>
        <v>6</v>
      </c>
      <c r="C96" s="188">
        <f t="shared" si="14"/>
        <v>12</v>
      </c>
      <c r="D96" s="188">
        <f t="shared" si="14"/>
        <v>1</v>
      </c>
      <c r="E96" s="188">
        <f t="shared" si="14"/>
        <v>0</v>
      </c>
      <c r="F96" s="188">
        <f t="shared" si="14"/>
        <v>3</v>
      </c>
      <c r="G96" s="188">
        <f t="shared" si="14"/>
        <v>0</v>
      </c>
      <c r="H96" s="189">
        <f t="shared" si="7"/>
        <v>22</v>
      </c>
      <c r="J96" s="189">
        <f t="shared" si="9"/>
        <v>16</v>
      </c>
    </row>
    <row r="97" spans="1:47" ht="16.5" thickBot="1" x14ac:dyDescent="0.3">
      <c r="A97" s="186" t="s">
        <v>24</v>
      </c>
      <c r="B97" s="196">
        <f t="shared" ref="B97:H97" si="15">SUM(B90:B96)</f>
        <v>27</v>
      </c>
      <c r="C97" s="196">
        <f t="shared" si="15"/>
        <v>100</v>
      </c>
      <c r="D97" s="196">
        <f t="shared" si="15"/>
        <v>6</v>
      </c>
      <c r="E97" s="196">
        <f t="shared" si="15"/>
        <v>0</v>
      </c>
      <c r="F97" s="196">
        <f t="shared" si="15"/>
        <v>15</v>
      </c>
      <c r="G97" s="196">
        <f t="shared" si="15"/>
        <v>3</v>
      </c>
      <c r="H97" s="179">
        <f t="shared" si="15"/>
        <v>151</v>
      </c>
      <c r="J97" s="179">
        <f>SUM(J90:J96)</f>
        <v>124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33144</v>
      </c>
      <c r="B101" s="197">
        <f t="shared" si="16"/>
        <v>74945</v>
      </c>
      <c r="C101" s="198">
        <f>IF(B5="","",$A$3)</f>
        <v>46054</v>
      </c>
      <c r="D101" s="197" t="str">
        <f>IF(A5="","",A5)</f>
        <v>LCP</v>
      </c>
      <c r="E101" s="197" t="str">
        <f>IF(E5="","",E5)</f>
        <v>INTEGRITY</v>
      </c>
      <c r="F101" s="197">
        <f>IF(D5="","",D5)</f>
        <v>280169</v>
      </c>
      <c r="G101" s="199" t="str">
        <f>IF(G5="","",G5)</f>
        <v/>
      </c>
      <c r="H101" s="200">
        <v>1</v>
      </c>
      <c r="I101" s="197">
        <f t="shared" ref="I101:J106" si="17">IF(K5="","",K5)</f>
        <v>33157</v>
      </c>
      <c r="J101" s="197">
        <f t="shared" si="17"/>
        <v>75608</v>
      </c>
      <c r="K101" s="198">
        <f t="shared" ref="K101:K106" si="18">IF(K5="","",$J$3)</f>
        <v>46055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33176</v>
      </c>
      <c r="R101" s="197">
        <f t="shared" si="23"/>
        <v>75665</v>
      </c>
      <c r="S101" s="198">
        <f t="shared" ref="S101:S106" si="24">IF(T5="","",$S$3)</f>
        <v>46056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33196</v>
      </c>
      <c r="Z101" s="197">
        <f t="shared" si="29"/>
        <v>75662</v>
      </c>
      <c r="AA101" s="198">
        <f t="shared" ref="AA101:AA108" si="30">IF(B34="","",$A$32)</f>
        <v>46057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33215</v>
      </c>
      <c r="AH101" s="197">
        <f t="shared" si="35"/>
        <v>75628</v>
      </c>
      <c r="AI101" s="198">
        <f t="shared" ref="AI101:AI108" si="36">IF(K34="","",$J$32)</f>
        <v>46058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33234</v>
      </c>
      <c r="AP101" s="197">
        <f t="shared" si="41"/>
        <v>75610</v>
      </c>
      <c r="AQ101" s="198">
        <f t="shared" ref="AQ101:AQ108" si="42">IF(T34="","",$S$32)</f>
        <v>46059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33145</v>
      </c>
      <c r="B102" s="197">
        <f t="shared" si="16"/>
        <v>74947</v>
      </c>
      <c r="C102" s="198">
        <f>IF(B6="","",$A$3)</f>
        <v>46054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33158</v>
      </c>
      <c r="J102" s="197">
        <f t="shared" si="17"/>
        <v>75619</v>
      </c>
      <c r="K102" s="198">
        <f t="shared" si="18"/>
        <v>46055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33177</v>
      </c>
      <c r="R102" s="197">
        <f t="shared" si="23"/>
        <v>75666</v>
      </c>
      <c r="S102" s="198">
        <f t="shared" si="24"/>
        <v>46056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33197</v>
      </c>
      <c r="Z102" s="197">
        <f t="shared" si="29"/>
        <v>75664</v>
      </c>
      <c r="AA102" s="198">
        <f t="shared" si="30"/>
        <v>46057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33216</v>
      </c>
      <c r="AH102" s="197">
        <f t="shared" si="35"/>
        <v>75629</v>
      </c>
      <c r="AI102" s="198">
        <f t="shared" si="36"/>
        <v>46058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33235</v>
      </c>
      <c r="AP102" s="197">
        <f t="shared" si="41"/>
        <v>75611</v>
      </c>
      <c r="AQ102" s="198">
        <f t="shared" si="42"/>
        <v>46059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33146</v>
      </c>
      <c r="B103" s="197">
        <f t="shared" si="16"/>
        <v>74948</v>
      </c>
      <c r="C103" s="198">
        <f>IF(B7="","",$A$3)</f>
        <v>46054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33159</v>
      </c>
      <c r="J103" s="197">
        <f t="shared" si="17"/>
        <v>75630</v>
      </c>
      <c r="K103" s="198">
        <f t="shared" si="18"/>
        <v>46055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33178</v>
      </c>
      <c r="R103" s="197">
        <f t="shared" si="23"/>
        <v>75667</v>
      </c>
      <c r="S103" s="198">
        <f t="shared" si="24"/>
        <v>46056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33198</v>
      </c>
      <c r="Z103" s="197">
        <f t="shared" si="29"/>
        <v>75688</v>
      </c>
      <c r="AA103" s="198">
        <f t="shared" si="30"/>
        <v>46057</v>
      </c>
      <c r="AB103" s="197" t="str">
        <f t="shared" si="31"/>
        <v>SLC</v>
      </c>
      <c r="AC103" s="197" t="str">
        <f t="shared" si="32"/>
        <v>SAUER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33217</v>
      </c>
      <c r="AH103" s="197">
        <f t="shared" si="35"/>
        <v>75631</v>
      </c>
      <c r="AI103" s="198">
        <f t="shared" si="36"/>
        <v>46058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33236</v>
      </c>
      <c r="AP103" s="197">
        <f t="shared" si="41"/>
        <v>75612</v>
      </c>
      <c r="AQ103" s="198">
        <f t="shared" si="42"/>
        <v>46059</v>
      </c>
      <c r="AR103" s="197" t="str">
        <f t="shared" si="43"/>
        <v>SLC</v>
      </c>
      <c r="AS103" s="197" t="str">
        <f t="shared" si="44"/>
        <v>INTEGRITY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33147</v>
      </c>
      <c r="B104" s="197">
        <f t="shared" si="16"/>
        <v>74950</v>
      </c>
      <c r="C104" s="198">
        <f>IF(B8="","",$A$3)</f>
        <v>46054</v>
      </c>
      <c r="D104" s="197" t="str">
        <f>IF(A8="","",A8)</f>
        <v>SLC</v>
      </c>
      <c r="E104" s="197" t="str">
        <f>IF(E8="","",E8)</f>
        <v>HANDY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33160</v>
      </c>
      <c r="J104" s="197">
        <f t="shared" si="17"/>
        <v>75651</v>
      </c>
      <c r="K104" s="198">
        <f t="shared" si="18"/>
        <v>46055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33179</v>
      </c>
      <c r="R104" s="197">
        <f t="shared" si="23"/>
        <v>75668</v>
      </c>
      <c r="S104" s="198">
        <f t="shared" si="24"/>
        <v>46056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33199</v>
      </c>
      <c r="Z104" s="197">
        <f t="shared" si="29"/>
        <v>75700</v>
      </c>
      <c r="AA104" s="198">
        <f t="shared" si="30"/>
        <v>46057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33218</v>
      </c>
      <c r="AH104" s="197">
        <f t="shared" si="35"/>
        <v>75632</v>
      </c>
      <c r="AI104" s="198">
        <f t="shared" si="36"/>
        <v>46058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33237</v>
      </c>
      <c r="AP104" s="197">
        <f t="shared" si="41"/>
        <v>75613</v>
      </c>
      <c r="AQ104" s="198">
        <f t="shared" si="42"/>
        <v>46059</v>
      </c>
      <c r="AR104" s="197" t="str">
        <f t="shared" si="43"/>
        <v>SLC</v>
      </c>
      <c r="AS104" s="197" t="str">
        <f t="shared" si="44"/>
        <v>INTEGRITY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33148</v>
      </c>
      <c r="B105" s="197">
        <f t="shared" si="16"/>
        <v>74951</v>
      </c>
      <c r="C105" s="198">
        <f>IF(B9="","",$A$3)</f>
        <v>46054</v>
      </c>
      <c r="D105" s="197" t="str">
        <f>IF(A9="","",A9)</f>
        <v>SLC</v>
      </c>
      <c r="E105" s="197" t="str">
        <f>IF(E9="","",E9)</f>
        <v>INTEGRITY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33161</v>
      </c>
      <c r="J105" s="197">
        <f t="shared" si="17"/>
        <v>75663</v>
      </c>
      <c r="K105" s="198">
        <f t="shared" si="18"/>
        <v>46055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33180</v>
      </c>
      <c r="R105" s="197">
        <f t="shared" si="23"/>
        <v>75669</v>
      </c>
      <c r="S105" s="198">
        <f t="shared" si="24"/>
        <v>46056</v>
      </c>
      <c r="T105" s="197" t="str">
        <f t="shared" si="25"/>
        <v>SLC</v>
      </c>
      <c r="U105" s="197" t="str">
        <f t="shared" si="26"/>
        <v>HANDY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33200</v>
      </c>
      <c r="Z105" s="197">
        <f t="shared" si="29"/>
        <v>75701</v>
      </c>
      <c r="AA105" s="198">
        <f t="shared" si="30"/>
        <v>46057</v>
      </c>
      <c r="AB105" s="197" t="str">
        <f t="shared" si="31"/>
        <v>SLC</v>
      </c>
      <c r="AC105" s="197" t="str">
        <f t="shared" si="32"/>
        <v>INTEGRITY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33219</v>
      </c>
      <c r="AH105" s="197">
        <f t="shared" si="35"/>
        <v>75633</v>
      </c>
      <c r="AI105" s="198">
        <f t="shared" si="36"/>
        <v>46058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33238</v>
      </c>
      <c r="AP105" s="197">
        <f t="shared" si="41"/>
        <v>75614</v>
      </c>
      <c r="AQ105" s="198">
        <f t="shared" si="42"/>
        <v>46059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33153</v>
      </c>
      <c r="B106" s="197">
        <f t="shared" si="47"/>
        <v>74956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SAUER</v>
      </c>
      <c r="F106" s="197" t="str">
        <f t="shared" ref="F106:F115" si="51">IF(D14="","",D14)</f>
        <v/>
      </c>
      <c r="G106" s="197">
        <f t="shared" ref="G106:G115" si="52">IF(C14="","",C14)</f>
        <v>74956</v>
      </c>
      <c r="H106" s="200">
        <v>6</v>
      </c>
      <c r="I106" s="197">
        <f t="shared" si="17"/>
        <v>33162</v>
      </c>
      <c r="J106" s="197">
        <f t="shared" si="17"/>
        <v>75674</v>
      </c>
      <c r="K106" s="198">
        <f t="shared" si="18"/>
        <v>46055</v>
      </c>
      <c r="L106" s="197" t="str">
        <f t="shared" si="19"/>
        <v>SLC</v>
      </c>
      <c r="M106" s="197" t="str">
        <f t="shared" si="20"/>
        <v>SUNRISE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33181</v>
      </c>
      <c r="R106" s="197">
        <f t="shared" si="23"/>
        <v>75670</v>
      </c>
      <c r="S106" s="198">
        <f t="shared" si="24"/>
        <v>46056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33201</v>
      </c>
      <c r="Z106" s="197">
        <f t="shared" si="29"/>
        <v>75702</v>
      </c>
      <c r="AA106" s="198">
        <f t="shared" si="30"/>
        <v>46057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33220</v>
      </c>
      <c r="AH106" s="197">
        <f t="shared" si="35"/>
        <v>75661</v>
      </c>
      <c r="AI106" s="198">
        <f t="shared" si="36"/>
        <v>46058</v>
      </c>
      <c r="AJ106" s="197" t="str">
        <f t="shared" si="37"/>
        <v>SLC</v>
      </c>
      <c r="AK106" s="197" t="str">
        <f t="shared" si="38"/>
        <v>SAUER</v>
      </c>
      <c r="AL106" s="197" t="str">
        <f t="shared" si="39"/>
        <v/>
      </c>
      <c r="AM106" s="197" t="str">
        <f t="shared" si="40"/>
        <v/>
      </c>
      <c r="AO106" s="197">
        <f t="shared" si="41"/>
        <v>33239</v>
      </c>
      <c r="AP106" s="197">
        <f t="shared" si="41"/>
        <v>75615</v>
      </c>
      <c r="AQ106" s="198">
        <f t="shared" si="42"/>
        <v>46059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33154</v>
      </c>
      <c r="B107" s="197">
        <f t="shared" si="47"/>
        <v>74957</v>
      </c>
      <c r="C107" s="198" t="str">
        <f t="shared" si="48"/>
        <v/>
      </c>
      <c r="D107" s="197" t="str">
        <f t="shared" si="49"/>
        <v>SLC</v>
      </c>
      <c r="E107" s="197" t="str">
        <f t="shared" si="50"/>
        <v>CHR</v>
      </c>
      <c r="F107" s="197" t="str">
        <f t="shared" si="51"/>
        <v/>
      </c>
      <c r="G107" s="197">
        <f t="shared" si="52"/>
        <v>74957</v>
      </c>
      <c r="H107" s="200">
        <v>7</v>
      </c>
      <c r="I107" s="197">
        <f t="shared" ref="I107:J117" si="53">IF(K13="","",K13)</f>
        <v>33165</v>
      </c>
      <c r="J107" s="197">
        <f t="shared" si="53"/>
        <v>75681</v>
      </c>
      <c r="K107" s="198">
        <f t="shared" ref="K107:K117" si="54">IF(K13="","",$J$3)</f>
        <v>46055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33184</v>
      </c>
      <c r="R107" s="197">
        <f t="shared" si="59"/>
        <v>75673</v>
      </c>
      <c r="S107" s="198">
        <f t="shared" ref="S107:S117" si="60">IF(T13="","",$S$3)</f>
        <v>46056</v>
      </c>
      <c r="T107" s="197" t="str">
        <f t="shared" ref="T107:T117" si="61">IF(S13="","",S13)</f>
        <v>SLC</v>
      </c>
      <c r="U107" s="197" t="str">
        <f t="shared" ref="U107:U117" si="62">IF(W13="","",W13)</f>
        <v>MAY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33202</v>
      </c>
      <c r="Z107" s="197">
        <f t="shared" si="29"/>
        <v>75703</v>
      </c>
      <c r="AA107" s="198">
        <f t="shared" si="30"/>
        <v>46057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33221</v>
      </c>
      <c r="AH107" s="197">
        <f t="shared" si="35"/>
        <v>75689</v>
      </c>
      <c r="AI107" s="198">
        <f t="shared" si="36"/>
        <v>46058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33240</v>
      </c>
      <c r="AP107" s="197">
        <f t="shared" si="41"/>
        <v>75616</v>
      </c>
      <c r="AQ107" s="198">
        <f t="shared" si="42"/>
        <v>46059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33155</v>
      </c>
      <c r="B108" s="197">
        <f t="shared" si="47"/>
        <v>4501344331</v>
      </c>
      <c r="C108" s="198" t="str">
        <f t="shared" si="48"/>
        <v/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4501344331</v>
      </c>
      <c r="H108" s="200">
        <v>8</v>
      </c>
      <c r="I108" s="197">
        <f t="shared" si="53"/>
        <v>33166</v>
      </c>
      <c r="J108" s="197">
        <f t="shared" si="53"/>
        <v>75682</v>
      </c>
      <c r="K108" s="198">
        <f t="shared" si="54"/>
        <v>46055</v>
      </c>
      <c r="L108" s="197" t="str">
        <f t="shared" si="55"/>
        <v>SLC</v>
      </c>
      <c r="M108" s="197" t="str">
        <f t="shared" si="56"/>
        <v>HANDY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33185</v>
      </c>
      <c r="R108" s="197">
        <f t="shared" si="59"/>
        <v>75675</v>
      </c>
      <c r="S108" s="198">
        <f t="shared" si="60"/>
        <v>46056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33203</v>
      </c>
      <c r="Z108" s="197">
        <f t="shared" si="29"/>
        <v>75704</v>
      </c>
      <c r="AA108" s="198">
        <f t="shared" si="30"/>
        <v>46057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33222</v>
      </c>
      <c r="AH108" s="197">
        <f t="shared" si="35"/>
        <v>75690</v>
      </c>
      <c r="AI108" s="198">
        <f t="shared" si="36"/>
        <v>46058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33241</v>
      </c>
      <c r="AP108" s="197">
        <f t="shared" si="41"/>
        <v>75617</v>
      </c>
      <c r="AQ108" s="198">
        <f t="shared" si="42"/>
        <v>46059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>
        <f t="shared" si="47"/>
        <v>33156</v>
      </c>
      <c r="B109" s="197">
        <f t="shared" si="47"/>
        <v>4501344332</v>
      </c>
      <c r="C109" s="198" t="str">
        <f t="shared" si="48"/>
        <v/>
      </c>
      <c r="D109" s="197" t="str">
        <f t="shared" si="49"/>
        <v>IDF</v>
      </c>
      <c r="E109" s="197" t="str">
        <f t="shared" si="50"/>
        <v/>
      </c>
      <c r="F109" s="197" t="str">
        <f t="shared" si="51"/>
        <v/>
      </c>
      <c r="G109" s="197">
        <f t="shared" si="52"/>
        <v>4501344332</v>
      </c>
      <c r="H109" s="200">
        <v>9</v>
      </c>
      <c r="I109" s="197">
        <f t="shared" si="53"/>
        <v>33167</v>
      </c>
      <c r="J109" s="197">
        <f t="shared" si="53"/>
        <v>75683</v>
      </c>
      <c r="K109" s="198">
        <f t="shared" si="54"/>
        <v>46055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33186</v>
      </c>
      <c r="R109" s="197">
        <f t="shared" si="59"/>
        <v>75676</v>
      </c>
      <c r="S109" s="198">
        <f t="shared" si="60"/>
        <v>46056</v>
      </c>
      <c r="T109" s="197" t="str">
        <f t="shared" si="61"/>
        <v>SLC</v>
      </c>
      <c r="U109" s="197" t="str">
        <f t="shared" si="62"/>
        <v>INTEGRITY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33206</v>
      </c>
      <c r="Z109" s="197">
        <f t="shared" si="65"/>
        <v>75708</v>
      </c>
      <c r="AA109" s="198">
        <f t="shared" ref="AA109:AA122" si="66">IF(B44="","",$A$32)</f>
        <v>46057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33225</v>
      </c>
      <c r="AH109" s="197">
        <f t="shared" si="71"/>
        <v>75693</v>
      </c>
      <c r="AI109" s="198">
        <f t="shared" ref="AI109:AI122" si="72">IF(K44="","",$J$32)</f>
        <v>46058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33244</v>
      </c>
      <c r="AP109" s="197">
        <f t="shared" si="77"/>
        <v>75621</v>
      </c>
      <c r="AQ109" s="198">
        <f t="shared" ref="AQ109:AQ122" si="78">IF(T44="","",$S$32)</f>
        <v>46059</v>
      </c>
      <c r="AR109" s="197" t="str">
        <f t="shared" ref="AR109:AR122" si="79">IF(S44="","",S44)</f>
        <v>SLC</v>
      </c>
      <c r="AS109" s="197" t="str">
        <f t="shared" ref="AS109:AS122" si="80">IF(W44="","",W44)</f>
        <v>MAY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33168</v>
      </c>
      <c r="J110" s="197">
        <f t="shared" si="53"/>
        <v>75686</v>
      </c>
      <c r="K110" s="198">
        <f t="shared" si="54"/>
        <v>46055</v>
      </c>
      <c r="L110" s="197" t="str">
        <f t="shared" si="55"/>
        <v>SLC</v>
      </c>
      <c r="M110" s="197" t="str">
        <f t="shared" si="56"/>
        <v>MAY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33187</v>
      </c>
      <c r="R110" s="197">
        <f t="shared" si="59"/>
        <v>75677</v>
      </c>
      <c r="S110" s="198">
        <f t="shared" si="60"/>
        <v>46056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33207</v>
      </c>
      <c r="Z110" s="197">
        <f t="shared" si="65"/>
        <v>75709</v>
      </c>
      <c r="AA110" s="198">
        <f t="shared" si="66"/>
        <v>46057</v>
      </c>
      <c r="AB110" s="197" t="str">
        <f t="shared" si="67"/>
        <v>SLC</v>
      </c>
      <c r="AC110" s="197" t="str">
        <f t="shared" si="68"/>
        <v>HANDY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33226</v>
      </c>
      <c r="AH110" s="197">
        <f t="shared" si="71"/>
        <v>75694</v>
      </c>
      <c r="AI110" s="198">
        <f t="shared" si="72"/>
        <v>46058</v>
      </c>
      <c r="AJ110" s="197" t="str">
        <f t="shared" si="73"/>
        <v>SLC</v>
      </c>
      <c r="AK110" s="197" t="str">
        <f t="shared" si="74"/>
        <v>HANDY</v>
      </c>
      <c r="AL110" s="197" t="str">
        <f t="shared" si="75"/>
        <v/>
      </c>
      <c r="AM110" s="197" t="str">
        <f t="shared" si="76"/>
        <v/>
      </c>
      <c r="AO110" s="197">
        <f t="shared" si="77"/>
        <v>33245</v>
      </c>
      <c r="AP110" s="197">
        <f t="shared" si="77"/>
        <v>75622</v>
      </c>
      <c r="AQ110" s="198">
        <f t="shared" si="78"/>
        <v>46059</v>
      </c>
      <c r="AR110" s="197" t="str">
        <f t="shared" si="79"/>
        <v>SLC</v>
      </c>
      <c r="AS110" s="197" t="str">
        <f t="shared" si="80"/>
        <v>MAY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33169</v>
      </c>
      <c r="J111" s="197">
        <f t="shared" si="53"/>
        <v>75687</v>
      </c>
      <c r="K111" s="198">
        <f t="shared" si="54"/>
        <v>46055</v>
      </c>
      <c r="L111" s="197" t="str">
        <f t="shared" si="55"/>
        <v>SLC</v>
      </c>
      <c r="M111" s="197" t="str">
        <f t="shared" si="56"/>
        <v xml:space="preserve">IDEAL 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33188</v>
      </c>
      <c r="R111" s="197">
        <f t="shared" si="59"/>
        <v>75678</v>
      </c>
      <c r="S111" s="198" t="b">
        <f>Y17=IF(T17="","",$S$3)</f>
        <v>0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33208</v>
      </c>
      <c r="Z111" s="197">
        <f t="shared" si="65"/>
        <v>75710</v>
      </c>
      <c r="AA111" s="198">
        <f t="shared" si="66"/>
        <v>46057</v>
      </c>
      <c r="AB111" s="197" t="str">
        <f t="shared" si="67"/>
        <v>SLC</v>
      </c>
      <c r="AC111" s="197" t="str">
        <f t="shared" si="68"/>
        <v>MAY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33227</v>
      </c>
      <c r="AH111" s="197">
        <f t="shared" si="71"/>
        <v>75696</v>
      </c>
      <c r="AI111" s="198">
        <f t="shared" si="72"/>
        <v>46058</v>
      </c>
      <c r="AJ111" s="197" t="str">
        <f t="shared" si="73"/>
        <v>SLC</v>
      </c>
      <c r="AK111" s="197" t="str">
        <f t="shared" si="74"/>
        <v>MAY</v>
      </c>
      <c r="AL111" s="197" t="str">
        <f t="shared" si="75"/>
        <v/>
      </c>
      <c r="AM111" s="197" t="str">
        <f t="shared" si="76"/>
        <v/>
      </c>
      <c r="AO111" s="197">
        <f t="shared" si="77"/>
        <v>33246</v>
      </c>
      <c r="AP111" s="197">
        <f t="shared" si="77"/>
        <v>75623</v>
      </c>
      <c r="AQ111" s="198">
        <f t="shared" si="78"/>
        <v>46059</v>
      </c>
      <c r="AR111" s="197" t="str">
        <f t="shared" si="79"/>
        <v>SLC</v>
      </c>
      <c r="AS111" s="197" t="str">
        <f t="shared" si="80"/>
        <v>IDEAL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33170</v>
      </c>
      <c r="J112" s="197">
        <f t="shared" si="53"/>
        <v>75695</v>
      </c>
      <c r="K112" s="198">
        <f t="shared" si="54"/>
        <v>46055</v>
      </c>
      <c r="L112" s="197" t="str">
        <f t="shared" si="55"/>
        <v>SLC</v>
      </c>
      <c r="M112" s="197" t="str">
        <f t="shared" si="56"/>
        <v xml:space="preserve">IDEAL 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33190</v>
      </c>
      <c r="R112" s="197" t="str">
        <f t="shared" si="59"/>
        <v/>
      </c>
      <c r="S112" s="198">
        <f t="shared" si="60"/>
        <v>46056</v>
      </c>
      <c r="T112" s="197" t="str">
        <f t="shared" si="61"/>
        <v>GUTZY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33209</v>
      </c>
      <c r="Z112" s="197">
        <f t="shared" si="65"/>
        <v>75711</v>
      </c>
      <c r="AA112" s="198">
        <f t="shared" si="66"/>
        <v>46057</v>
      </c>
      <c r="AB112" s="197" t="str">
        <f t="shared" si="67"/>
        <v>SLC</v>
      </c>
      <c r="AC112" s="197" t="str">
        <f t="shared" si="68"/>
        <v>INTEGRITY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33228</v>
      </c>
      <c r="AH112" s="197">
        <f t="shared" si="71"/>
        <v>75697</v>
      </c>
      <c r="AI112" s="198">
        <f t="shared" si="72"/>
        <v>46058</v>
      </c>
      <c r="AJ112" s="197" t="str">
        <f t="shared" si="73"/>
        <v>SLC</v>
      </c>
      <c r="AK112" s="197" t="str">
        <f t="shared" si="74"/>
        <v>MAY</v>
      </c>
      <c r="AL112" s="197" t="str">
        <f t="shared" si="75"/>
        <v/>
      </c>
      <c r="AM112" s="197" t="str">
        <f t="shared" si="76"/>
        <v/>
      </c>
      <c r="AO112" s="197">
        <f t="shared" si="77"/>
        <v>33247</v>
      </c>
      <c r="AP112" s="197">
        <f t="shared" si="77"/>
        <v>75624</v>
      </c>
      <c r="AQ112" s="198">
        <f t="shared" si="78"/>
        <v>46059</v>
      </c>
      <c r="AR112" s="197" t="str">
        <f t="shared" si="79"/>
        <v>SLC</v>
      </c>
      <c r="AS112" s="197" t="str">
        <f t="shared" si="80"/>
        <v>IDEAL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33171</v>
      </c>
      <c r="J113" s="197">
        <f t="shared" si="53"/>
        <v>75706</v>
      </c>
      <c r="K113" s="198">
        <f t="shared" si="54"/>
        <v>46055</v>
      </c>
      <c r="L113" s="197" t="str">
        <f t="shared" si="55"/>
        <v>SLC</v>
      </c>
      <c r="M113" s="197" t="str">
        <f t="shared" si="56"/>
        <v>CHR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33191</v>
      </c>
      <c r="R113" s="197" t="str">
        <f t="shared" si="59"/>
        <v/>
      </c>
      <c r="S113" s="198">
        <f t="shared" si="60"/>
        <v>46056</v>
      </c>
      <c r="T113" s="197" t="str">
        <f t="shared" si="61"/>
        <v>GUTZY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33210</v>
      </c>
      <c r="Z113" s="197">
        <f t="shared" si="65"/>
        <v>75712</v>
      </c>
      <c r="AA113" s="198">
        <f t="shared" si="66"/>
        <v>46057</v>
      </c>
      <c r="AB113" s="197" t="str">
        <f t="shared" si="67"/>
        <v>SLC</v>
      </c>
      <c r="AC113" s="197" t="str">
        <f t="shared" si="68"/>
        <v>MAY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33229</v>
      </c>
      <c r="AH113" s="197">
        <f t="shared" si="71"/>
        <v>75698</v>
      </c>
      <c r="AI113" s="198">
        <f t="shared" si="72"/>
        <v>46058</v>
      </c>
      <c r="AJ113" s="197" t="str">
        <f t="shared" si="73"/>
        <v>SLC</v>
      </c>
      <c r="AK113" s="197" t="str">
        <f t="shared" si="74"/>
        <v>IDEAL</v>
      </c>
      <c r="AL113" s="197" t="str">
        <f t="shared" si="75"/>
        <v/>
      </c>
      <c r="AM113" s="197" t="str">
        <f t="shared" si="76"/>
        <v/>
      </c>
      <c r="AO113" s="197">
        <f t="shared" si="77"/>
        <v>33248</v>
      </c>
      <c r="AP113" s="197">
        <f t="shared" si="77"/>
        <v>75625</v>
      </c>
      <c r="AQ113" s="198">
        <f t="shared" si="78"/>
        <v>46059</v>
      </c>
      <c r="AR113" s="197" t="str">
        <f t="shared" si="79"/>
        <v>SLC</v>
      </c>
      <c r="AS113" s="197" t="str">
        <f t="shared" si="80"/>
        <v>CHR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33172</v>
      </c>
      <c r="J114" s="197">
        <f t="shared" si="53"/>
        <v>75639</v>
      </c>
      <c r="K114" s="198">
        <f t="shared" si="54"/>
        <v>46055</v>
      </c>
      <c r="L114" s="197" t="str">
        <f t="shared" si="55"/>
        <v>LCP</v>
      </c>
      <c r="M114" s="197" t="str">
        <f t="shared" si="56"/>
        <v>INTEGRITY</v>
      </c>
      <c r="N114" s="197">
        <f t="shared" si="57"/>
        <v>280169</v>
      </c>
      <c r="O114" s="197" t="str">
        <f t="shared" si="58"/>
        <v/>
      </c>
      <c r="P114" s="200"/>
      <c r="Q114" s="197">
        <f t="shared" si="59"/>
        <v>33192</v>
      </c>
      <c r="R114" s="197">
        <f t="shared" si="59"/>
        <v>75637</v>
      </c>
      <c r="S114" s="198">
        <f t="shared" si="60"/>
        <v>46056</v>
      </c>
      <c r="T114" s="197" t="str">
        <f t="shared" si="61"/>
        <v>LCP</v>
      </c>
      <c r="U114" s="197" t="str">
        <f t="shared" si="62"/>
        <v>INTEGRITY</v>
      </c>
      <c r="V114" s="197">
        <f t="shared" si="63"/>
        <v>280169</v>
      </c>
      <c r="W114" s="197" t="str">
        <f t="shared" si="64"/>
        <v/>
      </c>
      <c r="X114" s="200"/>
      <c r="Y114" s="197">
        <f t="shared" si="65"/>
        <v>33211</v>
      </c>
      <c r="Z114" s="197">
        <f t="shared" si="65"/>
        <v>75713</v>
      </c>
      <c r="AA114" s="198">
        <f t="shared" si="66"/>
        <v>46057</v>
      </c>
      <c r="AB114" s="197" t="str">
        <f t="shared" si="67"/>
        <v>SLC</v>
      </c>
      <c r="AC114" s="197" t="str">
        <f t="shared" si="68"/>
        <v>IDEAL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33230</v>
      </c>
      <c r="AH114" s="197">
        <f t="shared" si="71"/>
        <v>75699</v>
      </c>
      <c r="AI114" s="198">
        <f t="shared" si="72"/>
        <v>46058</v>
      </c>
      <c r="AJ114" s="197" t="str">
        <f t="shared" si="73"/>
        <v>SLC</v>
      </c>
      <c r="AK114" s="197" t="str">
        <f t="shared" si="74"/>
        <v>IDEAL</v>
      </c>
      <c r="AL114" s="197" t="str">
        <f t="shared" si="75"/>
        <v/>
      </c>
      <c r="AM114" s="197" t="str">
        <f t="shared" si="76"/>
        <v/>
      </c>
      <c r="AO114" s="197">
        <f t="shared" si="77"/>
        <v>33249</v>
      </c>
      <c r="AP114" s="197">
        <f t="shared" si="77"/>
        <v>75626</v>
      </c>
      <c r="AQ114" s="198">
        <f t="shared" si="78"/>
        <v>46059</v>
      </c>
      <c r="AR114" s="197" t="str">
        <f t="shared" si="79"/>
        <v>SLC</v>
      </c>
      <c r="AS114" s="197" t="str">
        <f t="shared" si="80"/>
        <v>CHR</v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33173</v>
      </c>
      <c r="J115" s="197">
        <f t="shared" si="53"/>
        <v>75640</v>
      </c>
      <c r="K115" s="198">
        <f t="shared" si="54"/>
        <v>46055</v>
      </c>
      <c r="L115" s="197" t="str">
        <f t="shared" si="55"/>
        <v>LCP</v>
      </c>
      <c r="M115" s="197" t="str">
        <f t="shared" si="56"/>
        <v>INTEGRITY</v>
      </c>
      <c r="N115" s="197">
        <f t="shared" si="57"/>
        <v>280169</v>
      </c>
      <c r="O115" s="197" t="str">
        <f t="shared" si="58"/>
        <v/>
      </c>
      <c r="P115" s="200"/>
      <c r="Q115" s="197">
        <f t="shared" si="59"/>
        <v>33193</v>
      </c>
      <c r="R115" s="197">
        <f t="shared" si="59"/>
        <v>75638</v>
      </c>
      <c r="S115" s="198">
        <f t="shared" si="60"/>
        <v>46056</v>
      </c>
      <c r="T115" s="197" t="str">
        <f t="shared" si="61"/>
        <v>LCP</v>
      </c>
      <c r="U115" s="197" t="str">
        <f t="shared" si="62"/>
        <v>INTEGRITY</v>
      </c>
      <c r="V115" s="197">
        <f t="shared" si="63"/>
        <v>280169</v>
      </c>
      <c r="W115" s="197" t="str">
        <f t="shared" si="64"/>
        <v/>
      </c>
      <c r="X115" s="200"/>
      <c r="Y115" s="197">
        <f t="shared" si="65"/>
        <v>33212</v>
      </c>
      <c r="Z115" s="197">
        <f t="shared" si="65"/>
        <v>75714</v>
      </c>
      <c r="AA115" s="198">
        <f t="shared" si="66"/>
        <v>46057</v>
      </c>
      <c r="AB115" s="197" t="str">
        <f t="shared" si="67"/>
        <v>SLC</v>
      </c>
      <c r="AC115" s="197" t="str">
        <f t="shared" si="68"/>
        <v>IDEAL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33231</v>
      </c>
      <c r="AH115" s="197" t="str">
        <f t="shared" si="71"/>
        <v/>
      </c>
      <c r="AI115" s="198">
        <f t="shared" si="72"/>
        <v>46058</v>
      </c>
      <c r="AJ115" s="197" t="str">
        <f t="shared" si="73"/>
        <v>GUTZY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33250</v>
      </c>
      <c r="AP115" s="197">
        <f t="shared" si="77"/>
        <v>75627</v>
      </c>
      <c r="AQ115" s="198">
        <f t="shared" si="78"/>
        <v>46059</v>
      </c>
      <c r="AR115" s="197" t="str">
        <f t="shared" si="79"/>
        <v>SLC</v>
      </c>
      <c r="AS115" s="197" t="str">
        <f t="shared" si="80"/>
        <v>CHR</v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>
        <f t="shared" si="53"/>
        <v>33174</v>
      </c>
      <c r="J116" s="197">
        <f t="shared" si="53"/>
        <v>4501344607</v>
      </c>
      <c r="K116" s="198">
        <f t="shared" si="54"/>
        <v>46055</v>
      </c>
      <c r="L116" s="197" t="str">
        <f t="shared" si="55"/>
        <v>IDF</v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33194</v>
      </c>
      <c r="R116" s="197">
        <f t="shared" si="59"/>
        <v>4501344605</v>
      </c>
      <c r="S116" s="198">
        <f t="shared" si="60"/>
        <v>46056</v>
      </c>
      <c r="T116" s="197" t="str">
        <f t="shared" si="61"/>
        <v>IDF</v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32470</v>
      </c>
      <c r="Z116" s="197">
        <f t="shared" si="65"/>
        <v>4501345131</v>
      </c>
      <c r="AA116" s="198">
        <f t="shared" si="66"/>
        <v>46057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33232</v>
      </c>
      <c r="AH116" s="197">
        <f t="shared" si="71"/>
        <v>4501345488</v>
      </c>
      <c r="AI116" s="198">
        <f t="shared" si="72"/>
        <v>46058</v>
      </c>
      <c r="AJ116" s="197" t="str">
        <f t="shared" si="73"/>
        <v>IDF</v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>
        <f t="shared" si="77"/>
        <v>33251</v>
      </c>
      <c r="AP116" s="197">
        <f t="shared" si="77"/>
        <v>4501345734</v>
      </c>
      <c r="AQ116" s="198">
        <f t="shared" si="78"/>
        <v>46059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>
        <f t="shared" si="53"/>
        <v>33175</v>
      </c>
      <c r="J117" s="197">
        <f t="shared" si="53"/>
        <v>4501344608</v>
      </c>
      <c r="K117" s="198">
        <f t="shared" si="54"/>
        <v>46055</v>
      </c>
      <c r="L117" s="197" t="str">
        <f t="shared" si="55"/>
        <v>IDF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33195</v>
      </c>
      <c r="R117" s="197">
        <f t="shared" si="59"/>
        <v>4501345173</v>
      </c>
      <c r="S117" s="198">
        <f t="shared" si="60"/>
        <v>46056</v>
      </c>
      <c r="T117" s="197" t="str">
        <f t="shared" si="61"/>
        <v>IDF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33214</v>
      </c>
      <c r="Z117" s="197">
        <f t="shared" si="65"/>
        <v>4501345132</v>
      </c>
      <c r="AA117" s="198">
        <f t="shared" si="66"/>
        <v>46057</v>
      </c>
      <c r="AB117" s="197" t="str">
        <f t="shared" si="67"/>
        <v>IDF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33233</v>
      </c>
      <c r="AH117" s="197">
        <f t="shared" si="71"/>
        <v>4501345490</v>
      </c>
      <c r="AI117" s="198">
        <f t="shared" si="72"/>
        <v>46058</v>
      </c>
      <c r="AJ117" s="197" t="str">
        <f t="shared" si="73"/>
        <v>IDF</v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>
        <f t="shared" si="77"/>
        <v>33252</v>
      </c>
      <c r="AP117" s="197">
        <f t="shared" si="77"/>
        <v>4501345751</v>
      </c>
      <c r="AQ117" s="198">
        <f t="shared" si="78"/>
        <v>46059</v>
      </c>
      <c r="AR117" s="197" t="str">
        <f t="shared" si="79"/>
        <v>IDF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 t="str">
        <f t="shared" ref="I118:J121" si="84">IF(K25="","",K25)</f>
        <v/>
      </c>
      <c r="J118" s="197" t="str">
        <f t="shared" si="84"/>
        <v/>
      </c>
      <c r="K118" s="198" t="str">
        <f>IF(K25="","",$J$3)</f>
        <v/>
      </c>
      <c r="L118" s="197" t="str">
        <f>IF(J25="","",J25)</f>
        <v/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 t="str">
        <f t="shared" ref="Q118:R121" si="85">IF(T25="","",T25)</f>
        <v/>
      </c>
      <c r="R118" s="197" t="str">
        <f t="shared" si="85"/>
        <v/>
      </c>
      <c r="S118" s="198" t="str">
        <f>IF(T25="","",$S$3)</f>
        <v/>
      </c>
      <c r="T118" s="197" t="str">
        <f>IF(S25="","",S25)</f>
        <v/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30039782</v>
      </c>
      <c r="AH118" s="197" t="str">
        <f t="shared" si="71"/>
        <v>AMCOR</v>
      </c>
      <c r="AI118" s="198">
        <f t="shared" si="72"/>
        <v>46058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>5 PALLETS</v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30039665</v>
      </c>
      <c r="J119" s="197" t="str">
        <f t="shared" si="84"/>
        <v>AMCOR</v>
      </c>
      <c r="K119" s="198">
        <f>IF(K26="","",$J$3)</f>
        <v>46055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/>
      </c>
      <c r="R119" s="197" t="str">
        <f t="shared" si="85"/>
        <v/>
      </c>
      <c r="S119" s="198" t="str">
        <f>IF(T26="","",$S$3)</f>
        <v/>
      </c>
      <c r="T119" s="197" t="str">
        <f>IF(S26="","",S26)</f>
        <v/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30039776</v>
      </c>
      <c r="AH119" s="197" t="str">
        <f t="shared" si="71"/>
        <v>SCHOLLE</v>
      </c>
      <c r="AI119" s="198">
        <f t="shared" si="72"/>
        <v>46058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30039816</v>
      </c>
      <c r="AP119" s="197" t="str">
        <f t="shared" si="77"/>
        <v>PCA</v>
      </c>
      <c r="AQ119" s="198">
        <f t="shared" si="78"/>
        <v>46059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30039710</v>
      </c>
      <c r="J120" s="197" t="str">
        <f t="shared" si="84"/>
        <v>PCA</v>
      </c>
      <c r="K120" s="198">
        <f>IF(K27="","",$J$3)</f>
        <v>46055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30039798</v>
      </c>
      <c r="R120" s="197" t="str">
        <f t="shared" si="85"/>
        <v>GPI</v>
      </c>
      <c r="S120" s="198">
        <f>IF(T27="","",$S$3)</f>
        <v>46056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30039786</v>
      </c>
      <c r="Z120" s="197" t="str">
        <f t="shared" si="65"/>
        <v>GPI</v>
      </c>
      <c r="AA120" s="198">
        <f t="shared" si="66"/>
        <v>46057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30039830</v>
      </c>
      <c r="AH120" s="197" t="str">
        <f t="shared" si="71"/>
        <v>PCA</v>
      </c>
      <c r="AI120" s="198">
        <f t="shared" si="72"/>
        <v>46058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30039688</v>
      </c>
      <c r="AP120" s="197" t="str">
        <f t="shared" si="77"/>
        <v>CAPS</v>
      </c>
      <c r="AQ120" s="198">
        <f t="shared" si="78"/>
        <v>46059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30039704</v>
      </c>
      <c r="J121" s="197" t="str">
        <f t="shared" si="84"/>
        <v>CHEP</v>
      </c>
      <c r="K121" s="198">
        <f>IF(K28="","",$J$3)</f>
        <v>46055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30039705</v>
      </c>
      <c r="R121" s="197" t="str">
        <f t="shared" si="85"/>
        <v>CHEP</v>
      </c>
      <c r="S121" s="198">
        <f>IF(T28="","",$S$3)</f>
        <v>46056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30039706</v>
      </c>
      <c r="Z121" s="197" t="str">
        <f t="shared" si="65"/>
        <v>CHEP</v>
      </c>
      <c r="AA121" s="198">
        <f t="shared" si="66"/>
        <v>46057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30039707</v>
      </c>
      <c r="AH121" s="197" t="str">
        <f t="shared" si="71"/>
        <v>CHEP</v>
      </c>
      <c r="AI121" s="198">
        <f t="shared" si="72"/>
        <v>46058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>
        <f t="shared" si="77"/>
        <v>30039708</v>
      </c>
      <c r="AP121" s="197" t="str">
        <f t="shared" si="77"/>
        <v>CHEP</v>
      </c>
      <c r="AQ121" s="198">
        <f t="shared" si="78"/>
        <v>46059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30039814</v>
      </c>
      <c r="Z122" s="197" t="str">
        <f t="shared" si="65"/>
        <v>PCA</v>
      </c>
      <c r="AA122" s="198">
        <f t="shared" si="66"/>
        <v>46057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30039811</v>
      </c>
      <c r="AH122" s="197" t="str">
        <f t="shared" si="71"/>
        <v>GPI</v>
      </c>
      <c r="AI122" s="198">
        <f t="shared" si="72"/>
        <v>46058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30039976</v>
      </c>
      <c r="AP122" s="197" t="str">
        <f t="shared" si="77"/>
        <v>GPI</v>
      </c>
      <c r="AQ122" s="198">
        <f t="shared" si="78"/>
        <v>46059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74945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74947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74948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74950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74951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74952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74955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74956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74957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4501344331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4501344332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75662</v>
      </c>
      <c r="B153" s="202">
        <f t="shared" si="94"/>
        <v>0</v>
      </c>
    </row>
    <row r="154" spans="1:45" x14ac:dyDescent="0.25">
      <c r="A154" s="200">
        <f t="shared" si="93"/>
        <v>75664</v>
      </c>
      <c r="B154" s="202">
        <f t="shared" si="94"/>
        <v>0</v>
      </c>
    </row>
    <row r="155" spans="1:45" x14ac:dyDescent="0.25">
      <c r="A155" s="200">
        <f t="shared" si="93"/>
        <v>75688</v>
      </c>
      <c r="B155" s="202">
        <f t="shared" si="94"/>
        <v>0</v>
      </c>
    </row>
    <row r="156" spans="1:45" x14ac:dyDescent="0.25">
      <c r="A156" s="200">
        <f t="shared" si="93"/>
        <v>75700</v>
      </c>
      <c r="B156" s="202">
        <f t="shared" si="94"/>
        <v>0</v>
      </c>
    </row>
    <row r="157" spans="1:45" x14ac:dyDescent="0.25">
      <c r="A157" s="200">
        <f t="shared" si="93"/>
        <v>75701</v>
      </c>
      <c r="B157" s="202">
        <f t="shared" si="94"/>
        <v>0</v>
      </c>
    </row>
    <row r="158" spans="1:45" x14ac:dyDescent="0.25">
      <c r="A158" s="200">
        <f t="shared" si="93"/>
        <v>75702</v>
      </c>
      <c r="B158" s="202">
        <f t="shared" si="94"/>
        <v>0</v>
      </c>
    </row>
    <row r="159" spans="1:45" x14ac:dyDescent="0.25">
      <c r="A159" s="200">
        <f t="shared" si="93"/>
        <v>75703</v>
      </c>
      <c r="B159" s="202">
        <f t="shared" si="94"/>
        <v>0</v>
      </c>
    </row>
    <row r="160" spans="1:45" x14ac:dyDescent="0.25">
      <c r="A160" s="200">
        <f t="shared" si="93"/>
        <v>75704</v>
      </c>
      <c r="B160" s="202">
        <f t="shared" si="94"/>
        <v>0</v>
      </c>
    </row>
    <row r="161" spans="1:2" x14ac:dyDescent="0.25">
      <c r="A161" s="200">
        <f t="shared" ref="A161:A174" si="95">C44</f>
        <v>75708</v>
      </c>
      <c r="B161" s="202">
        <f t="shared" ref="B161:B174" si="96">F44</f>
        <v>0</v>
      </c>
    </row>
    <row r="162" spans="1:2" x14ac:dyDescent="0.25">
      <c r="A162" s="200">
        <f t="shared" si="95"/>
        <v>75709</v>
      </c>
      <c r="B162" s="202">
        <f t="shared" si="96"/>
        <v>0</v>
      </c>
    </row>
    <row r="163" spans="1:2" x14ac:dyDescent="0.25">
      <c r="A163" s="200">
        <f t="shared" si="95"/>
        <v>75710</v>
      </c>
      <c r="B163" s="202">
        <f t="shared" si="96"/>
        <v>0</v>
      </c>
    </row>
    <row r="164" spans="1:2" x14ac:dyDescent="0.25">
      <c r="A164" s="200">
        <f t="shared" si="95"/>
        <v>75711</v>
      </c>
      <c r="B164" s="202">
        <f t="shared" si="96"/>
        <v>0</v>
      </c>
    </row>
    <row r="165" spans="1:2" x14ac:dyDescent="0.25">
      <c r="A165" s="200">
        <f t="shared" si="95"/>
        <v>75712</v>
      </c>
      <c r="B165" s="202">
        <f t="shared" si="96"/>
        <v>0</v>
      </c>
    </row>
    <row r="166" spans="1:2" x14ac:dyDescent="0.25">
      <c r="A166" s="200">
        <f t="shared" si="95"/>
        <v>75713</v>
      </c>
      <c r="B166" s="202">
        <f t="shared" si="96"/>
        <v>0</v>
      </c>
    </row>
    <row r="167" spans="1:2" x14ac:dyDescent="0.25">
      <c r="A167" s="200">
        <f t="shared" si="95"/>
        <v>75714</v>
      </c>
      <c r="B167" s="202">
        <f t="shared" si="96"/>
        <v>0</v>
      </c>
    </row>
    <row r="168" spans="1:2" x14ac:dyDescent="0.25">
      <c r="A168" s="200">
        <f t="shared" si="95"/>
        <v>4501345131</v>
      </c>
      <c r="B168" s="202">
        <f t="shared" si="96"/>
        <v>0</v>
      </c>
    </row>
    <row r="169" spans="1:2" x14ac:dyDescent="0.25">
      <c r="A169" s="200">
        <f t="shared" si="95"/>
        <v>4501345132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 t="str">
        <f t="shared" si="95"/>
        <v>GPI</v>
      </c>
      <c r="B172" s="202">
        <f t="shared" si="96"/>
        <v>0</v>
      </c>
    </row>
    <row r="173" spans="1:2" x14ac:dyDescent="0.25">
      <c r="A173" s="200" t="str">
        <f t="shared" si="95"/>
        <v>CHEP</v>
      </c>
      <c r="B173" s="202">
        <f t="shared" si="96"/>
        <v>0</v>
      </c>
    </row>
    <row r="174" spans="1:2" x14ac:dyDescent="0.25">
      <c r="A174" s="200" t="str">
        <f t="shared" si="95"/>
        <v>PCA</v>
      </c>
      <c r="B174" s="202" t="str">
        <f t="shared" si="96"/>
        <v>1PM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75608</v>
      </c>
      <c r="B176" s="203">
        <f t="shared" ref="B176:B181" si="98">O5</f>
        <v>0</v>
      </c>
    </row>
    <row r="177" spans="1:2" x14ac:dyDescent="0.25">
      <c r="A177" s="129">
        <f t="shared" si="97"/>
        <v>75619</v>
      </c>
      <c r="B177" s="203">
        <f t="shared" si="98"/>
        <v>0</v>
      </c>
    </row>
    <row r="178" spans="1:2" x14ac:dyDescent="0.25">
      <c r="A178" s="129">
        <f t="shared" si="97"/>
        <v>75630</v>
      </c>
      <c r="B178" s="203">
        <f t="shared" si="98"/>
        <v>0</v>
      </c>
    </row>
    <row r="179" spans="1:2" x14ac:dyDescent="0.25">
      <c r="A179" s="129">
        <f t="shared" si="97"/>
        <v>75651</v>
      </c>
      <c r="B179" s="203">
        <f t="shared" si="98"/>
        <v>0</v>
      </c>
    </row>
    <row r="180" spans="1:2" x14ac:dyDescent="0.25">
      <c r="A180" s="129">
        <f t="shared" si="97"/>
        <v>75663</v>
      </c>
      <c r="B180" s="203">
        <f t="shared" si="98"/>
        <v>0</v>
      </c>
    </row>
    <row r="181" spans="1:2" x14ac:dyDescent="0.25">
      <c r="A181" s="129">
        <f t="shared" si="97"/>
        <v>75674</v>
      </c>
      <c r="B181" s="203">
        <f t="shared" si="98"/>
        <v>0</v>
      </c>
    </row>
    <row r="182" spans="1:2" x14ac:dyDescent="0.25">
      <c r="A182" s="129">
        <f t="shared" ref="A182:A192" si="99">L13</f>
        <v>75681</v>
      </c>
      <c r="B182" s="203">
        <f t="shared" ref="B182:B192" si="100">O13</f>
        <v>0</v>
      </c>
    </row>
    <row r="183" spans="1:2" x14ac:dyDescent="0.25">
      <c r="A183" s="129">
        <f t="shared" si="99"/>
        <v>75682</v>
      </c>
      <c r="B183" s="203">
        <f t="shared" si="100"/>
        <v>0</v>
      </c>
    </row>
    <row r="184" spans="1:2" x14ac:dyDescent="0.25">
      <c r="A184" s="129">
        <f t="shared" si="99"/>
        <v>75683</v>
      </c>
      <c r="B184" s="203">
        <f t="shared" si="100"/>
        <v>0</v>
      </c>
    </row>
    <row r="185" spans="1:2" x14ac:dyDescent="0.25">
      <c r="A185" s="129">
        <f t="shared" si="99"/>
        <v>75686</v>
      </c>
      <c r="B185" s="203">
        <f t="shared" si="100"/>
        <v>0</v>
      </c>
    </row>
    <row r="186" spans="1:2" x14ac:dyDescent="0.25">
      <c r="A186" s="129">
        <f t="shared" si="99"/>
        <v>75687</v>
      </c>
      <c r="B186" s="203">
        <f t="shared" si="100"/>
        <v>0</v>
      </c>
    </row>
    <row r="187" spans="1:2" x14ac:dyDescent="0.25">
      <c r="A187" s="129">
        <f t="shared" si="99"/>
        <v>75695</v>
      </c>
      <c r="B187" s="203">
        <f t="shared" si="100"/>
        <v>0</v>
      </c>
    </row>
    <row r="188" spans="1:2" x14ac:dyDescent="0.25">
      <c r="A188" s="129">
        <f t="shared" si="99"/>
        <v>75706</v>
      </c>
      <c r="B188" s="203">
        <f t="shared" si="100"/>
        <v>0</v>
      </c>
    </row>
    <row r="189" spans="1:2" x14ac:dyDescent="0.25">
      <c r="A189" s="129">
        <f t="shared" si="99"/>
        <v>75639</v>
      </c>
      <c r="B189" s="203">
        <f t="shared" si="100"/>
        <v>0</v>
      </c>
    </row>
    <row r="190" spans="1:2" x14ac:dyDescent="0.25">
      <c r="A190" s="129">
        <f t="shared" si="99"/>
        <v>75640</v>
      </c>
      <c r="B190" s="203">
        <f t="shared" si="100"/>
        <v>0</v>
      </c>
    </row>
    <row r="191" spans="1:2" x14ac:dyDescent="0.25">
      <c r="A191" s="129">
        <f t="shared" si="99"/>
        <v>4501344607</v>
      </c>
      <c r="B191" s="203">
        <f t="shared" si="100"/>
        <v>0</v>
      </c>
    </row>
    <row r="192" spans="1:2" x14ac:dyDescent="0.25">
      <c r="A192" s="129">
        <f t="shared" si="99"/>
        <v>4501344608</v>
      </c>
      <c r="B192" s="203">
        <f t="shared" si="100"/>
        <v>0</v>
      </c>
    </row>
    <row r="193" spans="1:2" x14ac:dyDescent="0.25">
      <c r="A193" s="129">
        <f>L25</f>
        <v>0</v>
      </c>
      <c r="B193" s="203">
        <f>O25</f>
        <v>0</v>
      </c>
    </row>
    <row r="194" spans="1:2" x14ac:dyDescent="0.25">
      <c r="A194" s="129" t="str">
        <f>L26</f>
        <v>AMCOR</v>
      </c>
      <c r="B194" s="203" t="str">
        <f>O26</f>
        <v>7AM</v>
      </c>
    </row>
    <row r="195" spans="1:2" x14ac:dyDescent="0.25">
      <c r="A195" s="129" t="str">
        <f>L27</f>
        <v>PCA</v>
      </c>
      <c r="B195" s="203" t="str">
        <f>O27</f>
        <v>8AM</v>
      </c>
    </row>
    <row r="196" spans="1:2" x14ac:dyDescent="0.25">
      <c r="A196" s="129" t="str">
        <f>L28</f>
        <v>CHEP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75628</v>
      </c>
      <c r="B202" s="203">
        <f t="shared" si="102"/>
        <v>0</v>
      </c>
    </row>
    <row r="203" spans="1:2" x14ac:dyDescent="0.25">
      <c r="A203" s="129">
        <f t="shared" si="101"/>
        <v>75629</v>
      </c>
      <c r="B203" s="203">
        <f t="shared" si="102"/>
        <v>0</v>
      </c>
    </row>
    <row r="204" spans="1:2" x14ac:dyDescent="0.25">
      <c r="A204" s="129">
        <f t="shared" si="101"/>
        <v>75631</v>
      </c>
      <c r="B204" s="203">
        <f t="shared" si="102"/>
        <v>0</v>
      </c>
    </row>
    <row r="205" spans="1:2" x14ac:dyDescent="0.25">
      <c r="A205" s="129">
        <f t="shared" si="101"/>
        <v>75632</v>
      </c>
      <c r="B205" s="203">
        <f t="shared" si="102"/>
        <v>0</v>
      </c>
    </row>
    <row r="206" spans="1:2" x14ac:dyDescent="0.25">
      <c r="A206" s="129">
        <f t="shared" si="101"/>
        <v>75633</v>
      </c>
      <c r="B206" s="203">
        <f t="shared" si="102"/>
        <v>0</v>
      </c>
    </row>
    <row r="207" spans="1:2" x14ac:dyDescent="0.25">
      <c r="A207" s="129">
        <f t="shared" si="101"/>
        <v>75661</v>
      </c>
      <c r="B207" s="203">
        <f t="shared" si="102"/>
        <v>0</v>
      </c>
    </row>
    <row r="208" spans="1:2" x14ac:dyDescent="0.25">
      <c r="A208" s="129">
        <f t="shared" si="101"/>
        <v>75689</v>
      </c>
      <c r="B208" s="203">
        <f t="shared" si="102"/>
        <v>0</v>
      </c>
    </row>
    <row r="209" spans="1:2" x14ac:dyDescent="0.25">
      <c r="A209" s="129">
        <f t="shared" si="101"/>
        <v>75690</v>
      </c>
      <c r="B209" s="203">
        <f t="shared" si="102"/>
        <v>0</v>
      </c>
    </row>
    <row r="210" spans="1:2" x14ac:dyDescent="0.25">
      <c r="A210" s="129">
        <f t="shared" ref="A210:A223" si="103">L44</f>
        <v>75693</v>
      </c>
      <c r="B210" s="203">
        <f t="shared" ref="B210:B223" si="104">O44</f>
        <v>0</v>
      </c>
    </row>
    <row r="211" spans="1:2" x14ac:dyDescent="0.25">
      <c r="A211" s="129">
        <f t="shared" si="103"/>
        <v>75694</v>
      </c>
      <c r="B211" s="203">
        <f t="shared" si="104"/>
        <v>0</v>
      </c>
    </row>
    <row r="212" spans="1:2" x14ac:dyDescent="0.25">
      <c r="A212" s="129">
        <f t="shared" si="103"/>
        <v>75696</v>
      </c>
      <c r="B212" s="203">
        <f t="shared" si="104"/>
        <v>0</v>
      </c>
    </row>
    <row r="213" spans="1:2" x14ac:dyDescent="0.25">
      <c r="A213" s="129">
        <f t="shared" si="103"/>
        <v>75697</v>
      </c>
      <c r="B213" s="203">
        <f t="shared" si="104"/>
        <v>0</v>
      </c>
    </row>
    <row r="214" spans="1:2" x14ac:dyDescent="0.25">
      <c r="A214" s="129">
        <f t="shared" si="103"/>
        <v>75698</v>
      </c>
      <c r="B214" s="203">
        <f t="shared" si="104"/>
        <v>0</v>
      </c>
    </row>
    <row r="215" spans="1:2" x14ac:dyDescent="0.25">
      <c r="A215" s="129">
        <f t="shared" si="103"/>
        <v>75699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4501345488</v>
      </c>
      <c r="B217" s="203">
        <f t="shared" si="104"/>
        <v>0</v>
      </c>
    </row>
    <row r="218" spans="1:2" x14ac:dyDescent="0.25">
      <c r="A218" s="129">
        <f t="shared" si="103"/>
        <v>4501345490</v>
      </c>
      <c r="B218" s="203">
        <f t="shared" si="104"/>
        <v>0</v>
      </c>
    </row>
    <row r="219" spans="1:2" x14ac:dyDescent="0.25">
      <c r="A219" s="129" t="str">
        <f t="shared" si="103"/>
        <v>AMCOR</v>
      </c>
      <c r="B219" s="203" t="str">
        <f t="shared" si="104"/>
        <v>11AM</v>
      </c>
    </row>
    <row r="220" spans="1:2" x14ac:dyDescent="0.25">
      <c r="A220" s="129" t="str">
        <f t="shared" si="103"/>
        <v>SCHOLLE</v>
      </c>
      <c r="B220" s="203" t="str">
        <f t="shared" si="104"/>
        <v>3PM</v>
      </c>
    </row>
    <row r="221" spans="1:2" x14ac:dyDescent="0.25">
      <c r="A221" s="129" t="str">
        <f t="shared" si="103"/>
        <v>PCA</v>
      </c>
      <c r="B221" s="203" t="str">
        <f t="shared" si="104"/>
        <v>7AM</v>
      </c>
    </row>
    <row r="222" spans="1:2" x14ac:dyDescent="0.25">
      <c r="A222" s="129" t="str">
        <f t="shared" si="103"/>
        <v>CHEP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75665</v>
      </c>
      <c r="B225" s="203">
        <f t="shared" ref="B225:B230" si="106">X5</f>
        <v>0</v>
      </c>
    </row>
    <row r="226" spans="1:2" x14ac:dyDescent="0.25">
      <c r="A226" s="129">
        <f t="shared" si="105"/>
        <v>75666</v>
      </c>
      <c r="B226" s="203">
        <f t="shared" si="106"/>
        <v>0</v>
      </c>
    </row>
    <row r="227" spans="1:2" x14ac:dyDescent="0.25">
      <c r="A227" s="129">
        <f t="shared" si="105"/>
        <v>75667</v>
      </c>
      <c r="B227" s="203">
        <f t="shared" si="106"/>
        <v>0</v>
      </c>
    </row>
    <row r="228" spans="1:2" x14ac:dyDescent="0.25">
      <c r="A228" s="129">
        <f t="shared" si="105"/>
        <v>75668</v>
      </c>
      <c r="B228" s="203">
        <f t="shared" si="106"/>
        <v>0</v>
      </c>
    </row>
    <row r="229" spans="1:2" x14ac:dyDescent="0.25">
      <c r="A229" s="129">
        <f t="shared" si="105"/>
        <v>75669</v>
      </c>
      <c r="B229" s="203">
        <f t="shared" si="106"/>
        <v>0</v>
      </c>
    </row>
    <row r="230" spans="1:2" x14ac:dyDescent="0.25">
      <c r="A230" s="129">
        <f t="shared" si="105"/>
        <v>75670</v>
      </c>
      <c r="B230" s="203">
        <f t="shared" si="106"/>
        <v>0</v>
      </c>
    </row>
    <row r="231" spans="1:2" x14ac:dyDescent="0.25">
      <c r="A231" s="129">
        <f t="shared" ref="A231:A241" si="107">U13</f>
        <v>75673</v>
      </c>
      <c r="B231" s="203">
        <f t="shared" ref="B231:B241" si="108">X13</f>
        <v>0</v>
      </c>
    </row>
    <row r="232" spans="1:2" x14ac:dyDescent="0.25">
      <c r="A232" s="129">
        <f t="shared" si="107"/>
        <v>75675</v>
      </c>
      <c r="B232" s="203">
        <f t="shared" si="108"/>
        <v>0</v>
      </c>
    </row>
    <row r="233" spans="1:2" x14ac:dyDescent="0.25">
      <c r="A233" s="129">
        <f t="shared" si="107"/>
        <v>75676</v>
      </c>
      <c r="B233" s="203">
        <f t="shared" si="108"/>
        <v>0</v>
      </c>
    </row>
    <row r="234" spans="1:2" x14ac:dyDescent="0.25">
      <c r="A234" s="129">
        <f t="shared" si="107"/>
        <v>75677</v>
      </c>
      <c r="B234" s="203">
        <f t="shared" si="108"/>
        <v>0</v>
      </c>
    </row>
    <row r="235" spans="1:2" x14ac:dyDescent="0.25">
      <c r="A235" s="129">
        <f t="shared" si="107"/>
        <v>75678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75637</v>
      </c>
      <c r="B238" s="203">
        <f t="shared" si="108"/>
        <v>0</v>
      </c>
    </row>
    <row r="239" spans="1:2" x14ac:dyDescent="0.25">
      <c r="A239" s="129">
        <f t="shared" si="107"/>
        <v>75638</v>
      </c>
      <c r="B239" s="203">
        <f t="shared" si="108"/>
        <v>0</v>
      </c>
    </row>
    <row r="240" spans="1:2" x14ac:dyDescent="0.25">
      <c r="A240" s="129">
        <f t="shared" si="107"/>
        <v>4501344605</v>
      </c>
      <c r="B240" s="203">
        <f t="shared" si="108"/>
        <v>0</v>
      </c>
    </row>
    <row r="241" spans="1:2" x14ac:dyDescent="0.25">
      <c r="A241" s="129">
        <f t="shared" si="107"/>
        <v>4501345173</v>
      </c>
      <c r="B241" s="203">
        <f t="shared" si="108"/>
        <v>0</v>
      </c>
    </row>
    <row r="242" spans="1:2" x14ac:dyDescent="0.25">
      <c r="A242" s="129">
        <f>U25</f>
        <v>0</v>
      </c>
      <c r="B242" s="203">
        <f>X25</f>
        <v>0</v>
      </c>
    </row>
    <row r="243" spans="1:2" x14ac:dyDescent="0.25">
      <c r="A243" s="129">
        <f>U26</f>
        <v>0</v>
      </c>
      <c r="B243" s="203">
        <f>X26</f>
        <v>0</v>
      </c>
    </row>
    <row r="244" spans="1:2" x14ac:dyDescent="0.25">
      <c r="A244" s="129" t="str">
        <f>U27</f>
        <v>GPI</v>
      </c>
      <c r="B244" s="203" t="str">
        <f>X27</f>
        <v>10AM</v>
      </c>
    </row>
    <row r="245" spans="1:2" x14ac:dyDescent="0.25">
      <c r="A245" s="129" t="str">
        <f>U28</f>
        <v>CHEP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75610</v>
      </c>
      <c r="B251" s="203">
        <f t="shared" si="110"/>
        <v>0</v>
      </c>
    </row>
    <row r="252" spans="1:2" x14ac:dyDescent="0.25">
      <c r="A252" s="129">
        <f t="shared" si="109"/>
        <v>75611</v>
      </c>
      <c r="B252" s="203">
        <f t="shared" si="110"/>
        <v>0</v>
      </c>
    </row>
    <row r="253" spans="1:2" x14ac:dyDescent="0.25">
      <c r="A253" s="129">
        <f t="shared" si="109"/>
        <v>75612</v>
      </c>
      <c r="B253" s="203">
        <f t="shared" si="110"/>
        <v>0</v>
      </c>
    </row>
    <row r="254" spans="1:2" x14ac:dyDescent="0.25">
      <c r="A254" s="129">
        <f t="shared" si="109"/>
        <v>75613</v>
      </c>
      <c r="B254" s="203">
        <f t="shared" si="110"/>
        <v>0</v>
      </c>
    </row>
    <row r="255" spans="1:2" x14ac:dyDescent="0.25">
      <c r="A255" s="129">
        <f t="shared" si="109"/>
        <v>75614</v>
      </c>
      <c r="B255" s="203">
        <f t="shared" si="110"/>
        <v>0</v>
      </c>
    </row>
    <row r="256" spans="1:2" x14ac:dyDescent="0.25">
      <c r="A256" s="129">
        <f t="shared" si="109"/>
        <v>75615</v>
      </c>
      <c r="B256" s="203">
        <f t="shared" si="110"/>
        <v>0</v>
      </c>
    </row>
    <row r="257" spans="1:2" x14ac:dyDescent="0.25">
      <c r="A257" s="129">
        <f t="shared" si="109"/>
        <v>75616</v>
      </c>
      <c r="B257" s="203">
        <f t="shared" si="110"/>
        <v>0</v>
      </c>
    </row>
    <row r="258" spans="1:2" x14ac:dyDescent="0.25">
      <c r="A258" s="129">
        <f t="shared" si="109"/>
        <v>75617</v>
      </c>
      <c r="B258" s="203">
        <f t="shared" si="110"/>
        <v>0</v>
      </c>
    </row>
    <row r="259" spans="1:2" x14ac:dyDescent="0.25">
      <c r="A259" s="129">
        <f t="shared" ref="A259:A272" si="111">U44</f>
        <v>75621</v>
      </c>
      <c r="B259" s="203">
        <f t="shared" ref="B259:B272" si="112">X44</f>
        <v>0</v>
      </c>
    </row>
    <row r="260" spans="1:2" x14ac:dyDescent="0.25">
      <c r="A260" s="129">
        <f t="shared" si="111"/>
        <v>75622</v>
      </c>
      <c r="B260" s="203">
        <f t="shared" si="112"/>
        <v>0</v>
      </c>
    </row>
    <row r="261" spans="1:2" x14ac:dyDescent="0.25">
      <c r="A261" s="129">
        <f t="shared" si="111"/>
        <v>75623</v>
      </c>
      <c r="B261" s="203">
        <f t="shared" si="112"/>
        <v>0</v>
      </c>
    </row>
    <row r="262" spans="1:2" x14ac:dyDescent="0.25">
      <c r="A262" s="129">
        <f t="shared" si="111"/>
        <v>75624</v>
      </c>
      <c r="B262" s="203">
        <f t="shared" si="112"/>
        <v>0</v>
      </c>
    </row>
    <row r="263" spans="1:2" x14ac:dyDescent="0.25">
      <c r="A263" s="129">
        <f t="shared" si="111"/>
        <v>75625</v>
      </c>
      <c r="B263" s="203">
        <f t="shared" si="112"/>
        <v>0</v>
      </c>
    </row>
    <row r="264" spans="1:2" x14ac:dyDescent="0.25">
      <c r="A264" s="129">
        <f t="shared" si="111"/>
        <v>75626</v>
      </c>
      <c r="B264" s="203">
        <f t="shared" si="112"/>
        <v>0</v>
      </c>
    </row>
    <row r="265" spans="1:2" x14ac:dyDescent="0.25">
      <c r="A265" s="129">
        <f t="shared" si="111"/>
        <v>75627</v>
      </c>
      <c r="B265" s="203">
        <f t="shared" si="112"/>
        <v>0</v>
      </c>
    </row>
    <row r="266" spans="1:2" x14ac:dyDescent="0.25">
      <c r="A266" s="129">
        <f t="shared" si="111"/>
        <v>4501345734</v>
      </c>
      <c r="B266" s="203" t="str">
        <f t="shared" si="112"/>
        <v>11AM</v>
      </c>
    </row>
    <row r="267" spans="1:2" x14ac:dyDescent="0.25">
      <c r="A267" s="129">
        <f t="shared" si="111"/>
        <v>4501345751</v>
      </c>
      <c r="B267" s="203" t="str">
        <f t="shared" si="112"/>
        <v>1PM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 t="str">
        <f t="shared" si="111"/>
        <v>PCA</v>
      </c>
      <c r="B269" s="203">
        <f t="shared" si="112"/>
        <v>0</v>
      </c>
    </row>
    <row r="270" spans="1:2" x14ac:dyDescent="0.25">
      <c r="A270" s="129" t="str">
        <f t="shared" si="111"/>
        <v>CAPS</v>
      </c>
      <c r="B270" s="203" t="str">
        <f t="shared" si="112"/>
        <v>12PM</v>
      </c>
    </row>
    <row r="271" spans="1:2" x14ac:dyDescent="0.25">
      <c r="A271" s="129" t="str">
        <f t="shared" si="111"/>
        <v>CHEP</v>
      </c>
      <c r="B271" s="203">
        <f t="shared" si="112"/>
        <v>0</v>
      </c>
    </row>
    <row r="272" spans="1:2" x14ac:dyDescent="0.25">
      <c r="A272" s="129" t="str">
        <f t="shared" si="111"/>
        <v>GPI</v>
      </c>
      <c r="B272" s="203" t="str">
        <f t="shared" si="112"/>
        <v>2PM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L71:L77"/>
    <mergeCell ref="O71:O77"/>
    <mergeCell ref="R71:R77"/>
    <mergeCell ref="U71:U77"/>
    <mergeCell ref="AB32:AJ32"/>
    <mergeCell ref="A60:I60"/>
    <mergeCell ref="L61:L67"/>
    <mergeCell ref="O61:O67"/>
    <mergeCell ref="R61:R67"/>
    <mergeCell ref="U61:U67"/>
    <mergeCell ref="A1:B1"/>
    <mergeCell ref="A3:I3"/>
    <mergeCell ref="J3:R3"/>
    <mergeCell ref="S3:AA3"/>
    <mergeCell ref="A32:I32"/>
    <mergeCell ref="J32:R32"/>
    <mergeCell ref="S32:AA32"/>
  </mergeCells>
  <conditionalFormatting sqref="AB32 J31:J32 S31:S32 S60 AB34:AB40 J60 AB46:AB47 A31:A32 AB49:AB60 H98:H99 J80:J88 J90:J97 S78:S99 A98:A100 A27:A29 A15:A25 AK59:AK99 AB68:AB99 A86:A88">
    <cfRule type="cellIs" dxfId="3181" priority="339" operator="equal">
      <formula>"SLC"</formula>
    </cfRule>
  </conditionalFormatting>
  <conditionalFormatting sqref="AB32 J31:J32 S31:S32 S60 AB34:AB40 J60 AB46:AB47 A31:A32 AB49:AB60 H98:H99 J80:J88 J90:J97 S78:S99 A98:A100 A27:A29 A15:A25 AK59:AK99 AB68:AB99 A86:A88">
    <cfRule type="cellIs" dxfId="3180" priority="335" operator="equal">
      <formula>"IDF"</formula>
    </cfRule>
    <cfRule type="cellIs" dxfId="3179" priority="336" operator="equal">
      <formula>"Costco"</formula>
    </cfRule>
    <cfRule type="cellIs" dxfId="3178" priority="337" operator="equal">
      <formula>"Gutzy"</formula>
    </cfRule>
    <cfRule type="cellIs" dxfId="3177" priority="338" operator="equal">
      <formula>"LCP"</formula>
    </cfRule>
  </conditionalFormatting>
  <conditionalFormatting sqref="S60 AB34:AB40 J60 AB46:AB47 AB49:AB60 H98:H99 J80:J88 J90:J97 S78:S99 A98:A99 A27:A29 A15:A25 AB68:AB99 A86:A88">
    <cfRule type="cellIs" dxfId="3176" priority="334" operator="equal">
      <formula>"Receiving"</formula>
    </cfRule>
  </conditionalFormatting>
  <conditionalFormatting sqref="AB48">
    <cfRule type="cellIs" dxfId="3175" priority="333" operator="equal">
      <formula>"SLC"</formula>
    </cfRule>
  </conditionalFormatting>
  <conditionalFormatting sqref="AB48">
    <cfRule type="cellIs" dxfId="3174" priority="329" operator="equal">
      <formula>"IDF"</formula>
    </cfRule>
    <cfRule type="cellIs" dxfId="3173" priority="330" operator="equal">
      <formula>"Costco"</formula>
    </cfRule>
    <cfRule type="cellIs" dxfId="3172" priority="331" operator="equal">
      <formula>"Gutzy"</formula>
    </cfRule>
    <cfRule type="cellIs" dxfId="3171" priority="332" operator="equal">
      <formula>"LCP"</formula>
    </cfRule>
  </conditionalFormatting>
  <conditionalFormatting sqref="AB48">
    <cfRule type="cellIs" dxfId="3170" priority="328" operator="equal">
      <formula>"Receiving"</formula>
    </cfRule>
  </conditionalFormatting>
  <conditionalFormatting sqref="AB41">
    <cfRule type="cellIs" dxfId="3169" priority="327" operator="equal">
      <formula>"SLC"</formula>
    </cfRule>
  </conditionalFormatting>
  <conditionalFormatting sqref="AB41">
    <cfRule type="cellIs" dxfId="3168" priority="323" operator="equal">
      <formula>"IDF"</formula>
    </cfRule>
    <cfRule type="cellIs" dxfId="3167" priority="324" operator="equal">
      <formula>"Costco"</formula>
    </cfRule>
    <cfRule type="cellIs" dxfId="3166" priority="325" operator="equal">
      <formula>"Gutzy"</formula>
    </cfRule>
    <cfRule type="cellIs" dxfId="3165" priority="326" operator="equal">
      <formula>"LCP"</formula>
    </cfRule>
  </conditionalFormatting>
  <conditionalFormatting sqref="AB41">
    <cfRule type="cellIs" dxfId="3164" priority="322" operator="equal">
      <formula>"Receiving"</formula>
    </cfRule>
  </conditionalFormatting>
  <conditionalFormatting sqref="AB42:AB44">
    <cfRule type="cellIs" dxfId="3163" priority="321" operator="equal">
      <formula>"SLC"</formula>
    </cfRule>
  </conditionalFormatting>
  <conditionalFormatting sqref="AB42:AB44">
    <cfRule type="cellIs" dxfId="3162" priority="317" operator="equal">
      <formula>"IDF"</formula>
    </cfRule>
    <cfRule type="cellIs" dxfId="3161" priority="318" operator="equal">
      <formula>"Costco"</formula>
    </cfRule>
    <cfRule type="cellIs" dxfId="3160" priority="319" operator="equal">
      <formula>"Gutzy"</formula>
    </cfRule>
    <cfRule type="cellIs" dxfId="3159" priority="320" operator="equal">
      <formula>"LCP"</formula>
    </cfRule>
  </conditionalFormatting>
  <conditionalFormatting sqref="AB42:AB44">
    <cfRule type="cellIs" dxfId="3158" priority="316" operator="equal">
      <formula>"Receiving"</formula>
    </cfRule>
  </conditionalFormatting>
  <conditionalFormatting sqref="AB45">
    <cfRule type="cellIs" dxfId="3157" priority="315" operator="equal">
      <formula>"SLC"</formula>
    </cfRule>
  </conditionalFormatting>
  <conditionalFormatting sqref="AB45">
    <cfRule type="cellIs" dxfId="3156" priority="311" operator="equal">
      <formula>"IDF"</formula>
    </cfRule>
    <cfRule type="cellIs" dxfId="3155" priority="312" operator="equal">
      <formula>"Costco"</formula>
    </cfRule>
    <cfRule type="cellIs" dxfId="3154" priority="313" operator="equal">
      <formula>"Gutzy"</formula>
    </cfRule>
    <cfRule type="cellIs" dxfId="3153" priority="314" operator="equal">
      <formula>"LCP"</formula>
    </cfRule>
  </conditionalFormatting>
  <conditionalFormatting sqref="AB45">
    <cfRule type="cellIs" dxfId="3152" priority="310" operator="equal">
      <formula>"Receiving"</formula>
    </cfRule>
  </conditionalFormatting>
  <conditionalFormatting sqref="I100">
    <cfRule type="cellIs" dxfId="3151" priority="309" operator="equal">
      <formula>"SLC"</formula>
    </cfRule>
  </conditionalFormatting>
  <conditionalFormatting sqref="I100">
    <cfRule type="cellIs" dxfId="3150" priority="305" operator="equal">
      <formula>"IDF"</formula>
    </cfRule>
    <cfRule type="cellIs" dxfId="3149" priority="306" operator="equal">
      <formula>"Costco"</formula>
    </cfRule>
    <cfRule type="cellIs" dxfId="3148" priority="307" operator="equal">
      <formula>"Gutzy"</formula>
    </cfRule>
    <cfRule type="cellIs" dxfId="3147" priority="308" operator="equal">
      <formula>"LCP"</formula>
    </cfRule>
  </conditionalFormatting>
  <conditionalFormatting sqref="Q100">
    <cfRule type="cellIs" dxfId="3146" priority="304" operator="equal">
      <formula>"SLC"</formula>
    </cfRule>
  </conditionalFormatting>
  <conditionalFormatting sqref="Q100">
    <cfRule type="cellIs" dxfId="3145" priority="300" operator="equal">
      <formula>"IDF"</formula>
    </cfRule>
    <cfRule type="cellIs" dxfId="3144" priority="301" operator="equal">
      <formula>"Costco"</formula>
    </cfRule>
    <cfRule type="cellIs" dxfId="3143" priority="302" operator="equal">
      <formula>"Gutzy"</formula>
    </cfRule>
    <cfRule type="cellIs" dxfId="3142" priority="303" operator="equal">
      <formula>"LCP"</formula>
    </cfRule>
  </conditionalFormatting>
  <conditionalFormatting sqref="Y100">
    <cfRule type="cellIs" dxfId="3141" priority="299" operator="equal">
      <formula>"SLC"</formula>
    </cfRule>
  </conditionalFormatting>
  <conditionalFormatting sqref="Y100">
    <cfRule type="cellIs" dxfId="3140" priority="295" operator="equal">
      <formula>"IDF"</formula>
    </cfRule>
    <cfRule type="cellIs" dxfId="3139" priority="296" operator="equal">
      <formula>"Costco"</formula>
    </cfRule>
    <cfRule type="cellIs" dxfId="3138" priority="297" operator="equal">
      <formula>"Gutzy"</formula>
    </cfRule>
    <cfRule type="cellIs" dxfId="3137" priority="298" operator="equal">
      <formula>"LCP"</formula>
    </cfRule>
  </conditionalFormatting>
  <conditionalFormatting sqref="AG100">
    <cfRule type="cellIs" dxfId="3136" priority="294" operator="equal">
      <formula>"SLC"</formula>
    </cfRule>
  </conditionalFormatting>
  <conditionalFormatting sqref="AG100">
    <cfRule type="cellIs" dxfId="3135" priority="290" operator="equal">
      <formula>"IDF"</formula>
    </cfRule>
    <cfRule type="cellIs" dxfId="3134" priority="291" operator="equal">
      <formula>"Costco"</formula>
    </cfRule>
    <cfRule type="cellIs" dxfId="3133" priority="292" operator="equal">
      <formula>"Gutzy"</formula>
    </cfRule>
    <cfRule type="cellIs" dxfId="3132" priority="293" operator="equal">
      <formula>"LCP"</formula>
    </cfRule>
  </conditionalFormatting>
  <conditionalFormatting sqref="AO100">
    <cfRule type="cellIs" dxfId="3131" priority="289" operator="equal">
      <formula>"SLC"</formula>
    </cfRule>
  </conditionalFormatting>
  <conditionalFormatting sqref="AO100">
    <cfRule type="cellIs" dxfId="3130" priority="285" operator="equal">
      <formula>"IDF"</formula>
    </cfRule>
    <cfRule type="cellIs" dxfId="3129" priority="286" operator="equal">
      <formula>"Costco"</formula>
    </cfRule>
    <cfRule type="cellIs" dxfId="3128" priority="287" operator="equal">
      <formula>"Gutzy"</formula>
    </cfRule>
    <cfRule type="cellIs" dxfId="3127" priority="288" operator="equal">
      <formula>"LCP"</formula>
    </cfRule>
  </conditionalFormatting>
  <conditionalFormatting sqref="AW100">
    <cfRule type="cellIs" dxfId="3126" priority="284" operator="equal">
      <formula>"SLC"</formula>
    </cfRule>
  </conditionalFormatting>
  <conditionalFormatting sqref="AW100">
    <cfRule type="cellIs" dxfId="3125" priority="280" operator="equal">
      <formula>"IDF"</formula>
    </cfRule>
    <cfRule type="cellIs" dxfId="3124" priority="281" operator="equal">
      <formula>"Costco"</formula>
    </cfRule>
    <cfRule type="cellIs" dxfId="3123" priority="282" operator="equal">
      <formula>"Gutzy"</formula>
    </cfRule>
    <cfRule type="cellIs" dxfId="3122" priority="283" operator="equal">
      <formula>"LCP"</formula>
    </cfRule>
  </conditionalFormatting>
  <conditionalFormatting sqref="J27">
    <cfRule type="cellIs" dxfId="3121" priority="279" operator="equal">
      <formula>"SLC"</formula>
    </cfRule>
  </conditionalFormatting>
  <conditionalFormatting sqref="J27">
    <cfRule type="cellIs" dxfId="3120" priority="275" operator="equal">
      <formula>"IDF"</formula>
    </cfRule>
    <cfRule type="cellIs" dxfId="3119" priority="276" operator="equal">
      <formula>"Costco"</formula>
    </cfRule>
    <cfRule type="cellIs" dxfId="3118" priority="277" operator="equal">
      <formula>"Gutzy"</formula>
    </cfRule>
    <cfRule type="cellIs" dxfId="3117" priority="278" operator="equal">
      <formula>"LCP"</formula>
    </cfRule>
  </conditionalFormatting>
  <conditionalFormatting sqref="J27">
    <cfRule type="cellIs" dxfId="3116" priority="274" operator="equal">
      <formula>"Receiving"</formula>
    </cfRule>
  </conditionalFormatting>
  <conditionalFormatting sqref="S28:S29 S23 S25:S26">
    <cfRule type="cellIs" dxfId="3115" priority="273" operator="equal">
      <formula>"SLC"</formula>
    </cfRule>
  </conditionalFormatting>
  <conditionalFormatting sqref="S28:S29 S23 S25:S26">
    <cfRule type="cellIs" dxfId="3114" priority="269" operator="equal">
      <formula>"IDF"</formula>
    </cfRule>
    <cfRule type="cellIs" dxfId="3113" priority="270" operator="equal">
      <formula>"Costco"</formula>
    </cfRule>
    <cfRule type="cellIs" dxfId="3112" priority="271" operator="equal">
      <formula>"Gutzy"</formula>
    </cfRule>
    <cfRule type="cellIs" dxfId="3111" priority="272" operator="equal">
      <formula>"LCP"</formula>
    </cfRule>
  </conditionalFormatting>
  <conditionalFormatting sqref="S28:S29 S23 S25:S26">
    <cfRule type="cellIs" dxfId="3110" priority="268" operator="equal">
      <formula>"Receiving"</formula>
    </cfRule>
  </conditionalFormatting>
  <conditionalFormatting sqref="J89">
    <cfRule type="cellIs" dxfId="3109" priority="267" operator="equal">
      <formula>"SLC"</formula>
    </cfRule>
  </conditionalFormatting>
  <conditionalFormatting sqref="J89">
    <cfRule type="cellIs" dxfId="3108" priority="263" operator="equal">
      <formula>"IDF"</formula>
    </cfRule>
    <cfRule type="cellIs" dxfId="3107" priority="264" operator="equal">
      <formula>"Costco"</formula>
    </cfRule>
    <cfRule type="cellIs" dxfId="3106" priority="265" operator="equal">
      <formula>"Gutzy"</formula>
    </cfRule>
    <cfRule type="cellIs" dxfId="3105" priority="266" operator="equal">
      <formula>"LCP"</formula>
    </cfRule>
  </conditionalFormatting>
  <conditionalFormatting sqref="J89">
    <cfRule type="cellIs" dxfId="3104" priority="262" operator="equal">
      <formula>"Receiving"</formula>
    </cfRule>
  </conditionalFormatting>
  <conditionalFormatting sqref="J30">
    <cfRule type="cellIs" dxfId="3103" priority="261" operator="equal">
      <formula>"SLC"</formula>
    </cfRule>
  </conditionalFormatting>
  <conditionalFormatting sqref="J30">
    <cfRule type="cellIs" dxfId="3102" priority="257" operator="equal">
      <formula>"IDF"</formula>
    </cfRule>
    <cfRule type="cellIs" dxfId="3101" priority="258" operator="equal">
      <formula>"Costco"</formula>
    </cfRule>
    <cfRule type="cellIs" dxfId="3100" priority="259" operator="equal">
      <formula>"Gutzy"</formula>
    </cfRule>
    <cfRule type="cellIs" dxfId="3099" priority="260" operator="equal">
      <formula>"LCP"</formula>
    </cfRule>
  </conditionalFormatting>
  <conditionalFormatting sqref="J30">
    <cfRule type="cellIs" dxfId="3098" priority="256" operator="equal">
      <formula>"Receiving"</formula>
    </cfRule>
  </conditionalFormatting>
  <conditionalFormatting sqref="J27:J30">
    <cfRule type="cellIs" dxfId="3097" priority="255" operator="equal">
      <formula>"SLC"</formula>
    </cfRule>
  </conditionalFormatting>
  <conditionalFormatting sqref="J27:J30">
    <cfRule type="cellIs" dxfId="3096" priority="251" operator="equal">
      <formula>"IDF"</formula>
    </cfRule>
    <cfRule type="cellIs" dxfId="3095" priority="252" operator="equal">
      <formula>"Costco"</formula>
    </cfRule>
    <cfRule type="cellIs" dxfId="3094" priority="253" operator="equal">
      <formula>"Gutzy"</formula>
    </cfRule>
    <cfRule type="cellIs" dxfId="3093" priority="254" operator="equal">
      <formula>"LCP"</formula>
    </cfRule>
  </conditionalFormatting>
  <conditionalFormatting sqref="J27:J30">
    <cfRule type="cellIs" dxfId="3092" priority="250" operator="equal">
      <formula>"Receiving"</formula>
    </cfRule>
  </conditionalFormatting>
  <conditionalFormatting sqref="S27">
    <cfRule type="cellIs" dxfId="3091" priority="249" operator="equal">
      <formula>"SLC"</formula>
    </cfRule>
  </conditionalFormatting>
  <conditionalFormatting sqref="S27">
    <cfRule type="cellIs" dxfId="3090" priority="245" operator="equal">
      <formula>"IDF"</formula>
    </cfRule>
    <cfRule type="cellIs" dxfId="3089" priority="246" operator="equal">
      <formula>"Costco"</formula>
    </cfRule>
    <cfRule type="cellIs" dxfId="3088" priority="247" operator="equal">
      <formula>"Gutzy"</formula>
    </cfRule>
    <cfRule type="cellIs" dxfId="3087" priority="248" operator="equal">
      <formula>"LCP"</formula>
    </cfRule>
  </conditionalFormatting>
  <conditionalFormatting sqref="S27">
    <cfRule type="cellIs" dxfId="3086" priority="244" operator="equal">
      <formula>"Receiving"</formula>
    </cfRule>
  </conditionalFormatting>
  <conditionalFormatting sqref="S30">
    <cfRule type="cellIs" dxfId="3085" priority="243" operator="equal">
      <formula>"SLC"</formula>
    </cfRule>
  </conditionalFormatting>
  <conditionalFormatting sqref="S30">
    <cfRule type="cellIs" dxfId="3084" priority="239" operator="equal">
      <formula>"IDF"</formula>
    </cfRule>
    <cfRule type="cellIs" dxfId="3083" priority="240" operator="equal">
      <formula>"Costco"</formula>
    </cfRule>
    <cfRule type="cellIs" dxfId="3082" priority="241" operator="equal">
      <formula>"Gutzy"</formula>
    </cfRule>
    <cfRule type="cellIs" dxfId="3081" priority="242" operator="equal">
      <formula>"LCP"</formula>
    </cfRule>
  </conditionalFormatting>
  <conditionalFormatting sqref="S30">
    <cfRule type="cellIs" dxfId="3080" priority="238" operator="equal">
      <formula>"Receiving"</formula>
    </cfRule>
  </conditionalFormatting>
  <conditionalFormatting sqref="J26 J5:J18">
    <cfRule type="cellIs" dxfId="3079" priority="237" operator="equal">
      <formula>"SLC"</formula>
    </cfRule>
  </conditionalFormatting>
  <conditionalFormatting sqref="J26 J5:J18">
    <cfRule type="cellIs" dxfId="3078" priority="233" operator="equal">
      <formula>"IDF"</formula>
    </cfRule>
    <cfRule type="cellIs" dxfId="3077" priority="234" operator="equal">
      <formula>"Costco"</formula>
    </cfRule>
    <cfRule type="cellIs" dxfId="3076" priority="235" operator="equal">
      <formula>"Gutzy"</formula>
    </cfRule>
    <cfRule type="cellIs" dxfId="3075" priority="236" operator="equal">
      <formula>"LCP"</formula>
    </cfRule>
  </conditionalFormatting>
  <conditionalFormatting sqref="J26 J5:J18">
    <cfRule type="cellIs" dxfId="3074" priority="232" operator="equal">
      <formula>"Receiving"</formula>
    </cfRule>
  </conditionalFormatting>
  <conditionalFormatting sqref="J19:J24">
    <cfRule type="cellIs" dxfId="3073" priority="231" operator="equal">
      <formula>"SLC"</formula>
    </cfRule>
  </conditionalFormatting>
  <conditionalFormatting sqref="J19:J24">
    <cfRule type="cellIs" dxfId="3072" priority="227" operator="equal">
      <formula>"IDF"</formula>
    </cfRule>
    <cfRule type="cellIs" dxfId="3071" priority="228" operator="equal">
      <formula>"Costco"</formula>
    </cfRule>
    <cfRule type="cellIs" dxfId="3070" priority="229" operator="equal">
      <formula>"Gutzy"</formula>
    </cfRule>
    <cfRule type="cellIs" dxfId="3069" priority="230" operator="equal">
      <formula>"LCP"</formula>
    </cfRule>
  </conditionalFormatting>
  <conditionalFormatting sqref="J19:J24">
    <cfRule type="cellIs" dxfId="3068" priority="226" operator="equal">
      <formula>"Receiving"</formula>
    </cfRule>
  </conditionalFormatting>
  <conditionalFormatting sqref="S5:S18">
    <cfRule type="cellIs" dxfId="3067" priority="225" operator="equal">
      <formula>"SLC"</formula>
    </cfRule>
  </conditionalFormatting>
  <conditionalFormatting sqref="S5:S18">
    <cfRule type="cellIs" dxfId="3066" priority="221" operator="equal">
      <formula>"IDF"</formula>
    </cfRule>
    <cfRule type="cellIs" dxfId="3065" priority="222" operator="equal">
      <formula>"Costco"</formula>
    </cfRule>
    <cfRule type="cellIs" dxfId="3064" priority="223" operator="equal">
      <formula>"Gutzy"</formula>
    </cfRule>
    <cfRule type="cellIs" dxfId="3063" priority="224" operator="equal">
      <formula>"LCP"</formula>
    </cfRule>
  </conditionalFormatting>
  <conditionalFormatting sqref="S5:S18">
    <cfRule type="cellIs" dxfId="3062" priority="220" operator="equal">
      <formula>"Receiving"</formula>
    </cfRule>
  </conditionalFormatting>
  <conditionalFormatting sqref="S19:S23">
    <cfRule type="cellIs" dxfId="3061" priority="219" operator="equal">
      <formula>"SLC"</formula>
    </cfRule>
  </conditionalFormatting>
  <conditionalFormatting sqref="S19:S23">
    <cfRule type="cellIs" dxfId="3060" priority="215" operator="equal">
      <formula>"IDF"</formula>
    </cfRule>
    <cfRule type="cellIs" dxfId="3059" priority="216" operator="equal">
      <formula>"Costco"</formula>
    </cfRule>
    <cfRule type="cellIs" dxfId="3058" priority="217" operator="equal">
      <formula>"Gutzy"</formula>
    </cfRule>
    <cfRule type="cellIs" dxfId="3057" priority="218" operator="equal">
      <formula>"LCP"</formula>
    </cfRule>
  </conditionalFormatting>
  <conditionalFormatting sqref="S19:S23">
    <cfRule type="cellIs" dxfId="3056" priority="214" operator="equal">
      <formula>"Receiving"</formula>
    </cfRule>
  </conditionalFormatting>
  <conditionalFormatting sqref="S24">
    <cfRule type="cellIs" dxfId="3055" priority="213" operator="equal">
      <formula>"SLC"</formula>
    </cfRule>
  </conditionalFormatting>
  <conditionalFormatting sqref="S24">
    <cfRule type="cellIs" dxfId="3054" priority="209" operator="equal">
      <formula>"IDF"</formula>
    </cfRule>
    <cfRule type="cellIs" dxfId="3053" priority="210" operator="equal">
      <formula>"Costco"</formula>
    </cfRule>
    <cfRule type="cellIs" dxfId="3052" priority="211" operator="equal">
      <formula>"Gutzy"</formula>
    </cfRule>
    <cfRule type="cellIs" dxfId="3051" priority="212" operator="equal">
      <formula>"LCP"</formula>
    </cfRule>
  </conditionalFormatting>
  <conditionalFormatting sqref="S24">
    <cfRule type="cellIs" dxfId="3050" priority="208" operator="equal">
      <formula>"Receiving"</formula>
    </cfRule>
  </conditionalFormatting>
  <conditionalFormatting sqref="A30">
    <cfRule type="cellIs" dxfId="3049" priority="207" operator="equal">
      <formula>"SLC"</formula>
    </cfRule>
  </conditionalFormatting>
  <conditionalFormatting sqref="A30">
    <cfRule type="cellIs" dxfId="3048" priority="203" operator="equal">
      <formula>"IDF"</formula>
    </cfRule>
    <cfRule type="cellIs" dxfId="3047" priority="204" operator="equal">
      <formula>"Costco"</formula>
    </cfRule>
    <cfRule type="cellIs" dxfId="3046" priority="205" operator="equal">
      <formula>"Gutzy"</formula>
    </cfRule>
    <cfRule type="cellIs" dxfId="3045" priority="206" operator="equal">
      <formula>"LCP"</formula>
    </cfRule>
  </conditionalFormatting>
  <conditionalFormatting sqref="A30">
    <cfRule type="cellIs" dxfId="3044" priority="202" operator="equal">
      <formula>"Receiving"</formula>
    </cfRule>
  </conditionalFormatting>
  <conditionalFormatting sqref="A30">
    <cfRule type="cellIs" dxfId="3043" priority="201" operator="equal">
      <formula>"SLC"</formula>
    </cfRule>
  </conditionalFormatting>
  <conditionalFormatting sqref="A30">
    <cfRule type="cellIs" dxfId="3042" priority="197" operator="equal">
      <formula>"IDF"</formula>
    </cfRule>
    <cfRule type="cellIs" dxfId="3041" priority="198" operator="equal">
      <formula>"Costco"</formula>
    </cfRule>
    <cfRule type="cellIs" dxfId="3040" priority="199" operator="equal">
      <formula>"Gutzy"</formula>
    </cfRule>
    <cfRule type="cellIs" dxfId="3039" priority="200" operator="equal">
      <formula>"LCP"</formula>
    </cfRule>
  </conditionalFormatting>
  <conditionalFormatting sqref="A30">
    <cfRule type="cellIs" dxfId="3038" priority="196" operator="equal">
      <formula>"Receiving"</formula>
    </cfRule>
  </conditionalFormatting>
  <conditionalFormatting sqref="A60">
    <cfRule type="cellIs" dxfId="3037" priority="195" operator="equal">
      <formula>"SLC"</formula>
    </cfRule>
  </conditionalFormatting>
  <conditionalFormatting sqref="A60">
    <cfRule type="cellIs" dxfId="3036" priority="191" operator="equal">
      <formula>"IDF"</formula>
    </cfRule>
    <cfRule type="cellIs" dxfId="3035" priority="192" operator="equal">
      <formula>"Costco"</formula>
    </cfRule>
    <cfRule type="cellIs" dxfId="3034" priority="193" operator="equal">
      <formula>"Gutzy"</formula>
    </cfRule>
    <cfRule type="cellIs" dxfId="3033" priority="194" operator="equal">
      <formula>"LCP"</formula>
    </cfRule>
  </conditionalFormatting>
  <conditionalFormatting sqref="A56:A57">
    <cfRule type="cellIs" dxfId="3032" priority="190" operator="equal">
      <formula>"SLC"</formula>
    </cfRule>
  </conditionalFormatting>
  <conditionalFormatting sqref="A56:A57">
    <cfRule type="cellIs" dxfId="3031" priority="186" operator="equal">
      <formula>"IDF"</formula>
    </cfRule>
    <cfRule type="cellIs" dxfId="3030" priority="187" operator="equal">
      <formula>"Costco"</formula>
    </cfRule>
    <cfRule type="cellIs" dxfId="3029" priority="188" operator="equal">
      <formula>"Gutzy"</formula>
    </cfRule>
    <cfRule type="cellIs" dxfId="3028" priority="189" operator="equal">
      <formula>"LCP"</formula>
    </cfRule>
  </conditionalFormatting>
  <conditionalFormatting sqref="A56:A57">
    <cfRule type="cellIs" dxfId="3027" priority="185" operator="equal">
      <formula>"Receiving"</formula>
    </cfRule>
  </conditionalFormatting>
  <conditionalFormatting sqref="A59">
    <cfRule type="cellIs" dxfId="3026" priority="184" operator="equal">
      <formula>"SLC"</formula>
    </cfRule>
  </conditionalFormatting>
  <conditionalFormatting sqref="A59">
    <cfRule type="cellIs" dxfId="3025" priority="180" operator="equal">
      <formula>"IDF"</formula>
    </cfRule>
    <cfRule type="cellIs" dxfId="3024" priority="181" operator="equal">
      <formula>"Costco"</formula>
    </cfRule>
    <cfRule type="cellIs" dxfId="3023" priority="182" operator="equal">
      <formula>"Gutzy"</formula>
    </cfRule>
    <cfRule type="cellIs" dxfId="3022" priority="183" operator="equal">
      <formula>"LCP"</formula>
    </cfRule>
  </conditionalFormatting>
  <conditionalFormatting sqref="A59">
    <cfRule type="cellIs" dxfId="3021" priority="179" operator="equal">
      <formula>"Receiving"</formula>
    </cfRule>
  </conditionalFormatting>
  <conditionalFormatting sqref="A56:A59">
    <cfRule type="cellIs" dxfId="3020" priority="178" operator="equal">
      <formula>"SLC"</formula>
    </cfRule>
  </conditionalFormatting>
  <conditionalFormatting sqref="A56:A59">
    <cfRule type="cellIs" dxfId="3019" priority="174" operator="equal">
      <formula>"IDF"</formula>
    </cfRule>
    <cfRule type="cellIs" dxfId="3018" priority="175" operator="equal">
      <formula>"Costco"</formula>
    </cfRule>
    <cfRule type="cellIs" dxfId="3017" priority="176" operator="equal">
      <formula>"Gutzy"</formula>
    </cfRule>
    <cfRule type="cellIs" dxfId="3016" priority="177" operator="equal">
      <formula>"LCP"</formula>
    </cfRule>
  </conditionalFormatting>
  <conditionalFormatting sqref="A56:A59">
    <cfRule type="cellIs" dxfId="3015" priority="173" operator="equal">
      <formula>"Receiving"</formula>
    </cfRule>
  </conditionalFormatting>
  <conditionalFormatting sqref="A34:A47">
    <cfRule type="cellIs" dxfId="3014" priority="172" operator="equal">
      <formula>"SLC"</formula>
    </cfRule>
  </conditionalFormatting>
  <conditionalFormatting sqref="A34:A47">
    <cfRule type="cellIs" dxfId="3013" priority="168" operator="equal">
      <formula>"IDF"</formula>
    </cfRule>
    <cfRule type="cellIs" dxfId="3012" priority="169" operator="equal">
      <formula>"Costco"</formula>
    </cfRule>
    <cfRule type="cellIs" dxfId="3011" priority="170" operator="equal">
      <formula>"Gutzy"</formula>
    </cfRule>
    <cfRule type="cellIs" dxfId="3010" priority="171" operator="equal">
      <formula>"LCP"</formula>
    </cfRule>
  </conditionalFormatting>
  <conditionalFormatting sqref="A34:A47">
    <cfRule type="cellIs" dxfId="3009" priority="167" operator="equal">
      <formula>"Receiving"</formula>
    </cfRule>
  </conditionalFormatting>
  <conditionalFormatting sqref="A48:A53">
    <cfRule type="cellIs" dxfId="3008" priority="166" operator="equal">
      <formula>"SLC"</formula>
    </cfRule>
  </conditionalFormatting>
  <conditionalFormatting sqref="A48:A53">
    <cfRule type="cellIs" dxfId="3007" priority="162" operator="equal">
      <formula>"IDF"</formula>
    </cfRule>
    <cfRule type="cellIs" dxfId="3006" priority="163" operator="equal">
      <formula>"Costco"</formula>
    </cfRule>
    <cfRule type="cellIs" dxfId="3005" priority="164" operator="equal">
      <formula>"Gutzy"</formula>
    </cfRule>
    <cfRule type="cellIs" dxfId="3004" priority="165" operator="equal">
      <formula>"LCP"</formula>
    </cfRule>
  </conditionalFormatting>
  <conditionalFormatting sqref="A48:A53">
    <cfRule type="cellIs" dxfId="3003" priority="161" operator="equal">
      <formula>"Receiving"</formula>
    </cfRule>
  </conditionalFormatting>
  <conditionalFormatting sqref="J59">
    <cfRule type="cellIs" dxfId="3002" priority="160" operator="equal">
      <formula>"SLC"</formula>
    </cfRule>
  </conditionalFormatting>
  <conditionalFormatting sqref="J59">
    <cfRule type="cellIs" dxfId="3001" priority="156" operator="equal">
      <formula>"IDF"</formula>
    </cfRule>
    <cfRule type="cellIs" dxfId="3000" priority="157" operator="equal">
      <formula>"Costco"</formula>
    </cfRule>
    <cfRule type="cellIs" dxfId="2999" priority="158" operator="equal">
      <formula>"Gutzy"</formula>
    </cfRule>
    <cfRule type="cellIs" dxfId="2998" priority="159" operator="equal">
      <formula>"LCP"</formula>
    </cfRule>
  </conditionalFormatting>
  <conditionalFormatting sqref="J59">
    <cfRule type="cellIs" dxfId="2997" priority="155" operator="equal">
      <formula>"Receiving"</formula>
    </cfRule>
  </conditionalFormatting>
  <conditionalFormatting sqref="J59">
    <cfRule type="cellIs" dxfId="2996" priority="154" operator="equal">
      <formula>"SLC"</formula>
    </cfRule>
  </conditionalFormatting>
  <conditionalFormatting sqref="J59">
    <cfRule type="cellIs" dxfId="2995" priority="150" operator="equal">
      <formula>"IDF"</formula>
    </cfRule>
    <cfRule type="cellIs" dxfId="2994" priority="151" operator="equal">
      <formula>"Costco"</formula>
    </cfRule>
    <cfRule type="cellIs" dxfId="2993" priority="152" operator="equal">
      <formula>"Gutzy"</formula>
    </cfRule>
    <cfRule type="cellIs" dxfId="2992" priority="153" operator="equal">
      <formula>"LCP"</formula>
    </cfRule>
  </conditionalFormatting>
  <conditionalFormatting sqref="J59">
    <cfRule type="cellIs" dxfId="2991" priority="149" operator="equal">
      <formula>"Receiving"</formula>
    </cfRule>
  </conditionalFormatting>
  <conditionalFormatting sqref="J34:J47">
    <cfRule type="cellIs" dxfId="2990" priority="148" operator="equal">
      <formula>"SLC"</formula>
    </cfRule>
  </conditionalFormatting>
  <conditionalFormatting sqref="J34:J47">
    <cfRule type="cellIs" dxfId="2989" priority="144" operator="equal">
      <formula>"IDF"</formula>
    </cfRule>
    <cfRule type="cellIs" dxfId="2988" priority="145" operator="equal">
      <formula>"Costco"</formula>
    </cfRule>
    <cfRule type="cellIs" dxfId="2987" priority="146" operator="equal">
      <formula>"Gutzy"</formula>
    </cfRule>
    <cfRule type="cellIs" dxfId="2986" priority="147" operator="equal">
      <formula>"LCP"</formula>
    </cfRule>
  </conditionalFormatting>
  <conditionalFormatting sqref="J34:J47">
    <cfRule type="cellIs" dxfId="2985" priority="143" operator="equal">
      <formula>"Receiving"</formula>
    </cfRule>
  </conditionalFormatting>
  <conditionalFormatting sqref="J48:J52">
    <cfRule type="cellIs" dxfId="2984" priority="142" operator="equal">
      <formula>"SLC"</formula>
    </cfRule>
  </conditionalFormatting>
  <conditionalFormatting sqref="J48:J52">
    <cfRule type="cellIs" dxfId="2983" priority="138" operator="equal">
      <formula>"IDF"</formula>
    </cfRule>
    <cfRule type="cellIs" dxfId="2982" priority="139" operator="equal">
      <formula>"Costco"</formula>
    </cfRule>
    <cfRule type="cellIs" dxfId="2981" priority="140" operator="equal">
      <formula>"Gutzy"</formula>
    </cfRule>
    <cfRule type="cellIs" dxfId="2980" priority="141" operator="equal">
      <formula>"LCP"</formula>
    </cfRule>
  </conditionalFormatting>
  <conditionalFormatting sqref="J48:J52">
    <cfRule type="cellIs" dxfId="2979" priority="137" operator="equal">
      <formula>"Receiving"</formula>
    </cfRule>
  </conditionalFormatting>
  <conditionalFormatting sqref="S56">
    <cfRule type="cellIs" dxfId="2978" priority="136" operator="equal">
      <formula>"SLC"</formula>
    </cfRule>
  </conditionalFormatting>
  <conditionalFormatting sqref="S56">
    <cfRule type="cellIs" dxfId="2977" priority="132" operator="equal">
      <formula>"IDF"</formula>
    </cfRule>
    <cfRule type="cellIs" dxfId="2976" priority="133" operator="equal">
      <formula>"Costco"</formula>
    </cfRule>
    <cfRule type="cellIs" dxfId="2975" priority="134" operator="equal">
      <formula>"Gutzy"</formula>
    </cfRule>
    <cfRule type="cellIs" dxfId="2974" priority="135" operator="equal">
      <formula>"LCP"</formula>
    </cfRule>
  </conditionalFormatting>
  <conditionalFormatting sqref="S56">
    <cfRule type="cellIs" dxfId="2973" priority="131" operator="equal">
      <formula>"Receiving"</formula>
    </cfRule>
  </conditionalFormatting>
  <conditionalFormatting sqref="S59">
    <cfRule type="cellIs" dxfId="2972" priority="130" operator="equal">
      <formula>"SLC"</formula>
    </cfRule>
  </conditionalFormatting>
  <conditionalFormatting sqref="S59">
    <cfRule type="cellIs" dxfId="2971" priority="126" operator="equal">
      <formula>"IDF"</formula>
    </cfRule>
    <cfRule type="cellIs" dxfId="2970" priority="127" operator="equal">
      <formula>"Costco"</formula>
    </cfRule>
    <cfRule type="cellIs" dxfId="2969" priority="128" operator="equal">
      <formula>"Gutzy"</formula>
    </cfRule>
    <cfRule type="cellIs" dxfId="2968" priority="129" operator="equal">
      <formula>"LCP"</formula>
    </cfRule>
  </conditionalFormatting>
  <conditionalFormatting sqref="S59">
    <cfRule type="cellIs" dxfId="2967" priority="125" operator="equal">
      <formula>"Receiving"</formula>
    </cfRule>
  </conditionalFormatting>
  <conditionalFormatting sqref="S56:S59">
    <cfRule type="cellIs" dxfId="2966" priority="124" operator="equal">
      <formula>"SLC"</formula>
    </cfRule>
  </conditionalFormatting>
  <conditionalFormatting sqref="S56:S59">
    <cfRule type="cellIs" dxfId="2965" priority="120" operator="equal">
      <formula>"IDF"</formula>
    </cfRule>
    <cfRule type="cellIs" dxfId="2964" priority="121" operator="equal">
      <formula>"Costco"</formula>
    </cfRule>
    <cfRule type="cellIs" dxfId="2963" priority="122" operator="equal">
      <formula>"Gutzy"</formula>
    </cfRule>
    <cfRule type="cellIs" dxfId="2962" priority="123" operator="equal">
      <formula>"LCP"</formula>
    </cfRule>
  </conditionalFormatting>
  <conditionalFormatting sqref="S56:S59">
    <cfRule type="cellIs" dxfId="2961" priority="119" operator="equal">
      <formula>"Receiving"</formula>
    </cfRule>
  </conditionalFormatting>
  <conditionalFormatting sqref="S54:S55 S34:S47">
    <cfRule type="cellIs" dxfId="2960" priority="118" operator="equal">
      <formula>"SLC"</formula>
    </cfRule>
  </conditionalFormatting>
  <conditionalFormatting sqref="S54:S55 S34:S47">
    <cfRule type="cellIs" dxfId="2959" priority="114" operator="equal">
      <formula>"IDF"</formula>
    </cfRule>
    <cfRule type="cellIs" dxfId="2958" priority="115" operator="equal">
      <formula>"Costco"</formula>
    </cfRule>
    <cfRule type="cellIs" dxfId="2957" priority="116" operator="equal">
      <formula>"Gutzy"</formula>
    </cfRule>
    <cfRule type="cellIs" dxfId="2956" priority="117" operator="equal">
      <formula>"LCP"</formula>
    </cfRule>
  </conditionalFormatting>
  <conditionalFormatting sqref="S54:S55 S34:S47">
    <cfRule type="cellIs" dxfId="2955" priority="113" operator="equal">
      <formula>"Receiving"</formula>
    </cfRule>
  </conditionalFormatting>
  <conditionalFormatting sqref="S48:S53">
    <cfRule type="cellIs" dxfId="2954" priority="112" operator="equal">
      <formula>"SLC"</formula>
    </cfRule>
  </conditionalFormatting>
  <conditionalFormatting sqref="S48:S53">
    <cfRule type="cellIs" dxfId="2953" priority="108" operator="equal">
      <formula>"IDF"</formula>
    </cfRule>
    <cfRule type="cellIs" dxfId="2952" priority="109" operator="equal">
      <formula>"Costco"</formula>
    </cfRule>
    <cfRule type="cellIs" dxfId="2951" priority="110" operator="equal">
      <formula>"Gutzy"</formula>
    </cfRule>
    <cfRule type="cellIs" dxfId="2950" priority="111" operator="equal">
      <formula>"LCP"</formula>
    </cfRule>
  </conditionalFormatting>
  <conditionalFormatting sqref="S48:S53">
    <cfRule type="cellIs" dxfId="2949" priority="107" operator="equal">
      <formula>"Receiving"</formula>
    </cfRule>
  </conditionalFormatting>
  <conditionalFormatting sqref="A87">
    <cfRule type="cellIs" dxfId="2948" priority="106" operator="equal">
      <formula>"SLC"</formula>
    </cfRule>
  </conditionalFormatting>
  <conditionalFormatting sqref="A87">
    <cfRule type="cellIs" dxfId="2947" priority="102" operator="equal">
      <formula>"IDF"</formula>
    </cfRule>
    <cfRule type="cellIs" dxfId="2946" priority="103" operator="equal">
      <formula>"Costco"</formula>
    </cfRule>
    <cfRule type="cellIs" dxfId="2945" priority="104" operator="equal">
      <formula>"Gutzy"</formula>
    </cfRule>
    <cfRule type="cellIs" dxfId="2944" priority="105" operator="equal">
      <formula>"LCP"</formula>
    </cfRule>
  </conditionalFormatting>
  <conditionalFormatting sqref="A87">
    <cfRule type="cellIs" dxfId="2943" priority="101" operator="equal">
      <formula>"Receiving"</formula>
    </cfRule>
  </conditionalFormatting>
  <conditionalFormatting sqref="A62:A75 A82:A83">
    <cfRule type="cellIs" dxfId="2942" priority="94" operator="equal">
      <formula>"SLC"</formula>
    </cfRule>
  </conditionalFormatting>
  <conditionalFormatting sqref="A62:A75 A82:A83">
    <cfRule type="cellIs" dxfId="2941" priority="90" operator="equal">
      <formula>"IDF"</formula>
    </cfRule>
    <cfRule type="cellIs" dxfId="2940" priority="91" operator="equal">
      <formula>"Costco"</formula>
    </cfRule>
    <cfRule type="cellIs" dxfId="2939" priority="92" operator="equal">
      <formula>"Gutzy"</formula>
    </cfRule>
    <cfRule type="cellIs" dxfId="2938" priority="93" operator="equal">
      <formula>"LCP"</formula>
    </cfRule>
  </conditionalFormatting>
  <conditionalFormatting sqref="A62:A75 A82:A83">
    <cfRule type="cellIs" dxfId="2937" priority="89" operator="equal">
      <formula>"Receiving"</formula>
    </cfRule>
  </conditionalFormatting>
  <conditionalFormatting sqref="A76:A81">
    <cfRule type="cellIs" dxfId="2936" priority="88" operator="equal">
      <formula>"SLC"</formula>
    </cfRule>
  </conditionalFormatting>
  <conditionalFormatting sqref="A76:A81">
    <cfRule type="cellIs" dxfId="2935" priority="84" operator="equal">
      <formula>"IDF"</formula>
    </cfRule>
    <cfRule type="cellIs" dxfId="2934" priority="85" operator="equal">
      <formula>"Costco"</formula>
    </cfRule>
    <cfRule type="cellIs" dxfId="2933" priority="86" operator="equal">
      <formula>"Gutzy"</formula>
    </cfRule>
    <cfRule type="cellIs" dxfId="2932" priority="87" operator="equal">
      <formula>"LCP"</formula>
    </cfRule>
  </conditionalFormatting>
  <conditionalFormatting sqref="A76:A81">
    <cfRule type="cellIs" dxfId="2931" priority="83" operator="equal">
      <formula>"Receiving"</formula>
    </cfRule>
  </conditionalFormatting>
  <conditionalFormatting sqref="A89:A97 H89:H97">
    <cfRule type="cellIs" dxfId="2930" priority="82" operator="equal">
      <formula>"SLC"</formula>
    </cfRule>
  </conditionalFormatting>
  <conditionalFormatting sqref="A89:A97 H89:H97">
    <cfRule type="cellIs" dxfId="2929" priority="78" operator="equal">
      <formula>"IDF"</formula>
    </cfRule>
    <cfRule type="cellIs" dxfId="2928" priority="79" operator="equal">
      <formula>"Costco"</formula>
    </cfRule>
    <cfRule type="cellIs" dxfId="2927" priority="80" operator="equal">
      <formula>"Gutzy"</formula>
    </cfRule>
    <cfRule type="cellIs" dxfId="2926" priority="81" operator="equal">
      <formula>"LCP"</formula>
    </cfRule>
  </conditionalFormatting>
  <conditionalFormatting sqref="A89:A97 H89:H97">
    <cfRule type="cellIs" dxfId="2925" priority="77" operator="equal">
      <formula>"Receiving"</formula>
    </cfRule>
  </conditionalFormatting>
  <conditionalFormatting sqref="S71:S76 N62:N67 N71:N77">
    <cfRule type="cellIs" dxfId="2924" priority="76" operator="equal">
      <formula>"SLC"</formula>
    </cfRule>
  </conditionalFormatting>
  <conditionalFormatting sqref="S71:S76 N62:N67 N71:N77">
    <cfRule type="cellIs" dxfId="2923" priority="72" operator="equal">
      <formula>"IDF"</formula>
    </cfRule>
    <cfRule type="cellIs" dxfId="2922" priority="73" operator="equal">
      <formula>"Costco"</formula>
    </cfRule>
    <cfRule type="cellIs" dxfId="2921" priority="74" operator="equal">
      <formula>"Gutzy"</formula>
    </cfRule>
    <cfRule type="cellIs" dxfId="2920" priority="75" operator="equal">
      <formula>"LCP"</formula>
    </cfRule>
  </conditionalFormatting>
  <conditionalFormatting sqref="S71:S76">
    <cfRule type="cellIs" dxfId="2919" priority="71" operator="equal">
      <formula>"Receiving"</formula>
    </cfRule>
  </conditionalFormatting>
  <conditionalFormatting sqref="Q62:Q66 T72:T77 W62:W67 O61 U71 L61:L67 S62:T67">
    <cfRule type="cellIs" dxfId="2918" priority="70" operator="equal">
      <formula>"SLC"</formula>
    </cfRule>
  </conditionalFormatting>
  <conditionalFormatting sqref="Q62:Q66 T72:T77 W62:W67 O61 U71 L61:L67 S62:T67">
    <cfRule type="cellIs" dxfId="2917" priority="66" operator="equal">
      <formula>"IDF"</formula>
    </cfRule>
    <cfRule type="cellIs" dxfId="2916" priority="67" operator="equal">
      <formula>"Costco"</formula>
    </cfRule>
    <cfRule type="cellIs" dxfId="2915" priority="68" operator="equal">
      <formula>"Gutzy"</formula>
    </cfRule>
    <cfRule type="cellIs" dxfId="2914" priority="69" operator="equal">
      <formula>"LCP"</formula>
    </cfRule>
  </conditionalFormatting>
  <conditionalFormatting sqref="Q72:Q77">
    <cfRule type="cellIs" dxfId="2913" priority="65" operator="equal">
      <formula>"SLC"</formula>
    </cfRule>
  </conditionalFormatting>
  <conditionalFormatting sqref="Q72:Q77">
    <cfRule type="cellIs" dxfId="2912" priority="61" operator="equal">
      <formula>"IDF"</formula>
    </cfRule>
    <cfRule type="cellIs" dxfId="2911" priority="62" operator="equal">
      <formula>"Costco"</formula>
    </cfRule>
    <cfRule type="cellIs" dxfId="2910" priority="63" operator="equal">
      <formula>"Gutzy"</formula>
    </cfRule>
    <cfRule type="cellIs" dxfId="2909" priority="64" operator="equal">
      <formula>"LCP"</formula>
    </cfRule>
  </conditionalFormatting>
  <conditionalFormatting sqref="W72:W77">
    <cfRule type="cellIs" dxfId="2908" priority="60" operator="equal">
      <formula>"SLC"</formula>
    </cfRule>
  </conditionalFormatting>
  <conditionalFormatting sqref="W72:W77">
    <cfRule type="cellIs" dxfId="2907" priority="56" operator="equal">
      <formula>"IDF"</formula>
    </cfRule>
    <cfRule type="cellIs" dxfId="2906" priority="57" operator="equal">
      <formula>"Costco"</formula>
    </cfRule>
    <cfRule type="cellIs" dxfId="2905" priority="58" operator="equal">
      <formula>"Gutzy"</formula>
    </cfRule>
    <cfRule type="cellIs" dxfId="2904" priority="59" operator="equal">
      <formula>"LCP"</formula>
    </cfRule>
  </conditionalFormatting>
  <conditionalFormatting sqref="N71:N77 U71 L61:L67 S62:S67">
    <cfRule type="cellIs" dxfId="2903" priority="55" operator="equal">
      <formula>"Receiving"</formula>
    </cfRule>
  </conditionalFormatting>
  <conditionalFormatting sqref="A26">
    <cfRule type="cellIs" dxfId="2902" priority="54" operator="equal">
      <formula>"SLC"</formula>
    </cfRule>
  </conditionalFormatting>
  <conditionalFormatting sqref="A26">
    <cfRule type="cellIs" dxfId="2901" priority="50" operator="equal">
      <formula>"IDF"</formula>
    </cfRule>
    <cfRule type="cellIs" dxfId="2900" priority="51" operator="equal">
      <formula>"Costco"</formula>
    </cfRule>
    <cfRule type="cellIs" dxfId="2899" priority="52" operator="equal">
      <formula>"Gutzy"</formula>
    </cfRule>
    <cfRule type="cellIs" dxfId="2898" priority="53" operator="equal">
      <formula>"LCP"</formula>
    </cfRule>
  </conditionalFormatting>
  <conditionalFormatting sqref="A26">
    <cfRule type="cellIs" dxfId="2897" priority="49" operator="equal">
      <formula>"Receiving"</formula>
    </cfRule>
  </conditionalFormatting>
  <conditionalFormatting sqref="A5:A14">
    <cfRule type="cellIs" dxfId="2896" priority="42" operator="equal">
      <formula>"SLC"</formula>
    </cfRule>
  </conditionalFormatting>
  <conditionalFormatting sqref="A5:A14">
    <cfRule type="cellIs" dxfId="2895" priority="38" operator="equal">
      <formula>"IDF"</formula>
    </cfRule>
    <cfRule type="cellIs" dxfId="2894" priority="39" operator="equal">
      <formula>"Costco"</formula>
    </cfRule>
    <cfRule type="cellIs" dxfId="2893" priority="40" operator="equal">
      <formula>"Gutzy"</formula>
    </cfRule>
    <cfRule type="cellIs" dxfId="2892" priority="41" operator="equal">
      <formula>"LCP"</formula>
    </cfRule>
  </conditionalFormatting>
  <conditionalFormatting sqref="A5:A14">
    <cfRule type="cellIs" dxfId="2891" priority="37" operator="equal">
      <formula>"Receiving"</formula>
    </cfRule>
  </conditionalFormatting>
  <conditionalFormatting sqref="J25">
    <cfRule type="cellIs" dxfId="2890" priority="36" operator="equal">
      <formula>"SLC"</formula>
    </cfRule>
  </conditionalFormatting>
  <conditionalFormatting sqref="J25">
    <cfRule type="cellIs" dxfId="2889" priority="32" operator="equal">
      <formula>"IDF"</formula>
    </cfRule>
    <cfRule type="cellIs" dxfId="2888" priority="33" operator="equal">
      <formula>"Costco"</formula>
    </cfRule>
    <cfRule type="cellIs" dxfId="2887" priority="34" operator="equal">
      <formula>"Gutzy"</formula>
    </cfRule>
    <cfRule type="cellIs" dxfId="2886" priority="35" operator="equal">
      <formula>"LCP"</formula>
    </cfRule>
  </conditionalFormatting>
  <conditionalFormatting sqref="J25">
    <cfRule type="cellIs" dxfId="2885" priority="31" operator="equal">
      <formula>"Receiving"</formula>
    </cfRule>
  </conditionalFormatting>
  <conditionalFormatting sqref="A55">
    <cfRule type="cellIs" dxfId="2884" priority="30" operator="equal">
      <formula>"SLC"</formula>
    </cfRule>
  </conditionalFormatting>
  <conditionalFormatting sqref="A55">
    <cfRule type="cellIs" dxfId="2883" priority="26" operator="equal">
      <formula>"IDF"</formula>
    </cfRule>
    <cfRule type="cellIs" dxfId="2882" priority="27" operator="equal">
      <formula>"Costco"</formula>
    </cfRule>
    <cfRule type="cellIs" dxfId="2881" priority="28" operator="equal">
      <formula>"Gutzy"</formula>
    </cfRule>
    <cfRule type="cellIs" dxfId="2880" priority="29" operator="equal">
      <formula>"LCP"</formula>
    </cfRule>
  </conditionalFormatting>
  <conditionalFormatting sqref="A55">
    <cfRule type="cellIs" dxfId="2879" priority="25" operator="equal">
      <formula>"Receiving"</formula>
    </cfRule>
  </conditionalFormatting>
  <conditionalFormatting sqref="A84:A85">
    <cfRule type="cellIs" dxfId="2878" priority="24" operator="equal">
      <formula>"SLC"</formula>
    </cfRule>
  </conditionalFormatting>
  <conditionalFormatting sqref="A84:A85">
    <cfRule type="cellIs" dxfId="2877" priority="20" operator="equal">
      <formula>"IDF"</formula>
    </cfRule>
    <cfRule type="cellIs" dxfId="2876" priority="21" operator="equal">
      <formula>"Costco"</formula>
    </cfRule>
    <cfRule type="cellIs" dxfId="2875" priority="22" operator="equal">
      <formula>"Gutzy"</formula>
    </cfRule>
    <cfRule type="cellIs" dxfId="2874" priority="23" operator="equal">
      <formula>"LCP"</formula>
    </cfRule>
  </conditionalFormatting>
  <conditionalFormatting sqref="A84:A85">
    <cfRule type="cellIs" dxfId="2873" priority="19" operator="equal">
      <formula>"Receiving"</formula>
    </cfRule>
  </conditionalFormatting>
  <conditionalFormatting sqref="J55 J58">
    <cfRule type="cellIs" dxfId="2872" priority="18" operator="equal">
      <formula>"SLC"</formula>
    </cfRule>
  </conditionalFormatting>
  <conditionalFormatting sqref="J55 J58">
    <cfRule type="cellIs" dxfId="2871" priority="14" operator="equal">
      <formula>"IDF"</formula>
    </cfRule>
    <cfRule type="cellIs" dxfId="2870" priority="15" operator="equal">
      <formula>"Costco"</formula>
    </cfRule>
    <cfRule type="cellIs" dxfId="2869" priority="16" operator="equal">
      <formula>"Gutzy"</formula>
    </cfRule>
    <cfRule type="cellIs" dxfId="2868" priority="17" operator="equal">
      <formula>"LCP"</formula>
    </cfRule>
  </conditionalFormatting>
  <conditionalFormatting sqref="J55 J58">
    <cfRule type="cellIs" dxfId="2867" priority="13" operator="equal">
      <formula>"Receiving"</formula>
    </cfRule>
  </conditionalFormatting>
  <conditionalFormatting sqref="J53 J56">
    <cfRule type="cellIs" dxfId="2866" priority="12" operator="equal">
      <formula>"SLC"</formula>
    </cfRule>
  </conditionalFormatting>
  <conditionalFormatting sqref="J53 J56">
    <cfRule type="cellIs" dxfId="2865" priority="8" operator="equal">
      <formula>"IDF"</formula>
    </cfRule>
    <cfRule type="cellIs" dxfId="2864" priority="9" operator="equal">
      <formula>"Costco"</formula>
    </cfRule>
    <cfRule type="cellIs" dxfId="2863" priority="10" operator="equal">
      <formula>"Gutzy"</formula>
    </cfRule>
    <cfRule type="cellIs" dxfId="2862" priority="11" operator="equal">
      <formula>"LCP"</formula>
    </cfRule>
  </conditionalFormatting>
  <conditionalFormatting sqref="J53 J56">
    <cfRule type="cellIs" dxfId="2861" priority="7" operator="equal">
      <formula>"Receiving"</formula>
    </cfRule>
  </conditionalFormatting>
  <conditionalFormatting sqref="J54 J57">
    <cfRule type="cellIs" dxfId="2860" priority="6" operator="equal">
      <formula>"SLC"</formula>
    </cfRule>
  </conditionalFormatting>
  <conditionalFormatting sqref="J54 J57">
    <cfRule type="cellIs" dxfId="2859" priority="2" operator="equal">
      <formula>"IDF"</formula>
    </cfRule>
    <cfRule type="cellIs" dxfId="2858" priority="3" operator="equal">
      <formula>"Costco"</formula>
    </cfRule>
    <cfRule type="cellIs" dxfId="2857" priority="4" operator="equal">
      <formula>"Gutzy"</formula>
    </cfRule>
    <cfRule type="cellIs" dxfId="2856" priority="5" operator="equal">
      <formula>"LCP"</formula>
    </cfRule>
  </conditionalFormatting>
  <conditionalFormatting sqref="J54 J57">
    <cfRule type="cellIs" dxfId="285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5777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778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994015-ACB5-42EB-AA63-58CD196CB57E}">
          <x14:formula1>
            <xm:f>Lists!$A$1:$A$52</xm:f>
          </x14:formula1>
          <xm:sqref>C1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C1E4F-AA68-4AD1-91DE-C450E9CF25AF}">
  <sheetPr codeName="Sheet240">
    <tabColor rgb="FFFF0000"/>
    <pageSetUpPr fitToPage="1"/>
  </sheetPr>
  <dimension ref="A1:BC273"/>
  <sheetViews>
    <sheetView zoomScale="90" zoomScaleNormal="90" zoomScaleSheetLayoutView="37" workbookViewId="0">
      <selection activeCell="C12" sqref="C1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289</v>
      </c>
    </row>
    <row r="2" spans="1:36" ht="8.25" customHeight="1" thickBot="1" x14ac:dyDescent="0.3"/>
    <row r="3" spans="1:36" ht="16.5" thickBot="1" x14ac:dyDescent="0.3">
      <c r="A3" s="476">
        <f>VLOOKUP(C1,Lists!A1:B52,2)</f>
        <v>46047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46048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46049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33023</v>
      </c>
      <c r="C5" s="137">
        <v>74445</v>
      </c>
      <c r="D5" s="137" t="s">
        <v>62</v>
      </c>
      <c r="E5" s="137"/>
      <c r="F5" s="138"/>
      <c r="G5" s="305"/>
      <c r="H5" s="138"/>
      <c r="I5" s="310"/>
      <c r="J5" s="135" t="s">
        <v>19</v>
      </c>
      <c r="K5" s="207">
        <v>33034</v>
      </c>
      <c r="L5" s="137">
        <v>74921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33053</v>
      </c>
      <c r="U5" s="137">
        <v>74968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33024</v>
      </c>
      <c r="C6" s="128">
        <v>74391</v>
      </c>
      <c r="D6" s="128" t="s">
        <v>62</v>
      </c>
      <c r="E6" s="128"/>
      <c r="F6" s="142"/>
      <c r="G6" s="302"/>
      <c r="H6" s="142"/>
      <c r="I6" s="311"/>
      <c r="J6" s="145" t="s">
        <v>19</v>
      </c>
      <c r="K6" s="205">
        <v>33035</v>
      </c>
      <c r="L6" s="128">
        <v>74932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33054</v>
      </c>
      <c r="U6" s="148">
        <v>74969</v>
      </c>
      <c r="V6" s="128"/>
      <c r="W6" s="128" t="s">
        <v>69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33025</v>
      </c>
      <c r="C7" s="128">
        <v>74392</v>
      </c>
      <c r="D7" s="128" t="s">
        <v>70</v>
      </c>
      <c r="E7" s="128"/>
      <c r="F7" s="142"/>
      <c r="G7" s="302"/>
      <c r="H7" s="142"/>
      <c r="I7" s="312"/>
      <c r="J7" s="145" t="s">
        <v>19</v>
      </c>
      <c r="K7" s="205">
        <v>33036</v>
      </c>
      <c r="L7" s="128">
        <v>74949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33055</v>
      </c>
      <c r="U7" s="128">
        <v>74970</v>
      </c>
      <c r="V7" s="128"/>
      <c r="W7" s="128" t="s">
        <v>73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33026</v>
      </c>
      <c r="C8" s="128">
        <v>74393</v>
      </c>
      <c r="D8" s="128" t="s">
        <v>70</v>
      </c>
      <c r="E8" s="128"/>
      <c r="F8" s="142"/>
      <c r="G8" s="302"/>
      <c r="H8" s="142"/>
      <c r="I8" s="312"/>
      <c r="J8" s="145" t="s">
        <v>19</v>
      </c>
      <c r="K8" s="205">
        <v>33037</v>
      </c>
      <c r="L8" s="128">
        <v>74960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33056</v>
      </c>
      <c r="U8" s="128">
        <v>74971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33027</v>
      </c>
      <c r="C9" s="128">
        <v>74394</v>
      </c>
      <c r="D9" s="128" t="s">
        <v>62</v>
      </c>
      <c r="E9" s="128"/>
      <c r="F9" s="142"/>
      <c r="G9" s="302"/>
      <c r="H9" s="142"/>
      <c r="I9" s="311"/>
      <c r="J9" s="145" t="s">
        <v>19</v>
      </c>
      <c r="K9" s="205">
        <v>33038</v>
      </c>
      <c r="L9" s="128">
        <v>74965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128">
        <v>33057</v>
      </c>
      <c r="U9" s="128">
        <v>74972</v>
      </c>
      <c r="V9" s="128"/>
      <c r="W9" s="128" t="s">
        <v>62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33028</v>
      </c>
      <c r="C10" s="128">
        <v>74396</v>
      </c>
      <c r="D10" s="128" t="s">
        <v>72</v>
      </c>
      <c r="E10" s="128"/>
      <c r="F10" s="142"/>
      <c r="G10" s="302"/>
      <c r="H10" s="142"/>
      <c r="I10" s="311"/>
      <c r="J10" s="145" t="s">
        <v>19</v>
      </c>
      <c r="K10" s="205">
        <v>33039</v>
      </c>
      <c r="L10" s="128">
        <v>74976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128">
        <v>33058</v>
      </c>
      <c r="U10" s="128">
        <v>74973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33029</v>
      </c>
      <c r="C11" s="128">
        <v>74397</v>
      </c>
      <c r="D11" s="128" t="s">
        <v>69</v>
      </c>
      <c r="E11" s="128"/>
      <c r="F11" s="142"/>
      <c r="G11" s="302"/>
      <c r="H11" s="142"/>
      <c r="I11" s="311"/>
      <c r="J11" s="145" t="s">
        <v>19</v>
      </c>
      <c r="K11" s="205">
        <v>33040</v>
      </c>
      <c r="L11" s="128">
        <v>74983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33059</v>
      </c>
      <c r="U11" s="128">
        <v>74974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45">
        <v>33030</v>
      </c>
      <c r="C12" s="128">
        <v>74398</v>
      </c>
      <c r="D12" s="128" t="s">
        <v>71</v>
      </c>
      <c r="E12" s="128"/>
      <c r="F12" s="142"/>
      <c r="G12" s="302"/>
      <c r="H12" s="142"/>
      <c r="I12" s="311"/>
      <c r="J12" s="145" t="s">
        <v>19</v>
      </c>
      <c r="K12" s="205">
        <v>33041</v>
      </c>
      <c r="L12" s="128">
        <v>74984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33060</v>
      </c>
      <c r="U12" s="128">
        <v>74975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205">
        <v>33031</v>
      </c>
      <c r="C13" s="128">
        <v>4501343026</v>
      </c>
      <c r="D13" s="128"/>
      <c r="E13" s="128"/>
      <c r="F13" s="142"/>
      <c r="G13" s="302"/>
      <c r="H13" s="142"/>
      <c r="I13" s="311"/>
      <c r="J13" s="145" t="s">
        <v>19</v>
      </c>
      <c r="K13" s="205">
        <v>33042</v>
      </c>
      <c r="L13" s="128">
        <v>74985</v>
      </c>
      <c r="M13" s="128"/>
      <c r="N13" s="128" t="s">
        <v>62</v>
      </c>
      <c r="O13" s="142"/>
      <c r="P13" s="302"/>
      <c r="Q13" s="142"/>
      <c r="R13" s="311"/>
      <c r="S13" s="145" t="s">
        <v>19</v>
      </c>
      <c r="T13" s="205">
        <v>33061</v>
      </c>
      <c r="U13" s="128">
        <v>74977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205">
        <v>33032</v>
      </c>
      <c r="C14" s="128">
        <v>4501343027</v>
      </c>
      <c r="D14" s="128"/>
      <c r="E14" s="128"/>
      <c r="F14" s="142"/>
      <c r="G14" s="302"/>
      <c r="H14" s="142"/>
      <c r="I14" s="311"/>
      <c r="J14" s="145" t="s">
        <v>19</v>
      </c>
      <c r="K14" s="205">
        <v>33043</v>
      </c>
      <c r="L14" s="128">
        <v>74986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33062</v>
      </c>
      <c r="U14" s="128">
        <v>74978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33033</v>
      </c>
      <c r="C15" s="128">
        <v>4501343030</v>
      </c>
      <c r="D15" s="128"/>
      <c r="E15" s="128"/>
      <c r="F15" s="142"/>
      <c r="G15" s="302"/>
      <c r="H15" s="142"/>
      <c r="I15" s="311"/>
      <c r="J15" s="145" t="s">
        <v>19</v>
      </c>
      <c r="K15" s="205">
        <v>33044</v>
      </c>
      <c r="L15" s="128">
        <v>74987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33063</v>
      </c>
      <c r="U15" s="128">
        <v>74979</v>
      </c>
      <c r="V15" s="128"/>
      <c r="W15" s="128" t="s">
        <v>72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 t="s">
        <v>19</v>
      </c>
      <c r="K16" s="205">
        <v>33045</v>
      </c>
      <c r="L16" s="148">
        <v>74993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33064</v>
      </c>
      <c r="U16" s="128">
        <v>74980</v>
      </c>
      <c r="V16" s="128"/>
      <c r="W16" s="128" t="s">
        <v>62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19</v>
      </c>
      <c r="K17" s="205">
        <v>33046</v>
      </c>
      <c r="L17" s="128">
        <v>75004</v>
      </c>
      <c r="M17" s="128"/>
      <c r="N17" s="128" t="s">
        <v>115</v>
      </c>
      <c r="O17" s="142"/>
      <c r="P17" s="302"/>
      <c r="Q17" s="142"/>
      <c r="R17" s="311"/>
      <c r="S17" s="145" t="s">
        <v>19</v>
      </c>
      <c r="T17" s="205">
        <v>33065</v>
      </c>
      <c r="U17" s="128">
        <v>74981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20</v>
      </c>
      <c r="K18" s="205">
        <v>33047</v>
      </c>
      <c r="L18" s="128">
        <v>74943</v>
      </c>
      <c r="M18" s="128"/>
      <c r="N18" s="128" t="s">
        <v>62</v>
      </c>
      <c r="O18" s="142"/>
      <c r="P18" s="302"/>
      <c r="Q18" s="142"/>
      <c r="R18" s="311"/>
      <c r="S18" s="145" t="s">
        <v>19</v>
      </c>
      <c r="T18" s="205">
        <v>33066</v>
      </c>
      <c r="U18" s="128">
        <v>74982</v>
      </c>
      <c r="V18" s="128"/>
      <c r="W18" s="128" t="s">
        <v>115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20</v>
      </c>
      <c r="K19" s="205">
        <v>33048</v>
      </c>
      <c r="L19" s="128">
        <v>79444</v>
      </c>
      <c r="M19" s="128"/>
      <c r="N19" s="128" t="s">
        <v>62</v>
      </c>
      <c r="O19" s="142"/>
      <c r="P19" s="302"/>
      <c r="Q19" s="142"/>
      <c r="R19" s="311"/>
      <c r="S19" s="145" t="s">
        <v>20</v>
      </c>
      <c r="T19" s="205">
        <v>33067</v>
      </c>
      <c r="U19" s="128">
        <v>74941</v>
      </c>
      <c r="V19" s="128"/>
      <c r="W19" s="128" t="s">
        <v>62</v>
      </c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63</v>
      </c>
      <c r="K20" s="205">
        <v>32514</v>
      </c>
      <c r="L20" s="148"/>
      <c r="M20" s="128"/>
      <c r="N20" s="128" t="s">
        <v>62</v>
      </c>
      <c r="O20" s="142"/>
      <c r="P20" s="302"/>
      <c r="Q20" s="142"/>
      <c r="R20" s="315"/>
      <c r="S20" s="145" t="s">
        <v>20</v>
      </c>
      <c r="T20" s="205">
        <v>33068</v>
      </c>
      <c r="U20" s="128">
        <v>74942</v>
      </c>
      <c r="V20" s="128"/>
      <c r="W20" s="128" t="s">
        <v>62</v>
      </c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63</v>
      </c>
      <c r="K21" s="205">
        <v>33050</v>
      </c>
      <c r="L21" s="128"/>
      <c r="M21" s="172"/>
      <c r="N21" s="128" t="s">
        <v>62</v>
      </c>
      <c r="O21" s="142"/>
      <c r="P21" s="302"/>
      <c r="Q21" s="142"/>
      <c r="R21" s="311"/>
      <c r="S21" s="145" t="s">
        <v>63</v>
      </c>
      <c r="T21" s="205">
        <v>33069</v>
      </c>
      <c r="U21" s="128"/>
      <c r="V21" s="128"/>
      <c r="W21" s="128" t="s">
        <v>62</v>
      </c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 t="s">
        <v>22</v>
      </c>
      <c r="K22" s="205">
        <v>33051</v>
      </c>
      <c r="L22" s="153">
        <v>4501343360</v>
      </c>
      <c r="M22" s="128"/>
      <c r="N22" s="128"/>
      <c r="O22" s="142"/>
      <c r="P22" s="302"/>
      <c r="Q22" s="142"/>
      <c r="R22" s="315"/>
      <c r="S22" s="152" t="s">
        <v>63</v>
      </c>
      <c r="T22" s="205">
        <v>33070</v>
      </c>
      <c r="U22" s="153"/>
      <c r="V22" s="128"/>
      <c r="W22" s="128" t="s">
        <v>62</v>
      </c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 t="s">
        <v>22</v>
      </c>
      <c r="K23" s="205">
        <v>33052</v>
      </c>
      <c r="L23" s="153">
        <v>4501343361</v>
      </c>
      <c r="M23" s="128"/>
      <c r="N23" s="128"/>
      <c r="O23" s="142"/>
      <c r="P23" s="302"/>
      <c r="Q23" s="142"/>
      <c r="R23" s="311"/>
      <c r="S23" s="152" t="s">
        <v>22</v>
      </c>
      <c r="T23" s="205">
        <v>33071</v>
      </c>
      <c r="U23" s="153">
        <v>4501343479</v>
      </c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30039632</v>
      </c>
      <c r="C24" s="128" t="s">
        <v>77</v>
      </c>
      <c r="D24" s="128"/>
      <c r="E24" s="128"/>
      <c r="F24" s="162" t="s">
        <v>17</v>
      </c>
      <c r="G24" s="128"/>
      <c r="H24" s="142"/>
      <c r="I24" s="311"/>
      <c r="J24" s="152" t="s">
        <v>12</v>
      </c>
      <c r="K24" s="141">
        <v>30039654</v>
      </c>
      <c r="L24" s="154" t="s">
        <v>77</v>
      </c>
      <c r="M24" s="141"/>
      <c r="N24" s="141"/>
      <c r="O24" s="142" t="s">
        <v>16</v>
      </c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30039633</v>
      </c>
      <c r="C25" s="128" t="s">
        <v>77</v>
      </c>
      <c r="D25" s="128"/>
      <c r="E25" s="128"/>
      <c r="F25" s="162" t="s">
        <v>16</v>
      </c>
      <c r="G25" s="128"/>
      <c r="H25" s="142"/>
      <c r="I25" s="311"/>
      <c r="J25" s="156" t="s">
        <v>12</v>
      </c>
      <c r="K25" s="141">
        <v>30039642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 t="s">
        <v>12</v>
      </c>
      <c r="T25" s="148">
        <v>30039546</v>
      </c>
      <c r="U25" s="153" t="s">
        <v>13</v>
      </c>
      <c r="V25" s="128"/>
      <c r="W25" s="128"/>
      <c r="X25" s="142" t="s">
        <v>119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30039634</v>
      </c>
      <c r="C26" s="128" t="s">
        <v>77</v>
      </c>
      <c r="D26" s="128"/>
      <c r="E26" s="128"/>
      <c r="F26" s="250" t="s">
        <v>14</v>
      </c>
      <c r="G26" s="175"/>
      <c r="H26" s="142"/>
      <c r="I26" s="311"/>
      <c r="J26" s="156" t="s">
        <v>12</v>
      </c>
      <c r="K26" s="141">
        <v>30039699</v>
      </c>
      <c r="L26" s="154" t="s">
        <v>81</v>
      </c>
      <c r="M26" s="141"/>
      <c r="N26" s="141"/>
      <c r="O26" s="143"/>
      <c r="P26" s="304"/>
      <c r="Q26" s="143"/>
      <c r="R26" s="316"/>
      <c r="S26" s="145" t="s">
        <v>12</v>
      </c>
      <c r="T26" s="148">
        <v>30039543</v>
      </c>
      <c r="U26" s="153" t="s">
        <v>77</v>
      </c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/>
      <c r="K27" s="128"/>
      <c r="L27" s="153"/>
      <c r="M27" s="128"/>
      <c r="N27" s="128"/>
      <c r="O27" s="142"/>
      <c r="P27" s="302"/>
      <c r="Q27" s="142"/>
      <c r="R27" s="311"/>
      <c r="S27" s="145" t="s">
        <v>12</v>
      </c>
      <c r="T27" s="128">
        <v>30039635</v>
      </c>
      <c r="U27" s="148" t="s">
        <v>77</v>
      </c>
      <c r="V27" s="128"/>
      <c r="W27" s="128"/>
      <c r="X27" s="142" t="s">
        <v>14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 t="s">
        <v>12</v>
      </c>
      <c r="T28" s="128">
        <v>30039700</v>
      </c>
      <c r="U28" s="128" t="s">
        <v>81</v>
      </c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 t="s">
        <v>12</v>
      </c>
      <c r="T29" s="128">
        <v>30039636</v>
      </c>
      <c r="U29" s="128" t="s">
        <v>77</v>
      </c>
      <c r="V29" s="128"/>
      <c r="W29" s="128"/>
      <c r="X29" s="142" t="s">
        <v>17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46050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46051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46052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33072</v>
      </c>
      <c r="C34" s="137">
        <v>74963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33091</v>
      </c>
      <c r="L34" s="137">
        <v>74934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33110</v>
      </c>
      <c r="U34" s="137">
        <v>74919</v>
      </c>
      <c r="V34" s="137"/>
      <c r="W34" s="137" t="s">
        <v>89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33073</v>
      </c>
      <c r="C35" s="128">
        <v>74964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33092</v>
      </c>
      <c r="L35" s="128">
        <v>74935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33111</v>
      </c>
      <c r="U35" s="128">
        <v>74920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33074</v>
      </c>
      <c r="C36" s="128">
        <v>74966</v>
      </c>
      <c r="D36" s="128"/>
      <c r="E36" s="128" t="s">
        <v>62</v>
      </c>
      <c r="F36" s="142"/>
      <c r="G36" s="302"/>
      <c r="H36" s="142"/>
      <c r="I36" s="311"/>
      <c r="J36" s="145" t="s">
        <v>19</v>
      </c>
      <c r="K36" s="205">
        <v>33093</v>
      </c>
      <c r="L36" s="128">
        <v>74936</v>
      </c>
      <c r="M36" s="128"/>
      <c r="N36" s="128" t="s">
        <v>89</v>
      </c>
      <c r="O36" s="142"/>
      <c r="P36" s="302"/>
      <c r="Q36" s="142"/>
      <c r="R36" s="311"/>
      <c r="S36" s="145" t="s">
        <v>19</v>
      </c>
      <c r="T36" s="205">
        <v>33112</v>
      </c>
      <c r="U36" s="128">
        <v>74922</v>
      </c>
      <c r="V36" s="128"/>
      <c r="W36" s="128" t="s">
        <v>89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33075</v>
      </c>
      <c r="C37" s="128">
        <v>74967</v>
      </c>
      <c r="D37" s="128"/>
      <c r="E37" s="128" t="s">
        <v>62</v>
      </c>
      <c r="F37" s="142"/>
      <c r="G37" s="302"/>
      <c r="H37" s="142"/>
      <c r="I37" s="311"/>
      <c r="J37" s="145" t="s">
        <v>19</v>
      </c>
      <c r="K37" s="205">
        <v>33094</v>
      </c>
      <c r="L37" s="128">
        <v>74962</v>
      </c>
      <c r="M37" s="128"/>
      <c r="N37" s="128" t="s">
        <v>89</v>
      </c>
      <c r="O37" s="142"/>
      <c r="P37" s="302"/>
      <c r="Q37" s="142"/>
      <c r="R37" s="311"/>
      <c r="S37" s="145" t="s">
        <v>19</v>
      </c>
      <c r="T37" s="205">
        <v>33113</v>
      </c>
      <c r="U37" s="128">
        <v>74923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33076</v>
      </c>
      <c r="C38" s="128">
        <v>74999</v>
      </c>
      <c r="D38" s="128"/>
      <c r="E38" s="128" t="s">
        <v>69</v>
      </c>
      <c r="F38" s="142"/>
      <c r="G38" s="302"/>
      <c r="H38" s="142"/>
      <c r="I38" s="311"/>
      <c r="J38" s="145" t="s">
        <v>19</v>
      </c>
      <c r="K38" s="205">
        <v>33095</v>
      </c>
      <c r="L38" s="128">
        <v>74988</v>
      </c>
      <c r="M38" s="128"/>
      <c r="N38" s="128" t="s">
        <v>69</v>
      </c>
      <c r="O38" s="142"/>
      <c r="P38" s="302"/>
      <c r="Q38" s="142"/>
      <c r="R38" s="311"/>
      <c r="S38" s="145" t="s">
        <v>19</v>
      </c>
      <c r="T38" s="205">
        <v>33114</v>
      </c>
      <c r="U38" s="128">
        <v>74924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33077</v>
      </c>
      <c r="C39" s="128">
        <v>75000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33096</v>
      </c>
      <c r="L39" s="128">
        <v>74989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33115</v>
      </c>
      <c r="U39" s="128">
        <v>74925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33078</v>
      </c>
      <c r="C40" s="128">
        <v>75001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33097</v>
      </c>
      <c r="L40" s="128">
        <v>74990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33116</v>
      </c>
      <c r="U40" s="128">
        <v>74926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33079</v>
      </c>
      <c r="C41" s="128">
        <v>75002</v>
      </c>
      <c r="D41" s="128"/>
      <c r="E41" s="128" t="s">
        <v>62</v>
      </c>
      <c r="F41" s="142"/>
      <c r="G41" s="302"/>
      <c r="H41" s="142"/>
      <c r="I41" s="311"/>
      <c r="J41" s="145" t="s">
        <v>19</v>
      </c>
      <c r="K41" s="205">
        <v>33098</v>
      </c>
      <c r="L41" s="128">
        <v>74991</v>
      </c>
      <c r="M41" s="128"/>
      <c r="N41" s="128" t="s">
        <v>73</v>
      </c>
      <c r="O41" s="142"/>
      <c r="P41" s="302"/>
      <c r="Q41" s="142"/>
      <c r="R41" s="311"/>
      <c r="S41" s="145" t="s">
        <v>19</v>
      </c>
      <c r="T41" s="205">
        <v>33117</v>
      </c>
      <c r="U41" s="128">
        <v>74927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33080</v>
      </c>
      <c r="C42" s="128">
        <v>75003</v>
      </c>
      <c r="D42" s="128"/>
      <c r="E42" s="128" t="s">
        <v>73</v>
      </c>
      <c r="F42" s="142"/>
      <c r="G42" s="302"/>
      <c r="H42" s="142"/>
      <c r="I42" s="311"/>
      <c r="J42" s="145" t="s">
        <v>19</v>
      </c>
      <c r="K42" s="205">
        <v>33099</v>
      </c>
      <c r="L42" s="128">
        <v>74992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33118</v>
      </c>
      <c r="U42" s="128">
        <v>74928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33081</v>
      </c>
      <c r="C43" s="128">
        <v>75005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33100</v>
      </c>
      <c r="L43" s="128">
        <v>74994</v>
      </c>
      <c r="M43" s="128"/>
      <c r="N43" s="128" t="s">
        <v>70</v>
      </c>
      <c r="O43" s="142"/>
      <c r="P43" s="302"/>
      <c r="Q43" s="142"/>
      <c r="R43" s="311"/>
      <c r="S43" s="145" t="s">
        <v>19</v>
      </c>
      <c r="T43" s="205">
        <v>33119</v>
      </c>
      <c r="U43" s="128">
        <v>74929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33082</v>
      </c>
      <c r="C44" s="128">
        <v>75006</v>
      </c>
      <c r="D44" s="128"/>
      <c r="E44" s="128" t="s">
        <v>70</v>
      </c>
      <c r="F44" s="142"/>
      <c r="G44" s="302"/>
      <c r="H44" s="142"/>
      <c r="I44" s="311"/>
      <c r="J44" s="145" t="s">
        <v>19</v>
      </c>
      <c r="K44" s="205">
        <v>33101</v>
      </c>
      <c r="L44" s="128">
        <v>74995</v>
      </c>
      <c r="M44" s="128"/>
      <c r="N44" s="128" t="s">
        <v>70</v>
      </c>
      <c r="O44" s="142"/>
      <c r="P44" s="302"/>
      <c r="Q44" s="142"/>
      <c r="R44" s="311"/>
      <c r="S44" s="145" t="s">
        <v>19</v>
      </c>
      <c r="T44" s="205">
        <v>33120</v>
      </c>
      <c r="U44" s="128">
        <v>74930</v>
      </c>
      <c r="V44" s="128"/>
      <c r="W44" s="128" t="s">
        <v>72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33083</v>
      </c>
      <c r="C45" s="148">
        <v>75007</v>
      </c>
      <c r="D45" s="128"/>
      <c r="E45" s="128" t="s">
        <v>70</v>
      </c>
      <c r="F45" s="142"/>
      <c r="G45" s="302"/>
      <c r="H45" s="142"/>
      <c r="I45" s="311"/>
      <c r="J45" s="145" t="s">
        <v>19</v>
      </c>
      <c r="K45" s="205">
        <v>33102</v>
      </c>
      <c r="L45" s="148">
        <v>74996</v>
      </c>
      <c r="M45" s="128"/>
      <c r="N45" s="128" t="s">
        <v>70</v>
      </c>
      <c r="O45" s="142"/>
      <c r="P45" s="302"/>
      <c r="Q45" s="142"/>
      <c r="R45" s="311"/>
      <c r="S45" s="145" t="s">
        <v>19</v>
      </c>
      <c r="T45" s="205">
        <v>33121</v>
      </c>
      <c r="U45" s="148">
        <v>74931</v>
      </c>
      <c r="V45" s="128"/>
      <c r="W45" s="128" t="s">
        <v>71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33084</v>
      </c>
      <c r="C46" s="128">
        <v>75008</v>
      </c>
      <c r="D46" s="128"/>
      <c r="E46" s="128" t="s">
        <v>70</v>
      </c>
      <c r="F46" s="142"/>
      <c r="G46" s="302"/>
      <c r="H46" s="142"/>
      <c r="I46" s="311"/>
      <c r="J46" s="145" t="s">
        <v>19</v>
      </c>
      <c r="K46" s="205">
        <v>33103</v>
      </c>
      <c r="L46" s="128">
        <v>74997</v>
      </c>
      <c r="M46" s="128"/>
      <c r="N46" s="128" t="s">
        <v>72</v>
      </c>
      <c r="O46" s="142"/>
      <c r="P46" s="302"/>
      <c r="Q46" s="142"/>
      <c r="R46" s="311"/>
      <c r="S46" s="145" t="s">
        <v>19</v>
      </c>
      <c r="T46" s="205">
        <v>33122</v>
      </c>
      <c r="U46" s="128">
        <v>74933</v>
      </c>
      <c r="V46" s="128"/>
      <c r="W46" s="128" t="s">
        <v>115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33085</v>
      </c>
      <c r="C47" s="128">
        <v>75009</v>
      </c>
      <c r="D47" s="128"/>
      <c r="E47" s="128" t="s">
        <v>72</v>
      </c>
      <c r="F47" s="142"/>
      <c r="G47" s="302"/>
      <c r="H47" s="142"/>
      <c r="I47" s="311"/>
      <c r="J47" s="145" t="s">
        <v>19</v>
      </c>
      <c r="K47" s="205">
        <v>33104</v>
      </c>
      <c r="L47" s="128">
        <v>74998</v>
      </c>
      <c r="M47" s="128"/>
      <c r="N47" s="128" t="s">
        <v>71</v>
      </c>
      <c r="O47" s="142"/>
      <c r="P47" s="302"/>
      <c r="Q47" s="142"/>
      <c r="R47" s="311"/>
      <c r="S47" s="145" t="s">
        <v>20</v>
      </c>
      <c r="T47" s="205">
        <v>33123</v>
      </c>
      <c r="U47" s="128">
        <v>74937</v>
      </c>
      <c r="V47" s="128"/>
      <c r="W47" s="128" t="s">
        <v>89</v>
      </c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33086</v>
      </c>
      <c r="C48" s="128">
        <v>75010</v>
      </c>
      <c r="D48" s="128"/>
      <c r="E48" s="128" t="s">
        <v>72</v>
      </c>
      <c r="F48" s="142"/>
      <c r="G48" s="302"/>
      <c r="H48" s="142"/>
      <c r="I48" s="311"/>
      <c r="J48" s="145" t="s">
        <v>20</v>
      </c>
      <c r="K48" s="245">
        <v>33105</v>
      </c>
      <c r="L48" s="128">
        <v>74939</v>
      </c>
      <c r="M48" s="128"/>
      <c r="N48" s="128" t="s">
        <v>89</v>
      </c>
      <c r="O48" s="142"/>
      <c r="P48" s="302"/>
      <c r="Q48" s="142"/>
      <c r="R48" s="311"/>
      <c r="S48" s="145" t="s">
        <v>20</v>
      </c>
      <c r="T48" s="205">
        <v>33124</v>
      </c>
      <c r="U48" s="128">
        <v>74938</v>
      </c>
      <c r="V48" s="128"/>
      <c r="W48" s="128" t="s">
        <v>89</v>
      </c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19</v>
      </c>
      <c r="B49" s="205">
        <v>33087</v>
      </c>
      <c r="C49" s="148">
        <v>75011</v>
      </c>
      <c r="D49" s="128"/>
      <c r="E49" s="128" t="s">
        <v>71</v>
      </c>
      <c r="F49" s="142"/>
      <c r="G49" s="302"/>
      <c r="H49" s="142"/>
      <c r="I49" s="315"/>
      <c r="J49" s="145" t="s">
        <v>20</v>
      </c>
      <c r="K49" s="205">
        <v>33106</v>
      </c>
      <c r="L49" s="148">
        <v>74940</v>
      </c>
      <c r="M49" s="128"/>
      <c r="N49" s="128" t="s">
        <v>89</v>
      </c>
      <c r="O49" s="142"/>
      <c r="P49" s="302"/>
      <c r="Q49" s="142"/>
      <c r="R49" s="315"/>
      <c r="S49" s="145" t="s">
        <v>63</v>
      </c>
      <c r="T49" s="245">
        <v>33125</v>
      </c>
      <c r="U49" s="148"/>
      <c r="V49" s="128"/>
      <c r="W49" s="128" t="s">
        <v>89</v>
      </c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 t="s">
        <v>19</v>
      </c>
      <c r="B50" s="205">
        <v>33088</v>
      </c>
      <c r="C50" s="128">
        <v>75012</v>
      </c>
      <c r="D50" s="128"/>
      <c r="E50" s="128" t="s">
        <v>115</v>
      </c>
      <c r="F50" s="142"/>
      <c r="G50" s="302"/>
      <c r="H50" s="142"/>
      <c r="I50" s="311"/>
      <c r="J50" s="152" t="s">
        <v>22</v>
      </c>
      <c r="K50" s="205">
        <v>33107</v>
      </c>
      <c r="L50" s="128">
        <v>4501344037</v>
      </c>
      <c r="M50" s="128"/>
      <c r="N50" s="128"/>
      <c r="O50" s="142"/>
      <c r="P50" s="302"/>
      <c r="Q50" s="142"/>
      <c r="R50" s="311"/>
      <c r="S50" s="152" t="s">
        <v>63</v>
      </c>
      <c r="T50" s="245">
        <v>33126</v>
      </c>
      <c r="U50" s="128"/>
      <c r="V50" s="128"/>
      <c r="W50" s="128" t="s">
        <v>89</v>
      </c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 t="s">
        <v>22</v>
      </c>
      <c r="B51" s="205">
        <v>33089</v>
      </c>
      <c r="C51" s="153">
        <v>4501343765</v>
      </c>
      <c r="D51" s="128"/>
      <c r="E51" s="128"/>
      <c r="F51" s="142"/>
      <c r="G51" s="302"/>
      <c r="H51" s="142"/>
      <c r="I51" s="315"/>
      <c r="J51" s="152" t="s">
        <v>63</v>
      </c>
      <c r="K51" s="245">
        <v>33108</v>
      </c>
      <c r="L51" s="153"/>
      <c r="M51" s="128"/>
      <c r="N51" s="128" t="s">
        <v>89</v>
      </c>
      <c r="O51" s="142"/>
      <c r="P51" s="302"/>
      <c r="Q51" s="142"/>
      <c r="R51" s="315"/>
      <c r="S51" s="152" t="s">
        <v>22</v>
      </c>
      <c r="T51" s="205">
        <v>33127</v>
      </c>
      <c r="U51" s="153">
        <v>4501344328</v>
      </c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 t="s">
        <v>22</v>
      </c>
      <c r="B52" s="205">
        <v>33090</v>
      </c>
      <c r="C52" s="153">
        <v>4501343766</v>
      </c>
      <c r="D52" s="128"/>
      <c r="E52" s="128"/>
      <c r="F52" s="142"/>
      <c r="G52" s="302"/>
      <c r="H52" s="142"/>
      <c r="I52" s="311"/>
      <c r="J52" s="152" t="s">
        <v>63</v>
      </c>
      <c r="K52" s="205">
        <v>33109</v>
      </c>
      <c r="L52" s="153"/>
      <c r="M52" s="128"/>
      <c r="N52" s="128" t="s">
        <v>89</v>
      </c>
      <c r="O52" s="142"/>
      <c r="P52" s="302"/>
      <c r="Q52" s="142"/>
      <c r="R52" s="311"/>
      <c r="S52" s="152" t="s">
        <v>22</v>
      </c>
      <c r="T52" s="128">
        <v>33128</v>
      </c>
      <c r="U52" s="528" t="s">
        <v>165</v>
      </c>
      <c r="V52" s="529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 t="s">
        <v>12</v>
      </c>
      <c r="T53" s="141">
        <v>30039639</v>
      </c>
      <c r="U53" s="154" t="s">
        <v>77</v>
      </c>
      <c r="V53" s="141"/>
      <c r="W53" s="141"/>
      <c r="X53" s="142" t="s">
        <v>65</v>
      </c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 t="s">
        <v>12</v>
      </c>
      <c r="T54" s="141">
        <v>30039808</v>
      </c>
      <c r="U54" s="154" t="s">
        <v>77</v>
      </c>
      <c r="V54" s="141"/>
      <c r="W54" s="141"/>
      <c r="X54" s="143" t="s">
        <v>76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128">
        <v>30039546</v>
      </c>
      <c r="C55" s="154" t="s">
        <v>13</v>
      </c>
      <c r="D55" s="141"/>
      <c r="E55" s="141"/>
      <c r="F55" s="143" t="s">
        <v>16</v>
      </c>
      <c r="G55" s="304"/>
      <c r="H55" s="143"/>
      <c r="I55" s="316"/>
      <c r="J55" s="156" t="s">
        <v>12</v>
      </c>
      <c r="K55" s="141">
        <v>30039702</v>
      </c>
      <c r="L55" s="154" t="s">
        <v>81</v>
      </c>
      <c r="M55" s="141"/>
      <c r="N55" s="141"/>
      <c r="O55" s="143"/>
      <c r="P55" s="304"/>
      <c r="Q55" s="143"/>
      <c r="R55" s="316"/>
      <c r="S55" s="156" t="s">
        <v>12</v>
      </c>
      <c r="T55" s="141">
        <v>30039703</v>
      </c>
      <c r="U55" s="154" t="s">
        <v>81</v>
      </c>
      <c r="V55" s="141"/>
      <c r="W55" s="141"/>
      <c r="X55" s="143"/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128">
        <v>30039701</v>
      </c>
      <c r="C56" s="153" t="s">
        <v>81</v>
      </c>
      <c r="D56" s="128"/>
      <c r="E56" s="128"/>
      <c r="F56" s="142"/>
      <c r="G56" s="302"/>
      <c r="H56" s="142"/>
      <c r="I56" s="311"/>
      <c r="J56" s="152" t="s">
        <v>12</v>
      </c>
      <c r="K56" s="128">
        <v>30039671</v>
      </c>
      <c r="L56" s="153" t="s">
        <v>94</v>
      </c>
      <c r="M56" s="128"/>
      <c r="N56" s="128"/>
      <c r="O56" s="162" t="s">
        <v>16</v>
      </c>
      <c r="Q56" s="142"/>
      <c r="R56" s="311"/>
      <c r="S56" s="145" t="s">
        <v>12</v>
      </c>
      <c r="T56" s="128">
        <v>30039657</v>
      </c>
      <c r="U56" s="153" t="s">
        <v>79</v>
      </c>
      <c r="V56" s="128"/>
      <c r="W56" s="128"/>
      <c r="X56" s="142" t="s">
        <v>16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128">
        <v>30039806</v>
      </c>
      <c r="C57" s="148" t="s">
        <v>77</v>
      </c>
      <c r="D57" s="128"/>
      <c r="E57" s="128"/>
      <c r="F57" s="142" t="s">
        <v>14</v>
      </c>
      <c r="G57" s="302"/>
      <c r="H57" s="142"/>
      <c r="I57" s="311"/>
      <c r="J57" s="156" t="s">
        <v>12</v>
      </c>
      <c r="K57" s="128">
        <v>30039807</v>
      </c>
      <c r="L57" s="148" t="s">
        <v>77</v>
      </c>
      <c r="M57" s="128"/>
      <c r="N57" s="128"/>
      <c r="O57" s="142" t="s">
        <v>17</v>
      </c>
      <c r="P57" s="302"/>
      <c r="Q57" s="142"/>
      <c r="R57" s="311"/>
      <c r="S57" s="145" t="s">
        <v>12</v>
      </c>
      <c r="T57" s="128">
        <v>30039783</v>
      </c>
      <c r="U57" s="148" t="s">
        <v>79</v>
      </c>
      <c r="V57" s="128"/>
      <c r="W57" s="128"/>
      <c r="X57" s="142" t="s">
        <v>14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299">
        <v>30039637</v>
      </c>
      <c r="C58" s="300" t="s">
        <v>77</v>
      </c>
      <c r="D58" s="299"/>
      <c r="E58" s="299"/>
      <c r="F58" s="297" t="s">
        <v>78</v>
      </c>
      <c r="G58" s="306"/>
      <c r="H58" s="297"/>
      <c r="I58" s="313"/>
      <c r="J58" s="156" t="s">
        <v>12</v>
      </c>
      <c r="K58" s="299">
        <v>30039638</v>
      </c>
      <c r="L58" s="300" t="s">
        <v>77</v>
      </c>
      <c r="M58" s="299"/>
      <c r="N58" s="299"/>
      <c r="O58" s="297" t="s">
        <v>66</v>
      </c>
      <c r="P58" s="306"/>
      <c r="Q58" s="297"/>
      <c r="R58" s="313"/>
      <c r="S58" s="298" t="s">
        <v>12</v>
      </c>
      <c r="T58" s="299">
        <v>30039670</v>
      </c>
      <c r="U58" s="300" t="s">
        <v>94</v>
      </c>
      <c r="V58" s="299"/>
      <c r="W58" s="299"/>
      <c r="X58" s="297" t="s">
        <v>78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 t="s">
        <v>12</v>
      </c>
      <c r="K59" s="158">
        <v>30039782</v>
      </c>
      <c r="L59" s="158" t="s">
        <v>79</v>
      </c>
      <c r="M59" s="158"/>
      <c r="N59" s="158"/>
      <c r="O59" s="159" t="s">
        <v>65</v>
      </c>
      <c r="P59" s="307"/>
      <c r="Q59" s="159"/>
      <c r="R59" s="314"/>
      <c r="S59" s="157" t="s">
        <v>290</v>
      </c>
      <c r="T59" s="158" t="s">
        <v>291</v>
      </c>
      <c r="U59" s="158">
        <v>36562</v>
      </c>
      <c r="V59" s="158" t="s">
        <v>292</v>
      </c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46053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46047</v>
      </c>
      <c r="M61" s="173">
        <f t="shared" ref="M61:M66" si="0">COUNTIF($A$5:$A$30,N61)</f>
        <v>3</v>
      </c>
      <c r="N61" s="174" t="s">
        <v>18</v>
      </c>
      <c r="O61" s="505">
        <f>J3</f>
        <v>46048</v>
      </c>
      <c r="P61" s="173">
        <f t="shared" ref="P61:P66" si="1">COUNTIF($J$5:$J$30,Q61)</f>
        <v>3</v>
      </c>
      <c r="Q61" s="174" t="s">
        <v>18</v>
      </c>
      <c r="R61" s="508">
        <f>S3</f>
        <v>46049</v>
      </c>
      <c r="S61" s="173">
        <f t="shared" ref="S61:S66" si="2">COUNTIF($S$5:$S$30,T61)</f>
        <v>5</v>
      </c>
      <c r="T61" s="174" t="s">
        <v>18</v>
      </c>
      <c r="U61" s="511">
        <f>A32</f>
        <v>46050</v>
      </c>
      <c r="V61" s="173">
        <f t="shared" ref="V61:V66" si="3">COUNTIF($A$34:$A$59,W61)</f>
        <v>4</v>
      </c>
      <c r="W61" s="174" t="s">
        <v>18</v>
      </c>
    </row>
    <row r="62" spans="1:43" x14ac:dyDescent="0.25">
      <c r="A62" s="135" t="s">
        <v>20</v>
      </c>
      <c r="B62" s="296">
        <v>33129</v>
      </c>
      <c r="C62" s="137">
        <v>74946</v>
      </c>
      <c r="D62" s="137">
        <v>280169</v>
      </c>
      <c r="E62" s="137" t="s">
        <v>62</v>
      </c>
      <c r="F62" s="142"/>
      <c r="G62" s="304"/>
      <c r="H62" s="143"/>
      <c r="I62" s="310"/>
      <c r="L62" s="503"/>
      <c r="M62" s="175">
        <f t="shared" si="0"/>
        <v>7</v>
      </c>
      <c r="N62" s="176" t="s">
        <v>19</v>
      </c>
      <c r="O62" s="506"/>
      <c r="P62" s="175">
        <f t="shared" si="1"/>
        <v>13</v>
      </c>
      <c r="Q62" s="176" t="s">
        <v>19</v>
      </c>
      <c r="R62" s="509"/>
      <c r="S62" s="175">
        <f t="shared" si="2"/>
        <v>14</v>
      </c>
      <c r="T62" s="176" t="s">
        <v>19</v>
      </c>
      <c r="U62" s="512"/>
      <c r="V62" s="175">
        <f t="shared" si="3"/>
        <v>17</v>
      </c>
      <c r="W62" s="176" t="s">
        <v>19</v>
      </c>
    </row>
    <row r="63" spans="1:43" x14ac:dyDescent="0.25">
      <c r="A63" s="145" t="s">
        <v>19</v>
      </c>
      <c r="B63" s="205">
        <v>33130</v>
      </c>
      <c r="C63" s="128">
        <v>74912</v>
      </c>
      <c r="D63" s="128"/>
      <c r="E63" s="128" t="s">
        <v>70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33131</v>
      </c>
      <c r="C64" s="128">
        <v>74913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33132</v>
      </c>
      <c r="C65" s="128">
        <v>74914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3</v>
      </c>
      <c r="N65" s="176" t="s">
        <v>22</v>
      </c>
      <c r="O65" s="506"/>
      <c r="P65" s="175">
        <f t="shared" si="1"/>
        <v>2</v>
      </c>
      <c r="Q65" s="176" t="s">
        <v>22</v>
      </c>
      <c r="R65" s="509"/>
      <c r="S65" s="175">
        <f t="shared" si="2"/>
        <v>1</v>
      </c>
      <c r="T65" s="176" t="s">
        <v>22</v>
      </c>
      <c r="U65" s="512"/>
      <c r="V65" s="175">
        <f t="shared" si="3"/>
        <v>2</v>
      </c>
      <c r="W65" s="176" t="s">
        <v>22</v>
      </c>
    </row>
    <row r="66" spans="1:23" x14ac:dyDescent="0.25">
      <c r="A66" s="145" t="s">
        <v>19</v>
      </c>
      <c r="B66" s="205">
        <v>33133</v>
      </c>
      <c r="C66" s="128">
        <v>74915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2</v>
      </c>
      <c r="Q66" s="176" t="s">
        <v>23</v>
      </c>
      <c r="R66" s="509"/>
      <c r="S66" s="175">
        <f t="shared" si="2"/>
        <v>2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33134</v>
      </c>
      <c r="C67" s="128">
        <v>74916</v>
      </c>
      <c r="D67" s="128"/>
      <c r="E67" s="128" t="s">
        <v>72</v>
      </c>
      <c r="F67" s="142"/>
      <c r="G67" s="302"/>
      <c r="H67" s="142"/>
      <c r="I67" s="311"/>
      <c r="L67" s="504"/>
      <c r="M67" s="177">
        <f>SUM(M61:M66)</f>
        <v>14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24</v>
      </c>
      <c r="T67" s="178" t="s">
        <v>24</v>
      </c>
      <c r="U67" s="513"/>
      <c r="V67" s="177">
        <f>SUM(V61:V66)</f>
        <v>23</v>
      </c>
      <c r="W67" s="178" t="s">
        <v>24</v>
      </c>
    </row>
    <row r="68" spans="1:23" x14ac:dyDescent="0.25">
      <c r="A68" s="145" t="s">
        <v>19</v>
      </c>
      <c r="B68" s="205">
        <v>33135</v>
      </c>
      <c r="C68" s="128">
        <v>74917</v>
      </c>
      <c r="D68" s="128"/>
      <c r="E68" s="128" t="s">
        <v>72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33136</v>
      </c>
      <c r="C69" s="128">
        <v>74918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33137</v>
      </c>
      <c r="C70" s="128">
        <v>74958</v>
      </c>
      <c r="D70" s="128"/>
      <c r="E70" s="128" t="s">
        <v>69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33138</v>
      </c>
      <c r="C71" s="128">
        <v>74959</v>
      </c>
      <c r="D71" s="128"/>
      <c r="E71" s="128" t="s">
        <v>115</v>
      </c>
      <c r="F71" s="142"/>
      <c r="G71" s="302"/>
      <c r="H71" s="142"/>
      <c r="I71" s="311"/>
      <c r="L71" s="514">
        <f>J32</f>
        <v>46051</v>
      </c>
      <c r="M71" s="173">
        <f t="shared" ref="M71:M76" si="4">COUNTIF($J$34:$J$59,N71)</f>
        <v>5</v>
      </c>
      <c r="N71" s="174" t="s">
        <v>18</v>
      </c>
      <c r="O71" s="517">
        <f>S32</f>
        <v>46052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5</v>
      </c>
      <c r="T71" s="174" t="s">
        <v>18</v>
      </c>
      <c r="U71" s="523" t="str">
        <f>C1</f>
        <v>WW05</v>
      </c>
      <c r="V71" s="173">
        <f>SUM(M61,P61,S61,V61,S71,P71,M71)</f>
        <v>31</v>
      </c>
      <c r="W71" s="174" t="s">
        <v>18</v>
      </c>
    </row>
    <row r="72" spans="1:23" x14ac:dyDescent="0.25">
      <c r="A72" s="145" t="s">
        <v>19</v>
      </c>
      <c r="B72" s="205">
        <v>33139</v>
      </c>
      <c r="C72" s="128">
        <v>74961</v>
      </c>
      <c r="D72" s="128"/>
      <c r="E72" s="128" t="s">
        <v>115</v>
      </c>
      <c r="F72" s="142"/>
      <c r="G72" s="302"/>
      <c r="H72" s="142"/>
      <c r="I72" s="311"/>
      <c r="L72" s="515"/>
      <c r="M72" s="175">
        <f t="shared" si="4"/>
        <v>14</v>
      </c>
      <c r="N72" s="176" t="s">
        <v>19</v>
      </c>
      <c r="O72" s="518"/>
      <c r="P72" s="175">
        <f>COUNTIF($S$34:$S$57,Q72)</f>
        <v>13</v>
      </c>
      <c r="Q72" s="176" t="s">
        <v>19</v>
      </c>
      <c r="R72" s="521"/>
      <c r="S72" s="175">
        <f t="shared" si="5"/>
        <v>10</v>
      </c>
      <c r="T72" s="176" t="s">
        <v>19</v>
      </c>
      <c r="U72" s="524"/>
      <c r="V72" s="175">
        <f>SUM(M62,P62,S62,V62,M72,P72,S72)</f>
        <v>88</v>
      </c>
      <c r="W72" s="176" t="s">
        <v>19</v>
      </c>
    </row>
    <row r="73" spans="1:23" x14ac:dyDescent="0.25">
      <c r="A73" s="145" t="s">
        <v>22</v>
      </c>
      <c r="B73" s="205">
        <v>33140</v>
      </c>
      <c r="C73" s="148">
        <v>4501344329</v>
      </c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 t="s">
        <v>22</v>
      </c>
      <c r="B74" s="205">
        <v>33141</v>
      </c>
      <c r="C74" s="128">
        <v>4501344330</v>
      </c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 t="s">
        <v>22</v>
      </c>
      <c r="B75" s="205">
        <v>33142</v>
      </c>
      <c r="C75" s="128">
        <v>4501344363</v>
      </c>
      <c r="D75" s="128"/>
      <c r="E75" s="128"/>
      <c r="F75" s="142"/>
      <c r="G75" s="302"/>
      <c r="H75" s="142"/>
      <c r="I75" s="311"/>
      <c r="L75" s="515"/>
      <c r="M75" s="175">
        <f t="shared" si="4"/>
        <v>1</v>
      </c>
      <c r="N75" s="176" t="s">
        <v>22</v>
      </c>
      <c r="O75" s="518"/>
      <c r="P75" s="175">
        <f>COUNTIF($S$34:$S$57,Q75)</f>
        <v>2</v>
      </c>
      <c r="Q75" s="176" t="s">
        <v>22</v>
      </c>
      <c r="R75" s="521"/>
      <c r="S75" s="175">
        <f t="shared" si="5"/>
        <v>4</v>
      </c>
      <c r="T75" s="176" t="s">
        <v>22</v>
      </c>
      <c r="U75" s="524"/>
      <c r="V75" s="175">
        <f>SUM(M65,P65,S65,V65,M75,P75,S75)</f>
        <v>15</v>
      </c>
      <c r="W75" s="176" t="s">
        <v>22</v>
      </c>
    </row>
    <row r="76" spans="1:23" x14ac:dyDescent="0.25">
      <c r="A76" s="145" t="s">
        <v>22</v>
      </c>
      <c r="B76" s="128">
        <v>33143</v>
      </c>
      <c r="C76" s="578" t="s">
        <v>134</v>
      </c>
      <c r="D76" s="579"/>
      <c r="E76" s="128"/>
      <c r="F76" s="142"/>
      <c r="G76" s="302"/>
      <c r="H76" s="142"/>
      <c r="I76" s="311"/>
      <c r="L76" s="515"/>
      <c r="M76" s="175">
        <f t="shared" si="4"/>
        <v>2</v>
      </c>
      <c r="N76" s="176" t="s">
        <v>23</v>
      </c>
      <c r="O76" s="518"/>
      <c r="P76" s="175">
        <f>COUNTIF($S$34:$S$57,Q76)</f>
        <v>2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8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24</v>
      </c>
      <c r="N77" s="178" t="s">
        <v>24</v>
      </c>
      <c r="O77" s="519"/>
      <c r="P77" s="177">
        <f>SUM(P71:P76)</f>
        <v>25</v>
      </c>
      <c r="Q77" s="178" t="s">
        <v>24</v>
      </c>
      <c r="R77" s="522"/>
      <c r="S77" s="177">
        <f>SUM(S71:S76)</f>
        <v>20</v>
      </c>
      <c r="T77" s="178" t="s">
        <v>24</v>
      </c>
      <c r="U77" s="525"/>
      <c r="V77" s="177">
        <f>SUM(V71:V76)</f>
        <v>152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/>
      <c r="B79" s="128"/>
      <c r="C79" s="153"/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 t="s">
        <v>12</v>
      </c>
      <c r="B81" s="141">
        <v>30039776</v>
      </c>
      <c r="C81" s="154" t="s">
        <v>87</v>
      </c>
      <c r="D81" s="141"/>
      <c r="E81" s="141"/>
      <c r="F81" s="142" t="s">
        <v>16</v>
      </c>
      <c r="G81" s="304"/>
      <c r="H81" s="143"/>
      <c r="I81" s="316"/>
    </row>
    <row r="82" spans="1:10" x14ac:dyDescent="0.25">
      <c r="A82" s="156" t="s">
        <v>12</v>
      </c>
      <c r="B82" s="141">
        <v>30039704</v>
      </c>
      <c r="C82" s="154" t="s">
        <v>81</v>
      </c>
      <c r="D82" s="141"/>
      <c r="E82" s="141"/>
      <c r="F82" s="143"/>
      <c r="G82" s="304"/>
      <c r="H82" s="143"/>
      <c r="I82" s="316"/>
    </row>
    <row r="83" spans="1:10" x14ac:dyDescent="0.25">
      <c r="A83" s="156" t="s">
        <v>12</v>
      </c>
      <c r="B83" s="141">
        <v>30039655</v>
      </c>
      <c r="C83" s="154" t="s">
        <v>79</v>
      </c>
      <c r="D83" s="141"/>
      <c r="E83" s="141"/>
      <c r="F83" s="143" t="s">
        <v>17</v>
      </c>
      <c r="G83" s="304"/>
      <c r="H83" s="143"/>
      <c r="I83" s="316"/>
    </row>
    <row r="84" spans="1:10" x14ac:dyDescent="0.25">
      <c r="A84" s="156" t="s">
        <v>12</v>
      </c>
      <c r="B84" s="128">
        <v>30039809</v>
      </c>
      <c r="C84" s="153" t="s">
        <v>77</v>
      </c>
      <c r="D84" s="128"/>
      <c r="E84" s="128"/>
      <c r="F84" s="142" t="s">
        <v>78</v>
      </c>
      <c r="G84" s="302"/>
      <c r="H84" s="142"/>
      <c r="I84" s="311"/>
    </row>
    <row r="85" spans="1:10" x14ac:dyDescent="0.25">
      <c r="A85" s="145" t="s">
        <v>12</v>
      </c>
      <c r="B85" s="128">
        <v>30039826</v>
      </c>
      <c r="C85" s="148" t="s">
        <v>81</v>
      </c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3</v>
      </c>
      <c r="C90" s="188">
        <f t="shared" si="6"/>
        <v>7</v>
      </c>
      <c r="D90" s="188">
        <f t="shared" si="6"/>
        <v>1</v>
      </c>
      <c r="E90" s="188">
        <f t="shared" si="6"/>
        <v>0</v>
      </c>
      <c r="F90" s="188">
        <f t="shared" si="6"/>
        <v>3</v>
      </c>
      <c r="G90" s="188">
        <f t="shared" si="6"/>
        <v>0</v>
      </c>
      <c r="H90" s="189">
        <f t="shared" ref="H90:H96" si="7">SUM(B90:G90)</f>
        <v>14</v>
      </c>
      <c r="J90" s="189">
        <f>SUM(C90:G90)</f>
        <v>11</v>
      </c>
    </row>
    <row r="91" spans="1:10" x14ac:dyDescent="0.25">
      <c r="A91" s="190" t="s">
        <v>28</v>
      </c>
      <c r="B91" s="188">
        <f t="shared" ref="B91:G91" si="8">COUNTIF($J$5:$J$30,B89)</f>
        <v>3</v>
      </c>
      <c r="C91" s="188">
        <f t="shared" si="8"/>
        <v>13</v>
      </c>
      <c r="D91" s="188">
        <f t="shared" si="8"/>
        <v>2</v>
      </c>
      <c r="E91" s="188">
        <f t="shared" si="8"/>
        <v>0</v>
      </c>
      <c r="F91" s="188">
        <f t="shared" si="8"/>
        <v>2</v>
      </c>
      <c r="G91" s="188">
        <f t="shared" si="8"/>
        <v>2</v>
      </c>
      <c r="H91" s="189">
        <f t="shared" si="7"/>
        <v>22</v>
      </c>
      <c r="J91" s="189">
        <f t="shared" ref="J91:J96" si="9">SUM(C91:G91)</f>
        <v>19</v>
      </c>
    </row>
    <row r="92" spans="1:10" x14ac:dyDescent="0.25">
      <c r="A92" s="191" t="s">
        <v>29</v>
      </c>
      <c r="B92" s="188">
        <f t="shared" ref="B92:G92" si="10">COUNTIF($S$5:$S$30,B89)</f>
        <v>5</v>
      </c>
      <c r="C92" s="188">
        <f t="shared" si="10"/>
        <v>14</v>
      </c>
      <c r="D92" s="188">
        <f t="shared" si="10"/>
        <v>2</v>
      </c>
      <c r="E92" s="188">
        <f t="shared" si="10"/>
        <v>0</v>
      </c>
      <c r="F92" s="188">
        <f t="shared" si="10"/>
        <v>1</v>
      </c>
      <c r="G92" s="188">
        <f t="shared" si="10"/>
        <v>2</v>
      </c>
      <c r="H92" s="189">
        <f t="shared" si="7"/>
        <v>24</v>
      </c>
      <c r="J92" s="189">
        <f t="shared" si="9"/>
        <v>19</v>
      </c>
    </row>
    <row r="93" spans="1:10" x14ac:dyDescent="0.25">
      <c r="A93" s="192" t="s">
        <v>30</v>
      </c>
      <c r="B93" s="188">
        <f t="shared" ref="B93:G93" si="11">COUNTIF($A$34:$A$59,B$89)</f>
        <v>4</v>
      </c>
      <c r="C93" s="188">
        <f t="shared" si="11"/>
        <v>17</v>
      </c>
      <c r="D93" s="188">
        <f t="shared" si="11"/>
        <v>0</v>
      </c>
      <c r="E93" s="188">
        <f t="shared" si="11"/>
        <v>0</v>
      </c>
      <c r="F93" s="188">
        <f t="shared" si="11"/>
        <v>2</v>
      </c>
      <c r="G93" s="188">
        <f t="shared" si="11"/>
        <v>0</v>
      </c>
      <c r="H93" s="189">
        <f t="shared" si="7"/>
        <v>23</v>
      </c>
      <c r="J93" s="189">
        <f t="shared" si="9"/>
        <v>19</v>
      </c>
    </row>
    <row r="94" spans="1:10" x14ac:dyDescent="0.25">
      <c r="A94" s="193" t="s">
        <v>31</v>
      </c>
      <c r="B94" s="188">
        <f t="shared" ref="B94:G94" si="12">COUNTIF($J$34:$J$59,B$89)</f>
        <v>5</v>
      </c>
      <c r="C94" s="188">
        <f t="shared" si="12"/>
        <v>14</v>
      </c>
      <c r="D94" s="188">
        <f t="shared" si="12"/>
        <v>2</v>
      </c>
      <c r="E94" s="188">
        <f t="shared" si="12"/>
        <v>0</v>
      </c>
      <c r="F94" s="188">
        <f t="shared" si="12"/>
        <v>1</v>
      </c>
      <c r="G94" s="188">
        <f t="shared" si="12"/>
        <v>2</v>
      </c>
      <c r="H94" s="189">
        <f t="shared" si="7"/>
        <v>24</v>
      </c>
      <c r="J94" s="189">
        <f t="shared" si="9"/>
        <v>19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13</v>
      </c>
      <c r="D95" s="188">
        <f t="shared" si="13"/>
        <v>2</v>
      </c>
      <c r="E95" s="188">
        <f t="shared" si="13"/>
        <v>0</v>
      </c>
      <c r="F95" s="188">
        <f t="shared" si="13"/>
        <v>2</v>
      </c>
      <c r="G95" s="188">
        <f t="shared" si="13"/>
        <v>2</v>
      </c>
      <c r="H95" s="189">
        <f t="shared" si="7"/>
        <v>25</v>
      </c>
      <c r="J95" s="189">
        <f t="shared" si="9"/>
        <v>19</v>
      </c>
    </row>
    <row r="96" spans="1:10" ht="16.5" thickBot="1" x14ac:dyDescent="0.3">
      <c r="A96" s="195" t="s">
        <v>33</v>
      </c>
      <c r="B96" s="188">
        <f t="shared" ref="B96:G96" si="14">COUNTIF($A$62:$A$87,B$89)</f>
        <v>5</v>
      </c>
      <c r="C96" s="188">
        <f t="shared" si="14"/>
        <v>10</v>
      </c>
      <c r="D96" s="188">
        <f t="shared" si="14"/>
        <v>1</v>
      </c>
      <c r="E96" s="188">
        <f t="shared" si="14"/>
        <v>0</v>
      </c>
      <c r="F96" s="188">
        <f t="shared" si="14"/>
        <v>4</v>
      </c>
      <c r="G96" s="188">
        <f t="shared" si="14"/>
        <v>0</v>
      </c>
      <c r="H96" s="189">
        <f t="shared" si="7"/>
        <v>20</v>
      </c>
      <c r="J96" s="189">
        <f t="shared" si="9"/>
        <v>15</v>
      </c>
    </row>
    <row r="97" spans="1:47" ht="16.5" thickBot="1" x14ac:dyDescent="0.3">
      <c r="A97" s="186" t="s">
        <v>24</v>
      </c>
      <c r="B97" s="196">
        <f t="shared" ref="B97:H97" si="15">SUM(B90:B96)</f>
        <v>31</v>
      </c>
      <c r="C97" s="196">
        <f t="shared" si="15"/>
        <v>88</v>
      </c>
      <c r="D97" s="196">
        <f t="shared" si="15"/>
        <v>10</v>
      </c>
      <c r="E97" s="196">
        <f t="shared" si="15"/>
        <v>0</v>
      </c>
      <c r="F97" s="196">
        <f t="shared" si="15"/>
        <v>15</v>
      </c>
      <c r="G97" s="196">
        <f t="shared" si="15"/>
        <v>8</v>
      </c>
      <c r="H97" s="179">
        <f t="shared" si="15"/>
        <v>152</v>
      </c>
      <c r="J97" s="179">
        <f>SUM(J90:J96)</f>
        <v>121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33023</v>
      </c>
      <c r="B101" s="197">
        <f t="shared" si="16"/>
        <v>74445</v>
      </c>
      <c r="C101" s="198">
        <f>IF(B5="","",$A$3)</f>
        <v>46047</v>
      </c>
      <c r="D101" s="197" t="str">
        <f>IF(A5="","",A5)</f>
        <v>LCP</v>
      </c>
      <c r="E101" s="197" t="str">
        <f>IF(E5="","",E5)</f>
        <v/>
      </c>
      <c r="F101" s="197" t="str">
        <f>IF(D5="","",D5)</f>
        <v>INTEGRITY</v>
      </c>
      <c r="G101" s="199" t="str">
        <f>IF(G5="","",G5)</f>
        <v/>
      </c>
      <c r="H101" s="200">
        <v>1</v>
      </c>
      <c r="I101" s="197">
        <f t="shared" ref="I101:J106" si="17">IF(K5="","",K5)</f>
        <v>33034</v>
      </c>
      <c r="J101" s="197">
        <f t="shared" si="17"/>
        <v>74921</v>
      </c>
      <c r="K101" s="198">
        <f t="shared" ref="K101:K106" si="18">IF(K5="","",$J$3)</f>
        <v>46048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33053</v>
      </c>
      <c r="R101" s="197">
        <f t="shared" si="23"/>
        <v>74968</v>
      </c>
      <c r="S101" s="198">
        <f t="shared" ref="S101:S106" si="24">IF(T5="","",$S$3)</f>
        <v>46049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33072</v>
      </c>
      <c r="Z101" s="197">
        <f t="shared" si="29"/>
        <v>74963</v>
      </c>
      <c r="AA101" s="198">
        <f t="shared" ref="AA101:AA108" si="30">IF(B34="","",$A$32)</f>
        <v>46050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33091</v>
      </c>
      <c r="AH101" s="197">
        <f t="shared" si="35"/>
        <v>74934</v>
      </c>
      <c r="AI101" s="198">
        <f t="shared" ref="AI101:AI108" si="36">IF(K34="","",$J$32)</f>
        <v>46051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33110</v>
      </c>
      <c r="AP101" s="197">
        <f t="shared" si="41"/>
        <v>74919</v>
      </c>
      <c r="AQ101" s="198">
        <f t="shared" ref="AQ101:AQ108" si="42">IF(T34="","",$S$32)</f>
        <v>46052</v>
      </c>
      <c r="AR101" s="197" t="str">
        <f t="shared" ref="AR101:AR108" si="43">IF(S34="","",S34)</f>
        <v>SLC</v>
      </c>
      <c r="AS101" s="197" t="str">
        <f t="shared" ref="AS101:AS108" si="44">IF(W34="","",W34)</f>
        <v>INTEGIRTY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33024</v>
      </c>
      <c r="B102" s="197">
        <f t="shared" si="16"/>
        <v>74391</v>
      </c>
      <c r="C102" s="198">
        <f>IF(B6="","",$A$3)</f>
        <v>46047</v>
      </c>
      <c r="D102" s="197" t="str">
        <f>IF(A6="","",A6)</f>
        <v>SLC</v>
      </c>
      <c r="E102" s="197" t="str">
        <f>IF(E6="","",E6)</f>
        <v/>
      </c>
      <c r="F102" s="197" t="str">
        <f>IF(D6="","",D6)</f>
        <v>INTEGRITY</v>
      </c>
      <c r="G102" s="197" t="str">
        <f>IF(G6="","",G6)</f>
        <v/>
      </c>
      <c r="H102" s="200">
        <v>2</v>
      </c>
      <c r="I102" s="197">
        <f t="shared" si="17"/>
        <v>33035</v>
      </c>
      <c r="J102" s="197">
        <f t="shared" si="17"/>
        <v>74932</v>
      </c>
      <c r="K102" s="198">
        <f t="shared" si="18"/>
        <v>46048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33054</v>
      </c>
      <c r="R102" s="197">
        <f t="shared" si="23"/>
        <v>74969</v>
      </c>
      <c r="S102" s="198">
        <f t="shared" si="24"/>
        <v>46049</v>
      </c>
      <c r="T102" s="197" t="str">
        <f t="shared" si="25"/>
        <v>SLC</v>
      </c>
      <c r="U102" s="197" t="str">
        <f t="shared" si="26"/>
        <v>SAUER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33073</v>
      </c>
      <c r="Z102" s="197">
        <f t="shared" si="29"/>
        <v>74964</v>
      </c>
      <c r="AA102" s="198">
        <f t="shared" si="30"/>
        <v>46050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33092</v>
      </c>
      <c r="AH102" s="197">
        <f t="shared" si="35"/>
        <v>74935</v>
      </c>
      <c r="AI102" s="198">
        <f t="shared" si="36"/>
        <v>46051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33111</v>
      </c>
      <c r="AP102" s="197">
        <f t="shared" si="41"/>
        <v>74920</v>
      </c>
      <c r="AQ102" s="198">
        <f t="shared" si="42"/>
        <v>46052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33025</v>
      </c>
      <c r="B103" s="197">
        <f t="shared" si="16"/>
        <v>74392</v>
      </c>
      <c r="C103" s="198">
        <f>IF(B7="","",$A$3)</f>
        <v>46047</v>
      </c>
      <c r="D103" s="197" t="str">
        <f>IF(A7="","",A7)</f>
        <v>SLC</v>
      </c>
      <c r="E103" s="197" t="str">
        <f>IF(E7="","",E7)</f>
        <v/>
      </c>
      <c r="F103" s="197" t="str">
        <f>IF(D7="","",D7)</f>
        <v>HANDY</v>
      </c>
      <c r="G103" s="197" t="str">
        <f>IF(G7="","",G7)</f>
        <v/>
      </c>
      <c r="H103" s="200">
        <v>3</v>
      </c>
      <c r="I103" s="197">
        <f t="shared" si="17"/>
        <v>33036</v>
      </c>
      <c r="J103" s="197">
        <f t="shared" si="17"/>
        <v>74949</v>
      </c>
      <c r="K103" s="198">
        <f t="shared" si="18"/>
        <v>46048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33055</v>
      </c>
      <c r="R103" s="197">
        <f t="shared" si="23"/>
        <v>74970</v>
      </c>
      <c r="S103" s="198">
        <f t="shared" si="24"/>
        <v>46049</v>
      </c>
      <c r="T103" s="197" t="str">
        <f t="shared" si="25"/>
        <v>SLC</v>
      </c>
      <c r="U103" s="197" t="str">
        <f t="shared" si="26"/>
        <v>SUNRISE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33074</v>
      </c>
      <c r="Z103" s="197">
        <f t="shared" si="29"/>
        <v>74966</v>
      </c>
      <c r="AA103" s="198">
        <f t="shared" si="30"/>
        <v>46050</v>
      </c>
      <c r="AB103" s="197" t="str">
        <f t="shared" si="31"/>
        <v>SLC</v>
      </c>
      <c r="AC103" s="197" t="str">
        <f t="shared" si="32"/>
        <v>INTEGRITY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33093</v>
      </c>
      <c r="AH103" s="197">
        <f t="shared" si="35"/>
        <v>74936</v>
      </c>
      <c r="AI103" s="198">
        <f t="shared" si="36"/>
        <v>46051</v>
      </c>
      <c r="AJ103" s="197" t="str">
        <f t="shared" si="37"/>
        <v>SLC</v>
      </c>
      <c r="AK103" s="197" t="str">
        <f t="shared" si="38"/>
        <v>INTEGIRTY</v>
      </c>
      <c r="AL103" s="197" t="str">
        <f t="shared" si="39"/>
        <v/>
      </c>
      <c r="AM103" s="197" t="str">
        <f t="shared" si="40"/>
        <v/>
      </c>
      <c r="AO103" s="197">
        <f t="shared" si="41"/>
        <v>33112</v>
      </c>
      <c r="AP103" s="197">
        <f t="shared" si="41"/>
        <v>74922</v>
      </c>
      <c r="AQ103" s="198">
        <f t="shared" si="42"/>
        <v>46052</v>
      </c>
      <c r="AR103" s="197" t="str">
        <f t="shared" si="43"/>
        <v>SLC</v>
      </c>
      <c r="AS103" s="197" t="str">
        <f t="shared" si="44"/>
        <v>INTEGIRTY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33026</v>
      </c>
      <c r="B104" s="197">
        <f t="shared" si="16"/>
        <v>74393</v>
      </c>
      <c r="C104" s="198">
        <f>IF(B8="","",$A$3)</f>
        <v>46047</v>
      </c>
      <c r="D104" s="197" t="str">
        <f>IF(A8="","",A8)</f>
        <v>SLC</v>
      </c>
      <c r="E104" s="197" t="str">
        <f>IF(E8="","",E8)</f>
        <v/>
      </c>
      <c r="F104" s="197" t="str">
        <f>IF(D8="","",D8)</f>
        <v>HANDY</v>
      </c>
      <c r="G104" s="197" t="str">
        <f>IF(G8="","",G8)</f>
        <v/>
      </c>
      <c r="H104" s="200">
        <v>4</v>
      </c>
      <c r="I104" s="197">
        <f t="shared" si="17"/>
        <v>33037</v>
      </c>
      <c r="J104" s="197">
        <f t="shared" si="17"/>
        <v>74960</v>
      </c>
      <c r="K104" s="198">
        <f t="shared" si="18"/>
        <v>46048</v>
      </c>
      <c r="L104" s="197" t="str">
        <f t="shared" si="19"/>
        <v>SLC</v>
      </c>
      <c r="M104" s="197" t="str">
        <f t="shared" si="20"/>
        <v>HANDY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33056</v>
      </c>
      <c r="R104" s="197">
        <f t="shared" si="23"/>
        <v>74971</v>
      </c>
      <c r="S104" s="198">
        <f t="shared" si="24"/>
        <v>46049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33075</v>
      </c>
      <c r="Z104" s="197">
        <f t="shared" si="29"/>
        <v>74967</v>
      </c>
      <c r="AA104" s="198">
        <f t="shared" si="30"/>
        <v>46050</v>
      </c>
      <c r="AB104" s="197" t="str">
        <f t="shared" si="31"/>
        <v>SLC</v>
      </c>
      <c r="AC104" s="197" t="str">
        <f t="shared" si="32"/>
        <v>INTEGRITY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33094</v>
      </c>
      <c r="AH104" s="197">
        <f t="shared" si="35"/>
        <v>74962</v>
      </c>
      <c r="AI104" s="198">
        <f t="shared" si="36"/>
        <v>46051</v>
      </c>
      <c r="AJ104" s="197" t="str">
        <f t="shared" si="37"/>
        <v>SLC</v>
      </c>
      <c r="AK104" s="197" t="str">
        <f t="shared" si="38"/>
        <v>INTEGIRTY</v>
      </c>
      <c r="AL104" s="197" t="str">
        <f t="shared" si="39"/>
        <v/>
      </c>
      <c r="AM104" s="197" t="str">
        <f t="shared" si="40"/>
        <v/>
      </c>
      <c r="AO104" s="197">
        <f t="shared" si="41"/>
        <v>33113</v>
      </c>
      <c r="AP104" s="197">
        <f t="shared" si="41"/>
        <v>74923</v>
      </c>
      <c r="AQ104" s="198">
        <f t="shared" si="42"/>
        <v>46052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33027</v>
      </c>
      <c r="B105" s="197">
        <f t="shared" si="16"/>
        <v>74394</v>
      </c>
      <c r="C105" s="198">
        <f>IF(B9="","",$A$3)</f>
        <v>46047</v>
      </c>
      <c r="D105" s="197" t="str">
        <f>IF(A9="","",A9)</f>
        <v>SLC</v>
      </c>
      <c r="E105" s="197" t="str">
        <f>IF(E9="","",E9)</f>
        <v/>
      </c>
      <c r="F105" s="197" t="str">
        <f>IF(D9="","",D9)</f>
        <v>INTEGRITY</v>
      </c>
      <c r="G105" s="197" t="str">
        <f>IF(G9="","",G9)</f>
        <v/>
      </c>
      <c r="H105" s="200">
        <v>5</v>
      </c>
      <c r="I105" s="197">
        <f t="shared" si="17"/>
        <v>33038</v>
      </c>
      <c r="J105" s="197">
        <f t="shared" si="17"/>
        <v>74965</v>
      </c>
      <c r="K105" s="198">
        <f t="shared" si="18"/>
        <v>46048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33057</v>
      </c>
      <c r="R105" s="197">
        <f t="shared" si="23"/>
        <v>74972</v>
      </c>
      <c r="S105" s="198">
        <f t="shared" si="24"/>
        <v>46049</v>
      </c>
      <c r="T105" s="197" t="str">
        <f t="shared" si="25"/>
        <v>SLC</v>
      </c>
      <c r="U105" s="197" t="str">
        <f t="shared" si="26"/>
        <v>INTEGRITY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33076</v>
      </c>
      <c r="Z105" s="197">
        <f t="shared" si="29"/>
        <v>74999</v>
      </c>
      <c r="AA105" s="198">
        <f t="shared" si="30"/>
        <v>46050</v>
      </c>
      <c r="AB105" s="197" t="str">
        <f t="shared" si="31"/>
        <v>SLC</v>
      </c>
      <c r="AC105" s="197" t="str">
        <f t="shared" si="32"/>
        <v>SAUER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33095</v>
      </c>
      <c r="AH105" s="197">
        <f t="shared" si="35"/>
        <v>74988</v>
      </c>
      <c r="AI105" s="198">
        <f t="shared" si="36"/>
        <v>46051</v>
      </c>
      <c r="AJ105" s="197" t="str">
        <f t="shared" si="37"/>
        <v>SLC</v>
      </c>
      <c r="AK105" s="197" t="str">
        <f t="shared" si="38"/>
        <v>SAUER</v>
      </c>
      <c r="AL105" s="197" t="str">
        <f t="shared" si="39"/>
        <v/>
      </c>
      <c r="AM105" s="197" t="str">
        <f t="shared" si="40"/>
        <v/>
      </c>
      <c r="AO105" s="197">
        <f t="shared" si="41"/>
        <v>33114</v>
      </c>
      <c r="AP105" s="197">
        <f t="shared" si="41"/>
        <v>74924</v>
      </c>
      <c r="AQ105" s="198">
        <f t="shared" si="42"/>
        <v>46052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33032</v>
      </c>
      <c r="B106" s="197">
        <f t="shared" si="47"/>
        <v>4501343027</v>
      </c>
      <c r="C106" s="198" t="str">
        <f t="shared" ref="C106:C115" si="48">IF(F14="","",F14)</f>
        <v/>
      </c>
      <c r="D106" s="197" t="str">
        <f t="shared" ref="D106:D115" si="49">IF(A14="","",A14)</f>
        <v>IDF</v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>
        <f t="shared" ref="G106:G115" si="52">IF(C14="","",C14)</f>
        <v>4501343027</v>
      </c>
      <c r="H106" s="200">
        <v>6</v>
      </c>
      <c r="I106" s="197">
        <f t="shared" si="17"/>
        <v>33039</v>
      </c>
      <c r="J106" s="197">
        <f t="shared" si="17"/>
        <v>74976</v>
      </c>
      <c r="K106" s="198">
        <f t="shared" si="18"/>
        <v>46048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33058</v>
      </c>
      <c r="R106" s="197">
        <f t="shared" si="23"/>
        <v>74973</v>
      </c>
      <c r="S106" s="198">
        <f t="shared" si="24"/>
        <v>46049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33077</v>
      </c>
      <c r="Z106" s="197">
        <f t="shared" si="29"/>
        <v>75000</v>
      </c>
      <c r="AA106" s="198">
        <f t="shared" si="30"/>
        <v>46050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33096</v>
      </c>
      <c r="AH106" s="197">
        <f t="shared" si="35"/>
        <v>74989</v>
      </c>
      <c r="AI106" s="198">
        <f t="shared" si="36"/>
        <v>46051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33115</v>
      </c>
      <c r="AP106" s="197">
        <f t="shared" si="41"/>
        <v>74925</v>
      </c>
      <c r="AQ106" s="198">
        <f t="shared" si="42"/>
        <v>46052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33033</v>
      </c>
      <c r="B107" s="197">
        <f t="shared" si="47"/>
        <v>4501343030</v>
      </c>
      <c r="C107" s="198" t="str">
        <f t="shared" si="48"/>
        <v/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4501343030</v>
      </c>
      <c r="H107" s="200">
        <v>7</v>
      </c>
      <c r="I107" s="197">
        <f t="shared" ref="I107:J117" si="53">IF(K13="","",K13)</f>
        <v>33042</v>
      </c>
      <c r="J107" s="197">
        <f t="shared" si="53"/>
        <v>74985</v>
      </c>
      <c r="K107" s="198">
        <f t="shared" ref="K107:K117" si="54">IF(K13="","",$J$3)</f>
        <v>46048</v>
      </c>
      <c r="L107" s="197" t="str">
        <f t="shared" ref="L107:L117" si="55">IF(J13="","",J13)</f>
        <v>SLC</v>
      </c>
      <c r="M107" s="197" t="str">
        <f t="shared" ref="M107:M117" si="56">IF(N13="","",N13)</f>
        <v>INTEGRITY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33061</v>
      </c>
      <c r="R107" s="197">
        <f t="shared" si="59"/>
        <v>74977</v>
      </c>
      <c r="S107" s="198">
        <f t="shared" ref="S107:S117" si="60">IF(T13="","",$S$3)</f>
        <v>46049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33078</v>
      </c>
      <c r="Z107" s="197">
        <f t="shared" si="29"/>
        <v>75001</v>
      </c>
      <c r="AA107" s="198">
        <f t="shared" si="30"/>
        <v>46050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33097</v>
      </c>
      <c r="AH107" s="197">
        <f t="shared" si="35"/>
        <v>74990</v>
      </c>
      <c r="AI107" s="198">
        <f t="shared" si="36"/>
        <v>46051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33116</v>
      </c>
      <c r="AP107" s="197">
        <f t="shared" si="41"/>
        <v>74926</v>
      </c>
      <c r="AQ107" s="198">
        <f t="shared" si="42"/>
        <v>46052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>
        <f t="shared" si="53"/>
        <v>33043</v>
      </c>
      <c r="J108" s="197">
        <f t="shared" si="53"/>
        <v>74986</v>
      </c>
      <c r="K108" s="198">
        <f t="shared" si="54"/>
        <v>46048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33062</v>
      </c>
      <c r="R108" s="197">
        <f t="shared" si="59"/>
        <v>74978</v>
      </c>
      <c r="S108" s="198">
        <f t="shared" si="60"/>
        <v>46049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33079</v>
      </c>
      <c r="Z108" s="197">
        <f t="shared" si="29"/>
        <v>75002</v>
      </c>
      <c r="AA108" s="198">
        <f t="shared" si="30"/>
        <v>46050</v>
      </c>
      <c r="AB108" s="197" t="str">
        <f t="shared" si="31"/>
        <v>SLC</v>
      </c>
      <c r="AC108" s="197" t="str">
        <f t="shared" si="32"/>
        <v>INTEGRITY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33098</v>
      </c>
      <c r="AH108" s="197">
        <f t="shared" si="35"/>
        <v>74991</v>
      </c>
      <c r="AI108" s="198">
        <f t="shared" si="36"/>
        <v>46051</v>
      </c>
      <c r="AJ108" s="197" t="str">
        <f t="shared" si="37"/>
        <v>SLC</v>
      </c>
      <c r="AK108" s="197" t="str">
        <f t="shared" si="38"/>
        <v>SUNRISE</v>
      </c>
      <c r="AL108" s="197" t="str">
        <f t="shared" si="39"/>
        <v/>
      </c>
      <c r="AM108" s="197" t="str">
        <f t="shared" si="40"/>
        <v/>
      </c>
      <c r="AO108" s="197">
        <f t="shared" si="41"/>
        <v>33117</v>
      </c>
      <c r="AP108" s="197">
        <f t="shared" si="41"/>
        <v>74927</v>
      </c>
      <c r="AQ108" s="198">
        <f t="shared" si="42"/>
        <v>46052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33044</v>
      </c>
      <c r="J109" s="197">
        <f t="shared" si="53"/>
        <v>74987</v>
      </c>
      <c r="K109" s="198">
        <f t="shared" si="54"/>
        <v>46048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33063</v>
      </c>
      <c r="R109" s="197">
        <f t="shared" si="59"/>
        <v>74979</v>
      </c>
      <c r="S109" s="198">
        <f t="shared" si="60"/>
        <v>46049</v>
      </c>
      <c r="T109" s="197" t="str">
        <f t="shared" si="61"/>
        <v>SLC</v>
      </c>
      <c r="U109" s="197" t="str">
        <f t="shared" si="62"/>
        <v>MAY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33082</v>
      </c>
      <c r="Z109" s="197">
        <f t="shared" si="65"/>
        <v>75006</v>
      </c>
      <c r="AA109" s="198">
        <f t="shared" ref="AA109:AA122" si="66">IF(B44="","",$A$32)</f>
        <v>46050</v>
      </c>
      <c r="AB109" s="197" t="str">
        <f t="shared" ref="AB109:AB122" si="67">IF(A44="","",A44)</f>
        <v>SLC</v>
      </c>
      <c r="AC109" s="197" t="str">
        <f t="shared" ref="AC109:AC122" si="68">IF(E44="","",E44)</f>
        <v>HANDY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33101</v>
      </c>
      <c r="AH109" s="197">
        <f t="shared" si="71"/>
        <v>74995</v>
      </c>
      <c r="AI109" s="198">
        <f t="shared" ref="AI109:AI122" si="72">IF(K44="","",$J$32)</f>
        <v>46051</v>
      </c>
      <c r="AJ109" s="197" t="str">
        <f t="shared" ref="AJ109:AJ122" si="73">IF(J44="","",J44)</f>
        <v>SLC</v>
      </c>
      <c r="AK109" s="197" t="str">
        <f t="shared" ref="AK109:AK122" si="74">IF(N44="","",N44)</f>
        <v>HANDY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33120</v>
      </c>
      <c r="AP109" s="197">
        <f t="shared" si="77"/>
        <v>74930</v>
      </c>
      <c r="AQ109" s="198">
        <f t="shared" ref="AQ109:AQ122" si="78">IF(T44="","",$S$32)</f>
        <v>46052</v>
      </c>
      <c r="AR109" s="197" t="str">
        <f t="shared" ref="AR109:AR122" si="79">IF(S44="","",S44)</f>
        <v>SLC</v>
      </c>
      <c r="AS109" s="197" t="str">
        <f t="shared" ref="AS109:AS122" si="80">IF(W44="","",W44)</f>
        <v>MAY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33045</v>
      </c>
      <c r="J110" s="197">
        <f t="shared" si="53"/>
        <v>74993</v>
      </c>
      <c r="K110" s="198">
        <f t="shared" si="54"/>
        <v>46048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33064</v>
      </c>
      <c r="R110" s="197">
        <f t="shared" si="59"/>
        <v>74980</v>
      </c>
      <c r="S110" s="198">
        <f t="shared" si="60"/>
        <v>46049</v>
      </c>
      <c r="T110" s="197" t="str">
        <f t="shared" si="61"/>
        <v>SLC</v>
      </c>
      <c r="U110" s="197" t="str">
        <f t="shared" si="62"/>
        <v>INTEGRITY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33083</v>
      </c>
      <c r="Z110" s="197">
        <f t="shared" si="65"/>
        <v>75007</v>
      </c>
      <c r="AA110" s="198">
        <f t="shared" si="66"/>
        <v>46050</v>
      </c>
      <c r="AB110" s="197" t="str">
        <f t="shared" si="67"/>
        <v>SLC</v>
      </c>
      <c r="AC110" s="197" t="str">
        <f t="shared" si="68"/>
        <v>HANDY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33102</v>
      </c>
      <c r="AH110" s="197">
        <f t="shared" si="71"/>
        <v>74996</v>
      </c>
      <c r="AI110" s="198">
        <f t="shared" si="72"/>
        <v>46051</v>
      </c>
      <c r="AJ110" s="197" t="str">
        <f t="shared" si="73"/>
        <v>SLC</v>
      </c>
      <c r="AK110" s="197" t="str">
        <f t="shared" si="74"/>
        <v>HANDY</v>
      </c>
      <c r="AL110" s="197" t="str">
        <f t="shared" si="75"/>
        <v/>
      </c>
      <c r="AM110" s="197" t="str">
        <f t="shared" si="76"/>
        <v/>
      </c>
      <c r="AO110" s="197">
        <f t="shared" si="77"/>
        <v>33121</v>
      </c>
      <c r="AP110" s="197">
        <f t="shared" si="77"/>
        <v>74931</v>
      </c>
      <c r="AQ110" s="198">
        <f t="shared" si="78"/>
        <v>46052</v>
      </c>
      <c r="AR110" s="197" t="str">
        <f t="shared" si="79"/>
        <v>SLC</v>
      </c>
      <c r="AS110" s="197" t="str">
        <f t="shared" si="80"/>
        <v>IDEAL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33046</v>
      </c>
      <c r="J111" s="197">
        <f t="shared" si="53"/>
        <v>75004</v>
      </c>
      <c r="K111" s="198">
        <f t="shared" si="54"/>
        <v>46048</v>
      </c>
      <c r="L111" s="197" t="str">
        <f t="shared" si="55"/>
        <v>SLC</v>
      </c>
      <c r="M111" s="197" t="str">
        <f t="shared" si="56"/>
        <v>CHR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33065</v>
      </c>
      <c r="R111" s="197">
        <f t="shared" si="59"/>
        <v>74981</v>
      </c>
      <c r="S111" s="198">
        <f t="shared" si="60"/>
        <v>46049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33084</v>
      </c>
      <c r="Z111" s="197">
        <f t="shared" si="65"/>
        <v>75008</v>
      </c>
      <c r="AA111" s="198">
        <f t="shared" si="66"/>
        <v>46050</v>
      </c>
      <c r="AB111" s="197" t="str">
        <f t="shared" si="67"/>
        <v>SLC</v>
      </c>
      <c r="AC111" s="197" t="str">
        <f t="shared" si="68"/>
        <v>HANDY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33103</v>
      </c>
      <c r="AH111" s="197">
        <f t="shared" si="71"/>
        <v>74997</v>
      </c>
      <c r="AI111" s="198">
        <f t="shared" si="72"/>
        <v>46051</v>
      </c>
      <c r="AJ111" s="197" t="str">
        <f t="shared" si="73"/>
        <v>SLC</v>
      </c>
      <c r="AK111" s="197" t="str">
        <f t="shared" si="74"/>
        <v>MAY</v>
      </c>
      <c r="AL111" s="197" t="str">
        <f t="shared" si="75"/>
        <v/>
      </c>
      <c r="AM111" s="197" t="str">
        <f t="shared" si="76"/>
        <v/>
      </c>
      <c r="AO111" s="197">
        <f t="shared" si="77"/>
        <v>33122</v>
      </c>
      <c r="AP111" s="197">
        <f t="shared" si="77"/>
        <v>74933</v>
      </c>
      <c r="AQ111" s="198">
        <f t="shared" si="78"/>
        <v>46052</v>
      </c>
      <c r="AR111" s="197" t="str">
        <f t="shared" si="79"/>
        <v>SLC</v>
      </c>
      <c r="AS111" s="197" t="str">
        <f t="shared" si="80"/>
        <v>CHR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33047</v>
      </c>
      <c r="J112" s="197">
        <f t="shared" si="53"/>
        <v>74943</v>
      </c>
      <c r="K112" s="198">
        <f t="shared" si="54"/>
        <v>46048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33066</v>
      </c>
      <c r="R112" s="197">
        <f t="shared" si="59"/>
        <v>74982</v>
      </c>
      <c r="S112" s="198">
        <f t="shared" si="60"/>
        <v>46049</v>
      </c>
      <c r="T112" s="197" t="str">
        <f t="shared" si="61"/>
        <v>SLC</v>
      </c>
      <c r="U112" s="197" t="str">
        <f t="shared" si="62"/>
        <v>CHR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33085</v>
      </c>
      <c r="Z112" s="197">
        <f t="shared" si="65"/>
        <v>75009</v>
      </c>
      <c r="AA112" s="198">
        <f t="shared" si="66"/>
        <v>46050</v>
      </c>
      <c r="AB112" s="197" t="str">
        <f t="shared" si="67"/>
        <v>SLC</v>
      </c>
      <c r="AC112" s="197" t="str">
        <f t="shared" si="68"/>
        <v>MAY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33104</v>
      </c>
      <c r="AH112" s="197">
        <f t="shared" si="71"/>
        <v>74998</v>
      </c>
      <c r="AI112" s="198">
        <f t="shared" si="72"/>
        <v>46051</v>
      </c>
      <c r="AJ112" s="197" t="str">
        <f t="shared" si="73"/>
        <v>SLC</v>
      </c>
      <c r="AK112" s="197" t="str">
        <f t="shared" si="74"/>
        <v>IDEAL</v>
      </c>
      <c r="AL112" s="197" t="str">
        <f t="shared" si="75"/>
        <v/>
      </c>
      <c r="AM112" s="197" t="str">
        <f t="shared" si="76"/>
        <v/>
      </c>
      <c r="AO112" s="197">
        <f t="shared" si="77"/>
        <v>33123</v>
      </c>
      <c r="AP112" s="197">
        <f t="shared" si="77"/>
        <v>74937</v>
      </c>
      <c r="AQ112" s="198">
        <f t="shared" si="78"/>
        <v>46052</v>
      </c>
      <c r="AR112" s="197" t="str">
        <f t="shared" si="79"/>
        <v>LCP</v>
      </c>
      <c r="AS112" s="197" t="str">
        <f t="shared" si="80"/>
        <v>INTEGIRTY</v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33048</v>
      </c>
      <c r="J113" s="197">
        <f t="shared" si="53"/>
        <v>79444</v>
      </c>
      <c r="K113" s="198">
        <f t="shared" si="54"/>
        <v>46048</v>
      </c>
      <c r="L113" s="197" t="str">
        <f t="shared" si="55"/>
        <v>LCP</v>
      </c>
      <c r="M113" s="197" t="str">
        <f t="shared" si="56"/>
        <v>INTEGRITY</v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33067</v>
      </c>
      <c r="R113" s="197">
        <f t="shared" si="59"/>
        <v>74941</v>
      </c>
      <c r="S113" s="198">
        <f t="shared" si="60"/>
        <v>46049</v>
      </c>
      <c r="T113" s="197" t="str">
        <f t="shared" si="61"/>
        <v>LCP</v>
      </c>
      <c r="U113" s="197" t="str">
        <f t="shared" si="62"/>
        <v>INTEGRITY</v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33086</v>
      </c>
      <c r="Z113" s="197">
        <f t="shared" si="65"/>
        <v>75010</v>
      </c>
      <c r="AA113" s="198">
        <f t="shared" si="66"/>
        <v>46050</v>
      </c>
      <c r="AB113" s="197" t="str">
        <f t="shared" si="67"/>
        <v>SLC</v>
      </c>
      <c r="AC113" s="197" t="str">
        <f t="shared" si="68"/>
        <v>MAY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33105</v>
      </c>
      <c r="AH113" s="197">
        <f t="shared" si="71"/>
        <v>74939</v>
      </c>
      <c r="AI113" s="198">
        <f t="shared" si="72"/>
        <v>46051</v>
      </c>
      <c r="AJ113" s="197" t="str">
        <f t="shared" si="73"/>
        <v>LCP</v>
      </c>
      <c r="AK113" s="197" t="str">
        <f t="shared" si="74"/>
        <v>INTEGIRTY</v>
      </c>
      <c r="AL113" s="197" t="str">
        <f t="shared" si="75"/>
        <v/>
      </c>
      <c r="AM113" s="197" t="str">
        <f t="shared" si="76"/>
        <v/>
      </c>
      <c r="AO113" s="197">
        <f t="shared" si="77"/>
        <v>33124</v>
      </c>
      <c r="AP113" s="197">
        <f t="shared" si="77"/>
        <v>74938</v>
      </c>
      <c r="AQ113" s="198">
        <f t="shared" si="78"/>
        <v>46052</v>
      </c>
      <c r="AR113" s="197" t="str">
        <f t="shared" si="79"/>
        <v>LCP</v>
      </c>
      <c r="AS113" s="197" t="str">
        <f t="shared" si="80"/>
        <v>INTEGIRTY</v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32514</v>
      </c>
      <c r="J114" s="197" t="str">
        <f t="shared" si="53"/>
        <v/>
      </c>
      <c r="K114" s="198">
        <f t="shared" si="54"/>
        <v>46048</v>
      </c>
      <c r="L114" s="197" t="str">
        <f t="shared" si="55"/>
        <v>GUTZY</v>
      </c>
      <c r="M114" s="197" t="str">
        <f t="shared" si="56"/>
        <v>INTEGRITY</v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33068</v>
      </c>
      <c r="R114" s="197">
        <f t="shared" si="59"/>
        <v>74942</v>
      </c>
      <c r="S114" s="198">
        <f t="shared" si="60"/>
        <v>46049</v>
      </c>
      <c r="T114" s="197" t="str">
        <f t="shared" si="61"/>
        <v>LCP</v>
      </c>
      <c r="U114" s="197" t="str">
        <f t="shared" si="62"/>
        <v>INTEGRITY</v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33087</v>
      </c>
      <c r="Z114" s="197">
        <f t="shared" si="65"/>
        <v>75011</v>
      </c>
      <c r="AA114" s="198">
        <f t="shared" si="66"/>
        <v>46050</v>
      </c>
      <c r="AB114" s="197" t="str">
        <f t="shared" si="67"/>
        <v>SLC</v>
      </c>
      <c r="AC114" s="197" t="str">
        <f t="shared" si="68"/>
        <v>IDEAL</v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33106</v>
      </c>
      <c r="AH114" s="197">
        <f t="shared" si="71"/>
        <v>74940</v>
      </c>
      <c r="AI114" s="198">
        <f t="shared" si="72"/>
        <v>46051</v>
      </c>
      <c r="AJ114" s="197" t="str">
        <f t="shared" si="73"/>
        <v>LCP</v>
      </c>
      <c r="AK114" s="197" t="str">
        <f t="shared" si="74"/>
        <v>INTEGIRTY</v>
      </c>
      <c r="AL114" s="197" t="str">
        <f t="shared" si="75"/>
        <v/>
      </c>
      <c r="AM114" s="197" t="str">
        <f t="shared" si="76"/>
        <v/>
      </c>
      <c r="AO114" s="197">
        <f t="shared" si="77"/>
        <v>33125</v>
      </c>
      <c r="AP114" s="197" t="str">
        <f t="shared" si="77"/>
        <v/>
      </c>
      <c r="AQ114" s="198">
        <f t="shared" si="78"/>
        <v>46052</v>
      </c>
      <c r="AR114" s="197" t="str">
        <f t="shared" si="79"/>
        <v>GUTZY</v>
      </c>
      <c r="AS114" s="197" t="str">
        <f t="shared" si="80"/>
        <v>INTEGIRTY</v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33050</v>
      </c>
      <c r="J115" s="197" t="str">
        <f t="shared" si="53"/>
        <v/>
      </c>
      <c r="K115" s="198">
        <f t="shared" si="54"/>
        <v>46048</v>
      </c>
      <c r="L115" s="197" t="str">
        <f t="shared" si="55"/>
        <v>GUTZY</v>
      </c>
      <c r="M115" s="197" t="str">
        <f t="shared" si="56"/>
        <v>INTEGRITY</v>
      </c>
      <c r="N115" s="197" t="str">
        <f t="shared" si="57"/>
        <v/>
      </c>
      <c r="O115" s="197" t="str">
        <f t="shared" si="58"/>
        <v/>
      </c>
      <c r="P115" s="200"/>
      <c r="Q115" s="197">
        <f t="shared" si="59"/>
        <v>33069</v>
      </c>
      <c r="R115" s="197" t="str">
        <f t="shared" si="59"/>
        <v/>
      </c>
      <c r="S115" s="198">
        <f t="shared" si="60"/>
        <v>46049</v>
      </c>
      <c r="T115" s="197" t="str">
        <f t="shared" si="61"/>
        <v>GUTZY</v>
      </c>
      <c r="U115" s="197" t="str">
        <f t="shared" si="62"/>
        <v>INTEGRITY</v>
      </c>
      <c r="V115" s="197" t="str">
        <f t="shared" si="63"/>
        <v/>
      </c>
      <c r="W115" s="197" t="str">
        <f t="shared" si="64"/>
        <v/>
      </c>
      <c r="X115" s="200"/>
      <c r="Y115" s="197">
        <f t="shared" si="65"/>
        <v>33088</v>
      </c>
      <c r="Z115" s="197">
        <f t="shared" si="65"/>
        <v>75012</v>
      </c>
      <c r="AA115" s="198">
        <f t="shared" si="66"/>
        <v>46050</v>
      </c>
      <c r="AB115" s="197" t="str">
        <f t="shared" si="67"/>
        <v>SLC</v>
      </c>
      <c r="AC115" s="197" t="str">
        <f t="shared" si="68"/>
        <v>CHR</v>
      </c>
      <c r="AD115" s="197" t="str">
        <f t="shared" si="69"/>
        <v/>
      </c>
      <c r="AE115" s="197" t="str">
        <f t="shared" si="70"/>
        <v/>
      </c>
      <c r="AF115" s="200"/>
      <c r="AG115" s="197">
        <f t="shared" si="71"/>
        <v>33107</v>
      </c>
      <c r="AH115" s="197">
        <f t="shared" si="71"/>
        <v>4501344037</v>
      </c>
      <c r="AI115" s="198">
        <f t="shared" si="72"/>
        <v>46051</v>
      </c>
      <c r="AJ115" s="197" t="str">
        <f t="shared" si="73"/>
        <v>IDF</v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>
        <f t="shared" si="77"/>
        <v>33126</v>
      </c>
      <c r="AP115" s="197" t="str">
        <f t="shared" si="77"/>
        <v/>
      </c>
      <c r="AQ115" s="198">
        <f t="shared" si="78"/>
        <v>46052</v>
      </c>
      <c r="AR115" s="197" t="str">
        <f t="shared" si="79"/>
        <v>GUTZY</v>
      </c>
      <c r="AS115" s="197" t="str">
        <f t="shared" si="80"/>
        <v>INTEGIRTY</v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30039633</v>
      </c>
      <c r="B116" s="197" t="str">
        <f t="shared" si="83"/>
        <v>GPI</v>
      </c>
      <c r="C116" s="198" t="str">
        <f>IF(F25="","",F25)</f>
        <v>8AM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GPI</v>
      </c>
      <c r="H116" s="200">
        <v>16</v>
      </c>
      <c r="I116" s="197">
        <f t="shared" si="53"/>
        <v>33051</v>
      </c>
      <c r="J116" s="197">
        <f t="shared" si="53"/>
        <v>4501343360</v>
      </c>
      <c r="K116" s="198">
        <f t="shared" si="54"/>
        <v>46048</v>
      </c>
      <c r="L116" s="197" t="str">
        <f t="shared" si="55"/>
        <v>IDF</v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>
        <f t="shared" si="59"/>
        <v>33070</v>
      </c>
      <c r="R116" s="197" t="str">
        <f t="shared" si="59"/>
        <v/>
      </c>
      <c r="S116" s="198">
        <f t="shared" si="60"/>
        <v>46049</v>
      </c>
      <c r="T116" s="197" t="str">
        <f t="shared" si="61"/>
        <v>GUTZY</v>
      </c>
      <c r="U116" s="197" t="str">
        <f t="shared" si="62"/>
        <v>INTEGRITY</v>
      </c>
      <c r="V116" s="197" t="str">
        <f t="shared" si="63"/>
        <v/>
      </c>
      <c r="W116" s="197" t="str">
        <f t="shared" si="64"/>
        <v/>
      </c>
      <c r="X116" s="200"/>
      <c r="Y116" s="197">
        <f t="shared" si="65"/>
        <v>33089</v>
      </c>
      <c r="Z116" s="197">
        <f t="shared" si="65"/>
        <v>4501343765</v>
      </c>
      <c r="AA116" s="198">
        <f t="shared" si="66"/>
        <v>46050</v>
      </c>
      <c r="AB116" s="197" t="str">
        <f t="shared" si="67"/>
        <v>IDF</v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>
        <f t="shared" si="71"/>
        <v>33108</v>
      </c>
      <c r="AH116" s="197" t="str">
        <f t="shared" si="71"/>
        <v/>
      </c>
      <c r="AI116" s="198">
        <f t="shared" si="72"/>
        <v>46051</v>
      </c>
      <c r="AJ116" s="197" t="str">
        <f t="shared" si="73"/>
        <v>GUTZY</v>
      </c>
      <c r="AK116" s="197" t="str">
        <f t="shared" si="74"/>
        <v>INTEGIRTY</v>
      </c>
      <c r="AL116" s="197" t="str">
        <f t="shared" si="75"/>
        <v/>
      </c>
      <c r="AM116" s="197" t="str">
        <f t="shared" si="76"/>
        <v/>
      </c>
      <c r="AO116" s="197">
        <f t="shared" si="77"/>
        <v>33127</v>
      </c>
      <c r="AP116" s="197">
        <f t="shared" si="77"/>
        <v>4501344328</v>
      </c>
      <c r="AQ116" s="198">
        <f t="shared" si="78"/>
        <v>46052</v>
      </c>
      <c r="AR116" s="197" t="str">
        <f t="shared" si="79"/>
        <v>IDF</v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si="83"/>
        <v>30039634</v>
      </c>
      <c r="B117" s="197" t="str">
        <f t="shared" si="83"/>
        <v>GPI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GPI</v>
      </c>
      <c r="H117" s="200">
        <v>17</v>
      </c>
      <c r="I117" s="197">
        <f t="shared" si="53"/>
        <v>33052</v>
      </c>
      <c r="J117" s="197">
        <f t="shared" si="53"/>
        <v>4501343361</v>
      </c>
      <c r="K117" s="198">
        <f t="shared" si="54"/>
        <v>46048</v>
      </c>
      <c r="L117" s="197" t="str">
        <f t="shared" si="55"/>
        <v>IDF</v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33071</v>
      </c>
      <c r="R117" s="197">
        <f t="shared" si="59"/>
        <v>4501343479</v>
      </c>
      <c r="S117" s="198">
        <f t="shared" si="60"/>
        <v>46049</v>
      </c>
      <c r="T117" s="197" t="str">
        <f t="shared" si="61"/>
        <v>IDF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>
        <f t="shared" si="65"/>
        <v>33090</v>
      </c>
      <c r="Z117" s="197">
        <f t="shared" si="65"/>
        <v>4501343766</v>
      </c>
      <c r="AA117" s="198">
        <f t="shared" si="66"/>
        <v>46050</v>
      </c>
      <c r="AB117" s="197" t="str">
        <f t="shared" si="67"/>
        <v>IDF</v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>
        <f t="shared" si="71"/>
        <v>33109</v>
      </c>
      <c r="AH117" s="197" t="str">
        <f t="shared" si="71"/>
        <v/>
      </c>
      <c r="AI117" s="198">
        <f t="shared" si="72"/>
        <v>46051</v>
      </c>
      <c r="AJ117" s="197" t="str">
        <f t="shared" si="73"/>
        <v>GUTZY</v>
      </c>
      <c r="AK117" s="197" t="str">
        <f t="shared" si="74"/>
        <v>INTEGIRTY</v>
      </c>
      <c r="AL117" s="197" t="str">
        <f t="shared" si="75"/>
        <v/>
      </c>
      <c r="AM117" s="197" t="str">
        <f t="shared" si="76"/>
        <v/>
      </c>
      <c r="AO117" s="197">
        <f t="shared" si="77"/>
        <v>33128</v>
      </c>
      <c r="AP117" s="197" t="str">
        <f t="shared" si="77"/>
        <v>no shipment</v>
      </c>
      <c r="AQ117" s="198">
        <f t="shared" si="78"/>
        <v>46052</v>
      </c>
      <c r="AR117" s="197" t="str">
        <f t="shared" si="79"/>
        <v>IDF</v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30039642</v>
      </c>
      <c r="J118" s="197" t="str">
        <f t="shared" si="84"/>
        <v>CAPS</v>
      </c>
      <c r="K118" s="198">
        <f>IF(K25="","",$J$3)</f>
        <v>46048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30039546</v>
      </c>
      <c r="R118" s="197" t="str">
        <f t="shared" si="85"/>
        <v>CAPS</v>
      </c>
      <c r="S118" s="198">
        <f>IF(T25="","",$S$3)</f>
        <v>46049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30039639</v>
      </c>
      <c r="AP118" s="197" t="str">
        <f t="shared" si="77"/>
        <v>GPI</v>
      </c>
      <c r="AQ118" s="198">
        <f t="shared" si="78"/>
        <v>46052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30039699</v>
      </c>
      <c r="J119" s="197" t="str">
        <f t="shared" si="84"/>
        <v>CHEP</v>
      </c>
      <c r="K119" s="198">
        <f>IF(K26="","",$J$3)</f>
        <v>46048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30039543</v>
      </c>
      <c r="R119" s="197" t="str">
        <f t="shared" si="85"/>
        <v>GPI</v>
      </c>
      <c r="S119" s="198">
        <f>IF(T26="","",$S$3)</f>
        <v>46049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30039808</v>
      </c>
      <c r="AP119" s="197" t="str">
        <f t="shared" si="77"/>
        <v>GPI</v>
      </c>
      <c r="AQ119" s="198">
        <f t="shared" si="78"/>
        <v>46052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 t="str">
        <f t="shared" si="84"/>
        <v/>
      </c>
      <c r="J120" s="197" t="str">
        <f t="shared" si="84"/>
        <v/>
      </c>
      <c r="K120" s="198" t="str">
        <f>IF(K27="","",$J$3)</f>
        <v/>
      </c>
      <c r="L120" s="197" t="str">
        <f>IF(J27="","",J27)</f>
        <v/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30039635</v>
      </c>
      <c r="R120" s="197" t="str">
        <f t="shared" si="85"/>
        <v>GPI</v>
      </c>
      <c r="S120" s="198">
        <f>IF(T27="","",$S$3)</f>
        <v>46049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30039546</v>
      </c>
      <c r="Z120" s="197" t="str">
        <f t="shared" si="65"/>
        <v>CAPS</v>
      </c>
      <c r="AA120" s="198">
        <f t="shared" si="66"/>
        <v>46050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30039702</v>
      </c>
      <c r="AH120" s="197" t="str">
        <f t="shared" si="71"/>
        <v>CHEP</v>
      </c>
      <c r="AI120" s="198">
        <f t="shared" si="72"/>
        <v>46051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30039703</v>
      </c>
      <c r="AP120" s="197" t="str">
        <f t="shared" si="77"/>
        <v>CHEP</v>
      </c>
      <c r="AQ120" s="198">
        <f t="shared" si="78"/>
        <v>46052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30039700</v>
      </c>
      <c r="R121" s="197" t="str">
        <f t="shared" si="85"/>
        <v>CHEP</v>
      </c>
      <c r="S121" s="198">
        <f>IF(T28="","",$S$3)</f>
        <v>46049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30039701</v>
      </c>
      <c r="Z121" s="197" t="str">
        <f t="shared" si="65"/>
        <v>CHEP</v>
      </c>
      <c r="AA121" s="198">
        <f t="shared" si="66"/>
        <v>46050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30039671</v>
      </c>
      <c r="AH121" s="197" t="str">
        <f t="shared" si="71"/>
        <v>PCA</v>
      </c>
      <c r="AI121" s="198">
        <f t="shared" si="72"/>
        <v>46051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8AM</v>
      </c>
      <c r="AO121" s="197">
        <f t="shared" si="77"/>
        <v>30039657</v>
      </c>
      <c r="AP121" s="197" t="str">
        <f t="shared" si="77"/>
        <v>AMCOR</v>
      </c>
      <c r="AQ121" s="198">
        <f t="shared" si="78"/>
        <v>46052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30039806</v>
      </c>
      <c r="Z122" s="197" t="str">
        <f t="shared" si="65"/>
        <v>GPI</v>
      </c>
      <c r="AA122" s="198">
        <f t="shared" si="66"/>
        <v>46050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30039807</v>
      </c>
      <c r="AH122" s="197" t="str">
        <f t="shared" si="71"/>
        <v>GPI</v>
      </c>
      <c r="AI122" s="198">
        <f t="shared" si="72"/>
        <v>46051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30039783</v>
      </c>
      <c r="AP122" s="197" t="str">
        <f t="shared" si="77"/>
        <v>AMCOR</v>
      </c>
      <c r="AQ122" s="198">
        <f t="shared" si="78"/>
        <v>46052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74445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74391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74392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74393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74394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74396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4501343026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4501343027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4501343030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GPI</v>
      </c>
      <c r="B144" s="202" t="str">
        <f>F25</f>
        <v>8AM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GPI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74963</v>
      </c>
      <c r="B153" s="202">
        <f t="shared" si="94"/>
        <v>0</v>
      </c>
    </row>
    <row r="154" spans="1:45" x14ac:dyDescent="0.25">
      <c r="A154" s="200">
        <f t="shared" si="93"/>
        <v>74964</v>
      </c>
      <c r="B154" s="202">
        <f t="shared" si="94"/>
        <v>0</v>
      </c>
    </row>
    <row r="155" spans="1:45" x14ac:dyDescent="0.25">
      <c r="A155" s="200">
        <f t="shared" si="93"/>
        <v>74966</v>
      </c>
      <c r="B155" s="202">
        <f t="shared" si="94"/>
        <v>0</v>
      </c>
    </row>
    <row r="156" spans="1:45" x14ac:dyDescent="0.25">
      <c r="A156" s="200">
        <f t="shared" si="93"/>
        <v>74967</v>
      </c>
      <c r="B156" s="202">
        <f t="shared" si="94"/>
        <v>0</v>
      </c>
    </row>
    <row r="157" spans="1:45" x14ac:dyDescent="0.25">
      <c r="A157" s="200">
        <f t="shared" si="93"/>
        <v>74999</v>
      </c>
      <c r="B157" s="202">
        <f t="shared" si="94"/>
        <v>0</v>
      </c>
    </row>
    <row r="158" spans="1:45" x14ac:dyDescent="0.25">
      <c r="A158" s="200">
        <f t="shared" si="93"/>
        <v>75000</v>
      </c>
      <c r="B158" s="202">
        <f t="shared" si="94"/>
        <v>0</v>
      </c>
    </row>
    <row r="159" spans="1:45" x14ac:dyDescent="0.25">
      <c r="A159" s="200">
        <f t="shared" si="93"/>
        <v>75001</v>
      </c>
      <c r="B159" s="202">
        <f t="shared" si="94"/>
        <v>0</v>
      </c>
    </row>
    <row r="160" spans="1:45" x14ac:dyDescent="0.25">
      <c r="A160" s="200">
        <f t="shared" si="93"/>
        <v>75002</v>
      </c>
      <c r="B160" s="202">
        <f t="shared" si="94"/>
        <v>0</v>
      </c>
    </row>
    <row r="161" spans="1:2" x14ac:dyDescent="0.25">
      <c r="A161" s="200">
        <f t="shared" ref="A161:A174" si="95">C44</f>
        <v>75006</v>
      </c>
      <c r="B161" s="202">
        <f t="shared" ref="B161:B174" si="96">F44</f>
        <v>0</v>
      </c>
    </row>
    <row r="162" spans="1:2" x14ac:dyDescent="0.25">
      <c r="A162" s="200">
        <f t="shared" si="95"/>
        <v>75007</v>
      </c>
      <c r="B162" s="202">
        <f t="shared" si="96"/>
        <v>0</v>
      </c>
    </row>
    <row r="163" spans="1:2" x14ac:dyDescent="0.25">
      <c r="A163" s="200">
        <f t="shared" si="95"/>
        <v>75008</v>
      </c>
      <c r="B163" s="202">
        <f t="shared" si="96"/>
        <v>0</v>
      </c>
    </row>
    <row r="164" spans="1:2" x14ac:dyDescent="0.25">
      <c r="A164" s="200">
        <f t="shared" si="95"/>
        <v>75009</v>
      </c>
      <c r="B164" s="202">
        <f t="shared" si="96"/>
        <v>0</v>
      </c>
    </row>
    <row r="165" spans="1:2" x14ac:dyDescent="0.25">
      <c r="A165" s="200">
        <f t="shared" si="95"/>
        <v>75010</v>
      </c>
      <c r="B165" s="202">
        <f t="shared" si="96"/>
        <v>0</v>
      </c>
    </row>
    <row r="166" spans="1:2" x14ac:dyDescent="0.25">
      <c r="A166" s="200">
        <f t="shared" si="95"/>
        <v>75011</v>
      </c>
      <c r="B166" s="202">
        <f t="shared" si="96"/>
        <v>0</v>
      </c>
    </row>
    <row r="167" spans="1:2" x14ac:dyDescent="0.25">
      <c r="A167" s="200">
        <f t="shared" si="95"/>
        <v>75012</v>
      </c>
      <c r="B167" s="202">
        <f t="shared" si="96"/>
        <v>0</v>
      </c>
    </row>
    <row r="168" spans="1:2" x14ac:dyDescent="0.25">
      <c r="A168" s="200">
        <f t="shared" si="95"/>
        <v>4501343765</v>
      </c>
      <c r="B168" s="202">
        <f t="shared" si="96"/>
        <v>0</v>
      </c>
    </row>
    <row r="169" spans="1:2" x14ac:dyDescent="0.25">
      <c r="A169" s="200">
        <f t="shared" si="95"/>
        <v>4501343766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 t="str">
        <f t="shared" si="95"/>
        <v>CAPS</v>
      </c>
      <c r="B172" s="202" t="str">
        <f t="shared" si="96"/>
        <v>8AM</v>
      </c>
    </row>
    <row r="173" spans="1:2" x14ac:dyDescent="0.25">
      <c r="A173" s="200" t="str">
        <f t="shared" si="95"/>
        <v>CHEP</v>
      </c>
      <c r="B173" s="202">
        <f t="shared" si="96"/>
        <v>0</v>
      </c>
    </row>
    <row r="174" spans="1:2" x14ac:dyDescent="0.25">
      <c r="A174" s="200" t="str">
        <f t="shared" si="95"/>
        <v>GPI</v>
      </c>
      <c r="B174" s="202" t="str">
        <f t="shared" si="96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74921</v>
      </c>
      <c r="B176" s="203">
        <f t="shared" ref="B176:B181" si="98">O5</f>
        <v>0</v>
      </c>
    </row>
    <row r="177" spans="1:2" x14ac:dyDescent="0.25">
      <c r="A177" s="129">
        <f t="shared" si="97"/>
        <v>74932</v>
      </c>
      <c r="B177" s="203">
        <f t="shared" si="98"/>
        <v>0</v>
      </c>
    </row>
    <row r="178" spans="1:2" x14ac:dyDescent="0.25">
      <c r="A178" s="129">
        <f t="shared" si="97"/>
        <v>74949</v>
      </c>
      <c r="B178" s="203">
        <f t="shared" si="98"/>
        <v>0</v>
      </c>
    </row>
    <row r="179" spans="1:2" x14ac:dyDescent="0.25">
      <c r="A179" s="129">
        <f t="shared" si="97"/>
        <v>74960</v>
      </c>
      <c r="B179" s="203">
        <f t="shared" si="98"/>
        <v>0</v>
      </c>
    </row>
    <row r="180" spans="1:2" x14ac:dyDescent="0.25">
      <c r="A180" s="129">
        <f t="shared" si="97"/>
        <v>74965</v>
      </c>
      <c r="B180" s="203">
        <f t="shared" si="98"/>
        <v>0</v>
      </c>
    </row>
    <row r="181" spans="1:2" x14ac:dyDescent="0.25">
      <c r="A181" s="129">
        <f t="shared" si="97"/>
        <v>74976</v>
      </c>
      <c r="B181" s="203">
        <f t="shared" si="98"/>
        <v>0</v>
      </c>
    </row>
    <row r="182" spans="1:2" x14ac:dyDescent="0.25">
      <c r="A182" s="129">
        <f t="shared" ref="A182:A192" si="99">L13</f>
        <v>74985</v>
      </c>
      <c r="B182" s="203">
        <f t="shared" ref="B182:B192" si="100">O13</f>
        <v>0</v>
      </c>
    </row>
    <row r="183" spans="1:2" x14ac:dyDescent="0.25">
      <c r="A183" s="129">
        <f t="shared" si="99"/>
        <v>74986</v>
      </c>
      <c r="B183" s="203">
        <f t="shared" si="100"/>
        <v>0</v>
      </c>
    </row>
    <row r="184" spans="1:2" x14ac:dyDescent="0.25">
      <c r="A184" s="129">
        <f t="shared" si="99"/>
        <v>74987</v>
      </c>
      <c r="B184" s="203">
        <f t="shared" si="100"/>
        <v>0</v>
      </c>
    </row>
    <row r="185" spans="1:2" x14ac:dyDescent="0.25">
      <c r="A185" s="129">
        <f t="shared" si="99"/>
        <v>74993</v>
      </c>
      <c r="B185" s="203">
        <f t="shared" si="100"/>
        <v>0</v>
      </c>
    </row>
    <row r="186" spans="1:2" x14ac:dyDescent="0.25">
      <c r="A186" s="129">
        <f t="shared" si="99"/>
        <v>75004</v>
      </c>
      <c r="B186" s="203">
        <f t="shared" si="100"/>
        <v>0</v>
      </c>
    </row>
    <row r="187" spans="1:2" x14ac:dyDescent="0.25">
      <c r="A187" s="129">
        <f t="shared" si="99"/>
        <v>74943</v>
      </c>
      <c r="B187" s="203">
        <f t="shared" si="100"/>
        <v>0</v>
      </c>
    </row>
    <row r="188" spans="1:2" x14ac:dyDescent="0.25">
      <c r="A188" s="129">
        <f t="shared" si="99"/>
        <v>79444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4501343360</v>
      </c>
      <c r="B191" s="203">
        <f t="shared" si="100"/>
        <v>0</v>
      </c>
    </row>
    <row r="192" spans="1:2" x14ac:dyDescent="0.25">
      <c r="A192" s="129">
        <f t="shared" si="99"/>
        <v>4501343361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CHEP</v>
      </c>
      <c r="B194" s="203">
        <f>O26</f>
        <v>0</v>
      </c>
    </row>
    <row r="195" spans="1:2" x14ac:dyDescent="0.25">
      <c r="A195" s="129">
        <f>L27</f>
        <v>0</v>
      </c>
      <c r="B195" s="203">
        <f>O27</f>
        <v>0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74934</v>
      </c>
      <c r="B202" s="203">
        <f t="shared" si="102"/>
        <v>0</v>
      </c>
    </row>
    <row r="203" spans="1:2" x14ac:dyDescent="0.25">
      <c r="A203" s="129">
        <f t="shared" si="101"/>
        <v>74935</v>
      </c>
      <c r="B203" s="203">
        <f t="shared" si="102"/>
        <v>0</v>
      </c>
    </row>
    <row r="204" spans="1:2" x14ac:dyDescent="0.25">
      <c r="A204" s="129">
        <f t="shared" si="101"/>
        <v>74936</v>
      </c>
      <c r="B204" s="203">
        <f t="shared" si="102"/>
        <v>0</v>
      </c>
    </row>
    <row r="205" spans="1:2" x14ac:dyDescent="0.25">
      <c r="A205" s="129">
        <f t="shared" si="101"/>
        <v>74962</v>
      </c>
      <c r="B205" s="203">
        <f t="shared" si="102"/>
        <v>0</v>
      </c>
    </row>
    <row r="206" spans="1:2" x14ac:dyDescent="0.25">
      <c r="A206" s="129">
        <f t="shared" si="101"/>
        <v>74988</v>
      </c>
      <c r="B206" s="203">
        <f t="shared" si="102"/>
        <v>0</v>
      </c>
    </row>
    <row r="207" spans="1:2" x14ac:dyDescent="0.25">
      <c r="A207" s="129">
        <f t="shared" si="101"/>
        <v>74989</v>
      </c>
      <c r="B207" s="203">
        <f t="shared" si="102"/>
        <v>0</v>
      </c>
    </row>
    <row r="208" spans="1:2" x14ac:dyDescent="0.25">
      <c r="A208" s="129">
        <f t="shared" si="101"/>
        <v>74990</v>
      </c>
      <c r="B208" s="203">
        <f t="shared" si="102"/>
        <v>0</v>
      </c>
    </row>
    <row r="209" spans="1:2" x14ac:dyDescent="0.25">
      <c r="A209" s="129">
        <f t="shared" si="101"/>
        <v>74991</v>
      </c>
      <c r="B209" s="203">
        <f t="shared" si="102"/>
        <v>0</v>
      </c>
    </row>
    <row r="210" spans="1:2" x14ac:dyDescent="0.25">
      <c r="A210" s="129">
        <f t="shared" ref="A210:A223" si="103">L44</f>
        <v>74995</v>
      </c>
      <c r="B210" s="203">
        <f t="shared" ref="B210:B223" si="104">O44</f>
        <v>0</v>
      </c>
    </row>
    <row r="211" spans="1:2" x14ac:dyDescent="0.25">
      <c r="A211" s="129">
        <f t="shared" si="103"/>
        <v>74996</v>
      </c>
      <c r="B211" s="203">
        <f t="shared" si="104"/>
        <v>0</v>
      </c>
    </row>
    <row r="212" spans="1:2" x14ac:dyDescent="0.25">
      <c r="A212" s="129">
        <f t="shared" si="103"/>
        <v>74997</v>
      </c>
      <c r="B212" s="203">
        <f t="shared" si="104"/>
        <v>0</v>
      </c>
    </row>
    <row r="213" spans="1:2" x14ac:dyDescent="0.25">
      <c r="A213" s="129">
        <f t="shared" si="103"/>
        <v>74998</v>
      </c>
      <c r="B213" s="203">
        <f t="shared" si="104"/>
        <v>0</v>
      </c>
    </row>
    <row r="214" spans="1:2" x14ac:dyDescent="0.25">
      <c r="A214" s="129">
        <f t="shared" si="103"/>
        <v>74939</v>
      </c>
      <c r="B214" s="203">
        <f t="shared" si="104"/>
        <v>0</v>
      </c>
    </row>
    <row r="215" spans="1:2" x14ac:dyDescent="0.25">
      <c r="A215" s="129">
        <f t="shared" si="103"/>
        <v>74940</v>
      </c>
      <c r="B215" s="203">
        <f t="shared" si="104"/>
        <v>0</v>
      </c>
    </row>
    <row r="216" spans="1:2" x14ac:dyDescent="0.25">
      <c r="A216" s="129">
        <f t="shared" si="103"/>
        <v>4501344037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 t="str">
        <f t="shared" si="103"/>
        <v>CHEP</v>
      </c>
      <c r="B221" s="203">
        <f t="shared" si="104"/>
        <v>0</v>
      </c>
    </row>
    <row r="222" spans="1:2" x14ac:dyDescent="0.25">
      <c r="A222" s="129" t="str">
        <f t="shared" si="103"/>
        <v>PCA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74968</v>
      </c>
      <c r="B225" s="203">
        <f t="shared" ref="B225:B230" si="106">X5</f>
        <v>0</v>
      </c>
    </row>
    <row r="226" spans="1:2" x14ac:dyDescent="0.25">
      <c r="A226" s="129">
        <f t="shared" si="105"/>
        <v>74969</v>
      </c>
      <c r="B226" s="203">
        <f t="shared" si="106"/>
        <v>0</v>
      </c>
    </row>
    <row r="227" spans="1:2" x14ac:dyDescent="0.25">
      <c r="A227" s="129">
        <f t="shared" si="105"/>
        <v>74970</v>
      </c>
      <c r="B227" s="203">
        <f t="shared" si="106"/>
        <v>0</v>
      </c>
    </row>
    <row r="228" spans="1:2" x14ac:dyDescent="0.25">
      <c r="A228" s="129">
        <f t="shared" si="105"/>
        <v>74971</v>
      </c>
      <c r="B228" s="203">
        <f t="shared" si="106"/>
        <v>0</v>
      </c>
    </row>
    <row r="229" spans="1:2" x14ac:dyDescent="0.25">
      <c r="A229" s="129">
        <f t="shared" si="105"/>
        <v>74972</v>
      </c>
      <c r="B229" s="203">
        <f t="shared" si="106"/>
        <v>0</v>
      </c>
    </row>
    <row r="230" spans="1:2" x14ac:dyDescent="0.25">
      <c r="A230" s="129">
        <f t="shared" si="105"/>
        <v>74973</v>
      </c>
      <c r="B230" s="203">
        <f t="shared" si="106"/>
        <v>0</v>
      </c>
    </row>
    <row r="231" spans="1:2" x14ac:dyDescent="0.25">
      <c r="A231" s="129">
        <f t="shared" ref="A231:A241" si="107">U13</f>
        <v>74977</v>
      </c>
      <c r="B231" s="203">
        <f t="shared" ref="B231:B241" si="108">X13</f>
        <v>0</v>
      </c>
    </row>
    <row r="232" spans="1:2" x14ac:dyDescent="0.25">
      <c r="A232" s="129">
        <f t="shared" si="107"/>
        <v>74978</v>
      </c>
      <c r="B232" s="203">
        <f t="shared" si="108"/>
        <v>0</v>
      </c>
    </row>
    <row r="233" spans="1:2" x14ac:dyDescent="0.25">
      <c r="A233" s="129">
        <f t="shared" si="107"/>
        <v>74979</v>
      </c>
      <c r="B233" s="203">
        <f t="shared" si="108"/>
        <v>0</v>
      </c>
    </row>
    <row r="234" spans="1:2" x14ac:dyDescent="0.25">
      <c r="A234" s="129">
        <f t="shared" si="107"/>
        <v>74980</v>
      </c>
      <c r="B234" s="203">
        <f t="shared" si="108"/>
        <v>0</v>
      </c>
    </row>
    <row r="235" spans="1:2" x14ac:dyDescent="0.25">
      <c r="A235" s="129">
        <f t="shared" si="107"/>
        <v>74981</v>
      </c>
      <c r="B235" s="203">
        <f t="shared" si="108"/>
        <v>0</v>
      </c>
    </row>
    <row r="236" spans="1:2" x14ac:dyDescent="0.25">
      <c r="A236" s="129">
        <f t="shared" si="107"/>
        <v>74982</v>
      </c>
      <c r="B236" s="203">
        <f t="shared" si="108"/>
        <v>0</v>
      </c>
    </row>
    <row r="237" spans="1:2" x14ac:dyDescent="0.25">
      <c r="A237" s="129">
        <f t="shared" si="107"/>
        <v>74941</v>
      </c>
      <c r="B237" s="203">
        <f t="shared" si="108"/>
        <v>0</v>
      </c>
    </row>
    <row r="238" spans="1:2" x14ac:dyDescent="0.25">
      <c r="A238" s="129">
        <f t="shared" si="107"/>
        <v>74942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4501343479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2PM</v>
      </c>
    </row>
    <row r="243" spans="1:2" x14ac:dyDescent="0.25">
      <c r="A243" s="129" t="str">
        <f>U26</f>
        <v>GPI</v>
      </c>
      <c r="B243" s="203" t="str">
        <f>X26</f>
        <v>8AM</v>
      </c>
    </row>
    <row r="244" spans="1:2" x14ac:dyDescent="0.25">
      <c r="A244" s="129" t="str">
        <f>U27</f>
        <v>GPI</v>
      </c>
      <c r="B244" s="203" t="str">
        <f>X27</f>
        <v>9AM</v>
      </c>
    </row>
    <row r="245" spans="1:2" x14ac:dyDescent="0.25">
      <c r="A245" s="129" t="str">
        <f>U28</f>
        <v>CHEP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74919</v>
      </c>
      <c r="B251" s="203">
        <f t="shared" si="110"/>
        <v>0</v>
      </c>
    </row>
    <row r="252" spans="1:2" x14ac:dyDescent="0.25">
      <c r="A252" s="129">
        <f t="shared" si="109"/>
        <v>74920</v>
      </c>
      <c r="B252" s="203">
        <f t="shared" si="110"/>
        <v>0</v>
      </c>
    </row>
    <row r="253" spans="1:2" x14ac:dyDescent="0.25">
      <c r="A253" s="129">
        <f t="shared" si="109"/>
        <v>74922</v>
      </c>
      <c r="B253" s="203">
        <f t="shared" si="110"/>
        <v>0</v>
      </c>
    </row>
    <row r="254" spans="1:2" x14ac:dyDescent="0.25">
      <c r="A254" s="129">
        <f t="shared" si="109"/>
        <v>74923</v>
      </c>
      <c r="B254" s="203">
        <f t="shared" si="110"/>
        <v>0</v>
      </c>
    </row>
    <row r="255" spans="1:2" x14ac:dyDescent="0.25">
      <c r="A255" s="129">
        <f t="shared" si="109"/>
        <v>74924</v>
      </c>
      <c r="B255" s="203">
        <f t="shared" si="110"/>
        <v>0</v>
      </c>
    </row>
    <row r="256" spans="1:2" x14ac:dyDescent="0.25">
      <c r="A256" s="129">
        <f t="shared" si="109"/>
        <v>74925</v>
      </c>
      <c r="B256" s="203">
        <f t="shared" si="110"/>
        <v>0</v>
      </c>
    </row>
    <row r="257" spans="1:2" x14ac:dyDescent="0.25">
      <c r="A257" s="129">
        <f t="shared" si="109"/>
        <v>74926</v>
      </c>
      <c r="B257" s="203">
        <f t="shared" si="110"/>
        <v>0</v>
      </c>
    </row>
    <row r="258" spans="1:2" x14ac:dyDescent="0.25">
      <c r="A258" s="129">
        <f t="shared" si="109"/>
        <v>74927</v>
      </c>
      <c r="B258" s="203">
        <f t="shared" si="110"/>
        <v>0</v>
      </c>
    </row>
    <row r="259" spans="1:2" x14ac:dyDescent="0.25">
      <c r="A259" s="129">
        <f t="shared" ref="A259:A272" si="111">U44</f>
        <v>74930</v>
      </c>
      <c r="B259" s="203">
        <f t="shared" ref="B259:B272" si="112">X44</f>
        <v>0</v>
      </c>
    </row>
    <row r="260" spans="1:2" x14ac:dyDescent="0.25">
      <c r="A260" s="129">
        <f t="shared" si="111"/>
        <v>74931</v>
      </c>
      <c r="B260" s="203">
        <f t="shared" si="112"/>
        <v>0</v>
      </c>
    </row>
    <row r="261" spans="1:2" x14ac:dyDescent="0.25">
      <c r="A261" s="129">
        <f t="shared" si="111"/>
        <v>74933</v>
      </c>
      <c r="B261" s="203">
        <f t="shared" si="112"/>
        <v>0</v>
      </c>
    </row>
    <row r="262" spans="1:2" x14ac:dyDescent="0.25">
      <c r="A262" s="129">
        <f t="shared" si="111"/>
        <v>74937</v>
      </c>
      <c r="B262" s="203">
        <f t="shared" si="112"/>
        <v>0</v>
      </c>
    </row>
    <row r="263" spans="1:2" x14ac:dyDescent="0.25">
      <c r="A263" s="129">
        <f t="shared" si="111"/>
        <v>74938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4501344328</v>
      </c>
      <c r="B266" s="203">
        <f t="shared" si="112"/>
        <v>0</v>
      </c>
    </row>
    <row r="267" spans="1:2" x14ac:dyDescent="0.25">
      <c r="A267" s="129" t="str">
        <f t="shared" si="111"/>
        <v>no shipment</v>
      </c>
      <c r="B267" s="203">
        <f t="shared" si="112"/>
        <v>0</v>
      </c>
    </row>
    <row r="268" spans="1:2" x14ac:dyDescent="0.25">
      <c r="A268" s="129" t="str">
        <f t="shared" si="111"/>
        <v>GPI</v>
      </c>
      <c r="B268" s="203" t="str">
        <f t="shared" si="112"/>
        <v>1PM</v>
      </c>
    </row>
    <row r="269" spans="1:2" x14ac:dyDescent="0.25">
      <c r="A269" s="129" t="str">
        <f t="shared" si="111"/>
        <v>GPI</v>
      </c>
      <c r="B269" s="203" t="str">
        <f t="shared" si="112"/>
        <v>3PM</v>
      </c>
    </row>
    <row r="270" spans="1:2" x14ac:dyDescent="0.25">
      <c r="A270" s="129" t="str">
        <f t="shared" si="111"/>
        <v>CHEP</v>
      </c>
      <c r="B270" s="203">
        <f t="shared" si="112"/>
        <v>0</v>
      </c>
    </row>
    <row r="271" spans="1:2" x14ac:dyDescent="0.25">
      <c r="A271" s="129" t="str">
        <f t="shared" si="111"/>
        <v>AMCOR</v>
      </c>
      <c r="B271" s="203" t="str">
        <f t="shared" si="112"/>
        <v>8AM</v>
      </c>
    </row>
    <row r="272" spans="1:2" x14ac:dyDescent="0.25">
      <c r="A272" s="129" t="str">
        <f t="shared" si="111"/>
        <v>AMCOR</v>
      </c>
      <c r="B272" s="203" t="str">
        <f t="shared" si="112"/>
        <v>9AM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9">
    <mergeCell ref="C76:D76"/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  <mergeCell ref="U52:V52"/>
  </mergeCells>
  <conditionalFormatting sqref="AB32 J31:J32 S31:S32 S60 AB34:AB40 J60 AB46:AB47 A31:A32 AB49:AB60 A88 H98:H99 J80:J88 J90:J97 S78:S99 A98:A100 A27:A29 A15:A25 AK59:AK99 AB68:AB99">
    <cfRule type="cellIs" dxfId="2854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2853" priority="335" operator="equal">
      <formula>"IDF"</formula>
    </cfRule>
    <cfRule type="cellIs" dxfId="2852" priority="336" operator="equal">
      <formula>"Costco"</formula>
    </cfRule>
    <cfRule type="cellIs" dxfId="2851" priority="337" operator="equal">
      <formula>"Gutzy"</formula>
    </cfRule>
    <cfRule type="cellIs" dxfId="2850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2849" priority="334" operator="equal">
      <formula>"Receiving"</formula>
    </cfRule>
  </conditionalFormatting>
  <conditionalFormatting sqref="AB48">
    <cfRule type="cellIs" dxfId="2848" priority="333" operator="equal">
      <formula>"SLC"</formula>
    </cfRule>
  </conditionalFormatting>
  <conditionalFormatting sqref="AB48">
    <cfRule type="cellIs" dxfId="2847" priority="329" operator="equal">
      <formula>"IDF"</formula>
    </cfRule>
    <cfRule type="cellIs" dxfId="2846" priority="330" operator="equal">
      <formula>"Costco"</formula>
    </cfRule>
    <cfRule type="cellIs" dxfId="2845" priority="331" operator="equal">
      <formula>"Gutzy"</formula>
    </cfRule>
    <cfRule type="cellIs" dxfId="2844" priority="332" operator="equal">
      <formula>"LCP"</formula>
    </cfRule>
  </conditionalFormatting>
  <conditionalFormatting sqref="AB48">
    <cfRule type="cellIs" dxfId="2843" priority="328" operator="equal">
      <formula>"Receiving"</formula>
    </cfRule>
  </conditionalFormatting>
  <conditionalFormatting sqref="AB41">
    <cfRule type="cellIs" dxfId="2842" priority="327" operator="equal">
      <formula>"SLC"</formula>
    </cfRule>
  </conditionalFormatting>
  <conditionalFormatting sqref="AB41">
    <cfRule type="cellIs" dxfId="2841" priority="323" operator="equal">
      <formula>"IDF"</formula>
    </cfRule>
    <cfRule type="cellIs" dxfId="2840" priority="324" operator="equal">
      <formula>"Costco"</formula>
    </cfRule>
    <cfRule type="cellIs" dxfId="2839" priority="325" operator="equal">
      <formula>"Gutzy"</formula>
    </cfRule>
    <cfRule type="cellIs" dxfId="2838" priority="326" operator="equal">
      <formula>"LCP"</formula>
    </cfRule>
  </conditionalFormatting>
  <conditionalFormatting sqref="AB41">
    <cfRule type="cellIs" dxfId="2837" priority="322" operator="equal">
      <formula>"Receiving"</formula>
    </cfRule>
  </conditionalFormatting>
  <conditionalFormatting sqref="AB42:AB44">
    <cfRule type="cellIs" dxfId="2836" priority="321" operator="equal">
      <formula>"SLC"</formula>
    </cfRule>
  </conditionalFormatting>
  <conditionalFormatting sqref="AB42:AB44">
    <cfRule type="cellIs" dxfId="2835" priority="317" operator="equal">
      <formula>"IDF"</formula>
    </cfRule>
    <cfRule type="cellIs" dxfId="2834" priority="318" operator="equal">
      <formula>"Costco"</formula>
    </cfRule>
    <cfRule type="cellIs" dxfId="2833" priority="319" operator="equal">
      <formula>"Gutzy"</formula>
    </cfRule>
    <cfRule type="cellIs" dxfId="2832" priority="320" operator="equal">
      <formula>"LCP"</formula>
    </cfRule>
  </conditionalFormatting>
  <conditionalFormatting sqref="AB42:AB44">
    <cfRule type="cellIs" dxfId="2831" priority="316" operator="equal">
      <formula>"Receiving"</formula>
    </cfRule>
  </conditionalFormatting>
  <conditionalFormatting sqref="AB45">
    <cfRule type="cellIs" dxfId="2830" priority="315" operator="equal">
      <formula>"SLC"</formula>
    </cfRule>
  </conditionalFormatting>
  <conditionalFormatting sqref="AB45">
    <cfRule type="cellIs" dxfId="2829" priority="311" operator="equal">
      <formula>"IDF"</formula>
    </cfRule>
    <cfRule type="cellIs" dxfId="2828" priority="312" operator="equal">
      <formula>"Costco"</formula>
    </cfRule>
    <cfRule type="cellIs" dxfId="2827" priority="313" operator="equal">
      <formula>"Gutzy"</formula>
    </cfRule>
    <cfRule type="cellIs" dxfId="2826" priority="314" operator="equal">
      <formula>"LCP"</formula>
    </cfRule>
  </conditionalFormatting>
  <conditionalFormatting sqref="AB45">
    <cfRule type="cellIs" dxfId="2825" priority="310" operator="equal">
      <formula>"Receiving"</formula>
    </cfRule>
  </conditionalFormatting>
  <conditionalFormatting sqref="I100">
    <cfRule type="cellIs" dxfId="2824" priority="309" operator="equal">
      <formula>"SLC"</formula>
    </cfRule>
  </conditionalFormatting>
  <conditionalFormatting sqref="I100">
    <cfRule type="cellIs" dxfId="2823" priority="305" operator="equal">
      <formula>"IDF"</formula>
    </cfRule>
    <cfRule type="cellIs" dxfId="2822" priority="306" operator="equal">
      <formula>"Costco"</formula>
    </cfRule>
    <cfRule type="cellIs" dxfId="2821" priority="307" operator="equal">
      <formula>"Gutzy"</formula>
    </cfRule>
    <cfRule type="cellIs" dxfId="2820" priority="308" operator="equal">
      <formula>"LCP"</formula>
    </cfRule>
  </conditionalFormatting>
  <conditionalFormatting sqref="Q100">
    <cfRule type="cellIs" dxfId="2819" priority="304" operator="equal">
      <formula>"SLC"</formula>
    </cfRule>
  </conditionalFormatting>
  <conditionalFormatting sqref="Q100">
    <cfRule type="cellIs" dxfId="2818" priority="300" operator="equal">
      <formula>"IDF"</formula>
    </cfRule>
    <cfRule type="cellIs" dxfId="2817" priority="301" operator="equal">
      <formula>"Costco"</formula>
    </cfRule>
    <cfRule type="cellIs" dxfId="2816" priority="302" operator="equal">
      <formula>"Gutzy"</formula>
    </cfRule>
    <cfRule type="cellIs" dxfId="2815" priority="303" operator="equal">
      <formula>"LCP"</formula>
    </cfRule>
  </conditionalFormatting>
  <conditionalFormatting sqref="Y100">
    <cfRule type="cellIs" dxfId="2814" priority="299" operator="equal">
      <formula>"SLC"</formula>
    </cfRule>
  </conditionalFormatting>
  <conditionalFormatting sqref="Y100">
    <cfRule type="cellIs" dxfId="2813" priority="295" operator="equal">
      <formula>"IDF"</formula>
    </cfRule>
    <cfRule type="cellIs" dxfId="2812" priority="296" operator="equal">
      <formula>"Costco"</formula>
    </cfRule>
    <cfRule type="cellIs" dxfId="2811" priority="297" operator="equal">
      <formula>"Gutzy"</formula>
    </cfRule>
    <cfRule type="cellIs" dxfId="2810" priority="298" operator="equal">
      <formula>"LCP"</formula>
    </cfRule>
  </conditionalFormatting>
  <conditionalFormatting sqref="AG100">
    <cfRule type="cellIs" dxfId="2809" priority="294" operator="equal">
      <formula>"SLC"</formula>
    </cfRule>
  </conditionalFormatting>
  <conditionalFormatting sqref="AG100">
    <cfRule type="cellIs" dxfId="2808" priority="290" operator="equal">
      <formula>"IDF"</formula>
    </cfRule>
    <cfRule type="cellIs" dxfId="2807" priority="291" operator="equal">
      <formula>"Costco"</formula>
    </cfRule>
    <cfRule type="cellIs" dxfId="2806" priority="292" operator="equal">
      <formula>"Gutzy"</formula>
    </cfRule>
    <cfRule type="cellIs" dxfId="2805" priority="293" operator="equal">
      <formula>"LCP"</formula>
    </cfRule>
  </conditionalFormatting>
  <conditionalFormatting sqref="AO100">
    <cfRule type="cellIs" dxfId="2804" priority="289" operator="equal">
      <formula>"SLC"</formula>
    </cfRule>
  </conditionalFormatting>
  <conditionalFormatting sqref="AO100">
    <cfRule type="cellIs" dxfId="2803" priority="285" operator="equal">
      <formula>"IDF"</formula>
    </cfRule>
    <cfRule type="cellIs" dxfId="2802" priority="286" operator="equal">
      <formula>"Costco"</formula>
    </cfRule>
    <cfRule type="cellIs" dxfId="2801" priority="287" operator="equal">
      <formula>"Gutzy"</formula>
    </cfRule>
    <cfRule type="cellIs" dxfId="2800" priority="288" operator="equal">
      <formula>"LCP"</formula>
    </cfRule>
  </conditionalFormatting>
  <conditionalFormatting sqref="AW100">
    <cfRule type="cellIs" dxfId="2799" priority="284" operator="equal">
      <formula>"SLC"</formula>
    </cfRule>
  </conditionalFormatting>
  <conditionalFormatting sqref="AW100">
    <cfRule type="cellIs" dxfId="2798" priority="280" operator="equal">
      <formula>"IDF"</formula>
    </cfRule>
    <cfRule type="cellIs" dxfId="2797" priority="281" operator="equal">
      <formula>"Costco"</formula>
    </cfRule>
    <cfRule type="cellIs" dxfId="2796" priority="282" operator="equal">
      <formula>"Gutzy"</formula>
    </cfRule>
    <cfRule type="cellIs" dxfId="2795" priority="283" operator="equal">
      <formula>"LCP"</formula>
    </cfRule>
  </conditionalFormatting>
  <conditionalFormatting sqref="J27">
    <cfRule type="cellIs" dxfId="2794" priority="279" operator="equal">
      <formula>"SLC"</formula>
    </cfRule>
  </conditionalFormatting>
  <conditionalFormatting sqref="J27">
    <cfRule type="cellIs" dxfId="2793" priority="275" operator="equal">
      <formula>"IDF"</formula>
    </cfRule>
    <cfRule type="cellIs" dxfId="2792" priority="276" operator="equal">
      <formula>"Costco"</formula>
    </cfRule>
    <cfRule type="cellIs" dxfId="2791" priority="277" operator="equal">
      <formula>"Gutzy"</formula>
    </cfRule>
    <cfRule type="cellIs" dxfId="2790" priority="278" operator="equal">
      <formula>"LCP"</formula>
    </cfRule>
  </conditionalFormatting>
  <conditionalFormatting sqref="J27">
    <cfRule type="cellIs" dxfId="2789" priority="274" operator="equal">
      <formula>"Receiving"</formula>
    </cfRule>
  </conditionalFormatting>
  <conditionalFormatting sqref="S28:S29 S23 S25:S26">
    <cfRule type="cellIs" dxfId="2788" priority="273" operator="equal">
      <formula>"SLC"</formula>
    </cfRule>
  </conditionalFormatting>
  <conditionalFormatting sqref="S28:S29 S23 S25:S26">
    <cfRule type="cellIs" dxfId="2787" priority="269" operator="equal">
      <formula>"IDF"</formula>
    </cfRule>
    <cfRule type="cellIs" dxfId="2786" priority="270" operator="equal">
      <formula>"Costco"</formula>
    </cfRule>
    <cfRule type="cellIs" dxfId="2785" priority="271" operator="equal">
      <formula>"Gutzy"</formula>
    </cfRule>
    <cfRule type="cellIs" dxfId="2784" priority="272" operator="equal">
      <formula>"LCP"</formula>
    </cfRule>
  </conditionalFormatting>
  <conditionalFormatting sqref="S28:S29 S23 S25:S26">
    <cfRule type="cellIs" dxfId="2783" priority="268" operator="equal">
      <formula>"Receiving"</formula>
    </cfRule>
  </conditionalFormatting>
  <conditionalFormatting sqref="J89">
    <cfRule type="cellIs" dxfId="2782" priority="267" operator="equal">
      <formula>"SLC"</formula>
    </cfRule>
  </conditionalFormatting>
  <conditionalFormatting sqref="J89">
    <cfRule type="cellIs" dxfId="2781" priority="263" operator="equal">
      <formula>"IDF"</formula>
    </cfRule>
    <cfRule type="cellIs" dxfId="2780" priority="264" operator="equal">
      <formula>"Costco"</formula>
    </cfRule>
    <cfRule type="cellIs" dxfId="2779" priority="265" operator="equal">
      <formula>"Gutzy"</formula>
    </cfRule>
    <cfRule type="cellIs" dxfId="2778" priority="266" operator="equal">
      <formula>"LCP"</formula>
    </cfRule>
  </conditionalFormatting>
  <conditionalFormatting sqref="J89">
    <cfRule type="cellIs" dxfId="2777" priority="262" operator="equal">
      <formula>"Receiving"</formula>
    </cfRule>
  </conditionalFormatting>
  <conditionalFormatting sqref="J30">
    <cfRule type="cellIs" dxfId="2776" priority="261" operator="equal">
      <formula>"SLC"</formula>
    </cfRule>
  </conditionalFormatting>
  <conditionalFormatting sqref="J30">
    <cfRule type="cellIs" dxfId="2775" priority="257" operator="equal">
      <formula>"IDF"</formula>
    </cfRule>
    <cfRule type="cellIs" dxfId="2774" priority="258" operator="equal">
      <formula>"Costco"</formula>
    </cfRule>
    <cfRule type="cellIs" dxfId="2773" priority="259" operator="equal">
      <formula>"Gutzy"</formula>
    </cfRule>
    <cfRule type="cellIs" dxfId="2772" priority="260" operator="equal">
      <formula>"LCP"</formula>
    </cfRule>
  </conditionalFormatting>
  <conditionalFormatting sqref="J30">
    <cfRule type="cellIs" dxfId="2771" priority="256" operator="equal">
      <formula>"Receiving"</formula>
    </cfRule>
  </conditionalFormatting>
  <conditionalFormatting sqref="J27:J30">
    <cfRule type="cellIs" dxfId="2770" priority="255" operator="equal">
      <formula>"SLC"</formula>
    </cfRule>
  </conditionalFormatting>
  <conditionalFormatting sqref="J27:J30">
    <cfRule type="cellIs" dxfId="2769" priority="251" operator="equal">
      <formula>"IDF"</formula>
    </cfRule>
    <cfRule type="cellIs" dxfId="2768" priority="252" operator="equal">
      <formula>"Costco"</formula>
    </cfRule>
    <cfRule type="cellIs" dxfId="2767" priority="253" operator="equal">
      <formula>"Gutzy"</formula>
    </cfRule>
    <cfRule type="cellIs" dxfId="2766" priority="254" operator="equal">
      <formula>"LCP"</formula>
    </cfRule>
  </conditionalFormatting>
  <conditionalFormatting sqref="J27:J30">
    <cfRule type="cellIs" dxfId="2765" priority="250" operator="equal">
      <formula>"Receiving"</formula>
    </cfRule>
  </conditionalFormatting>
  <conditionalFormatting sqref="S27">
    <cfRule type="cellIs" dxfId="2764" priority="249" operator="equal">
      <formula>"SLC"</formula>
    </cfRule>
  </conditionalFormatting>
  <conditionalFormatting sqref="S27">
    <cfRule type="cellIs" dxfId="2763" priority="245" operator="equal">
      <formula>"IDF"</formula>
    </cfRule>
    <cfRule type="cellIs" dxfId="2762" priority="246" operator="equal">
      <formula>"Costco"</formula>
    </cfRule>
    <cfRule type="cellIs" dxfId="2761" priority="247" operator="equal">
      <formula>"Gutzy"</formula>
    </cfRule>
    <cfRule type="cellIs" dxfId="2760" priority="248" operator="equal">
      <formula>"LCP"</formula>
    </cfRule>
  </conditionalFormatting>
  <conditionalFormatting sqref="S27">
    <cfRule type="cellIs" dxfId="2759" priority="244" operator="equal">
      <formula>"Receiving"</formula>
    </cfRule>
  </conditionalFormatting>
  <conditionalFormatting sqref="S30">
    <cfRule type="cellIs" dxfId="2758" priority="243" operator="equal">
      <formula>"SLC"</formula>
    </cfRule>
  </conditionalFormatting>
  <conditionalFormatting sqref="S30">
    <cfRule type="cellIs" dxfId="2757" priority="239" operator="equal">
      <formula>"IDF"</formula>
    </cfRule>
    <cfRule type="cellIs" dxfId="2756" priority="240" operator="equal">
      <formula>"Costco"</formula>
    </cfRule>
    <cfRule type="cellIs" dxfId="2755" priority="241" operator="equal">
      <formula>"Gutzy"</formula>
    </cfRule>
    <cfRule type="cellIs" dxfId="2754" priority="242" operator="equal">
      <formula>"LCP"</formula>
    </cfRule>
  </conditionalFormatting>
  <conditionalFormatting sqref="S30">
    <cfRule type="cellIs" dxfId="2753" priority="238" operator="equal">
      <formula>"Receiving"</formula>
    </cfRule>
  </conditionalFormatting>
  <conditionalFormatting sqref="J26 J5:J18">
    <cfRule type="cellIs" dxfId="2752" priority="237" operator="equal">
      <formula>"SLC"</formula>
    </cfRule>
  </conditionalFormatting>
  <conditionalFormatting sqref="J26 J5:J18">
    <cfRule type="cellIs" dxfId="2751" priority="233" operator="equal">
      <formula>"IDF"</formula>
    </cfRule>
    <cfRule type="cellIs" dxfId="2750" priority="234" operator="equal">
      <formula>"Costco"</formula>
    </cfRule>
    <cfRule type="cellIs" dxfId="2749" priority="235" operator="equal">
      <formula>"Gutzy"</formula>
    </cfRule>
    <cfRule type="cellIs" dxfId="2748" priority="236" operator="equal">
      <formula>"LCP"</formula>
    </cfRule>
  </conditionalFormatting>
  <conditionalFormatting sqref="J26 J5:J18">
    <cfRule type="cellIs" dxfId="2747" priority="232" operator="equal">
      <formula>"Receiving"</formula>
    </cfRule>
  </conditionalFormatting>
  <conditionalFormatting sqref="J19:J24">
    <cfRule type="cellIs" dxfId="2746" priority="231" operator="equal">
      <formula>"SLC"</formula>
    </cfRule>
  </conditionalFormatting>
  <conditionalFormatting sqref="J19:J24">
    <cfRule type="cellIs" dxfId="2745" priority="227" operator="equal">
      <formula>"IDF"</formula>
    </cfRule>
    <cfRule type="cellIs" dxfId="2744" priority="228" operator="equal">
      <formula>"Costco"</formula>
    </cfRule>
    <cfRule type="cellIs" dxfId="2743" priority="229" operator="equal">
      <formula>"Gutzy"</formula>
    </cfRule>
    <cfRule type="cellIs" dxfId="2742" priority="230" operator="equal">
      <formula>"LCP"</formula>
    </cfRule>
  </conditionalFormatting>
  <conditionalFormatting sqref="J19:J24">
    <cfRule type="cellIs" dxfId="2741" priority="226" operator="equal">
      <formula>"Receiving"</formula>
    </cfRule>
  </conditionalFormatting>
  <conditionalFormatting sqref="S5:S18">
    <cfRule type="cellIs" dxfId="2740" priority="225" operator="equal">
      <formula>"SLC"</formula>
    </cfRule>
  </conditionalFormatting>
  <conditionalFormatting sqref="S5:S18">
    <cfRule type="cellIs" dxfId="2739" priority="221" operator="equal">
      <formula>"IDF"</formula>
    </cfRule>
    <cfRule type="cellIs" dxfId="2738" priority="222" operator="equal">
      <formula>"Costco"</formula>
    </cfRule>
    <cfRule type="cellIs" dxfId="2737" priority="223" operator="equal">
      <formula>"Gutzy"</formula>
    </cfRule>
    <cfRule type="cellIs" dxfId="2736" priority="224" operator="equal">
      <formula>"LCP"</formula>
    </cfRule>
  </conditionalFormatting>
  <conditionalFormatting sqref="S5:S18">
    <cfRule type="cellIs" dxfId="2735" priority="220" operator="equal">
      <formula>"Receiving"</formula>
    </cfRule>
  </conditionalFormatting>
  <conditionalFormatting sqref="S19:S23">
    <cfRule type="cellIs" dxfId="2734" priority="219" operator="equal">
      <formula>"SLC"</formula>
    </cfRule>
  </conditionalFormatting>
  <conditionalFormatting sqref="S19:S23">
    <cfRule type="cellIs" dxfId="2733" priority="215" operator="equal">
      <formula>"IDF"</formula>
    </cfRule>
    <cfRule type="cellIs" dxfId="2732" priority="216" operator="equal">
      <formula>"Costco"</formula>
    </cfRule>
    <cfRule type="cellIs" dxfId="2731" priority="217" operator="equal">
      <formula>"Gutzy"</formula>
    </cfRule>
    <cfRule type="cellIs" dxfId="2730" priority="218" operator="equal">
      <formula>"LCP"</formula>
    </cfRule>
  </conditionalFormatting>
  <conditionalFormatting sqref="S19:S23">
    <cfRule type="cellIs" dxfId="2729" priority="214" operator="equal">
      <formula>"Receiving"</formula>
    </cfRule>
  </conditionalFormatting>
  <conditionalFormatting sqref="S24">
    <cfRule type="cellIs" dxfId="2728" priority="213" operator="equal">
      <formula>"SLC"</formula>
    </cfRule>
  </conditionalFormatting>
  <conditionalFormatting sqref="S24">
    <cfRule type="cellIs" dxfId="2727" priority="209" operator="equal">
      <formula>"IDF"</formula>
    </cfRule>
    <cfRule type="cellIs" dxfId="2726" priority="210" operator="equal">
      <formula>"Costco"</formula>
    </cfRule>
    <cfRule type="cellIs" dxfId="2725" priority="211" operator="equal">
      <formula>"Gutzy"</formula>
    </cfRule>
    <cfRule type="cellIs" dxfId="2724" priority="212" operator="equal">
      <formula>"LCP"</formula>
    </cfRule>
  </conditionalFormatting>
  <conditionalFormatting sqref="S24">
    <cfRule type="cellIs" dxfId="2723" priority="208" operator="equal">
      <formula>"Receiving"</formula>
    </cfRule>
  </conditionalFormatting>
  <conditionalFormatting sqref="A30">
    <cfRule type="cellIs" dxfId="2722" priority="207" operator="equal">
      <formula>"SLC"</formula>
    </cfRule>
  </conditionalFormatting>
  <conditionalFormatting sqref="A30">
    <cfRule type="cellIs" dxfId="2721" priority="203" operator="equal">
      <formula>"IDF"</formula>
    </cfRule>
    <cfRule type="cellIs" dxfId="2720" priority="204" operator="equal">
      <formula>"Costco"</formula>
    </cfRule>
    <cfRule type="cellIs" dxfId="2719" priority="205" operator="equal">
      <formula>"Gutzy"</formula>
    </cfRule>
    <cfRule type="cellIs" dxfId="2718" priority="206" operator="equal">
      <formula>"LCP"</formula>
    </cfRule>
  </conditionalFormatting>
  <conditionalFormatting sqref="A30">
    <cfRule type="cellIs" dxfId="2717" priority="202" operator="equal">
      <formula>"Receiving"</formula>
    </cfRule>
  </conditionalFormatting>
  <conditionalFormatting sqref="A30">
    <cfRule type="cellIs" dxfId="2716" priority="201" operator="equal">
      <formula>"SLC"</formula>
    </cfRule>
  </conditionalFormatting>
  <conditionalFormatting sqref="A30">
    <cfRule type="cellIs" dxfId="2715" priority="197" operator="equal">
      <formula>"IDF"</formula>
    </cfRule>
    <cfRule type="cellIs" dxfId="2714" priority="198" operator="equal">
      <formula>"Costco"</formula>
    </cfRule>
    <cfRule type="cellIs" dxfId="2713" priority="199" operator="equal">
      <formula>"Gutzy"</formula>
    </cfRule>
    <cfRule type="cellIs" dxfId="2712" priority="200" operator="equal">
      <formula>"LCP"</formula>
    </cfRule>
  </conditionalFormatting>
  <conditionalFormatting sqref="A30">
    <cfRule type="cellIs" dxfId="2711" priority="196" operator="equal">
      <formula>"Receiving"</formula>
    </cfRule>
  </conditionalFormatting>
  <conditionalFormatting sqref="A60">
    <cfRule type="cellIs" dxfId="2710" priority="195" operator="equal">
      <formula>"SLC"</formula>
    </cfRule>
  </conditionalFormatting>
  <conditionalFormatting sqref="A60">
    <cfRule type="cellIs" dxfId="2709" priority="191" operator="equal">
      <formula>"IDF"</formula>
    </cfRule>
    <cfRule type="cellIs" dxfId="2708" priority="192" operator="equal">
      <formula>"Costco"</formula>
    </cfRule>
    <cfRule type="cellIs" dxfId="2707" priority="193" operator="equal">
      <formula>"Gutzy"</formula>
    </cfRule>
    <cfRule type="cellIs" dxfId="2706" priority="194" operator="equal">
      <formula>"LCP"</formula>
    </cfRule>
  </conditionalFormatting>
  <conditionalFormatting sqref="A56">
    <cfRule type="cellIs" dxfId="2705" priority="190" operator="equal">
      <formula>"SLC"</formula>
    </cfRule>
  </conditionalFormatting>
  <conditionalFormatting sqref="A56">
    <cfRule type="cellIs" dxfId="2704" priority="186" operator="equal">
      <formula>"IDF"</formula>
    </cfRule>
    <cfRule type="cellIs" dxfId="2703" priority="187" operator="equal">
      <formula>"Costco"</formula>
    </cfRule>
    <cfRule type="cellIs" dxfId="2702" priority="188" operator="equal">
      <formula>"Gutzy"</formula>
    </cfRule>
    <cfRule type="cellIs" dxfId="2701" priority="189" operator="equal">
      <formula>"LCP"</formula>
    </cfRule>
  </conditionalFormatting>
  <conditionalFormatting sqref="A56">
    <cfRule type="cellIs" dxfId="2700" priority="185" operator="equal">
      <formula>"Receiving"</formula>
    </cfRule>
  </conditionalFormatting>
  <conditionalFormatting sqref="A59">
    <cfRule type="cellIs" dxfId="2699" priority="184" operator="equal">
      <formula>"SLC"</formula>
    </cfRule>
  </conditionalFormatting>
  <conditionalFormatting sqref="A59">
    <cfRule type="cellIs" dxfId="2698" priority="180" operator="equal">
      <formula>"IDF"</formula>
    </cfRule>
    <cfRule type="cellIs" dxfId="2697" priority="181" operator="equal">
      <formula>"Costco"</formula>
    </cfRule>
    <cfRule type="cellIs" dxfId="2696" priority="182" operator="equal">
      <formula>"Gutzy"</formula>
    </cfRule>
    <cfRule type="cellIs" dxfId="2695" priority="183" operator="equal">
      <formula>"LCP"</formula>
    </cfRule>
  </conditionalFormatting>
  <conditionalFormatting sqref="A59">
    <cfRule type="cellIs" dxfId="2694" priority="179" operator="equal">
      <formula>"Receiving"</formula>
    </cfRule>
  </conditionalFormatting>
  <conditionalFormatting sqref="A56:A59">
    <cfRule type="cellIs" dxfId="2693" priority="178" operator="equal">
      <formula>"SLC"</formula>
    </cfRule>
  </conditionalFormatting>
  <conditionalFormatting sqref="A56:A59">
    <cfRule type="cellIs" dxfId="2692" priority="174" operator="equal">
      <formula>"IDF"</formula>
    </cfRule>
    <cfRule type="cellIs" dxfId="2691" priority="175" operator="equal">
      <formula>"Costco"</formula>
    </cfRule>
    <cfRule type="cellIs" dxfId="2690" priority="176" operator="equal">
      <formula>"Gutzy"</formula>
    </cfRule>
    <cfRule type="cellIs" dxfId="2689" priority="177" operator="equal">
      <formula>"LCP"</formula>
    </cfRule>
  </conditionalFormatting>
  <conditionalFormatting sqref="A56:A59">
    <cfRule type="cellIs" dxfId="2688" priority="173" operator="equal">
      <formula>"Receiving"</formula>
    </cfRule>
  </conditionalFormatting>
  <conditionalFormatting sqref="A34:A47">
    <cfRule type="cellIs" dxfId="2687" priority="172" operator="equal">
      <formula>"SLC"</formula>
    </cfRule>
  </conditionalFormatting>
  <conditionalFormatting sqref="A34:A47">
    <cfRule type="cellIs" dxfId="2686" priority="168" operator="equal">
      <formula>"IDF"</formula>
    </cfRule>
    <cfRule type="cellIs" dxfId="2685" priority="169" operator="equal">
      <formula>"Costco"</formula>
    </cfRule>
    <cfRule type="cellIs" dxfId="2684" priority="170" operator="equal">
      <formula>"Gutzy"</formula>
    </cfRule>
    <cfRule type="cellIs" dxfId="2683" priority="171" operator="equal">
      <formula>"LCP"</formula>
    </cfRule>
  </conditionalFormatting>
  <conditionalFormatting sqref="A34:A47">
    <cfRule type="cellIs" dxfId="2682" priority="167" operator="equal">
      <formula>"Receiving"</formula>
    </cfRule>
  </conditionalFormatting>
  <conditionalFormatting sqref="A48:A53">
    <cfRule type="cellIs" dxfId="2681" priority="166" operator="equal">
      <formula>"SLC"</formula>
    </cfRule>
  </conditionalFormatting>
  <conditionalFormatting sqref="A48:A53">
    <cfRule type="cellIs" dxfId="2680" priority="162" operator="equal">
      <formula>"IDF"</formula>
    </cfRule>
    <cfRule type="cellIs" dxfId="2679" priority="163" operator="equal">
      <formula>"Costco"</formula>
    </cfRule>
    <cfRule type="cellIs" dxfId="2678" priority="164" operator="equal">
      <formula>"Gutzy"</formula>
    </cfRule>
    <cfRule type="cellIs" dxfId="2677" priority="165" operator="equal">
      <formula>"LCP"</formula>
    </cfRule>
  </conditionalFormatting>
  <conditionalFormatting sqref="A48:A53">
    <cfRule type="cellIs" dxfId="2676" priority="161" operator="equal">
      <formula>"Receiving"</formula>
    </cfRule>
  </conditionalFormatting>
  <conditionalFormatting sqref="J59">
    <cfRule type="cellIs" dxfId="2675" priority="160" operator="equal">
      <formula>"SLC"</formula>
    </cfRule>
  </conditionalFormatting>
  <conditionalFormatting sqref="J59">
    <cfRule type="cellIs" dxfId="2674" priority="156" operator="equal">
      <formula>"IDF"</formula>
    </cfRule>
    <cfRule type="cellIs" dxfId="2673" priority="157" operator="equal">
      <formula>"Costco"</formula>
    </cfRule>
    <cfRule type="cellIs" dxfId="2672" priority="158" operator="equal">
      <formula>"Gutzy"</formula>
    </cfRule>
    <cfRule type="cellIs" dxfId="2671" priority="159" operator="equal">
      <formula>"LCP"</formula>
    </cfRule>
  </conditionalFormatting>
  <conditionalFormatting sqref="J59">
    <cfRule type="cellIs" dxfId="2670" priority="155" operator="equal">
      <formula>"Receiving"</formula>
    </cfRule>
  </conditionalFormatting>
  <conditionalFormatting sqref="J59">
    <cfRule type="cellIs" dxfId="2669" priority="154" operator="equal">
      <formula>"SLC"</formula>
    </cfRule>
  </conditionalFormatting>
  <conditionalFormatting sqref="J59">
    <cfRule type="cellIs" dxfId="2668" priority="150" operator="equal">
      <formula>"IDF"</formula>
    </cfRule>
    <cfRule type="cellIs" dxfId="2667" priority="151" operator="equal">
      <formula>"Costco"</formula>
    </cfRule>
    <cfRule type="cellIs" dxfId="2666" priority="152" operator="equal">
      <formula>"Gutzy"</formula>
    </cfRule>
    <cfRule type="cellIs" dxfId="2665" priority="153" operator="equal">
      <formula>"LCP"</formula>
    </cfRule>
  </conditionalFormatting>
  <conditionalFormatting sqref="J59">
    <cfRule type="cellIs" dxfId="2664" priority="149" operator="equal">
      <formula>"Receiving"</formula>
    </cfRule>
  </conditionalFormatting>
  <conditionalFormatting sqref="J34:J47">
    <cfRule type="cellIs" dxfId="2663" priority="148" operator="equal">
      <formula>"SLC"</formula>
    </cfRule>
  </conditionalFormatting>
  <conditionalFormatting sqref="J34:J47">
    <cfRule type="cellIs" dxfId="2662" priority="144" operator="equal">
      <formula>"IDF"</formula>
    </cfRule>
    <cfRule type="cellIs" dxfId="2661" priority="145" operator="equal">
      <formula>"Costco"</formula>
    </cfRule>
    <cfRule type="cellIs" dxfId="2660" priority="146" operator="equal">
      <formula>"Gutzy"</formula>
    </cfRule>
    <cfRule type="cellIs" dxfId="2659" priority="147" operator="equal">
      <formula>"LCP"</formula>
    </cfRule>
  </conditionalFormatting>
  <conditionalFormatting sqref="J34:J47">
    <cfRule type="cellIs" dxfId="2658" priority="143" operator="equal">
      <formula>"Receiving"</formula>
    </cfRule>
  </conditionalFormatting>
  <conditionalFormatting sqref="J48:J52">
    <cfRule type="cellIs" dxfId="2657" priority="142" operator="equal">
      <formula>"SLC"</formula>
    </cfRule>
  </conditionalFormatting>
  <conditionalFormatting sqref="J48:J52">
    <cfRule type="cellIs" dxfId="2656" priority="138" operator="equal">
      <formula>"IDF"</formula>
    </cfRule>
    <cfRule type="cellIs" dxfId="2655" priority="139" operator="equal">
      <formula>"Costco"</formula>
    </cfRule>
    <cfRule type="cellIs" dxfId="2654" priority="140" operator="equal">
      <formula>"Gutzy"</formula>
    </cfRule>
    <cfRule type="cellIs" dxfId="2653" priority="141" operator="equal">
      <formula>"LCP"</formula>
    </cfRule>
  </conditionalFormatting>
  <conditionalFormatting sqref="J48:J52">
    <cfRule type="cellIs" dxfId="2652" priority="137" operator="equal">
      <formula>"Receiving"</formula>
    </cfRule>
  </conditionalFormatting>
  <conditionalFormatting sqref="S56">
    <cfRule type="cellIs" dxfId="2651" priority="136" operator="equal">
      <formula>"SLC"</formula>
    </cfRule>
  </conditionalFormatting>
  <conditionalFormatting sqref="S56">
    <cfRule type="cellIs" dxfId="2650" priority="132" operator="equal">
      <formula>"IDF"</formula>
    </cfRule>
    <cfRule type="cellIs" dxfId="2649" priority="133" operator="equal">
      <formula>"Costco"</formula>
    </cfRule>
    <cfRule type="cellIs" dxfId="2648" priority="134" operator="equal">
      <formula>"Gutzy"</formula>
    </cfRule>
    <cfRule type="cellIs" dxfId="2647" priority="135" operator="equal">
      <formula>"LCP"</formula>
    </cfRule>
  </conditionalFormatting>
  <conditionalFormatting sqref="S56">
    <cfRule type="cellIs" dxfId="2646" priority="131" operator="equal">
      <formula>"Receiving"</formula>
    </cfRule>
  </conditionalFormatting>
  <conditionalFormatting sqref="S59">
    <cfRule type="cellIs" dxfId="2645" priority="130" operator="equal">
      <formula>"SLC"</formula>
    </cfRule>
  </conditionalFormatting>
  <conditionalFormatting sqref="S59">
    <cfRule type="cellIs" dxfId="2644" priority="126" operator="equal">
      <formula>"IDF"</formula>
    </cfRule>
    <cfRule type="cellIs" dxfId="2643" priority="127" operator="equal">
      <formula>"Costco"</formula>
    </cfRule>
    <cfRule type="cellIs" dxfId="2642" priority="128" operator="equal">
      <formula>"Gutzy"</formula>
    </cfRule>
    <cfRule type="cellIs" dxfId="2641" priority="129" operator="equal">
      <formula>"LCP"</formula>
    </cfRule>
  </conditionalFormatting>
  <conditionalFormatting sqref="S59">
    <cfRule type="cellIs" dxfId="2640" priority="125" operator="equal">
      <formula>"Receiving"</formula>
    </cfRule>
  </conditionalFormatting>
  <conditionalFormatting sqref="S56:S59">
    <cfRule type="cellIs" dxfId="2639" priority="124" operator="equal">
      <formula>"SLC"</formula>
    </cfRule>
  </conditionalFormatting>
  <conditionalFormatting sqref="S56:S59">
    <cfRule type="cellIs" dxfId="2638" priority="120" operator="equal">
      <formula>"IDF"</formula>
    </cfRule>
    <cfRule type="cellIs" dxfId="2637" priority="121" operator="equal">
      <formula>"Costco"</formula>
    </cfRule>
    <cfRule type="cellIs" dxfId="2636" priority="122" operator="equal">
      <formula>"Gutzy"</formula>
    </cfRule>
    <cfRule type="cellIs" dxfId="2635" priority="123" operator="equal">
      <formula>"LCP"</formula>
    </cfRule>
  </conditionalFormatting>
  <conditionalFormatting sqref="S56:S59">
    <cfRule type="cellIs" dxfId="2634" priority="119" operator="equal">
      <formula>"Receiving"</formula>
    </cfRule>
  </conditionalFormatting>
  <conditionalFormatting sqref="S54:S55 S34:S47">
    <cfRule type="cellIs" dxfId="2633" priority="118" operator="equal">
      <formula>"SLC"</formula>
    </cfRule>
  </conditionalFormatting>
  <conditionalFormatting sqref="S54:S55 S34:S47">
    <cfRule type="cellIs" dxfId="2632" priority="114" operator="equal">
      <formula>"IDF"</formula>
    </cfRule>
    <cfRule type="cellIs" dxfId="2631" priority="115" operator="equal">
      <formula>"Costco"</formula>
    </cfRule>
    <cfRule type="cellIs" dxfId="2630" priority="116" operator="equal">
      <formula>"Gutzy"</formula>
    </cfRule>
    <cfRule type="cellIs" dxfId="2629" priority="117" operator="equal">
      <formula>"LCP"</formula>
    </cfRule>
  </conditionalFormatting>
  <conditionalFormatting sqref="S54:S55 S34:S47">
    <cfRule type="cellIs" dxfId="2628" priority="113" operator="equal">
      <formula>"Receiving"</formula>
    </cfRule>
  </conditionalFormatting>
  <conditionalFormatting sqref="S48:S53">
    <cfRule type="cellIs" dxfId="2627" priority="112" operator="equal">
      <formula>"SLC"</formula>
    </cfRule>
  </conditionalFormatting>
  <conditionalFormatting sqref="S48:S53">
    <cfRule type="cellIs" dxfId="2626" priority="108" operator="equal">
      <formula>"IDF"</formula>
    </cfRule>
    <cfRule type="cellIs" dxfId="2625" priority="109" operator="equal">
      <formula>"Costco"</formula>
    </cfRule>
    <cfRule type="cellIs" dxfId="2624" priority="110" operator="equal">
      <formula>"Gutzy"</formula>
    </cfRule>
    <cfRule type="cellIs" dxfId="2623" priority="111" operator="equal">
      <formula>"LCP"</formula>
    </cfRule>
  </conditionalFormatting>
  <conditionalFormatting sqref="S48:S53">
    <cfRule type="cellIs" dxfId="2622" priority="107" operator="equal">
      <formula>"Receiving"</formula>
    </cfRule>
  </conditionalFormatting>
  <conditionalFormatting sqref="A87">
    <cfRule type="cellIs" dxfId="2621" priority="106" operator="equal">
      <formula>"SLC"</formula>
    </cfRule>
  </conditionalFormatting>
  <conditionalFormatting sqref="A87">
    <cfRule type="cellIs" dxfId="2620" priority="102" operator="equal">
      <formula>"IDF"</formula>
    </cfRule>
    <cfRule type="cellIs" dxfId="2619" priority="103" operator="equal">
      <formula>"Costco"</formula>
    </cfRule>
    <cfRule type="cellIs" dxfId="2618" priority="104" operator="equal">
      <formula>"Gutzy"</formula>
    </cfRule>
    <cfRule type="cellIs" dxfId="2617" priority="105" operator="equal">
      <formula>"LCP"</formula>
    </cfRule>
  </conditionalFormatting>
  <conditionalFormatting sqref="A87">
    <cfRule type="cellIs" dxfId="2616" priority="101" operator="equal">
      <formula>"Receiving"</formula>
    </cfRule>
  </conditionalFormatting>
  <conditionalFormatting sqref="A85:A87">
    <cfRule type="cellIs" dxfId="2615" priority="100" operator="equal">
      <formula>"SLC"</formula>
    </cfRule>
  </conditionalFormatting>
  <conditionalFormatting sqref="A85:A87">
    <cfRule type="cellIs" dxfId="2614" priority="96" operator="equal">
      <formula>"IDF"</formula>
    </cfRule>
    <cfRule type="cellIs" dxfId="2613" priority="97" operator="equal">
      <formula>"Costco"</formula>
    </cfRule>
    <cfRule type="cellIs" dxfId="2612" priority="98" operator="equal">
      <formula>"Gutzy"</formula>
    </cfRule>
    <cfRule type="cellIs" dxfId="2611" priority="99" operator="equal">
      <formula>"LCP"</formula>
    </cfRule>
  </conditionalFormatting>
  <conditionalFormatting sqref="A85:A87">
    <cfRule type="cellIs" dxfId="2610" priority="95" operator="equal">
      <formula>"Receiving"</formula>
    </cfRule>
  </conditionalFormatting>
  <conditionalFormatting sqref="A82 A62:A75">
    <cfRule type="cellIs" dxfId="2609" priority="94" operator="equal">
      <formula>"SLC"</formula>
    </cfRule>
  </conditionalFormatting>
  <conditionalFormatting sqref="A82 A62:A75">
    <cfRule type="cellIs" dxfId="2608" priority="90" operator="equal">
      <formula>"IDF"</formula>
    </cfRule>
    <cfRule type="cellIs" dxfId="2607" priority="91" operator="equal">
      <formula>"Costco"</formula>
    </cfRule>
    <cfRule type="cellIs" dxfId="2606" priority="92" operator="equal">
      <formula>"Gutzy"</formula>
    </cfRule>
    <cfRule type="cellIs" dxfId="2605" priority="93" operator="equal">
      <formula>"LCP"</formula>
    </cfRule>
  </conditionalFormatting>
  <conditionalFormatting sqref="A82 A62:A75">
    <cfRule type="cellIs" dxfId="2604" priority="89" operator="equal">
      <formula>"Receiving"</formula>
    </cfRule>
  </conditionalFormatting>
  <conditionalFormatting sqref="A76:A81">
    <cfRule type="cellIs" dxfId="2603" priority="88" operator="equal">
      <formula>"SLC"</formula>
    </cfRule>
  </conditionalFormatting>
  <conditionalFormatting sqref="A76:A81">
    <cfRule type="cellIs" dxfId="2602" priority="84" operator="equal">
      <formula>"IDF"</formula>
    </cfRule>
    <cfRule type="cellIs" dxfId="2601" priority="85" operator="equal">
      <formula>"Costco"</formula>
    </cfRule>
    <cfRule type="cellIs" dxfId="2600" priority="86" operator="equal">
      <formula>"Gutzy"</formula>
    </cfRule>
    <cfRule type="cellIs" dxfId="2599" priority="87" operator="equal">
      <formula>"LCP"</formula>
    </cfRule>
  </conditionalFormatting>
  <conditionalFormatting sqref="A76:A81">
    <cfRule type="cellIs" dxfId="2598" priority="83" operator="equal">
      <formula>"Receiving"</formula>
    </cfRule>
  </conditionalFormatting>
  <conditionalFormatting sqref="A89:A97 H89:H97">
    <cfRule type="cellIs" dxfId="2597" priority="82" operator="equal">
      <formula>"SLC"</formula>
    </cfRule>
  </conditionalFormatting>
  <conditionalFormatting sqref="A89:A97 H89:H97">
    <cfRule type="cellIs" dxfId="2596" priority="78" operator="equal">
      <formula>"IDF"</formula>
    </cfRule>
    <cfRule type="cellIs" dxfId="2595" priority="79" operator="equal">
      <formula>"Costco"</formula>
    </cfRule>
    <cfRule type="cellIs" dxfId="2594" priority="80" operator="equal">
      <formula>"Gutzy"</formula>
    </cfRule>
    <cfRule type="cellIs" dxfId="2593" priority="81" operator="equal">
      <formula>"LCP"</formula>
    </cfRule>
  </conditionalFormatting>
  <conditionalFormatting sqref="A89:A97 H89:H97">
    <cfRule type="cellIs" dxfId="2592" priority="77" operator="equal">
      <formula>"Receiving"</formula>
    </cfRule>
  </conditionalFormatting>
  <conditionalFormatting sqref="S71:S76 N62:N67 N71:N77">
    <cfRule type="cellIs" dxfId="2591" priority="76" operator="equal">
      <formula>"SLC"</formula>
    </cfRule>
  </conditionalFormatting>
  <conditionalFormatting sqref="S71:S76 N62:N67 N71:N77">
    <cfRule type="cellIs" dxfId="2590" priority="72" operator="equal">
      <formula>"IDF"</formula>
    </cfRule>
    <cfRule type="cellIs" dxfId="2589" priority="73" operator="equal">
      <formula>"Costco"</formula>
    </cfRule>
    <cfRule type="cellIs" dxfId="2588" priority="74" operator="equal">
      <formula>"Gutzy"</formula>
    </cfRule>
    <cfRule type="cellIs" dxfId="2587" priority="75" operator="equal">
      <formula>"LCP"</formula>
    </cfRule>
  </conditionalFormatting>
  <conditionalFormatting sqref="S71:S76">
    <cfRule type="cellIs" dxfId="2586" priority="71" operator="equal">
      <formula>"Receiving"</formula>
    </cfRule>
  </conditionalFormatting>
  <conditionalFormatting sqref="Q62:Q66 T72:T77 W62:W67 O61 U71 L61:L67 S62:T67">
    <cfRule type="cellIs" dxfId="2585" priority="70" operator="equal">
      <formula>"SLC"</formula>
    </cfRule>
  </conditionalFormatting>
  <conditionalFormatting sqref="Q62:Q66 T72:T77 W62:W67 O61 U71 L61:L67 S62:T67">
    <cfRule type="cellIs" dxfId="2584" priority="66" operator="equal">
      <formula>"IDF"</formula>
    </cfRule>
    <cfRule type="cellIs" dxfId="2583" priority="67" operator="equal">
      <formula>"Costco"</formula>
    </cfRule>
    <cfRule type="cellIs" dxfId="2582" priority="68" operator="equal">
      <formula>"Gutzy"</formula>
    </cfRule>
    <cfRule type="cellIs" dxfId="2581" priority="69" operator="equal">
      <formula>"LCP"</formula>
    </cfRule>
  </conditionalFormatting>
  <conditionalFormatting sqref="Q72:Q77">
    <cfRule type="cellIs" dxfId="2580" priority="65" operator="equal">
      <formula>"SLC"</formula>
    </cfRule>
  </conditionalFormatting>
  <conditionalFormatting sqref="Q72:Q77">
    <cfRule type="cellIs" dxfId="2579" priority="61" operator="equal">
      <formula>"IDF"</formula>
    </cfRule>
    <cfRule type="cellIs" dxfId="2578" priority="62" operator="equal">
      <formula>"Costco"</formula>
    </cfRule>
    <cfRule type="cellIs" dxfId="2577" priority="63" operator="equal">
      <formula>"Gutzy"</formula>
    </cfRule>
    <cfRule type="cellIs" dxfId="2576" priority="64" operator="equal">
      <formula>"LCP"</formula>
    </cfRule>
  </conditionalFormatting>
  <conditionalFormatting sqref="W72:W77">
    <cfRule type="cellIs" dxfId="2575" priority="60" operator="equal">
      <formula>"SLC"</formula>
    </cfRule>
  </conditionalFormatting>
  <conditionalFormatting sqref="W72:W77">
    <cfRule type="cellIs" dxfId="2574" priority="56" operator="equal">
      <formula>"IDF"</formula>
    </cfRule>
    <cfRule type="cellIs" dxfId="2573" priority="57" operator="equal">
      <formula>"Costco"</formula>
    </cfRule>
    <cfRule type="cellIs" dxfId="2572" priority="58" operator="equal">
      <formula>"Gutzy"</formula>
    </cfRule>
    <cfRule type="cellIs" dxfId="2571" priority="59" operator="equal">
      <formula>"LCP"</formula>
    </cfRule>
  </conditionalFormatting>
  <conditionalFormatting sqref="N71:N77 U71 L61:L67 S62:S67">
    <cfRule type="cellIs" dxfId="2570" priority="55" operator="equal">
      <formula>"Receiving"</formula>
    </cfRule>
  </conditionalFormatting>
  <conditionalFormatting sqref="A26">
    <cfRule type="cellIs" dxfId="2569" priority="54" operator="equal">
      <formula>"SLC"</formula>
    </cfRule>
  </conditionalFormatting>
  <conditionalFormatting sqref="A26">
    <cfRule type="cellIs" dxfId="2568" priority="50" operator="equal">
      <formula>"IDF"</formula>
    </cfRule>
    <cfRule type="cellIs" dxfId="2567" priority="51" operator="equal">
      <formula>"Costco"</formula>
    </cfRule>
    <cfRule type="cellIs" dxfId="2566" priority="52" operator="equal">
      <formula>"Gutzy"</formula>
    </cfRule>
    <cfRule type="cellIs" dxfId="2565" priority="53" operator="equal">
      <formula>"LCP"</formula>
    </cfRule>
  </conditionalFormatting>
  <conditionalFormatting sqref="A26">
    <cfRule type="cellIs" dxfId="2564" priority="49" operator="equal">
      <formula>"Receiving"</formula>
    </cfRule>
  </conditionalFormatting>
  <conditionalFormatting sqref="A84">
    <cfRule type="cellIs" dxfId="2563" priority="48" operator="equal">
      <formula>"SLC"</formula>
    </cfRule>
  </conditionalFormatting>
  <conditionalFormatting sqref="A84">
    <cfRule type="cellIs" dxfId="2562" priority="44" operator="equal">
      <formula>"IDF"</formula>
    </cfRule>
    <cfRule type="cellIs" dxfId="2561" priority="45" operator="equal">
      <formula>"Costco"</formula>
    </cfRule>
    <cfRule type="cellIs" dxfId="2560" priority="46" operator="equal">
      <formula>"Gutzy"</formula>
    </cfRule>
    <cfRule type="cellIs" dxfId="2559" priority="47" operator="equal">
      <formula>"LCP"</formula>
    </cfRule>
  </conditionalFormatting>
  <conditionalFormatting sqref="A84">
    <cfRule type="cellIs" dxfId="2558" priority="43" operator="equal">
      <formula>"Receiving"</formula>
    </cfRule>
  </conditionalFormatting>
  <conditionalFormatting sqref="A5:A14">
    <cfRule type="cellIs" dxfId="2557" priority="42" operator="equal">
      <formula>"SLC"</formula>
    </cfRule>
  </conditionalFormatting>
  <conditionalFormatting sqref="A5:A14">
    <cfRule type="cellIs" dxfId="2556" priority="38" operator="equal">
      <formula>"IDF"</formula>
    </cfRule>
    <cfRule type="cellIs" dxfId="2555" priority="39" operator="equal">
      <formula>"Costco"</formula>
    </cfRule>
    <cfRule type="cellIs" dxfId="2554" priority="40" operator="equal">
      <formula>"Gutzy"</formula>
    </cfRule>
    <cfRule type="cellIs" dxfId="2553" priority="41" operator="equal">
      <formula>"LCP"</formula>
    </cfRule>
  </conditionalFormatting>
  <conditionalFormatting sqref="A5:A14">
    <cfRule type="cellIs" dxfId="2552" priority="37" operator="equal">
      <formula>"Receiving"</formula>
    </cfRule>
  </conditionalFormatting>
  <conditionalFormatting sqref="J25">
    <cfRule type="cellIs" dxfId="2551" priority="36" operator="equal">
      <formula>"SLC"</formula>
    </cfRule>
  </conditionalFormatting>
  <conditionalFormatting sqref="J25">
    <cfRule type="cellIs" dxfId="2550" priority="32" operator="equal">
      <formula>"IDF"</formula>
    </cfRule>
    <cfRule type="cellIs" dxfId="2549" priority="33" operator="equal">
      <formula>"Costco"</formula>
    </cfRule>
    <cfRule type="cellIs" dxfId="2548" priority="34" operator="equal">
      <formula>"Gutzy"</formula>
    </cfRule>
    <cfRule type="cellIs" dxfId="2547" priority="35" operator="equal">
      <formula>"LCP"</formula>
    </cfRule>
  </conditionalFormatting>
  <conditionalFormatting sqref="J25">
    <cfRule type="cellIs" dxfId="2546" priority="31" operator="equal">
      <formula>"Receiving"</formula>
    </cfRule>
  </conditionalFormatting>
  <conditionalFormatting sqref="A55">
    <cfRule type="cellIs" dxfId="2545" priority="30" operator="equal">
      <formula>"SLC"</formula>
    </cfRule>
  </conditionalFormatting>
  <conditionalFormatting sqref="A55">
    <cfRule type="cellIs" dxfId="2544" priority="26" operator="equal">
      <formula>"IDF"</formula>
    </cfRule>
    <cfRule type="cellIs" dxfId="2543" priority="27" operator="equal">
      <formula>"Costco"</formula>
    </cfRule>
    <cfRule type="cellIs" dxfId="2542" priority="28" operator="equal">
      <formula>"Gutzy"</formula>
    </cfRule>
    <cfRule type="cellIs" dxfId="2541" priority="29" operator="equal">
      <formula>"LCP"</formula>
    </cfRule>
  </conditionalFormatting>
  <conditionalFormatting sqref="A55">
    <cfRule type="cellIs" dxfId="2540" priority="25" operator="equal">
      <formula>"Receiving"</formula>
    </cfRule>
  </conditionalFormatting>
  <conditionalFormatting sqref="A83">
    <cfRule type="cellIs" dxfId="2539" priority="24" operator="equal">
      <formula>"SLC"</formula>
    </cfRule>
  </conditionalFormatting>
  <conditionalFormatting sqref="A83">
    <cfRule type="cellIs" dxfId="2538" priority="20" operator="equal">
      <formula>"IDF"</formula>
    </cfRule>
    <cfRule type="cellIs" dxfId="2537" priority="21" operator="equal">
      <formula>"Costco"</formula>
    </cfRule>
    <cfRule type="cellIs" dxfId="2536" priority="22" operator="equal">
      <formula>"Gutzy"</formula>
    </cfRule>
    <cfRule type="cellIs" dxfId="2535" priority="23" operator="equal">
      <formula>"LCP"</formula>
    </cfRule>
  </conditionalFormatting>
  <conditionalFormatting sqref="A83">
    <cfRule type="cellIs" dxfId="2534" priority="19" operator="equal">
      <formula>"Receiving"</formula>
    </cfRule>
  </conditionalFormatting>
  <conditionalFormatting sqref="J55 J58">
    <cfRule type="cellIs" dxfId="2533" priority="18" operator="equal">
      <formula>"SLC"</formula>
    </cfRule>
  </conditionalFormatting>
  <conditionalFormatting sqref="J55 J58">
    <cfRule type="cellIs" dxfId="2532" priority="14" operator="equal">
      <formula>"IDF"</formula>
    </cfRule>
    <cfRule type="cellIs" dxfId="2531" priority="15" operator="equal">
      <formula>"Costco"</formula>
    </cfRule>
    <cfRule type="cellIs" dxfId="2530" priority="16" operator="equal">
      <formula>"Gutzy"</formula>
    </cfRule>
    <cfRule type="cellIs" dxfId="2529" priority="17" operator="equal">
      <formula>"LCP"</formula>
    </cfRule>
  </conditionalFormatting>
  <conditionalFormatting sqref="J55 J58">
    <cfRule type="cellIs" dxfId="2528" priority="13" operator="equal">
      <formula>"Receiving"</formula>
    </cfRule>
  </conditionalFormatting>
  <conditionalFormatting sqref="J53 J56">
    <cfRule type="cellIs" dxfId="2527" priority="12" operator="equal">
      <formula>"SLC"</formula>
    </cfRule>
  </conditionalFormatting>
  <conditionalFormatting sqref="J53 J56">
    <cfRule type="cellIs" dxfId="2526" priority="8" operator="equal">
      <formula>"IDF"</formula>
    </cfRule>
    <cfRule type="cellIs" dxfId="2525" priority="9" operator="equal">
      <formula>"Costco"</formula>
    </cfRule>
    <cfRule type="cellIs" dxfId="2524" priority="10" operator="equal">
      <formula>"Gutzy"</formula>
    </cfRule>
    <cfRule type="cellIs" dxfId="2523" priority="11" operator="equal">
      <formula>"LCP"</formula>
    </cfRule>
  </conditionalFormatting>
  <conditionalFormatting sqref="J53 J56">
    <cfRule type="cellIs" dxfId="2522" priority="7" operator="equal">
      <formula>"Receiving"</formula>
    </cfRule>
  </conditionalFormatting>
  <conditionalFormatting sqref="J54 J57">
    <cfRule type="cellIs" dxfId="2521" priority="6" operator="equal">
      <formula>"SLC"</formula>
    </cfRule>
  </conditionalFormatting>
  <conditionalFormatting sqref="J54 J57">
    <cfRule type="cellIs" dxfId="2520" priority="2" operator="equal">
      <formula>"IDF"</formula>
    </cfRule>
    <cfRule type="cellIs" dxfId="2519" priority="3" operator="equal">
      <formula>"Costco"</formula>
    </cfRule>
    <cfRule type="cellIs" dxfId="2518" priority="4" operator="equal">
      <formula>"Gutzy"</formula>
    </cfRule>
    <cfRule type="cellIs" dxfId="2517" priority="5" operator="equal">
      <formula>"LCP"</formula>
    </cfRule>
  </conditionalFormatting>
  <conditionalFormatting sqref="J54 J57">
    <cfRule type="cellIs" dxfId="2516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716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717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BF9321-BCD2-474B-B3AA-68AC059090BA}">
          <x14:formula1>
            <xm:f>Lists!$A$1:$A$52</xm:f>
          </x14:formula1>
          <xm:sqref>C1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45E2D-EBB2-47D9-B7FC-2AC292565615}">
  <sheetPr codeName="Sheet239">
    <tabColor rgb="FFFF0000"/>
    <pageSetUpPr fitToPage="1"/>
  </sheetPr>
  <dimension ref="A1:BC273"/>
  <sheetViews>
    <sheetView topLeftCell="A40" zoomScale="90" zoomScaleNormal="90" zoomScaleSheetLayoutView="37" workbookViewId="0">
      <selection activeCell="F52" sqref="F52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3.5703125" style="129" bestFit="1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293</v>
      </c>
    </row>
    <row r="2" spans="1:36" ht="8.25" customHeight="1" thickBot="1" x14ac:dyDescent="0.3"/>
    <row r="3" spans="1:36" ht="16.5" thickBot="1" x14ac:dyDescent="0.3">
      <c r="A3" s="476">
        <f>VLOOKUP(C1,Lists!A1:B52,2)</f>
        <v>46040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46041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46042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32921</v>
      </c>
      <c r="C5" s="137">
        <v>73804</v>
      </c>
      <c r="D5" s="137"/>
      <c r="E5" s="137" t="s">
        <v>89</v>
      </c>
      <c r="F5" s="138"/>
      <c r="G5" s="305"/>
      <c r="H5" s="138"/>
      <c r="I5" s="310"/>
      <c r="J5" s="135" t="s">
        <v>19</v>
      </c>
      <c r="K5" s="207">
        <v>32931</v>
      </c>
      <c r="L5" s="137">
        <v>74373</v>
      </c>
      <c r="M5" s="137"/>
      <c r="N5" s="137" t="s">
        <v>73</v>
      </c>
      <c r="O5" s="142"/>
      <c r="P5" s="304"/>
      <c r="Q5" s="143"/>
      <c r="R5" s="310"/>
      <c r="S5" s="135" t="s">
        <v>19</v>
      </c>
      <c r="T5" s="208">
        <v>32948</v>
      </c>
      <c r="U5" s="137">
        <v>74405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32922</v>
      </c>
      <c r="C6" s="128">
        <v>73786</v>
      </c>
      <c r="D6" s="128"/>
      <c r="E6" s="128" t="s">
        <v>70</v>
      </c>
      <c r="F6" s="142"/>
      <c r="G6" s="302"/>
      <c r="H6" s="142"/>
      <c r="I6" s="311"/>
      <c r="J6" s="145" t="s">
        <v>19</v>
      </c>
      <c r="K6" s="205">
        <v>32932</v>
      </c>
      <c r="L6" s="128">
        <v>74384</v>
      </c>
      <c r="M6" s="128"/>
      <c r="N6" s="128" t="s">
        <v>73</v>
      </c>
      <c r="O6" s="142"/>
      <c r="P6" s="302"/>
      <c r="Q6" s="142"/>
      <c r="R6" s="311"/>
      <c r="S6" s="145" t="s">
        <v>19</v>
      </c>
      <c r="T6" s="205">
        <v>32949</v>
      </c>
      <c r="U6" s="148">
        <v>74406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32923</v>
      </c>
      <c r="C7" s="128">
        <v>73787</v>
      </c>
      <c r="D7" s="128"/>
      <c r="E7" s="128" t="s">
        <v>70</v>
      </c>
      <c r="F7" s="142"/>
      <c r="G7" s="302"/>
      <c r="H7" s="142"/>
      <c r="I7" s="312"/>
      <c r="J7" s="145" t="s">
        <v>19</v>
      </c>
      <c r="K7" s="205">
        <v>32933</v>
      </c>
      <c r="L7" s="128">
        <v>74395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32950</v>
      </c>
      <c r="U7" s="128">
        <v>74407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32924</v>
      </c>
      <c r="C8" s="128">
        <v>73788</v>
      </c>
      <c r="D8" s="128"/>
      <c r="E8" s="128" t="s">
        <v>89</v>
      </c>
      <c r="F8" s="142"/>
      <c r="G8" s="302"/>
      <c r="H8" s="142"/>
      <c r="I8" s="312"/>
      <c r="J8" s="145" t="s">
        <v>19</v>
      </c>
      <c r="K8" s="205">
        <v>32934</v>
      </c>
      <c r="L8" s="128">
        <v>74399</v>
      </c>
      <c r="M8" s="128"/>
      <c r="N8" s="128" t="s">
        <v>70</v>
      </c>
      <c r="O8" s="142"/>
      <c r="P8" s="302"/>
      <c r="Q8" s="142"/>
      <c r="R8" s="311"/>
      <c r="S8" s="145" t="s">
        <v>19</v>
      </c>
      <c r="T8" s="205">
        <v>32951</v>
      </c>
      <c r="U8" s="128">
        <v>74408</v>
      </c>
      <c r="V8" s="128"/>
      <c r="W8" s="128" t="s">
        <v>73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32925</v>
      </c>
      <c r="C9" s="128">
        <v>73789</v>
      </c>
      <c r="D9" s="128"/>
      <c r="E9" s="128" t="s">
        <v>89</v>
      </c>
      <c r="F9" s="142"/>
      <c r="G9" s="302"/>
      <c r="H9" s="142"/>
      <c r="I9" s="311"/>
      <c r="J9" s="145" t="s">
        <v>19</v>
      </c>
      <c r="K9" s="205">
        <v>32935</v>
      </c>
      <c r="L9" s="128">
        <v>74400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32952</v>
      </c>
      <c r="U9" s="128">
        <v>74409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32926</v>
      </c>
      <c r="C10" s="128">
        <v>73790</v>
      </c>
      <c r="D10" s="128"/>
      <c r="E10" s="128" t="s">
        <v>89</v>
      </c>
      <c r="F10" s="142"/>
      <c r="G10" s="302"/>
      <c r="H10" s="142"/>
      <c r="I10" s="311"/>
      <c r="J10" s="145" t="s">
        <v>19</v>
      </c>
      <c r="K10" s="205">
        <v>32936</v>
      </c>
      <c r="L10" s="128">
        <v>74401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32953</v>
      </c>
      <c r="U10" s="128">
        <v>74410</v>
      </c>
      <c r="V10" s="128"/>
      <c r="W10" s="128" t="s">
        <v>70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32927</v>
      </c>
      <c r="C11" s="128">
        <v>73791</v>
      </c>
      <c r="D11" s="128"/>
      <c r="E11" s="128" t="s">
        <v>69</v>
      </c>
      <c r="F11" s="142"/>
      <c r="G11" s="302"/>
      <c r="H11" s="142"/>
      <c r="I11" s="311"/>
      <c r="J11" s="145" t="s">
        <v>19</v>
      </c>
      <c r="K11" s="205">
        <v>32937</v>
      </c>
      <c r="L11" s="128">
        <v>74402</v>
      </c>
      <c r="M11" s="128"/>
      <c r="N11" s="128" t="s">
        <v>62</v>
      </c>
      <c r="O11" s="142"/>
      <c r="P11" s="302"/>
      <c r="Q11" s="142"/>
      <c r="R11" s="311"/>
      <c r="S11" s="145" t="s">
        <v>19</v>
      </c>
      <c r="T11" s="205">
        <v>32954</v>
      </c>
      <c r="U11" s="128">
        <v>74411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19</v>
      </c>
      <c r="B12" s="205">
        <v>32928</v>
      </c>
      <c r="C12" s="128">
        <v>73792</v>
      </c>
      <c r="D12" s="128"/>
      <c r="E12" s="128" t="s">
        <v>69</v>
      </c>
      <c r="F12" s="142"/>
      <c r="G12" s="302"/>
      <c r="H12" s="142"/>
      <c r="I12" s="311"/>
      <c r="J12" s="145" t="s">
        <v>19</v>
      </c>
      <c r="K12" s="205">
        <v>32938</v>
      </c>
      <c r="L12" s="128">
        <v>74403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32955</v>
      </c>
      <c r="U12" s="128">
        <v>74413</v>
      </c>
      <c r="V12" s="128"/>
      <c r="W12" s="128" t="s">
        <v>72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19</v>
      </c>
      <c r="B13" s="205">
        <v>32929</v>
      </c>
      <c r="C13" s="128">
        <v>73793</v>
      </c>
      <c r="D13" s="128"/>
      <c r="E13" s="128" t="s">
        <v>71</v>
      </c>
      <c r="F13" s="142"/>
      <c r="G13" s="302"/>
      <c r="H13" s="142"/>
      <c r="I13" s="311"/>
      <c r="J13" s="145" t="s">
        <v>19</v>
      </c>
      <c r="K13" s="205">
        <v>32939</v>
      </c>
      <c r="L13" s="128">
        <v>74404</v>
      </c>
      <c r="M13" s="128"/>
      <c r="N13" s="128" t="s">
        <v>72</v>
      </c>
      <c r="O13" s="142"/>
      <c r="P13" s="302"/>
      <c r="Q13" s="142"/>
      <c r="R13" s="311"/>
      <c r="S13" s="145" t="s">
        <v>19</v>
      </c>
      <c r="T13" s="205">
        <v>32956</v>
      </c>
      <c r="U13" s="128">
        <v>74414</v>
      </c>
      <c r="V13" s="128"/>
      <c r="W13" s="128" t="s">
        <v>62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19</v>
      </c>
      <c r="B14" s="205">
        <v>32930</v>
      </c>
      <c r="C14" s="128">
        <v>73794</v>
      </c>
      <c r="D14" s="128"/>
      <c r="E14" s="128" t="s">
        <v>89</v>
      </c>
      <c r="F14" s="142"/>
      <c r="G14" s="302"/>
      <c r="H14" s="142"/>
      <c r="I14" s="311"/>
      <c r="J14" s="145" t="s">
        <v>19</v>
      </c>
      <c r="K14" s="205">
        <v>32940</v>
      </c>
      <c r="L14" s="128">
        <v>74412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32957</v>
      </c>
      <c r="U14" s="128">
        <v>74415</v>
      </c>
      <c r="V14" s="128"/>
      <c r="W14" s="128" t="s">
        <v>72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 t="s">
        <v>19</v>
      </c>
      <c r="K15" s="205">
        <v>32941</v>
      </c>
      <c r="L15" s="128">
        <v>74423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32958</v>
      </c>
      <c r="U15" s="128">
        <v>74416</v>
      </c>
      <c r="V15" s="128"/>
      <c r="W15" s="128" t="s">
        <v>71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 t="s">
        <v>19</v>
      </c>
      <c r="K16" s="205">
        <v>32942</v>
      </c>
      <c r="L16" s="148">
        <v>74434</v>
      </c>
      <c r="M16" s="128"/>
      <c r="N16" s="128" t="s">
        <v>71</v>
      </c>
      <c r="O16" s="142"/>
      <c r="P16" s="302"/>
      <c r="Q16" s="142"/>
      <c r="R16" s="311"/>
      <c r="S16" s="145" t="s">
        <v>20</v>
      </c>
      <c r="T16" s="205">
        <v>32959</v>
      </c>
      <c r="U16" s="128">
        <v>74438</v>
      </c>
      <c r="V16" s="128"/>
      <c r="W16" s="128" t="s">
        <v>62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20</v>
      </c>
      <c r="K17" s="205">
        <v>32943</v>
      </c>
      <c r="L17" s="128">
        <v>74437</v>
      </c>
      <c r="M17" s="128"/>
      <c r="N17" s="128" t="s">
        <v>62</v>
      </c>
      <c r="O17" s="142"/>
      <c r="P17" s="302"/>
      <c r="Q17" s="142"/>
      <c r="R17" s="311"/>
      <c r="S17" s="145" t="s">
        <v>20</v>
      </c>
      <c r="T17" s="205">
        <v>32960</v>
      </c>
      <c r="U17" s="128">
        <v>74439</v>
      </c>
      <c r="V17" s="128"/>
      <c r="W17" s="128" t="s">
        <v>62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20</v>
      </c>
      <c r="K18" s="205">
        <v>32944</v>
      </c>
      <c r="L18" s="128">
        <v>74446</v>
      </c>
      <c r="M18" s="128"/>
      <c r="N18" s="128" t="s">
        <v>62</v>
      </c>
      <c r="O18" s="142"/>
      <c r="P18" s="302"/>
      <c r="Q18" s="142"/>
      <c r="R18" s="311"/>
      <c r="S18" s="145" t="s">
        <v>63</v>
      </c>
      <c r="T18" s="205">
        <v>32961</v>
      </c>
      <c r="U18" s="128" t="s">
        <v>294</v>
      </c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63</v>
      </c>
      <c r="K19" s="205">
        <v>32945</v>
      </c>
      <c r="L19" s="128" t="s">
        <v>295</v>
      </c>
      <c r="M19" s="128"/>
      <c r="N19" s="128"/>
      <c r="O19" s="142"/>
      <c r="P19" s="302"/>
      <c r="Q19" s="142"/>
      <c r="R19" s="311"/>
      <c r="S19" s="145" t="s">
        <v>22</v>
      </c>
      <c r="T19" s="205">
        <v>32962</v>
      </c>
      <c r="U19" s="128">
        <v>4501342057</v>
      </c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63</v>
      </c>
      <c r="K20" s="205">
        <v>32946</v>
      </c>
      <c r="L20" s="148" t="s">
        <v>296</v>
      </c>
      <c r="M20" s="128"/>
      <c r="N20" s="128"/>
      <c r="O20" s="142"/>
      <c r="P20" s="302"/>
      <c r="Q20" s="142"/>
      <c r="R20" s="315"/>
      <c r="S20" s="145" t="s">
        <v>22</v>
      </c>
      <c r="T20" s="205">
        <v>32963</v>
      </c>
      <c r="U20" s="128">
        <v>4501342058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 t="s">
        <v>22</v>
      </c>
      <c r="K21" s="205">
        <v>32947</v>
      </c>
      <c r="L21" s="128">
        <v>4501341619</v>
      </c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30039646</v>
      </c>
      <c r="C24" s="128" t="s">
        <v>79</v>
      </c>
      <c r="D24" s="128"/>
      <c r="E24" s="128"/>
      <c r="F24" s="162" t="s">
        <v>16</v>
      </c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128">
        <v>30039448</v>
      </c>
      <c r="C25" s="128" t="s">
        <v>13</v>
      </c>
      <c r="D25" s="128"/>
      <c r="E25" s="128"/>
      <c r="F25" s="162" t="s">
        <v>14</v>
      </c>
      <c r="G25" s="128"/>
      <c r="H25" s="142"/>
      <c r="I25" s="311"/>
      <c r="J25" s="156" t="s">
        <v>12</v>
      </c>
      <c r="K25" s="141">
        <v>30039454</v>
      </c>
      <c r="L25" s="154" t="s">
        <v>13</v>
      </c>
      <c r="M25" s="141"/>
      <c r="N25" s="141"/>
      <c r="O25" s="143" t="s">
        <v>14</v>
      </c>
      <c r="P25" s="304"/>
      <c r="Q25" s="143"/>
      <c r="R25" s="316"/>
      <c r="S25" s="145" t="s">
        <v>12</v>
      </c>
      <c r="T25" s="148">
        <v>30039550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128">
        <v>30039439</v>
      </c>
      <c r="C26" s="128" t="s">
        <v>77</v>
      </c>
      <c r="D26" s="128"/>
      <c r="E26" s="128"/>
      <c r="F26" s="250" t="s">
        <v>78</v>
      </c>
      <c r="G26" s="175"/>
      <c r="H26" s="142"/>
      <c r="I26" s="311"/>
      <c r="J26" s="156" t="s">
        <v>12</v>
      </c>
      <c r="K26" s="141">
        <v>30039548</v>
      </c>
      <c r="L26" s="154" t="s">
        <v>13</v>
      </c>
      <c r="M26" s="141"/>
      <c r="N26" s="141"/>
      <c r="O26" s="143" t="s">
        <v>65</v>
      </c>
      <c r="P26" s="304"/>
      <c r="Q26" s="143"/>
      <c r="R26" s="316"/>
      <c r="S26" s="145" t="s">
        <v>12</v>
      </c>
      <c r="T26" s="148">
        <v>30039545</v>
      </c>
      <c r="U26" s="153" t="s">
        <v>13</v>
      </c>
      <c r="V26" s="128"/>
      <c r="W26" s="128"/>
      <c r="X26" s="142" t="s">
        <v>17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 t="s">
        <v>12</v>
      </c>
      <c r="B27" s="128">
        <v>30039618</v>
      </c>
      <c r="C27" s="128" t="s">
        <v>77</v>
      </c>
      <c r="D27" s="128"/>
      <c r="E27" s="128"/>
      <c r="F27" s="170" t="s">
        <v>65</v>
      </c>
      <c r="G27" s="128"/>
      <c r="H27" s="142"/>
      <c r="I27" s="311"/>
      <c r="J27" s="145" t="s">
        <v>12</v>
      </c>
      <c r="K27" s="128">
        <v>30039662</v>
      </c>
      <c r="L27" s="153" t="s">
        <v>81</v>
      </c>
      <c r="M27" s="128"/>
      <c r="N27" s="128"/>
      <c r="O27" s="142"/>
      <c r="P27" s="302"/>
      <c r="Q27" s="142"/>
      <c r="R27" s="311"/>
      <c r="S27" s="145" t="s">
        <v>12</v>
      </c>
      <c r="T27" s="128">
        <v>30039663</v>
      </c>
      <c r="U27" s="148" t="s">
        <v>81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 t="s">
        <v>12</v>
      </c>
      <c r="B28" s="128">
        <v>30039438</v>
      </c>
      <c r="C28" s="128" t="s">
        <v>77</v>
      </c>
      <c r="D28" s="128"/>
      <c r="E28" s="128"/>
      <c r="F28" s="162" t="s">
        <v>119</v>
      </c>
      <c r="G28" s="128"/>
      <c r="H28" s="142"/>
      <c r="I28" s="311"/>
      <c r="J28" s="145" t="s">
        <v>12</v>
      </c>
      <c r="K28" s="128">
        <v>30039625</v>
      </c>
      <c r="L28" s="148"/>
      <c r="M28" s="128"/>
      <c r="N28" s="128"/>
      <c r="O28" s="142" t="s">
        <v>16</v>
      </c>
      <c r="P28" s="302"/>
      <c r="Q28" s="142"/>
      <c r="R28" s="311"/>
      <c r="S28" s="145" t="s">
        <v>12</v>
      </c>
      <c r="T28" s="128">
        <v>30039626</v>
      </c>
      <c r="U28" s="128" t="s">
        <v>77</v>
      </c>
      <c r="V28" s="128"/>
      <c r="W28" s="128"/>
      <c r="X28" s="142" t="s">
        <v>78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299">
        <v>30039445</v>
      </c>
      <c r="L29" s="300" t="s">
        <v>79</v>
      </c>
      <c r="M29" s="299"/>
      <c r="N29" s="299"/>
      <c r="O29" s="297" t="s">
        <v>17</v>
      </c>
      <c r="P29" s="306"/>
      <c r="Q29" s="297"/>
      <c r="R29" s="313"/>
      <c r="S29" s="145" t="s">
        <v>12</v>
      </c>
      <c r="T29" s="128">
        <v>30039366</v>
      </c>
      <c r="U29" s="128" t="s">
        <v>94</v>
      </c>
      <c r="V29" s="128"/>
      <c r="W29" s="128"/>
      <c r="X29" s="142" t="s">
        <v>65</v>
      </c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46043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46044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46045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32964</v>
      </c>
      <c r="C34" s="137">
        <v>74417</v>
      </c>
      <c r="D34" s="137"/>
      <c r="E34" s="137" t="s">
        <v>62</v>
      </c>
      <c r="F34" s="142"/>
      <c r="G34" s="304"/>
      <c r="H34" s="143"/>
      <c r="I34" s="310"/>
      <c r="J34" s="135" t="s">
        <v>19</v>
      </c>
      <c r="K34" s="207">
        <v>32980</v>
      </c>
      <c r="L34" s="137">
        <v>74365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32996</v>
      </c>
      <c r="U34" s="137">
        <v>74371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32965</v>
      </c>
      <c r="C35" s="128">
        <v>74418</v>
      </c>
      <c r="D35" s="128"/>
      <c r="E35" s="128" t="s">
        <v>62</v>
      </c>
      <c r="F35" s="142"/>
      <c r="G35" s="302"/>
      <c r="H35" s="142"/>
      <c r="I35" s="311"/>
      <c r="J35" s="145" t="s">
        <v>19</v>
      </c>
      <c r="K35" s="205">
        <v>32981</v>
      </c>
      <c r="L35" s="128">
        <v>74366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32997</v>
      </c>
      <c r="U35" s="128">
        <v>74372</v>
      </c>
      <c r="V35" s="128"/>
      <c r="W35" s="128" t="s">
        <v>69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32966</v>
      </c>
      <c r="C36" s="128">
        <v>74419</v>
      </c>
      <c r="D36" s="128"/>
      <c r="E36" s="128" t="s">
        <v>69</v>
      </c>
      <c r="F36" s="142"/>
      <c r="G36" s="302"/>
      <c r="H36" s="142"/>
      <c r="I36" s="311"/>
      <c r="J36" s="145" t="s">
        <v>19</v>
      </c>
      <c r="K36" s="205">
        <v>32982</v>
      </c>
      <c r="L36" s="128">
        <v>74367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205">
        <v>32998</v>
      </c>
      <c r="U36" s="128">
        <v>74374</v>
      </c>
      <c r="V36" s="128"/>
      <c r="W36" s="128" t="s">
        <v>73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32967</v>
      </c>
      <c r="C37" s="128">
        <v>74420</v>
      </c>
      <c r="D37" s="128"/>
      <c r="E37" s="128" t="s">
        <v>73</v>
      </c>
      <c r="F37" s="142"/>
      <c r="G37" s="302"/>
      <c r="H37" s="142"/>
      <c r="I37" s="311"/>
      <c r="J37" s="145" t="s">
        <v>19</v>
      </c>
      <c r="K37" s="205">
        <v>32983</v>
      </c>
      <c r="L37" s="128">
        <v>74368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32999</v>
      </c>
      <c r="U37" s="128">
        <v>74375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32968</v>
      </c>
      <c r="C38" s="128">
        <v>74421</v>
      </c>
      <c r="D38" s="128"/>
      <c r="E38" s="128" t="s">
        <v>89</v>
      </c>
      <c r="F38" s="142"/>
      <c r="G38" s="302"/>
      <c r="H38" s="142"/>
      <c r="I38" s="311"/>
      <c r="J38" s="145" t="s">
        <v>19</v>
      </c>
      <c r="K38" s="205">
        <v>32984</v>
      </c>
      <c r="L38" s="128">
        <v>74369</v>
      </c>
      <c r="M38" s="128"/>
      <c r="N38" s="128" t="s">
        <v>62</v>
      </c>
      <c r="O38" s="142"/>
      <c r="P38" s="302"/>
      <c r="Q38" s="142"/>
      <c r="R38" s="311"/>
      <c r="S38" s="145" t="s">
        <v>19</v>
      </c>
      <c r="T38" s="205">
        <v>33000</v>
      </c>
      <c r="U38" s="128">
        <v>74376</v>
      </c>
      <c r="V38" s="128"/>
      <c r="W38" s="128" t="s">
        <v>62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32969</v>
      </c>
      <c r="C39" s="128">
        <v>74422</v>
      </c>
      <c r="D39" s="128"/>
      <c r="E39" s="128" t="s">
        <v>73</v>
      </c>
      <c r="F39" s="142"/>
      <c r="G39" s="302"/>
      <c r="H39" s="142"/>
      <c r="I39" s="311"/>
      <c r="J39" s="145" t="s">
        <v>19</v>
      </c>
      <c r="K39" s="205">
        <v>32985</v>
      </c>
      <c r="L39" s="128">
        <v>74370</v>
      </c>
      <c r="M39" s="128"/>
      <c r="N39" s="128" t="s">
        <v>62</v>
      </c>
      <c r="O39" s="142"/>
      <c r="P39" s="302"/>
      <c r="Q39" s="142"/>
      <c r="R39" s="311"/>
      <c r="S39" s="145" t="s">
        <v>19</v>
      </c>
      <c r="T39" s="205">
        <v>33001</v>
      </c>
      <c r="U39" s="128">
        <v>74377</v>
      </c>
      <c r="V39" s="128"/>
      <c r="W39" s="128" t="s">
        <v>70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32970</v>
      </c>
      <c r="C40" s="128">
        <v>74424</v>
      </c>
      <c r="D40" s="128"/>
      <c r="E40" s="128" t="s">
        <v>62</v>
      </c>
      <c r="F40" s="142"/>
      <c r="G40" s="302"/>
      <c r="H40" s="142"/>
      <c r="I40" s="311"/>
      <c r="J40" s="145" t="s">
        <v>19</v>
      </c>
      <c r="K40" s="205">
        <v>32986</v>
      </c>
      <c r="L40" s="128">
        <v>74431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33002</v>
      </c>
      <c r="U40" s="128">
        <v>74378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32971</v>
      </c>
      <c r="C41" s="128">
        <v>74425</v>
      </c>
      <c r="D41" s="128"/>
      <c r="E41" s="128" t="s">
        <v>70</v>
      </c>
      <c r="F41" s="142"/>
      <c r="G41" s="302"/>
      <c r="H41" s="142"/>
      <c r="I41" s="311"/>
      <c r="J41" s="145" t="s">
        <v>19</v>
      </c>
      <c r="K41" s="205">
        <v>32987</v>
      </c>
      <c r="L41" s="128">
        <v>74432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33003</v>
      </c>
      <c r="U41" s="128">
        <v>74379</v>
      </c>
      <c r="V41" s="128"/>
      <c r="W41" s="128" t="s">
        <v>72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32972</v>
      </c>
      <c r="C42" s="128">
        <v>74426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32988</v>
      </c>
      <c r="L42" s="128">
        <v>74433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33004</v>
      </c>
      <c r="U42" s="128">
        <v>74380</v>
      </c>
      <c r="V42" s="128"/>
      <c r="W42" s="128" t="s">
        <v>62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32973</v>
      </c>
      <c r="C43" s="128">
        <v>74427</v>
      </c>
      <c r="D43" s="128"/>
      <c r="E43" s="128" t="s">
        <v>72</v>
      </c>
      <c r="F43" s="142"/>
      <c r="G43" s="302"/>
      <c r="H43" s="142"/>
      <c r="I43" s="311"/>
      <c r="J43" s="145" t="s">
        <v>19</v>
      </c>
      <c r="K43" s="205">
        <v>32989</v>
      </c>
      <c r="L43" s="128">
        <v>74435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33005</v>
      </c>
      <c r="U43" s="128">
        <v>74381</v>
      </c>
      <c r="V43" s="128"/>
      <c r="W43" s="128" t="s">
        <v>71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32974</v>
      </c>
      <c r="C44" s="128">
        <v>74428</v>
      </c>
      <c r="D44" s="128"/>
      <c r="E44" s="128" t="s">
        <v>72</v>
      </c>
      <c r="F44" s="142"/>
      <c r="G44" s="302"/>
      <c r="H44" s="142"/>
      <c r="I44" s="311"/>
      <c r="J44" s="145" t="s">
        <v>19</v>
      </c>
      <c r="K44" s="205">
        <v>32990</v>
      </c>
      <c r="L44" s="128">
        <v>74436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33006</v>
      </c>
      <c r="U44" s="128">
        <v>74382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32975</v>
      </c>
      <c r="C45" s="148">
        <v>74429</v>
      </c>
      <c r="D45" s="128"/>
      <c r="E45" s="128" t="s">
        <v>89</v>
      </c>
      <c r="F45" s="142"/>
      <c r="G45" s="302"/>
      <c r="H45" s="142"/>
      <c r="I45" s="311"/>
      <c r="J45" s="145" t="s">
        <v>20</v>
      </c>
      <c r="K45" s="205">
        <v>32991</v>
      </c>
      <c r="L45" s="148">
        <v>74440</v>
      </c>
      <c r="M45" s="128"/>
      <c r="N45" s="128" t="s">
        <v>62</v>
      </c>
      <c r="O45" s="142"/>
      <c r="P45" s="322" t="s">
        <v>297</v>
      </c>
      <c r="Q45" s="142"/>
      <c r="R45" s="311"/>
      <c r="S45" s="145" t="s">
        <v>20</v>
      </c>
      <c r="T45" s="205">
        <v>33007</v>
      </c>
      <c r="U45" s="148">
        <v>74442</v>
      </c>
      <c r="V45" s="128"/>
      <c r="W45" s="128" t="s">
        <v>62</v>
      </c>
      <c r="X45" s="142"/>
      <c r="Y45" s="322" t="s">
        <v>297</v>
      </c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32976</v>
      </c>
      <c r="C46" s="128">
        <v>74430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05">
        <v>32992</v>
      </c>
      <c r="L46" s="128">
        <v>74441</v>
      </c>
      <c r="M46" s="128"/>
      <c r="N46" s="128" t="s">
        <v>62</v>
      </c>
      <c r="O46" s="142"/>
      <c r="P46" s="322" t="s">
        <v>297</v>
      </c>
      <c r="Q46" s="142"/>
      <c r="R46" s="311"/>
      <c r="S46" s="145" t="s">
        <v>20</v>
      </c>
      <c r="T46" s="205">
        <v>33008</v>
      </c>
      <c r="U46" s="128">
        <v>74443</v>
      </c>
      <c r="V46" s="128"/>
      <c r="W46" s="128" t="s">
        <v>62</v>
      </c>
      <c r="X46" s="142"/>
      <c r="Y46" s="322" t="s">
        <v>297</v>
      </c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22</v>
      </c>
      <c r="B47" s="205">
        <v>32977</v>
      </c>
      <c r="C47" s="128">
        <v>4501342401</v>
      </c>
      <c r="D47" s="128"/>
      <c r="E47" s="128"/>
      <c r="F47" s="142"/>
      <c r="G47" s="302"/>
      <c r="H47" s="142"/>
      <c r="I47" s="311"/>
      <c r="J47" s="145" t="s">
        <v>22</v>
      </c>
      <c r="K47" s="205">
        <v>32993</v>
      </c>
      <c r="L47" s="128">
        <v>4501342724</v>
      </c>
      <c r="M47" s="128"/>
      <c r="N47" s="128"/>
      <c r="O47" s="142"/>
      <c r="P47" s="302"/>
      <c r="Q47" s="142"/>
      <c r="R47" s="311"/>
      <c r="S47" s="145" t="s">
        <v>22</v>
      </c>
      <c r="T47" s="205">
        <v>33009</v>
      </c>
      <c r="U47" s="128">
        <v>4501343022</v>
      </c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45">
        <v>32978</v>
      </c>
      <c r="C48" s="128">
        <v>4501342402</v>
      </c>
      <c r="D48" s="128"/>
      <c r="E48" s="128"/>
      <c r="F48" s="142"/>
      <c r="G48" s="302"/>
      <c r="H48" s="142"/>
      <c r="I48" s="309">
        <v>46044</v>
      </c>
      <c r="J48" s="145" t="s">
        <v>22</v>
      </c>
      <c r="K48" s="245">
        <v>32994</v>
      </c>
      <c r="L48" s="128">
        <v>4501342725</v>
      </c>
      <c r="M48" s="128"/>
      <c r="N48" s="128"/>
      <c r="O48" s="142"/>
      <c r="P48" s="302"/>
      <c r="Q48" s="142"/>
      <c r="R48" s="309">
        <v>46046</v>
      </c>
      <c r="S48" s="145" t="s">
        <v>22</v>
      </c>
      <c r="T48" s="205">
        <v>33010</v>
      </c>
      <c r="U48" s="128">
        <v>4501343023</v>
      </c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32979</v>
      </c>
      <c r="C49" s="148">
        <v>4501342403</v>
      </c>
      <c r="D49" s="128"/>
      <c r="E49" s="128"/>
      <c r="F49" s="142"/>
      <c r="G49" s="302"/>
      <c r="H49" s="142"/>
      <c r="I49" s="315"/>
      <c r="J49" s="145" t="s">
        <v>22</v>
      </c>
      <c r="K49" s="205">
        <v>32995</v>
      </c>
      <c r="L49" s="148">
        <v>4501342726</v>
      </c>
      <c r="M49" s="128"/>
      <c r="N49" s="128"/>
      <c r="O49" s="142"/>
      <c r="P49" s="302"/>
      <c r="Q49" s="142"/>
      <c r="R49" s="315"/>
      <c r="S49" s="145" t="s">
        <v>22</v>
      </c>
      <c r="T49" s="205">
        <v>33011</v>
      </c>
      <c r="U49" s="148">
        <v>4501343028</v>
      </c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 t="s">
        <v>12</v>
      </c>
      <c r="K53" s="207">
        <v>30039668</v>
      </c>
      <c r="L53" s="154" t="s">
        <v>94</v>
      </c>
      <c r="M53" s="141"/>
      <c r="N53" s="141"/>
      <c r="O53" s="142" t="s">
        <v>65</v>
      </c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30039665</v>
      </c>
      <c r="C54" s="153" t="s">
        <v>81</v>
      </c>
      <c r="D54" s="141"/>
      <c r="E54" s="141"/>
      <c r="F54" s="143"/>
      <c r="G54" s="304"/>
      <c r="H54" s="143"/>
      <c r="I54" s="316"/>
      <c r="J54" s="156" t="s">
        <v>12</v>
      </c>
      <c r="K54" s="207">
        <v>30039666</v>
      </c>
      <c r="L54" s="154" t="s">
        <v>81</v>
      </c>
      <c r="M54" s="141"/>
      <c r="N54" s="141"/>
      <c r="O54" s="143"/>
      <c r="P54" s="304"/>
      <c r="Q54" s="143"/>
      <c r="R54" s="316"/>
      <c r="S54" s="156" t="s">
        <v>12</v>
      </c>
      <c r="T54" s="141">
        <v>30039667</v>
      </c>
      <c r="U54" s="154" t="s">
        <v>81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30039549</v>
      </c>
      <c r="C55" s="154" t="s">
        <v>13</v>
      </c>
      <c r="D55" s="141"/>
      <c r="E55" s="141"/>
      <c r="F55" s="143" t="s">
        <v>17</v>
      </c>
      <c r="G55" s="304"/>
      <c r="H55" s="143"/>
      <c r="I55" s="316"/>
      <c r="J55" s="156" t="s">
        <v>12</v>
      </c>
      <c r="K55" s="207">
        <v>30039443</v>
      </c>
      <c r="L55" s="154" t="s">
        <v>79</v>
      </c>
      <c r="M55" s="141"/>
      <c r="N55" s="141"/>
      <c r="O55" s="143" t="s">
        <v>16</v>
      </c>
      <c r="P55" s="304"/>
      <c r="Q55" s="143"/>
      <c r="R55" s="316"/>
      <c r="S55" s="156" t="s">
        <v>12</v>
      </c>
      <c r="T55" s="141">
        <v>30039630</v>
      </c>
      <c r="U55" s="154" t="s">
        <v>77</v>
      </c>
      <c r="V55" s="141"/>
      <c r="W55" s="141"/>
      <c r="X55" s="143" t="s">
        <v>16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30039627</v>
      </c>
      <c r="C56" s="153" t="s">
        <v>77</v>
      </c>
      <c r="D56" s="128"/>
      <c r="E56" s="128"/>
      <c r="F56" s="142" t="s">
        <v>14</v>
      </c>
      <c r="G56" s="302"/>
      <c r="H56" s="142"/>
      <c r="I56" s="311"/>
      <c r="J56" s="152" t="s">
        <v>12</v>
      </c>
      <c r="K56" s="205">
        <v>30039653</v>
      </c>
      <c r="L56" s="153" t="s">
        <v>79</v>
      </c>
      <c r="M56" s="128"/>
      <c r="N56" s="128"/>
      <c r="O56" s="162" t="s">
        <v>14</v>
      </c>
      <c r="Q56" s="142"/>
      <c r="R56" s="311"/>
      <c r="S56" s="145"/>
      <c r="T56" s="128"/>
      <c r="U56" s="153"/>
      <c r="V56" s="128"/>
      <c r="W56" s="128"/>
      <c r="X56" s="142"/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205">
        <v>30039680</v>
      </c>
      <c r="C57" s="148" t="s">
        <v>77</v>
      </c>
      <c r="D57" s="128"/>
      <c r="E57" s="128"/>
      <c r="F57" s="142"/>
      <c r="G57" s="302"/>
      <c r="H57" s="142"/>
      <c r="I57" s="311"/>
      <c r="J57" s="156" t="s">
        <v>12</v>
      </c>
      <c r="K57" s="205">
        <v>30039628</v>
      </c>
      <c r="L57" s="148" t="s">
        <v>77</v>
      </c>
      <c r="M57" s="128"/>
      <c r="N57" s="128"/>
      <c r="O57" s="142" t="s">
        <v>17</v>
      </c>
      <c r="P57" s="302"/>
      <c r="Q57" s="142"/>
      <c r="R57" s="311"/>
      <c r="S57" s="145"/>
      <c r="T57" s="128"/>
      <c r="U57" s="148"/>
      <c r="V57" s="128"/>
      <c r="W57" s="128"/>
      <c r="X57" s="142"/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 t="s">
        <v>12</v>
      </c>
      <c r="B58" s="301">
        <v>30039679</v>
      </c>
      <c r="C58" s="300" t="s">
        <v>77</v>
      </c>
      <c r="D58" s="299"/>
      <c r="E58" s="299"/>
      <c r="F58" s="297" t="s">
        <v>78</v>
      </c>
      <c r="G58" s="306"/>
      <c r="H58" s="297"/>
      <c r="I58" s="313"/>
      <c r="J58" s="156" t="s">
        <v>12</v>
      </c>
      <c r="K58" s="301">
        <v>30039629</v>
      </c>
      <c r="L58" s="300" t="s">
        <v>77</v>
      </c>
      <c r="M58" s="299"/>
      <c r="N58" s="299"/>
      <c r="O58" s="297" t="s">
        <v>245</v>
      </c>
      <c r="P58" s="306"/>
      <c r="Q58" s="297"/>
      <c r="R58" s="313"/>
      <c r="S58" s="298"/>
      <c r="T58" s="299"/>
      <c r="U58" s="300"/>
      <c r="V58" s="299"/>
      <c r="W58" s="299"/>
      <c r="X58" s="297"/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46046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46040</v>
      </c>
      <c r="M61" s="173">
        <f t="shared" ref="M61:M66" si="0">COUNTIF($A$5:$A$30,N61)</f>
        <v>5</v>
      </c>
      <c r="N61" s="174" t="s">
        <v>18</v>
      </c>
      <c r="O61" s="505">
        <f>J3</f>
        <v>46041</v>
      </c>
      <c r="P61" s="173">
        <f t="shared" ref="P61:P66" si="1">COUNTIF($J$5:$J$30,Q61)</f>
        <v>5</v>
      </c>
      <c r="Q61" s="174" t="s">
        <v>18</v>
      </c>
      <c r="R61" s="508">
        <f>S3</f>
        <v>46042</v>
      </c>
      <c r="S61" s="173">
        <f t="shared" ref="S61:S66" si="2">COUNTIF($S$5:$S$30,T61)</f>
        <v>5</v>
      </c>
      <c r="T61" s="174" t="s">
        <v>18</v>
      </c>
      <c r="U61" s="511">
        <f>A32</f>
        <v>46043</v>
      </c>
      <c r="V61" s="173">
        <f t="shared" ref="V61:V66" si="3">COUNTIF($A$34:$A$59,W61)</f>
        <v>5</v>
      </c>
      <c r="W61" s="174" t="s">
        <v>18</v>
      </c>
    </row>
    <row r="62" spans="1:43" x14ac:dyDescent="0.25">
      <c r="A62" s="135" t="s">
        <v>20</v>
      </c>
      <c r="B62" s="207">
        <v>33012</v>
      </c>
      <c r="C62" s="137">
        <v>74444</v>
      </c>
      <c r="D62" s="137"/>
      <c r="E62" s="137" t="s">
        <v>89</v>
      </c>
      <c r="F62" s="142"/>
      <c r="G62" s="304"/>
      <c r="H62" s="143"/>
      <c r="I62" s="310"/>
      <c r="L62" s="503"/>
      <c r="M62" s="175">
        <f t="shared" si="0"/>
        <v>9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11</v>
      </c>
      <c r="T62" s="176" t="s">
        <v>19</v>
      </c>
      <c r="U62" s="512"/>
      <c r="V62" s="175">
        <f t="shared" si="3"/>
        <v>13</v>
      </c>
      <c r="W62" s="176" t="s">
        <v>19</v>
      </c>
    </row>
    <row r="63" spans="1:43" x14ac:dyDescent="0.25">
      <c r="A63" s="145" t="s">
        <v>19</v>
      </c>
      <c r="B63" s="205">
        <v>33013</v>
      </c>
      <c r="C63" s="128">
        <v>74383</v>
      </c>
      <c r="D63" s="128"/>
      <c r="E63" s="128" t="s">
        <v>89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2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33014</v>
      </c>
      <c r="C64" s="128">
        <v>74385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33015</v>
      </c>
      <c r="C65" s="128">
        <v>74386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1</v>
      </c>
      <c r="Q65" s="176" t="s">
        <v>22</v>
      </c>
      <c r="R65" s="509"/>
      <c r="S65" s="175">
        <f t="shared" si="2"/>
        <v>2</v>
      </c>
      <c r="T65" s="176" t="s">
        <v>22</v>
      </c>
      <c r="U65" s="512"/>
      <c r="V65" s="175">
        <f t="shared" si="3"/>
        <v>3</v>
      </c>
      <c r="W65" s="176" t="s">
        <v>22</v>
      </c>
    </row>
    <row r="66" spans="1:23" x14ac:dyDescent="0.25">
      <c r="A66" s="145" t="s">
        <v>19</v>
      </c>
      <c r="B66" s="205">
        <v>33016</v>
      </c>
      <c r="C66" s="128">
        <v>74387</v>
      </c>
      <c r="D66" s="128"/>
      <c r="E66" s="128" t="s">
        <v>72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2</v>
      </c>
      <c r="Q66" s="176" t="s">
        <v>23</v>
      </c>
      <c r="R66" s="509"/>
      <c r="S66" s="175">
        <f t="shared" si="2"/>
        <v>1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33017</v>
      </c>
      <c r="C67" s="128">
        <v>74388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15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21</v>
      </c>
      <c r="T67" s="178" t="s">
        <v>24</v>
      </c>
      <c r="U67" s="513"/>
      <c r="V67" s="177">
        <f>SUM(V61:V66)</f>
        <v>21</v>
      </c>
      <c r="W67" s="178" t="s">
        <v>24</v>
      </c>
    </row>
    <row r="68" spans="1:23" x14ac:dyDescent="0.25">
      <c r="A68" s="145" t="s">
        <v>19</v>
      </c>
      <c r="B68" s="205">
        <v>33018</v>
      </c>
      <c r="C68" s="128">
        <v>74389</v>
      </c>
      <c r="D68" s="128"/>
      <c r="E68" s="128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33019</v>
      </c>
      <c r="C69" s="128">
        <v>74390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22</v>
      </c>
      <c r="B70" s="205">
        <v>33020</v>
      </c>
      <c r="C70" s="128">
        <v>4501343024</v>
      </c>
      <c r="D70" s="128"/>
      <c r="E70" s="128"/>
      <c r="F70" s="142"/>
      <c r="G70" s="302"/>
      <c r="H70" s="142"/>
      <c r="I70" s="311"/>
    </row>
    <row r="71" spans="1:23" x14ac:dyDescent="0.25">
      <c r="A71" s="145" t="s">
        <v>22</v>
      </c>
      <c r="B71" s="205">
        <v>33021</v>
      </c>
      <c r="C71" s="128">
        <v>4501343025</v>
      </c>
      <c r="D71" s="128"/>
      <c r="E71" s="128"/>
      <c r="F71" s="142"/>
      <c r="G71" s="302"/>
      <c r="H71" s="142"/>
      <c r="I71" s="311"/>
      <c r="L71" s="514">
        <f>J32</f>
        <v>46044</v>
      </c>
      <c r="M71" s="173">
        <f t="shared" ref="M71:M76" si="4">COUNTIF($J$34:$J$59,N71)</f>
        <v>6</v>
      </c>
      <c r="N71" s="174" t="s">
        <v>18</v>
      </c>
      <c r="O71" s="517">
        <f>S32</f>
        <v>46045</v>
      </c>
      <c r="P71" s="173">
        <f>COUNTIF($S$34:$S$59,Q71)</f>
        <v>2</v>
      </c>
      <c r="Q71" s="174" t="s">
        <v>18</v>
      </c>
      <c r="R71" s="520">
        <f>AB32</f>
        <v>0</v>
      </c>
      <c r="S71" s="173">
        <f t="shared" ref="S71:S76" si="5">COUNTIF($A$62:$A$87,T71)</f>
        <v>6</v>
      </c>
      <c r="T71" s="174" t="s">
        <v>18</v>
      </c>
      <c r="U71" s="523" t="str">
        <f>C1</f>
        <v>WW04</v>
      </c>
      <c r="V71" s="173">
        <f>SUM(M61,P61,S61,V61,S71,P71,M71)</f>
        <v>34</v>
      </c>
      <c r="W71" s="174" t="s">
        <v>18</v>
      </c>
    </row>
    <row r="72" spans="1:23" x14ac:dyDescent="0.25">
      <c r="A72" s="145" t="s">
        <v>22</v>
      </c>
      <c r="B72" s="205">
        <v>33022</v>
      </c>
      <c r="C72" s="128">
        <v>4501343029</v>
      </c>
      <c r="D72" s="128"/>
      <c r="E72" s="128"/>
      <c r="F72" s="142"/>
      <c r="G72" s="302"/>
      <c r="H72" s="142"/>
      <c r="I72" s="311"/>
      <c r="L72" s="515"/>
      <c r="M72" s="175">
        <f t="shared" si="4"/>
        <v>11</v>
      </c>
      <c r="N72" s="176" t="s">
        <v>19</v>
      </c>
      <c r="O72" s="518"/>
      <c r="P72" s="175">
        <f>COUNTIF($S$34:$S$57,Q72)</f>
        <v>11</v>
      </c>
      <c r="Q72" s="176" t="s">
        <v>19</v>
      </c>
      <c r="R72" s="521"/>
      <c r="S72" s="175">
        <f t="shared" si="5"/>
        <v>7</v>
      </c>
      <c r="T72" s="176" t="s">
        <v>19</v>
      </c>
      <c r="U72" s="524"/>
      <c r="V72" s="175">
        <f>SUM(M62,P62,S62,V62,M72,P72,S72)</f>
        <v>74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10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3</v>
      </c>
      <c r="T75" s="176" t="s">
        <v>22</v>
      </c>
      <c r="U75" s="524"/>
      <c r="V75" s="175">
        <f>SUM(M65,P65,S65,V65,M75,P75,S75)</f>
        <v>15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3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22</v>
      </c>
      <c r="N77" s="178" t="s">
        <v>24</v>
      </c>
      <c r="O77" s="519"/>
      <c r="P77" s="177">
        <f>SUM(P71:P76)</f>
        <v>18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136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 t="s">
        <v>12</v>
      </c>
      <c r="B79" s="128">
        <v>30039551</v>
      </c>
      <c r="C79" s="153" t="s">
        <v>13</v>
      </c>
      <c r="D79" s="128"/>
      <c r="E79" s="128"/>
      <c r="F79" s="142" t="s">
        <v>64</v>
      </c>
      <c r="G79" s="302"/>
      <c r="H79" s="142"/>
      <c r="I79" s="315"/>
    </row>
    <row r="80" spans="1:23" x14ac:dyDescent="0.25">
      <c r="A80" s="152" t="s">
        <v>12</v>
      </c>
      <c r="B80" s="128">
        <v>30039659</v>
      </c>
      <c r="C80" s="153" t="s">
        <v>87</v>
      </c>
      <c r="D80" s="128"/>
      <c r="E80" s="128"/>
      <c r="F80" s="142" t="s">
        <v>16</v>
      </c>
      <c r="G80" s="302"/>
      <c r="H80" s="142"/>
      <c r="I80" s="311"/>
    </row>
    <row r="81" spans="1:10" x14ac:dyDescent="0.25">
      <c r="A81" s="152" t="s">
        <v>12</v>
      </c>
      <c r="B81" s="141">
        <v>30039667</v>
      </c>
      <c r="C81" s="154" t="s">
        <v>81</v>
      </c>
      <c r="D81" s="141"/>
      <c r="E81" s="141"/>
      <c r="F81" s="142" t="s">
        <v>14</v>
      </c>
      <c r="G81" s="304"/>
      <c r="H81" s="143"/>
      <c r="I81" s="316"/>
    </row>
    <row r="82" spans="1:10" x14ac:dyDescent="0.25">
      <c r="A82" s="156" t="s">
        <v>12</v>
      </c>
      <c r="B82" s="141">
        <v>30039659</v>
      </c>
      <c r="C82" s="154" t="s">
        <v>87</v>
      </c>
      <c r="D82" s="141"/>
      <c r="E82" s="141"/>
      <c r="F82" s="144" t="s">
        <v>17</v>
      </c>
      <c r="G82" s="304"/>
      <c r="H82" s="143"/>
      <c r="I82" s="316"/>
    </row>
    <row r="83" spans="1:10" x14ac:dyDescent="0.25">
      <c r="A83" s="156" t="s">
        <v>12</v>
      </c>
      <c r="B83" s="141">
        <v>30039679</v>
      </c>
      <c r="C83" s="154" t="s">
        <v>77</v>
      </c>
      <c r="D83" s="141"/>
      <c r="E83" s="141"/>
      <c r="F83" s="143" t="s">
        <v>78</v>
      </c>
      <c r="G83" s="304"/>
      <c r="H83" s="143"/>
      <c r="I83" s="316"/>
    </row>
    <row r="84" spans="1:10" x14ac:dyDescent="0.25">
      <c r="A84" s="156" t="s">
        <v>12</v>
      </c>
      <c r="B84" s="128">
        <v>30039631</v>
      </c>
      <c r="C84" s="153" t="s">
        <v>77</v>
      </c>
      <c r="D84" s="128"/>
      <c r="E84" s="128"/>
      <c r="F84" s="142" t="s">
        <v>65</v>
      </c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5</v>
      </c>
      <c r="C90" s="188">
        <f t="shared" si="6"/>
        <v>9</v>
      </c>
      <c r="D90" s="188">
        <f t="shared" si="6"/>
        <v>1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15</v>
      </c>
      <c r="J90" s="189">
        <f>SUM(C90:G90)</f>
        <v>10</v>
      </c>
    </row>
    <row r="91" spans="1:10" x14ac:dyDescent="0.25">
      <c r="A91" s="190" t="s">
        <v>28</v>
      </c>
      <c r="B91" s="188">
        <f t="shared" ref="B91:G91" si="8">COUNTIF($J$5:$J$30,B89)</f>
        <v>5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1</v>
      </c>
      <c r="G91" s="188">
        <f t="shared" si="8"/>
        <v>2</v>
      </c>
      <c r="H91" s="189">
        <f t="shared" si="7"/>
        <v>22</v>
      </c>
      <c r="J91" s="189">
        <f t="shared" ref="J91:J96" si="9">SUM(C91:G91)</f>
        <v>17</v>
      </c>
    </row>
    <row r="92" spans="1:10" x14ac:dyDescent="0.25">
      <c r="A92" s="191" t="s">
        <v>29</v>
      </c>
      <c r="B92" s="188">
        <f t="shared" ref="B92:G92" si="10">COUNTIF($S$5:$S$30,B89)</f>
        <v>5</v>
      </c>
      <c r="C92" s="188">
        <f t="shared" si="10"/>
        <v>11</v>
      </c>
      <c r="D92" s="188">
        <f t="shared" si="10"/>
        <v>2</v>
      </c>
      <c r="E92" s="188">
        <f t="shared" si="10"/>
        <v>0</v>
      </c>
      <c r="F92" s="188">
        <f t="shared" si="10"/>
        <v>2</v>
      </c>
      <c r="G92" s="188">
        <f t="shared" si="10"/>
        <v>1</v>
      </c>
      <c r="H92" s="189">
        <f t="shared" si="7"/>
        <v>21</v>
      </c>
      <c r="J92" s="189">
        <f t="shared" si="9"/>
        <v>16</v>
      </c>
    </row>
    <row r="93" spans="1:10" x14ac:dyDescent="0.25">
      <c r="A93" s="192" t="s">
        <v>30</v>
      </c>
      <c r="B93" s="188">
        <f t="shared" ref="B93:G93" si="11">COUNTIF($A$34:$A$59,B$89)</f>
        <v>5</v>
      </c>
      <c r="C93" s="188">
        <f t="shared" si="11"/>
        <v>13</v>
      </c>
      <c r="D93" s="188">
        <f t="shared" si="11"/>
        <v>0</v>
      </c>
      <c r="E93" s="188">
        <f t="shared" si="11"/>
        <v>0</v>
      </c>
      <c r="F93" s="188">
        <f t="shared" si="11"/>
        <v>3</v>
      </c>
      <c r="G93" s="188">
        <f t="shared" si="11"/>
        <v>0</v>
      </c>
      <c r="H93" s="189">
        <f t="shared" si="7"/>
        <v>21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6</v>
      </c>
      <c r="C94" s="188">
        <f t="shared" si="12"/>
        <v>11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22</v>
      </c>
      <c r="J94" s="189">
        <f t="shared" si="9"/>
        <v>16</v>
      </c>
    </row>
    <row r="95" spans="1:10" x14ac:dyDescent="0.25">
      <c r="A95" s="194" t="s">
        <v>32</v>
      </c>
      <c r="B95" s="188">
        <f t="shared" ref="B95:G95" si="13">COUNTIF($S$34:$S$59,B$89)</f>
        <v>2</v>
      </c>
      <c r="C95" s="188">
        <f t="shared" si="13"/>
        <v>11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18</v>
      </c>
      <c r="J95" s="189">
        <f t="shared" si="9"/>
        <v>16</v>
      </c>
    </row>
    <row r="96" spans="1:10" ht="16.5" thickBot="1" x14ac:dyDescent="0.3">
      <c r="A96" s="195" t="s">
        <v>33</v>
      </c>
      <c r="B96" s="188">
        <f t="shared" ref="B96:G96" si="14">COUNTIF($A$62:$A$87,B$89)</f>
        <v>6</v>
      </c>
      <c r="C96" s="188">
        <f t="shared" si="14"/>
        <v>7</v>
      </c>
      <c r="D96" s="188">
        <f t="shared" si="14"/>
        <v>1</v>
      </c>
      <c r="E96" s="188">
        <f t="shared" si="14"/>
        <v>0</v>
      </c>
      <c r="F96" s="188">
        <f t="shared" si="14"/>
        <v>3</v>
      </c>
      <c r="G96" s="188">
        <f t="shared" si="14"/>
        <v>0</v>
      </c>
      <c r="H96" s="189">
        <f t="shared" si="7"/>
        <v>17</v>
      </c>
      <c r="J96" s="189">
        <f t="shared" si="9"/>
        <v>11</v>
      </c>
    </row>
    <row r="97" spans="1:47" ht="16.5" thickBot="1" x14ac:dyDescent="0.3">
      <c r="A97" s="186" t="s">
        <v>24</v>
      </c>
      <c r="B97" s="196">
        <f t="shared" ref="B97:H97" si="15">SUM(B90:B96)</f>
        <v>34</v>
      </c>
      <c r="C97" s="196">
        <f t="shared" si="15"/>
        <v>74</v>
      </c>
      <c r="D97" s="196">
        <f t="shared" si="15"/>
        <v>10</v>
      </c>
      <c r="E97" s="196">
        <f t="shared" si="15"/>
        <v>0</v>
      </c>
      <c r="F97" s="196">
        <f t="shared" si="15"/>
        <v>15</v>
      </c>
      <c r="G97" s="196">
        <f t="shared" si="15"/>
        <v>3</v>
      </c>
      <c r="H97" s="179">
        <f t="shared" si="15"/>
        <v>136</v>
      </c>
      <c r="J97" s="179">
        <f>SUM(J90:J96)</f>
        <v>102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32921</v>
      </c>
      <c r="B101" s="197">
        <f t="shared" si="16"/>
        <v>73804</v>
      </c>
      <c r="C101" s="198">
        <f>IF(B5="","",$A$3)</f>
        <v>46040</v>
      </c>
      <c r="D101" s="197" t="str">
        <f>IF(A5="","",A5)</f>
        <v>LCP</v>
      </c>
      <c r="E101" s="197" t="str">
        <f>IF(E5="","",E5)</f>
        <v>INTEGIRTY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32931</v>
      </c>
      <c r="J101" s="197">
        <f t="shared" si="17"/>
        <v>74373</v>
      </c>
      <c r="K101" s="198">
        <f t="shared" ref="K101:K106" si="18">IF(K5="","",$J$3)</f>
        <v>46041</v>
      </c>
      <c r="L101" s="197" t="str">
        <f t="shared" ref="L101:L106" si="19">IF(J5="","",J5)</f>
        <v>SLC</v>
      </c>
      <c r="M101" s="197" t="str">
        <f t="shared" ref="M101:M106" si="20">IF(N5="","",N5)</f>
        <v>SUNRISE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32948</v>
      </c>
      <c r="R101" s="197">
        <f t="shared" si="23"/>
        <v>74405</v>
      </c>
      <c r="S101" s="198">
        <f t="shared" ref="S101:S106" si="24">IF(T5="","",$S$3)</f>
        <v>46042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32964</v>
      </c>
      <c r="Z101" s="197">
        <f t="shared" si="29"/>
        <v>74417</v>
      </c>
      <c r="AA101" s="198">
        <f t="shared" ref="AA101:AA108" si="30">IF(B34="","",$A$32)</f>
        <v>46043</v>
      </c>
      <c r="AB101" s="197" t="str">
        <f t="shared" ref="AB101:AB108" si="31">IF(A34="","",A34)</f>
        <v>SLC</v>
      </c>
      <c r="AC101" s="197" t="str">
        <f t="shared" ref="AC101:AC108" si="32">IF(E34="","",E34)</f>
        <v>INTEGRITY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32980</v>
      </c>
      <c r="AH101" s="197">
        <f t="shared" si="35"/>
        <v>74365</v>
      </c>
      <c r="AI101" s="198">
        <f t="shared" ref="AI101:AI108" si="36">IF(K34="","",$J$32)</f>
        <v>46044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32996</v>
      </c>
      <c r="AP101" s="197">
        <f t="shared" si="41"/>
        <v>74371</v>
      </c>
      <c r="AQ101" s="198">
        <f t="shared" ref="AQ101:AQ108" si="42">IF(T34="","",$S$32)</f>
        <v>46045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32922</v>
      </c>
      <c r="B102" s="197">
        <f t="shared" si="16"/>
        <v>73786</v>
      </c>
      <c r="C102" s="198">
        <f>IF(B6="","",$A$3)</f>
        <v>46040</v>
      </c>
      <c r="D102" s="197" t="str">
        <f>IF(A6="","",A6)</f>
        <v>SLC</v>
      </c>
      <c r="E102" s="197" t="str">
        <f>IF(E6="","",E6)</f>
        <v>HANDY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32932</v>
      </c>
      <c r="J102" s="197">
        <f t="shared" si="17"/>
        <v>74384</v>
      </c>
      <c r="K102" s="198">
        <f t="shared" si="18"/>
        <v>46041</v>
      </c>
      <c r="L102" s="197" t="str">
        <f t="shared" si="19"/>
        <v>SLC</v>
      </c>
      <c r="M102" s="197" t="str">
        <f t="shared" si="20"/>
        <v>SUNRISE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32949</v>
      </c>
      <c r="R102" s="197">
        <f t="shared" si="23"/>
        <v>74406</v>
      </c>
      <c r="S102" s="198">
        <f t="shared" si="24"/>
        <v>46042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32965</v>
      </c>
      <c r="Z102" s="197">
        <f t="shared" si="29"/>
        <v>74418</v>
      </c>
      <c r="AA102" s="198">
        <f t="shared" si="30"/>
        <v>46043</v>
      </c>
      <c r="AB102" s="197" t="str">
        <f t="shared" si="31"/>
        <v>SLC</v>
      </c>
      <c r="AC102" s="197" t="str">
        <f t="shared" si="32"/>
        <v>INTEGRITY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32981</v>
      </c>
      <c r="AH102" s="197">
        <f t="shared" si="35"/>
        <v>74366</v>
      </c>
      <c r="AI102" s="198">
        <f t="shared" si="36"/>
        <v>46044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32997</v>
      </c>
      <c r="AP102" s="197">
        <f t="shared" si="41"/>
        <v>74372</v>
      </c>
      <c r="AQ102" s="198">
        <f t="shared" si="42"/>
        <v>46045</v>
      </c>
      <c r="AR102" s="197" t="str">
        <f t="shared" si="43"/>
        <v>SLC</v>
      </c>
      <c r="AS102" s="197" t="str">
        <f t="shared" si="44"/>
        <v>SAUER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32923</v>
      </c>
      <c r="B103" s="197">
        <f t="shared" si="16"/>
        <v>73787</v>
      </c>
      <c r="C103" s="198">
        <f>IF(B7="","",$A$3)</f>
        <v>46040</v>
      </c>
      <c r="D103" s="197" t="str">
        <f>IF(A7="","",A7)</f>
        <v>SLC</v>
      </c>
      <c r="E103" s="197" t="str">
        <f>IF(E7="","",E7)</f>
        <v>HANDY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32933</v>
      </c>
      <c r="J103" s="197">
        <f t="shared" si="17"/>
        <v>74395</v>
      </c>
      <c r="K103" s="198">
        <f t="shared" si="18"/>
        <v>46041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32950</v>
      </c>
      <c r="R103" s="197">
        <f t="shared" si="23"/>
        <v>74407</v>
      </c>
      <c r="S103" s="198">
        <f t="shared" si="24"/>
        <v>46042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32966</v>
      </c>
      <c r="Z103" s="197">
        <f t="shared" si="29"/>
        <v>74419</v>
      </c>
      <c r="AA103" s="198">
        <f t="shared" si="30"/>
        <v>46043</v>
      </c>
      <c r="AB103" s="197" t="str">
        <f t="shared" si="31"/>
        <v>SLC</v>
      </c>
      <c r="AC103" s="197" t="str">
        <f t="shared" si="32"/>
        <v>SAUER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32982</v>
      </c>
      <c r="AH103" s="197">
        <f t="shared" si="35"/>
        <v>74367</v>
      </c>
      <c r="AI103" s="198">
        <f t="shared" si="36"/>
        <v>46044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32998</v>
      </c>
      <c r="AP103" s="197">
        <f t="shared" si="41"/>
        <v>74374</v>
      </c>
      <c r="AQ103" s="198">
        <f t="shared" si="42"/>
        <v>46045</v>
      </c>
      <c r="AR103" s="197" t="str">
        <f t="shared" si="43"/>
        <v>SLC</v>
      </c>
      <c r="AS103" s="197" t="str">
        <f t="shared" si="44"/>
        <v>SUNRISE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32924</v>
      </c>
      <c r="B104" s="197">
        <f t="shared" si="16"/>
        <v>73788</v>
      </c>
      <c r="C104" s="198">
        <f>IF(B8="","",$A$3)</f>
        <v>46040</v>
      </c>
      <c r="D104" s="197" t="str">
        <f>IF(A8="","",A8)</f>
        <v>SLC</v>
      </c>
      <c r="E104" s="197" t="str">
        <f>IF(E8="","",E8)</f>
        <v>INTEGIRTY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32934</v>
      </c>
      <c r="J104" s="197">
        <f t="shared" si="17"/>
        <v>74399</v>
      </c>
      <c r="K104" s="198">
        <f t="shared" si="18"/>
        <v>46041</v>
      </c>
      <c r="L104" s="197" t="str">
        <f t="shared" si="19"/>
        <v>SLC</v>
      </c>
      <c r="M104" s="197" t="str">
        <f t="shared" si="20"/>
        <v>HANDY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32951</v>
      </c>
      <c r="R104" s="197">
        <f t="shared" si="23"/>
        <v>74408</v>
      </c>
      <c r="S104" s="198">
        <f t="shared" si="24"/>
        <v>46042</v>
      </c>
      <c r="T104" s="197" t="str">
        <f t="shared" si="25"/>
        <v>SLC</v>
      </c>
      <c r="U104" s="197" t="str">
        <f t="shared" si="26"/>
        <v>SUNRISE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32967</v>
      </c>
      <c r="Z104" s="197">
        <f t="shared" si="29"/>
        <v>74420</v>
      </c>
      <c r="AA104" s="198">
        <f t="shared" si="30"/>
        <v>46043</v>
      </c>
      <c r="AB104" s="197" t="str">
        <f t="shared" si="31"/>
        <v>SLC</v>
      </c>
      <c r="AC104" s="197" t="str">
        <f t="shared" si="32"/>
        <v>SUNRISE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32983</v>
      </c>
      <c r="AH104" s="197">
        <f t="shared" si="35"/>
        <v>74368</v>
      </c>
      <c r="AI104" s="198">
        <f t="shared" si="36"/>
        <v>46044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32999</v>
      </c>
      <c r="AP104" s="197">
        <f t="shared" si="41"/>
        <v>74375</v>
      </c>
      <c r="AQ104" s="198">
        <f t="shared" si="42"/>
        <v>46045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32925</v>
      </c>
      <c r="B105" s="197">
        <f t="shared" si="16"/>
        <v>73789</v>
      </c>
      <c r="C105" s="198">
        <f>IF(B9="","",$A$3)</f>
        <v>46040</v>
      </c>
      <c r="D105" s="197" t="str">
        <f>IF(A9="","",A9)</f>
        <v>SLC</v>
      </c>
      <c r="E105" s="197" t="str">
        <f>IF(E9="","",E9)</f>
        <v>INTEGIRTY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32935</v>
      </c>
      <c r="J105" s="197">
        <f t="shared" si="17"/>
        <v>74400</v>
      </c>
      <c r="K105" s="198">
        <f t="shared" si="18"/>
        <v>46041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32952</v>
      </c>
      <c r="R105" s="197">
        <f t="shared" si="23"/>
        <v>74409</v>
      </c>
      <c r="S105" s="198">
        <f t="shared" si="24"/>
        <v>46042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32968</v>
      </c>
      <c r="Z105" s="197">
        <f t="shared" si="29"/>
        <v>74421</v>
      </c>
      <c r="AA105" s="198">
        <f t="shared" si="30"/>
        <v>46043</v>
      </c>
      <c r="AB105" s="197" t="str">
        <f t="shared" si="31"/>
        <v>SLC</v>
      </c>
      <c r="AC105" s="197" t="str">
        <f t="shared" si="32"/>
        <v>INTEGIRTY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32984</v>
      </c>
      <c r="AH105" s="197">
        <f t="shared" si="35"/>
        <v>74369</v>
      </c>
      <c r="AI105" s="198">
        <f t="shared" si="36"/>
        <v>46044</v>
      </c>
      <c r="AJ105" s="197" t="str">
        <f t="shared" si="37"/>
        <v>SLC</v>
      </c>
      <c r="AK105" s="197" t="str">
        <f t="shared" si="38"/>
        <v>INTEGRITY</v>
      </c>
      <c r="AL105" s="197" t="str">
        <f t="shared" si="39"/>
        <v/>
      </c>
      <c r="AM105" s="197" t="str">
        <f t="shared" si="40"/>
        <v/>
      </c>
      <c r="AO105" s="197">
        <f t="shared" si="41"/>
        <v>33000</v>
      </c>
      <c r="AP105" s="197">
        <f t="shared" si="41"/>
        <v>74376</v>
      </c>
      <c r="AQ105" s="198">
        <f t="shared" si="42"/>
        <v>46045</v>
      </c>
      <c r="AR105" s="197" t="str">
        <f t="shared" si="43"/>
        <v>SLC</v>
      </c>
      <c r="AS105" s="197" t="str">
        <f t="shared" si="44"/>
        <v>INTEGRITY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32930</v>
      </c>
      <c r="B106" s="197">
        <f t="shared" si="47"/>
        <v>73794</v>
      </c>
      <c r="C106" s="198" t="str">
        <f t="shared" ref="C106:C115" si="48">IF(F14="","",F14)</f>
        <v/>
      </c>
      <c r="D106" s="197" t="str">
        <f t="shared" ref="D106:D115" si="49">IF(A14="","",A14)</f>
        <v>SLC</v>
      </c>
      <c r="E106" s="197" t="str">
        <f t="shared" ref="E106:E115" si="50">IF(E14="","",E14)</f>
        <v>INTEGIRTY</v>
      </c>
      <c r="F106" s="197" t="str">
        <f t="shared" ref="F106:F115" si="51">IF(D14="","",D14)</f>
        <v/>
      </c>
      <c r="G106" s="197">
        <f t="shared" ref="G106:G115" si="52">IF(C14="","",C14)</f>
        <v>73794</v>
      </c>
      <c r="H106" s="200">
        <v>6</v>
      </c>
      <c r="I106" s="197">
        <f t="shared" si="17"/>
        <v>32936</v>
      </c>
      <c r="J106" s="197">
        <f t="shared" si="17"/>
        <v>74401</v>
      </c>
      <c r="K106" s="198">
        <f t="shared" si="18"/>
        <v>46041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32953</v>
      </c>
      <c r="R106" s="197">
        <f t="shared" si="23"/>
        <v>74410</v>
      </c>
      <c r="S106" s="198">
        <f t="shared" si="24"/>
        <v>46042</v>
      </c>
      <c r="T106" s="197" t="str">
        <f t="shared" si="25"/>
        <v>SLC</v>
      </c>
      <c r="U106" s="197" t="str">
        <f t="shared" si="26"/>
        <v>HANDY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32969</v>
      </c>
      <c r="Z106" s="197">
        <f t="shared" si="29"/>
        <v>74422</v>
      </c>
      <c r="AA106" s="198">
        <f t="shared" si="30"/>
        <v>46043</v>
      </c>
      <c r="AB106" s="197" t="str">
        <f t="shared" si="31"/>
        <v>SLC</v>
      </c>
      <c r="AC106" s="197" t="str">
        <f t="shared" si="32"/>
        <v>SUNRISE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32985</v>
      </c>
      <c r="AH106" s="197">
        <f t="shared" si="35"/>
        <v>74370</v>
      </c>
      <c r="AI106" s="198">
        <f t="shared" si="36"/>
        <v>46044</v>
      </c>
      <c r="AJ106" s="197" t="str">
        <f t="shared" si="37"/>
        <v>SLC</v>
      </c>
      <c r="AK106" s="197" t="str">
        <f t="shared" si="38"/>
        <v>INTEGRITY</v>
      </c>
      <c r="AL106" s="197" t="str">
        <f t="shared" si="39"/>
        <v/>
      </c>
      <c r="AM106" s="197" t="str">
        <f t="shared" si="40"/>
        <v/>
      </c>
      <c r="AO106" s="197">
        <f t="shared" si="41"/>
        <v>33001</v>
      </c>
      <c r="AP106" s="197">
        <f t="shared" si="41"/>
        <v>74377</v>
      </c>
      <c r="AQ106" s="198">
        <f t="shared" si="42"/>
        <v>46045</v>
      </c>
      <c r="AR106" s="197" t="str">
        <f t="shared" si="43"/>
        <v>SLC</v>
      </c>
      <c r="AS106" s="197" t="str">
        <f t="shared" si="44"/>
        <v>HANDY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>
        <f t="shared" ref="I107:J117" si="53">IF(K13="","",K13)</f>
        <v>32939</v>
      </c>
      <c r="J107" s="197">
        <f t="shared" si="53"/>
        <v>74404</v>
      </c>
      <c r="K107" s="198">
        <f t="shared" ref="K107:K117" si="54">IF(K13="","",$J$3)</f>
        <v>46041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32956</v>
      </c>
      <c r="R107" s="197">
        <f t="shared" si="59"/>
        <v>74414</v>
      </c>
      <c r="S107" s="198">
        <f t="shared" ref="S107:S117" si="60">IF(T13="","",$S$3)</f>
        <v>46042</v>
      </c>
      <c r="T107" s="197" t="str">
        <f t="shared" ref="T107:T117" si="61">IF(S13="","",S13)</f>
        <v>SLC</v>
      </c>
      <c r="U107" s="197" t="str">
        <f t="shared" ref="U107:U117" si="62">IF(W13="","",W13)</f>
        <v>INTEGRITY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32970</v>
      </c>
      <c r="Z107" s="197">
        <f t="shared" si="29"/>
        <v>74424</v>
      </c>
      <c r="AA107" s="198">
        <f t="shared" si="30"/>
        <v>46043</v>
      </c>
      <c r="AB107" s="197" t="str">
        <f t="shared" si="31"/>
        <v>SLC</v>
      </c>
      <c r="AC107" s="197" t="str">
        <f t="shared" si="32"/>
        <v>INTEGRITY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32986</v>
      </c>
      <c r="AH107" s="197">
        <f t="shared" si="35"/>
        <v>74431</v>
      </c>
      <c r="AI107" s="198">
        <f t="shared" si="36"/>
        <v>46044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33002</v>
      </c>
      <c r="AP107" s="197">
        <f t="shared" si="41"/>
        <v>74378</v>
      </c>
      <c r="AQ107" s="198">
        <f t="shared" si="42"/>
        <v>46045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>
        <f t="shared" si="53"/>
        <v>32940</v>
      </c>
      <c r="J108" s="197">
        <f t="shared" si="53"/>
        <v>74412</v>
      </c>
      <c r="K108" s="198">
        <f t="shared" si="54"/>
        <v>46041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32957</v>
      </c>
      <c r="R108" s="197">
        <f t="shared" si="59"/>
        <v>74415</v>
      </c>
      <c r="S108" s="198">
        <f t="shared" si="60"/>
        <v>46042</v>
      </c>
      <c r="T108" s="197" t="str">
        <f t="shared" si="61"/>
        <v>SLC</v>
      </c>
      <c r="U108" s="197" t="str">
        <f t="shared" si="62"/>
        <v>MAY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32971</v>
      </c>
      <c r="Z108" s="197">
        <f t="shared" si="29"/>
        <v>74425</v>
      </c>
      <c r="AA108" s="198">
        <f t="shared" si="30"/>
        <v>46043</v>
      </c>
      <c r="AB108" s="197" t="str">
        <f t="shared" si="31"/>
        <v>SLC</v>
      </c>
      <c r="AC108" s="197" t="str">
        <f t="shared" si="32"/>
        <v>HANDY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32987</v>
      </c>
      <c r="AH108" s="197">
        <f t="shared" si="35"/>
        <v>74432</v>
      </c>
      <c r="AI108" s="198">
        <f t="shared" si="36"/>
        <v>46044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33003</v>
      </c>
      <c r="AP108" s="197">
        <f t="shared" si="41"/>
        <v>74379</v>
      </c>
      <c r="AQ108" s="198">
        <f t="shared" si="42"/>
        <v>46045</v>
      </c>
      <c r="AR108" s="197" t="str">
        <f t="shared" si="43"/>
        <v>SLC</v>
      </c>
      <c r="AS108" s="197" t="str">
        <f t="shared" si="44"/>
        <v>MAY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32941</v>
      </c>
      <c r="J109" s="197">
        <f t="shared" si="53"/>
        <v>74423</v>
      </c>
      <c r="K109" s="198">
        <f t="shared" si="54"/>
        <v>46041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32958</v>
      </c>
      <c r="R109" s="197">
        <f t="shared" si="59"/>
        <v>74416</v>
      </c>
      <c r="S109" s="198">
        <f t="shared" si="60"/>
        <v>46042</v>
      </c>
      <c r="T109" s="197" t="str">
        <f t="shared" si="61"/>
        <v>SLC</v>
      </c>
      <c r="U109" s="197" t="str">
        <f t="shared" si="62"/>
        <v>IDEAL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32974</v>
      </c>
      <c r="Z109" s="197">
        <f t="shared" si="65"/>
        <v>74428</v>
      </c>
      <c r="AA109" s="198">
        <f t="shared" ref="AA109:AA122" si="66">IF(B44="","",$A$32)</f>
        <v>46043</v>
      </c>
      <c r="AB109" s="197" t="str">
        <f t="shared" ref="AB109:AB122" si="67">IF(A44="","",A44)</f>
        <v>SLC</v>
      </c>
      <c r="AC109" s="197" t="str">
        <f t="shared" ref="AC109:AC122" si="68">IF(E44="","",E44)</f>
        <v>MAY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32990</v>
      </c>
      <c r="AH109" s="197">
        <f t="shared" si="71"/>
        <v>74436</v>
      </c>
      <c r="AI109" s="198">
        <f t="shared" ref="AI109:AI122" si="72">IF(K44="","",$J$32)</f>
        <v>46044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33006</v>
      </c>
      <c r="AP109" s="197">
        <f t="shared" si="77"/>
        <v>74382</v>
      </c>
      <c r="AQ109" s="198">
        <f t="shared" ref="AQ109:AQ122" si="78">IF(T44="","",$S$32)</f>
        <v>46045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32942</v>
      </c>
      <c r="J110" s="197">
        <f t="shared" si="53"/>
        <v>74434</v>
      </c>
      <c r="K110" s="198">
        <f t="shared" si="54"/>
        <v>46041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32959</v>
      </c>
      <c r="R110" s="197">
        <f t="shared" si="59"/>
        <v>74438</v>
      </c>
      <c r="S110" s="198">
        <f t="shared" si="60"/>
        <v>46042</v>
      </c>
      <c r="T110" s="197" t="str">
        <f t="shared" si="61"/>
        <v>LCP</v>
      </c>
      <c r="U110" s="197" t="str">
        <f t="shared" si="62"/>
        <v>INTEGRITY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32975</v>
      </c>
      <c r="Z110" s="197">
        <f t="shared" si="65"/>
        <v>74429</v>
      </c>
      <c r="AA110" s="198">
        <f t="shared" si="66"/>
        <v>46043</v>
      </c>
      <c r="AB110" s="197" t="str">
        <f t="shared" si="67"/>
        <v>SLC</v>
      </c>
      <c r="AC110" s="197" t="str">
        <f t="shared" si="68"/>
        <v>INTEGIRTY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32991</v>
      </c>
      <c r="AH110" s="197">
        <f t="shared" si="71"/>
        <v>74440</v>
      </c>
      <c r="AI110" s="198">
        <f t="shared" si="72"/>
        <v>46044</v>
      </c>
      <c r="AJ110" s="197" t="str">
        <f t="shared" si="73"/>
        <v>LCP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>Fill w/ 280324</v>
      </c>
      <c r="AO110" s="197">
        <f t="shared" si="77"/>
        <v>33007</v>
      </c>
      <c r="AP110" s="197">
        <f t="shared" si="77"/>
        <v>74442</v>
      </c>
      <c r="AQ110" s="198">
        <f t="shared" si="78"/>
        <v>46045</v>
      </c>
      <c r="AR110" s="197" t="str">
        <f t="shared" si="79"/>
        <v>LCP</v>
      </c>
      <c r="AS110" s="197" t="str">
        <f t="shared" si="80"/>
        <v>INTEGRITY</v>
      </c>
      <c r="AT110" s="197" t="str">
        <f t="shared" si="81"/>
        <v/>
      </c>
      <c r="AU110" s="197" t="str">
        <f t="shared" si="82"/>
        <v>Fill w/ 280324</v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32943</v>
      </c>
      <c r="J111" s="197">
        <f t="shared" si="53"/>
        <v>74437</v>
      </c>
      <c r="K111" s="198">
        <f t="shared" si="54"/>
        <v>46041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32960</v>
      </c>
      <c r="R111" s="197">
        <f t="shared" si="59"/>
        <v>74439</v>
      </c>
      <c r="S111" s="198">
        <f t="shared" si="60"/>
        <v>46042</v>
      </c>
      <c r="T111" s="197" t="str">
        <f t="shared" si="61"/>
        <v>LCP</v>
      </c>
      <c r="U111" s="197" t="str">
        <f t="shared" si="62"/>
        <v>INTEGRITY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32976</v>
      </c>
      <c r="Z111" s="197">
        <f t="shared" si="65"/>
        <v>74430</v>
      </c>
      <c r="AA111" s="198">
        <f t="shared" si="66"/>
        <v>46043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32992</v>
      </c>
      <c r="AH111" s="197">
        <f t="shared" si="71"/>
        <v>74441</v>
      </c>
      <c r="AI111" s="198">
        <f t="shared" si="72"/>
        <v>46044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>Fill w/ 280324</v>
      </c>
      <c r="AO111" s="197">
        <f t="shared" si="77"/>
        <v>33008</v>
      </c>
      <c r="AP111" s="197">
        <f t="shared" si="77"/>
        <v>74443</v>
      </c>
      <c r="AQ111" s="198">
        <f t="shared" si="78"/>
        <v>46045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>Fill w/ 280324</v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32944</v>
      </c>
      <c r="J112" s="197">
        <f t="shared" si="53"/>
        <v>74446</v>
      </c>
      <c r="K112" s="198">
        <f t="shared" si="54"/>
        <v>46041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32961</v>
      </c>
      <c r="R112" s="197" t="str">
        <f t="shared" si="59"/>
        <v>149-12</v>
      </c>
      <c r="S112" s="198">
        <f t="shared" si="60"/>
        <v>46042</v>
      </c>
      <c r="T112" s="197" t="str">
        <f t="shared" si="61"/>
        <v>GUTZY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32977</v>
      </c>
      <c r="Z112" s="197">
        <f t="shared" si="65"/>
        <v>4501342401</v>
      </c>
      <c r="AA112" s="198">
        <f t="shared" si="66"/>
        <v>46043</v>
      </c>
      <c r="AB112" s="197" t="str">
        <f t="shared" si="67"/>
        <v>IDF</v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32993</v>
      </c>
      <c r="AH112" s="197">
        <f t="shared" si="71"/>
        <v>4501342724</v>
      </c>
      <c r="AI112" s="198">
        <f t="shared" si="72"/>
        <v>46044</v>
      </c>
      <c r="AJ112" s="197" t="str">
        <f t="shared" si="73"/>
        <v>IDF</v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>
        <f t="shared" si="77"/>
        <v>33009</v>
      </c>
      <c r="AP112" s="197">
        <f t="shared" si="77"/>
        <v>4501343022</v>
      </c>
      <c r="AQ112" s="198">
        <f t="shared" si="78"/>
        <v>46045</v>
      </c>
      <c r="AR112" s="197" t="str">
        <f t="shared" si="79"/>
        <v>IDF</v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32945</v>
      </c>
      <c r="J113" s="197" t="str">
        <f t="shared" si="53"/>
        <v>149-10</v>
      </c>
      <c r="K113" s="198">
        <f t="shared" si="54"/>
        <v>46041</v>
      </c>
      <c r="L113" s="197" t="str">
        <f t="shared" si="55"/>
        <v>GUTZY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32962</v>
      </c>
      <c r="R113" s="197">
        <f t="shared" si="59"/>
        <v>4501342057</v>
      </c>
      <c r="S113" s="198">
        <f t="shared" si="60"/>
        <v>46042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32978</v>
      </c>
      <c r="Z113" s="197">
        <f t="shared" si="65"/>
        <v>4501342402</v>
      </c>
      <c r="AA113" s="198">
        <f t="shared" si="66"/>
        <v>46043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32994</v>
      </c>
      <c r="AH113" s="197">
        <f t="shared" si="71"/>
        <v>4501342725</v>
      </c>
      <c r="AI113" s="198">
        <f t="shared" si="72"/>
        <v>46044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33010</v>
      </c>
      <c r="AP113" s="197">
        <f t="shared" si="77"/>
        <v>4501343023</v>
      </c>
      <c r="AQ113" s="198">
        <f t="shared" si="78"/>
        <v>46045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32946</v>
      </c>
      <c r="J114" s="197" t="str">
        <f t="shared" si="53"/>
        <v>149-11</v>
      </c>
      <c r="K114" s="198">
        <f t="shared" si="54"/>
        <v>46041</v>
      </c>
      <c r="L114" s="197" t="str">
        <f t="shared" si="55"/>
        <v>GUTZY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32963</v>
      </c>
      <c r="R114" s="197">
        <f t="shared" si="59"/>
        <v>4501342058</v>
      </c>
      <c r="S114" s="198">
        <f t="shared" si="60"/>
        <v>46042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32979</v>
      </c>
      <c r="Z114" s="197">
        <f t="shared" si="65"/>
        <v>4501342403</v>
      </c>
      <c r="AA114" s="198">
        <f t="shared" si="66"/>
        <v>46043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32995</v>
      </c>
      <c r="AH114" s="197">
        <f t="shared" si="71"/>
        <v>4501342726</v>
      </c>
      <c r="AI114" s="198">
        <f t="shared" si="72"/>
        <v>46044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33011</v>
      </c>
      <c r="AP114" s="197">
        <f t="shared" si="77"/>
        <v>4501343028</v>
      </c>
      <c r="AQ114" s="198">
        <f t="shared" si="78"/>
        <v>46045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>
        <f t="shared" si="53"/>
        <v>32947</v>
      </c>
      <c r="J115" s="197">
        <f t="shared" si="53"/>
        <v>4501341619</v>
      </c>
      <c r="K115" s="198">
        <f t="shared" si="54"/>
        <v>46041</v>
      </c>
      <c r="L115" s="197" t="str">
        <f t="shared" si="55"/>
        <v>IDF</v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30039448</v>
      </c>
      <c r="B116" s="197" t="str">
        <f t="shared" si="83"/>
        <v>CAPS</v>
      </c>
      <c r="C116" s="198" t="str">
        <f>IF(F25="","",F25)</f>
        <v>9AM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si="83"/>
        <v>30039439</v>
      </c>
      <c r="B117" s="197" t="str">
        <f t="shared" si="83"/>
        <v>GPI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GPI</v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>
        <f t="shared" si="83"/>
        <v>30039618</v>
      </c>
      <c r="B118" s="197" t="str">
        <f t="shared" si="83"/>
        <v>GPI</v>
      </c>
      <c r="C118" s="198" t="str">
        <f>IF(F27="","",F27)</f>
        <v>1PM</v>
      </c>
      <c r="D118" s="197" t="str">
        <f>IF(A27="","",A27)</f>
        <v>RECEIVING</v>
      </c>
      <c r="E118" s="197" t="str">
        <f>IF(E27="","",E27)</f>
        <v/>
      </c>
      <c r="F118" s="197" t="str">
        <f>IF(D27="","",D27)</f>
        <v/>
      </c>
      <c r="G118" s="197" t="str">
        <f>IF(C27="","",C27)</f>
        <v>GPI</v>
      </c>
      <c r="H118" s="200">
        <v>18</v>
      </c>
      <c r="I118" s="197">
        <f t="shared" ref="I118:J121" si="84">IF(K25="","",K25)</f>
        <v>30039454</v>
      </c>
      <c r="J118" s="197" t="str">
        <f t="shared" si="84"/>
        <v>CAPS</v>
      </c>
      <c r="K118" s="198">
        <f>IF(K25="","",$J$3)</f>
        <v>46041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30039550</v>
      </c>
      <c r="R118" s="197" t="str">
        <f t="shared" si="85"/>
        <v>CAPS</v>
      </c>
      <c r="S118" s="198">
        <f>IF(T25="","",$S$3)</f>
        <v>46042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30039668</v>
      </c>
      <c r="AH118" s="197" t="str">
        <f t="shared" si="71"/>
        <v>PCA</v>
      </c>
      <c r="AI118" s="198">
        <f t="shared" si="72"/>
        <v>46044</v>
      </c>
      <c r="AJ118" s="197" t="str">
        <f t="shared" si="73"/>
        <v>RECEIVING</v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>
        <f t="shared" si="83"/>
        <v>30039438</v>
      </c>
      <c r="B119" s="197" t="str">
        <f t="shared" si="83"/>
        <v>GPI</v>
      </c>
      <c r="C119" s="198" t="str">
        <f>IF(F28="","",F28)</f>
        <v>2PM</v>
      </c>
      <c r="D119" s="197" t="str">
        <f>IF(A28="","",A28)</f>
        <v>RECEIVING</v>
      </c>
      <c r="E119" s="197" t="str">
        <f>IF(E28="","",E28)</f>
        <v/>
      </c>
      <c r="F119" s="197" t="str">
        <f>IF(D28="","",D28)</f>
        <v/>
      </c>
      <c r="G119" s="197" t="str">
        <f>IF(C28="","",C28)</f>
        <v>GPI</v>
      </c>
      <c r="H119" s="200">
        <v>19</v>
      </c>
      <c r="I119" s="197">
        <f t="shared" si="84"/>
        <v>30039548</v>
      </c>
      <c r="J119" s="197" t="str">
        <f t="shared" si="84"/>
        <v>CAPS</v>
      </c>
      <c r="K119" s="198">
        <f>IF(K26="","",$J$3)</f>
        <v>46041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30039545</v>
      </c>
      <c r="R119" s="197" t="str">
        <f t="shared" si="85"/>
        <v>CAPS</v>
      </c>
      <c r="S119" s="198">
        <f>IF(T26="","",$S$3)</f>
        <v>46042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30039665</v>
      </c>
      <c r="Z119" s="197" t="str">
        <f t="shared" si="65"/>
        <v>CHEP</v>
      </c>
      <c r="AA119" s="198">
        <f t="shared" si="66"/>
        <v>46043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30039666</v>
      </c>
      <c r="AH119" s="197" t="str">
        <f t="shared" si="71"/>
        <v>CHEP</v>
      </c>
      <c r="AI119" s="198">
        <f t="shared" si="72"/>
        <v>46044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30039667</v>
      </c>
      <c r="AP119" s="197" t="str">
        <f t="shared" si="77"/>
        <v>CHEP</v>
      </c>
      <c r="AQ119" s="198">
        <f t="shared" si="78"/>
        <v>46045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30039662</v>
      </c>
      <c r="J120" s="197" t="str">
        <f t="shared" si="84"/>
        <v>CHEP</v>
      </c>
      <c r="K120" s="198">
        <f>IF(K27="","",$J$3)</f>
        <v>46041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30039663</v>
      </c>
      <c r="R120" s="197" t="str">
        <f t="shared" si="85"/>
        <v>CHEP</v>
      </c>
      <c r="S120" s="198">
        <f>IF(T27="","",$S$3)</f>
        <v>46042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30039549</v>
      </c>
      <c r="Z120" s="197" t="str">
        <f t="shared" si="65"/>
        <v>CAPS</v>
      </c>
      <c r="AA120" s="198">
        <f t="shared" si="66"/>
        <v>46043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30039443</v>
      </c>
      <c r="AH120" s="197" t="str">
        <f t="shared" si="71"/>
        <v>AMCOR</v>
      </c>
      <c r="AI120" s="198">
        <f t="shared" si="72"/>
        <v>46044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30039630</v>
      </c>
      <c r="AP120" s="197" t="str">
        <f t="shared" si="77"/>
        <v>GPI</v>
      </c>
      <c r="AQ120" s="198">
        <f t="shared" si="78"/>
        <v>46045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30039625</v>
      </c>
      <c r="J121" s="197" t="str">
        <f t="shared" si="84"/>
        <v/>
      </c>
      <c r="K121" s="198">
        <f>IF(K28="","",$J$3)</f>
        <v>46041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30039626</v>
      </c>
      <c r="R121" s="197" t="str">
        <f t="shared" si="85"/>
        <v>GPI</v>
      </c>
      <c r="S121" s="198">
        <f>IF(T28="","",$S$3)</f>
        <v>46042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30039627</v>
      </c>
      <c r="Z121" s="197" t="str">
        <f t="shared" si="65"/>
        <v>GPI</v>
      </c>
      <c r="AA121" s="198">
        <f t="shared" si="66"/>
        <v>46043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30039653</v>
      </c>
      <c r="AH121" s="197" t="str">
        <f t="shared" si="71"/>
        <v>AMCOR</v>
      </c>
      <c r="AI121" s="198">
        <f t="shared" si="72"/>
        <v>46044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 t="str">
        <f t="shared" si="77"/>
        <v/>
      </c>
      <c r="AP121" s="197" t="str">
        <f t="shared" si="77"/>
        <v/>
      </c>
      <c r="AQ121" s="198" t="str">
        <f t="shared" si="78"/>
        <v/>
      </c>
      <c r="AR121" s="197" t="str">
        <f t="shared" si="79"/>
        <v/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30039680</v>
      </c>
      <c r="Z122" s="197" t="str">
        <f t="shared" si="65"/>
        <v>GPI</v>
      </c>
      <c r="AA122" s="198">
        <f t="shared" si="66"/>
        <v>46043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30039628</v>
      </c>
      <c r="AH122" s="197" t="str">
        <f t="shared" si="71"/>
        <v>GPI</v>
      </c>
      <c r="AI122" s="198">
        <f t="shared" si="72"/>
        <v>46044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 t="str">
        <f t="shared" si="77"/>
        <v/>
      </c>
      <c r="AP122" s="197" t="str">
        <f t="shared" si="77"/>
        <v/>
      </c>
      <c r="AQ122" s="198" t="str">
        <f t="shared" si="78"/>
        <v/>
      </c>
      <c r="AR122" s="197" t="str">
        <f t="shared" si="79"/>
        <v/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73804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73786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73787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73788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73789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73790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73793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73794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9AM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GPI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 t="str">
        <f>C27</f>
        <v>GPI</v>
      </c>
      <c r="B146" s="202" t="str">
        <f>F27</f>
        <v>1PM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 t="str">
        <f>C28</f>
        <v>GPI</v>
      </c>
      <c r="B147" s="202" t="str">
        <f>F28</f>
        <v>2PM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74417</v>
      </c>
      <c r="B153" s="202">
        <f t="shared" si="94"/>
        <v>0</v>
      </c>
    </row>
    <row r="154" spans="1:45" x14ac:dyDescent="0.25">
      <c r="A154" s="200">
        <f t="shared" si="93"/>
        <v>74418</v>
      </c>
      <c r="B154" s="202">
        <f t="shared" si="94"/>
        <v>0</v>
      </c>
    </row>
    <row r="155" spans="1:45" x14ac:dyDescent="0.25">
      <c r="A155" s="200">
        <f t="shared" si="93"/>
        <v>74419</v>
      </c>
      <c r="B155" s="202">
        <f t="shared" si="94"/>
        <v>0</v>
      </c>
    </row>
    <row r="156" spans="1:45" x14ac:dyDescent="0.25">
      <c r="A156" s="200">
        <f t="shared" si="93"/>
        <v>74420</v>
      </c>
      <c r="B156" s="202">
        <f t="shared" si="94"/>
        <v>0</v>
      </c>
    </row>
    <row r="157" spans="1:45" x14ac:dyDescent="0.25">
      <c r="A157" s="200">
        <f t="shared" si="93"/>
        <v>74421</v>
      </c>
      <c r="B157" s="202">
        <f t="shared" si="94"/>
        <v>0</v>
      </c>
    </row>
    <row r="158" spans="1:45" x14ac:dyDescent="0.25">
      <c r="A158" s="200">
        <f t="shared" si="93"/>
        <v>74422</v>
      </c>
      <c r="B158" s="202">
        <f t="shared" si="94"/>
        <v>0</v>
      </c>
    </row>
    <row r="159" spans="1:45" x14ac:dyDescent="0.25">
      <c r="A159" s="200">
        <f t="shared" si="93"/>
        <v>74424</v>
      </c>
      <c r="B159" s="202">
        <f t="shared" si="94"/>
        <v>0</v>
      </c>
    </row>
    <row r="160" spans="1:45" x14ac:dyDescent="0.25">
      <c r="A160" s="200">
        <f t="shared" si="93"/>
        <v>74425</v>
      </c>
      <c r="B160" s="202">
        <f t="shared" si="94"/>
        <v>0</v>
      </c>
    </row>
    <row r="161" spans="1:2" x14ac:dyDescent="0.25">
      <c r="A161" s="200">
        <f t="shared" ref="A161:A174" si="95">C44</f>
        <v>74428</v>
      </c>
      <c r="B161" s="202">
        <f t="shared" ref="B161:B174" si="96">F44</f>
        <v>0</v>
      </c>
    </row>
    <row r="162" spans="1:2" x14ac:dyDescent="0.25">
      <c r="A162" s="200">
        <f t="shared" si="95"/>
        <v>74429</v>
      </c>
      <c r="B162" s="202">
        <f t="shared" si="96"/>
        <v>0</v>
      </c>
    </row>
    <row r="163" spans="1:2" x14ac:dyDescent="0.25">
      <c r="A163" s="200">
        <f t="shared" si="95"/>
        <v>74430</v>
      </c>
      <c r="B163" s="202">
        <f t="shared" si="96"/>
        <v>0</v>
      </c>
    </row>
    <row r="164" spans="1:2" x14ac:dyDescent="0.25">
      <c r="A164" s="200">
        <f t="shared" si="95"/>
        <v>4501342401</v>
      </c>
      <c r="B164" s="202">
        <f t="shared" si="96"/>
        <v>0</v>
      </c>
    </row>
    <row r="165" spans="1:2" x14ac:dyDescent="0.25">
      <c r="A165" s="200">
        <f t="shared" si="95"/>
        <v>4501342402</v>
      </c>
      <c r="B165" s="202">
        <f t="shared" si="96"/>
        <v>0</v>
      </c>
    </row>
    <row r="166" spans="1:2" x14ac:dyDescent="0.25">
      <c r="A166" s="200">
        <f t="shared" si="95"/>
        <v>4501342403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CAPS</v>
      </c>
      <c r="B172" s="202" t="str">
        <f t="shared" si="96"/>
        <v>10AM</v>
      </c>
    </row>
    <row r="173" spans="1:2" x14ac:dyDescent="0.25">
      <c r="A173" s="200" t="str">
        <f t="shared" si="95"/>
        <v>GPI</v>
      </c>
      <c r="B173" s="202" t="str">
        <f t="shared" si="96"/>
        <v>9AM</v>
      </c>
    </row>
    <row r="174" spans="1:2" x14ac:dyDescent="0.25">
      <c r="A174" s="200" t="str">
        <f t="shared" si="95"/>
        <v>GPI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74373</v>
      </c>
      <c r="B176" s="203">
        <f t="shared" ref="B176:B181" si="98">O5</f>
        <v>0</v>
      </c>
    </row>
    <row r="177" spans="1:2" x14ac:dyDescent="0.25">
      <c r="A177" s="129">
        <f t="shared" si="97"/>
        <v>74384</v>
      </c>
      <c r="B177" s="203">
        <f t="shared" si="98"/>
        <v>0</v>
      </c>
    </row>
    <row r="178" spans="1:2" x14ac:dyDescent="0.25">
      <c r="A178" s="129">
        <f t="shared" si="97"/>
        <v>74395</v>
      </c>
      <c r="B178" s="203">
        <f t="shared" si="98"/>
        <v>0</v>
      </c>
    </row>
    <row r="179" spans="1:2" x14ac:dyDescent="0.25">
      <c r="A179" s="129">
        <f t="shared" si="97"/>
        <v>74399</v>
      </c>
      <c r="B179" s="203">
        <f t="shared" si="98"/>
        <v>0</v>
      </c>
    </row>
    <row r="180" spans="1:2" x14ac:dyDescent="0.25">
      <c r="A180" s="129">
        <f t="shared" si="97"/>
        <v>74400</v>
      </c>
      <c r="B180" s="203">
        <f t="shared" si="98"/>
        <v>0</v>
      </c>
    </row>
    <row r="181" spans="1:2" x14ac:dyDescent="0.25">
      <c r="A181" s="129">
        <f t="shared" si="97"/>
        <v>74401</v>
      </c>
      <c r="B181" s="203">
        <f t="shared" si="98"/>
        <v>0</v>
      </c>
    </row>
    <row r="182" spans="1:2" x14ac:dyDescent="0.25">
      <c r="A182" s="129">
        <f t="shared" ref="A182:A192" si="99">L13</f>
        <v>74404</v>
      </c>
      <c r="B182" s="203">
        <f t="shared" ref="B182:B192" si="100">O13</f>
        <v>0</v>
      </c>
    </row>
    <row r="183" spans="1:2" x14ac:dyDescent="0.25">
      <c r="A183" s="129">
        <f t="shared" si="99"/>
        <v>74412</v>
      </c>
      <c r="B183" s="203">
        <f t="shared" si="100"/>
        <v>0</v>
      </c>
    </row>
    <row r="184" spans="1:2" x14ac:dyDescent="0.25">
      <c r="A184" s="129">
        <f t="shared" si="99"/>
        <v>74423</v>
      </c>
      <c r="B184" s="203">
        <f t="shared" si="100"/>
        <v>0</v>
      </c>
    </row>
    <row r="185" spans="1:2" x14ac:dyDescent="0.25">
      <c r="A185" s="129">
        <f t="shared" si="99"/>
        <v>74434</v>
      </c>
      <c r="B185" s="203">
        <f t="shared" si="100"/>
        <v>0</v>
      </c>
    </row>
    <row r="186" spans="1:2" x14ac:dyDescent="0.25">
      <c r="A186" s="129">
        <f t="shared" si="99"/>
        <v>74437</v>
      </c>
      <c r="B186" s="203">
        <f t="shared" si="100"/>
        <v>0</v>
      </c>
    </row>
    <row r="187" spans="1:2" x14ac:dyDescent="0.25">
      <c r="A187" s="129">
        <f t="shared" si="99"/>
        <v>74446</v>
      </c>
      <c r="B187" s="203">
        <f t="shared" si="100"/>
        <v>0</v>
      </c>
    </row>
    <row r="188" spans="1:2" x14ac:dyDescent="0.25">
      <c r="A188" s="129" t="str">
        <f t="shared" si="99"/>
        <v>149-10</v>
      </c>
      <c r="B188" s="203">
        <f t="shared" si="100"/>
        <v>0</v>
      </c>
    </row>
    <row r="189" spans="1:2" x14ac:dyDescent="0.25">
      <c r="A189" s="129" t="str">
        <f t="shared" si="99"/>
        <v>149-11</v>
      </c>
      <c r="B189" s="203">
        <f t="shared" si="100"/>
        <v>0</v>
      </c>
    </row>
    <row r="190" spans="1:2" x14ac:dyDescent="0.25">
      <c r="A190" s="129">
        <f t="shared" si="99"/>
        <v>4501341619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9AM</v>
      </c>
    </row>
    <row r="194" spans="1:2" x14ac:dyDescent="0.25">
      <c r="A194" s="129" t="str">
        <f>L26</f>
        <v>CAPS</v>
      </c>
      <c r="B194" s="203" t="str">
        <f>O26</f>
        <v>1PM</v>
      </c>
    </row>
    <row r="195" spans="1:2" x14ac:dyDescent="0.25">
      <c r="A195" s="129" t="str">
        <f>L27</f>
        <v>CHEP</v>
      </c>
      <c r="B195" s="203">
        <f>O27</f>
        <v>0</v>
      </c>
    </row>
    <row r="196" spans="1:2" x14ac:dyDescent="0.25">
      <c r="A196" s="129">
        <f>L28</f>
        <v>0</v>
      </c>
      <c r="B196" s="203" t="str">
        <f>O28</f>
        <v>8AM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74365</v>
      </c>
      <c r="B202" s="203">
        <f t="shared" si="102"/>
        <v>0</v>
      </c>
    </row>
    <row r="203" spans="1:2" x14ac:dyDescent="0.25">
      <c r="A203" s="129">
        <f t="shared" si="101"/>
        <v>74366</v>
      </c>
      <c r="B203" s="203">
        <f t="shared" si="102"/>
        <v>0</v>
      </c>
    </row>
    <row r="204" spans="1:2" x14ac:dyDescent="0.25">
      <c r="A204" s="129">
        <f t="shared" si="101"/>
        <v>74367</v>
      </c>
      <c r="B204" s="203">
        <f t="shared" si="102"/>
        <v>0</v>
      </c>
    </row>
    <row r="205" spans="1:2" x14ac:dyDescent="0.25">
      <c r="A205" s="129">
        <f t="shared" si="101"/>
        <v>74368</v>
      </c>
      <c r="B205" s="203">
        <f t="shared" si="102"/>
        <v>0</v>
      </c>
    </row>
    <row r="206" spans="1:2" x14ac:dyDescent="0.25">
      <c r="A206" s="129">
        <f t="shared" si="101"/>
        <v>74369</v>
      </c>
      <c r="B206" s="203">
        <f t="shared" si="102"/>
        <v>0</v>
      </c>
    </row>
    <row r="207" spans="1:2" x14ac:dyDescent="0.25">
      <c r="A207" s="129">
        <f t="shared" si="101"/>
        <v>74370</v>
      </c>
      <c r="B207" s="203">
        <f t="shared" si="102"/>
        <v>0</v>
      </c>
    </row>
    <row r="208" spans="1:2" x14ac:dyDescent="0.25">
      <c r="A208" s="129">
        <f t="shared" si="101"/>
        <v>74431</v>
      </c>
      <c r="B208" s="203">
        <f t="shared" si="102"/>
        <v>0</v>
      </c>
    </row>
    <row r="209" spans="1:2" x14ac:dyDescent="0.25">
      <c r="A209" s="129">
        <f t="shared" si="101"/>
        <v>74432</v>
      </c>
      <c r="B209" s="203">
        <f t="shared" si="102"/>
        <v>0</v>
      </c>
    </row>
    <row r="210" spans="1:2" x14ac:dyDescent="0.25">
      <c r="A210" s="129">
        <f t="shared" ref="A210:A223" si="103">L44</f>
        <v>74436</v>
      </c>
      <c r="B210" s="203">
        <f t="shared" ref="B210:B223" si="104">O44</f>
        <v>0</v>
      </c>
    </row>
    <row r="211" spans="1:2" x14ac:dyDescent="0.25">
      <c r="A211" s="129">
        <f t="shared" si="103"/>
        <v>74440</v>
      </c>
      <c r="B211" s="203">
        <f t="shared" si="104"/>
        <v>0</v>
      </c>
    </row>
    <row r="212" spans="1:2" x14ac:dyDescent="0.25">
      <c r="A212" s="129">
        <f t="shared" si="103"/>
        <v>74441</v>
      </c>
      <c r="B212" s="203">
        <f t="shared" si="104"/>
        <v>0</v>
      </c>
    </row>
    <row r="213" spans="1:2" x14ac:dyDescent="0.25">
      <c r="A213" s="129">
        <f t="shared" si="103"/>
        <v>4501342724</v>
      </c>
      <c r="B213" s="203">
        <f t="shared" si="104"/>
        <v>0</v>
      </c>
    </row>
    <row r="214" spans="1:2" x14ac:dyDescent="0.25">
      <c r="A214" s="129">
        <f t="shared" si="103"/>
        <v>4501342725</v>
      </c>
      <c r="B214" s="203">
        <f t="shared" si="104"/>
        <v>0</v>
      </c>
    </row>
    <row r="215" spans="1:2" x14ac:dyDescent="0.25">
      <c r="A215" s="129">
        <f t="shared" si="103"/>
        <v>4501342726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PCA</v>
      </c>
      <c r="B219" s="203" t="str">
        <f t="shared" si="104"/>
        <v>1PM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AMCOR</v>
      </c>
      <c r="B221" s="203" t="str">
        <f t="shared" si="104"/>
        <v>8AM</v>
      </c>
    </row>
    <row r="222" spans="1:2" x14ac:dyDescent="0.25">
      <c r="A222" s="129" t="str">
        <f t="shared" si="103"/>
        <v>AMCOR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74405</v>
      </c>
      <c r="B225" s="203">
        <f t="shared" ref="B225:B230" si="106">X5</f>
        <v>0</v>
      </c>
    </row>
    <row r="226" spans="1:2" x14ac:dyDescent="0.25">
      <c r="A226" s="129">
        <f t="shared" si="105"/>
        <v>74406</v>
      </c>
      <c r="B226" s="203">
        <f t="shared" si="106"/>
        <v>0</v>
      </c>
    </row>
    <row r="227" spans="1:2" x14ac:dyDescent="0.25">
      <c r="A227" s="129">
        <f t="shared" si="105"/>
        <v>74407</v>
      </c>
      <c r="B227" s="203">
        <f t="shared" si="106"/>
        <v>0</v>
      </c>
    </row>
    <row r="228" spans="1:2" x14ac:dyDescent="0.25">
      <c r="A228" s="129">
        <f t="shared" si="105"/>
        <v>74408</v>
      </c>
      <c r="B228" s="203">
        <f t="shared" si="106"/>
        <v>0</v>
      </c>
    </row>
    <row r="229" spans="1:2" x14ac:dyDescent="0.25">
      <c r="A229" s="129">
        <f t="shared" si="105"/>
        <v>74409</v>
      </c>
      <c r="B229" s="203">
        <f t="shared" si="106"/>
        <v>0</v>
      </c>
    </row>
    <row r="230" spans="1:2" x14ac:dyDescent="0.25">
      <c r="A230" s="129">
        <f t="shared" si="105"/>
        <v>74410</v>
      </c>
      <c r="B230" s="203">
        <f t="shared" si="106"/>
        <v>0</v>
      </c>
    </row>
    <row r="231" spans="1:2" x14ac:dyDescent="0.25">
      <c r="A231" s="129">
        <f t="shared" ref="A231:A241" si="107">U13</f>
        <v>74414</v>
      </c>
      <c r="B231" s="203">
        <f t="shared" ref="B231:B241" si="108">X13</f>
        <v>0</v>
      </c>
    </row>
    <row r="232" spans="1:2" x14ac:dyDescent="0.25">
      <c r="A232" s="129">
        <f t="shared" si="107"/>
        <v>74415</v>
      </c>
      <c r="B232" s="203">
        <f t="shared" si="108"/>
        <v>0</v>
      </c>
    </row>
    <row r="233" spans="1:2" x14ac:dyDescent="0.25">
      <c r="A233" s="129">
        <f t="shared" si="107"/>
        <v>74416</v>
      </c>
      <c r="B233" s="203">
        <f t="shared" si="108"/>
        <v>0</v>
      </c>
    </row>
    <row r="234" spans="1:2" x14ac:dyDescent="0.25">
      <c r="A234" s="129">
        <f t="shared" si="107"/>
        <v>74438</v>
      </c>
      <c r="B234" s="203">
        <f t="shared" si="108"/>
        <v>0</v>
      </c>
    </row>
    <row r="235" spans="1:2" x14ac:dyDescent="0.25">
      <c r="A235" s="129">
        <f t="shared" si="107"/>
        <v>74439</v>
      </c>
      <c r="B235" s="203">
        <f t="shared" si="108"/>
        <v>0</v>
      </c>
    </row>
    <row r="236" spans="1:2" x14ac:dyDescent="0.25">
      <c r="A236" s="129" t="str">
        <f t="shared" si="107"/>
        <v>149-12</v>
      </c>
      <c r="B236" s="203">
        <f t="shared" si="108"/>
        <v>0</v>
      </c>
    </row>
    <row r="237" spans="1:2" x14ac:dyDescent="0.25">
      <c r="A237" s="129">
        <f t="shared" si="107"/>
        <v>4501342057</v>
      </c>
      <c r="B237" s="203">
        <f t="shared" si="108"/>
        <v>0</v>
      </c>
    </row>
    <row r="238" spans="1:2" x14ac:dyDescent="0.25">
      <c r="A238" s="129">
        <f t="shared" si="107"/>
        <v>4501342058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CAPS</v>
      </c>
      <c r="B243" s="203" t="str">
        <f>X26</f>
        <v>10AM</v>
      </c>
    </row>
    <row r="244" spans="1:2" x14ac:dyDescent="0.25">
      <c r="A244" s="129" t="str">
        <f>U27</f>
        <v>CHEP</v>
      </c>
      <c r="B244" s="203">
        <f>X27</f>
        <v>0</v>
      </c>
    </row>
    <row r="245" spans="1:2" x14ac:dyDescent="0.25">
      <c r="A245" s="129" t="str">
        <f>U28</f>
        <v>GPI</v>
      </c>
      <c r="B245" s="203" t="str">
        <f>X28</f>
        <v>11AM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74371</v>
      </c>
      <c r="B251" s="203">
        <f t="shared" si="110"/>
        <v>0</v>
      </c>
    </row>
    <row r="252" spans="1:2" x14ac:dyDescent="0.25">
      <c r="A252" s="129">
        <f t="shared" si="109"/>
        <v>74372</v>
      </c>
      <c r="B252" s="203">
        <f t="shared" si="110"/>
        <v>0</v>
      </c>
    </row>
    <row r="253" spans="1:2" x14ac:dyDescent="0.25">
      <c r="A253" s="129">
        <f t="shared" si="109"/>
        <v>74374</v>
      </c>
      <c r="B253" s="203">
        <f t="shared" si="110"/>
        <v>0</v>
      </c>
    </row>
    <row r="254" spans="1:2" x14ac:dyDescent="0.25">
      <c r="A254" s="129">
        <f t="shared" si="109"/>
        <v>74375</v>
      </c>
      <c r="B254" s="203">
        <f t="shared" si="110"/>
        <v>0</v>
      </c>
    </row>
    <row r="255" spans="1:2" x14ac:dyDescent="0.25">
      <c r="A255" s="129">
        <f t="shared" si="109"/>
        <v>74376</v>
      </c>
      <c r="B255" s="203">
        <f t="shared" si="110"/>
        <v>0</v>
      </c>
    </row>
    <row r="256" spans="1:2" x14ac:dyDescent="0.25">
      <c r="A256" s="129">
        <f t="shared" si="109"/>
        <v>74377</v>
      </c>
      <c r="B256" s="203">
        <f t="shared" si="110"/>
        <v>0</v>
      </c>
    </row>
    <row r="257" spans="1:2" x14ac:dyDescent="0.25">
      <c r="A257" s="129">
        <f t="shared" si="109"/>
        <v>74378</v>
      </c>
      <c r="B257" s="203">
        <f t="shared" si="110"/>
        <v>0</v>
      </c>
    </row>
    <row r="258" spans="1:2" x14ac:dyDescent="0.25">
      <c r="A258" s="129">
        <f t="shared" si="109"/>
        <v>74379</v>
      </c>
      <c r="B258" s="203">
        <f t="shared" si="110"/>
        <v>0</v>
      </c>
    </row>
    <row r="259" spans="1:2" x14ac:dyDescent="0.25">
      <c r="A259" s="129">
        <f t="shared" ref="A259:A272" si="111">U44</f>
        <v>74382</v>
      </c>
      <c r="B259" s="203">
        <f t="shared" ref="B259:B272" si="112">X44</f>
        <v>0</v>
      </c>
    </row>
    <row r="260" spans="1:2" x14ac:dyDescent="0.25">
      <c r="A260" s="129">
        <f t="shared" si="111"/>
        <v>74442</v>
      </c>
      <c r="B260" s="203">
        <f t="shared" si="112"/>
        <v>0</v>
      </c>
    </row>
    <row r="261" spans="1:2" x14ac:dyDescent="0.25">
      <c r="A261" s="129">
        <f t="shared" si="111"/>
        <v>74443</v>
      </c>
      <c r="B261" s="203">
        <f t="shared" si="112"/>
        <v>0</v>
      </c>
    </row>
    <row r="262" spans="1:2" x14ac:dyDescent="0.25">
      <c r="A262" s="129">
        <f t="shared" si="111"/>
        <v>4501343022</v>
      </c>
      <c r="B262" s="203">
        <f t="shared" si="112"/>
        <v>0</v>
      </c>
    </row>
    <row r="263" spans="1:2" x14ac:dyDescent="0.25">
      <c r="A263" s="129">
        <f t="shared" si="111"/>
        <v>4501343023</v>
      </c>
      <c r="B263" s="203">
        <f t="shared" si="112"/>
        <v>0</v>
      </c>
    </row>
    <row r="264" spans="1:2" x14ac:dyDescent="0.25">
      <c r="A264" s="129">
        <f t="shared" si="111"/>
        <v>4501343028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GPI</v>
      </c>
      <c r="B270" s="203" t="str">
        <f t="shared" si="112"/>
        <v>8AM</v>
      </c>
    </row>
    <row r="271" spans="1:2" x14ac:dyDescent="0.25">
      <c r="A271" s="129">
        <f t="shared" si="111"/>
        <v>0</v>
      </c>
      <c r="B271" s="203">
        <f t="shared" si="112"/>
        <v>0</v>
      </c>
    </row>
    <row r="272" spans="1:2" x14ac:dyDescent="0.25">
      <c r="A272" s="129">
        <f t="shared" si="111"/>
        <v>0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conditionalFormatting sqref="AB32 J31:J32 S31:S32 S60 AB34:AB40 J60 AB46:AB47 A31:A32 AB49:AB60 A88 H98:H99 J80:J88 J90:J97 S78:S99 A98:A100 A27:A29 A15:A25 AK59:AK99 AB68:AB99">
    <cfRule type="cellIs" dxfId="2515" priority="339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2514" priority="335" operator="equal">
      <formula>"IDF"</formula>
    </cfRule>
    <cfRule type="cellIs" dxfId="2513" priority="336" operator="equal">
      <formula>"Costco"</formula>
    </cfRule>
    <cfRule type="cellIs" dxfId="2512" priority="337" operator="equal">
      <formula>"Gutzy"</formula>
    </cfRule>
    <cfRule type="cellIs" dxfId="2511" priority="338" operator="equal">
      <formula>"LCP"</formula>
    </cfRule>
  </conditionalFormatting>
  <conditionalFormatting sqref="S60 AB34:AB40 J60 AB46:AB47 AB49:AB60 A88 H98:H99 J80:J88 J90:J97 S78:S99 A98:A99 A27:A29 A15:A25 AB68:AB99">
    <cfRule type="cellIs" dxfId="2510" priority="334" operator="equal">
      <formula>"Receiving"</formula>
    </cfRule>
  </conditionalFormatting>
  <conditionalFormatting sqref="AB48">
    <cfRule type="cellIs" dxfId="2509" priority="333" operator="equal">
      <formula>"SLC"</formula>
    </cfRule>
  </conditionalFormatting>
  <conditionalFormatting sqref="AB48">
    <cfRule type="cellIs" dxfId="2508" priority="329" operator="equal">
      <formula>"IDF"</formula>
    </cfRule>
    <cfRule type="cellIs" dxfId="2507" priority="330" operator="equal">
      <formula>"Costco"</formula>
    </cfRule>
    <cfRule type="cellIs" dxfId="2506" priority="331" operator="equal">
      <formula>"Gutzy"</formula>
    </cfRule>
    <cfRule type="cellIs" dxfId="2505" priority="332" operator="equal">
      <formula>"LCP"</formula>
    </cfRule>
  </conditionalFormatting>
  <conditionalFormatting sqref="AB48">
    <cfRule type="cellIs" dxfId="2504" priority="328" operator="equal">
      <formula>"Receiving"</formula>
    </cfRule>
  </conditionalFormatting>
  <conditionalFormatting sqref="AB41">
    <cfRule type="cellIs" dxfId="2503" priority="327" operator="equal">
      <formula>"SLC"</formula>
    </cfRule>
  </conditionalFormatting>
  <conditionalFormatting sqref="AB41">
    <cfRule type="cellIs" dxfId="2502" priority="323" operator="equal">
      <formula>"IDF"</formula>
    </cfRule>
    <cfRule type="cellIs" dxfId="2501" priority="324" operator="equal">
      <formula>"Costco"</formula>
    </cfRule>
    <cfRule type="cellIs" dxfId="2500" priority="325" operator="equal">
      <formula>"Gutzy"</formula>
    </cfRule>
    <cfRule type="cellIs" dxfId="2499" priority="326" operator="equal">
      <formula>"LCP"</formula>
    </cfRule>
  </conditionalFormatting>
  <conditionalFormatting sqref="AB41">
    <cfRule type="cellIs" dxfId="2498" priority="322" operator="equal">
      <formula>"Receiving"</formula>
    </cfRule>
  </conditionalFormatting>
  <conditionalFormatting sqref="AB42:AB44">
    <cfRule type="cellIs" dxfId="2497" priority="321" operator="equal">
      <formula>"SLC"</formula>
    </cfRule>
  </conditionalFormatting>
  <conditionalFormatting sqref="AB42:AB44">
    <cfRule type="cellIs" dxfId="2496" priority="317" operator="equal">
      <formula>"IDF"</formula>
    </cfRule>
    <cfRule type="cellIs" dxfId="2495" priority="318" operator="equal">
      <formula>"Costco"</formula>
    </cfRule>
    <cfRule type="cellIs" dxfId="2494" priority="319" operator="equal">
      <formula>"Gutzy"</formula>
    </cfRule>
    <cfRule type="cellIs" dxfId="2493" priority="320" operator="equal">
      <formula>"LCP"</formula>
    </cfRule>
  </conditionalFormatting>
  <conditionalFormatting sqref="AB42:AB44">
    <cfRule type="cellIs" dxfId="2492" priority="316" operator="equal">
      <formula>"Receiving"</formula>
    </cfRule>
  </conditionalFormatting>
  <conditionalFormatting sqref="AB45">
    <cfRule type="cellIs" dxfId="2491" priority="315" operator="equal">
      <formula>"SLC"</formula>
    </cfRule>
  </conditionalFormatting>
  <conditionalFormatting sqref="AB45">
    <cfRule type="cellIs" dxfId="2490" priority="311" operator="equal">
      <formula>"IDF"</formula>
    </cfRule>
    <cfRule type="cellIs" dxfId="2489" priority="312" operator="equal">
      <formula>"Costco"</formula>
    </cfRule>
    <cfRule type="cellIs" dxfId="2488" priority="313" operator="equal">
      <formula>"Gutzy"</formula>
    </cfRule>
    <cfRule type="cellIs" dxfId="2487" priority="314" operator="equal">
      <formula>"LCP"</formula>
    </cfRule>
  </conditionalFormatting>
  <conditionalFormatting sqref="AB45">
    <cfRule type="cellIs" dxfId="2486" priority="310" operator="equal">
      <formula>"Receiving"</formula>
    </cfRule>
  </conditionalFormatting>
  <conditionalFormatting sqref="I100">
    <cfRule type="cellIs" dxfId="2485" priority="309" operator="equal">
      <formula>"SLC"</formula>
    </cfRule>
  </conditionalFormatting>
  <conditionalFormatting sqref="I100">
    <cfRule type="cellIs" dxfId="2484" priority="305" operator="equal">
      <formula>"IDF"</formula>
    </cfRule>
    <cfRule type="cellIs" dxfId="2483" priority="306" operator="equal">
      <formula>"Costco"</formula>
    </cfRule>
    <cfRule type="cellIs" dxfId="2482" priority="307" operator="equal">
      <formula>"Gutzy"</formula>
    </cfRule>
    <cfRule type="cellIs" dxfId="2481" priority="308" operator="equal">
      <formula>"LCP"</formula>
    </cfRule>
  </conditionalFormatting>
  <conditionalFormatting sqref="Q100">
    <cfRule type="cellIs" dxfId="2480" priority="304" operator="equal">
      <formula>"SLC"</formula>
    </cfRule>
  </conditionalFormatting>
  <conditionalFormatting sqref="Q100">
    <cfRule type="cellIs" dxfId="2479" priority="300" operator="equal">
      <formula>"IDF"</formula>
    </cfRule>
    <cfRule type="cellIs" dxfId="2478" priority="301" operator="equal">
      <formula>"Costco"</formula>
    </cfRule>
    <cfRule type="cellIs" dxfId="2477" priority="302" operator="equal">
      <formula>"Gutzy"</formula>
    </cfRule>
    <cfRule type="cellIs" dxfId="2476" priority="303" operator="equal">
      <formula>"LCP"</formula>
    </cfRule>
  </conditionalFormatting>
  <conditionalFormatting sqref="Y100">
    <cfRule type="cellIs" dxfId="2475" priority="299" operator="equal">
      <formula>"SLC"</formula>
    </cfRule>
  </conditionalFormatting>
  <conditionalFormatting sqref="Y100">
    <cfRule type="cellIs" dxfId="2474" priority="295" operator="equal">
      <formula>"IDF"</formula>
    </cfRule>
    <cfRule type="cellIs" dxfId="2473" priority="296" operator="equal">
      <formula>"Costco"</formula>
    </cfRule>
    <cfRule type="cellIs" dxfId="2472" priority="297" operator="equal">
      <formula>"Gutzy"</formula>
    </cfRule>
    <cfRule type="cellIs" dxfId="2471" priority="298" operator="equal">
      <formula>"LCP"</formula>
    </cfRule>
  </conditionalFormatting>
  <conditionalFormatting sqref="AG100">
    <cfRule type="cellIs" dxfId="2470" priority="294" operator="equal">
      <formula>"SLC"</formula>
    </cfRule>
  </conditionalFormatting>
  <conditionalFormatting sqref="AG100">
    <cfRule type="cellIs" dxfId="2469" priority="290" operator="equal">
      <formula>"IDF"</formula>
    </cfRule>
    <cfRule type="cellIs" dxfId="2468" priority="291" operator="equal">
      <formula>"Costco"</formula>
    </cfRule>
    <cfRule type="cellIs" dxfId="2467" priority="292" operator="equal">
      <formula>"Gutzy"</formula>
    </cfRule>
    <cfRule type="cellIs" dxfId="2466" priority="293" operator="equal">
      <formula>"LCP"</formula>
    </cfRule>
  </conditionalFormatting>
  <conditionalFormatting sqref="AO100">
    <cfRule type="cellIs" dxfId="2465" priority="289" operator="equal">
      <formula>"SLC"</formula>
    </cfRule>
  </conditionalFormatting>
  <conditionalFormatting sqref="AO100">
    <cfRule type="cellIs" dxfId="2464" priority="285" operator="equal">
      <formula>"IDF"</formula>
    </cfRule>
    <cfRule type="cellIs" dxfId="2463" priority="286" operator="equal">
      <formula>"Costco"</formula>
    </cfRule>
    <cfRule type="cellIs" dxfId="2462" priority="287" operator="equal">
      <formula>"Gutzy"</formula>
    </cfRule>
    <cfRule type="cellIs" dxfId="2461" priority="288" operator="equal">
      <formula>"LCP"</formula>
    </cfRule>
  </conditionalFormatting>
  <conditionalFormatting sqref="AW100">
    <cfRule type="cellIs" dxfId="2460" priority="284" operator="equal">
      <formula>"SLC"</formula>
    </cfRule>
  </conditionalFormatting>
  <conditionalFormatting sqref="AW100">
    <cfRule type="cellIs" dxfId="2459" priority="280" operator="equal">
      <formula>"IDF"</formula>
    </cfRule>
    <cfRule type="cellIs" dxfId="2458" priority="281" operator="equal">
      <formula>"Costco"</formula>
    </cfRule>
    <cfRule type="cellIs" dxfId="2457" priority="282" operator="equal">
      <formula>"Gutzy"</formula>
    </cfRule>
    <cfRule type="cellIs" dxfId="2456" priority="283" operator="equal">
      <formula>"LCP"</formula>
    </cfRule>
  </conditionalFormatting>
  <conditionalFormatting sqref="J27">
    <cfRule type="cellIs" dxfId="2455" priority="279" operator="equal">
      <formula>"SLC"</formula>
    </cfRule>
  </conditionalFormatting>
  <conditionalFormatting sqref="J27">
    <cfRule type="cellIs" dxfId="2454" priority="275" operator="equal">
      <formula>"IDF"</formula>
    </cfRule>
    <cfRule type="cellIs" dxfId="2453" priority="276" operator="equal">
      <formula>"Costco"</formula>
    </cfRule>
    <cfRule type="cellIs" dxfId="2452" priority="277" operator="equal">
      <formula>"Gutzy"</formula>
    </cfRule>
    <cfRule type="cellIs" dxfId="2451" priority="278" operator="equal">
      <formula>"LCP"</formula>
    </cfRule>
  </conditionalFormatting>
  <conditionalFormatting sqref="J27">
    <cfRule type="cellIs" dxfId="2450" priority="274" operator="equal">
      <formula>"Receiving"</formula>
    </cfRule>
  </conditionalFormatting>
  <conditionalFormatting sqref="S28:S29 S23 S25:S26">
    <cfRule type="cellIs" dxfId="2449" priority="273" operator="equal">
      <formula>"SLC"</formula>
    </cfRule>
  </conditionalFormatting>
  <conditionalFormatting sqref="S28:S29 S23 S25:S26">
    <cfRule type="cellIs" dxfId="2448" priority="269" operator="equal">
      <formula>"IDF"</formula>
    </cfRule>
    <cfRule type="cellIs" dxfId="2447" priority="270" operator="equal">
      <formula>"Costco"</formula>
    </cfRule>
    <cfRule type="cellIs" dxfId="2446" priority="271" operator="equal">
      <formula>"Gutzy"</formula>
    </cfRule>
    <cfRule type="cellIs" dxfId="2445" priority="272" operator="equal">
      <formula>"LCP"</formula>
    </cfRule>
  </conditionalFormatting>
  <conditionalFormatting sqref="S28:S29 S23 S25:S26">
    <cfRule type="cellIs" dxfId="2444" priority="268" operator="equal">
      <formula>"Receiving"</formula>
    </cfRule>
  </conditionalFormatting>
  <conditionalFormatting sqref="J89">
    <cfRule type="cellIs" dxfId="2443" priority="267" operator="equal">
      <formula>"SLC"</formula>
    </cfRule>
  </conditionalFormatting>
  <conditionalFormatting sqref="J89">
    <cfRule type="cellIs" dxfId="2442" priority="263" operator="equal">
      <formula>"IDF"</formula>
    </cfRule>
    <cfRule type="cellIs" dxfId="2441" priority="264" operator="equal">
      <formula>"Costco"</formula>
    </cfRule>
    <cfRule type="cellIs" dxfId="2440" priority="265" operator="equal">
      <formula>"Gutzy"</formula>
    </cfRule>
    <cfRule type="cellIs" dxfId="2439" priority="266" operator="equal">
      <formula>"LCP"</formula>
    </cfRule>
  </conditionalFormatting>
  <conditionalFormatting sqref="J89">
    <cfRule type="cellIs" dxfId="2438" priority="262" operator="equal">
      <formula>"Receiving"</formula>
    </cfRule>
  </conditionalFormatting>
  <conditionalFormatting sqref="J30">
    <cfRule type="cellIs" dxfId="2437" priority="261" operator="equal">
      <formula>"SLC"</formula>
    </cfRule>
  </conditionalFormatting>
  <conditionalFormatting sqref="J30">
    <cfRule type="cellIs" dxfId="2436" priority="257" operator="equal">
      <formula>"IDF"</formula>
    </cfRule>
    <cfRule type="cellIs" dxfId="2435" priority="258" operator="equal">
      <formula>"Costco"</formula>
    </cfRule>
    <cfRule type="cellIs" dxfId="2434" priority="259" operator="equal">
      <formula>"Gutzy"</formula>
    </cfRule>
    <cfRule type="cellIs" dxfId="2433" priority="260" operator="equal">
      <formula>"LCP"</formula>
    </cfRule>
  </conditionalFormatting>
  <conditionalFormatting sqref="J30">
    <cfRule type="cellIs" dxfId="2432" priority="256" operator="equal">
      <formula>"Receiving"</formula>
    </cfRule>
  </conditionalFormatting>
  <conditionalFormatting sqref="J27:J30">
    <cfRule type="cellIs" dxfId="2431" priority="255" operator="equal">
      <formula>"SLC"</formula>
    </cfRule>
  </conditionalFormatting>
  <conditionalFormatting sqref="J27:J30">
    <cfRule type="cellIs" dxfId="2430" priority="251" operator="equal">
      <formula>"IDF"</formula>
    </cfRule>
    <cfRule type="cellIs" dxfId="2429" priority="252" operator="equal">
      <formula>"Costco"</formula>
    </cfRule>
    <cfRule type="cellIs" dxfId="2428" priority="253" operator="equal">
      <formula>"Gutzy"</formula>
    </cfRule>
    <cfRule type="cellIs" dxfId="2427" priority="254" operator="equal">
      <formula>"LCP"</formula>
    </cfRule>
  </conditionalFormatting>
  <conditionalFormatting sqref="J27:J30">
    <cfRule type="cellIs" dxfId="2426" priority="250" operator="equal">
      <formula>"Receiving"</formula>
    </cfRule>
  </conditionalFormatting>
  <conditionalFormatting sqref="S27">
    <cfRule type="cellIs" dxfId="2425" priority="249" operator="equal">
      <formula>"SLC"</formula>
    </cfRule>
  </conditionalFormatting>
  <conditionalFormatting sqref="S27">
    <cfRule type="cellIs" dxfId="2424" priority="245" operator="equal">
      <formula>"IDF"</formula>
    </cfRule>
    <cfRule type="cellIs" dxfId="2423" priority="246" operator="equal">
      <formula>"Costco"</formula>
    </cfRule>
    <cfRule type="cellIs" dxfId="2422" priority="247" operator="equal">
      <formula>"Gutzy"</formula>
    </cfRule>
    <cfRule type="cellIs" dxfId="2421" priority="248" operator="equal">
      <formula>"LCP"</formula>
    </cfRule>
  </conditionalFormatting>
  <conditionalFormatting sqref="S27">
    <cfRule type="cellIs" dxfId="2420" priority="244" operator="equal">
      <formula>"Receiving"</formula>
    </cfRule>
  </conditionalFormatting>
  <conditionalFormatting sqref="S30">
    <cfRule type="cellIs" dxfId="2419" priority="243" operator="equal">
      <formula>"SLC"</formula>
    </cfRule>
  </conditionalFormatting>
  <conditionalFormatting sqref="S30">
    <cfRule type="cellIs" dxfId="2418" priority="239" operator="equal">
      <formula>"IDF"</formula>
    </cfRule>
    <cfRule type="cellIs" dxfId="2417" priority="240" operator="equal">
      <formula>"Costco"</formula>
    </cfRule>
    <cfRule type="cellIs" dxfId="2416" priority="241" operator="equal">
      <formula>"Gutzy"</formula>
    </cfRule>
    <cfRule type="cellIs" dxfId="2415" priority="242" operator="equal">
      <formula>"LCP"</formula>
    </cfRule>
  </conditionalFormatting>
  <conditionalFormatting sqref="S30">
    <cfRule type="cellIs" dxfId="2414" priority="238" operator="equal">
      <formula>"Receiving"</formula>
    </cfRule>
  </conditionalFormatting>
  <conditionalFormatting sqref="J26 J5:J18">
    <cfRule type="cellIs" dxfId="2413" priority="237" operator="equal">
      <formula>"SLC"</formula>
    </cfRule>
  </conditionalFormatting>
  <conditionalFormatting sqref="J26 J5:J18">
    <cfRule type="cellIs" dxfId="2412" priority="233" operator="equal">
      <formula>"IDF"</formula>
    </cfRule>
    <cfRule type="cellIs" dxfId="2411" priority="234" operator="equal">
      <formula>"Costco"</formula>
    </cfRule>
    <cfRule type="cellIs" dxfId="2410" priority="235" operator="equal">
      <formula>"Gutzy"</formula>
    </cfRule>
    <cfRule type="cellIs" dxfId="2409" priority="236" operator="equal">
      <formula>"LCP"</formula>
    </cfRule>
  </conditionalFormatting>
  <conditionalFormatting sqref="J26 J5:J18">
    <cfRule type="cellIs" dxfId="2408" priority="232" operator="equal">
      <formula>"Receiving"</formula>
    </cfRule>
  </conditionalFormatting>
  <conditionalFormatting sqref="J19:J24">
    <cfRule type="cellIs" dxfId="2407" priority="231" operator="equal">
      <formula>"SLC"</formula>
    </cfRule>
  </conditionalFormatting>
  <conditionalFormatting sqref="J19:J24">
    <cfRule type="cellIs" dxfId="2406" priority="227" operator="equal">
      <formula>"IDF"</formula>
    </cfRule>
    <cfRule type="cellIs" dxfId="2405" priority="228" operator="equal">
      <formula>"Costco"</formula>
    </cfRule>
    <cfRule type="cellIs" dxfId="2404" priority="229" operator="equal">
      <formula>"Gutzy"</formula>
    </cfRule>
    <cfRule type="cellIs" dxfId="2403" priority="230" operator="equal">
      <formula>"LCP"</formula>
    </cfRule>
  </conditionalFormatting>
  <conditionalFormatting sqref="J19:J24">
    <cfRule type="cellIs" dxfId="2402" priority="226" operator="equal">
      <formula>"Receiving"</formula>
    </cfRule>
  </conditionalFormatting>
  <conditionalFormatting sqref="S5:S18">
    <cfRule type="cellIs" dxfId="2401" priority="225" operator="equal">
      <formula>"SLC"</formula>
    </cfRule>
  </conditionalFormatting>
  <conditionalFormatting sqref="S5:S18">
    <cfRule type="cellIs" dxfId="2400" priority="221" operator="equal">
      <formula>"IDF"</formula>
    </cfRule>
    <cfRule type="cellIs" dxfId="2399" priority="222" operator="equal">
      <formula>"Costco"</formula>
    </cfRule>
    <cfRule type="cellIs" dxfId="2398" priority="223" operator="equal">
      <formula>"Gutzy"</formula>
    </cfRule>
    <cfRule type="cellIs" dxfId="2397" priority="224" operator="equal">
      <formula>"LCP"</formula>
    </cfRule>
  </conditionalFormatting>
  <conditionalFormatting sqref="S5:S18">
    <cfRule type="cellIs" dxfId="2396" priority="220" operator="equal">
      <formula>"Receiving"</formula>
    </cfRule>
  </conditionalFormatting>
  <conditionalFormatting sqref="S19:S23">
    <cfRule type="cellIs" dxfId="2395" priority="219" operator="equal">
      <formula>"SLC"</formula>
    </cfRule>
  </conditionalFormatting>
  <conditionalFormatting sqref="S19:S23">
    <cfRule type="cellIs" dxfId="2394" priority="215" operator="equal">
      <formula>"IDF"</formula>
    </cfRule>
    <cfRule type="cellIs" dxfId="2393" priority="216" operator="equal">
      <formula>"Costco"</formula>
    </cfRule>
    <cfRule type="cellIs" dxfId="2392" priority="217" operator="equal">
      <formula>"Gutzy"</formula>
    </cfRule>
    <cfRule type="cellIs" dxfId="2391" priority="218" operator="equal">
      <formula>"LCP"</formula>
    </cfRule>
  </conditionalFormatting>
  <conditionalFormatting sqref="S19:S23">
    <cfRule type="cellIs" dxfId="2390" priority="214" operator="equal">
      <formula>"Receiving"</formula>
    </cfRule>
  </conditionalFormatting>
  <conditionalFormatting sqref="S24">
    <cfRule type="cellIs" dxfId="2389" priority="213" operator="equal">
      <formula>"SLC"</formula>
    </cfRule>
  </conditionalFormatting>
  <conditionalFormatting sqref="S24">
    <cfRule type="cellIs" dxfId="2388" priority="209" operator="equal">
      <formula>"IDF"</formula>
    </cfRule>
    <cfRule type="cellIs" dxfId="2387" priority="210" operator="equal">
      <formula>"Costco"</formula>
    </cfRule>
    <cfRule type="cellIs" dxfId="2386" priority="211" operator="equal">
      <formula>"Gutzy"</formula>
    </cfRule>
    <cfRule type="cellIs" dxfId="2385" priority="212" operator="equal">
      <formula>"LCP"</formula>
    </cfRule>
  </conditionalFormatting>
  <conditionalFormatting sqref="S24">
    <cfRule type="cellIs" dxfId="2384" priority="208" operator="equal">
      <formula>"Receiving"</formula>
    </cfRule>
  </conditionalFormatting>
  <conditionalFormatting sqref="A30">
    <cfRule type="cellIs" dxfId="2383" priority="207" operator="equal">
      <formula>"SLC"</formula>
    </cfRule>
  </conditionalFormatting>
  <conditionalFormatting sqref="A30">
    <cfRule type="cellIs" dxfId="2382" priority="203" operator="equal">
      <formula>"IDF"</formula>
    </cfRule>
    <cfRule type="cellIs" dxfId="2381" priority="204" operator="equal">
      <formula>"Costco"</formula>
    </cfRule>
    <cfRule type="cellIs" dxfId="2380" priority="205" operator="equal">
      <formula>"Gutzy"</formula>
    </cfRule>
    <cfRule type="cellIs" dxfId="2379" priority="206" operator="equal">
      <formula>"LCP"</formula>
    </cfRule>
  </conditionalFormatting>
  <conditionalFormatting sqref="A30">
    <cfRule type="cellIs" dxfId="2378" priority="202" operator="equal">
      <formula>"Receiving"</formula>
    </cfRule>
  </conditionalFormatting>
  <conditionalFormatting sqref="A30">
    <cfRule type="cellIs" dxfId="2377" priority="201" operator="equal">
      <formula>"SLC"</formula>
    </cfRule>
  </conditionalFormatting>
  <conditionalFormatting sqref="A30">
    <cfRule type="cellIs" dxfId="2376" priority="197" operator="equal">
      <formula>"IDF"</formula>
    </cfRule>
    <cfRule type="cellIs" dxfId="2375" priority="198" operator="equal">
      <formula>"Costco"</formula>
    </cfRule>
    <cfRule type="cellIs" dxfId="2374" priority="199" operator="equal">
      <formula>"Gutzy"</formula>
    </cfRule>
    <cfRule type="cellIs" dxfId="2373" priority="200" operator="equal">
      <formula>"LCP"</formula>
    </cfRule>
  </conditionalFormatting>
  <conditionalFormatting sqref="A30">
    <cfRule type="cellIs" dxfId="2372" priority="196" operator="equal">
      <formula>"Receiving"</formula>
    </cfRule>
  </conditionalFormatting>
  <conditionalFormatting sqref="A60">
    <cfRule type="cellIs" dxfId="2371" priority="195" operator="equal">
      <formula>"SLC"</formula>
    </cfRule>
  </conditionalFormatting>
  <conditionalFormatting sqref="A60">
    <cfRule type="cellIs" dxfId="2370" priority="191" operator="equal">
      <formula>"IDF"</formula>
    </cfRule>
    <cfRule type="cellIs" dxfId="2369" priority="192" operator="equal">
      <formula>"Costco"</formula>
    </cfRule>
    <cfRule type="cellIs" dxfId="2368" priority="193" operator="equal">
      <formula>"Gutzy"</formula>
    </cfRule>
    <cfRule type="cellIs" dxfId="2367" priority="194" operator="equal">
      <formula>"LCP"</formula>
    </cfRule>
  </conditionalFormatting>
  <conditionalFormatting sqref="A56">
    <cfRule type="cellIs" dxfId="2366" priority="190" operator="equal">
      <formula>"SLC"</formula>
    </cfRule>
  </conditionalFormatting>
  <conditionalFormatting sqref="A56">
    <cfRule type="cellIs" dxfId="2365" priority="186" operator="equal">
      <formula>"IDF"</formula>
    </cfRule>
    <cfRule type="cellIs" dxfId="2364" priority="187" operator="equal">
      <formula>"Costco"</formula>
    </cfRule>
    <cfRule type="cellIs" dxfId="2363" priority="188" operator="equal">
      <formula>"Gutzy"</formula>
    </cfRule>
    <cfRule type="cellIs" dxfId="2362" priority="189" operator="equal">
      <formula>"LCP"</formula>
    </cfRule>
  </conditionalFormatting>
  <conditionalFormatting sqref="A56">
    <cfRule type="cellIs" dxfId="2361" priority="185" operator="equal">
      <formula>"Receiving"</formula>
    </cfRule>
  </conditionalFormatting>
  <conditionalFormatting sqref="A59">
    <cfRule type="cellIs" dxfId="2360" priority="184" operator="equal">
      <formula>"SLC"</formula>
    </cfRule>
  </conditionalFormatting>
  <conditionalFormatting sqref="A59">
    <cfRule type="cellIs" dxfId="2359" priority="180" operator="equal">
      <formula>"IDF"</formula>
    </cfRule>
    <cfRule type="cellIs" dxfId="2358" priority="181" operator="equal">
      <formula>"Costco"</formula>
    </cfRule>
    <cfRule type="cellIs" dxfId="2357" priority="182" operator="equal">
      <formula>"Gutzy"</formula>
    </cfRule>
    <cfRule type="cellIs" dxfId="2356" priority="183" operator="equal">
      <formula>"LCP"</formula>
    </cfRule>
  </conditionalFormatting>
  <conditionalFormatting sqref="A59">
    <cfRule type="cellIs" dxfId="2355" priority="179" operator="equal">
      <formula>"Receiving"</formula>
    </cfRule>
  </conditionalFormatting>
  <conditionalFormatting sqref="A56:A59">
    <cfRule type="cellIs" dxfId="2354" priority="178" operator="equal">
      <formula>"SLC"</formula>
    </cfRule>
  </conditionalFormatting>
  <conditionalFormatting sqref="A56:A59">
    <cfRule type="cellIs" dxfId="2353" priority="174" operator="equal">
      <formula>"IDF"</formula>
    </cfRule>
    <cfRule type="cellIs" dxfId="2352" priority="175" operator="equal">
      <formula>"Costco"</formula>
    </cfRule>
    <cfRule type="cellIs" dxfId="2351" priority="176" operator="equal">
      <formula>"Gutzy"</formula>
    </cfRule>
    <cfRule type="cellIs" dxfId="2350" priority="177" operator="equal">
      <formula>"LCP"</formula>
    </cfRule>
  </conditionalFormatting>
  <conditionalFormatting sqref="A56:A59">
    <cfRule type="cellIs" dxfId="2349" priority="173" operator="equal">
      <formula>"Receiving"</formula>
    </cfRule>
  </conditionalFormatting>
  <conditionalFormatting sqref="A34:A47">
    <cfRule type="cellIs" dxfId="2348" priority="172" operator="equal">
      <formula>"SLC"</formula>
    </cfRule>
  </conditionalFormatting>
  <conditionalFormatting sqref="A34:A47">
    <cfRule type="cellIs" dxfId="2347" priority="168" operator="equal">
      <formula>"IDF"</formula>
    </cfRule>
    <cfRule type="cellIs" dxfId="2346" priority="169" operator="equal">
      <formula>"Costco"</formula>
    </cfRule>
    <cfRule type="cellIs" dxfId="2345" priority="170" operator="equal">
      <formula>"Gutzy"</formula>
    </cfRule>
    <cfRule type="cellIs" dxfId="2344" priority="171" operator="equal">
      <formula>"LCP"</formula>
    </cfRule>
  </conditionalFormatting>
  <conditionalFormatting sqref="A34:A47">
    <cfRule type="cellIs" dxfId="2343" priority="167" operator="equal">
      <formula>"Receiving"</formula>
    </cfRule>
  </conditionalFormatting>
  <conditionalFormatting sqref="A48:A53">
    <cfRule type="cellIs" dxfId="2342" priority="166" operator="equal">
      <formula>"SLC"</formula>
    </cfRule>
  </conditionalFormatting>
  <conditionalFormatting sqref="A48:A53">
    <cfRule type="cellIs" dxfId="2341" priority="162" operator="equal">
      <formula>"IDF"</formula>
    </cfRule>
    <cfRule type="cellIs" dxfId="2340" priority="163" operator="equal">
      <formula>"Costco"</formula>
    </cfRule>
    <cfRule type="cellIs" dxfId="2339" priority="164" operator="equal">
      <formula>"Gutzy"</formula>
    </cfRule>
    <cfRule type="cellIs" dxfId="2338" priority="165" operator="equal">
      <formula>"LCP"</formula>
    </cfRule>
  </conditionalFormatting>
  <conditionalFormatting sqref="A48:A53">
    <cfRule type="cellIs" dxfId="2337" priority="161" operator="equal">
      <formula>"Receiving"</formula>
    </cfRule>
  </conditionalFormatting>
  <conditionalFormatting sqref="J59">
    <cfRule type="cellIs" dxfId="2336" priority="160" operator="equal">
      <formula>"SLC"</formula>
    </cfRule>
  </conditionalFormatting>
  <conditionalFormatting sqref="J59">
    <cfRule type="cellIs" dxfId="2335" priority="156" operator="equal">
      <formula>"IDF"</formula>
    </cfRule>
    <cfRule type="cellIs" dxfId="2334" priority="157" operator="equal">
      <formula>"Costco"</formula>
    </cfRule>
    <cfRule type="cellIs" dxfId="2333" priority="158" operator="equal">
      <formula>"Gutzy"</formula>
    </cfRule>
    <cfRule type="cellIs" dxfId="2332" priority="159" operator="equal">
      <formula>"LCP"</formula>
    </cfRule>
  </conditionalFormatting>
  <conditionalFormatting sqref="J59">
    <cfRule type="cellIs" dxfId="2331" priority="155" operator="equal">
      <formula>"Receiving"</formula>
    </cfRule>
  </conditionalFormatting>
  <conditionalFormatting sqref="J59">
    <cfRule type="cellIs" dxfId="2330" priority="154" operator="equal">
      <formula>"SLC"</formula>
    </cfRule>
  </conditionalFormatting>
  <conditionalFormatting sqref="J59">
    <cfRule type="cellIs" dxfId="2329" priority="150" operator="equal">
      <formula>"IDF"</formula>
    </cfRule>
    <cfRule type="cellIs" dxfId="2328" priority="151" operator="equal">
      <formula>"Costco"</formula>
    </cfRule>
    <cfRule type="cellIs" dxfId="2327" priority="152" operator="equal">
      <formula>"Gutzy"</formula>
    </cfRule>
    <cfRule type="cellIs" dxfId="2326" priority="153" operator="equal">
      <formula>"LCP"</formula>
    </cfRule>
  </conditionalFormatting>
  <conditionalFormatting sqref="J59">
    <cfRule type="cellIs" dxfId="2325" priority="149" operator="equal">
      <formula>"Receiving"</formula>
    </cfRule>
  </conditionalFormatting>
  <conditionalFormatting sqref="J34:J47">
    <cfRule type="cellIs" dxfId="2324" priority="148" operator="equal">
      <formula>"SLC"</formula>
    </cfRule>
  </conditionalFormatting>
  <conditionalFormatting sqref="J34:J47">
    <cfRule type="cellIs" dxfId="2323" priority="144" operator="equal">
      <formula>"IDF"</formula>
    </cfRule>
    <cfRule type="cellIs" dxfId="2322" priority="145" operator="equal">
      <formula>"Costco"</formula>
    </cfRule>
    <cfRule type="cellIs" dxfId="2321" priority="146" operator="equal">
      <formula>"Gutzy"</formula>
    </cfRule>
    <cfRule type="cellIs" dxfId="2320" priority="147" operator="equal">
      <formula>"LCP"</formula>
    </cfRule>
  </conditionalFormatting>
  <conditionalFormatting sqref="J34:J47">
    <cfRule type="cellIs" dxfId="2319" priority="143" operator="equal">
      <formula>"Receiving"</formula>
    </cfRule>
  </conditionalFormatting>
  <conditionalFormatting sqref="J48:J52">
    <cfRule type="cellIs" dxfId="2318" priority="142" operator="equal">
      <formula>"SLC"</formula>
    </cfRule>
  </conditionalFormatting>
  <conditionalFormatting sqref="J48:J52">
    <cfRule type="cellIs" dxfId="2317" priority="138" operator="equal">
      <formula>"IDF"</formula>
    </cfRule>
    <cfRule type="cellIs" dxfId="2316" priority="139" operator="equal">
      <formula>"Costco"</formula>
    </cfRule>
    <cfRule type="cellIs" dxfId="2315" priority="140" operator="equal">
      <formula>"Gutzy"</formula>
    </cfRule>
    <cfRule type="cellIs" dxfId="2314" priority="141" operator="equal">
      <formula>"LCP"</formula>
    </cfRule>
  </conditionalFormatting>
  <conditionalFormatting sqref="J48:J52">
    <cfRule type="cellIs" dxfId="2313" priority="137" operator="equal">
      <formula>"Receiving"</formula>
    </cfRule>
  </conditionalFormatting>
  <conditionalFormatting sqref="S56">
    <cfRule type="cellIs" dxfId="2312" priority="136" operator="equal">
      <formula>"SLC"</formula>
    </cfRule>
  </conditionalFormatting>
  <conditionalFormatting sqref="S56">
    <cfRule type="cellIs" dxfId="2311" priority="132" operator="equal">
      <formula>"IDF"</formula>
    </cfRule>
    <cfRule type="cellIs" dxfId="2310" priority="133" operator="equal">
      <formula>"Costco"</formula>
    </cfRule>
    <cfRule type="cellIs" dxfId="2309" priority="134" operator="equal">
      <formula>"Gutzy"</formula>
    </cfRule>
    <cfRule type="cellIs" dxfId="2308" priority="135" operator="equal">
      <formula>"LCP"</formula>
    </cfRule>
  </conditionalFormatting>
  <conditionalFormatting sqref="S56">
    <cfRule type="cellIs" dxfId="2307" priority="131" operator="equal">
      <formula>"Receiving"</formula>
    </cfRule>
  </conditionalFormatting>
  <conditionalFormatting sqref="S59">
    <cfRule type="cellIs" dxfId="2306" priority="130" operator="equal">
      <formula>"SLC"</formula>
    </cfRule>
  </conditionalFormatting>
  <conditionalFormatting sqref="S59">
    <cfRule type="cellIs" dxfId="2305" priority="126" operator="equal">
      <formula>"IDF"</formula>
    </cfRule>
    <cfRule type="cellIs" dxfId="2304" priority="127" operator="equal">
      <formula>"Costco"</formula>
    </cfRule>
    <cfRule type="cellIs" dxfId="2303" priority="128" operator="equal">
      <formula>"Gutzy"</formula>
    </cfRule>
    <cfRule type="cellIs" dxfId="2302" priority="129" operator="equal">
      <formula>"LCP"</formula>
    </cfRule>
  </conditionalFormatting>
  <conditionalFormatting sqref="S59">
    <cfRule type="cellIs" dxfId="2301" priority="125" operator="equal">
      <formula>"Receiving"</formula>
    </cfRule>
  </conditionalFormatting>
  <conditionalFormatting sqref="S56:S59">
    <cfRule type="cellIs" dxfId="2300" priority="124" operator="equal">
      <formula>"SLC"</formula>
    </cfRule>
  </conditionalFormatting>
  <conditionalFormatting sqref="S56:S59">
    <cfRule type="cellIs" dxfId="2299" priority="120" operator="equal">
      <formula>"IDF"</formula>
    </cfRule>
    <cfRule type="cellIs" dxfId="2298" priority="121" operator="equal">
      <formula>"Costco"</formula>
    </cfRule>
    <cfRule type="cellIs" dxfId="2297" priority="122" operator="equal">
      <formula>"Gutzy"</formula>
    </cfRule>
    <cfRule type="cellIs" dxfId="2296" priority="123" operator="equal">
      <formula>"LCP"</formula>
    </cfRule>
  </conditionalFormatting>
  <conditionalFormatting sqref="S56:S59">
    <cfRule type="cellIs" dxfId="2295" priority="119" operator="equal">
      <formula>"Receiving"</formula>
    </cfRule>
  </conditionalFormatting>
  <conditionalFormatting sqref="S54:S55 S34:S47">
    <cfRule type="cellIs" dxfId="2294" priority="118" operator="equal">
      <formula>"SLC"</formula>
    </cfRule>
  </conditionalFormatting>
  <conditionalFormatting sqref="S54:S55 S34:S47">
    <cfRule type="cellIs" dxfId="2293" priority="114" operator="equal">
      <formula>"IDF"</formula>
    </cfRule>
    <cfRule type="cellIs" dxfId="2292" priority="115" operator="equal">
      <formula>"Costco"</formula>
    </cfRule>
    <cfRule type="cellIs" dxfId="2291" priority="116" operator="equal">
      <formula>"Gutzy"</formula>
    </cfRule>
    <cfRule type="cellIs" dxfId="2290" priority="117" operator="equal">
      <formula>"LCP"</formula>
    </cfRule>
  </conditionalFormatting>
  <conditionalFormatting sqref="S54:S55 S34:S47">
    <cfRule type="cellIs" dxfId="2289" priority="113" operator="equal">
      <formula>"Receiving"</formula>
    </cfRule>
  </conditionalFormatting>
  <conditionalFormatting sqref="S48:S53">
    <cfRule type="cellIs" dxfId="2288" priority="112" operator="equal">
      <formula>"SLC"</formula>
    </cfRule>
  </conditionalFormatting>
  <conditionalFormatting sqref="S48:S53">
    <cfRule type="cellIs" dxfId="2287" priority="108" operator="equal">
      <formula>"IDF"</formula>
    </cfRule>
    <cfRule type="cellIs" dxfId="2286" priority="109" operator="equal">
      <formula>"Costco"</formula>
    </cfRule>
    <cfRule type="cellIs" dxfId="2285" priority="110" operator="equal">
      <formula>"Gutzy"</formula>
    </cfRule>
    <cfRule type="cellIs" dxfId="2284" priority="111" operator="equal">
      <formula>"LCP"</formula>
    </cfRule>
  </conditionalFormatting>
  <conditionalFormatting sqref="S48:S53">
    <cfRule type="cellIs" dxfId="2283" priority="107" operator="equal">
      <formula>"Receiving"</formula>
    </cfRule>
  </conditionalFormatting>
  <conditionalFormatting sqref="A87">
    <cfRule type="cellIs" dxfId="2282" priority="106" operator="equal">
      <formula>"SLC"</formula>
    </cfRule>
  </conditionalFormatting>
  <conditionalFormatting sqref="A87">
    <cfRule type="cellIs" dxfId="2281" priority="102" operator="equal">
      <formula>"IDF"</formula>
    </cfRule>
    <cfRule type="cellIs" dxfId="2280" priority="103" operator="equal">
      <formula>"Costco"</formula>
    </cfRule>
    <cfRule type="cellIs" dxfId="2279" priority="104" operator="equal">
      <formula>"Gutzy"</formula>
    </cfRule>
    <cfRule type="cellIs" dxfId="2278" priority="105" operator="equal">
      <formula>"LCP"</formula>
    </cfRule>
  </conditionalFormatting>
  <conditionalFormatting sqref="A87">
    <cfRule type="cellIs" dxfId="2277" priority="101" operator="equal">
      <formula>"Receiving"</formula>
    </cfRule>
  </conditionalFormatting>
  <conditionalFormatting sqref="A85:A87">
    <cfRule type="cellIs" dxfId="2276" priority="100" operator="equal">
      <formula>"SLC"</formula>
    </cfRule>
  </conditionalFormatting>
  <conditionalFormatting sqref="A85:A87">
    <cfRule type="cellIs" dxfId="2275" priority="96" operator="equal">
      <formula>"IDF"</formula>
    </cfRule>
    <cfRule type="cellIs" dxfId="2274" priority="97" operator="equal">
      <formula>"Costco"</formula>
    </cfRule>
    <cfRule type="cellIs" dxfId="2273" priority="98" operator="equal">
      <formula>"Gutzy"</formula>
    </cfRule>
    <cfRule type="cellIs" dxfId="2272" priority="99" operator="equal">
      <formula>"LCP"</formula>
    </cfRule>
  </conditionalFormatting>
  <conditionalFormatting sqref="A85:A87">
    <cfRule type="cellIs" dxfId="2271" priority="95" operator="equal">
      <formula>"Receiving"</formula>
    </cfRule>
  </conditionalFormatting>
  <conditionalFormatting sqref="A82 A62:A75">
    <cfRule type="cellIs" dxfId="2270" priority="94" operator="equal">
      <formula>"SLC"</formula>
    </cfRule>
  </conditionalFormatting>
  <conditionalFormatting sqref="A82 A62:A75">
    <cfRule type="cellIs" dxfId="2269" priority="90" operator="equal">
      <formula>"IDF"</formula>
    </cfRule>
    <cfRule type="cellIs" dxfId="2268" priority="91" operator="equal">
      <formula>"Costco"</formula>
    </cfRule>
    <cfRule type="cellIs" dxfId="2267" priority="92" operator="equal">
      <formula>"Gutzy"</formula>
    </cfRule>
    <cfRule type="cellIs" dxfId="2266" priority="93" operator="equal">
      <formula>"LCP"</formula>
    </cfRule>
  </conditionalFormatting>
  <conditionalFormatting sqref="A82 A62:A75">
    <cfRule type="cellIs" dxfId="2265" priority="89" operator="equal">
      <formula>"Receiving"</formula>
    </cfRule>
  </conditionalFormatting>
  <conditionalFormatting sqref="A76:A81">
    <cfRule type="cellIs" dxfId="2264" priority="88" operator="equal">
      <formula>"SLC"</formula>
    </cfRule>
  </conditionalFormatting>
  <conditionalFormatting sqref="A76:A81">
    <cfRule type="cellIs" dxfId="2263" priority="84" operator="equal">
      <formula>"IDF"</formula>
    </cfRule>
    <cfRule type="cellIs" dxfId="2262" priority="85" operator="equal">
      <formula>"Costco"</formula>
    </cfRule>
    <cfRule type="cellIs" dxfId="2261" priority="86" operator="equal">
      <formula>"Gutzy"</formula>
    </cfRule>
    <cfRule type="cellIs" dxfId="2260" priority="87" operator="equal">
      <formula>"LCP"</formula>
    </cfRule>
  </conditionalFormatting>
  <conditionalFormatting sqref="A76:A81">
    <cfRule type="cellIs" dxfId="2259" priority="83" operator="equal">
      <formula>"Receiving"</formula>
    </cfRule>
  </conditionalFormatting>
  <conditionalFormatting sqref="A89:A97 H89:H97">
    <cfRule type="cellIs" dxfId="2258" priority="82" operator="equal">
      <formula>"SLC"</formula>
    </cfRule>
  </conditionalFormatting>
  <conditionalFormatting sqref="A89:A97 H89:H97">
    <cfRule type="cellIs" dxfId="2257" priority="78" operator="equal">
      <formula>"IDF"</formula>
    </cfRule>
    <cfRule type="cellIs" dxfId="2256" priority="79" operator="equal">
      <formula>"Costco"</formula>
    </cfRule>
    <cfRule type="cellIs" dxfId="2255" priority="80" operator="equal">
      <formula>"Gutzy"</formula>
    </cfRule>
    <cfRule type="cellIs" dxfId="2254" priority="81" operator="equal">
      <formula>"LCP"</formula>
    </cfRule>
  </conditionalFormatting>
  <conditionalFormatting sqref="A89:A97 H89:H97">
    <cfRule type="cellIs" dxfId="2253" priority="77" operator="equal">
      <formula>"Receiving"</formula>
    </cfRule>
  </conditionalFormatting>
  <conditionalFormatting sqref="S71:S76 N62:N67 N71:N77">
    <cfRule type="cellIs" dxfId="2252" priority="76" operator="equal">
      <formula>"SLC"</formula>
    </cfRule>
  </conditionalFormatting>
  <conditionalFormatting sqref="S71:S76 N62:N67 N71:N77">
    <cfRule type="cellIs" dxfId="2251" priority="72" operator="equal">
      <formula>"IDF"</formula>
    </cfRule>
    <cfRule type="cellIs" dxfId="2250" priority="73" operator="equal">
      <formula>"Costco"</formula>
    </cfRule>
    <cfRule type="cellIs" dxfId="2249" priority="74" operator="equal">
      <formula>"Gutzy"</formula>
    </cfRule>
    <cfRule type="cellIs" dxfId="2248" priority="75" operator="equal">
      <formula>"LCP"</formula>
    </cfRule>
  </conditionalFormatting>
  <conditionalFormatting sqref="S71:S76">
    <cfRule type="cellIs" dxfId="2247" priority="71" operator="equal">
      <formula>"Receiving"</formula>
    </cfRule>
  </conditionalFormatting>
  <conditionalFormatting sqref="Q62:Q66 T72:T77 W62:W67 O61 U71 L61:L67 S62:T67">
    <cfRule type="cellIs" dxfId="2246" priority="70" operator="equal">
      <formula>"SLC"</formula>
    </cfRule>
  </conditionalFormatting>
  <conditionalFormatting sqref="Q62:Q66 T72:T77 W62:W67 O61 U71 L61:L67 S62:T67">
    <cfRule type="cellIs" dxfId="2245" priority="66" operator="equal">
      <formula>"IDF"</formula>
    </cfRule>
    <cfRule type="cellIs" dxfId="2244" priority="67" operator="equal">
      <formula>"Costco"</formula>
    </cfRule>
    <cfRule type="cellIs" dxfId="2243" priority="68" operator="equal">
      <formula>"Gutzy"</formula>
    </cfRule>
    <cfRule type="cellIs" dxfId="2242" priority="69" operator="equal">
      <formula>"LCP"</formula>
    </cfRule>
  </conditionalFormatting>
  <conditionalFormatting sqref="Q72:Q77">
    <cfRule type="cellIs" dxfId="2241" priority="65" operator="equal">
      <formula>"SLC"</formula>
    </cfRule>
  </conditionalFormatting>
  <conditionalFormatting sqref="Q72:Q77">
    <cfRule type="cellIs" dxfId="2240" priority="61" operator="equal">
      <formula>"IDF"</formula>
    </cfRule>
    <cfRule type="cellIs" dxfId="2239" priority="62" operator="equal">
      <formula>"Costco"</formula>
    </cfRule>
    <cfRule type="cellIs" dxfId="2238" priority="63" operator="equal">
      <formula>"Gutzy"</formula>
    </cfRule>
    <cfRule type="cellIs" dxfId="2237" priority="64" operator="equal">
      <formula>"LCP"</formula>
    </cfRule>
  </conditionalFormatting>
  <conditionalFormatting sqref="W72:W77">
    <cfRule type="cellIs" dxfId="2236" priority="60" operator="equal">
      <formula>"SLC"</formula>
    </cfRule>
  </conditionalFormatting>
  <conditionalFormatting sqref="W72:W77">
    <cfRule type="cellIs" dxfId="2235" priority="56" operator="equal">
      <formula>"IDF"</formula>
    </cfRule>
    <cfRule type="cellIs" dxfId="2234" priority="57" operator="equal">
      <formula>"Costco"</formula>
    </cfRule>
    <cfRule type="cellIs" dxfId="2233" priority="58" operator="equal">
      <formula>"Gutzy"</formula>
    </cfRule>
    <cfRule type="cellIs" dxfId="2232" priority="59" operator="equal">
      <formula>"LCP"</formula>
    </cfRule>
  </conditionalFormatting>
  <conditionalFormatting sqref="N71:N77 U71 L61:L67 S62:S67">
    <cfRule type="cellIs" dxfId="2231" priority="55" operator="equal">
      <formula>"Receiving"</formula>
    </cfRule>
  </conditionalFormatting>
  <conditionalFormatting sqref="A26">
    <cfRule type="cellIs" dxfId="2230" priority="54" operator="equal">
      <formula>"SLC"</formula>
    </cfRule>
  </conditionalFormatting>
  <conditionalFormatting sqref="A26">
    <cfRule type="cellIs" dxfId="2229" priority="50" operator="equal">
      <formula>"IDF"</formula>
    </cfRule>
    <cfRule type="cellIs" dxfId="2228" priority="51" operator="equal">
      <formula>"Costco"</formula>
    </cfRule>
    <cfRule type="cellIs" dxfId="2227" priority="52" operator="equal">
      <formula>"Gutzy"</formula>
    </cfRule>
    <cfRule type="cellIs" dxfId="2226" priority="53" operator="equal">
      <formula>"LCP"</formula>
    </cfRule>
  </conditionalFormatting>
  <conditionalFormatting sqref="A26">
    <cfRule type="cellIs" dxfId="2225" priority="49" operator="equal">
      <formula>"Receiving"</formula>
    </cfRule>
  </conditionalFormatting>
  <conditionalFormatting sqref="A84">
    <cfRule type="cellIs" dxfId="2224" priority="48" operator="equal">
      <formula>"SLC"</formula>
    </cfRule>
  </conditionalFormatting>
  <conditionalFormatting sqref="A84">
    <cfRule type="cellIs" dxfId="2223" priority="44" operator="equal">
      <formula>"IDF"</formula>
    </cfRule>
    <cfRule type="cellIs" dxfId="2222" priority="45" operator="equal">
      <formula>"Costco"</formula>
    </cfRule>
    <cfRule type="cellIs" dxfId="2221" priority="46" operator="equal">
      <formula>"Gutzy"</formula>
    </cfRule>
    <cfRule type="cellIs" dxfId="2220" priority="47" operator="equal">
      <formula>"LCP"</formula>
    </cfRule>
  </conditionalFormatting>
  <conditionalFormatting sqref="A84">
    <cfRule type="cellIs" dxfId="2219" priority="43" operator="equal">
      <formula>"Receiving"</formula>
    </cfRule>
  </conditionalFormatting>
  <conditionalFormatting sqref="A5:A14">
    <cfRule type="cellIs" dxfId="2218" priority="42" operator="equal">
      <formula>"SLC"</formula>
    </cfRule>
  </conditionalFormatting>
  <conditionalFormatting sqref="A5:A14">
    <cfRule type="cellIs" dxfId="2217" priority="38" operator="equal">
      <formula>"IDF"</formula>
    </cfRule>
    <cfRule type="cellIs" dxfId="2216" priority="39" operator="equal">
      <formula>"Costco"</formula>
    </cfRule>
    <cfRule type="cellIs" dxfId="2215" priority="40" operator="equal">
      <formula>"Gutzy"</formula>
    </cfRule>
    <cfRule type="cellIs" dxfId="2214" priority="41" operator="equal">
      <formula>"LCP"</formula>
    </cfRule>
  </conditionalFormatting>
  <conditionalFormatting sqref="A5:A14">
    <cfRule type="cellIs" dxfId="2213" priority="37" operator="equal">
      <formula>"Receiving"</formula>
    </cfRule>
  </conditionalFormatting>
  <conditionalFormatting sqref="J25">
    <cfRule type="cellIs" dxfId="2212" priority="36" operator="equal">
      <formula>"SLC"</formula>
    </cfRule>
  </conditionalFormatting>
  <conditionalFormatting sqref="J25">
    <cfRule type="cellIs" dxfId="2211" priority="32" operator="equal">
      <formula>"IDF"</formula>
    </cfRule>
    <cfRule type="cellIs" dxfId="2210" priority="33" operator="equal">
      <formula>"Costco"</formula>
    </cfRule>
    <cfRule type="cellIs" dxfId="2209" priority="34" operator="equal">
      <formula>"Gutzy"</formula>
    </cfRule>
    <cfRule type="cellIs" dxfId="2208" priority="35" operator="equal">
      <formula>"LCP"</formula>
    </cfRule>
  </conditionalFormatting>
  <conditionalFormatting sqref="J25">
    <cfRule type="cellIs" dxfId="2207" priority="31" operator="equal">
      <formula>"Receiving"</formula>
    </cfRule>
  </conditionalFormatting>
  <conditionalFormatting sqref="A55">
    <cfRule type="cellIs" dxfId="2206" priority="30" operator="equal">
      <formula>"SLC"</formula>
    </cfRule>
  </conditionalFormatting>
  <conditionalFormatting sqref="A55">
    <cfRule type="cellIs" dxfId="2205" priority="26" operator="equal">
      <formula>"IDF"</formula>
    </cfRule>
    <cfRule type="cellIs" dxfId="2204" priority="27" operator="equal">
      <formula>"Costco"</formula>
    </cfRule>
    <cfRule type="cellIs" dxfId="2203" priority="28" operator="equal">
      <formula>"Gutzy"</formula>
    </cfRule>
    <cfRule type="cellIs" dxfId="2202" priority="29" operator="equal">
      <formula>"LCP"</formula>
    </cfRule>
  </conditionalFormatting>
  <conditionalFormatting sqref="A55">
    <cfRule type="cellIs" dxfId="2201" priority="25" operator="equal">
      <formula>"Receiving"</formula>
    </cfRule>
  </conditionalFormatting>
  <conditionalFormatting sqref="A83">
    <cfRule type="cellIs" dxfId="2200" priority="24" operator="equal">
      <formula>"SLC"</formula>
    </cfRule>
  </conditionalFormatting>
  <conditionalFormatting sqref="A83">
    <cfRule type="cellIs" dxfId="2199" priority="20" operator="equal">
      <formula>"IDF"</formula>
    </cfRule>
    <cfRule type="cellIs" dxfId="2198" priority="21" operator="equal">
      <formula>"Costco"</formula>
    </cfRule>
    <cfRule type="cellIs" dxfId="2197" priority="22" operator="equal">
      <formula>"Gutzy"</formula>
    </cfRule>
    <cfRule type="cellIs" dxfId="2196" priority="23" operator="equal">
      <formula>"LCP"</formula>
    </cfRule>
  </conditionalFormatting>
  <conditionalFormatting sqref="A83">
    <cfRule type="cellIs" dxfId="2195" priority="19" operator="equal">
      <formula>"Receiving"</formula>
    </cfRule>
  </conditionalFormatting>
  <conditionalFormatting sqref="J55 J58">
    <cfRule type="cellIs" dxfId="2194" priority="18" operator="equal">
      <formula>"SLC"</formula>
    </cfRule>
  </conditionalFormatting>
  <conditionalFormatting sqref="J55 J58">
    <cfRule type="cellIs" dxfId="2193" priority="14" operator="equal">
      <formula>"IDF"</formula>
    </cfRule>
    <cfRule type="cellIs" dxfId="2192" priority="15" operator="equal">
      <formula>"Costco"</formula>
    </cfRule>
    <cfRule type="cellIs" dxfId="2191" priority="16" operator="equal">
      <formula>"Gutzy"</formula>
    </cfRule>
    <cfRule type="cellIs" dxfId="2190" priority="17" operator="equal">
      <formula>"LCP"</formula>
    </cfRule>
  </conditionalFormatting>
  <conditionalFormatting sqref="J55 J58">
    <cfRule type="cellIs" dxfId="2189" priority="13" operator="equal">
      <formula>"Receiving"</formula>
    </cfRule>
  </conditionalFormatting>
  <conditionalFormatting sqref="J53 J56">
    <cfRule type="cellIs" dxfId="2188" priority="12" operator="equal">
      <formula>"SLC"</formula>
    </cfRule>
  </conditionalFormatting>
  <conditionalFormatting sqref="J53 J56">
    <cfRule type="cellIs" dxfId="2187" priority="8" operator="equal">
      <formula>"IDF"</formula>
    </cfRule>
    <cfRule type="cellIs" dxfId="2186" priority="9" operator="equal">
      <formula>"Costco"</formula>
    </cfRule>
    <cfRule type="cellIs" dxfId="2185" priority="10" operator="equal">
      <formula>"Gutzy"</formula>
    </cfRule>
    <cfRule type="cellIs" dxfId="2184" priority="11" operator="equal">
      <formula>"LCP"</formula>
    </cfRule>
  </conditionalFormatting>
  <conditionalFormatting sqref="J53 J56">
    <cfRule type="cellIs" dxfId="2183" priority="7" operator="equal">
      <formula>"Receiving"</formula>
    </cfRule>
  </conditionalFormatting>
  <conditionalFormatting sqref="J54 J57">
    <cfRule type="cellIs" dxfId="2182" priority="6" operator="equal">
      <formula>"SLC"</formula>
    </cfRule>
  </conditionalFormatting>
  <conditionalFormatting sqref="J54 J57">
    <cfRule type="cellIs" dxfId="2181" priority="2" operator="equal">
      <formula>"IDF"</formula>
    </cfRule>
    <cfRule type="cellIs" dxfId="2180" priority="3" operator="equal">
      <formula>"Costco"</formula>
    </cfRule>
    <cfRule type="cellIs" dxfId="2179" priority="4" operator="equal">
      <formula>"Gutzy"</formula>
    </cfRule>
    <cfRule type="cellIs" dxfId="2178" priority="5" operator="equal">
      <formula>"LCP"</formula>
    </cfRule>
  </conditionalFormatting>
  <conditionalFormatting sqref="J54 J57">
    <cfRule type="cellIs" dxfId="2177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958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58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F7629E-B869-4E1F-B6E9-ED7A81626AE5}">
          <x14:formula1>
            <xm:f>Lists!$A$1:$A$52</xm:f>
          </x14:formula1>
          <xm:sqref>C1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70F61-4378-4903-BBAC-9B703985F6DE}">
  <sheetPr codeName="Sheet238">
    <tabColor rgb="FFFF0000"/>
    <pageSetUpPr fitToPage="1"/>
  </sheetPr>
  <dimension ref="A1:BC273"/>
  <sheetViews>
    <sheetView topLeftCell="A45" zoomScale="90" zoomScaleNormal="90" zoomScaleSheetLayoutView="37" workbookViewId="0">
      <selection activeCell="Z63" sqref="Z6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298</v>
      </c>
    </row>
    <row r="2" spans="1:36" ht="8.25" customHeight="1" thickBot="1" x14ac:dyDescent="0.3"/>
    <row r="3" spans="1:36" ht="16.5" thickBot="1" x14ac:dyDescent="0.3">
      <c r="A3" s="476">
        <f>VLOOKUP(C1,Lists!A1:B52,2)</f>
        <v>46033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46034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46035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32824</v>
      </c>
      <c r="C5" s="137">
        <v>73346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32833</v>
      </c>
      <c r="L5" s="137">
        <v>73673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32849</v>
      </c>
      <c r="U5" s="137">
        <v>73815</v>
      </c>
      <c r="V5" s="137"/>
      <c r="W5" s="128" t="s">
        <v>69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32825</v>
      </c>
      <c r="C6" s="128">
        <v>73295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32834</v>
      </c>
      <c r="L6" s="128">
        <v>73795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32850</v>
      </c>
      <c r="U6" s="148">
        <v>73816</v>
      </c>
      <c r="V6" s="128"/>
      <c r="W6" s="128" t="s">
        <v>89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32826</v>
      </c>
      <c r="C7" s="128">
        <v>73296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32835</v>
      </c>
      <c r="L7" s="128">
        <v>73805</v>
      </c>
      <c r="M7" s="128"/>
      <c r="N7" s="128" t="s">
        <v>73</v>
      </c>
      <c r="O7" s="142"/>
      <c r="P7" s="302"/>
      <c r="Q7" s="142"/>
      <c r="R7" s="311"/>
      <c r="S7" s="145" t="s">
        <v>19</v>
      </c>
      <c r="T7" s="205">
        <v>32851</v>
      </c>
      <c r="U7" s="128">
        <v>73817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32827</v>
      </c>
      <c r="C8" s="128">
        <v>73297</v>
      </c>
      <c r="D8" s="128"/>
      <c r="E8" s="128" t="s">
        <v>69</v>
      </c>
      <c r="F8" s="142"/>
      <c r="G8" s="302"/>
      <c r="H8" s="142"/>
      <c r="I8" s="312"/>
      <c r="J8" s="145" t="s">
        <v>19</v>
      </c>
      <c r="K8" s="205">
        <v>32836</v>
      </c>
      <c r="L8" s="128">
        <v>73806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32852</v>
      </c>
      <c r="U8" s="128">
        <v>73818</v>
      </c>
      <c r="V8" s="128"/>
      <c r="W8" s="128" t="s">
        <v>62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32828</v>
      </c>
      <c r="C9" s="128">
        <v>73298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32837</v>
      </c>
      <c r="L9" s="128">
        <v>73807</v>
      </c>
      <c r="M9" s="128"/>
      <c r="N9" s="128" t="s">
        <v>62</v>
      </c>
      <c r="O9" s="142"/>
      <c r="P9" s="302"/>
      <c r="Q9" s="142"/>
      <c r="R9" s="311"/>
      <c r="S9" s="145" t="s">
        <v>19</v>
      </c>
      <c r="T9" s="205">
        <v>32853</v>
      </c>
      <c r="U9" s="128">
        <v>73819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32829</v>
      </c>
      <c r="C10" s="128">
        <v>73299</v>
      </c>
      <c r="D10" s="128"/>
      <c r="E10" s="128" t="s">
        <v>70</v>
      </c>
      <c r="F10" s="142"/>
      <c r="G10" s="302"/>
      <c r="H10" s="142"/>
      <c r="I10" s="311"/>
      <c r="J10" s="145" t="s">
        <v>19</v>
      </c>
      <c r="K10" s="205">
        <v>32838</v>
      </c>
      <c r="L10" s="128">
        <v>73808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32854</v>
      </c>
      <c r="U10" s="128">
        <v>73820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32830</v>
      </c>
      <c r="C11" s="128">
        <v>73301</v>
      </c>
      <c r="D11" s="128"/>
      <c r="E11" s="128" t="s">
        <v>72</v>
      </c>
      <c r="F11" s="142"/>
      <c r="G11" s="302"/>
      <c r="H11" s="142"/>
      <c r="I11" s="311"/>
      <c r="J11" s="145" t="s">
        <v>19</v>
      </c>
      <c r="K11" s="205">
        <v>32839</v>
      </c>
      <c r="L11" s="128">
        <v>73809</v>
      </c>
      <c r="M11" s="128"/>
      <c r="N11" s="128" t="s">
        <v>62</v>
      </c>
      <c r="O11" s="142"/>
      <c r="P11" s="302"/>
      <c r="Q11" s="142"/>
      <c r="R11" s="311"/>
      <c r="S11" s="145" t="s">
        <v>19</v>
      </c>
      <c r="T11" s="205">
        <v>32855</v>
      </c>
      <c r="U11" s="128">
        <v>73821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22</v>
      </c>
      <c r="B12" s="205">
        <v>32831</v>
      </c>
      <c r="C12" s="128">
        <v>4501340294</v>
      </c>
      <c r="D12" s="128"/>
      <c r="E12" s="128"/>
      <c r="F12" s="142"/>
      <c r="G12" s="302"/>
      <c r="H12" s="142"/>
      <c r="I12" s="311"/>
      <c r="J12" s="145" t="s">
        <v>19</v>
      </c>
      <c r="K12" s="205">
        <v>32840</v>
      </c>
      <c r="L12" s="128">
        <v>73810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32856</v>
      </c>
      <c r="U12" s="128">
        <v>73822</v>
      </c>
      <c r="V12" s="128"/>
      <c r="W12" s="128" t="s">
        <v>89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205">
        <v>32832</v>
      </c>
      <c r="C13" s="128">
        <v>4501340316</v>
      </c>
      <c r="D13" s="128"/>
      <c r="E13" s="128"/>
      <c r="F13" s="142"/>
      <c r="G13" s="302"/>
      <c r="H13" s="142"/>
      <c r="I13" s="311"/>
      <c r="J13" s="145" t="s">
        <v>19</v>
      </c>
      <c r="K13" s="205">
        <v>32841</v>
      </c>
      <c r="L13" s="128">
        <v>73811</v>
      </c>
      <c r="M13" s="128"/>
      <c r="N13" s="128" t="s">
        <v>70</v>
      </c>
      <c r="O13" s="142"/>
      <c r="P13" s="302"/>
      <c r="Q13" s="142"/>
      <c r="R13" s="311"/>
      <c r="S13" s="145" t="s">
        <v>19</v>
      </c>
      <c r="T13" s="205">
        <v>32857</v>
      </c>
      <c r="U13" s="128">
        <v>73823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 t="s">
        <v>19</v>
      </c>
      <c r="K14" s="205">
        <v>32842</v>
      </c>
      <c r="L14" s="128">
        <v>73812</v>
      </c>
      <c r="M14" s="128"/>
      <c r="N14" s="128" t="s">
        <v>72</v>
      </c>
      <c r="O14" s="142"/>
      <c r="P14" s="302"/>
      <c r="Q14" s="142"/>
      <c r="R14" s="311"/>
      <c r="S14" s="145" t="s">
        <v>19</v>
      </c>
      <c r="T14" s="205">
        <v>32858</v>
      </c>
      <c r="U14" s="128">
        <v>73824</v>
      </c>
      <c r="V14" s="128"/>
      <c r="W14" s="128" t="s">
        <v>89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 t="s">
        <v>19</v>
      </c>
      <c r="K15" s="205">
        <v>32843</v>
      </c>
      <c r="L15" s="128">
        <v>73813</v>
      </c>
      <c r="M15" s="128"/>
      <c r="N15" s="128" t="s">
        <v>72</v>
      </c>
      <c r="O15" s="142"/>
      <c r="P15" s="302"/>
      <c r="Q15" s="142"/>
      <c r="R15" s="311"/>
      <c r="S15" s="145" t="s">
        <v>19</v>
      </c>
      <c r="T15" s="205">
        <v>32859</v>
      </c>
      <c r="U15" s="128">
        <v>73825</v>
      </c>
      <c r="V15" s="128"/>
      <c r="W15" s="128" t="s">
        <v>70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 t="s">
        <v>19</v>
      </c>
      <c r="K16" s="205">
        <v>32844</v>
      </c>
      <c r="L16" s="148">
        <v>73814</v>
      </c>
      <c r="M16" s="128"/>
      <c r="N16" s="128" t="s">
        <v>71</v>
      </c>
      <c r="O16" s="142"/>
      <c r="P16" s="302"/>
      <c r="Q16" s="142"/>
      <c r="R16" s="311"/>
      <c r="S16" s="145" t="s">
        <v>19</v>
      </c>
      <c r="T16" s="205">
        <v>32860</v>
      </c>
      <c r="U16" s="128">
        <v>73826</v>
      </c>
      <c r="V16" s="128"/>
      <c r="W16" s="128" t="s">
        <v>72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20</v>
      </c>
      <c r="K17" s="205">
        <v>32845</v>
      </c>
      <c r="L17" s="128">
        <v>73675</v>
      </c>
      <c r="M17" s="128"/>
      <c r="N17" s="128" t="s">
        <v>62</v>
      </c>
      <c r="O17" s="142"/>
      <c r="P17" s="302"/>
      <c r="Q17" s="142"/>
      <c r="R17" s="311"/>
      <c r="S17" s="145" t="s">
        <v>19</v>
      </c>
      <c r="T17" s="205">
        <v>32861</v>
      </c>
      <c r="U17" s="128">
        <v>73827</v>
      </c>
      <c r="V17" s="128"/>
      <c r="W17" s="128" t="s">
        <v>71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20</v>
      </c>
      <c r="K18" s="205">
        <v>32846</v>
      </c>
      <c r="L18" s="128">
        <v>73797</v>
      </c>
      <c r="M18" s="128"/>
      <c r="N18" s="128" t="s">
        <v>62</v>
      </c>
      <c r="O18" s="142"/>
      <c r="P18" s="302"/>
      <c r="Q18" s="142"/>
      <c r="R18" s="311"/>
      <c r="S18" s="145" t="s">
        <v>20</v>
      </c>
      <c r="T18" s="205">
        <v>32862</v>
      </c>
      <c r="U18" s="128">
        <v>73798</v>
      </c>
      <c r="V18" s="128"/>
      <c r="W18" s="128" t="s">
        <v>89</v>
      </c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J19" s="311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 t="s">
        <v>12</v>
      </c>
      <c r="B23" s="128">
        <v>30039447</v>
      </c>
      <c r="C23" s="128" t="s">
        <v>13</v>
      </c>
      <c r="D23" s="128"/>
      <c r="E23" s="128"/>
      <c r="F23" s="142" t="s">
        <v>78</v>
      </c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 t="s">
        <v>12</v>
      </c>
      <c r="B24" s="128">
        <v>30039434</v>
      </c>
      <c r="C24" s="128" t="s">
        <v>77</v>
      </c>
      <c r="D24" s="128">
        <v>754842</v>
      </c>
      <c r="E24" s="128"/>
      <c r="F24" s="162" t="s">
        <v>66</v>
      </c>
      <c r="G24" s="128"/>
      <c r="H24" s="142"/>
      <c r="I24" s="311"/>
      <c r="J24" s="152"/>
      <c r="K24" s="141"/>
      <c r="L24" s="154"/>
      <c r="M24" s="141"/>
      <c r="N24" s="141"/>
      <c r="O24" s="142"/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207">
        <v>30039453</v>
      </c>
      <c r="L25" s="154" t="s">
        <v>13</v>
      </c>
      <c r="M25" s="141"/>
      <c r="N25" s="141"/>
      <c r="O25" s="143" t="s">
        <v>65</v>
      </c>
      <c r="P25" s="304"/>
      <c r="Q25" s="143"/>
      <c r="R25" s="316"/>
      <c r="S25" s="145" t="s">
        <v>12</v>
      </c>
      <c r="T25" s="148">
        <v>30039452</v>
      </c>
      <c r="U25" s="153" t="s">
        <v>13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207">
        <v>30039100</v>
      </c>
      <c r="L26" s="154" t="s">
        <v>299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148">
        <v>30039364</v>
      </c>
      <c r="U26" s="153" t="s">
        <v>94</v>
      </c>
      <c r="V26" s="128"/>
      <c r="W26" s="128"/>
      <c r="X26" s="142" t="s">
        <v>14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05">
        <v>30039359</v>
      </c>
      <c r="L27" s="153" t="s">
        <v>300</v>
      </c>
      <c r="M27" s="128"/>
      <c r="N27" s="128"/>
      <c r="O27" s="142" t="s">
        <v>64</v>
      </c>
      <c r="P27" s="302"/>
      <c r="Q27" s="142"/>
      <c r="R27" s="311"/>
      <c r="S27" s="145" t="s">
        <v>12</v>
      </c>
      <c r="T27" s="128">
        <v>30039354</v>
      </c>
      <c r="U27" s="148" t="s">
        <v>81</v>
      </c>
      <c r="V27" s="128"/>
      <c r="W27" s="128"/>
      <c r="X27" s="142"/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128">
        <v>30039353</v>
      </c>
      <c r="L28" s="148" t="s">
        <v>81</v>
      </c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46036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46037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46038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32863</v>
      </c>
      <c r="C34" s="137">
        <v>73753</v>
      </c>
      <c r="D34" s="137"/>
      <c r="E34" s="137" t="s">
        <v>69</v>
      </c>
      <c r="F34" s="142"/>
      <c r="G34" s="304"/>
      <c r="H34" s="143"/>
      <c r="I34" s="310"/>
      <c r="J34" s="135" t="s">
        <v>19</v>
      </c>
      <c r="K34" s="207">
        <v>32879</v>
      </c>
      <c r="L34" s="137">
        <v>73755</v>
      </c>
      <c r="M34" s="137"/>
      <c r="N34" s="137" t="s">
        <v>62</v>
      </c>
      <c r="O34" s="142"/>
      <c r="P34" s="304"/>
      <c r="Q34" s="143"/>
      <c r="R34" s="310"/>
      <c r="S34" s="135" t="s">
        <v>19</v>
      </c>
      <c r="T34" s="207">
        <v>32895</v>
      </c>
      <c r="U34" s="137">
        <v>73766</v>
      </c>
      <c r="V34" s="137"/>
      <c r="W34" s="137" t="s">
        <v>69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32864</v>
      </c>
      <c r="C35" s="128">
        <v>73754</v>
      </c>
      <c r="D35" s="128"/>
      <c r="E35" s="128" t="s">
        <v>69</v>
      </c>
      <c r="F35" s="142"/>
      <c r="G35" s="302"/>
      <c r="H35" s="142"/>
      <c r="I35" s="311"/>
      <c r="J35" s="145" t="s">
        <v>19</v>
      </c>
      <c r="K35" s="205">
        <v>32880</v>
      </c>
      <c r="L35" s="128">
        <v>73756</v>
      </c>
      <c r="M35" s="128"/>
      <c r="N35" s="128" t="s">
        <v>69</v>
      </c>
      <c r="O35" s="142"/>
      <c r="P35" s="302"/>
      <c r="Q35" s="142"/>
      <c r="R35" s="311"/>
      <c r="S35" s="145" t="s">
        <v>19</v>
      </c>
      <c r="T35" s="205">
        <v>32896</v>
      </c>
      <c r="U35" s="128">
        <v>73767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32865</v>
      </c>
      <c r="C36" s="128">
        <v>73796</v>
      </c>
      <c r="D36" s="128"/>
      <c r="E36" s="128" t="s">
        <v>73</v>
      </c>
      <c r="F36" s="142"/>
      <c r="G36" s="302"/>
      <c r="H36" s="142"/>
      <c r="I36" s="311"/>
      <c r="J36" s="145" t="s">
        <v>19</v>
      </c>
      <c r="K36" s="205">
        <v>32881</v>
      </c>
      <c r="L36" s="128">
        <v>73757</v>
      </c>
      <c r="M36" s="128"/>
      <c r="N36" s="128" t="s">
        <v>73</v>
      </c>
      <c r="O36" s="142"/>
      <c r="P36" s="302"/>
      <c r="Q36" s="142"/>
      <c r="R36" s="311"/>
      <c r="S36" s="145" t="s">
        <v>19</v>
      </c>
      <c r="T36" s="205">
        <v>32897</v>
      </c>
      <c r="U36" s="128">
        <v>73768</v>
      </c>
      <c r="V36" s="128"/>
      <c r="W36" s="128" t="s">
        <v>62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32866</v>
      </c>
      <c r="C37" s="128">
        <v>73828</v>
      </c>
      <c r="D37" s="128"/>
      <c r="E37" s="128" t="s">
        <v>89</v>
      </c>
      <c r="F37" s="142"/>
      <c r="G37" s="302"/>
      <c r="H37" s="142"/>
      <c r="I37" s="311"/>
      <c r="J37" s="145" t="s">
        <v>19</v>
      </c>
      <c r="K37" s="205">
        <v>32882</v>
      </c>
      <c r="L37" s="128">
        <v>73758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32898</v>
      </c>
      <c r="U37" s="128">
        <v>73769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32867</v>
      </c>
      <c r="C38" s="128">
        <v>73829</v>
      </c>
      <c r="D38" s="128"/>
      <c r="E38" s="128" t="s">
        <v>73</v>
      </c>
      <c r="F38" s="142"/>
      <c r="G38" s="302"/>
      <c r="H38" s="142"/>
      <c r="I38" s="311"/>
      <c r="J38" s="145" t="s">
        <v>19</v>
      </c>
      <c r="K38" s="205">
        <v>32883</v>
      </c>
      <c r="L38" s="128">
        <v>73759</v>
      </c>
      <c r="M38" s="128"/>
      <c r="N38" s="128" t="s">
        <v>73</v>
      </c>
      <c r="O38" s="142"/>
      <c r="P38" s="302"/>
      <c r="Q38" s="142"/>
      <c r="R38" s="311"/>
      <c r="S38" s="145" t="s">
        <v>19</v>
      </c>
      <c r="T38" s="205">
        <v>32899</v>
      </c>
      <c r="U38" s="128">
        <v>73770</v>
      </c>
      <c r="V38" s="128"/>
      <c r="W38" s="128" t="s">
        <v>89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32868</v>
      </c>
      <c r="C39" s="128">
        <v>73830</v>
      </c>
      <c r="D39" s="128"/>
      <c r="E39" s="128" t="s">
        <v>70</v>
      </c>
      <c r="F39" s="142"/>
      <c r="G39" s="302"/>
      <c r="H39" s="142"/>
      <c r="I39" s="311"/>
      <c r="J39" s="145" t="s">
        <v>19</v>
      </c>
      <c r="K39" s="205">
        <v>32884</v>
      </c>
      <c r="L39" s="128">
        <v>73760</v>
      </c>
      <c r="M39" s="128"/>
      <c r="N39" s="128" t="s">
        <v>70</v>
      </c>
      <c r="O39" s="142"/>
      <c r="P39" s="302"/>
      <c r="Q39" s="142"/>
      <c r="R39" s="311"/>
      <c r="S39" s="145" t="s">
        <v>19</v>
      </c>
      <c r="T39" s="205">
        <v>32900</v>
      </c>
      <c r="U39" s="128">
        <v>73771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32869</v>
      </c>
      <c r="C40" s="128">
        <v>73831</v>
      </c>
      <c r="D40" s="128"/>
      <c r="E40" s="128" t="s">
        <v>70</v>
      </c>
      <c r="F40" s="142"/>
      <c r="G40" s="302"/>
      <c r="H40" s="142"/>
      <c r="I40" s="311"/>
      <c r="J40" s="145" t="s">
        <v>19</v>
      </c>
      <c r="K40" s="205">
        <v>32885</v>
      </c>
      <c r="L40" s="128">
        <v>73761</v>
      </c>
      <c r="M40" s="128"/>
      <c r="N40" s="128" t="s">
        <v>62</v>
      </c>
      <c r="O40" s="142"/>
      <c r="P40" s="302"/>
      <c r="Q40" s="142"/>
      <c r="R40" s="311"/>
      <c r="S40" s="145" t="s">
        <v>19</v>
      </c>
      <c r="T40" s="205">
        <v>32901</v>
      </c>
      <c r="U40" s="128">
        <v>73772</v>
      </c>
      <c r="V40" s="128"/>
      <c r="W40" s="128" t="s">
        <v>89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32870</v>
      </c>
      <c r="C41" s="128">
        <v>73832</v>
      </c>
      <c r="D41" s="128"/>
      <c r="E41" s="128" t="s">
        <v>70</v>
      </c>
      <c r="F41" s="142"/>
      <c r="G41" s="302"/>
      <c r="H41" s="142"/>
      <c r="I41" s="311"/>
      <c r="J41" s="145" t="s">
        <v>19</v>
      </c>
      <c r="K41" s="205">
        <v>32886</v>
      </c>
      <c r="L41" s="128">
        <v>73762</v>
      </c>
      <c r="M41" s="128"/>
      <c r="N41" s="128" t="s">
        <v>62</v>
      </c>
      <c r="O41" s="142"/>
      <c r="P41" s="302"/>
      <c r="Q41" s="142"/>
      <c r="R41" s="311"/>
      <c r="S41" s="145" t="s">
        <v>19</v>
      </c>
      <c r="T41" s="205">
        <v>32902</v>
      </c>
      <c r="U41" s="128">
        <v>73773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32871</v>
      </c>
      <c r="C42" s="128">
        <v>73833</v>
      </c>
      <c r="D42" s="128"/>
      <c r="E42" s="128" t="s">
        <v>72</v>
      </c>
      <c r="F42" s="142"/>
      <c r="G42" s="302"/>
      <c r="H42" s="142"/>
      <c r="I42" s="311"/>
      <c r="J42" s="145" t="s">
        <v>19</v>
      </c>
      <c r="K42" s="205">
        <v>32887</v>
      </c>
      <c r="L42" s="128">
        <v>73763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32903</v>
      </c>
      <c r="U42" s="128">
        <v>73774</v>
      </c>
      <c r="V42" s="128"/>
      <c r="W42" s="128" t="s">
        <v>70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45">
        <v>32872</v>
      </c>
      <c r="C43" s="128">
        <v>73834</v>
      </c>
      <c r="D43" s="128"/>
      <c r="E43" s="128" t="s">
        <v>89</v>
      </c>
      <c r="F43" s="142"/>
      <c r="G43" s="302"/>
      <c r="H43" s="142"/>
      <c r="I43" s="309">
        <v>46037</v>
      </c>
      <c r="J43" s="145" t="s">
        <v>19</v>
      </c>
      <c r="K43" s="205">
        <v>32888</v>
      </c>
      <c r="L43" s="128">
        <v>73764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32904</v>
      </c>
      <c r="U43" s="128">
        <v>73775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45">
        <v>32873</v>
      </c>
      <c r="C44" s="128">
        <v>73835</v>
      </c>
      <c r="D44" s="128"/>
      <c r="E44" s="128" t="s">
        <v>89</v>
      </c>
      <c r="F44" s="142"/>
      <c r="G44" s="302"/>
      <c r="H44" s="142"/>
      <c r="I44" s="309">
        <v>46037</v>
      </c>
      <c r="J44" s="145" t="s">
        <v>19</v>
      </c>
      <c r="K44" s="205">
        <v>32889</v>
      </c>
      <c r="L44" s="128">
        <v>73765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32905</v>
      </c>
      <c r="U44" s="128">
        <v>73776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32874</v>
      </c>
      <c r="C45" s="148">
        <v>73836</v>
      </c>
      <c r="D45" s="128"/>
      <c r="E45" s="128" t="s">
        <v>72</v>
      </c>
      <c r="F45" s="142"/>
      <c r="G45" s="302"/>
      <c r="H45" s="142"/>
      <c r="I45" s="311"/>
      <c r="J45" s="145" t="s">
        <v>20</v>
      </c>
      <c r="K45" s="205">
        <v>32890</v>
      </c>
      <c r="L45" s="148">
        <v>73799</v>
      </c>
      <c r="M45" s="128"/>
      <c r="N45" s="128" t="s">
        <v>62</v>
      </c>
      <c r="O45" s="142"/>
      <c r="P45" s="302"/>
      <c r="Q45" s="142"/>
      <c r="R45" s="311"/>
      <c r="S45" s="145" t="s">
        <v>20</v>
      </c>
      <c r="T45" s="205">
        <v>32906</v>
      </c>
      <c r="U45" s="148">
        <v>73801</v>
      </c>
      <c r="V45" s="128"/>
      <c r="W45" s="128" t="s">
        <v>62</v>
      </c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32875</v>
      </c>
      <c r="C46" s="128">
        <v>73837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05">
        <v>32891</v>
      </c>
      <c r="L46" s="128">
        <v>73800</v>
      </c>
      <c r="M46" s="128"/>
      <c r="N46" s="128" t="s">
        <v>62</v>
      </c>
      <c r="O46" s="142"/>
      <c r="P46" s="302"/>
      <c r="Q46" s="142"/>
      <c r="R46" s="311"/>
      <c r="S46" s="145" t="s">
        <v>20</v>
      </c>
      <c r="T46" s="205">
        <v>32907</v>
      </c>
      <c r="U46" s="128">
        <v>73802</v>
      </c>
      <c r="V46" s="128"/>
      <c r="W46" s="128" t="s">
        <v>62</v>
      </c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19</v>
      </c>
      <c r="B47" s="205">
        <v>32876</v>
      </c>
      <c r="C47" s="128">
        <v>73838</v>
      </c>
      <c r="D47" s="128"/>
      <c r="E47" s="128" t="s">
        <v>115</v>
      </c>
      <c r="F47" s="142"/>
      <c r="G47" s="302"/>
      <c r="H47" s="142"/>
      <c r="I47" s="311"/>
      <c r="J47" s="145" t="s">
        <v>22</v>
      </c>
      <c r="K47" s="205">
        <v>32892</v>
      </c>
      <c r="L47" s="128">
        <v>4501341427</v>
      </c>
      <c r="M47" s="128"/>
      <c r="N47" s="128"/>
      <c r="O47" s="142"/>
      <c r="P47" s="302"/>
      <c r="Q47" s="142"/>
      <c r="R47" s="311"/>
      <c r="S47" s="145" t="s">
        <v>22</v>
      </c>
      <c r="T47" s="205">
        <v>32908</v>
      </c>
      <c r="U47" s="128">
        <v>4501341616</v>
      </c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19</v>
      </c>
      <c r="B48" s="205">
        <v>32877</v>
      </c>
      <c r="C48" s="128">
        <v>73839</v>
      </c>
      <c r="D48" s="128"/>
      <c r="E48" s="128" t="s">
        <v>62</v>
      </c>
      <c r="F48" s="142"/>
      <c r="G48" s="302"/>
      <c r="H48" s="142"/>
      <c r="I48" s="311"/>
      <c r="J48" s="145" t="s">
        <v>22</v>
      </c>
      <c r="K48" s="205">
        <v>32893</v>
      </c>
      <c r="L48" s="128">
        <v>4501341428</v>
      </c>
      <c r="M48" s="128"/>
      <c r="N48" s="128"/>
      <c r="O48" s="142"/>
      <c r="P48" s="302"/>
      <c r="Q48" s="142"/>
      <c r="R48" s="311"/>
      <c r="S48" s="145" t="s">
        <v>22</v>
      </c>
      <c r="T48" s="205">
        <v>32909</v>
      </c>
      <c r="U48" s="128">
        <v>4501341617</v>
      </c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32878</v>
      </c>
      <c r="C49" s="148">
        <v>4501341033</v>
      </c>
      <c r="D49" s="128"/>
      <c r="E49" s="128"/>
      <c r="F49" s="142"/>
      <c r="G49" s="302"/>
      <c r="H49" s="142"/>
      <c r="I49" s="315"/>
      <c r="J49" s="145" t="s">
        <v>22</v>
      </c>
      <c r="K49" s="205">
        <v>32894</v>
      </c>
      <c r="L49" s="148">
        <v>4501341429</v>
      </c>
      <c r="M49" s="128"/>
      <c r="N49" s="128"/>
      <c r="O49" s="142"/>
      <c r="P49" s="302"/>
      <c r="Q49" s="142"/>
      <c r="R49" s="315"/>
      <c r="S49" s="145" t="s">
        <v>22</v>
      </c>
      <c r="T49" s="205">
        <v>32910</v>
      </c>
      <c r="U49" s="148">
        <v>4501341618</v>
      </c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/>
      <c r="T53" s="141"/>
      <c r="U53" s="154"/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251" t="s">
        <v>12</v>
      </c>
      <c r="B54" s="205">
        <v>30039355</v>
      </c>
      <c r="C54" s="153" t="s">
        <v>81</v>
      </c>
      <c r="D54" s="141"/>
      <c r="E54" s="141"/>
      <c r="F54" s="143"/>
      <c r="G54" s="304"/>
      <c r="H54" s="143"/>
      <c r="I54" s="316"/>
      <c r="J54" s="156" t="s">
        <v>12</v>
      </c>
      <c r="K54" s="207">
        <v>30039356</v>
      </c>
      <c r="L54" s="154" t="s">
        <v>81</v>
      </c>
      <c r="M54" s="141"/>
      <c r="N54" s="141"/>
      <c r="O54" s="143"/>
      <c r="P54" s="304"/>
      <c r="Q54" s="143"/>
      <c r="R54" s="316"/>
      <c r="S54" s="156" t="s">
        <v>12</v>
      </c>
      <c r="T54" s="141">
        <v>30039357</v>
      </c>
      <c r="U54" s="154" t="s">
        <v>81</v>
      </c>
      <c r="V54" s="141"/>
      <c r="W54" s="141"/>
      <c r="X54" s="143"/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30039435</v>
      </c>
      <c r="C55" s="154" t="s">
        <v>77</v>
      </c>
      <c r="D55" s="141"/>
      <c r="E55" s="141"/>
      <c r="F55" s="143" t="s">
        <v>16</v>
      </c>
      <c r="G55" s="304"/>
      <c r="H55" s="143"/>
      <c r="I55" s="316"/>
      <c r="J55" s="156" t="s">
        <v>12</v>
      </c>
      <c r="K55" s="207">
        <v>30039547</v>
      </c>
      <c r="L55" s="154" t="s">
        <v>13</v>
      </c>
      <c r="M55" s="141"/>
      <c r="N55" s="141"/>
      <c r="O55" s="143" t="s">
        <v>16</v>
      </c>
      <c r="P55" s="304"/>
      <c r="Q55" s="143"/>
      <c r="R55" s="316"/>
      <c r="S55" s="156" t="s">
        <v>12</v>
      </c>
      <c r="T55" s="141">
        <v>30039544</v>
      </c>
      <c r="U55" s="154" t="s">
        <v>13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30039616</v>
      </c>
      <c r="C56" s="153" t="s">
        <v>77</v>
      </c>
      <c r="D56" s="128"/>
      <c r="E56" s="128"/>
      <c r="F56" s="142" t="s">
        <v>17</v>
      </c>
      <c r="G56" s="302"/>
      <c r="H56" s="142"/>
      <c r="I56" s="311"/>
      <c r="J56" s="152" t="s">
        <v>12</v>
      </c>
      <c r="K56" s="205">
        <v>30039617</v>
      </c>
      <c r="L56" s="153" t="s">
        <v>77</v>
      </c>
      <c r="M56" s="128"/>
      <c r="N56" s="128"/>
      <c r="O56" s="162" t="s">
        <v>14</v>
      </c>
      <c r="Q56" s="142"/>
      <c r="R56" s="311"/>
      <c r="S56" s="145" t="s">
        <v>12</v>
      </c>
      <c r="T56" s="128">
        <v>30039426</v>
      </c>
      <c r="U56" s="153" t="s">
        <v>77</v>
      </c>
      <c r="V56" s="128"/>
      <c r="W56" s="128"/>
      <c r="X56" s="142" t="s">
        <v>16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56" t="s">
        <v>12</v>
      </c>
      <c r="K57" s="205">
        <v>30039436</v>
      </c>
      <c r="L57" s="148" t="s">
        <v>77</v>
      </c>
      <c r="M57" s="128"/>
      <c r="N57" s="128"/>
      <c r="O57" s="142" t="s">
        <v>17</v>
      </c>
      <c r="P57" s="302"/>
      <c r="Q57" s="142"/>
      <c r="R57" s="311"/>
      <c r="S57" s="145" t="s">
        <v>12</v>
      </c>
      <c r="T57" s="128">
        <v>30039542</v>
      </c>
      <c r="U57" s="148" t="s">
        <v>77</v>
      </c>
      <c r="V57" s="128"/>
      <c r="W57" s="128"/>
      <c r="X57" s="142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/>
      <c r="K58" s="299"/>
      <c r="L58" s="300"/>
      <c r="M58" s="299"/>
      <c r="N58" s="299"/>
      <c r="O58" s="297"/>
      <c r="P58" s="306"/>
      <c r="Q58" s="297"/>
      <c r="R58" s="313"/>
      <c r="S58" s="298" t="s">
        <v>12</v>
      </c>
      <c r="T58" s="299">
        <v>30039437</v>
      </c>
      <c r="U58" s="300" t="s">
        <v>77</v>
      </c>
      <c r="V58" s="299"/>
      <c r="W58" s="299"/>
      <c r="X58" s="297" t="s">
        <v>66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 t="s">
        <v>12</v>
      </c>
      <c r="T59" s="158">
        <v>30039609</v>
      </c>
      <c r="U59" s="158" t="s">
        <v>94</v>
      </c>
      <c r="V59" s="158"/>
      <c r="W59" s="158"/>
      <c r="X59" s="159" t="s">
        <v>64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46039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46033</v>
      </c>
      <c r="M61" s="173">
        <f t="shared" ref="M61:M66" si="0">COUNTIF($A$5:$A$30,N61)</f>
        <v>2</v>
      </c>
      <c r="N61" s="174" t="s">
        <v>18</v>
      </c>
      <c r="O61" s="505">
        <f>J3</f>
        <v>46034</v>
      </c>
      <c r="P61" s="173">
        <f t="shared" ref="P61:P66" si="1">COUNTIF($J$5:$J$30,Q61)</f>
        <v>4</v>
      </c>
      <c r="Q61" s="174" t="s">
        <v>18</v>
      </c>
      <c r="R61" s="508">
        <f>S3</f>
        <v>46035</v>
      </c>
      <c r="S61" s="173">
        <f t="shared" ref="S61:S66" si="2">COUNTIF($S$5:$S$30,T61)</f>
        <v>3</v>
      </c>
      <c r="T61" s="174" t="s">
        <v>18</v>
      </c>
      <c r="U61" s="511">
        <f>A32</f>
        <v>46036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32911</v>
      </c>
      <c r="C62" s="137">
        <v>73803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6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13</v>
      </c>
      <c r="T62" s="176" t="s">
        <v>19</v>
      </c>
      <c r="U62" s="512"/>
      <c r="V62" s="175">
        <f t="shared" si="3"/>
        <v>15</v>
      </c>
      <c r="W62" s="176" t="s">
        <v>19</v>
      </c>
    </row>
    <row r="63" spans="1:43" x14ac:dyDescent="0.25">
      <c r="A63" s="145" t="s">
        <v>19</v>
      </c>
      <c r="B63" s="205">
        <v>32912</v>
      </c>
      <c r="C63" s="128">
        <v>73777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2</v>
      </c>
      <c r="Q63" s="176" t="s">
        <v>20</v>
      </c>
      <c r="R63" s="509"/>
      <c r="S63" s="175">
        <f t="shared" si="2"/>
        <v>1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32913</v>
      </c>
      <c r="C64" s="128">
        <v>73778</v>
      </c>
      <c r="D64" s="128"/>
      <c r="E64" s="128" t="s">
        <v>70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32914</v>
      </c>
      <c r="C65" s="128">
        <v>73779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2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1</v>
      </c>
      <c r="W65" s="176" t="s">
        <v>22</v>
      </c>
    </row>
    <row r="66" spans="1:23" x14ac:dyDescent="0.25">
      <c r="A66" s="145" t="s">
        <v>19</v>
      </c>
      <c r="B66" s="205">
        <v>32915</v>
      </c>
      <c r="C66" s="128">
        <v>73780</v>
      </c>
      <c r="D66" s="128"/>
      <c r="E66" s="128" t="s">
        <v>62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32916</v>
      </c>
      <c r="C67" s="128">
        <v>73781</v>
      </c>
      <c r="D67" s="128"/>
      <c r="E67" s="128" t="s">
        <v>69</v>
      </c>
      <c r="F67" s="142"/>
      <c r="G67" s="302"/>
      <c r="H67" s="142"/>
      <c r="I67" s="311"/>
      <c r="L67" s="504"/>
      <c r="M67" s="177">
        <f>SUM(M61:M66)</f>
        <v>11</v>
      </c>
      <c r="N67" s="178" t="s">
        <v>24</v>
      </c>
      <c r="O67" s="507"/>
      <c r="P67" s="177">
        <f>SUM(P61:P66)</f>
        <v>18</v>
      </c>
      <c r="Q67" s="178" t="s">
        <v>24</v>
      </c>
      <c r="R67" s="510"/>
      <c r="S67" s="177">
        <f>SUM(S61:S66)</f>
        <v>17</v>
      </c>
      <c r="T67" s="178" t="s">
        <v>24</v>
      </c>
      <c r="U67" s="513"/>
      <c r="V67" s="177">
        <f>SUM(V61:V66)</f>
        <v>19</v>
      </c>
      <c r="W67" s="178" t="s">
        <v>24</v>
      </c>
    </row>
    <row r="68" spans="1:23" x14ac:dyDescent="0.25">
      <c r="A68" s="145" t="s">
        <v>19</v>
      </c>
      <c r="B68" s="205">
        <v>32917</v>
      </c>
      <c r="C68" s="128">
        <v>73782</v>
      </c>
      <c r="D68" s="128"/>
      <c r="E68" s="128" t="s">
        <v>62</v>
      </c>
      <c r="F68" s="142"/>
      <c r="G68" s="302"/>
      <c r="H68" s="142"/>
      <c r="I68" s="311"/>
    </row>
    <row r="69" spans="1:23" x14ac:dyDescent="0.25">
      <c r="A69" s="145" t="s">
        <v>19</v>
      </c>
      <c r="B69" s="205">
        <v>32918</v>
      </c>
      <c r="C69" s="128">
        <v>72783</v>
      </c>
      <c r="D69" s="128"/>
      <c r="E69" s="128" t="s">
        <v>69</v>
      </c>
      <c r="F69" s="142"/>
      <c r="G69" s="302"/>
      <c r="H69" s="142"/>
      <c r="I69" s="311"/>
    </row>
    <row r="70" spans="1:23" ht="16.5" thickBot="1" x14ac:dyDescent="0.3">
      <c r="A70" s="145" t="s">
        <v>19</v>
      </c>
      <c r="B70" s="205">
        <v>32919</v>
      </c>
      <c r="C70" s="128">
        <v>73784</v>
      </c>
      <c r="D70" s="128"/>
      <c r="E70" s="128" t="s">
        <v>62</v>
      </c>
      <c r="F70" s="142"/>
      <c r="G70" s="302"/>
      <c r="H70" s="142"/>
      <c r="I70" s="311"/>
    </row>
    <row r="71" spans="1:23" x14ac:dyDescent="0.25">
      <c r="A71" s="145" t="s">
        <v>19</v>
      </c>
      <c r="B71" s="205">
        <v>32920</v>
      </c>
      <c r="C71" s="128">
        <v>73785</v>
      </c>
      <c r="D71" s="128"/>
      <c r="E71" s="128" t="s">
        <v>71</v>
      </c>
      <c r="F71" s="142"/>
      <c r="G71" s="302"/>
      <c r="H71" s="142"/>
      <c r="I71" s="311"/>
      <c r="L71" s="514">
        <f>J32</f>
        <v>46037</v>
      </c>
      <c r="M71" s="173">
        <f t="shared" ref="M71:M76" si="4">COUNTIF($J$34:$J$59,N71)</f>
        <v>4</v>
      </c>
      <c r="N71" s="174" t="s">
        <v>18</v>
      </c>
      <c r="O71" s="517">
        <f>S32</f>
        <v>46038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5</v>
      </c>
      <c r="T71" s="174" t="s">
        <v>18</v>
      </c>
      <c r="U71" s="523" t="str">
        <f>C1</f>
        <v>WW03</v>
      </c>
      <c r="V71" s="173">
        <f>SUM(M61,P61,S61,V61,S71,P71,M71)</f>
        <v>27</v>
      </c>
      <c r="W71" s="174" t="s">
        <v>18</v>
      </c>
    </row>
    <row r="72" spans="1:23" x14ac:dyDescent="0.25">
      <c r="A72" s="145" t="s">
        <v>22</v>
      </c>
      <c r="B72" s="205">
        <v>32440</v>
      </c>
      <c r="C72" s="128">
        <v>4501341620</v>
      </c>
      <c r="D72" s="128"/>
      <c r="E72" s="128"/>
      <c r="F72" s="142"/>
      <c r="G72" s="302"/>
      <c r="H72" s="142"/>
      <c r="I72" s="311"/>
      <c r="L72" s="515"/>
      <c r="M72" s="175">
        <f t="shared" si="4"/>
        <v>11</v>
      </c>
      <c r="N72" s="176" t="s">
        <v>19</v>
      </c>
      <c r="O72" s="518"/>
      <c r="P72" s="175">
        <f>COUNTIF($S$34:$S$57,Q72)</f>
        <v>11</v>
      </c>
      <c r="Q72" s="176" t="s">
        <v>19</v>
      </c>
      <c r="R72" s="521"/>
      <c r="S72" s="175">
        <f t="shared" si="5"/>
        <v>9</v>
      </c>
      <c r="T72" s="176" t="s">
        <v>19</v>
      </c>
      <c r="U72" s="524"/>
      <c r="V72" s="175">
        <f>SUM(M62,P62,S62,V62,M72,P72,S72)</f>
        <v>77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9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1</v>
      </c>
      <c r="T75" s="176" t="s">
        <v>22</v>
      </c>
      <c r="U75" s="524"/>
      <c r="V75" s="175">
        <f>SUM(M65,P65,S65,V65,M75,P75,S75)</f>
        <v>10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20</v>
      </c>
      <c r="N77" s="178" t="s">
        <v>24</v>
      </c>
      <c r="O77" s="519"/>
      <c r="P77" s="177">
        <f>SUM(P71:P76)</f>
        <v>22</v>
      </c>
      <c r="Q77" s="178" t="s">
        <v>24</v>
      </c>
      <c r="R77" s="522"/>
      <c r="S77" s="177">
        <f>SUM(S71:S76)</f>
        <v>16</v>
      </c>
      <c r="T77" s="178" t="s">
        <v>24</v>
      </c>
      <c r="U77" s="525"/>
      <c r="V77" s="177">
        <f>SUM(V71:V76)</f>
        <v>123</v>
      </c>
      <c r="W77" s="178" t="s">
        <v>24</v>
      </c>
    </row>
    <row r="78" spans="1:23" x14ac:dyDescent="0.25">
      <c r="A78" s="152" t="s">
        <v>12</v>
      </c>
      <c r="B78" s="128">
        <v>30039640</v>
      </c>
      <c r="C78" s="128" t="s">
        <v>87</v>
      </c>
      <c r="D78" s="128"/>
      <c r="E78" s="128"/>
      <c r="F78" s="142" t="s">
        <v>16</v>
      </c>
      <c r="G78" s="302"/>
      <c r="H78" s="142"/>
      <c r="I78" s="311"/>
    </row>
    <row r="79" spans="1:23" x14ac:dyDescent="0.25">
      <c r="A79" s="152" t="s">
        <v>12</v>
      </c>
      <c r="B79" s="128">
        <v>30039442</v>
      </c>
      <c r="C79" s="153" t="s">
        <v>79</v>
      </c>
      <c r="D79" s="128"/>
      <c r="E79" s="128"/>
      <c r="F79" s="142"/>
      <c r="G79" s="302"/>
      <c r="H79" s="142"/>
      <c r="I79" s="315"/>
    </row>
    <row r="80" spans="1:23" x14ac:dyDescent="0.25">
      <c r="A80" s="152"/>
      <c r="B80" s="128"/>
      <c r="C80" s="153"/>
      <c r="D80" s="128"/>
      <c r="E80" s="128"/>
      <c r="F80" s="142"/>
      <c r="G80" s="302"/>
      <c r="H80" s="142"/>
      <c r="I80" s="311"/>
    </row>
    <row r="81" spans="1:10" x14ac:dyDescent="0.25">
      <c r="A81" s="152" t="s">
        <v>12</v>
      </c>
      <c r="B81" s="141">
        <v>30039444</v>
      </c>
      <c r="C81" s="154" t="s">
        <v>79</v>
      </c>
      <c r="D81" s="141"/>
      <c r="E81" s="141"/>
      <c r="F81" s="142" t="s">
        <v>17</v>
      </c>
      <c r="G81" s="304"/>
      <c r="H81" s="143"/>
      <c r="I81" s="316"/>
    </row>
    <row r="82" spans="1:10" x14ac:dyDescent="0.25">
      <c r="A82" s="156" t="s">
        <v>12</v>
      </c>
      <c r="B82" s="141">
        <v>30039661</v>
      </c>
      <c r="C82" s="154" t="s">
        <v>81</v>
      </c>
      <c r="D82" s="141"/>
      <c r="E82" s="141"/>
      <c r="F82" s="143"/>
      <c r="G82" s="304"/>
      <c r="H82" s="143"/>
      <c r="I82" s="316"/>
    </row>
    <row r="83" spans="1:10" x14ac:dyDescent="0.25">
      <c r="A83" s="156" t="s">
        <v>12</v>
      </c>
      <c r="B83" s="141">
        <v>30039618</v>
      </c>
      <c r="C83" s="154" t="s">
        <v>77</v>
      </c>
      <c r="D83" s="141"/>
      <c r="E83" s="141"/>
      <c r="F83" s="143"/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6</v>
      </c>
      <c r="D90" s="188">
        <f t="shared" si="6"/>
        <v>1</v>
      </c>
      <c r="E90" s="188">
        <f t="shared" si="6"/>
        <v>0</v>
      </c>
      <c r="F90" s="188">
        <f t="shared" si="6"/>
        <v>2</v>
      </c>
      <c r="G90" s="188">
        <f t="shared" si="6"/>
        <v>0</v>
      </c>
      <c r="H90" s="189">
        <f t="shared" ref="H90:H96" si="7">SUM(B90:G90)</f>
        <v>11</v>
      </c>
      <c r="J90" s="189">
        <f>SUM(C90:G90)</f>
        <v>9</v>
      </c>
    </row>
    <row r="91" spans="1:10" x14ac:dyDescent="0.25">
      <c r="A91" s="190" t="s">
        <v>28</v>
      </c>
      <c r="B91" s="188">
        <f t="shared" ref="B91:G91" si="8">COUNTIF($J$5:$J$30,B89)</f>
        <v>4</v>
      </c>
      <c r="C91" s="188">
        <f t="shared" si="8"/>
        <v>12</v>
      </c>
      <c r="D91" s="188">
        <f t="shared" si="8"/>
        <v>2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18</v>
      </c>
      <c r="J91" s="189">
        <f t="shared" ref="J91:J96" si="9">SUM(C91:G91)</f>
        <v>14</v>
      </c>
    </row>
    <row r="92" spans="1:10" x14ac:dyDescent="0.25">
      <c r="A92" s="191" t="s">
        <v>29</v>
      </c>
      <c r="B92" s="188">
        <f t="shared" ref="B92:G92" si="10">COUNTIF($S$5:$S$30,B89)</f>
        <v>3</v>
      </c>
      <c r="C92" s="188">
        <f t="shared" si="10"/>
        <v>13</v>
      </c>
      <c r="D92" s="188">
        <f t="shared" si="10"/>
        <v>1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17</v>
      </c>
      <c r="J92" s="189">
        <f t="shared" si="9"/>
        <v>14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15</v>
      </c>
      <c r="D93" s="188">
        <f t="shared" si="11"/>
        <v>0</v>
      </c>
      <c r="E93" s="188">
        <f t="shared" si="11"/>
        <v>0</v>
      </c>
      <c r="F93" s="188">
        <f t="shared" si="11"/>
        <v>1</v>
      </c>
      <c r="G93" s="188">
        <f t="shared" si="11"/>
        <v>0</v>
      </c>
      <c r="H93" s="189">
        <f t="shared" si="7"/>
        <v>19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4</v>
      </c>
      <c r="C94" s="188">
        <f t="shared" si="12"/>
        <v>11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20</v>
      </c>
      <c r="J94" s="189">
        <f t="shared" si="9"/>
        <v>16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11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22</v>
      </c>
      <c r="J95" s="189">
        <f t="shared" si="9"/>
        <v>16</v>
      </c>
    </row>
    <row r="96" spans="1:10" ht="16.5" thickBot="1" x14ac:dyDescent="0.3">
      <c r="A96" s="195" t="s">
        <v>33</v>
      </c>
      <c r="B96" s="188">
        <f t="shared" ref="B96:G96" si="14">COUNTIF($A$62:$A$87,B$89)</f>
        <v>5</v>
      </c>
      <c r="C96" s="188">
        <f t="shared" si="14"/>
        <v>9</v>
      </c>
      <c r="D96" s="188">
        <f t="shared" si="14"/>
        <v>1</v>
      </c>
      <c r="E96" s="188">
        <f t="shared" si="14"/>
        <v>0</v>
      </c>
      <c r="F96" s="188">
        <f t="shared" si="14"/>
        <v>1</v>
      </c>
      <c r="G96" s="188">
        <f t="shared" si="14"/>
        <v>0</v>
      </c>
      <c r="H96" s="189">
        <f t="shared" si="7"/>
        <v>16</v>
      </c>
      <c r="J96" s="189">
        <f t="shared" si="9"/>
        <v>11</v>
      </c>
    </row>
    <row r="97" spans="1:47" ht="16.5" thickBot="1" x14ac:dyDescent="0.3">
      <c r="A97" s="186" t="s">
        <v>24</v>
      </c>
      <c r="B97" s="196">
        <f t="shared" ref="B97:H97" si="15">SUM(B90:B96)</f>
        <v>27</v>
      </c>
      <c r="C97" s="196">
        <f t="shared" si="15"/>
        <v>77</v>
      </c>
      <c r="D97" s="196">
        <f t="shared" si="15"/>
        <v>9</v>
      </c>
      <c r="E97" s="196">
        <f t="shared" si="15"/>
        <v>0</v>
      </c>
      <c r="F97" s="196">
        <f t="shared" si="15"/>
        <v>10</v>
      </c>
      <c r="G97" s="196">
        <f t="shared" si="15"/>
        <v>0</v>
      </c>
      <c r="H97" s="179">
        <f t="shared" si="15"/>
        <v>123</v>
      </c>
      <c r="J97" s="179">
        <f>SUM(J90:J96)</f>
        <v>96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32824</v>
      </c>
      <c r="B101" s="197">
        <f t="shared" si="16"/>
        <v>73346</v>
      </c>
      <c r="C101" s="198">
        <f>IF(B5="","",$A$3)</f>
        <v>46033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32833</v>
      </c>
      <c r="J101" s="197">
        <f t="shared" si="17"/>
        <v>73673</v>
      </c>
      <c r="K101" s="198">
        <f t="shared" ref="K101:K106" si="18">IF(K5="","",$J$3)</f>
        <v>46034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32849</v>
      </c>
      <c r="R101" s="197">
        <f t="shared" si="23"/>
        <v>73815</v>
      </c>
      <c r="S101" s="198">
        <f t="shared" ref="S101:S106" si="24">IF(T5="","",$S$3)</f>
        <v>46035</v>
      </c>
      <c r="T101" s="197" t="str">
        <f t="shared" ref="T101:T106" si="25">IF(S5="","",S5)</f>
        <v>SLC</v>
      </c>
      <c r="U101" s="197" t="str">
        <f t="shared" ref="U101:U106" si="26">IF(W5="","",W5)</f>
        <v>SAUER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32863</v>
      </c>
      <c r="Z101" s="197">
        <f t="shared" si="29"/>
        <v>73753</v>
      </c>
      <c r="AA101" s="198">
        <f t="shared" ref="AA101:AA108" si="30">IF(B34="","",$A$32)</f>
        <v>46036</v>
      </c>
      <c r="AB101" s="197" t="str">
        <f t="shared" ref="AB101:AB108" si="31">IF(A34="","",A34)</f>
        <v>SLC</v>
      </c>
      <c r="AC101" s="197" t="str">
        <f t="shared" ref="AC101:AC108" si="32">IF(E34="","",E34)</f>
        <v>SAUER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32879</v>
      </c>
      <c r="AH101" s="197">
        <f t="shared" si="35"/>
        <v>73755</v>
      </c>
      <c r="AI101" s="198">
        <f t="shared" ref="AI101:AI108" si="36">IF(K34="","",$J$32)</f>
        <v>46037</v>
      </c>
      <c r="AJ101" s="197" t="str">
        <f t="shared" ref="AJ101:AJ108" si="37">IF(J34="","",J34)</f>
        <v>SLC</v>
      </c>
      <c r="AK101" s="197" t="str">
        <f t="shared" ref="AK101:AK108" si="38">IF(N34="","",N34)</f>
        <v>INTEGRITY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32895</v>
      </c>
      <c r="AP101" s="197">
        <f t="shared" si="41"/>
        <v>73766</v>
      </c>
      <c r="AQ101" s="198">
        <f t="shared" ref="AQ101:AQ108" si="42">IF(T34="","",$S$32)</f>
        <v>46038</v>
      </c>
      <c r="AR101" s="197" t="str">
        <f t="shared" ref="AR101:AR108" si="43">IF(S34="","",S34)</f>
        <v>SLC</v>
      </c>
      <c r="AS101" s="197" t="str">
        <f t="shared" ref="AS101:AS108" si="44">IF(W34="","",W34)</f>
        <v>SAUER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32825</v>
      </c>
      <c r="B102" s="197">
        <f t="shared" si="16"/>
        <v>73295</v>
      </c>
      <c r="C102" s="198">
        <f>IF(B6="","",$A$3)</f>
        <v>46033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32834</v>
      </c>
      <c r="J102" s="197">
        <f t="shared" si="17"/>
        <v>73795</v>
      </c>
      <c r="K102" s="198">
        <f t="shared" si="18"/>
        <v>46034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32850</v>
      </c>
      <c r="R102" s="197">
        <f t="shared" si="23"/>
        <v>73816</v>
      </c>
      <c r="S102" s="198">
        <f t="shared" si="24"/>
        <v>46035</v>
      </c>
      <c r="T102" s="197" t="str">
        <f t="shared" si="25"/>
        <v>SLC</v>
      </c>
      <c r="U102" s="197" t="str">
        <f t="shared" si="26"/>
        <v>INTEGIRTY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32864</v>
      </c>
      <c r="Z102" s="197">
        <f t="shared" si="29"/>
        <v>73754</v>
      </c>
      <c r="AA102" s="198">
        <f t="shared" si="30"/>
        <v>46036</v>
      </c>
      <c r="AB102" s="197" t="str">
        <f t="shared" si="31"/>
        <v>SLC</v>
      </c>
      <c r="AC102" s="197" t="str">
        <f t="shared" si="32"/>
        <v>SAUER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32880</v>
      </c>
      <c r="AH102" s="197">
        <f t="shared" si="35"/>
        <v>73756</v>
      </c>
      <c r="AI102" s="198">
        <f t="shared" si="36"/>
        <v>46037</v>
      </c>
      <c r="AJ102" s="197" t="str">
        <f t="shared" si="37"/>
        <v>SLC</v>
      </c>
      <c r="AK102" s="197" t="str">
        <f t="shared" si="38"/>
        <v>SAUER</v>
      </c>
      <c r="AL102" s="197" t="str">
        <f t="shared" si="39"/>
        <v/>
      </c>
      <c r="AM102" s="197" t="str">
        <f t="shared" si="40"/>
        <v/>
      </c>
      <c r="AO102" s="197">
        <f t="shared" si="41"/>
        <v>32896</v>
      </c>
      <c r="AP102" s="197">
        <f t="shared" si="41"/>
        <v>73767</v>
      </c>
      <c r="AQ102" s="198">
        <f t="shared" si="42"/>
        <v>46038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32826</v>
      </c>
      <c r="B103" s="197">
        <f t="shared" si="16"/>
        <v>73296</v>
      </c>
      <c r="C103" s="198">
        <f>IF(B7="","",$A$3)</f>
        <v>46033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32835</v>
      </c>
      <c r="J103" s="197">
        <f t="shared" si="17"/>
        <v>73805</v>
      </c>
      <c r="K103" s="198">
        <f t="shared" si="18"/>
        <v>46034</v>
      </c>
      <c r="L103" s="197" t="str">
        <f t="shared" si="19"/>
        <v>SLC</v>
      </c>
      <c r="M103" s="197" t="str">
        <f t="shared" si="20"/>
        <v>SUNRISE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32851</v>
      </c>
      <c r="R103" s="197">
        <f t="shared" si="23"/>
        <v>73817</v>
      </c>
      <c r="S103" s="198">
        <f t="shared" si="24"/>
        <v>46035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32865</v>
      </c>
      <c r="Z103" s="197">
        <f t="shared" si="29"/>
        <v>73796</v>
      </c>
      <c r="AA103" s="198">
        <f t="shared" si="30"/>
        <v>46036</v>
      </c>
      <c r="AB103" s="197" t="str">
        <f t="shared" si="31"/>
        <v>SLC</v>
      </c>
      <c r="AC103" s="197" t="str">
        <f t="shared" si="32"/>
        <v>SUNRISE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32881</v>
      </c>
      <c r="AH103" s="197">
        <f t="shared" si="35"/>
        <v>73757</v>
      </c>
      <c r="AI103" s="198">
        <f t="shared" si="36"/>
        <v>46037</v>
      </c>
      <c r="AJ103" s="197" t="str">
        <f t="shared" si="37"/>
        <v>SLC</v>
      </c>
      <c r="AK103" s="197" t="str">
        <f t="shared" si="38"/>
        <v>SUNRISE</v>
      </c>
      <c r="AL103" s="197" t="str">
        <f t="shared" si="39"/>
        <v/>
      </c>
      <c r="AM103" s="197" t="str">
        <f t="shared" si="40"/>
        <v/>
      </c>
      <c r="AO103" s="197">
        <f t="shared" si="41"/>
        <v>32897</v>
      </c>
      <c r="AP103" s="197">
        <f t="shared" si="41"/>
        <v>73768</v>
      </c>
      <c r="AQ103" s="198">
        <f t="shared" si="42"/>
        <v>46038</v>
      </c>
      <c r="AR103" s="197" t="str">
        <f t="shared" si="43"/>
        <v>SLC</v>
      </c>
      <c r="AS103" s="197" t="str">
        <f t="shared" si="44"/>
        <v>INTEGRITY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32827</v>
      </c>
      <c r="B104" s="197">
        <f t="shared" si="16"/>
        <v>73297</v>
      </c>
      <c r="C104" s="198">
        <f>IF(B8="","",$A$3)</f>
        <v>46033</v>
      </c>
      <c r="D104" s="197" t="str">
        <f>IF(A8="","",A8)</f>
        <v>SLC</v>
      </c>
      <c r="E104" s="197" t="str">
        <f>IF(E8="","",E8)</f>
        <v>SAUER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32836</v>
      </c>
      <c r="J104" s="197">
        <f t="shared" si="17"/>
        <v>73806</v>
      </c>
      <c r="K104" s="198">
        <f t="shared" si="18"/>
        <v>46034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32852</v>
      </c>
      <c r="R104" s="197">
        <f t="shared" si="23"/>
        <v>73818</v>
      </c>
      <c r="S104" s="198">
        <f t="shared" si="24"/>
        <v>46035</v>
      </c>
      <c r="T104" s="197" t="str">
        <f t="shared" si="25"/>
        <v>SLC</v>
      </c>
      <c r="U104" s="197" t="str">
        <f t="shared" si="26"/>
        <v>INTEGRITY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32866</v>
      </c>
      <c r="Z104" s="197">
        <f t="shared" si="29"/>
        <v>73828</v>
      </c>
      <c r="AA104" s="198">
        <f t="shared" si="30"/>
        <v>46036</v>
      </c>
      <c r="AB104" s="197" t="str">
        <f t="shared" si="31"/>
        <v>SLC</v>
      </c>
      <c r="AC104" s="197" t="str">
        <f t="shared" si="32"/>
        <v>INTEGIRTY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32882</v>
      </c>
      <c r="AH104" s="197">
        <f t="shared" si="35"/>
        <v>73758</v>
      </c>
      <c r="AI104" s="198">
        <f t="shared" si="36"/>
        <v>46037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32898</v>
      </c>
      <c r="AP104" s="197">
        <f t="shared" si="41"/>
        <v>73769</v>
      </c>
      <c r="AQ104" s="198">
        <f t="shared" si="42"/>
        <v>46038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32828</v>
      </c>
      <c r="B105" s="197">
        <f t="shared" si="16"/>
        <v>73298</v>
      </c>
      <c r="C105" s="198">
        <f>IF(B9="","",$A$3)</f>
        <v>46033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32837</v>
      </c>
      <c r="J105" s="197">
        <f t="shared" si="17"/>
        <v>73807</v>
      </c>
      <c r="K105" s="198">
        <f t="shared" si="18"/>
        <v>46034</v>
      </c>
      <c r="L105" s="197" t="str">
        <f t="shared" si="19"/>
        <v>SLC</v>
      </c>
      <c r="M105" s="197" t="str">
        <f t="shared" si="20"/>
        <v>INTEGRITY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32853</v>
      </c>
      <c r="R105" s="197">
        <f t="shared" si="23"/>
        <v>73819</v>
      </c>
      <c r="S105" s="198">
        <f t="shared" si="24"/>
        <v>46035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32867</v>
      </c>
      <c r="Z105" s="197">
        <f t="shared" si="29"/>
        <v>73829</v>
      </c>
      <c r="AA105" s="198">
        <f t="shared" si="30"/>
        <v>46036</v>
      </c>
      <c r="AB105" s="197" t="str">
        <f t="shared" si="31"/>
        <v>SLC</v>
      </c>
      <c r="AC105" s="197" t="str">
        <f t="shared" si="32"/>
        <v>SUNRISE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32883</v>
      </c>
      <c r="AH105" s="197">
        <f t="shared" si="35"/>
        <v>73759</v>
      </c>
      <c r="AI105" s="198">
        <f t="shared" si="36"/>
        <v>46037</v>
      </c>
      <c r="AJ105" s="197" t="str">
        <f t="shared" si="37"/>
        <v>SLC</v>
      </c>
      <c r="AK105" s="197" t="str">
        <f t="shared" si="38"/>
        <v>SUNRISE</v>
      </c>
      <c r="AL105" s="197" t="str">
        <f t="shared" si="39"/>
        <v/>
      </c>
      <c r="AM105" s="197" t="str">
        <f t="shared" si="40"/>
        <v/>
      </c>
      <c r="AO105" s="197">
        <f t="shared" si="41"/>
        <v>32899</v>
      </c>
      <c r="AP105" s="197">
        <f t="shared" si="41"/>
        <v>73770</v>
      </c>
      <c r="AQ105" s="198">
        <f t="shared" si="42"/>
        <v>46038</v>
      </c>
      <c r="AR105" s="197" t="str">
        <f t="shared" si="43"/>
        <v>SLC</v>
      </c>
      <c r="AS105" s="197" t="str">
        <f t="shared" si="44"/>
        <v>INTEGIRTY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>
        <f t="shared" si="17"/>
        <v>32838</v>
      </c>
      <c r="J106" s="197">
        <f t="shared" si="17"/>
        <v>73808</v>
      </c>
      <c r="K106" s="198">
        <f t="shared" si="18"/>
        <v>46034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32854</v>
      </c>
      <c r="R106" s="197">
        <f t="shared" si="23"/>
        <v>73820</v>
      </c>
      <c r="S106" s="198">
        <f t="shared" si="24"/>
        <v>46035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32868</v>
      </c>
      <c r="Z106" s="197">
        <f t="shared" si="29"/>
        <v>73830</v>
      </c>
      <c r="AA106" s="198">
        <f t="shared" si="30"/>
        <v>46036</v>
      </c>
      <c r="AB106" s="197" t="str">
        <f t="shared" si="31"/>
        <v>SLC</v>
      </c>
      <c r="AC106" s="197" t="str">
        <f t="shared" si="32"/>
        <v>HANDY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32884</v>
      </c>
      <c r="AH106" s="197">
        <f t="shared" si="35"/>
        <v>73760</v>
      </c>
      <c r="AI106" s="198">
        <f t="shared" si="36"/>
        <v>46037</v>
      </c>
      <c r="AJ106" s="197" t="str">
        <f t="shared" si="37"/>
        <v>SLC</v>
      </c>
      <c r="AK106" s="197" t="str">
        <f t="shared" si="38"/>
        <v>HANDY</v>
      </c>
      <c r="AL106" s="197" t="str">
        <f t="shared" si="39"/>
        <v/>
      </c>
      <c r="AM106" s="197" t="str">
        <f t="shared" si="40"/>
        <v/>
      </c>
      <c r="AO106" s="197">
        <f t="shared" si="41"/>
        <v>32900</v>
      </c>
      <c r="AP106" s="197">
        <f t="shared" si="41"/>
        <v>73771</v>
      </c>
      <c r="AQ106" s="198">
        <f t="shared" si="42"/>
        <v>46038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>
        <f t="shared" ref="I107:J117" si="53">IF(K13="","",K13)</f>
        <v>32841</v>
      </c>
      <c r="J107" s="197">
        <f t="shared" si="53"/>
        <v>73811</v>
      </c>
      <c r="K107" s="198">
        <f t="shared" ref="K107:K117" si="54">IF(K13="","",$J$3)</f>
        <v>46034</v>
      </c>
      <c r="L107" s="197" t="str">
        <f t="shared" ref="L107:L117" si="55">IF(J13="","",J13)</f>
        <v>SLC</v>
      </c>
      <c r="M107" s="197" t="str">
        <f t="shared" ref="M107:M117" si="56">IF(N13="","",N13)</f>
        <v>HANDY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32857</v>
      </c>
      <c r="R107" s="197">
        <f t="shared" si="59"/>
        <v>73823</v>
      </c>
      <c r="S107" s="198">
        <f t="shared" ref="S107:S117" si="60">IF(T13="","",$S$3)</f>
        <v>46035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32869</v>
      </c>
      <c r="Z107" s="197">
        <f t="shared" si="29"/>
        <v>73831</v>
      </c>
      <c r="AA107" s="198">
        <f t="shared" si="30"/>
        <v>46036</v>
      </c>
      <c r="AB107" s="197" t="str">
        <f t="shared" si="31"/>
        <v>SLC</v>
      </c>
      <c r="AC107" s="197" t="str">
        <f t="shared" si="32"/>
        <v>HANDY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32885</v>
      </c>
      <c r="AH107" s="197">
        <f t="shared" si="35"/>
        <v>73761</v>
      </c>
      <c r="AI107" s="198">
        <f t="shared" si="36"/>
        <v>46037</v>
      </c>
      <c r="AJ107" s="197" t="str">
        <f t="shared" si="37"/>
        <v>SLC</v>
      </c>
      <c r="AK107" s="197" t="str">
        <f t="shared" si="38"/>
        <v>INTEGRITY</v>
      </c>
      <c r="AL107" s="197" t="str">
        <f t="shared" si="39"/>
        <v/>
      </c>
      <c r="AM107" s="197" t="str">
        <f t="shared" si="40"/>
        <v/>
      </c>
      <c r="AO107" s="197">
        <f t="shared" si="41"/>
        <v>32901</v>
      </c>
      <c r="AP107" s="197">
        <f t="shared" si="41"/>
        <v>73772</v>
      </c>
      <c r="AQ107" s="198">
        <f t="shared" si="42"/>
        <v>46038</v>
      </c>
      <c r="AR107" s="197" t="str">
        <f t="shared" si="43"/>
        <v>SLC</v>
      </c>
      <c r="AS107" s="197" t="str">
        <f t="shared" si="44"/>
        <v>INTEGIRTY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>
        <f t="shared" si="53"/>
        <v>32842</v>
      </c>
      <c r="J108" s="197">
        <f t="shared" si="53"/>
        <v>73812</v>
      </c>
      <c r="K108" s="198">
        <f t="shared" si="54"/>
        <v>46034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32858</v>
      </c>
      <c r="R108" s="197">
        <f t="shared" si="59"/>
        <v>73824</v>
      </c>
      <c r="S108" s="198">
        <f t="shared" si="60"/>
        <v>46035</v>
      </c>
      <c r="T108" s="197" t="str">
        <f t="shared" si="61"/>
        <v>SLC</v>
      </c>
      <c r="U108" s="197" t="str">
        <f t="shared" si="62"/>
        <v>INTEGIRTY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32870</v>
      </c>
      <c r="Z108" s="197">
        <f t="shared" si="29"/>
        <v>73832</v>
      </c>
      <c r="AA108" s="198">
        <f t="shared" si="30"/>
        <v>46036</v>
      </c>
      <c r="AB108" s="197" t="str">
        <f t="shared" si="31"/>
        <v>SLC</v>
      </c>
      <c r="AC108" s="197" t="str">
        <f t="shared" si="32"/>
        <v>HANDY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32886</v>
      </c>
      <c r="AH108" s="197">
        <f t="shared" si="35"/>
        <v>73762</v>
      </c>
      <c r="AI108" s="198">
        <f t="shared" si="36"/>
        <v>46037</v>
      </c>
      <c r="AJ108" s="197" t="str">
        <f t="shared" si="37"/>
        <v>SLC</v>
      </c>
      <c r="AK108" s="197" t="str">
        <f t="shared" si="38"/>
        <v>INTEGRITY</v>
      </c>
      <c r="AL108" s="197" t="str">
        <f t="shared" si="39"/>
        <v/>
      </c>
      <c r="AM108" s="197" t="str">
        <f t="shared" si="40"/>
        <v/>
      </c>
      <c r="AO108" s="197">
        <f t="shared" si="41"/>
        <v>32902</v>
      </c>
      <c r="AP108" s="197">
        <f t="shared" si="41"/>
        <v>73773</v>
      </c>
      <c r="AQ108" s="198">
        <f t="shared" si="42"/>
        <v>46038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32843</v>
      </c>
      <c r="J109" s="197">
        <f t="shared" si="53"/>
        <v>73813</v>
      </c>
      <c r="K109" s="198">
        <f t="shared" si="54"/>
        <v>46034</v>
      </c>
      <c r="L109" s="197" t="str">
        <f t="shared" si="55"/>
        <v>SLC</v>
      </c>
      <c r="M109" s="197" t="str">
        <f t="shared" si="56"/>
        <v>MAY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32859</v>
      </c>
      <c r="R109" s="197">
        <f t="shared" si="59"/>
        <v>73825</v>
      </c>
      <c r="S109" s="198">
        <f t="shared" si="60"/>
        <v>46035</v>
      </c>
      <c r="T109" s="197" t="str">
        <f t="shared" si="61"/>
        <v>SLC</v>
      </c>
      <c r="U109" s="197" t="str">
        <f t="shared" si="62"/>
        <v>HANDY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32873</v>
      </c>
      <c r="Z109" s="197">
        <f t="shared" si="65"/>
        <v>73835</v>
      </c>
      <c r="AA109" s="198">
        <f t="shared" ref="AA109:AA122" si="66">IF(B44="","",$A$32)</f>
        <v>46036</v>
      </c>
      <c r="AB109" s="197" t="str">
        <f t="shared" ref="AB109:AB122" si="67">IF(A44="","",A44)</f>
        <v>SLC</v>
      </c>
      <c r="AC109" s="197" t="str">
        <f t="shared" ref="AC109:AC122" si="68">IF(E44="","",E44)</f>
        <v>INTEGIRTY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32889</v>
      </c>
      <c r="AH109" s="197">
        <f t="shared" si="71"/>
        <v>73765</v>
      </c>
      <c r="AI109" s="198">
        <f t="shared" ref="AI109:AI122" si="72">IF(K44="","",$J$32)</f>
        <v>46037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32905</v>
      </c>
      <c r="AP109" s="197">
        <f t="shared" si="77"/>
        <v>73776</v>
      </c>
      <c r="AQ109" s="198">
        <f t="shared" ref="AQ109:AQ122" si="78">IF(T44="","",$S$32)</f>
        <v>46038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32844</v>
      </c>
      <c r="J110" s="197">
        <f t="shared" si="53"/>
        <v>73814</v>
      </c>
      <c r="K110" s="198">
        <f t="shared" si="54"/>
        <v>46034</v>
      </c>
      <c r="L110" s="197" t="str">
        <f t="shared" si="55"/>
        <v>SLC</v>
      </c>
      <c r="M110" s="197" t="str">
        <f t="shared" si="56"/>
        <v>IDEAL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32860</v>
      </c>
      <c r="R110" s="197">
        <f t="shared" si="59"/>
        <v>73826</v>
      </c>
      <c r="S110" s="198">
        <f t="shared" si="60"/>
        <v>46035</v>
      </c>
      <c r="T110" s="197" t="str">
        <f t="shared" si="61"/>
        <v>SLC</v>
      </c>
      <c r="U110" s="197" t="str">
        <f t="shared" si="62"/>
        <v>MAY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32874</v>
      </c>
      <c r="Z110" s="197">
        <f t="shared" si="65"/>
        <v>73836</v>
      </c>
      <c r="AA110" s="198">
        <f t="shared" si="66"/>
        <v>46036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32890</v>
      </c>
      <c r="AH110" s="197">
        <f t="shared" si="71"/>
        <v>73799</v>
      </c>
      <c r="AI110" s="198">
        <f t="shared" si="72"/>
        <v>46037</v>
      </c>
      <c r="AJ110" s="197" t="str">
        <f t="shared" si="73"/>
        <v>LCP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32906</v>
      </c>
      <c r="AP110" s="197">
        <f t="shared" si="77"/>
        <v>73801</v>
      </c>
      <c r="AQ110" s="198">
        <f t="shared" si="78"/>
        <v>46038</v>
      </c>
      <c r="AR110" s="197" t="str">
        <f t="shared" si="79"/>
        <v>LCP</v>
      </c>
      <c r="AS110" s="197" t="str">
        <f t="shared" si="80"/>
        <v>INTEGRITY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32845</v>
      </c>
      <c r="J111" s="197">
        <f t="shared" si="53"/>
        <v>73675</v>
      </c>
      <c r="K111" s="198">
        <f t="shared" si="54"/>
        <v>46034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32861</v>
      </c>
      <c r="R111" s="197">
        <f t="shared" si="59"/>
        <v>73827</v>
      </c>
      <c r="S111" s="198">
        <f t="shared" si="60"/>
        <v>46035</v>
      </c>
      <c r="T111" s="197" t="str">
        <f t="shared" si="61"/>
        <v>SLC</v>
      </c>
      <c r="U111" s="197" t="str">
        <f t="shared" si="62"/>
        <v>IDEAL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32875</v>
      </c>
      <c r="Z111" s="197">
        <f t="shared" si="65"/>
        <v>73837</v>
      </c>
      <c r="AA111" s="198">
        <f t="shared" si="66"/>
        <v>46036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32891</v>
      </c>
      <c r="AH111" s="197">
        <f t="shared" si="71"/>
        <v>73800</v>
      </c>
      <c r="AI111" s="198">
        <f t="shared" si="72"/>
        <v>46037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32907</v>
      </c>
      <c r="AP111" s="197">
        <f t="shared" si="77"/>
        <v>73802</v>
      </c>
      <c r="AQ111" s="198">
        <f t="shared" si="78"/>
        <v>46038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32846</v>
      </c>
      <c r="J112" s="197">
        <f t="shared" si="53"/>
        <v>73797</v>
      </c>
      <c r="K112" s="198">
        <f t="shared" si="54"/>
        <v>46034</v>
      </c>
      <c r="L112" s="197" t="str">
        <f t="shared" si="55"/>
        <v>LCP</v>
      </c>
      <c r="M112" s="197" t="str">
        <f t="shared" si="56"/>
        <v>INTEGRITY</v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32862</v>
      </c>
      <c r="R112" s="197">
        <f t="shared" si="59"/>
        <v>73798</v>
      </c>
      <c r="S112" s="198">
        <f t="shared" si="60"/>
        <v>46035</v>
      </c>
      <c r="T112" s="197" t="str">
        <f t="shared" si="61"/>
        <v>LCP</v>
      </c>
      <c r="U112" s="197" t="str">
        <f t="shared" si="62"/>
        <v>INTEGIRTY</v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32876</v>
      </c>
      <c r="Z112" s="197">
        <f t="shared" si="65"/>
        <v>73838</v>
      </c>
      <c r="AA112" s="198">
        <f t="shared" si="66"/>
        <v>46036</v>
      </c>
      <c r="AB112" s="197" t="str">
        <f t="shared" si="67"/>
        <v>SLC</v>
      </c>
      <c r="AC112" s="197" t="str">
        <f t="shared" si="68"/>
        <v>CHR</v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32892</v>
      </c>
      <c r="AH112" s="197">
        <f t="shared" si="71"/>
        <v>4501341427</v>
      </c>
      <c r="AI112" s="198">
        <f t="shared" si="72"/>
        <v>46037</v>
      </c>
      <c r="AJ112" s="197" t="str">
        <f t="shared" si="73"/>
        <v>IDF</v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>
        <f t="shared" si="77"/>
        <v>32908</v>
      </c>
      <c r="AP112" s="197">
        <f t="shared" si="77"/>
        <v>4501341616</v>
      </c>
      <c r="AQ112" s="198">
        <f t="shared" si="78"/>
        <v>46038</v>
      </c>
      <c r="AR112" s="197" t="str">
        <f t="shared" si="79"/>
        <v>IDF</v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e">
        <f>IF(#REF!="","",#REF!)</f>
        <v>#REF!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32877</v>
      </c>
      <c r="Z113" s="197">
        <f t="shared" si="65"/>
        <v>73839</v>
      </c>
      <c r="AA113" s="198">
        <f t="shared" si="66"/>
        <v>46036</v>
      </c>
      <c r="AB113" s="197" t="str">
        <f t="shared" si="67"/>
        <v>SLC</v>
      </c>
      <c r="AC113" s="197" t="str">
        <f t="shared" si="68"/>
        <v>INTEGRITY</v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32893</v>
      </c>
      <c r="AH113" s="197">
        <f t="shared" si="71"/>
        <v>4501341428</v>
      </c>
      <c r="AI113" s="198">
        <f t="shared" si="72"/>
        <v>46037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32909</v>
      </c>
      <c r="AP113" s="197">
        <f t="shared" si="77"/>
        <v>4501341617</v>
      </c>
      <c r="AQ113" s="198">
        <f t="shared" si="78"/>
        <v>46038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32878</v>
      </c>
      <c r="Z114" s="197">
        <f t="shared" si="65"/>
        <v>4501341033</v>
      </c>
      <c r="AA114" s="198">
        <f t="shared" si="66"/>
        <v>46036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32894</v>
      </c>
      <c r="AH114" s="197">
        <f t="shared" si="71"/>
        <v>4501341429</v>
      </c>
      <c r="AI114" s="198">
        <f t="shared" si="72"/>
        <v>46037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32910</v>
      </c>
      <c r="AP114" s="197">
        <f t="shared" si="77"/>
        <v>4501341618</v>
      </c>
      <c r="AQ114" s="198">
        <f t="shared" si="78"/>
        <v>46038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>
        <f t="shared" si="47"/>
        <v>30039447</v>
      </c>
      <c r="B115" s="197" t="str">
        <f t="shared" si="47"/>
        <v>CAPS</v>
      </c>
      <c r="C115" s="198" t="str">
        <f t="shared" si="48"/>
        <v>11AM</v>
      </c>
      <c r="D115" s="197" t="str">
        <f t="shared" si="49"/>
        <v>RECEIVING</v>
      </c>
      <c r="E115" s="197" t="str">
        <f t="shared" si="50"/>
        <v/>
      </c>
      <c r="F115" s="197" t="str">
        <f t="shared" si="51"/>
        <v/>
      </c>
      <c r="G115" s="197" t="str">
        <f t="shared" si="52"/>
        <v>CAPS</v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30039453</v>
      </c>
      <c r="J118" s="197" t="str">
        <f t="shared" si="84"/>
        <v>CAPS</v>
      </c>
      <c r="K118" s="198">
        <f>IF(K25="","",$J$3)</f>
        <v>46034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30039452</v>
      </c>
      <c r="R118" s="197" t="str">
        <f t="shared" si="85"/>
        <v>CAPS</v>
      </c>
      <c r="S118" s="198">
        <f>IF(T25="","",$S$3)</f>
        <v>46035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 t="str">
        <f t="shared" si="77"/>
        <v/>
      </c>
      <c r="AP118" s="197" t="str">
        <f t="shared" si="77"/>
        <v/>
      </c>
      <c r="AQ118" s="198" t="str">
        <f t="shared" si="78"/>
        <v/>
      </c>
      <c r="AR118" s="197" t="str">
        <f t="shared" si="79"/>
        <v/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30039100</v>
      </c>
      <c r="J119" s="197" t="str">
        <f t="shared" si="84"/>
        <v xml:space="preserve">PCA   </v>
      </c>
      <c r="K119" s="198">
        <f>IF(K26="","",$J$3)</f>
        <v>46034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30039364</v>
      </c>
      <c r="R119" s="197" t="str">
        <f t="shared" si="85"/>
        <v>PCA</v>
      </c>
      <c r="S119" s="198">
        <f>IF(T26="","",$S$3)</f>
        <v>46035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>
        <f t="shared" si="65"/>
        <v>30039355</v>
      </c>
      <c r="Z119" s="197" t="str">
        <f t="shared" si="65"/>
        <v>CHEP</v>
      </c>
      <c r="AA119" s="198">
        <f t="shared" si="66"/>
        <v>46036</v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30039356</v>
      </c>
      <c r="AH119" s="197" t="str">
        <f t="shared" si="71"/>
        <v>CHEP</v>
      </c>
      <c r="AI119" s="198">
        <f t="shared" si="72"/>
        <v>46037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30039357</v>
      </c>
      <c r="AP119" s="197" t="str">
        <f t="shared" si="77"/>
        <v>CHEP</v>
      </c>
      <c r="AQ119" s="198">
        <f t="shared" si="78"/>
        <v>46038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30039359</v>
      </c>
      <c r="J120" s="197" t="str">
        <f t="shared" si="84"/>
        <v xml:space="preserve">PCA 2ND </v>
      </c>
      <c r="K120" s="198">
        <f>IF(K27="","",$J$3)</f>
        <v>46034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30039354</v>
      </c>
      <c r="R120" s="197" t="str">
        <f t="shared" si="85"/>
        <v>CHEP</v>
      </c>
      <c r="S120" s="198">
        <f>IF(T27="","",$S$3)</f>
        <v>46035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30039435</v>
      </c>
      <c r="Z120" s="197" t="str">
        <f t="shared" si="65"/>
        <v>GPI</v>
      </c>
      <c r="AA120" s="198">
        <f t="shared" si="66"/>
        <v>46036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30039547</v>
      </c>
      <c r="AH120" s="197" t="str">
        <f t="shared" si="71"/>
        <v>CAPS</v>
      </c>
      <c r="AI120" s="198">
        <f t="shared" si="72"/>
        <v>46037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30039544</v>
      </c>
      <c r="AP120" s="197" t="str">
        <f t="shared" si="77"/>
        <v>CAPS</v>
      </c>
      <c r="AQ120" s="198">
        <f t="shared" si="78"/>
        <v>46038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30039353</v>
      </c>
      <c r="J121" s="197" t="str">
        <f t="shared" si="84"/>
        <v>CHEP</v>
      </c>
      <c r="K121" s="198">
        <f>IF(K28="","",$J$3)</f>
        <v>46034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30039616</v>
      </c>
      <c r="Z121" s="197" t="str">
        <f t="shared" si="65"/>
        <v>GPI</v>
      </c>
      <c r="AA121" s="198">
        <f t="shared" si="66"/>
        <v>46036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30039617</v>
      </c>
      <c r="AH121" s="197" t="str">
        <f t="shared" si="71"/>
        <v>GPI</v>
      </c>
      <c r="AI121" s="198">
        <f t="shared" si="72"/>
        <v>46037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77"/>
        <v>30039426</v>
      </c>
      <c r="AP121" s="197" t="str">
        <f t="shared" si="77"/>
        <v>GPI</v>
      </c>
      <c r="AQ121" s="198">
        <f t="shared" si="78"/>
        <v>46038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>
        <f t="shared" si="71"/>
        <v>30039436</v>
      </c>
      <c r="AH122" s="197" t="str">
        <f t="shared" si="71"/>
        <v>GPI</v>
      </c>
      <c r="AI122" s="198">
        <f t="shared" si="72"/>
        <v>46037</v>
      </c>
      <c r="AJ122" s="197" t="str">
        <f t="shared" si="73"/>
        <v>RECEIVING</v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30039542</v>
      </c>
      <c r="AP122" s="197" t="str">
        <f t="shared" si="77"/>
        <v>GPI</v>
      </c>
      <c r="AQ122" s="198">
        <f t="shared" si="78"/>
        <v>46038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73346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73295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73296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73297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73298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73299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4501340316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 t="str">
        <f t="shared" si="91"/>
        <v>CAPS</v>
      </c>
      <c r="B143" s="202" t="str">
        <f t="shared" si="92"/>
        <v>11AM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73753</v>
      </c>
      <c r="B153" s="202">
        <f t="shared" si="94"/>
        <v>0</v>
      </c>
    </row>
    <row r="154" spans="1:45" x14ac:dyDescent="0.25">
      <c r="A154" s="200">
        <f t="shared" si="93"/>
        <v>73754</v>
      </c>
      <c r="B154" s="202">
        <f t="shared" si="94"/>
        <v>0</v>
      </c>
    </row>
    <row r="155" spans="1:45" x14ac:dyDescent="0.25">
      <c r="A155" s="200">
        <f t="shared" si="93"/>
        <v>73796</v>
      </c>
      <c r="B155" s="202">
        <f t="shared" si="94"/>
        <v>0</v>
      </c>
    </row>
    <row r="156" spans="1:45" x14ac:dyDescent="0.25">
      <c r="A156" s="200">
        <f t="shared" si="93"/>
        <v>73828</v>
      </c>
      <c r="B156" s="202">
        <f t="shared" si="94"/>
        <v>0</v>
      </c>
    </row>
    <row r="157" spans="1:45" x14ac:dyDescent="0.25">
      <c r="A157" s="200">
        <f t="shared" si="93"/>
        <v>73829</v>
      </c>
      <c r="B157" s="202">
        <f t="shared" si="94"/>
        <v>0</v>
      </c>
    </row>
    <row r="158" spans="1:45" x14ac:dyDescent="0.25">
      <c r="A158" s="200">
        <f t="shared" si="93"/>
        <v>73830</v>
      </c>
      <c r="B158" s="202">
        <f t="shared" si="94"/>
        <v>0</v>
      </c>
    </row>
    <row r="159" spans="1:45" x14ac:dyDescent="0.25">
      <c r="A159" s="200">
        <f t="shared" si="93"/>
        <v>73831</v>
      </c>
      <c r="B159" s="202">
        <f t="shared" si="94"/>
        <v>0</v>
      </c>
    </row>
    <row r="160" spans="1:45" x14ac:dyDescent="0.25">
      <c r="A160" s="200">
        <f t="shared" si="93"/>
        <v>73832</v>
      </c>
      <c r="B160" s="202">
        <f t="shared" si="94"/>
        <v>0</v>
      </c>
    </row>
    <row r="161" spans="1:2" x14ac:dyDescent="0.25">
      <c r="A161" s="200">
        <f t="shared" ref="A161:A174" si="95">C44</f>
        <v>73835</v>
      </c>
      <c r="B161" s="202">
        <f t="shared" ref="B161:B174" si="96">F44</f>
        <v>0</v>
      </c>
    </row>
    <row r="162" spans="1:2" x14ac:dyDescent="0.25">
      <c r="A162" s="200">
        <f t="shared" si="95"/>
        <v>73836</v>
      </c>
      <c r="B162" s="202">
        <f t="shared" si="96"/>
        <v>0</v>
      </c>
    </row>
    <row r="163" spans="1:2" x14ac:dyDescent="0.25">
      <c r="A163" s="200">
        <f t="shared" si="95"/>
        <v>73837</v>
      </c>
      <c r="B163" s="202">
        <f t="shared" si="96"/>
        <v>0</v>
      </c>
    </row>
    <row r="164" spans="1:2" x14ac:dyDescent="0.25">
      <c r="A164" s="200">
        <f t="shared" si="95"/>
        <v>73838</v>
      </c>
      <c r="B164" s="202">
        <f t="shared" si="96"/>
        <v>0</v>
      </c>
    </row>
    <row r="165" spans="1:2" x14ac:dyDescent="0.25">
      <c r="A165" s="200">
        <f t="shared" si="95"/>
        <v>73839</v>
      </c>
      <c r="B165" s="202">
        <f t="shared" si="96"/>
        <v>0</v>
      </c>
    </row>
    <row r="166" spans="1:2" x14ac:dyDescent="0.25">
      <c r="A166" s="200">
        <f t="shared" si="95"/>
        <v>4501341033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 t="str">
        <f t="shared" si="95"/>
        <v>CHEP</v>
      </c>
      <c r="B171" s="202">
        <f t="shared" si="96"/>
        <v>0</v>
      </c>
    </row>
    <row r="172" spans="1:2" x14ac:dyDescent="0.25">
      <c r="A172" s="200" t="str">
        <f t="shared" si="95"/>
        <v>GPI</v>
      </c>
      <c r="B172" s="202" t="str">
        <f t="shared" si="96"/>
        <v>8AM</v>
      </c>
    </row>
    <row r="173" spans="1:2" x14ac:dyDescent="0.25">
      <c r="A173" s="200" t="str">
        <f t="shared" si="95"/>
        <v>GPI</v>
      </c>
      <c r="B173" s="202" t="str">
        <f t="shared" si="96"/>
        <v>10AM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73673</v>
      </c>
      <c r="B176" s="203">
        <f t="shared" ref="B176:B181" si="98">O5</f>
        <v>0</v>
      </c>
    </row>
    <row r="177" spans="1:2" x14ac:dyDescent="0.25">
      <c r="A177" s="129">
        <f t="shared" si="97"/>
        <v>73795</v>
      </c>
      <c r="B177" s="203">
        <f t="shared" si="98"/>
        <v>0</v>
      </c>
    </row>
    <row r="178" spans="1:2" x14ac:dyDescent="0.25">
      <c r="A178" s="129">
        <f t="shared" si="97"/>
        <v>73805</v>
      </c>
      <c r="B178" s="203">
        <f t="shared" si="98"/>
        <v>0</v>
      </c>
    </row>
    <row r="179" spans="1:2" x14ac:dyDescent="0.25">
      <c r="A179" s="129">
        <f t="shared" si="97"/>
        <v>73806</v>
      </c>
      <c r="B179" s="203">
        <f t="shared" si="98"/>
        <v>0</v>
      </c>
    </row>
    <row r="180" spans="1:2" x14ac:dyDescent="0.25">
      <c r="A180" s="129">
        <f t="shared" si="97"/>
        <v>73807</v>
      </c>
      <c r="B180" s="203">
        <f t="shared" si="98"/>
        <v>0</v>
      </c>
    </row>
    <row r="181" spans="1:2" x14ac:dyDescent="0.25">
      <c r="A181" s="129">
        <f t="shared" si="97"/>
        <v>73808</v>
      </c>
      <c r="B181" s="203">
        <f t="shared" si="98"/>
        <v>0</v>
      </c>
    </row>
    <row r="182" spans="1:2" x14ac:dyDescent="0.25">
      <c r="A182" s="129">
        <f t="shared" ref="A182:A192" si="99">L13</f>
        <v>73811</v>
      </c>
      <c r="B182" s="203">
        <f t="shared" ref="B182:B192" si="100">O13</f>
        <v>0</v>
      </c>
    </row>
    <row r="183" spans="1:2" x14ac:dyDescent="0.25">
      <c r="A183" s="129">
        <f t="shared" si="99"/>
        <v>73812</v>
      </c>
      <c r="B183" s="203">
        <f t="shared" si="100"/>
        <v>0</v>
      </c>
    </row>
    <row r="184" spans="1:2" x14ac:dyDescent="0.25">
      <c r="A184" s="129">
        <f t="shared" si="99"/>
        <v>73813</v>
      </c>
      <c r="B184" s="203">
        <f t="shared" si="100"/>
        <v>0</v>
      </c>
    </row>
    <row r="185" spans="1:2" x14ac:dyDescent="0.25">
      <c r="A185" s="129">
        <f t="shared" si="99"/>
        <v>73814</v>
      </c>
      <c r="B185" s="203">
        <f t="shared" si="100"/>
        <v>0</v>
      </c>
    </row>
    <row r="186" spans="1:2" x14ac:dyDescent="0.25">
      <c r="A186" s="129">
        <f t="shared" si="99"/>
        <v>73675</v>
      </c>
      <c r="B186" s="203">
        <f t="shared" si="100"/>
        <v>0</v>
      </c>
    </row>
    <row r="187" spans="1:2" x14ac:dyDescent="0.25">
      <c r="A187" s="129">
        <f t="shared" si="99"/>
        <v>73797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1PM</v>
      </c>
    </row>
    <row r="194" spans="1:2" x14ac:dyDescent="0.25">
      <c r="A194" s="129" t="str">
        <f>L26</f>
        <v xml:space="preserve">PCA   </v>
      </c>
      <c r="B194" s="203" t="str">
        <f>O26</f>
        <v>8AM</v>
      </c>
    </row>
    <row r="195" spans="1:2" x14ac:dyDescent="0.25">
      <c r="A195" s="129" t="str">
        <f>L27</f>
        <v xml:space="preserve">PCA 2ND </v>
      </c>
      <c r="B195" s="203" t="str">
        <f>O27</f>
        <v>7AM</v>
      </c>
    </row>
    <row r="196" spans="1:2" x14ac:dyDescent="0.25">
      <c r="A196" s="129" t="str">
        <f>L28</f>
        <v>CHEP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73755</v>
      </c>
      <c r="B202" s="203">
        <f t="shared" si="102"/>
        <v>0</v>
      </c>
    </row>
    <row r="203" spans="1:2" x14ac:dyDescent="0.25">
      <c r="A203" s="129">
        <f t="shared" si="101"/>
        <v>73756</v>
      </c>
      <c r="B203" s="203">
        <f t="shared" si="102"/>
        <v>0</v>
      </c>
    </row>
    <row r="204" spans="1:2" x14ac:dyDescent="0.25">
      <c r="A204" s="129">
        <f t="shared" si="101"/>
        <v>73757</v>
      </c>
      <c r="B204" s="203">
        <f t="shared" si="102"/>
        <v>0</v>
      </c>
    </row>
    <row r="205" spans="1:2" x14ac:dyDescent="0.25">
      <c r="A205" s="129">
        <f t="shared" si="101"/>
        <v>73758</v>
      </c>
      <c r="B205" s="203">
        <f t="shared" si="102"/>
        <v>0</v>
      </c>
    </row>
    <row r="206" spans="1:2" x14ac:dyDescent="0.25">
      <c r="A206" s="129">
        <f t="shared" si="101"/>
        <v>73759</v>
      </c>
      <c r="B206" s="203">
        <f t="shared" si="102"/>
        <v>0</v>
      </c>
    </row>
    <row r="207" spans="1:2" x14ac:dyDescent="0.25">
      <c r="A207" s="129">
        <f t="shared" si="101"/>
        <v>73760</v>
      </c>
      <c r="B207" s="203">
        <f t="shared" si="102"/>
        <v>0</v>
      </c>
    </row>
    <row r="208" spans="1:2" x14ac:dyDescent="0.25">
      <c r="A208" s="129">
        <f t="shared" si="101"/>
        <v>73761</v>
      </c>
      <c r="B208" s="203">
        <f t="shared" si="102"/>
        <v>0</v>
      </c>
    </row>
    <row r="209" spans="1:2" x14ac:dyDescent="0.25">
      <c r="A209" s="129">
        <f t="shared" si="101"/>
        <v>73762</v>
      </c>
      <c r="B209" s="203">
        <f t="shared" si="102"/>
        <v>0</v>
      </c>
    </row>
    <row r="210" spans="1:2" x14ac:dyDescent="0.25">
      <c r="A210" s="129">
        <f t="shared" ref="A210:A223" si="103">L44</f>
        <v>73765</v>
      </c>
      <c r="B210" s="203">
        <f t="shared" ref="B210:B223" si="104">O44</f>
        <v>0</v>
      </c>
    </row>
    <row r="211" spans="1:2" x14ac:dyDescent="0.25">
      <c r="A211" s="129">
        <f t="shared" si="103"/>
        <v>73799</v>
      </c>
      <c r="B211" s="203">
        <f t="shared" si="104"/>
        <v>0</v>
      </c>
    </row>
    <row r="212" spans="1:2" x14ac:dyDescent="0.25">
      <c r="A212" s="129">
        <f t="shared" si="103"/>
        <v>73800</v>
      </c>
      <c r="B212" s="203">
        <f t="shared" si="104"/>
        <v>0</v>
      </c>
    </row>
    <row r="213" spans="1:2" x14ac:dyDescent="0.25">
      <c r="A213" s="129">
        <f t="shared" si="103"/>
        <v>4501341427</v>
      </c>
      <c r="B213" s="203">
        <f t="shared" si="104"/>
        <v>0</v>
      </c>
    </row>
    <row r="214" spans="1:2" x14ac:dyDescent="0.25">
      <c r="A214" s="129">
        <f t="shared" si="103"/>
        <v>4501341428</v>
      </c>
      <c r="B214" s="203">
        <f t="shared" si="104"/>
        <v>0</v>
      </c>
    </row>
    <row r="215" spans="1:2" x14ac:dyDescent="0.25">
      <c r="A215" s="129">
        <f t="shared" si="103"/>
        <v>4501341429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CAPS</v>
      </c>
      <c r="B221" s="203" t="str">
        <f t="shared" si="104"/>
        <v>8AM</v>
      </c>
    </row>
    <row r="222" spans="1:2" x14ac:dyDescent="0.25">
      <c r="A222" s="129" t="str">
        <f t="shared" si="103"/>
        <v>GPI</v>
      </c>
      <c r="B222" s="203" t="e">
        <f>#REF!</f>
        <v>#REF!</v>
      </c>
    </row>
    <row r="223" spans="1:2" x14ac:dyDescent="0.25">
      <c r="A223" s="129" t="str">
        <f t="shared" si="103"/>
        <v>GPI</v>
      </c>
      <c r="B223" s="203" t="str">
        <f t="shared" si="104"/>
        <v>10AM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73815</v>
      </c>
      <c r="B225" s="203">
        <f t="shared" ref="B225:B230" si="106">X5</f>
        <v>0</v>
      </c>
    </row>
    <row r="226" spans="1:2" x14ac:dyDescent="0.25">
      <c r="A226" s="129">
        <f t="shared" si="105"/>
        <v>73816</v>
      </c>
      <c r="B226" s="203">
        <f t="shared" si="106"/>
        <v>0</v>
      </c>
    </row>
    <row r="227" spans="1:2" x14ac:dyDescent="0.25">
      <c r="A227" s="129">
        <f t="shared" si="105"/>
        <v>73817</v>
      </c>
      <c r="B227" s="203">
        <f t="shared" si="106"/>
        <v>0</v>
      </c>
    </row>
    <row r="228" spans="1:2" x14ac:dyDescent="0.25">
      <c r="A228" s="129">
        <f t="shared" si="105"/>
        <v>73818</v>
      </c>
      <c r="B228" s="203">
        <f t="shared" si="106"/>
        <v>0</v>
      </c>
    </row>
    <row r="229" spans="1:2" x14ac:dyDescent="0.25">
      <c r="A229" s="129">
        <f t="shared" si="105"/>
        <v>73819</v>
      </c>
      <c r="B229" s="203">
        <f t="shared" si="106"/>
        <v>0</v>
      </c>
    </row>
    <row r="230" spans="1:2" x14ac:dyDescent="0.25">
      <c r="A230" s="129">
        <f t="shared" si="105"/>
        <v>73820</v>
      </c>
      <c r="B230" s="203">
        <f t="shared" si="106"/>
        <v>0</v>
      </c>
    </row>
    <row r="231" spans="1:2" x14ac:dyDescent="0.25">
      <c r="A231" s="129">
        <f t="shared" ref="A231:A241" si="107">U13</f>
        <v>73823</v>
      </c>
      <c r="B231" s="203">
        <f t="shared" ref="B231:B241" si="108">X13</f>
        <v>0</v>
      </c>
    </row>
    <row r="232" spans="1:2" x14ac:dyDescent="0.25">
      <c r="A232" s="129">
        <f t="shared" si="107"/>
        <v>73824</v>
      </c>
      <c r="B232" s="203">
        <f t="shared" si="108"/>
        <v>0</v>
      </c>
    </row>
    <row r="233" spans="1:2" x14ac:dyDescent="0.25">
      <c r="A233" s="129">
        <f t="shared" si="107"/>
        <v>73825</v>
      </c>
      <c r="B233" s="203">
        <f t="shared" si="108"/>
        <v>0</v>
      </c>
    </row>
    <row r="234" spans="1:2" x14ac:dyDescent="0.25">
      <c r="A234" s="129">
        <f t="shared" si="107"/>
        <v>73826</v>
      </c>
      <c r="B234" s="203">
        <f t="shared" si="108"/>
        <v>0</v>
      </c>
    </row>
    <row r="235" spans="1:2" x14ac:dyDescent="0.25">
      <c r="A235" s="129">
        <f t="shared" si="107"/>
        <v>73827</v>
      </c>
      <c r="B235" s="203">
        <f t="shared" si="108"/>
        <v>0</v>
      </c>
    </row>
    <row r="236" spans="1:2" x14ac:dyDescent="0.25">
      <c r="A236" s="129">
        <f t="shared" si="107"/>
        <v>73798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CAPS</v>
      </c>
      <c r="B242" s="203" t="str">
        <f>X25</f>
        <v>8AM</v>
      </c>
    </row>
    <row r="243" spans="1:2" x14ac:dyDescent="0.25">
      <c r="A243" s="129" t="str">
        <f>U26</f>
        <v>PCA</v>
      </c>
      <c r="B243" s="203" t="str">
        <f>X26</f>
        <v>9AM</v>
      </c>
    </row>
    <row r="244" spans="1:2" x14ac:dyDescent="0.25">
      <c r="A244" s="129" t="str">
        <f>U27</f>
        <v>CHEP</v>
      </c>
      <c r="B244" s="203">
        <f>X27</f>
        <v>0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73766</v>
      </c>
      <c r="B251" s="203">
        <f t="shared" si="110"/>
        <v>0</v>
      </c>
    </row>
    <row r="252" spans="1:2" x14ac:dyDescent="0.25">
      <c r="A252" s="129">
        <f t="shared" si="109"/>
        <v>73767</v>
      </c>
      <c r="B252" s="203">
        <f t="shared" si="110"/>
        <v>0</v>
      </c>
    </row>
    <row r="253" spans="1:2" x14ac:dyDescent="0.25">
      <c r="A253" s="129">
        <f t="shared" si="109"/>
        <v>73768</v>
      </c>
      <c r="B253" s="203">
        <f t="shared" si="110"/>
        <v>0</v>
      </c>
    </row>
    <row r="254" spans="1:2" x14ac:dyDescent="0.25">
      <c r="A254" s="129">
        <f t="shared" si="109"/>
        <v>73769</v>
      </c>
      <c r="B254" s="203">
        <f t="shared" si="110"/>
        <v>0</v>
      </c>
    </row>
    <row r="255" spans="1:2" x14ac:dyDescent="0.25">
      <c r="A255" s="129">
        <f t="shared" si="109"/>
        <v>73770</v>
      </c>
      <c r="B255" s="203">
        <f t="shared" si="110"/>
        <v>0</v>
      </c>
    </row>
    <row r="256" spans="1:2" x14ac:dyDescent="0.25">
      <c r="A256" s="129">
        <f t="shared" si="109"/>
        <v>73771</v>
      </c>
      <c r="B256" s="203">
        <f t="shared" si="110"/>
        <v>0</v>
      </c>
    </row>
    <row r="257" spans="1:2" x14ac:dyDescent="0.25">
      <c r="A257" s="129">
        <f t="shared" si="109"/>
        <v>73772</v>
      </c>
      <c r="B257" s="203">
        <f t="shared" si="110"/>
        <v>0</v>
      </c>
    </row>
    <row r="258" spans="1:2" x14ac:dyDescent="0.25">
      <c r="A258" s="129">
        <f t="shared" si="109"/>
        <v>73773</v>
      </c>
      <c r="B258" s="203">
        <f t="shared" si="110"/>
        <v>0</v>
      </c>
    </row>
    <row r="259" spans="1:2" x14ac:dyDescent="0.25">
      <c r="A259" s="129">
        <f t="shared" ref="A259:A272" si="111">U44</f>
        <v>73776</v>
      </c>
      <c r="B259" s="203">
        <f t="shared" ref="B259:B272" si="112">X44</f>
        <v>0</v>
      </c>
    </row>
    <row r="260" spans="1:2" x14ac:dyDescent="0.25">
      <c r="A260" s="129">
        <f t="shared" si="111"/>
        <v>73801</v>
      </c>
      <c r="B260" s="203">
        <f t="shared" si="112"/>
        <v>0</v>
      </c>
    </row>
    <row r="261" spans="1:2" x14ac:dyDescent="0.25">
      <c r="A261" s="129">
        <f t="shared" si="111"/>
        <v>73802</v>
      </c>
      <c r="B261" s="203">
        <f t="shared" si="112"/>
        <v>0</v>
      </c>
    </row>
    <row r="262" spans="1:2" x14ac:dyDescent="0.25">
      <c r="A262" s="129">
        <f t="shared" si="111"/>
        <v>4501341616</v>
      </c>
      <c r="B262" s="203">
        <f t="shared" si="112"/>
        <v>0</v>
      </c>
    </row>
    <row r="263" spans="1:2" x14ac:dyDescent="0.25">
      <c r="A263" s="129">
        <f t="shared" si="111"/>
        <v>4501341617</v>
      </c>
      <c r="B263" s="203">
        <f t="shared" si="112"/>
        <v>0</v>
      </c>
    </row>
    <row r="264" spans="1:2" x14ac:dyDescent="0.25">
      <c r="A264" s="129">
        <f t="shared" si="111"/>
        <v>4501341618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>
        <f t="shared" si="111"/>
        <v>0</v>
      </c>
      <c r="B268" s="203">
        <f t="shared" si="112"/>
        <v>0</v>
      </c>
    </row>
    <row r="269" spans="1:2" x14ac:dyDescent="0.25">
      <c r="A269" s="129" t="str">
        <f t="shared" si="111"/>
        <v>CHEP</v>
      </c>
      <c r="B269" s="203">
        <f t="shared" si="112"/>
        <v>0</v>
      </c>
    </row>
    <row r="270" spans="1:2" x14ac:dyDescent="0.25">
      <c r="A270" s="129" t="str">
        <f t="shared" si="111"/>
        <v>CAPS</v>
      </c>
      <c r="B270" s="203" t="str">
        <f t="shared" si="112"/>
        <v>9AM</v>
      </c>
    </row>
    <row r="271" spans="1:2" x14ac:dyDescent="0.25">
      <c r="A271" s="129" t="str">
        <f t="shared" si="111"/>
        <v>GPI</v>
      </c>
      <c r="B271" s="203" t="str">
        <f t="shared" si="112"/>
        <v>8AM</v>
      </c>
    </row>
    <row r="272" spans="1:2" x14ac:dyDescent="0.25">
      <c r="A272" s="129" t="str">
        <f t="shared" si="111"/>
        <v>GPI</v>
      </c>
      <c r="B272" s="203" t="str">
        <f t="shared" si="112"/>
        <v>10AM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conditionalFormatting sqref="AB32 J31:J32 S31:S32 S60 AB34:AB40 J60 AB46:AB47 A31:A32 AB49:AB60 A88 H98:H99 J80:J88 J90:J97 S78:S99 A98:A100 A27:A29 AK59:AK99 AB68:AB99 A15:A25">
    <cfRule type="cellIs" dxfId="2176" priority="339" operator="equal">
      <formula>"SLC"</formula>
    </cfRule>
  </conditionalFormatting>
  <conditionalFormatting sqref="AB32 J31:J32 S31:S32 S60 AB34:AB40 J60 AB46:AB47 A31:A32 AB49:AB60 A88 H98:H99 J80:J88 J90:J97 S78:S99 A98:A100 A27:A29 AK59:AK99 AB68:AB99 A15:A25">
    <cfRule type="cellIs" dxfId="2175" priority="335" operator="equal">
      <formula>"IDF"</formula>
    </cfRule>
    <cfRule type="cellIs" dxfId="2174" priority="336" operator="equal">
      <formula>"Costco"</formula>
    </cfRule>
    <cfRule type="cellIs" dxfId="2173" priority="337" operator="equal">
      <formula>"Gutzy"</formula>
    </cfRule>
    <cfRule type="cellIs" dxfId="2172" priority="338" operator="equal">
      <formula>"LCP"</formula>
    </cfRule>
  </conditionalFormatting>
  <conditionalFormatting sqref="S60 AB34:AB40 J60 AB46:AB47 AB49:AB60 A88 H98:H99 J80:J88 J90:J97 S78:S99 A98:A99 A27:A29 AB68:AB99 A15:A25">
    <cfRule type="cellIs" dxfId="2171" priority="334" operator="equal">
      <formula>"Receiving"</formula>
    </cfRule>
  </conditionalFormatting>
  <conditionalFormatting sqref="AB48">
    <cfRule type="cellIs" dxfId="2170" priority="333" operator="equal">
      <formula>"SLC"</formula>
    </cfRule>
  </conditionalFormatting>
  <conditionalFormatting sqref="AB48">
    <cfRule type="cellIs" dxfId="2169" priority="329" operator="equal">
      <formula>"IDF"</formula>
    </cfRule>
    <cfRule type="cellIs" dxfId="2168" priority="330" operator="equal">
      <formula>"Costco"</formula>
    </cfRule>
    <cfRule type="cellIs" dxfId="2167" priority="331" operator="equal">
      <formula>"Gutzy"</formula>
    </cfRule>
    <cfRule type="cellIs" dxfId="2166" priority="332" operator="equal">
      <formula>"LCP"</formula>
    </cfRule>
  </conditionalFormatting>
  <conditionalFormatting sqref="AB48">
    <cfRule type="cellIs" dxfId="2165" priority="328" operator="equal">
      <formula>"Receiving"</formula>
    </cfRule>
  </conditionalFormatting>
  <conditionalFormatting sqref="AB41">
    <cfRule type="cellIs" dxfId="2164" priority="327" operator="equal">
      <formula>"SLC"</formula>
    </cfRule>
  </conditionalFormatting>
  <conditionalFormatting sqref="AB41">
    <cfRule type="cellIs" dxfId="2163" priority="323" operator="equal">
      <formula>"IDF"</formula>
    </cfRule>
    <cfRule type="cellIs" dxfId="2162" priority="324" operator="equal">
      <formula>"Costco"</formula>
    </cfRule>
    <cfRule type="cellIs" dxfId="2161" priority="325" operator="equal">
      <formula>"Gutzy"</formula>
    </cfRule>
    <cfRule type="cellIs" dxfId="2160" priority="326" operator="equal">
      <formula>"LCP"</formula>
    </cfRule>
  </conditionalFormatting>
  <conditionalFormatting sqref="AB41">
    <cfRule type="cellIs" dxfId="2159" priority="322" operator="equal">
      <formula>"Receiving"</formula>
    </cfRule>
  </conditionalFormatting>
  <conditionalFormatting sqref="AB42:AB44">
    <cfRule type="cellIs" dxfId="2158" priority="321" operator="equal">
      <formula>"SLC"</formula>
    </cfRule>
  </conditionalFormatting>
  <conditionalFormatting sqref="AB42:AB44">
    <cfRule type="cellIs" dxfId="2157" priority="317" operator="equal">
      <formula>"IDF"</formula>
    </cfRule>
    <cfRule type="cellIs" dxfId="2156" priority="318" operator="equal">
      <formula>"Costco"</formula>
    </cfRule>
    <cfRule type="cellIs" dxfId="2155" priority="319" operator="equal">
      <formula>"Gutzy"</formula>
    </cfRule>
    <cfRule type="cellIs" dxfId="2154" priority="320" operator="equal">
      <formula>"LCP"</formula>
    </cfRule>
  </conditionalFormatting>
  <conditionalFormatting sqref="AB42:AB44">
    <cfRule type="cellIs" dxfId="2153" priority="316" operator="equal">
      <formula>"Receiving"</formula>
    </cfRule>
  </conditionalFormatting>
  <conditionalFormatting sqref="AB45">
    <cfRule type="cellIs" dxfId="2152" priority="315" operator="equal">
      <formula>"SLC"</formula>
    </cfRule>
  </conditionalFormatting>
  <conditionalFormatting sqref="AB45">
    <cfRule type="cellIs" dxfId="2151" priority="311" operator="equal">
      <formula>"IDF"</formula>
    </cfRule>
    <cfRule type="cellIs" dxfId="2150" priority="312" operator="equal">
      <formula>"Costco"</formula>
    </cfRule>
    <cfRule type="cellIs" dxfId="2149" priority="313" operator="equal">
      <formula>"Gutzy"</formula>
    </cfRule>
    <cfRule type="cellIs" dxfId="2148" priority="314" operator="equal">
      <formula>"LCP"</formula>
    </cfRule>
  </conditionalFormatting>
  <conditionalFormatting sqref="AB45">
    <cfRule type="cellIs" dxfId="2147" priority="310" operator="equal">
      <formula>"Receiving"</formula>
    </cfRule>
  </conditionalFormatting>
  <conditionalFormatting sqref="I100">
    <cfRule type="cellIs" dxfId="2146" priority="309" operator="equal">
      <formula>"SLC"</formula>
    </cfRule>
  </conditionalFormatting>
  <conditionalFormatting sqref="I100">
    <cfRule type="cellIs" dxfId="2145" priority="305" operator="equal">
      <formula>"IDF"</formula>
    </cfRule>
    <cfRule type="cellIs" dxfId="2144" priority="306" operator="equal">
      <formula>"Costco"</formula>
    </cfRule>
    <cfRule type="cellIs" dxfId="2143" priority="307" operator="equal">
      <formula>"Gutzy"</formula>
    </cfRule>
    <cfRule type="cellIs" dxfId="2142" priority="308" operator="equal">
      <formula>"LCP"</formula>
    </cfRule>
  </conditionalFormatting>
  <conditionalFormatting sqref="Q100">
    <cfRule type="cellIs" dxfId="2141" priority="304" operator="equal">
      <formula>"SLC"</formula>
    </cfRule>
  </conditionalFormatting>
  <conditionalFormatting sqref="Q100">
    <cfRule type="cellIs" dxfId="2140" priority="300" operator="equal">
      <formula>"IDF"</formula>
    </cfRule>
    <cfRule type="cellIs" dxfId="2139" priority="301" operator="equal">
      <formula>"Costco"</formula>
    </cfRule>
    <cfRule type="cellIs" dxfId="2138" priority="302" operator="equal">
      <formula>"Gutzy"</formula>
    </cfRule>
    <cfRule type="cellIs" dxfId="2137" priority="303" operator="equal">
      <formula>"LCP"</formula>
    </cfRule>
  </conditionalFormatting>
  <conditionalFormatting sqref="Y100">
    <cfRule type="cellIs" dxfId="2136" priority="299" operator="equal">
      <formula>"SLC"</formula>
    </cfRule>
  </conditionalFormatting>
  <conditionalFormatting sqref="Y100">
    <cfRule type="cellIs" dxfId="2135" priority="295" operator="equal">
      <formula>"IDF"</formula>
    </cfRule>
    <cfRule type="cellIs" dxfId="2134" priority="296" operator="equal">
      <formula>"Costco"</formula>
    </cfRule>
    <cfRule type="cellIs" dxfId="2133" priority="297" operator="equal">
      <formula>"Gutzy"</formula>
    </cfRule>
    <cfRule type="cellIs" dxfId="2132" priority="298" operator="equal">
      <formula>"LCP"</formula>
    </cfRule>
  </conditionalFormatting>
  <conditionalFormatting sqref="AG100">
    <cfRule type="cellIs" dxfId="2131" priority="294" operator="equal">
      <formula>"SLC"</formula>
    </cfRule>
  </conditionalFormatting>
  <conditionalFormatting sqref="AG100">
    <cfRule type="cellIs" dxfId="2130" priority="290" operator="equal">
      <formula>"IDF"</formula>
    </cfRule>
    <cfRule type="cellIs" dxfId="2129" priority="291" operator="equal">
      <formula>"Costco"</formula>
    </cfRule>
    <cfRule type="cellIs" dxfId="2128" priority="292" operator="equal">
      <formula>"Gutzy"</formula>
    </cfRule>
    <cfRule type="cellIs" dxfId="2127" priority="293" operator="equal">
      <formula>"LCP"</formula>
    </cfRule>
  </conditionalFormatting>
  <conditionalFormatting sqref="AO100">
    <cfRule type="cellIs" dxfId="2126" priority="289" operator="equal">
      <formula>"SLC"</formula>
    </cfRule>
  </conditionalFormatting>
  <conditionalFormatting sqref="AO100">
    <cfRule type="cellIs" dxfId="2125" priority="285" operator="equal">
      <formula>"IDF"</formula>
    </cfRule>
    <cfRule type="cellIs" dxfId="2124" priority="286" operator="equal">
      <formula>"Costco"</formula>
    </cfRule>
    <cfRule type="cellIs" dxfId="2123" priority="287" operator="equal">
      <formula>"Gutzy"</formula>
    </cfRule>
    <cfRule type="cellIs" dxfId="2122" priority="288" operator="equal">
      <formula>"LCP"</formula>
    </cfRule>
  </conditionalFormatting>
  <conditionalFormatting sqref="AW100">
    <cfRule type="cellIs" dxfId="2121" priority="284" operator="equal">
      <formula>"SLC"</formula>
    </cfRule>
  </conditionalFormatting>
  <conditionalFormatting sqref="AW100">
    <cfRule type="cellIs" dxfId="2120" priority="280" operator="equal">
      <formula>"IDF"</formula>
    </cfRule>
    <cfRule type="cellIs" dxfId="2119" priority="281" operator="equal">
      <formula>"Costco"</formula>
    </cfRule>
    <cfRule type="cellIs" dxfId="2118" priority="282" operator="equal">
      <formula>"Gutzy"</formula>
    </cfRule>
    <cfRule type="cellIs" dxfId="2117" priority="283" operator="equal">
      <formula>"LCP"</formula>
    </cfRule>
  </conditionalFormatting>
  <conditionalFormatting sqref="J27">
    <cfRule type="cellIs" dxfId="2116" priority="279" operator="equal">
      <formula>"SLC"</formula>
    </cfRule>
  </conditionalFormatting>
  <conditionalFormatting sqref="J27">
    <cfRule type="cellIs" dxfId="2115" priority="275" operator="equal">
      <formula>"IDF"</formula>
    </cfRule>
    <cfRule type="cellIs" dxfId="2114" priority="276" operator="equal">
      <formula>"Costco"</formula>
    </cfRule>
    <cfRule type="cellIs" dxfId="2113" priority="277" operator="equal">
      <formula>"Gutzy"</formula>
    </cfRule>
    <cfRule type="cellIs" dxfId="2112" priority="278" operator="equal">
      <formula>"LCP"</formula>
    </cfRule>
  </conditionalFormatting>
  <conditionalFormatting sqref="J27">
    <cfRule type="cellIs" dxfId="2111" priority="274" operator="equal">
      <formula>"Receiving"</formula>
    </cfRule>
  </conditionalFormatting>
  <conditionalFormatting sqref="S28:S29 S23 S25:S26">
    <cfRule type="cellIs" dxfId="2110" priority="273" operator="equal">
      <formula>"SLC"</formula>
    </cfRule>
  </conditionalFormatting>
  <conditionalFormatting sqref="S28:S29 S23 S25:S26">
    <cfRule type="cellIs" dxfId="2109" priority="269" operator="equal">
      <formula>"IDF"</formula>
    </cfRule>
    <cfRule type="cellIs" dxfId="2108" priority="270" operator="equal">
      <formula>"Costco"</formula>
    </cfRule>
    <cfRule type="cellIs" dxfId="2107" priority="271" operator="equal">
      <formula>"Gutzy"</formula>
    </cfRule>
    <cfRule type="cellIs" dxfId="2106" priority="272" operator="equal">
      <formula>"LCP"</formula>
    </cfRule>
  </conditionalFormatting>
  <conditionalFormatting sqref="S28:S29 S23 S25:S26">
    <cfRule type="cellIs" dxfId="2105" priority="268" operator="equal">
      <formula>"Receiving"</formula>
    </cfRule>
  </conditionalFormatting>
  <conditionalFormatting sqref="J89">
    <cfRule type="cellIs" dxfId="2104" priority="267" operator="equal">
      <formula>"SLC"</formula>
    </cfRule>
  </conditionalFormatting>
  <conditionalFormatting sqref="J89">
    <cfRule type="cellIs" dxfId="2103" priority="263" operator="equal">
      <formula>"IDF"</formula>
    </cfRule>
    <cfRule type="cellIs" dxfId="2102" priority="264" operator="equal">
      <formula>"Costco"</formula>
    </cfRule>
    <cfRule type="cellIs" dxfId="2101" priority="265" operator="equal">
      <formula>"Gutzy"</formula>
    </cfRule>
    <cfRule type="cellIs" dxfId="2100" priority="266" operator="equal">
      <formula>"LCP"</formula>
    </cfRule>
  </conditionalFormatting>
  <conditionalFormatting sqref="J89">
    <cfRule type="cellIs" dxfId="2099" priority="262" operator="equal">
      <formula>"Receiving"</formula>
    </cfRule>
  </conditionalFormatting>
  <conditionalFormatting sqref="J30">
    <cfRule type="cellIs" dxfId="2098" priority="261" operator="equal">
      <formula>"SLC"</formula>
    </cfRule>
  </conditionalFormatting>
  <conditionalFormatting sqref="J30">
    <cfRule type="cellIs" dxfId="2097" priority="257" operator="equal">
      <formula>"IDF"</formula>
    </cfRule>
    <cfRule type="cellIs" dxfId="2096" priority="258" operator="equal">
      <formula>"Costco"</formula>
    </cfRule>
    <cfRule type="cellIs" dxfId="2095" priority="259" operator="equal">
      <formula>"Gutzy"</formula>
    </cfRule>
    <cfRule type="cellIs" dxfId="2094" priority="260" operator="equal">
      <formula>"LCP"</formula>
    </cfRule>
  </conditionalFormatting>
  <conditionalFormatting sqref="J30">
    <cfRule type="cellIs" dxfId="2093" priority="256" operator="equal">
      <formula>"Receiving"</formula>
    </cfRule>
  </conditionalFormatting>
  <conditionalFormatting sqref="J27:J30">
    <cfRule type="cellIs" dxfId="2092" priority="255" operator="equal">
      <formula>"SLC"</formula>
    </cfRule>
  </conditionalFormatting>
  <conditionalFormatting sqref="J27:J30">
    <cfRule type="cellIs" dxfId="2091" priority="251" operator="equal">
      <formula>"IDF"</formula>
    </cfRule>
    <cfRule type="cellIs" dxfId="2090" priority="252" operator="equal">
      <formula>"Costco"</formula>
    </cfRule>
    <cfRule type="cellIs" dxfId="2089" priority="253" operator="equal">
      <formula>"Gutzy"</formula>
    </cfRule>
    <cfRule type="cellIs" dxfId="2088" priority="254" operator="equal">
      <formula>"LCP"</formula>
    </cfRule>
  </conditionalFormatting>
  <conditionalFormatting sqref="J27:J30">
    <cfRule type="cellIs" dxfId="2087" priority="250" operator="equal">
      <formula>"Receiving"</formula>
    </cfRule>
  </conditionalFormatting>
  <conditionalFormatting sqref="S27">
    <cfRule type="cellIs" dxfId="2086" priority="249" operator="equal">
      <formula>"SLC"</formula>
    </cfRule>
  </conditionalFormatting>
  <conditionalFormatting sqref="S27">
    <cfRule type="cellIs" dxfId="2085" priority="245" operator="equal">
      <formula>"IDF"</formula>
    </cfRule>
    <cfRule type="cellIs" dxfId="2084" priority="246" operator="equal">
      <formula>"Costco"</formula>
    </cfRule>
    <cfRule type="cellIs" dxfId="2083" priority="247" operator="equal">
      <formula>"Gutzy"</formula>
    </cfRule>
    <cfRule type="cellIs" dxfId="2082" priority="248" operator="equal">
      <formula>"LCP"</formula>
    </cfRule>
  </conditionalFormatting>
  <conditionalFormatting sqref="S27">
    <cfRule type="cellIs" dxfId="2081" priority="244" operator="equal">
      <formula>"Receiving"</formula>
    </cfRule>
  </conditionalFormatting>
  <conditionalFormatting sqref="S30">
    <cfRule type="cellIs" dxfId="2080" priority="243" operator="equal">
      <formula>"SLC"</formula>
    </cfRule>
  </conditionalFormatting>
  <conditionalFormatting sqref="S30">
    <cfRule type="cellIs" dxfId="2079" priority="239" operator="equal">
      <formula>"IDF"</formula>
    </cfRule>
    <cfRule type="cellIs" dxfId="2078" priority="240" operator="equal">
      <formula>"Costco"</formula>
    </cfRule>
    <cfRule type="cellIs" dxfId="2077" priority="241" operator="equal">
      <formula>"Gutzy"</formula>
    </cfRule>
    <cfRule type="cellIs" dxfId="2076" priority="242" operator="equal">
      <formula>"LCP"</formula>
    </cfRule>
  </conditionalFormatting>
  <conditionalFormatting sqref="S30">
    <cfRule type="cellIs" dxfId="2075" priority="238" operator="equal">
      <formula>"Receiving"</formula>
    </cfRule>
  </conditionalFormatting>
  <conditionalFormatting sqref="J26 J5:J18">
    <cfRule type="cellIs" dxfId="2074" priority="237" operator="equal">
      <formula>"SLC"</formula>
    </cfRule>
  </conditionalFormatting>
  <conditionalFormatting sqref="J26 J5:J18">
    <cfRule type="cellIs" dxfId="2073" priority="233" operator="equal">
      <formula>"IDF"</formula>
    </cfRule>
    <cfRule type="cellIs" dxfId="2072" priority="234" operator="equal">
      <formula>"Costco"</formula>
    </cfRule>
    <cfRule type="cellIs" dxfId="2071" priority="235" operator="equal">
      <formula>"Gutzy"</formula>
    </cfRule>
    <cfRule type="cellIs" dxfId="2070" priority="236" operator="equal">
      <formula>"LCP"</formula>
    </cfRule>
  </conditionalFormatting>
  <conditionalFormatting sqref="J26 J5:J18">
    <cfRule type="cellIs" dxfId="2069" priority="232" operator="equal">
      <formula>"Receiving"</formula>
    </cfRule>
  </conditionalFormatting>
  <conditionalFormatting sqref="J19:J24">
    <cfRule type="cellIs" dxfId="2068" priority="231" operator="equal">
      <formula>"SLC"</formula>
    </cfRule>
  </conditionalFormatting>
  <conditionalFormatting sqref="J19:J24">
    <cfRule type="cellIs" dxfId="2067" priority="227" operator="equal">
      <formula>"IDF"</formula>
    </cfRule>
    <cfRule type="cellIs" dxfId="2066" priority="228" operator="equal">
      <formula>"Costco"</formula>
    </cfRule>
    <cfRule type="cellIs" dxfId="2065" priority="229" operator="equal">
      <formula>"Gutzy"</formula>
    </cfRule>
    <cfRule type="cellIs" dxfId="2064" priority="230" operator="equal">
      <formula>"LCP"</formula>
    </cfRule>
  </conditionalFormatting>
  <conditionalFormatting sqref="J19:J24">
    <cfRule type="cellIs" dxfId="2063" priority="226" operator="equal">
      <formula>"Receiving"</formula>
    </cfRule>
  </conditionalFormatting>
  <conditionalFormatting sqref="S5:S18">
    <cfRule type="cellIs" dxfId="2062" priority="225" operator="equal">
      <formula>"SLC"</formula>
    </cfRule>
  </conditionalFormatting>
  <conditionalFormatting sqref="S5:S18">
    <cfRule type="cellIs" dxfId="2061" priority="221" operator="equal">
      <formula>"IDF"</formula>
    </cfRule>
    <cfRule type="cellIs" dxfId="2060" priority="222" operator="equal">
      <formula>"Costco"</formula>
    </cfRule>
    <cfRule type="cellIs" dxfId="2059" priority="223" operator="equal">
      <formula>"Gutzy"</formula>
    </cfRule>
    <cfRule type="cellIs" dxfId="2058" priority="224" operator="equal">
      <formula>"LCP"</formula>
    </cfRule>
  </conditionalFormatting>
  <conditionalFormatting sqref="S5:S18">
    <cfRule type="cellIs" dxfId="2057" priority="220" operator="equal">
      <formula>"Receiving"</formula>
    </cfRule>
  </conditionalFormatting>
  <conditionalFormatting sqref="S19:S23">
    <cfRule type="cellIs" dxfId="2056" priority="219" operator="equal">
      <formula>"SLC"</formula>
    </cfRule>
  </conditionalFormatting>
  <conditionalFormatting sqref="S19:S23">
    <cfRule type="cellIs" dxfId="2055" priority="215" operator="equal">
      <formula>"IDF"</formula>
    </cfRule>
    <cfRule type="cellIs" dxfId="2054" priority="216" operator="equal">
      <formula>"Costco"</formula>
    </cfRule>
    <cfRule type="cellIs" dxfId="2053" priority="217" operator="equal">
      <formula>"Gutzy"</formula>
    </cfRule>
    <cfRule type="cellIs" dxfId="2052" priority="218" operator="equal">
      <formula>"LCP"</formula>
    </cfRule>
  </conditionalFormatting>
  <conditionalFormatting sqref="S19:S23">
    <cfRule type="cellIs" dxfId="2051" priority="214" operator="equal">
      <formula>"Receiving"</formula>
    </cfRule>
  </conditionalFormatting>
  <conditionalFormatting sqref="S24">
    <cfRule type="cellIs" dxfId="2050" priority="213" operator="equal">
      <formula>"SLC"</formula>
    </cfRule>
  </conditionalFormatting>
  <conditionalFormatting sqref="S24">
    <cfRule type="cellIs" dxfId="2049" priority="209" operator="equal">
      <formula>"IDF"</formula>
    </cfRule>
    <cfRule type="cellIs" dxfId="2048" priority="210" operator="equal">
      <formula>"Costco"</formula>
    </cfRule>
    <cfRule type="cellIs" dxfId="2047" priority="211" operator="equal">
      <formula>"Gutzy"</formula>
    </cfRule>
    <cfRule type="cellIs" dxfId="2046" priority="212" operator="equal">
      <formula>"LCP"</formula>
    </cfRule>
  </conditionalFormatting>
  <conditionalFormatting sqref="S24">
    <cfRule type="cellIs" dxfId="2045" priority="208" operator="equal">
      <formula>"Receiving"</formula>
    </cfRule>
  </conditionalFormatting>
  <conditionalFormatting sqref="A30">
    <cfRule type="cellIs" dxfId="2044" priority="207" operator="equal">
      <formula>"SLC"</formula>
    </cfRule>
  </conditionalFormatting>
  <conditionalFormatting sqref="A30">
    <cfRule type="cellIs" dxfId="2043" priority="203" operator="equal">
      <formula>"IDF"</formula>
    </cfRule>
    <cfRule type="cellIs" dxfId="2042" priority="204" operator="equal">
      <formula>"Costco"</formula>
    </cfRule>
    <cfRule type="cellIs" dxfId="2041" priority="205" operator="equal">
      <formula>"Gutzy"</formula>
    </cfRule>
    <cfRule type="cellIs" dxfId="2040" priority="206" operator="equal">
      <formula>"LCP"</formula>
    </cfRule>
  </conditionalFormatting>
  <conditionalFormatting sqref="A30">
    <cfRule type="cellIs" dxfId="2039" priority="202" operator="equal">
      <formula>"Receiving"</formula>
    </cfRule>
  </conditionalFormatting>
  <conditionalFormatting sqref="A30">
    <cfRule type="cellIs" dxfId="2038" priority="201" operator="equal">
      <formula>"SLC"</formula>
    </cfRule>
  </conditionalFormatting>
  <conditionalFormatting sqref="A30">
    <cfRule type="cellIs" dxfId="2037" priority="197" operator="equal">
      <formula>"IDF"</formula>
    </cfRule>
    <cfRule type="cellIs" dxfId="2036" priority="198" operator="equal">
      <formula>"Costco"</formula>
    </cfRule>
    <cfRule type="cellIs" dxfId="2035" priority="199" operator="equal">
      <formula>"Gutzy"</formula>
    </cfRule>
    <cfRule type="cellIs" dxfId="2034" priority="200" operator="equal">
      <formula>"LCP"</formula>
    </cfRule>
  </conditionalFormatting>
  <conditionalFormatting sqref="A30">
    <cfRule type="cellIs" dxfId="2033" priority="196" operator="equal">
      <formula>"Receiving"</formula>
    </cfRule>
  </conditionalFormatting>
  <conditionalFormatting sqref="A60">
    <cfRule type="cellIs" dxfId="2032" priority="195" operator="equal">
      <formula>"SLC"</formula>
    </cfRule>
  </conditionalFormatting>
  <conditionalFormatting sqref="A60">
    <cfRule type="cellIs" dxfId="2031" priority="191" operator="equal">
      <formula>"IDF"</formula>
    </cfRule>
    <cfRule type="cellIs" dxfId="2030" priority="192" operator="equal">
      <formula>"Costco"</formula>
    </cfRule>
    <cfRule type="cellIs" dxfId="2029" priority="193" operator="equal">
      <formula>"Gutzy"</formula>
    </cfRule>
    <cfRule type="cellIs" dxfId="2028" priority="194" operator="equal">
      <formula>"LCP"</formula>
    </cfRule>
  </conditionalFormatting>
  <conditionalFormatting sqref="A56">
    <cfRule type="cellIs" dxfId="2027" priority="190" operator="equal">
      <formula>"SLC"</formula>
    </cfRule>
  </conditionalFormatting>
  <conditionalFormatting sqref="A56">
    <cfRule type="cellIs" dxfId="2026" priority="186" operator="equal">
      <formula>"IDF"</formula>
    </cfRule>
    <cfRule type="cellIs" dxfId="2025" priority="187" operator="equal">
      <formula>"Costco"</formula>
    </cfRule>
    <cfRule type="cellIs" dxfId="2024" priority="188" operator="equal">
      <formula>"Gutzy"</formula>
    </cfRule>
    <cfRule type="cellIs" dxfId="2023" priority="189" operator="equal">
      <formula>"LCP"</formula>
    </cfRule>
  </conditionalFormatting>
  <conditionalFormatting sqref="A56">
    <cfRule type="cellIs" dxfId="2022" priority="185" operator="equal">
      <formula>"Receiving"</formula>
    </cfRule>
  </conditionalFormatting>
  <conditionalFormatting sqref="A59">
    <cfRule type="cellIs" dxfId="2021" priority="184" operator="equal">
      <formula>"SLC"</formula>
    </cfRule>
  </conditionalFormatting>
  <conditionalFormatting sqref="A59">
    <cfRule type="cellIs" dxfId="2020" priority="180" operator="equal">
      <formula>"IDF"</formula>
    </cfRule>
    <cfRule type="cellIs" dxfId="2019" priority="181" operator="equal">
      <formula>"Costco"</formula>
    </cfRule>
    <cfRule type="cellIs" dxfId="2018" priority="182" operator="equal">
      <formula>"Gutzy"</formula>
    </cfRule>
    <cfRule type="cellIs" dxfId="2017" priority="183" operator="equal">
      <formula>"LCP"</formula>
    </cfRule>
  </conditionalFormatting>
  <conditionalFormatting sqref="A59">
    <cfRule type="cellIs" dxfId="2016" priority="179" operator="equal">
      <formula>"Receiving"</formula>
    </cfRule>
  </conditionalFormatting>
  <conditionalFormatting sqref="A56:A59">
    <cfRule type="cellIs" dxfId="2015" priority="178" operator="equal">
      <formula>"SLC"</formula>
    </cfRule>
  </conditionalFormatting>
  <conditionalFormatting sqref="A56:A59">
    <cfRule type="cellIs" dxfId="2014" priority="174" operator="equal">
      <formula>"IDF"</formula>
    </cfRule>
    <cfRule type="cellIs" dxfId="2013" priority="175" operator="equal">
      <formula>"Costco"</formula>
    </cfRule>
    <cfRule type="cellIs" dxfId="2012" priority="176" operator="equal">
      <formula>"Gutzy"</formula>
    </cfRule>
    <cfRule type="cellIs" dxfId="2011" priority="177" operator="equal">
      <formula>"LCP"</formula>
    </cfRule>
  </conditionalFormatting>
  <conditionalFormatting sqref="A56:A59">
    <cfRule type="cellIs" dxfId="2010" priority="173" operator="equal">
      <formula>"Receiving"</formula>
    </cfRule>
  </conditionalFormatting>
  <conditionalFormatting sqref="A34:A47">
    <cfRule type="cellIs" dxfId="2009" priority="172" operator="equal">
      <formula>"SLC"</formula>
    </cfRule>
  </conditionalFormatting>
  <conditionalFormatting sqref="A34:A47">
    <cfRule type="cellIs" dxfId="2008" priority="168" operator="equal">
      <formula>"IDF"</formula>
    </cfRule>
    <cfRule type="cellIs" dxfId="2007" priority="169" operator="equal">
      <formula>"Costco"</formula>
    </cfRule>
    <cfRule type="cellIs" dxfId="2006" priority="170" operator="equal">
      <formula>"Gutzy"</formula>
    </cfRule>
    <cfRule type="cellIs" dxfId="2005" priority="171" operator="equal">
      <formula>"LCP"</formula>
    </cfRule>
  </conditionalFormatting>
  <conditionalFormatting sqref="A34:A47">
    <cfRule type="cellIs" dxfId="2004" priority="167" operator="equal">
      <formula>"Receiving"</formula>
    </cfRule>
  </conditionalFormatting>
  <conditionalFormatting sqref="A48:A53">
    <cfRule type="cellIs" dxfId="2003" priority="166" operator="equal">
      <formula>"SLC"</formula>
    </cfRule>
  </conditionalFormatting>
  <conditionalFormatting sqref="A48:A53">
    <cfRule type="cellIs" dxfId="2002" priority="162" operator="equal">
      <formula>"IDF"</formula>
    </cfRule>
    <cfRule type="cellIs" dxfId="2001" priority="163" operator="equal">
      <formula>"Costco"</formula>
    </cfRule>
    <cfRule type="cellIs" dxfId="2000" priority="164" operator="equal">
      <formula>"Gutzy"</formula>
    </cfRule>
    <cfRule type="cellIs" dxfId="1999" priority="165" operator="equal">
      <formula>"LCP"</formula>
    </cfRule>
  </conditionalFormatting>
  <conditionalFormatting sqref="A48:A53">
    <cfRule type="cellIs" dxfId="1998" priority="161" operator="equal">
      <formula>"Receiving"</formula>
    </cfRule>
  </conditionalFormatting>
  <conditionalFormatting sqref="J59">
    <cfRule type="cellIs" dxfId="1997" priority="160" operator="equal">
      <formula>"SLC"</formula>
    </cfRule>
  </conditionalFormatting>
  <conditionalFormatting sqref="J59">
    <cfRule type="cellIs" dxfId="1996" priority="156" operator="equal">
      <formula>"IDF"</formula>
    </cfRule>
    <cfRule type="cellIs" dxfId="1995" priority="157" operator="equal">
      <formula>"Costco"</formula>
    </cfRule>
    <cfRule type="cellIs" dxfId="1994" priority="158" operator="equal">
      <formula>"Gutzy"</formula>
    </cfRule>
    <cfRule type="cellIs" dxfId="1993" priority="159" operator="equal">
      <formula>"LCP"</formula>
    </cfRule>
  </conditionalFormatting>
  <conditionalFormatting sqref="J59">
    <cfRule type="cellIs" dxfId="1992" priority="155" operator="equal">
      <formula>"Receiving"</formula>
    </cfRule>
  </conditionalFormatting>
  <conditionalFormatting sqref="J59">
    <cfRule type="cellIs" dxfId="1991" priority="154" operator="equal">
      <formula>"SLC"</formula>
    </cfRule>
  </conditionalFormatting>
  <conditionalFormatting sqref="J59">
    <cfRule type="cellIs" dxfId="1990" priority="150" operator="equal">
      <formula>"IDF"</formula>
    </cfRule>
    <cfRule type="cellIs" dxfId="1989" priority="151" operator="equal">
      <formula>"Costco"</formula>
    </cfRule>
    <cfRule type="cellIs" dxfId="1988" priority="152" operator="equal">
      <formula>"Gutzy"</formula>
    </cfRule>
    <cfRule type="cellIs" dxfId="1987" priority="153" operator="equal">
      <formula>"LCP"</formula>
    </cfRule>
  </conditionalFormatting>
  <conditionalFormatting sqref="J59">
    <cfRule type="cellIs" dxfId="1986" priority="149" operator="equal">
      <formula>"Receiving"</formula>
    </cfRule>
  </conditionalFormatting>
  <conditionalFormatting sqref="J34:J47">
    <cfRule type="cellIs" dxfId="1985" priority="148" operator="equal">
      <formula>"SLC"</formula>
    </cfRule>
  </conditionalFormatting>
  <conditionalFormatting sqref="J34:J47">
    <cfRule type="cellIs" dxfId="1984" priority="144" operator="equal">
      <formula>"IDF"</formula>
    </cfRule>
    <cfRule type="cellIs" dxfId="1983" priority="145" operator="equal">
      <formula>"Costco"</formula>
    </cfRule>
    <cfRule type="cellIs" dxfId="1982" priority="146" operator="equal">
      <formula>"Gutzy"</formula>
    </cfRule>
    <cfRule type="cellIs" dxfId="1981" priority="147" operator="equal">
      <formula>"LCP"</formula>
    </cfRule>
  </conditionalFormatting>
  <conditionalFormatting sqref="J34:J47">
    <cfRule type="cellIs" dxfId="1980" priority="143" operator="equal">
      <formula>"Receiving"</formula>
    </cfRule>
  </conditionalFormatting>
  <conditionalFormatting sqref="J48:J52">
    <cfRule type="cellIs" dxfId="1979" priority="142" operator="equal">
      <formula>"SLC"</formula>
    </cfRule>
  </conditionalFormatting>
  <conditionalFormatting sqref="J48:J52">
    <cfRule type="cellIs" dxfId="1978" priority="138" operator="equal">
      <formula>"IDF"</formula>
    </cfRule>
    <cfRule type="cellIs" dxfId="1977" priority="139" operator="equal">
      <formula>"Costco"</formula>
    </cfRule>
    <cfRule type="cellIs" dxfId="1976" priority="140" operator="equal">
      <formula>"Gutzy"</formula>
    </cfRule>
    <cfRule type="cellIs" dxfId="1975" priority="141" operator="equal">
      <formula>"LCP"</formula>
    </cfRule>
  </conditionalFormatting>
  <conditionalFormatting sqref="J48:J52">
    <cfRule type="cellIs" dxfId="1974" priority="137" operator="equal">
      <formula>"Receiving"</formula>
    </cfRule>
  </conditionalFormatting>
  <conditionalFormatting sqref="S56">
    <cfRule type="cellIs" dxfId="1973" priority="136" operator="equal">
      <formula>"SLC"</formula>
    </cfRule>
  </conditionalFormatting>
  <conditionalFormatting sqref="S56">
    <cfRule type="cellIs" dxfId="1972" priority="132" operator="equal">
      <formula>"IDF"</formula>
    </cfRule>
    <cfRule type="cellIs" dxfId="1971" priority="133" operator="equal">
      <formula>"Costco"</formula>
    </cfRule>
    <cfRule type="cellIs" dxfId="1970" priority="134" operator="equal">
      <formula>"Gutzy"</formula>
    </cfRule>
    <cfRule type="cellIs" dxfId="1969" priority="135" operator="equal">
      <formula>"LCP"</formula>
    </cfRule>
  </conditionalFormatting>
  <conditionalFormatting sqref="S56">
    <cfRule type="cellIs" dxfId="1968" priority="131" operator="equal">
      <formula>"Receiving"</formula>
    </cfRule>
  </conditionalFormatting>
  <conditionalFormatting sqref="S59">
    <cfRule type="cellIs" dxfId="1967" priority="130" operator="equal">
      <formula>"SLC"</formula>
    </cfRule>
  </conditionalFormatting>
  <conditionalFormatting sqref="S59">
    <cfRule type="cellIs" dxfId="1966" priority="126" operator="equal">
      <formula>"IDF"</formula>
    </cfRule>
    <cfRule type="cellIs" dxfId="1965" priority="127" operator="equal">
      <formula>"Costco"</formula>
    </cfRule>
    <cfRule type="cellIs" dxfId="1964" priority="128" operator="equal">
      <formula>"Gutzy"</formula>
    </cfRule>
    <cfRule type="cellIs" dxfId="1963" priority="129" operator="equal">
      <formula>"LCP"</formula>
    </cfRule>
  </conditionalFormatting>
  <conditionalFormatting sqref="S59">
    <cfRule type="cellIs" dxfId="1962" priority="125" operator="equal">
      <formula>"Receiving"</formula>
    </cfRule>
  </conditionalFormatting>
  <conditionalFormatting sqref="S56:S59">
    <cfRule type="cellIs" dxfId="1961" priority="124" operator="equal">
      <formula>"SLC"</formula>
    </cfRule>
  </conditionalFormatting>
  <conditionalFormatting sqref="S56:S59">
    <cfRule type="cellIs" dxfId="1960" priority="120" operator="equal">
      <formula>"IDF"</formula>
    </cfRule>
    <cfRule type="cellIs" dxfId="1959" priority="121" operator="equal">
      <formula>"Costco"</formula>
    </cfRule>
    <cfRule type="cellIs" dxfId="1958" priority="122" operator="equal">
      <formula>"Gutzy"</formula>
    </cfRule>
    <cfRule type="cellIs" dxfId="1957" priority="123" operator="equal">
      <formula>"LCP"</formula>
    </cfRule>
  </conditionalFormatting>
  <conditionalFormatting sqref="S56:S59">
    <cfRule type="cellIs" dxfId="1956" priority="119" operator="equal">
      <formula>"Receiving"</formula>
    </cfRule>
  </conditionalFormatting>
  <conditionalFormatting sqref="S54:S55 S34:S47">
    <cfRule type="cellIs" dxfId="1955" priority="118" operator="equal">
      <formula>"SLC"</formula>
    </cfRule>
  </conditionalFormatting>
  <conditionalFormatting sqref="S54:S55 S34:S47">
    <cfRule type="cellIs" dxfId="1954" priority="114" operator="equal">
      <formula>"IDF"</formula>
    </cfRule>
    <cfRule type="cellIs" dxfId="1953" priority="115" operator="equal">
      <formula>"Costco"</formula>
    </cfRule>
    <cfRule type="cellIs" dxfId="1952" priority="116" operator="equal">
      <formula>"Gutzy"</formula>
    </cfRule>
    <cfRule type="cellIs" dxfId="1951" priority="117" operator="equal">
      <formula>"LCP"</formula>
    </cfRule>
  </conditionalFormatting>
  <conditionalFormatting sqref="S54:S55 S34:S47">
    <cfRule type="cellIs" dxfId="1950" priority="113" operator="equal">
      <formula>"Receiving"</formula>
    </cfRule>
  </conditionalFormatting>
  <conditionalFormatting sqref="S48:S53">
    <cfRule type="cellIs" dxfId="1949" priority="112" operator="equal">
      <formula>"SLC"</formula>
    </cfRule>
  </conditionalFormatting>
  <conditionalFormatting sqref="S48:S53">
    <cfRule type="cellIs" dxfId="1948" priority="108" operator="equal">
      <formula>"IDF"</formula>
    </cfRule>
    <cfRule type="cellIs" dxfId="1947" priority="109" operator="equal">
      <formula>"Costco"</formula>
    </cfRule>
    <cfRule type="cellIs" dxfId="1946" priority="110" operator="equal">
      <formula>"Gutzy"</formula>
    </cfRule>
    <cfRule type="cellIs" dxfId="1945" priority="111" operator="equal">
      <formula>"LCP"</formula>
    </cfRule>
  </conditionalFormatting>
  <conditionalFormatting sqref="S48:S53">
    <cfRule type="cellIs" dxfId="1944" priority="107" operator="equal">
      <formula>"Receiving"</formula>
    </cfRule>
  </conditionalFormatting>
  <conditionalFormatting sqref="A87">
    <cfRule type="cellIs" dxfId="1943" priority="106" operator="equal">
      <formula>"SLC"</formula>
    </cfRule>
  </conditionalFormatting>
  <conditionalFormatting sqref="A87">
    <cfRule type="cellIs" dxfId="1942" priority="102" operator="equal">
      <formula>"IDF"</formula>
    </cfRule>
    <cfRule type="cellIs" dxfId="1941" priority="103" operator="equal">
      <formula>"Costco"</formula>
    </cfRule>
    <cfRule type="cellIs" dxfId="1940" priority="104" operator="equal">
      <formula>"Gutzy"</formula>
    </cfRule>
    <cfRule type="cellIs" dxfId="1939" priority="105" operator="equal">
      <formula>"LCP"</formula>
    </cfRule>
  </conditionalFormatting>
  <conditionalFormatting sqref="A87">
    <cfRule type="cellIs" dxfId="1938" priority="101" operator="equal">
      <formula>"Receiving"</formula>
    </cfRule>
  </conditionalFormatting>
  <conditionalFormatting sqref="A85:A87">
    <cfRule type="cellIs" dxfId="1937" priority="100" operator="equal">
      <formula>"SLC"</formula>
    </cfRule>
  </conditionalFormatting>
  <conditionalFormatting sqref="A85:A87">
    <cfRule type="cellIs" dxfId="1936" priority="96" operator="equal">
      <formula>"IDF"</formula>
    </cfRule>
    <cfRule type="cellIs" dxfId="1935" priority="97" operator="equal">
      <formula>"Costco"</formula>
    </cfRule>
    <cfRule type="cellIs" dxfId="1934" priority="98" operator="equal">
      <formula>"Gutzy"</formula>
    </cfRule>
    <cfRule type="cellIs" dxfId="1933" priority="99" operator="equal">
      <formula>"LCP"</formula>
    </cfRule>
  </conditionalFormatting>
  <conditionalFormatting sqref="A85:A87">
    <cfRule type="cellIs" dxfId="1932" priority="95" operator="equal">
      <formula>"Receiving"</formula>
    </cfRule>
  </conditionalFormatting>
  <conditionalFormatting sqref="A82 A62:A75">
    <cfRule type="cellIs" dxfId="1931" priority="94" operator="equal">
      <formula>"SLC"</formula>
    </cfRule>
  </conditionalFormatting>
  <conditionalFormatting sqref="A82 A62:A75">
    <cfRule type="cellIs" dxfId="1930" priority="90" operator="equal">
      <formula>"IDF"</formula>
    </cfRule>
    <cfRule type="cellIs" dxfId="1929" priority="91" operator="equal">
      <formula>"Costco"</formula>
    </cfRule>
    <cfRule type="cellIs" dxfId="1928" priority="92" operator="equal">
      <formula>"Gutzy"</formula>
    </cfRule>
    <cfRule type="cellIs" dxfId="1927" priority="93" operator="equal">
      <formula>"LCP"</formula>
    </cfRule>
  </conditionalFormatting>
  <conditionalFormatting sqref="A82 A62:A75">
    <cfRule type="cellIs" dxfId="1926" priority="89" operator="equal">
      <formula>"Receiving"</formula>
    </cfRule>
  </conditionalFormatting>
  <conditionalFormatting sqref="A76:A81">
    <cfRule type="cellIs" dxfId="1925" priority="88" operator="equal">
      <formula>"SLC"</formula>
    </cfRule>
  </conditionalFormatting>
  <conditionalFormatting sqref="A76:A81">
    <cfRule type="cellIs" dxfId="1924" priority="84" operator="equal">
      <formula>"IDF"</formula>
    </cfRule>
    <cfRule type="cellIs" dxfId="1923" priority="85" operator="equal">
      <formula>"Costco"</formula>
    </cfRule>
    <cfRule type="cellIs" dxfId="1922" priority="86" operator="equal">
      <formula>"Gutzy"</formula>
    </cfRule>
    <cfRule type="cellIs" dxfId="1921" priority="87" operator="equal">
      <formula>"LCP"</formula>
    </cfRule>
  </conditionalFormatting>
  <conditionalFormatting sqref="A76:A81">
    <cfRule type="cellIs" dxfId="1920" priority="83" operator="equal">
      <formula>"Receiving"</formula>
    </cfRule>
  </conditionalFormatting>
  <conditionalFormatting sqref="A89:A97 H89:H97">
    <cfRule type="cellIs" dxfId="1919" priority="82" operator="equal">
      <formula>"SLC"</formula>
    </cfRule>
  </conditionalFormatting>
  <conditionalFormatting sqref="A89:A97 H89:H97">
    <cfRule type="cellIs" dxfId="1918" priority="78" operator="equal">
      <formula>"IDF"</formula>
    </cfRule>
    <cfRule type="cellIs" dxfId="1917" priority="79" operator="equal">
      <formula>"Costco"</formula>
    </cfRule>
    <cfRule type="cellIs" dxfId="1916" priority="80" operator="equal">
      <formula>"Gutzy"</formula>
    </cfRule>
    <cfRule type="cellIs" dxfId="1915" priority="81" operator="equal">
      <formula>"LCP"</formula>
    </cfRule>
  </conditionalFormatting>
  <conditionalFormatting sqref="A89:A97 H89:H97">
    <cfRule type="cellIs" dxfId="1914" priority="77" operator="equal">
      <formula>"Receiving"</formula>
    </cfRule>
  </conditionalFormatting>
  <conditionalFormatting sqref="S71:S76 N62:N67 N71:N77">
    <cfRule type="cellIs" dxfId="1913" priority="76" operator="equal">
      <formula>"SLC"</formula>
    </cfRule>
  </conditionalFormatting>
  <conditionalFormatting sqref="S71:S76 N62:N67 N71:N77">
    <cfRule type="cellIs" dxfId="1912" priority="72" operator="equal">
      <formula>"IDF"</formula>
    </cfRule>
    <cfRule type="cellIs" dxfId="1911" priority="73" operator="equal">
      <formula>"Costco"</formula>
    </cfRule>
    <cfRule type="cellIs" dxfId="1910" priority="74" operator="equal">
      <formula>"Gutzy"</formula>
    </cfRule>
    <cfRule type="cellIs" dxfId="1909" priority="75" operator="equal">
      <formula>"LCP"</formula>
    </cfRule>
  </conditionalFormatting>
  <conditionalFormatting sqref="S71:S76">
    <cfRule type="cellIs" dxfId="1908" priority="71" operator="equal">
      <formula>"Receiving"</formula>
    </cfRule>
  </conditionalFormatting>
  <conditionalFormatting sqref="Q62:Q66 T72:T77 W62:W67 O61 U71 L61:L67 S62:T67">
    <cfRule type="cellIs" dxfId="1907" priority="70" operator="equal">
      <formula>"SLC"</formula>
    </cfRule>
  </conditionalFormatting>
  <conditionalFormatting sqref="Q62:Q66 T72:T77 W62:W67 O61 U71 L61:L67 S62:T67">
    <cfRule type="cellIs" dxfId="1906" priority="66" operator="equal">
      <formula>"IDF"</formula>
    </cfRule>
    <cfRule type="cellIs" dxfId="1905" priority="67" operator="equal">
      <formula>"Costco"</formula>
    </cfRule>
    <cfRule type="cellIs" dxfId="1904" priority="68" operator="equal">
      <formula>"Gutzy"</formula>
    </cfRule>
    <cfRule type="cellIs" dxfId="1903" priority="69" operator="equal">
      <formula>"LCP"</formula>
    </cfRule>
  </conditionalFormatting>
  <conditionalFormatting sqref="Q72:Q77">
    <cfRule type="cellIs" dxfId="1902" priority="65" operator="equal">
      <formula>"SLC"</formula>
    </cfRule>
  </conditionalFormatting>
  <conditionalFormatting sqref="Q72:Q77">
    <cfRule type="cellIs" dxfId="1901" priority="61" operator="equal">
      <formula>"IDF"</formula>
    </cfRule>
    <cfRule type="cellIs" dxfId="1900" priority="62" operator="equal">
      <formula>"Costco"</formula>
    </cfRule>
    <cfRule type="cellIs" dxfId="1899" priority="63" operator="equal">
      <formula>"Gutzy"</formula>
    </cfRule>
    <cfRule type="cellIs" dxfId="1898" priority="64" operator="equal">
      <formula>"LCP"</formula>
    </cfRule>
  </conditionalFormatting>
  <conditionalFormatting sqref="W72:W77">
    <cfRule type="cellIs" dxfId="1897" priority="60" operator="equal">
      <formula>"SLC"</formula>
    </cfRule>
  </conditionalFormatting>
  <conditionalFormatting sqref="W72:W77">
    <cfRule type="cellIs" dxfId="1896" priority="56" operator="equal">
      <formula>"IDF"</formula>
    </cfRule>
    <cfRule type="cellIs" dxfId="1895" priority="57" operator="equal">
      <formula>"Costco"</formula>
    </cfRule>
    <cfRule type="cellIs" dxfId="1894" priority="58" operator="equal">
      <formula>"Gutzy"</formula>
    </cfRule>
    <cfRule type="cellIs" dxfId="1893" priority="59" operator="equal">
      <formula>"LCP"</formula>
    </cfRule>
  </conditionalFormatting>
  <conditionalFormatting sqref="N71:N77 U71 L61:L67 S62:S67">
    <cfRule type="cellIs" dxfId="1892" priority="55" operator="equal">
      <formula>"Receiving"</formula>
    </cfRule>
  </conditionalFormatting>
  <conditionalFormatting sqref="A26">
    <cfRule type="cellIs" dxfId="1891" priority="54" operator="equal">
      <formula>"SLC"</formula>
    </cfRule>
  </conditionalFormatting>
  <conditionalFormatting sqref="A26">
    <cfRule type="cellIs" dxfId="1890" priority="50" operator="equal">
      <formula>"IDF"</formula>
    </cfRule>
    <cfRule type="cellIs" dxfId="1889" priority="51" operator="equal">
      <formula>"Costco"</formula>
    </cfRule>
    <cfRule type="cellIs" dxfId="1888" priority="52" operator="equal">
      <formula>"Gutzy"</formula>
    </cfRule>
    <cfRule type="cellIs" dxfId="1887" priority="53" operator="equal">
      <formula>"LCP"</formula>
    </cfRule>
  </conditionalFormatting>
  <conditionalFormatting sqref="A26">
    <cfRule type="cellIs" dxfId="1886" priority="49" operator="equal">
      <formula>"Receiving"</formula>
    </cfRule>
  </conditionalFormatting>
  <conditionalFormatting sqref="A84">
    <cfRule type="cellIs" dxfId="1885" priority="48" operator="equal">
      <formula>"SLC"</formula>
    </cfRule>
  </conditionalFormatting>
  <conditionalFormatting sqref="A84">
    <cfRule type="cellIs" dxfId="1884" priority="44" operator="equal">
      <formula>"IDF"</formula>
    </cfRule>
    <cfRule type="cellIs" dxfId="1883" priority="45" operator="equal">
      <formula>"Costco"</formula>
    </cfRule>
    <cfRule type="cellIs" dxfId="1882" priority="46" operator="equal">
      <formula>"Gutzy"</formula>
    </cfRule>
    <cfRule type="cellIs" dxfId="1881" priority="47" operator="equal">
      <formula>"LCP"</formula>
    </cfRule>
  </conditionalFormatting>
  <conditionalFormatting sqref="A84">
    <cfRule type="cellIs" dxfId="1880" priority="43" operator="equal">
      <formula>"Receiving"</formula>
    </cfRule>
  </conditionalFormatting>
  <conditionalFormatting sqref="A5:A14">
    <cfRule type="cellIs" dxfId="1879" priority="42" operator="equal">
      <formula>"SLC"</formula>
    </cfRule>
  </conditionalFormatting>
  <conditionalFormatting sqref="A5:A14">
    <cfRule type="cellIs" dxfId="1878" priority="38" operator="equal">
      <formula>"IDF"</formula>
    </cfRule>
    <cfRule type="cellIs" dxfId="1877" priority="39" operator="equal">
      <formula>"Costco"</formula>
    </cfRule>
    <cfRule type="cellIs" dxfId="1876" priority="40" operator="equal">
      <formula>"Gutzy"</formula>
    </cfRule>
    <cfRule type="cellIs" dxfId="1875" priority="41" operator="equal">
      <formula>"LCP"</formula>
    </cfRule>
  </conditionalFormatting>
  <conditionalFormatting sqref="A5:A14">
    <cfRule type="cellIs" dxfId="1874" priority="37" operator="equal">
      <formula>"Receiving"</formula>
    </cfRule>
  </conditionalFormatting>
  <conditionalFormatting sqref="J25">
    <cfRule type="cellIs" dxfId="1873" priority="36" operator="equal">
      <formula>"SLC"</formula>
    </cfRule>
  </conditionalFormatting>
  <conditionalFormatting sqref="J25">
    <cfRule type="cellIs" dxfId="1872" priority="32" operator="equal">
      <formula>"IDF"</formula>
    </cfRule>
    <cfRule type="cellIs" dxfId="1871" priority="33" operator="equal">
      <formula>"Costco"</formula>
    </cfRule>
    <cfRule type="cellIs" dxfId="1870" priority="34" operator="equal">
      <formula>"Gutzy"</formula>
    </cfRule>
    <cfRule type="cellIs" dxfId="1869" priority="35" operator="equal">
      <formula>"LCP"</formula>
    </cfRule>
  </conditionalFormatting>
  <conditionalFormatting sqref="J25">
    <cfRule type="cellIs" dxfId="1868" priority="31" operator="equal">
      <formula>"Receiving"</formula>
    </cfRule>
  </conditionalFormatting>
  <conditionalFormatting sqref="A55">
    <cfRule type="cellIs" dxfId="1867" priority="30" operator="equal">
      <formula>"SLC"</formula>
    </cfRule>
  </conditionalFormatting>
  <conditionalFormatting sqref="A55">
    <cfRule type="cellIs" dxfId="1866" priority="26" operator="equal">
      <formula>"IDF"</formula>
    </cfRule>
    <cfRule type="cellIs" dxfId="1865" priority="27" operator="equal">
      <formula>"Costco"</formula>
    </cfRule>
    <cfRule type="cellIs" dxfId="1864" priority="28" operator="equal">
      <formula>"Gutzy"</formula>
    </cfRule>
    <cfRule type="cellIs" dxfId="1863" priority="29" operator="equal">
      <formula>"LCP"</formula>
    </cfRule>
  </conditionalFormatting>
  <conditionalFormatting sqref="A55">
    <cfRule type="cellIs" dxfId="1862" priority="25" operator="equal">
      <formula>"Receiving"</formula>
    </cfRule>
  </conditionalFormatting>
  <conditionalFormatting sqref="A83">
    <cfRule type="cellIs" dxfId="1861" priority="24" operator="equal">
      <formula>"SLC"</formula>
    </cfRule>
  </conditionalFormatting>
  <conditionalFormatting sqref="A83">
    <cfRule type="cellIs" dxfId="1860" priority="20" operator="equal">
      <formula>"IDF"</formula>
    </cfRule>
    <cfRule type="cellIs" dxfId="1859" priority="21" operator="equal">
      <formula>"Costco"</formula>
    </cfRule>
    <cfRule type="cellIs" dxfId="1858" priority="22" operator="equal">
      <formula>"Gutzy"</formula>
    </cfRule>
    <cfRule type="cellIs" dxfId="1857" priority="23" operator="equal">
      <formula>"LCP"</formula>
    </cfRule>
  </conditionalFormatting>
  <conditionalFormatting sqref="A83">
    <cfRule type="cellIs" dxfId="1856" priority="19" operator="equal">
      <formula>"Receiving"</formula>
    </cfRule>
  </conditionalFormatting>
  <conditionalFormatting sqref="J55 J58">
    <cfRule type="cellIs" dxfId="1855" priority="18" operator="equal">
      <formula>"SLC"</formula>
    </cfRule>
  </conditionalFormatting>
  <conditionalFormatting sqref="J55 J58">
    <cfRule type="cellIs" dxfId="1854" priority="14" operator="equal">
      <formula>"IDF"</formula>
    </cfRule>
    <cfRule type="cellIs" dxfId="1853" priority="15" operator="equal">
      <formula>"Costco"</formula>
    </cfRule>
    <cfRule type="cellIs" dxfId="1852" priority="16" operator="equal">
      <formula>"Gutzy"</formula>
    </cfRule>
    <cfRule type="cellIs" dxfId="1851" priority="17" operator="equal">
      <formula>"LCP"</formula>
    </cfRule>
  </conditionalFormatting>
  <conditionalFormatting sqref="J55 J58">
    <cfRule type="cellIs" dxfId="1850" priority="13" operator="equal">
      <formula>"Receiving"</formula>
    </cfRule>
  </conditionalFormatting>
  <conditionalFormatting sqref="J53 J56">
    <cfRule type="cellIs" dxfId="1849" priority="12" operator="equal">
      <formula>"SLC"</formula>
    </cfRule>
  </conditionalFormatting>
  <conditionalFormatting sqref="J53 J56">
    <cfRule type="cellIs" dxfId="1848" priority="8" operator="equal">
      <formula>"IDF"</formula>
    </cfRule>
    <cfRule type="cellIs" dxfId="1847" priority="9" operator="equal">
      <formula>"Costco"</formula>
    </cfRule>
    <cfRule type="cellIs" dxfId="1846" priority="10" operator="equal">
      <formula>"Gutzy"</formula>
    </cfRule>
    <cfRule type="cellIs" dxfId="1845" priority="11" operator="equal">
      <formula>"LCP"</formula>
    </cfRule>
  </conditionalFormatting>
  <conditionalFormatting sqref="J53 J56">
    <cfRule type="cellIs" dxfId="1844" priority="7" operator="equal">
      <formula>"Receiving"</formula>
    </cfRule>
  </conditionalFormatting>
  <conditionalFormatting sqref="J54 J57">
    <cfRule type="cellIs" dxfId="1843" priority="6" operator="equal">
      <formula>"SLC"</formula>
    </cfRule>
  </conditionalFormatting>
  <conditionalFormatting sqref="J54 J57">
    <cfRule type="cellIs" dxfId="1842" priority="2" operator="equal">
      <formula>"IDF"</formula>
    </cfRule>
    <cfRule type="cellIs" dxfId="1841" priority="3" operator="equal">
      <formula>"Costco"</formula>
    </cfRule>
    <cfRule type="cellIs" dxfId="1840" priority="4" operator="equal">
      <formula>"Gutzy"</formula>
    </cfRule>
    <cfRule type="cellIs" dxfId="1839" priority="5" operator="equal">
      <formula>"LCP"</formula>
    </cfRule>
  </conditionalFormatting>
  <conditionalFormatting sqref="J54 J57">
    <cfRule type="cellIs" dxfId="1838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856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56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8BA63A-94A7-4696-AC44-D440DF326FD9}">
          <x14:formula1>
            <xm:f>Lists!$A$1:$A$52</xm:f>
          </x14:formula1>
          <xm:sqref>C1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48F6-4F9A-4108-842B-922115474E86}">
  <sheetPr codeName="Sheet237">
    <tabColor rgb="FFFF0000"/>
    <pageSetUpPr fitToPage="1"/>
  </sheetPr>
  <dimension ref="A1:BC273"/>
  <sheetViews>
    <sheetView topLeftCell="A16" zoomScale="90" zoomScaleNormal="90" zoomScaleSheetLayoutView="37" workbookViewId="0">
      <selection activeCell="Z63" sqref="Z6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301</v>
      </c>
    </row>
    <row r="2" spans="1:36" ht="8.25" customHeight="1" thickBot="1" x14ac:dyDescent="0.3"/>
    <row r="3" spans="1:36" ht="16.5" thickBot="1" x14ac:dyDescent="0.3">
      <c r="A3" s="476">
        <f>VLOOKUP(C1,Lists!A1:B52,2)</f>
        <v>46026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46027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46028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 t="s">
        <v>20</v>
      </c>
      <c r="B5" s="206">
        <v>32720</v>
      </c>
      <c r="C5" s="137">
        <v>72831</v>
      </c>
      <c r="D5" s="137"/>
      <c r="E5" s="137" t="s">
        <v>62</v>
      </c>
      <c r="F5" s="138"/>
      <c r="G5" s="305"/>
      <c r="H5" s="138"/>
      <c r="I5" s="310"/>
      <c r="J5" s="135" t="s">
        <v>19</v>
      </c>
      <c r="K5" s="207">
        <v>32732</v>
      </c>
      <c r="L5" s="137">
        <v>73278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32748</v>
      </c>
      <c r="U5" s="137">
        <v>73308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 t="s">
        <v>19</v>
      </c>
      <c r="B6" s="205">
        <v>32721</v>
      </c>
      <c r="C6" s="128">
        <v>72796</v>
      </c>
      <c r="D6" s="128"/>
      <c r="E6" s="128" t="s">
        <v>62</v>
      </c>
      <c r="F6" s="142"/>
      <c r="G6" s="302"/>
      <c r="H6" s="142"/>
      <c r="I6" s="311"/>
      <c r="J6" s="145" t="s">
        <v>19</v>
      </c>
      <c r="K6" s="205">
        <v>32733</v>
      </c>
      <c r="L6" s="128">
        <v>73289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32749</v>
      </c>
      <c r="U6" s="148">
        <v>73309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 t="s">
        <v>19</v>
      </c>
      <c r="B7" s="205">
        <v>32722</v>
      </c>
      <c r="C7" s="128">
        <v>72797</v>
      </c>
      <c r="D7" s="128"/>
      <c r="E7" s="128" t="s">
        <v>62</v>
      </c>
      <c r="F7" s="142"/>
      <c r="G7" s="302"/>
      <c r="H7" s="142"/>
      <c r="I7" s="312"/>
      <c r="J7" s="145" t="s">
        <v>19</v>
      </c>
      <c r="K7" s="205">
        <v>32734</v>
      </c>
      <c r="L7" s="128">
        <v>73300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32750</v>
      </c>
      <c r="U7" s="128">
        <v>73310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 t="s">
        <v>19</v>
      </c>
      <c r="B8" s="205">
        <v>32723</v>
      </c>
      <c r="C8" s="128">
        <v>72798</v>
      </c>
      <c r="D8" s="128"/>
      <c r="E8" s="128" t="s">
        <v>69</v>
      </c>
      <c r="F8" s="142"/>
      <c r="G8" s="302"/>
      <c r="H8" s="142"/>
      <c r="I8" s="312"/>
      <c r="J8" s="145" t="s">
        <v>19</v>
      </c>
      <c r="K8" s="205">
        <v>32735</v>
      </c>
      <c r="L8" s="128">
        <v>73302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32751</v>
      </c>
      <c r="U8" s="128">
        <v>73311</v>
      </c>
      <c r="V8" s="128"/>
      <c r="W8" s="128" t="s">
        <v>69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 t="s">
        <v>19</v>
      </c>
      <c r="B9" s="205">
        <v>32724</v>
      </c>
      <c r="C9" s="128">
        <v>72799</v>
      </c>
      <c r="D9" s="128"/>
      <c r="E9" s="128" t="s">
        <v>70</v>
      </c>
      <c r="F9" s="142"/>
      <c r="G9" s="302"/>
      <c r="H9" s="142"/>
      <c r="I9" s="311"/>
      <c r="J9" s="145" t="s">
        <v>19</v>
      </c>
      <c r="K9" s="205">
        <v>32736</v>
      </c>
      <c r="L9" s="128">
        <v>73303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32752</v>
      </c>
      <c r="U9" s="128">
        <v>73312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 t="s">
        <v>19</v>
      </c>
      <c r="B10" s="205">
        <v>32725</v>
      </c>
      <c r="C10" s="128">
        <v>72800</v>
      </c>
      <c r="D10" s="128"/>
      <c r="E10" s="128" t="s">
        <v>72</v>
      </c>
      <c r="F10" s="142"/>
      <c r="G10" s="302"/>
      <c r="H10" s="142"/>
      <c r="I10" s="311"/>
      <c r="J10" s="145" t="s">
        <v>19</v>
      </c>
      <c r="K10" s="205">
        <v>32737</v>
      </c>
      <c r="L10" s="128">
        <v>73304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32753</v>
      </c>
      <c r="U10" s="128">
        <v>73313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 t="s">
        <v>19</v>
      </c>
      <c r="B11" s="205">
        <v>32726</v>
      </c>
      <c r="C11" s="128">
        <v>72801</v>
      </c>
      <c r="D11" s="128"/>
      <c r="E11" s="128" t="s">
        <v>71</v>
      </c>
      <c r="F11" s="142"/>
      <c r="G11" s="302"/>
      <c r="H11" s="142"/>
      <c r="I11" s="311"/>
      <c r="J11" s="145" t="s">
        <v>19</v>
      </c>
      <c r="K11" s="205">
        <v>32738</v>
      </c>
      <c r="L11" s="128">
        <v>73305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32754</v>
      </c>
      <c r="U11" s="128">
        <v>73314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 t="s">
        <v>22</v>
      </c>
      <c r="B12" s="205">
        <v>32727</v>
      </c>
      <c r="C12" s="128">
        <v>4501339140</v>
      </c>
      <c r="D12" s="128"/>
      <c r="E12" s="128"/>
      <c r="F12" s="142"/>
      <c r="G12" s="302"/>
      <c r="H12" s="142"/>
      <c r="I12" s="311"/>
      <c r="J12" s="145" t="s">
        <v>19</v>
      </c>
      <c r="K12" s="205">
        <v>32739</v>
      </c>
      <c r="L12" s="128">
        <v>73306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32755</v>
      </c>
      <c r="U12" s="128">
        <v>73316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 t="s">
        <v>22</v>
      </c>
      <c r="B13" s="205">
        <v>32728</v>
      </c>
      <c r="C13" s="128">
        <v>4501339141</v>
      </c>
      <c r="D13" s="128"/>
      <c r="E13" s="128"/>
      <c r="F13" s="142"/>
      <c r="G13" s="302"/>
      <c r="H13" s="142"/>
      <c r="I13" s="311"/>
      <c r="J13" s="145" t="s">
        <v>19</v>
      </c>
      <c r="K13" s="245">
        <v>32740</v>
      </c>
      <c r="L13" s="128">
        <v>73307</v>
      </c>
      <c r="M13" s="128"/>
      <c r="N13" s="128" t="s">
        <v>72</v>
      </c>
      <c r="O13" s="142"/>
      <c r="P13" s="302"/>
      <c r="Q13" s="142"/>
      <c r="R13" s="309">
        <v>46028</v>
      </c>
      <c r="S13" s="145" t="s">
        <v>19</v>
      </c>
      <c r="T13" s="205">
        <v>32756</v>
      </c>
      <c r="U13" s="128">
        <v>73317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 t="s">
        <v>22</v>
      </c>
      <c r="B14" s="205">
        <v>32729</v>
      </c>
      <c r="C14" s="128">
        <v>4501339142</v>
      </c>
      <c r="D14" s="128"/>
      <c r="E14" s="128"/>
      <c r="F14" s="142"/>
      <c r="G14" s="302"/>
      <c r="H14" s="142"/>
      <c r="I14" s="311"/>
      <c r="J14" s="145" t="s">
        <v>19</v>
      </c>
      <c r="K14" s="245">
        <v>32741</v>
      </c>
      <c r="L14" s="128">
        <v>73315</v>
      </c>
      <c r="M14" s="128"/>
      <c r="N14" s="128" t="s">
        <v>72</v>
      </c>
      <c r="O14" s="142"/>
      <c r="P14" s="302"/>
      <c r="Q14" s="142"/>
      <c r="R14" s="309">
        <v>46028</v>
      </c>
      <c r="S14" s="145" t="s">
        <v>19</v>
      </c>
      <c r="T14" s="205">
        <v>32757</v>
      </c>
      <c r="U14" s="128">
        <v>73318</v>
      </c>
      <c r="V14" s="128"/>
      <c r="W14" s="128" t="s">
        <v>115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 t="s">
        <v>22</v>
      </c>
      <c r="B15" s="205">
        <v>32730</v>
      </c>
      <c r="C15" s="128">
        <v>4501339147</v>
      </c>
      <c r="D15" s="128"/>
      <c r="E15" s="128"/>
      <c r="F15" s="142"/>
      <c r="G15" s="302"/>
      <c r="H15" s="142"/>
      <c r="I15" s="311"/>
      <c r="J15" s="145" t="s">
        <v>19</v>
      </c>
      <c r="K15" s="205">
        <v>32742</v>
      </c>
      <c r="L15" s="128">
        <v>73326</v>
      </c>
      <c r="M15" s="128"/>
      <c r="N15" s="128" t="s">
        <v>71</v>
      </c>
      <c r="O15" s="142"/>
      <c r="P15" s="302"/>
      <c r="Q15" s="142"/>
      <c r="R15" s="311"/>
      <c r="S15" s="145" t="s">
        <v>19</v>
      </c>
      <c r="T15" s="205">
        <v>32758</v>
      </c>
      <c r="U15" s="128">
        <v>73319</v>
      </c>
      <c r="V15" s="128"/>
      <c r="W15" s="128" t="s">
        <v>115</v>
      </c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 t="s">
        <v>22</v>
      </c>
      <c r="B16" s="205">
        <v>32731</v>
      </c>
      <c r="C16" s="128">
        <v>4501339148</v>
      </c>
      <c r="D16" s="128"/>
      <c r="E16" s="128"/>
      <c r="F16" s="142"/>
      <c r="G16" s="302"/>
      <c r="H16" s="142"/>
      <c r="I16" s="311"/>
      <c r="J16" s="145" t="s">
        <v>19</v>
      </c>
      <c r="K16" s="205">
        <v>32743</v>
      </c>
      <c r="L16" s="148">
        <v>73337</v>
      </c>
      <c r="M16" s="128"/>
      <c r="N16" s="128" t="s">
        <v>115</v>
      </c>
      <c r="O16" s="142"/>
      <c r="P16" s="302"/>
      <c r="Q16" s="142"/>
      <c r="R16" s="311"/>
      <c r="S16" s="145" t="s">
        <v>19</v>
      </c>
      <c r="T16" s="205">
        <v>32759</v>
      </c>
      <c r="U16" s="128">
        <v>73320</v>
      </c>
      <c r="V16" s="128"/>
      <c r="W16" s="128" t="s">
        <v>71</v>
      </c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 t="s">
        <v>20</v>
      </c>
      <c r="K17" s="205">
        <v>32744</v>
      </c>
      <c r="L17" s="128">
        <v>73339</v>
      </c>
      <c r="M17" s="128"/>
      <c r="N17" s="128" t="s">
        <v>62</v>
      </c>
      <c r="O17" s="142"/>
      <c r="P17" s="302"/>
      <c r="Q17" s="142"/>
      <c r="R17" s="311"/>
      <c r="S17" s="145" t="s">
        <v>20</v>
      </c>
      <c r="T17" s="205">
        <v>32760</v>
      </c>
      <c r="U17" s="128">
        <v>73340</v>
      </c>
      <c r="V17" s="128"/>
      <c r="W17" s="128" t="s">
        <v>89</v>
      </c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 t="s">
        <v>22</v>
      </c>
      <c r="K18" s="205">
        <v>32745</v>
      </c>
      <c r="L18" s="128">
        <v>4501339143</v>
      </c>
      <c r="M18" s="128"/>
      <c r="N18" s="128"/>
      <c r="O18" s="142"/>
      <c r="P18" s="302"/>
      <c r="Q18" s="142"/>
      <c r="R18" s="311"/>
      <c r="S18" s="145" t="s">
        <v>22</v>
      </c>
      <c r="T18" s="205">
        <v>32761</v>
      </c>
      <c r="U18" s="128">
        <v>4501339528</v>
      </c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 t="s">
        <v>22</v>
      </c>
      <c r="K19" s="205">
        <v>32746</v>
      </c>
      <c r="L19" s="128">
        <v>4501339149</v>
      </c>
      <c r="M19" s="128"/>
      <c r="N19" s="128"/>
      <c r="O19" s="142"/>
      <c r="P19" s="302"/>
      <c r="Q19" s="142"/>
      <c r="R19" s="311"/>
      <c r="S19" s="145" t="s">
        <v>22</v>
      </c>
      <c r="T19" s="205">
        <v>32762</v>
      </c>
      <c r="U19" s="128">
        <v>4501339529</v>
      </c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 t="s">
        <v>22</v>
      </c>
      <c r="K20" s="205">
        <v>32747</v>
      </c>
      <c r="L20" s="148">
        <v>4501339144</v>
      </c>
      <c r="M20" s="128"/>
      <c r="N20" s="128"/>
      <c r="O20" s="142"/>
      <c r="P20" s="302"/>
      <c r="Q20" s="142"/>
      <c r="R20" s="315"/>
      <c r="S20" s="145" t="s">
        <v>22</v>
      </c>
      <c r="T20" s="205">
        <v>32763</v>
      </c>
      <c r="U20" s="128">
        <v>4501339478</v>
      </c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/>
      <c r="T23" s="128"/>
      <c r="U23" s="153"/>
      <c r="V23" s="128"/>
      <c r="W23" s="128"/>
      <c r="X23" s="142"/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207">
        <v>30039420</v>
      </c>
      <c r="L24" s="154" t="s">
        <v>13</v>
      </c>
      <c r="M24" s="141"/>
      <c r="N24" s="141"/>
      <c r="O24" s="142" t="s">
        <v>16</v>
      </c>
      <c r="P24" s="304"/>
      <c r="Q24" s="143"/>
      <c r="R24" s="316"/>
      <c r="S24" s="152"/>
      <c r="T24" s="128"/>
      <c r="U24" s="153"/>
      <c r="V24" s="128"/>
      <c r="W24" s="128"/>
      <c r="X24" s="142"/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 t="s">
        <v>12</v>
      </c>
      <c r="B25" s="205">
        <v>30039418</v>
      </c>
      <c r="C25" s="128" t="s">
        <v>13</v>
      </c>
      <c r="D25" s="128"/>
      <c r="E25" s="128"/>
      <c r="F25" s="162" t="s">
        <v>14</v>
      </c>
      <c r="G25" s="128"/>
      <c r="H25" s="142"/>
      <c r="I25" s="311"/>
      <c r="J25" s="156" t="s">
        <v>12</v>
      </c>
      <c r="K25" s="207">
        <v>30039421</v>
      </c>
      <c r="L25" s="154" t="s">
        <v>13</v>
      </c>
      <c r="M25" s="141"/>
      <c r="N25" s="141"/>
      <c r="O25" s="143" t="s">
        <v>17</v>
      </c>
      <c r="P25" s="304"/>
      <c r="Q25" s="143"/>
      <c r="R25" s="316"/>
      <c r="S25" s="145" t="s">
        <v>12</v>
      </c>
      <c r="T25" s="210">
        <v>30039350</v>
      </c>
      <c r="U25" s="153" t="s">
        <v>81</v>
      </c>
      <c r="V25" s="128"/>
      <c r="W25" s="128"/>
      <c r="X25" s="142"/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 t="s">
        <v>12</v>
      </c>
      <c r="B26" s="205">
        <v>30039419</v>
      </c>
      <c r="C26" s="128" t="s">
        <v>13</v>
      </c>
      <c r="D26" s="128"/>
      <c r="E26" s="128"/>
      <c r="F26" s="250" t="s">
        <v>17</v>
      </c>
      <c r="G26" s="175"/>
      <c r="H26" s="142"/>
      <c r="I26" s="311"/>
      <c r="J26" s="156" t="s">
        <v>12</v>
      </c>
      <c r="K26" s="296">
        <v>30039100</v>
      </c>
      <c r="L26" s="154" t="s">
        <v>94</v>
      </c>
      <c r="M26" s="141"/>
      <c r="N26" s="141"/>
      <c r="O26" s="143" t="s">
        <v>16</v>
      </c>
      <c r="P26" s="304"/>
      <c r="Q26" s="143"/>
      <c r="R26" s="316"/>
      <c r="S26" s="145" t="s">
        <v>12</v>
      </c>
      <c r="T26" s="210">
        <v>30039422</v>
      </c>
      <c r="U26" s="153" t="s">
        <v>13</v>
      </c>
      <c r="V26" s="128"/>
      <c r="W26" s="128"/>
      <c r="X26" s="142" t="s">
        <v>16</v>
      </c>
      <c r="Y26" s="302"/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245">
        <v>30039334</v>
      </c>
      <c r="L27" s="153" t="s">
        <v>77</v>
      </c>
      <c r="M27" s="128"/>
      <c r="N27" s="128"/>
      <c r="O27" s="142" t="s">
        <v>78</v>
      </c>
      <c r="P27" s="302"/>
      <c r="Q27" s="142"/>
      <c r="R27" s="311"/>
      <c r="S27" s="145" t="s">
        <v>12</v>
      </c>
      <c r="T27" s="205">
        <v>30039423</v>
      </c>
      <c r="U27" s="148" t="s">
        <v>13</v>
      </c>
      <c r="V27" s="128"/>
      <c r="W27" s="128"/>
      <c r="X27" s="142" t="s">
        <v>17</v>
      </c>
      <c r="Y27" s="302"/>
      <c r="Z27" s="142"/>
      <c r="AA27" s="311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 t="s">
        <v>12</v>
      </c>
      <c r="K28" s="205">
        <v>30039349</v>
      </c>
      <c r="L28" s="148" t="s">
        <v>81</v>
      </c>
      <c r="M28" s="128"/>
      <c r="N28" s="128"/>
      <c r="O28" s="142"/>
      <c r="P28" s="302"/>
      <c r="Q28" s="142"/>
      <c r="R28" s="311"/>
      <c r="S28" s="145" t="s">
        <v>12</v>
      </c>
      <c r="T28" s="205">
        <v>30039362</v>
      </c>
      <c r="U28" s="128" t="s">
        <v>94</v>
      </c>
      <c r="V28" s="128"/>
      <c r="W28" s="128"/>
      <c r="X28" s="142" t="s">
        <v>66</v>
      </c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 t="s">
        <v>12</v>
      </c>
      <c r="K29" s="301">
        <v>30039347</v>
      </c>
      <c r="L29" s="300" t="s">
        <v>79</v>
      </c>
      <c r="M29" s="299"/>
      <c r="N29" s="299"/>
      <c r="O29" s="297" t="s">
        <v>14</v>
      </c>
      <c r="P29" s="306"/>
      <c r="Q29" s="297"/>
      <c r="R29" s="313"/>
      <c r="S29" s="145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46029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46030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46031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 t="s">
        <v>19</v>
      </c>
      <c r="B34" s="207">
        <v>32764</v>
      </c>
      <c r="C34" s="137">
        <v>73321</v>
      </c>
      <c r="D34" s="137"/>
      <c r="E34" s="137" t="s">
        <v>89</v>
      </c>
      <c r="F34" s="142"/>
      <c r="G34" s="304"/>
      <c r="H34" s="143"/>
      <c r="I34" s="310"/>
      <c r="J34" s="135" t="s">
        <v>19</v>
      </c>
      <c r="K34" s="207">
        <v>32780</v>
      </c>
      <c r="L34" s="137">
        <v>73269</v>
      </c>
      <c r="M34" s="137"/>
      <c r="N34" s="137" t="s">
        <v>89</v>
      </c>
      <c r="O34" s="142"/>
      <c r="P34" s="304"/>
      <c r="Q34" s="143"/>
      <c r="R34" s="310"/>
      <c r="S34" s="135" t="s">
        <v>19</v>
      </c>
      <c r="T34" s="207">
        <v>32796</v>
      </c>
      <c r="U34" s="137">
        <v>73277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 t="s">
        <v>19</v>
      </c>
      <c r="B35" s="205">
        <v>32765</v>
      </c>
      <c r="C35" s="128">
        <v>73322</v>
      </c>
      <c r="D35" s="128"/>
      <c r="E35" s="128" t="s">
        <v>89</v>
      </c>
      <c r="F35" s="142"/>
      <c r="G35" s="302"/>
      <c r="H35" s="142"/>
      <c r="I35" s="311"/>
      <c r="J35" s="145" t="s">
        <v>19</v>
      </c>
      <c r="K35" s="205">
        <v>32781</v>
      </c>
      <c r="L35" s="128">
        <v>73270</v>
      </c>
      <c r="M35" s="128"/>
      <c r="N35" s="128" t="s">
        <v>62</v>
      </c>
      <c r="O35" s="142"/>
      <c r="P35" s="302"/>
      <c r="Q35" s="142"/>
      <c r="R35" s="311"/>
      <c r="S35" s="145" t="s">
        <v>19</v>
      </c>
      <c r="T35" s="205">
        <v>32797</v>
      </c>
      <c r="U35" s="128">
        <v>73279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 t="s">
        <v>19</v>
      </c>
      <c r="B36" s="205">
        <v>32766</v>
      </c>
      <c r="C36" s="128">
        <v>73323</v>
      </c>
      <c r="D36" s="128"/>
      <c r="E36" s="128" t="s">
        <v>89</v>
      </c>
      <c r="F36" s="142"/>
      <c r="G36" s="302"/>
      <c r="H36" s="142"/>
      <c r="I36" s="311"/>
      <c r="J36" s="145" t="s">
        <v>19</v>
      </c>
      <c r="K36" s="205">
        <v>32782</v>
      </c>
      <c r="L36" s="128">
        <v>73271</v>
      </c>
      <c r="M36" s="128"/>
      <c r="N36" s="128" t="s">
        <v>62</v>
      </c>
      <c r="O36" s="142"/>
      <c r="P36" s="302"/>
      <c r="Q36" s="142"/>
      <c r="R36" s="311"/>
      <c r="S36" s="145" t="s">
        <v>19</v>
      </c>
      <c r="T36" s="205">
        <v>32798</v>
      </c>
      <c r="U36" s="128">
        <v>73280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 t="s">
        <v>19</v>
      </c>
      <c r="B37" s="205">
        <v>32767</v>
      </c>
      <c r="C37" s="128">
        <v>73324</v>
      </c>
      <c r="D37" s="128"/>
      <c r="E37" s="128" t="s">
        <v>89</v>
      </c>
      <c r="F37" s="142"/>
      <c r="G37" s="302"/>
      <c r="H37" s="142"/>
      <c r="I37" s="311"/>
      <c r="J37" s="145" t="s">
        <v>19</v>
      </c>
      <c r="K37" s="205">
        <v>32783</v>
      </c>
      <c r="L37" s="128">
        <v>73272</v>
      </c>
      <c r="M37" s="128"/>
      <c r="N37" s="128" t="s">
        <v>62</v>
      </c>
      <c r="O37" s="142"/>
      <c r="P37" s="302"/>
      <c r="Q37" s="142"/>
      <c r="R37" s="311"/>
      <c r="S37" s="145" t="s">
        <v>19</v>
      </c>
      <c r="T37" s="205">
        <v>32799</v>
      </c>
      <c r="U37" s="128">
        <v>73281</v>
      </c>
      <c r="V37" s="128"/>
      <c r="W37" s="128" t="s">
        <v>69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 t="s">
        <v>19</v>
      </c>
      <c r="B38" s="205">
        <v>32768</v>
      </c>
      <c r="C38" s="128">
        <v>73325</v>
      </c>
      <c r="D38" s="128"/>
      <c r="E38" s="128" t="s">
        <v>89</v>
      </c>
      <c r="F38" s="142"/>
      <c r="G38" s="302"/>
      <c r="H38" s="142"/>
      <c r="I38" s="311"/>
      <c r="J38" s="145" t="s">
        <v>19</v>
      </c>
      <c r="K38" s="205">
        <v>32784</v>
      </c>
      <c r="L38" s="128">
        <v>73273</v>
      </c>
      <c r="M38" s="128"/>
      <c r="N38" s="128" t="s">
        <v>69</v>
      </c>
      <c r="O38" s="142"/>
      <c r="P38" s="302"/>
      <c r="Q38" s="142"/>
      <c r="R38" s="311"/>
      <c r="S38" s="145" t="s">
        <v>19</v>
      </c>
      <c r="T38" s="205">
        <v>32800</v>
      </c>
      <c r="U38" s="128">
        <v>73282</v>
      </c>
      <c r="V38" s="128"/>
      <c r="W38" s="128" t="s">
        <v>73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 t="s">
        <v>19</v>
      </c>
      <c r="B39" s="205">
        <v>32769</v>
      </c>
      <c r="C39" s="128">
        <v>73327</v>
      </c>
      <c r="D39" s="128"/>
      <c r="E39" s="128" t="s">
        <v>69</v>
      </c>
      <c r="F39" s="142"/>
      <c r="G39" s="302"/>
      <c r="H39" s="142"/>
      <c r="I39" s="311"/>
      <c r="J39" s="145" t="s">
        <v>19</v>
      </c>
      <c r="K39" s="205">
        <v>32785</v>
      </c>
      <c r="L39" s="128">
        <v>73274</v>
      </c>
      <c r="M39" s="128"/>
      <c r="N39" s="128" t="s">
        <v>73</v>
      </c>
      <c r="O39" s="142"/>
      <c r="P39" s="302"/>
      <c r="Q39" s="142"/>
      <c r="R39" s="311"/>
      <c r="S39" s="145" t="s">
        <v>19</v>
      </c>
      <c r="T39" s="205">
        <v>32801</v>
      </c>
      <c r="U39" s="128">
        <v>73283</v>
      </c>
      <c r="V39" s="128"/>
      <c r="W39" s="128" t="s">
        <v>73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 t="s">
        <v>19</v>
      </c>
      <c r="B40" s="205">
        <v>32770</v>
      </c>
      <c r="C40" s="128">
        <v>73328</v>
      </c>
      <c r="D40" s="128"/>
      <c r="E40" s="128" t="s">
        <v>73</v>
      </c>
      <c r="F40" s="142"/>
      <c r="G40" s="302"/>
      <c r="H40" s="142"/>
      <c r="I40" s="311"/>
      <c r="J40" s="145" t="s">
        <v>19</v>
      </c>
      <c r="K40" s="205">
        <v>32786</v>
      </c>
      <c r="L40" s="128">
        <v>73275</v>
      </c>
      <c r="M40" s="128"/>
      <c r="N40" s="128" t="s">
        <v>73</v>
      </c>
      <c r="O40" s="142"/>
      <c r="P40" s="302"/>
      <c r="Q40" s="142"/>
      <c r="R40" s="311"/>
      <c r="S40" s="145" t="s">
        <v>19</v>
      </c>
      <c r="T40" s="205">
        <v>32802</v>
      </c>
      <c r="U40" s="128">
        <v>73284</v>
      </c>
      <c r="V40" s="128"/>
      <c r="W40" s="128" t="s">
        <v>70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 t="s">
        <v>19</v>
      </c>
      <c r="B41" s="205">
        <v>32771</v>
      </c>
      <c r="C41" s="128">
        <v>73329</v>
      </c>
      <c r="D41" s="128"/>
      <c r="E41" s="128" t="s">
        <v>73</v>
      </c>
      <c r="F41" s="142"/>
      <c r="G41" s="302"/>
      <c r="H41" s="142"/>
      <c r="I41" s="311"/>
      <c r="J41" s="145" t="s">
        <v>19</v>
      </c>
      <c r="K41" s="205">
        <v>32787</v>
      </c>
      <c r="L41" s="128">
        <v>73276</v>
      </c>
      <c r="M41" s="128"/>
      <c r="N41" s="128" t="s">
        <v>70</v>
      </c>
      <c r="O41" s="142"/>
      <c r="P41" s="302"/>
      <c r="Q41" s="142"/>
      <c r="R41" s="311"/>
      <c r="S41" s="145" t="s">
        <v>19</v>
      </c>
      <c r="T41" s="205">
        <v>32803</v>
      </c>
      <c r="U41" s="128">
        <v>73285</v>
      </c>
      <c r="V41" s="128"/>
      <c r="W41" s="128" t="s">
        <v>70</v>
      </c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 t="s">
        <v>19</v>
      </c>
      <c r="B42" s="205">
        <v>32772</v>
      </c>
      <c r="C42" s="128">
        <v>73330</v>
      </c>
      <c r="D42" s="128"/>
      <c r="E42" s="128" t="s">
        <v>70</v>
      </c>
      <c r="F42" s="142"/>
      <c r="G42" s="302"/>
      <c r="H42" s="142"/>
      <c r="I42" s="311"/>
      <c r="J42" s="145" t="s">
        <v>19</v>
      </c>
      <c r="K42" s="205">
        <v>32788</v>
      </c>
      <c r="L42" s="128">
        <v>73335</v>
      </c>
      <c r="M42" s="128"/>
      <c r="N42" s="128" t="s">
        <v>70</v>
      </c>
      <c r="O42" s="142"/>
      <c r="P42" s="302"/>
      <c r="Q42" s="142"/>
      <c r="R42" s="311"/>
      <c r="S42" s="145" t="s">
        <v>19</v>
      </c>
      <c r="T42" s="205">
        <v>32804</v>
      </c>
      <c r="U42" s="128">
        <v>73286</v>
      </c>
      <c r="V42" s="128"/>
      <c r="W42" s="128" t="s">
        <v>72</v>
      </c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 t="s">
        <v>19</v>
      </c>
      <c r="B43" s="205">
        <v>32773</v>
      </c>
      <c r="C43" s="128">
        <v>73331</v>
      </c>
      <c r="D43" s="128"/>
      <c r="E43" s="128" t="s">
        <v>70</v>
      </c>
      <c r="F43" s="142"/>
      <c r="G43" s="302"/>
      <c r="H43" s="142"/>
      <c r="I43" s="311"/>
      <c r="J43" s="145" t="s">
        <v>19</v>
      </c>
      <c r="K43" s="205">
        <v>32789</v>
      </c>
      <c r="L43" s="128">
        <v>73336</v>
      </c>
      <c r="M43" s="128"/>
      <c r="N43" s="128" t="s">
        <v>72</v>
      </c>
      <c r="O43" s="142"/>
      <c r="P43" s="302"/>
      <c r="Q43" s="142"/>
      <c r="R43" s="311"/>
      <c r="S43" s="145" t="s">
        <v>19</v>
      </c>
      <c r="T43" s="205">
        <v>32805</v>
      </c>
      <c r="U43" s="128">
        <v>73287</v>
      </c>
      <c r="V43" s="128"/>
      <c r="W43" s="128" t="s">
        <v>72</v>
      </c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 t="s">
        <v>19</v>
      </c>
      <c r="B44" s="205">
        <v>32774</v>
      </c>
      <c r="C44" s="128">
        <v>73332</v>
      </c>
      <c r="D44" s="128"/>
      <c r="E44" s="128" t="s">
        <v>72</v>
      </c>
      <c r="F44" s="142"/>
      <c r="G44" s="302"/>
      <c r="H44" s="142"/>
      <c r="I44" s="311"/>
      <c r="J44" s="145" t="s">
        <v>19</v>
      </c>
      <c r="K44" s="205">
        <v>32790</v>
      </c>
      <c r="L44" s="128">
        <v>73338</v>
      </c>
      <c r="M44" s="128"/>
      <c r="N44" s="128" t="s">
        <v>71</v>
      </c>
      <c r="O44" s="142"/>
      <c r="P44" s="302"/>
      <c r="Q44" s="142"/>
      <c r="R44" s="311"/>
      <c r="S44" s="145" t="s">
        <v>19</v>
      </c>
      <c r="T44" s="205">
        <v>32806</v>
      </c>
      <c r="U44" s="128">
        <v>73288</v>
      </c>
      <c r="V44" s="128"/>
      <c r="W44" s="128" t="s">
        <v>71</v>
      </c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 t="s">
        <v>19</v>
      </c>
      <c r="B45" s="205">
        <v>32775</v>
      </c>
      <c r="C45" s="148">
        <v>73333</v>
      </c>
      <c r="D45" s="128"/>
      <c r="E45" s="128" t="s">
        <v>72</v>
      </c>
      <c r="F45" s="142"/>
      <c r="G45" s="302"/>
      <c r="H45" s="142"/>
      <c r="I45" s="311"/>
      <c r="J45" s="145" t="s">
        <v>20</v>
      </c>
      <c r="K45" s="205">
        <v>32791</v>
      </c>
      <c r="L45" s="148">
        <v>73341</v>
      </c>
      <c r="M45" s="128"/>
      <c r="N45" s="128" t="s">
        <v>62</v>
      </c>
      <c r="O45" s="142"/>
      <c r="P45" s="302"/>
      <c r="Q45" s="142"/>
      <c r="R45" s="311"/>
      <c r="S45" s="145" t="s">
        <v>20</v>
      </c>
      <c r="T45" s="245">
        <v>32807</v>
      </c>
      <c r="U45" s="148">
        <v>73343</v>
      </c>
      <c r="V45" s="128"/>
      <c r="W45" s="128" t="s">
        <v>62</v>
      </c>
      <c r="X45" s="142"/>
      <c r="Y45" s="302"/>
      <c r="Z45" s="142"/>
      <c r="AA45" s="309">
        <v>46033</v>
      </c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 t="s">
        <v>19</v>
      </c>
      <c r="B46" s="205">
        <v>32776</v>
      </c>
      <c r="C46" s="128">
        <v>73334</v>
      </c>
      <c r="D46" s="128"/>
      <c r="E46" s="128" t="s">
        <v>71</v>
      </c>
      <c r="F46" s="142"/>
      <c r="G46" s="302"/>
      <c r="H46" s="142"/>
      <c r="I46" s="311"/>
      <c r="J46" s="145" t="s">
        <v>20</v>
      </c>
      <c r="K46" s="245">
        <v>32792</v>
      </c>
      <c r="L46" s="128">
        <v>73342</v>
      </c>
      <c r="M46" s="128"/>
      <c r="N46" s="128" t="s">
        <v>62</v>
      </c>
      <c r="O46" s="142"/>
      <c r="P46" s="302"/>
      <c r="Q46" s="142"/>
      <c r="R46" s="309">
        <v>46031</v>
      </c>
      <c r="S46" s="145" t="s">
        <v>20</v>
      </c>
      <c r="T46" s="245">
        <v>32808</v>
      </c>
      <c r="U46" s="128">
        <v>73344</v>
      </c>
      <c r="V46" s="128"/>
      <c r="W46" s="128" t="s">
        <v>62</v>
      </c>
      <c r="X46" s="142"/>
      <c r="Y46" s="302"/>
      <c r="Z46" s="142"/>
      <c r="AA46" s="309">
        <v>46032</v>
      </c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 t="s">
        <v>22</v>
      </c>
      <c r="B47" s="205">
        <v>32777</v>
      </c>
      <c r="C47" s="128">
        <v>4501339766</v>
      </c>
      <c r="D47" s="128"/>
      <c r="E47" s="128"/>
      <c r="F47" s="142"/>
      <c r="G47" s="302"/>
      <c r="H47" s="142"/>
      <c r="I47" s="311"/>
      <c r="J47" s="145" t="s">
        <v>22</v>
      </c>
      <c r="K47" s="205">
        <v>32793</v>
      </c>
      <c r="L47" s="128">
        <v>4501339978</v>
      </c>
      <c r="M47" s="128"/>
      <c r="N47" s="128"/>
      <c r="O47" s="142"/>
      <c r="P47" s="302"/>
      <c r="Q47" s="142"/>
      <c r="R47" s="311"/>
      <c r="S47" s="145" t="s">
        <v>22</v>
      </c>
      <c r="T47" s="205">
        <v>32809</v>
      </c>
      <c r="U47" s="128">
        <v>4501340281</v>
      </c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 t="s">
        <v>22</v>
      </c>
      <c r="B48" s="205">
        <v>32778</v>
      </c>
      <c r="C48" s="128">
        <v>4501339767</v>
      </c>
      <c r="D48" s="128"/>
      <c r="E48" s="128"/>
      <c r="F48" s="142"/>
      <c r="G48" s="302"/>
      <c r="H48" s="142"/>
      <c r="I48" s="311"/>
      <c r="J48" s="145" t="s">
        <v>22</v>
      </c>
      <c r="K48" s="205">
        <v>32794</v>
      </c>
      <c r="L48" s="128">
        <v>4501339980</v>
      </c>
      <c r="M48" s="128"/>
      <c r="N48" s="128"/>
      <c r="O48" s="142"/>
      <c r="P48" s="302"/>
      <c r="Q48" s="142"/>
      <c r="R48" s="311"/>
      <c r="S48" s="145" t="s">
        <v>22</v>
      </c>
      <c r="T48" s="245">
        <v>32810</v>
      </c>
      <c r="U48" s="128">
        <v>4501340283</v>
      </c>
      <c r="V48" s="128"/>
      <c r="W48" s="128"/>
      <c r="X48" s="142"/>
      <c r="Y48" s="302"/>
      <c r="Z48" s="142"/>
      <c r="AA48" s="309">
        <v>46032</v>
      </c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 t="s">
        <v>22</v>
      </c>
      <c r="B49" s="205">
        <v>32779</v>
      </c>
      <c r="C49" s="148">
        <v>4501339785</v>
      </c>
      <c r="D49" s="128"/>
      <c r="E49" s="128"/>
      <c r="F49" s="142"/>
      <c r="G49" s="302"/>
      <c r="H49" s="142"/>
      <c r="I49" s="315"/>
      <c r="J49" s="145" t="s">
        <v>22</v>
      </c>
      <c r="K49" s="205">
        <v>32795</v>
      </c>
      <c r="L49" s="148">
        <v>4501339981</v>
      </c>
      <c r="M49" s="128"/>
      <c r="N49" s="128"/>
      <c r="O49" s="142"/>
      <c r="P49" s="302"/>
      <c r="Q49" s="142"/>
      <c r="R49" s="315"/>
      <c r="S49" s="145" t="s">
        <v>22</v>
      </c>
      <c r="T49" s="205">
        <v>32811</v>
      </c>
      <c r="U49" s="148">
        <v>4501340287</v>
      </c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 t="s">
        <v>12</v>
      </c>
      <c r="K53" s="141">
        <v>30039427</v>
      </c>
      <c r="L53" s="154" t="s">
        <v>87</v>
      </c>
      <c r="M53" s="141" t="s">
        <v>302</v>
      </c>
      <c r="N53" s="141" t="s">
        <v>303</v>
      </c>
      <c r="O53" s="142" t="s">
        <v>16</v>
      </c>
      <c r="P53" s="304"/>
      <c r="Q53" s="143"/>
      <c r="R53" s="316"/>
      <c r="S53" s="152" t="s">
        <v>12</v>
      </c>
      <c r="T53" s="141">
        <v>30039353</v>
      </c>
      <c r="U53" s="154" t="s">
        <v>81</v>
      </c>
      <c r="V53" s="141"/>
      <c r="W53" s="141"/>
      <c r="X53" s="142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 t="s">
        <v>12</v>
      </c>
      <c r="K54" s="141">
        <v>30039352</v>
      </c>
      <c r="L54" s="154" t="s">
        <v>81</v>
      </c>
      <c r="M54" s="141"/>
      <c r="N54" s="141"/>
      <c r="O54" s="143"/>
      <c r="P54" s="304"/>
      <c r="Q54" s="143"/>
      <c r="R54" s="316"/>
      <c r="S54" s="156" t="s">
        <v>12</v>
      </c>
      <c r="T54" s="141">
        <v>30039450</v>
      </c>
      <c r="U54" s="154" t="s">
        <v>13</v>
      </c>
      <c r="V54" s="141"/>
      <c r="W54" s="141"/>
      <c r="X54" s="143" t="s">
        <v>16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 t="s">
        <v>12</v>
      </c>
      <c r="B55" s="205">
        <v>30039424</v>
      </c>
      <c r="C55" s="154" t="s">
        <v>13</v>
      </c>
      <c r="D55" s="141"/>
      <c r="E55" s="141"/>
      <c r="F55" s="143" t="s">
        <v>16</v>
      </c>
      <c r="G55" s="304"/>
      <c r="H55" s="143"/>
      <c r="I55" s="316"/>
      <c r="J55" s="156" t="s">
        <v>12</v>
      </c>
      <c r="K55" s="141">
        <v>30039363</v>
      </c>
      <c r="L55" s="154" t="s">
        <v>94</v>
      </c>
      <c r="M55" s="141"/>
      <c r="N55" s="141"/>
      <c r="O55" s="143" t="s">
        <v>78</v>
      </c>
      <c r="P55" s="304"/>
      <c r="Q55" s="143"/>
      <c r="R55" s="316"/>
      <c r="S55" s="156" t="s">
        <v>12</v>
      </c>
      <c r="T55" s="141">
        <v>30039451</v>
      </c>
      <c r="U55" s="154" t="s">
        <v>13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 t="s">
        <v>12</v>
      </c>
      <c r="B56" s="205">
        <v>30039351</v>
      </c>
      <c r="C56" s="153" t="s">
        <v>81</v>
      </c>
      <c r="D56" s="128"/>
      <c r="E56" s="128"/>
      <c r="F56" s="142"/>
      <c r="G56" s="302"/>
      <c r="H56" s="142"/>
      <c r="I56" s="311"/>
      <c r="J56" s="152" t="s">
        <v>12</v>
      </c>
      <c r="K56" s="128">
        <v>30039446</v>
      </c>
      <c r="L56" s="153" t="s">
        <v>13</v>
      </c>
      <c r="M56" s="128"/>
      <c r="N56" s="128"/>
      <c r="O56" s="162" t="s">
        <v>14</v>
      </c>
      <c r="Q56" s="142"/>
      <c r="R56" s="311"/>
      <c r="S56" s="145" t="s">
        <v>12</v>
      </c>
      <c r="T56" s="128">
        <v>30039359</v>
      </c>
      <c r="U56" s="153" t="s">
        <v>94</v>
      </c>
      <c r="V56" s="128"/>
      <c r="W56" s="128"/>
      <c r="X56" s="142" t="s">
        <v>64</v>
      </c>
      <c r="Y56" s="302"/>
      <c r="Z56" s="142"/>
      <c r="AA56" s="311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 t="s">
        <v>12</v>
      </c>
      <c r="B57" s="205">
        <v>30039429</v>
      </c>
      <c r="C57" s="148" t="s">
        <v>77</v>
      </c>
      <c r="D57" s="128"/>
      <c r="E57" s="128"/>
      <c r="F57" s="142" t="s">
        <v>14</v>
      </c>
      <c r="G57" s="302"/>
      <c r="H57" s="142"/>
      <c r="I57" s="311"/>
      <c r="J57" s="156"/>
      <c r="K57" s="128"/>
      <c r="L57" s="148"/>
      <c r="M57" s="128"/>
      <c r="N57" s="128"/>
      <c r="O57" s="142"/>
      <c r="P57" s="302"/>
      <c r="Q57" s="142"/>
      <c r="R57" s="311"/>
      <c r="S57" s="145" t="s">
        <v>12</v>
      </c>
      <c r="T57" s="128">
        <v>30039425</v>
      </c>
      <c r="U57" s="148" t="s">
        <v>77</v>
      </c>
      <c r="V57" s="128"/>
      <c r="W57" s="128"/>
      <c r="X57" s="142" t="s">
        <v>17</v>
      </c>
      <c r="Y57" s="302"/>
      <c r="Z57" s="142"/>
      <c r="AA57" s="311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156" t="s">
        <v>12</v>
      </c>
      <c r="K58" s="299">
        <v>30039268</v>
      </c>
      <c r="L58" s="300" t="s">
        <v>94</v>
      </c>
      <c r="M58" s="299"/>
      <c r="N58" s="299"/>
      <c r="O58" s="297" t="s">
        <v>119</v>
      </c>
      <c r="P58" s="306"/>
      <c r="Q58" s="297"/>
      <c r="R58" s="313"/>
      <c r="S58" s="145" t="s">
        <v>12</v>
      </c>
      <c r="T58" s="299">
        <v>30039266</v>
      </c>
      <c r="U58" s="300" t="s">
        <v>94</v>
      </c>
      <c r="V58" s="303" t="s">
        <v>304</v>
      </c>
      <c r="W58" s="299"/>
      <c r="X58" s="297" t="s">
        <v>65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 t="s">
        <v>12</v>
      </c>
      <c r="T59" s="158">
        <v>30039430</v>
      </c>
      <c r="U59" s="158" t="s">
        <v>77</v>
      </c>
      <c r="V59" s="158"/>
      <c r="W59" s="158"/>
      <c r="X59" s="159" t="s">
        <v>95</v>
      </c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46032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46026</v>
      </c>
      <c r="M61" s="173">
        <f t="shared" ref="M61:M66" si="0">COUNTIF($A$5:$A$30,N61)</f>
        <v>2</v>
      </c>
      <c r="N61" s="174" t="s">
        <v>18</v>
      </c>
      <c r="O61" s="505">
        <f>J3</f>
        <v>46027</v>
      </c>
      <c r="P61" s="173">
        <f t="shared" ref="P61:P66" si="1">COUNTIF($J$5:$J$30,Q61)</f>
        <v>6</v>
      </c>
      <c r="Q61" s="174" t="s">
        <v>18</v>
      </c>
      <c r="R61" s="508">
        <f>S3</f>
        <v>46028</v>
      </c>
      <c r="S61" s="173">
        <f t="shared" ref="S61:S66" si="2">COUNTIF($S$5:$S$30,T61)</f>
        <v>4</v>
      </c>
      <c r="T61" s="174" t="s">
        <v>18</v>
      </c>
      <c r="U61" s="511">
        <f>A32</f>
        <v>46029</v>
      </c>
      <c r="V61" s="173">
        <f t="shared" ref="V61:V66" si="3">COUNTIF($A$34:$A$59,W61)</f>
        <v>3</v>
      </c>
      <c r="W61" s="174" t="s">
        <v>18</v>
      </c>
    </row>
    <row r="62" spans="1:43" x14ac:dyDescent="0.25">
      <c r="A62" s="135" t="s">
        <v>20</v>
      </c>
      <c r="B62" s="207">
        <v>32812</v>
      </c>
      <c r="C62" s="137">
        <v>73345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6</v>
      </c>
      <c r="N62" s="176" t="s">
        <v>19</v>
      </c>
      <c r="O62" s="506"/>
      <c r="P62" s="175">
        <f t="shared" si="1"/>
        <v>12</v>
      </c>
      <c r="Q62" s="176" t="s">
        <v>19</v>
      </c>
      <c r="R62" s="509"/>
      <c r="S62" s="175">
        <f t="shared" si="2"/>
        <v>12</v>
      </c>
      <c r="T62" s="176" t="s">
        <v>19</v>
      </c>
      <c r="U62" s="512"/>
      <c r="V62" s="175">
        <f t="shared" si="3"/>
        <v>13</v>
      </c>
      <c r="W62" s="176" t="s">
        <v>19</v>
      </c>
    </row>
    <row r="63" spans="1:43" x14ac:dyDescent="0.25">
      <c r="A63" s="145" t="s">
        <v>19</v>
      </c>
      <c r="B63" s="205">
        <v>32813</v>
      </c>
      <c r="C63" s="128">
        <v>73290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1</v>
      </c>
      <c r="N63" s="176" t="s">
        <v>20</v>
      </c>
      <c r="O63" s="506"/>
      <c r="P63" s="175">
        <f t="shared" si="1"/>
        <v>1</v>
      </c>
      <c r="Q63" s="176" t="s">
        <v>20</v>
      </c>
      <c r="R63" s="509"/>
      <c r="S63" s="175">
        <f t="shared" si="2"/>
        <v>1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32814</v>
      </c>
      <c r="C64" s="128">
        <v>73291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32815</v>
      </c>
      <c r="C65" s="128">
        <v>73292</v>
      </c>
      <c r="D65" s="128"/>
      <c r="E65" s="128" t="s">
        <v>70</v>
      </c>
      <c r="F65" s="142"/>
      <c r="G65" s="302"/>
      <c r="H65" s="142"/>
      <c r="I65" s="311"/>
      <c r="L65" s="503"/>
      <c r="M65" s="175">
        <f t="shared" si="0"/>
        <v>5</v>
      </c>
      <c r="N65" s="176" t="s">
        <v>22</v>
      </c>
      <c r="O65" s="506"/>
      <c r="P65" s="175">
        <f t="shared" si="1"/>
        <v>3</v>
      </c>
      <c r="Q65" s="176" t="s">
        <v>22</v>
      </c>
      <c r="R65" s="509"/>
      <c r="S65" s="175">
        <f t="shared" si="2"/>
        <v>3</v>
      </c>
      <c r="T65" s="176" t="s">
        <v>22</v>
      </c>
      <c r="U65" s="512"/>
      <c r="V65" s="175">
        <f t="shared" si="3"/>
        <v>3</v>
      </c>
      <c r="W65" s="176" t="s">
        <v>22</v>
      </c>
    </row>
    <row r="66" spans="1:23" x14ac:dyDescent="0.25">
      <c r="A66" s="145" t="s">
        <v>19</v>
      </c>
      <c r="B66" s="205">
        <v>32816</v>
      </c>
      <c r="C66" s="128">
        <v>73293</v>
      </c>
      <c r="D66" s="128"/>
      <c r="E66" s="128" t="s">
        <v>72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32817</v>
      </c>
      <c r="C67" s="128">
        <v>73294</v>
      </c>
      <c r="D67" s="128"/>
      <c r="E67" s="128" t="s">
        <v>71</v>
      </c>
      <c r="F67" s="142"/>
      <c r="G67" s="302"/>
      <c r="H67" s="142"/>
      <c r="I67" s="311"/>
      <c r="L67" s="504"/>
      <c r="M67" s="177">
        <f>SUM(M61:M66)</f>
        <v>14</v>
      </c>
      <c r="N67" s="178" t="s">
        <v>24</v>
      </c>
      <c r="O67" s="507"/>
      <c r="P67" s="177">
        <f>SUM(P61:P66)</f>
        <v>22</v>
      </c>
      <c r="Q67" s="178" t="s">
        <v>24</v>
      </c>
      <c r="R67" s="510"/>
      <c r="S67" s="177">
        <f>SUM(S61:S66)</f>
        <v>20</v>
      </c>
      <c r="T67" s="178" t="s">
        <v>24</v>
      </c>
      <c r="U67" s="513"/>
      <c r="V67" s="177">
        <f>SUM(V61:V66)</f>
        <v>19</v>
      </c>
      <c r="W67" s="178" t="s">
        <v>24</v>
      </c>
    </row>
    <row r="68" spans="1:23" x14ac:dyDescent="0.25">
      <c r="A68" s="145" t="s">
        <v>22</v>
      </c>
      <c r="B68" s="205">
        <v>32819</v>
      </c>
      <c r="C68" s="128">
        <v>4501340284</v>
      </c>
      <c r="D68" s="128"/>
      <c r="E68" s="128"/>
      <c r="F68" s="142"/>
      <c r="G68" s="302"/>
      <c r="H68" s="142"/>
      <c r="I68" s="311"/>
    </row>
    <row r="69" spans="1:23" x14ac:dyDescent="0.25">
      <c r="A69" s="145" t="s">
        <v>22</v>
      </c>
      <c r="B69" s="205">
        <v>32820</v>
      </c>
      <c r="C69" s="128">
        <v>4501340285</v>
      </c>
      <c r="D69" s="128"/>
      <c r="E69" s="128"/>
      <c r="F69" s="142"/>
      <c r="G69" s="302"/>
      <c r="H69" s="142"/>
      <c r="I69" s="311"/>
    </row>
    <row r="70" spans="1:23" ht="16.5" thickBot="1" x14ac:dyDescent="0.3">
      <c r="A70" s="145" t="s">
        <v>22</v>
      </c>
      <c r="B70" s="205">
        <v>32821</v>
      </c>
      <c r="C70" s="128">
        <v>4501340286</v>
      </c>
      <c r="D70" s="128"/>
      <c r="E70" s="128"/>
      <c r="F70" s="142"/>
      <c r="G70" s="302"/>
      <c r="H70" s="142"/>
      <c r="I70" s="311"/>
    </row>
    <row r="71" spans="1:23" x14ac:dyDescent="0.25">
      <c r="A71" s="145" t="s">
        <v>22</v>
      </c>
      <c r="B71" s="205">
        <v>32822</v>
      </c>
      <c r="C71" s="128">
        <v>4501340288</v>
      </c>
      <c r="D71" s="128"/>
      <c r="E71" s="128"/>
      <c r="F71" s="142"/>
      <c r="G71" s="302"/>
      <c r="H71" s="142"/>
      <c r="I71" s="311"/>
      <c r="L71" s="514">
        <f>J32</f>
        <v>46030</v>
      </c>
      <c r="M71" s="173">
        <f t="shared" ref="M71:M76" si="4">COUNTIF($J$34:$J$59,N71)</f>
        <v>5</v>
      </c>
      <c r="N71" s="174" t="s">
        <v>18</v>
      </c>
      <c r="O71" s="517">
        <f>S32</f>
        <v>46031</v>
      </c>
      <c r="P71" s="173">
        <f>COUNTIF($S$34:$S$59,Q71)</f>
        <v>7</v>
      </c>
      <c r="Q71" s="174" t="s">
        <v>18</v>
      </c>
      <c r="R71" s="520">
        <f>AB32</f>
        <v>0</v>
      </c>
      <c r="S71" s="173">
        <f t="shared" ref="S71:S76" si="5">COUNTIF($A$62:$A$87,T71)</f>
        <v>6</v>
      </c>
      <c r="T71" s="174" t="s">
        <v>18</v>
      </c>
      <c r="U71" s="523" t="str">
        <f>C1</f>
        <v>WW02</v>
      </c>
      <c r="V71" s="173">
        <f>SUM(M61,P61,S61,V61,S71,P71,M71)</f>
        <v>33</v>
      </c>
      <c r="W71" s="174" t="s">
        <v>18</v>
      </c>
    </row>
    <row r="72" spans="1:23" x14ac:dyDescent="0.25">
      <c r="A72" s="145" t="s">
        <v>22</v>
      </c>
      <c r="B72" s="128">
        <v>32823</v>
      </c>
      <c r="C72" s="578" t="s">
        <v>305</v>
      </c>
      <c r="D72" s="579"/>
      <c r="E72" s="128"/>
      <c r="F72" s="142"/>
      <c r="G72" s="302"/>
      <c r="H72" s="142"/>
      <c r="I72" s="311"/>
      <c r="L72" s="515"/>
      <c r="M72" s="175">
        <f t="shared" si="4"/>
        <v>11</v>
      </c>
      <c r="N72" s="176" t="s">
        <v>19</v>
      </c>
      <c r="O72" s="518"/>
      <c r="P72" s="175">
        <f>COUNTIF($S$34:$S$57,Q72)</f>
        <v>11</v>
      </c>
      <c r="Q72" s="176" t="s">
        <v>19</v>
      </c>
      <c r="R72" s="521"/>
      <c r="S72" s="175">
        <f t="shared" si="5"/>
        <v>5</v>
      </c>
      <c r="T72" s="176" t="s">
        <v>19</v>
      </c>
      <c r="U72" s="524"/>
      <c r="V72" s="175">
        <f>SUM(M62,P62,S62,V62,M72,P72,S72)</f>
        <v>70</v>
      </c>
      <c r="W72" s="176" t="s">
        <v>19</v>
      </c>
    </row>
    <row r="73" spans="1:23" x14ac:dyDescent="0.25">
      <c r="A73" s="145"/>
      <c r="B73" s="128"/>
      <c r="C73" s="148"/>
      <c r="D73" s="128"/>
      <c r="E73" s="128"/>
      <c r="F73" s="142"/>
      <c r="G73" s="302"/>
      <c r="H73" s="142"/>
      <c r="I73" s="311"/>
      <c r="L73" s="515"/>
      <c r="M73" s="175">
        <f t="shared" si="4"/>
        <v>2</v>
      </c>
      <c r="N73" s="176" t="s">
        <v>20</v>
      </c>
      <c r="O73" s="518"/>
      <c r="P73" s="175">
        <f>COUNTIF($S$34:$S$57,Q73)</f>
        <v>2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8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3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5</v>
      </c>
      <c r="T75" s="176" t="s">
        <v>22</v>
      </c>
      <c r="U75" s="524"/>
      <c r="V75" s="175">
        <f>SUM(M65,P65,S65,V65,M75,P75,S75)</f>
        <v>25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21</v>
      </c>
      <c r="N77" s="178" t="s">
        <v>24</v>
      </c>
      <c r="O77" s="519"/>
      <c r="P77" s="177">
        <f>SUM(P71:P76)</f>
        <v>23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136</v>
      </c>
      <c r="W77" s="178" t="s">
        <v>24</v>
      </c>
    </row>
    <row r="78" spans="1:23" x14ac:dyDescent="0.25">
      <c r="A78" s="152" t="s">
        <v>12</v>
      </c>
      <c r="B78" s="128">
        <v>30039431</v>
      </c>
      <c r="C78" s="128" t="s">
        <v>77</v>
      </c>
      <c r="D78" s="128"/>
      <c r="E78" s="128"/>
      <c r="F78" s="142" t="s">
        <v>16</v>
      </c>
      <c r="G78" s="302"/>
      <c r="H78" s="142"/>
      <c r="I78" s="311"/>
    </row>
    <row r="79" spans="1:23" x14ac:dyDescent="0.25">
      <c r="A79" s="152" t="s">
        <v>12</v>
      </c>
      <c r="B79" s="128">
        <v>30039432</v>
      </c>
      <c r="C79" s="153" t="s">
        <v>77</v>
      </c>
      <c r="D79" s="128"/>
      <c r="E79" s="128"/>
      <c r="F79" s="142" t="s">
        <v>17</v>
      </c>
      <c r="G79" s="302"/>
      <c r="H79" s="142"/>
      <c r="I79" s="315"/>
    </row>
    <row r="80" spans="1:23" x14ac:dyDescent="0.25">
      <c r="A80" s="152" t="s">
        <v>12</v>
      </c>
      <c r="B80" s="128">
        <v>30039433</v>
      </c>
      <c r="C80" s="153" t="s">
        <v>77</v>
      </c>
      <c r="D80" s="128"/>
      <c r="E80" s="128"/>
      <c r="F80" s="142" t="s">
        <v>66</v>
      </c>
      <c r="G80" s="302"/>
      <c r="H80" s="142"/>
      <c r="I80" s="311"/>
    </row>
    <row r="81" spans="1:10" x14ac:dyDescent="0.25">
      <c r="A81" s="152" t="s">
        <v>12</v>
      </c>
      <c r="B81" s="141">
        <v>30039449</v>
      </c>
      <c r="C81" s="154" t="s">
        <v>13</v>
      </c>
      <c r="D81" s="141"/>
      <c r="E81" s="141"/>
      <c r="F81" s="142" t="s">
        <v>119</v>
      </c>
      <c r="G81" s="304"/>
      <c r="H81" s="143"/>
      <c r="I81" s="316"/>
    </row>
    <row r="82" spans="1:10" x14ac:dyDescent="0.25">
      <c r="A82" s="156" t="s">
        <v>12</v>
      </c>
      <c r="B82" s="141">
        <v>30039441</v>
      </c>
      <c r="C82" s="154" t="s">
        <v>79</v>
      </c>
      <c r="D82" s="141"/>
      <c r="E82" s="141"/>
      <c r="F82" s="143" t="s">
        <v>14</v>
      </c>
      <c r="G82" s="304"/>
      <c r="H82" s="143"/>
      <c r="I82" s="316"/>
    </row>
    <row r="83" spans="1:10" x14ac:dyDescent="0.25">
      <c r="A83" s="156" t="s">
        <v>12</v>
      </c>
      <c r="B83" s="141">
        <v>30039268</v>
      </c>
      <c r="C83" s="154" t="s">
        <v>94</v>
      </c>
      <c r="D83" s="141"/>
      <c r="E83" s="141"/>
      <c r="F83" s="143" t="s">
        <v>64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2</v>
      </c>
      <c r="C90" s="188">
        <f t="shared" si="6"/>
        <v>6</v>
      </c>
      <c r="D90" s="188">
        <f t="shared" si="6"/>
        <v>1</v>
      </c>
      <c r="E90" s="188">
        <f t="shared" si="6"/>
        <v>0</v>
      </c>
      <c r="F90" s="188">
        <f t="shared" si="6"/>
        <v>5</v>
      </c>
      <c r="G90" s="188">
        <f t="shared" si="6"/>
        <v>0</v>
      </c>
      <c r="H90" s="189">
        <f t="shared" ref="H90:H96" si="7">SUM(B90:G90)</f>
        <v>14</v>
      </c>
      <c r="J90" s="189">
        <f>SUM(C90:G90)</f>
        <v>12</v>
      </c>
    </row>
    <row r="91" spans="1:10" x14ac:dyDescent="0.25">
      <c r="A91" s="190" t="s">
        <v>28</v>
      </c>
      <c r="B91" s="188">
        <f t="shared" ref="B91:G91" si="8">COUNTIF($J$5:$J$30,B89)</f>
        <v>6</v>
      </c>
      <c r="C91" s="188">
        <f t="shared" si="8"/>
        <v>12</v>
      </c>
      <c r="D91" s="188">
        <f t="shared" si="8"/>
        <v>1</v>
      </c>
      <c r="E91" s="188">
        <f t="shared" si="8"/>
        <v>0</v>
      </c>
      <c r="F91" s="188">
        <f t="shared" si="8"/>
        <v>3</v>
      </c>
      <c r="G91" s="188">
        <f t="shared" si="8"/>
        <v>0</v>
      </c>
      <c r="H91" s="189">
        <f t="shared" si="7"/>
        <v>22</v>
      </c>
      <c r="J91" s="189">
        <f t="shared" ref="J91:J96" si="9">SUM(C91:G91)</f>
        <v>16</v>
      </c>
    </row>
    <row r="92" spans="1:10" x14ac:dyDescent="0.25">
      <c r="A92" s="191" t="s">
        <v>29</v>
      </c>
      <c r="B92" s="188">
        <f t="shared" ref="B92:G92" si="10">COUNTIF($S$5:$S$30,B89)</f>
        <v>4</v>
      </c>
      <c r="C92" s="188">
        <f t="shared" si="10"/>
        <v>12</v>
      </c>
      <c r="D92" s="188">
        <f t="shared" si="10"/>
        <v>1</v>
      </c>
      <c r="E92" s="188">
        <f t="shared" si="10"/>
        <v>0</v>
      </c>
      <c r="F92" s="188">
        <f t="shared" si="10"/>
        <v>3</v>
      </c>
      <c r="G92" s="188">
        <f t="shared" si="10"/>
        <v>0</v>
      </c>
      <c r="H92" s="189">
        <f t="shared" si="7"/>
        <v>20</v>
      </c>
      <c r="J92" s="189">
        <f t="shared" si="9"/>
        <v>16</v>
      </c>
    </row>
    <row r="93" spans="1:10" x14ac:dyDescent="0.25">
      <c r="A93" s="192" t="s">
        <v>30</v>
      </c>
      <c r="B93" s="188">
        <f t="shared" ref="B93:G93" si="11">COUNTIF($A$34:$A$59,B$89)</f>
        <v>3</v>
      </c>
      <c r="C93" s="188">
        <f t="shared" si="11"/>
        <v>13</v>
      </c>
      <c r="D93" s="188">
        <f t="shared" si="11"/>
        <v>0</v>
      </c>
      <c r="E93" s="188">
        <f t="shared" si="11"/>
        <v>0</v>
      </c>
      <c r="F93" s="188">
        <f t="shared" si="11"/>
        <v>3</v>
      </c>
      <c r="G93" s="188">
        <f t="shared" si="11"/>
        <v>0</v>
      </c>
      <c r="H93" s="189">
        <f t="shared" si="7"/>
        <v>19</v>
      </c>
      <c r="J93" s="189">
        <f t="shared" si="9"/>
        <v>16</v>
      </c>
    </row>
    <row r="94" spans="1:10" x14ac:dyDescent="0.25">
      <c r="A94" s="193" t="s">
        <v>31</v>
      </c>
      <c r="B94" s="188">
        <f t="shared" ref="B94:G94" si="12">COUNTIF($J$34:$J$59,B$89)</f>
        <v>5</v>
      </c>
      <c r="C94" s="188">
        <f t="shared" si="12"/>
        <v>11</v>
      </c>
      <c r="D94" s="188">
        <f t="shared" si="12"/>
        <v>2</v>
      </c>
      <c r="E94" s="188">
        <f t="shared" si="12"/>
        <v>0</v>
      </c>
      <c r="F94" s="188">
        <f t="shared" si="12"/>
        <v>3</v>
      </c>
      <c r="G94" s="188">
        <f t="shared" si="12"/>
        <v>0</v>
      </c>
      <c r="H94" s="189">
        <f t="shared" si="7"/>
        <v>21</v>
      </c>
      <c r="J94" s="189">
        <f t="shared" si="9"/>
        <v>16</v>
      </c>
    </row>
    <row r="95" spans="1:10" x14ac:dyDescent="0.25">
      <c r="A95" s="194" t="s">
        <v>32</v>
      </c>
      <c r="B95" s="188">
        <f t="shared" ref="B95:G95" si="13">COUNTIF($S$34:$S$59,B$89)</f>
        <v>7</v>
      </c>
      <c r="C95" s="188">
        <f t="shared" si="13"/>
        <v>11</v>
      </c>
      <c r="D95" s="188">
        <f t="shared" si="13"/>
        <v>2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23</v>
      </c>
      <c r="J95" s="189">
        <f t="shared" si="9"/>
        <v>16</v>
      </c>
    </row>
    <row r="96" spans="1:10" ht="16.5" thickBot="1" x14ac:dyDescent="0.3">
      <c r="A96" s="195" t="s">
        <v>33</v>
      </c>
      <c r="B96" s="188">
        <f t="shared" ref="B96:G96" si="14">COUNTIF($A$62:$A$87,B$89)</f>
        <v>6</v>
      </c>
      <c r="C96" s="188">
        <f t="shared" si="14"/>
        <v>5</v>
      </c>
      <c r="D96" s="188">
        <f t="shared" si="14"/>
        <v>1</v>
      </c>
      <c r="E96" s="188">
        <f t="shared" si="14"/>
        <v>0</v>
      </c>
      <c r="F96" s="188">
        <f t="shared" si="14"/>
        <v>5</v>
      </c>
      <c r="G96" s="188">
        <f t="shared" si="14"/>
        <v>0</v>
      </c>
      <c r="H96" s="189">
        <f t="shared" si="7"/>
        <v>17</v>
      </c>
      <c r="J96" s="189">
        <f t="shared" si="9"/>
        <v>11</v>
      </c>
    </row>
    <row r="97" spans="1:47" ht="16.5" thickBot="1" x14ac:dyDescent="0.3">
      <c r="A97" s="186" t="s">
        <v>24</v>
      </c>
      <c r="B97" s="196">
        <f t="shared" ref="B97:H97" si="15">SUM(B90:B96)</f>
        <v>33</v>
      </c>
      <c r="C97" s="196">
        <f t="shared" si="15"/>
        <v>70</v>
      </c>
      <c r="D97" s="196">
        <f t="shared" si="15"/>
        <v>8</v>
      </c>
      <c r="E97" s="196">
        <f t="shared" si="15"/>
        <v>0</v>
      </c>
      <c r="F97" s="196">
        <f t="shared" si="15"/>
        <v>25</v>
      </c>
      <c r="G97" s="196">
        <f t="shared" si="15"/>
        <v>0</v>
      </c>
      <c r="H97" s="179">
        <f t="shared" si="15"/>
        <v>136</v>
      </c>
      <c r="J97" s="179">
        <f>SUM(J90:J96)</f>
        <v>103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>
        <f t="shared" ref="A101:B105" si="16">IF(B5="","",B5)</f>
        <v>32720</v>
      </c>
      <c r="B101" s="197">
        <f t="shared" si="16"/>
        <v>72831</v>
      </c>
      <c r="C101" s="198">
        <f>IF(B5="","",$A$3)</f>
        <v>46026</v>
      </c>
      <c r="D101" s="197" t="str">
        <f>IF(A5="","",A5)</f>
        <v>LCP</v>
      </c>
      <c r="E101" s="197" t="str">
        <f>IF(E5="","",E5)</f>
        <v>INTEGRITY</v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32732</v>
      </c>
      <c r="J101" s="197">
        <f t="shared" si="17"/>
        <v>73278</v>
      </c>
      <c r="K101" s="198">
        <f t="shared" ref="K101:K106" si="18">IF(K5="","",$J$3)</f>
        <v>46027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32748</v>
      </c>
      <c r="R101" s="197">
        <f t="shared" si="23"/>
        <v>73308</v>
      </c>
      <c r="S101" s="198">
        <f t="shared" ref="S101:S106" si="24">IF(T5="","",$S$3)</f>
        <v>46028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>
        <f t="shared" ref="Y101:Z108" si="29">IF(B34="","",B34)</f>
        <v>32764</v>
      </c>
      <c r="Z101" s="197">
        <f t="shared" si="29"/>
        <v>73321</v>
      </c>
      <c r="AA101" s="198">
        <f t="shared" ref="AA101:AA108" si="30">IF(B34="","",$A$32)</f>
        <v>46029</v>
      </c>
      <c r="AB101" s="197" t="str">
        <f t="shared" ref="AB101:AB108" si="31">IF(A34="","",A34)</f>
        <v>SLC</v>
      </c>
      <c r="AC101" s="197" t="str">
        <f t="shared" ref="AC101:AC108" si="32">IF(E34="","",E34)</f>
        <v>INTEGIRTY</v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>
        <f t="shared" ref="AG101:AH108" si="35">IF(K34="","",K34)</f>
        <v>32780</v>
      </c>
      <c r="AH101" s="197">
        <f t="shared" si="35"/>
        <v>73269</v>
      </c>
      <c r="AI101" s="198">
        <f t="shared" ref="AI101:AI108" si="36">IF(K34="","",$J$32)</f>
        <v>46030</v>
      </c>
      <c r="AJ101" s="197" t="str">
        <f t="shared" ref="AJ101:AJ108" si="37">IF(J34="","",J34)</f>
        <v>SLC</v>
      </c>
      <c r="AK101" s="197" t="str">
        <f t="shared" ref="AK101:AK108" si="38">IF(N34="","",N34)</f>
        <v>INTEGIRTY</v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32796</v>
      </c>
      <c r="AP101" s="197">
        <f t="shared" si="41"/>
        <v>73277</v>
      </c>
      <c r="AQ101" s="198">
        <f t="shared" ref="AQ101:AQ108" si="42">IF(T34="","",$S$32)</f>
        <v>46031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>
        <f t="shared" si="16"/>
        <v>32721</v>
      </c>
      <c r="B102" s="197">
        <f t="shared" si="16"/>
        <v>72796</v>
      </c>
      <c r="C102" s="198">
        <f>IF(B6="","",$A$3)</f>
        <v>46026</v>
      </c>
      <c r="D102" s="197" t="str">
        <f>IF(A6="","",A6)</f>
        <v>SLC</v>
      </c>
      <c r="E102" s="197" t="str">
        <f>IF(E6="","",E6)</f>
        <v>INTEGRITY</v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32733</v>
      </c>
      <c r="J102" s="197">
        <f t="shared" si="17"/>
        <v>73289</v>
      </c>
      <c r="K102" s="198">
        <f t="shared" si="18"/>
        <v>46027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32749</v>
      </c>
      <c r="R102" s="197">
        <f t="shared" si="23"/>
        <v>73309</v>
      </c>
      <c r="S102" s="198">
        <f t="shared" si="24"/>
        <v>46028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>
        <f t="shared" si="29"/>
        <v>32765</v>
      </c>
      <c r="Z102" s="197">
        <f t="shared" si="29"/>
        <v>73322</v>
      </c>
      <c r="AA102" s="198">
        <f t="shared" si="30"/>
        <v>46029</v>
      </c>
      <c r="AB102" s="197" t="str">
        <f t="shared" si="31"/>
        <v>SLC</v>
      </c>
      <c r="AC102" s="197" t="str">
        <f t="shared" si="32"/>
        <v>INTEGIRTY</v>
      </c>
      <c r="AD102" s="197" t="str">
        <f t="shared" si="33"/>
        <v/>
      </c>
      <c r="AE102" s="197" t="str">
        <f t="shared" si="34"/>
        <v/>
      </c>
      <c r="AF102" s="200"/>
      <c r="AG102" s="197">
        <f t="shared" si="35"/>
        <v>32781</v>
      </c>
      <c r="AH102" s="197">
        <f t="shared" si="35"/>
        <v>73270</v>
      </c>
      <c r="AI102" s="198">
        <f t="shared" si="36"/>
        <v>46030</v>
      </c>
      <c r="AJ102" s="197" t="str">
        <f t="shared" si="37"/>
        <v>SLC</v>
      </c>
      <c r="AK102" s="197" t="str">
        <f t="shared" si="38"/>
        <v>INTEGRITY</v>
      </c>
      <c r="AL102" s="197" t="str">
        <f t="shared" si="39"/>
        <v/>
      </c>
      <c r="AM102" s="197" t="str">
        <f t="shared" si="40"/>
        <v/>
      </c>
      <c r="AO102" s="197">
        <f t="shared" si="41"/>
        <v>32797</v>
      </c>
      <c r="AP102" s="197">
        <f t="shared" si="41"/>
        <v>73279</v>
      </c>
      <c r="AQ102" s="198">
        <f t="shared" si="42"/>
        <v>46031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>
        <f t="shared" si="16"/>
        <v>32722</v>
      </c>
      <c r="B103" s="197">
        <f t="shared" si="16"/>
        <v>72797</v>
      </c>
      <c r="C103" s="198">
        <f>IF(B7="","",$A$3)</f>
        <v>46026</v>
      </c>
      <c r="D103" s="197" t="str">
        <f>IF(A7="","",A7)</f>
        <v>SLC</v>
      </c>
      <c r="E103" s="197" t="str">
        <f>IF(E7="","",E7)</f>
        <v>INTEGRITY</v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32734</v>
      </c>
      <c r="J103" s="197">
        <f t="shared" si="17"/>
        <v>73300</v>
      </c>
      <c r="K103" s="198">
        <f t="shared" si="18"/>
        <v>46027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32750</v>
      </c>
      <c r="R103" s="197">
        <f t="shared" si="23"/>
        <v>73310</v>
      </c>
      <c r="S103" s="198">
        <f t="shared" si="24"/>
        <v>46028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>
        <f t="shared" si="29"/>
        <v>32766</v>
      </c>
      <c r="Z103" s="197">
        <f t="shared" si="29"/>
        <v>73323</v>
      </c>
      <c r="AA103" s="198">
        <f t="shared" si="30"/>
        <v>46029</v>
      </c>
      <c r="AB103" s="197" t="str">
        <f t="shared" si="31"/>
        <v>SLC</v>
      </c>
      <c r="AC103" s="197" t="str">
        <f t="shared" si="32"/>
        <v>INTEGIRTY</v>
      </c>
      <c r="AD103" s="197" t="str">
        <f t="shared" si="33"/>
        <v/>
      </c>
      <c r="AE103" s="197" t="str">
        <f t="shared" si="34"/>
        <v/>
      </c>
      <c r="AF103" s="200"/>
      <c r="AG103" s="197">
        <f t="shared" si="35"/>
        <v>32782</v>
      </c>
      <c r="AH103" s="197">
        <f t="shared" si="35"/>
        <v>73271</v>
      </c>
      <c r="AI103" s="198">
        <f t="shared" si="36"/>
        <v>46030</v>
      </c>
      <c r="AJ103" s="197" t="str">
        <f t="shared" si="37"/>
        <v>SLC</v>
      </c>
      <c r="AK103" s="197" t="str">
        <f t="shared" si="38"/>
        <v>INTEGRITY</v>
      </c>
      <c r="AL103" s="197" t="str">
        <f t="shared" si="39"/>
        <v/>
      </c>
      <c r="AM103" s="197" t="str">
        <f t="shared" si="40"/>
        <v/>
      </c>
      <c r="AO103" s="197">
        <f t="shared" si="41"/>
        <v>32798</v>
      </c>
      <c r="AP103" s="197">
        <f t="shared" si="41"/>
        <v>73280</v>
      </c>
      <c r="AQ103" s="198">
        <f t="shared" si="42"/>
        <v>46031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>
        <f t="shared" si="16"/>
        <v>32723</v>
      </c>
      <c r="B104" s="197">
        <f t="shared" si="16"/>
        <v>72798</v>
      </c>
      <c r="C104" s="198">
        <f>IF(B8="","",$A$3)</f>
        <v>46026</v>
      </c>
      <c r="D104" s="197" t="str">
        <f>IF(A8="","",A8)</f>
        <v>SLC</v>
      </c>
      <c r="E104" s="197" t="str">
        <f>IF(E8="","",E8)</f>
        <v>SAUER</v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32735</v>
      </c>
      <c r="J104" s="197">
        <f t="shared" si="17"/>
        <v>73302</v>
      </c>
      <c r="K104" s="198">
        <f t="shared" si="18"/>
        <v>46027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32751</v>
      </c>
      <c r="R104" s="197">
        <f t="shared" si="23"/>
        <v>73311</v>
      </c>
      <c r="S104" s="198">
        <f t="shared" si="24"/>
        <v>46028</v>
      </c>
      <c r="T104" s="197" t="str">
        <f t="shared" si="25"/>
        <v>SLC</v>
      </c>
      <c r="U104" s="197" t="str">
        <f t="shared" si="26"/>
        <v>SAUER</v>
      </c>
      <c r="V104" s="197" t="str">
        <f t="shared" si="27"/>
        <v/>
      </c>
      <c r="W104" s="197" t="str">
        <f t="shared" si="28"/>
        <v/>
      </c>
      <c r="X104" s="200"/>
      <c r="Y104" s="197">
        <f t="shared" si="29"/>
        <v>32767</v>
      </c>
      <c r="Z104" s="197">
        <f t="shared" si="29"/>
        <v>73324</v>
      </c>
      <c r="AA104" s="198">
        <f t="shared" si="30"/>
        <v>46029</v>
      </c>
      <c r="AB104" s="197" t="str">
        <f t="shared" si="31"/>
        <v>SLC</v>
      </c>
      <c r="AC104" s="197" t="str">
        <f t="shared" si="32"/>
        <v>INTEGIRTY</v>
      </c>
      <c r="AD104" s="197" t="str">
        <f t="shared" si="33"/>
        <v/>
      </c>
      <c r="AE104" s="197" t="str">
        <f t="shared" si="34"/>
        <v/>
      </c>
      <c r="AF104" s="200"/>
      <c r="AG104" s="197">
        <f t="shared" si="35"/>
        <v>32783</v>
      </c>
      <c r="AH104" s="197">
        <f t="shared" si="35"/>
        <v>73272</v>
      </c>
      <c r="AI104" s="198">
        <f t="shared" si="36"/>
        <v>46030</v>
      </c>
      <c r="AJ104" s="197" t="str">
        <f t="shared" si="37"/>
        <v>SLC</v>
      </c>
      <c r="AK104" s="197" t="str">
        <f t="shared" si="38"/>
        <v>INTEGRITY</v>
      </c>
      <c r="AL104" s="197" t="str">
        <f t="shared" si="39"/>
        <v/>
      </c>
      <c r="AM104" s="197" t="str">
        <f t="shared" si="40"/>
        <v/>
      </c>
      <c r="AO104" s="197">
        <f t="shared" si="41"/>
        <v>32799</v>
      </c>
      <c r="AP104" s="197">
        <f t="shared" si="41"/>
        <v>73281</v>
      </c>
      <c r="AQ104" s="198">
        <f t="shared" si="42"/>
        <v>46031</v>
      </c>
      <c r="AR104" s="197" t="str">
        <f t="shared" si="43"/>
        <v>SLC</v>
      </c>
      <c r="AS104" s="197" t="str">
        <f t="shared" si="44"/>
        <v>SAUER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>
        <f t="shared" si="16"/>
        <v>32724</v>
      </c>
      <c r="B105" s="197">
        <f t="shared" si="16"/>
        <v>72799</v>
      </c>
      <c r="C105" s="198">
        <f>IF(B9="","",$A$3)</f>
        <v>46026</v>
      </c>
      <c r="D105" s="197" t="str">
        <f>IF(A9="","",A9)</f>
        <v>SLC</v>
      </c>
      <c r="E105" s="197" t="str">
        <f>IF(E9="","",E9)</f>
        <v>HANDY</v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32736</v>
      </c>
      <c r="J105" s="197">
        <f t="shared" si="17"/>
        <v>73303</v>
      </c>
      <c r="K105" s="198">
        <f t="shared" si="18"/>
        <v>46027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32752</v>
      </c>
      <c r="R105" s="197">
        <f t="shared" si="23"/>
        <v>73312</v>
      </c>
      <c r="S105" s="198">
        <f t="shared" si="24"/>
        <v>46028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>
        <f t="shared" si="29"/>
        <v>32768</v>
      </c>
      <c r="Z105" s="197">
        <f t="shared" si="29"/>
        <v>73325</v>
      </c>
      <c r="AA105" s="198">
        <f t="shared" si="30"/>
        <v>46029</v>
      </c>
      <c r="AB105" s="197" t="str">
        <f t="shared" si="31"/>
        <v>SLC</v>
      </c>
      <c r="AC105" s="197" t="str">
        <f t="shared" si="32"/>
        <v>INTEGIRTY</v>
      </c>
      <c r="AD105" s="197" t="str">
        <f t="shared" si="33"/>
        <v/>
      </c>
      <c r="AE105" s="197" t="str">
        <f t="shared" si="34"/>
        <v/>
      </c>
      <c r="AF105" s="200"/>
      <c r="AG105" s="197">
        <f t="shared" si="35"/>
        <v>32784</v>
      </c>
      <c r="AH105" s="197">
        <f t="shared" si="35"/>
        <v>73273</v>
      </c>
      <c r="AI105" s="198">
        <f t="shared" si="36"/>
        <v>46030</v>
      </c>
      <c r="AJ105" s="197" t="str">
        <f t="shared" si="37"/>
        <v>SLC</v>
      </c>
      <c r="AK105" s="197" t="str">
        <f t="shared" si="38"/>
        <v>SAUER</v>
      </c>
      <c r="AL105" s="197" t="str">
        <f t="shared" si="39"/>
        <v/>
      </c>
      <c r="AM105" s="197" t="str">
        <f t="shared" si="40"/>
        <v/>
      </c>
      <c r="AO105" s="197">
        <f t="shared" si="41"/>
        <v>32800</v>
      </c>
      <c r="AP105" s="197">
        <f t="shared" si="41"/>
        <v>73282</v>
      </c>
      <c r="AQ105" s="198">
        <f t="shared" si="42"/>
        <v>46031</v>
      </c>
      <c r="AR105" s="197" t="str">
        <f t="shared" si="43"/>
        <v>SLC</v>
      </c>
      <c r="AS105" s="197" t="str">
        <f t="shared" si="44"/>
        <v>SUNRISE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>
        <f t="shared" ref="A106:B115" si="47">IF(B14="","",B14)</f>
        <v>32729</v>
      </c>
      <c r="B106" s="197">
        <f t="shared" si="47"/>
        <v>4501339142</v>
      </c>
      <c r="C106" s="198" t="str">
        <f t="shared" ref="C106:C115" si="48">IF(F14="","",F14)</f>
        <v/>
      </c>
      <c r="D106" s="197" t="str">
        <f t="shared" ref="D106:D115" si="49">IF(A14="","",A14)</f>
        <v>IDF</v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>
        <f t="shared" ref="G106:G115" si="52">IF(C14="","",C14)</f>
        <v>4501339142</v>
      </c>
      <c r="H106" s="200">
        <v>6</v>
      </c>
      <c r="I106" s="197">
        <f t="shared" si="17"/>
        <v>32737</v>
      </c>
      <c r="J106" s="197">
        <f t="shared" si="17"/>
        <v>73304</v>
      </c>
      <c r="K106" s="198">
        <f t="shared" si="18"/>
        <v>46027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32753</v>
      </c>
      <c r="R106" s="197">
        <f t="shared" si="23"/>
        <v>73313</v>
      </c>
      <c r="S106" s="198">
        <f t="shared" si="24"/>
        <v>46028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>
        <f t="shared" si="29"/>
        <v>32769</v>
      </c>
      <c r="Z106" s="197">
        <f t="shared" si="29"/>
        <v>73327</v>
      </c>
      <c r="AA106" s="198">
        <f t="shared" si="30"/>
        <v>46029</v>
      </c>
      <c r="AB106" s="197" t="str">
        <f t="shared" si="31"/>
        <v>SLC</v>
      </c>
      <c r="AC106" s="197" t="str">
        <f t="shared" si="32"/>
        <v>SAUER</v>
      </c>
      <c r="AD106" s="197" t="str">
        <f t="shared" si="33"/>
        <v/>
      </c>
      <c r="AE106" s="197" t="str">
        <f t="shared" si="34"/>
        <v/>
      </c>
      <c r="AF106" s="200"/>
      <c r="AG106" s="197">
        <f t="shared" si="35"/>
        <v>32785</v>
      </c>
      <c r="AH106" s="197">
        <f t="shared" si="35"/>
        <v>73274</v>
      </c>
      <c r="AI106" s="198">
        <f t="shared" si="36"/>
        <v>46030</v>
      </c>
      <c r="AJ106" s="197" t="str">
        <f t="shared" si="37"/>
        <v>SLC</v>
      </c>
      <c r="AK106" s="197" t="str">
        <f t="shared" si="38"/>
        <v>SUNRISE</v>
      </c>
      <c r="AL106" s="197" t="str">
        <f t="shared" si="39"/>
        <v/>
      </c>
      <c r="AM106" s="197" t="str">
        <f t="shared" si="40"/>
        <v/>
      </c>
      <c r="AO106" s="197">
        <f t="shared" si="41"/>
        <v>32801</v>
      </c>
      <c r="AP106" s="197">
        <f t="shared" si="41"/>
        <v>73283</v>
      </c>
      <c r="AQ106" s="198">
        <f t="shared" si="42"/>
        <v>46031</v>
      </c>
      <c r="AR106" s="197" t="str">
        <f t="shared" si="43"/>
        <v>SLC</v>
      </c>
      <c r="AS106" s="197" t="str">
        <f t="shared" si="44"/>
        <v>SUNRISE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>
        <f t="shared" si="47"/>
        <v>32730</v>
      </c>
      <c r="B107" s="197">
        <f t="shared" si="47"/>
        <v>4501339147</v>
      </c>
      <c r="C107" s="198" t="str">
        <f t="shared" si="48"/>
        <v/>
      </c>
      <c r="D107" s="197" t="str">
        <f t="shared" si="49"/>
        <v>IDF</v>
      </c>
      <c r="E107" s="197" t="str">
        <f t="shared" si="50"/>
        <v/>
      </c>
      <c r="F107" s="197" t="str">
        <f t="shared" si="51"/>
        <v/>
      </c>
      <c r="G107" s="197">
        <f t="shared" si="52"/>
        <v>4501339147</v>
      </c>
      <c r="H107" s="200">
        <v>7</v>
      </c>
      <c r="I107" s="197">
        <f t="shared" ref="I107:J117" si="53">IF(K13="","",K13)</f>
        <v>32740</v>
      </c>
      <c r="J107" s="197">
        <f t="shared" si="53"/>
        <v>73307</v>
      </c>
      <c r="K107" s="198">
        <f t="shared" ref="K107:K117" si="54">IF(K13="","",$J$3)</f>
        <v>46027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32756</v>
      </c>
      <c r="R107" s="197">
        <f t="shared" si="59"/>
        <v>73317</v>
      </c>
      <c r="S107" s="198">
        <f t="shared" ref="S107:S117" si="60">IF(T13="","",$S$3)</f>
        <v>46028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>
        <f t="shared" si="29"/>
        <v>32770</v>
      </c>
      <c r="Z107" s="197">
        <f t="shared" si="29"/>
        <v>73328</v>
      </c>
      <c r="AA107" s="198">
        <f t="shared" si="30"/>
        <v>46029</v>
      </c>
      <c r="AB107" s="197" t="str">
        <f t="shared" si="31"/>
        <v>SLC</v>
      </c>
      <c r="AC107" s="197" t="str">
        <f t="shared" si="32"/>
        <v>SUNRISE</v>
      </c>
      <c r="AD107" s="197" t="str">
        <f t="shared" si="33"/>
        <v/>
      </c>
      <c r="AE107" s="197" t="str">
        <f t="shared" si="34"/>
        <v/>
      </c>
      <c r="AF107" s="200"/>
      <c r="AG107" s="197">
        <f t="shared" si="35"/>
        <v>32786</v>
      </c>
      <c r="AH107" s="197">
        <f t="shared" si="35"/>
        <v>73275</v>
      </c>
      <c r="AI107" s="198">
        <f t="shared" si="36"/>
        <v>46030</v>
      </c>
      <c r="AJ107" s="197" t="str">
        <f t="shared" si="37"/>
        <v>SLC</v>
      </c>
      <c r="AK107" s="197" t="str">
        <f t="shared" si="38"/>
        <v>SUNRISE</v>
      </c>
      <c r="AL107" s="197" t="str">
        <f t="shared" si="39"/>
        <v/>
      </c>
      <c r="AM107" s="197" t="str">
        <f t="shared" si="40"/>
        <v/>
      </c>
      <c r="AO107" s="197">
        <f t="shared" si="41"/>
        <v>32802</v>
      </c>
      <c r="AP107" s="197">
        <f t="shared" si="41"/>
        <v>73284</v>
      </c>
      <c r="AQ107" s="198">
        <f t="shared" si="42"/>
        <v>46031</v>
      </c>
      <c r="AR107" s="197" t="str">
        <f t="shared" si="43"/>
        <v>SLC</v>
      </c>
      <c r="AS107" s="197" t="str">
        <f t="shared" si="44"/>
        <v>HANDY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>
        <f t="shared" si="47"/>
        <v>32731</v>
      </c>
      <c r="B108" s="197">
        <f t="shared" si="47"/>
        <v>4501339148</v>
      </c>
      <c r="C108" s="198" t="str">
        <f t="shared" si="48"/>
        <v/>
      </c>
      <c r="D108" s="197" t="str">
        <f t="shared" si="49"/>
        <v>IDF</v>
      </c>
      <c r="E108" s="197" t="str">
        <f t="shared" si="50"/>
        <v/>
      </c>
      <c r="F108" s="197" t="str">
        <f t="shared" si="51"/>
        <v/>
      </c>
      <c r="G108" s="197">
        <f t="shared" si="52"/>
        <v>4501339148</v>
      </c>
      <c r="H108" s="200">
        <v>8</v>
      </c>
      <c r="I108" s="197">
        <f t="shared" si="53"/>
        <v>32741</v>
      </c>
      <c r="J108" s="197">
        <f t="shared" si="53"/>
        <v>73315</v>
      </c>
      <c r="K108" s="198">
        <f t="shared" si="54"/>
        <v>46027</v>
      </c>
      <c r="L108" s="197" t="str">
        <f t="shared" si="55"/>
        <v>SLC</v>
      </c>
      <c r="M108" s="197" t="str">
        <f t="shared" si="56"/>
        <v>MAY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32757</v>
      </c>
      <c r="R108" s="197">
        <f t="shared" si="59"/>
        <v>73318</v>
      </c>
      <c r="S108" s="198">
        <f t="shared" si="60"/>
        <v>46028</v>
      </c>
      <c r="T108" s="197" t="str">
        <f t="shared" si="61"/>
        <v>SLC</v>
      </c>
      <c r="U108" s="197" t="str">
        <f t="shared" si="62"/>
        <v>CHR</v>
      </c>
      <c r="V108" s="197" t="str">
        <f t="shared" si="63"/>
        <v/>
      </c>
      <c r="W108" s="197" t="str">
        <f t="shared" si="64"/>
        <v/>
      </c>
      <c r="X108" s="200"/>
      <c r="Y108" s="197">
        <f t="shared" si="29"/>
        <v>32771</v>
      </c>
      <c r="Z108" s="197">
        <f t="shared" si="29"/>
        <v>73329</v>
      </c>
      <c r="AA108" s="198">
        <f t="shared" si="30"/>
        <v>46029</v>
      </c>
      <c r="AB108" s="197" t="str">
        <f t="shared" si="31"/>
        <v>SLC</v>
      </c>
      <c r="AC108" s="197" t="str">
        <f t="shared" si="32"/>
        <v>SUNRISE</v>
      </c>
      <c r="AD108" s="197" t="str">
        <f t="shared" si="33"/>
        <v/>
      </c>
      <c r="AE108" s="197" t="str">
        <f t="shared" si="34"/>
        <v/>
      </c>
      <c r="AF108" s="200"/>
      <c r="AG108" s="197">
        <f t="shared" si="35"/>
        <v>32787</v>
      </c>
      <c r="AH108" s="197">
        <f t="shared" si="35"/>
        <v>73276</v>
      </c>
      <c r="AI108" s="198">
        <f t="shared" si="36"/>
        <v>46030</v>
      </c>
      <c r="AJ108" s="197" t="str">
        <f t="shared" si="37"/>
        <v>SLC</v>
      </c>
      <c r="AK108" s="197" t="str">
        <f t="shared" si="38"/>
        <v>HANDY</v>
      </c>
      <c r="AL108" s="197" t="str">
        <f t="shared" si="39"/>
        <v/>
      </c>
      <c r="AM108" s="197" t="str">
        <f t="shared" si="40"/>
        <v/>
      </c>
      <c r="AO108" s="197">
        <f t="shared" si="41"/>
        <v>32803</v>
      </c>
      <c r="AP108" s="197">
        <f t="shared" si="41"/>
        <v>73285</v>
      </c>
      <c r="AQ108" s="198">
        <f t="shared" si="42"/>
        <v>46031</v>
      </c>
      <c r="AR108" s="197" t="str">
        <f t="shared" si="43"/>
        <v>SLC</v>
      </c>
      <c r="AS108" s="197" t="str">
        <f t="shared" si="44"/>
        <v>HANDY</v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>
        <f t="shared" si="53"/>
        <v>32742</v>
      </c>
      <c r="J109" s="197">
        <f t="shared" si="53"/>
        <v>73326</v>
      </c>
      <c r="K109" s="198">
        <f t="shared" si="54"/>
        <v>46027</v>
      </c>
      <c r="L109" s="197" t="str">
        <f t="shared" si="55"/>
        <v>SLC</v>
      </c>
      <c r="M109" s="197" t="str">
        <f t="shared" si="56"/>
        <v>IDEAL</v>
      </c>
      <c r="N109" s="197" t="str">
        <f t="shared" si="57"/>
        <v/>
      </c>
      <c r="O109" s="197" t="str">
        <f t="shared" si="58"/>
        <v/>
      </c>
      <c r="P109" s="200"/>
      <c r="Q109" s="197">
        <f t="shared" si="59"/>
        <v>32758</v>
      </c>
      <c r="R109" s="197">
        <f t="shared" si="59"/>
        <v>73319</v>
      </c>
      <c r="S109" s="198">
        <f t="shared" si="60"/>
        <v>46028</v>
      </c>
      <c r="T109" s="197" t="str">
        <f t="shared" si="61"/>
        <v>SLC</v>
      </c>
      <c r="U109" s="197" t="str">
        <f t="shared" si="62"/>
        <v>CHR</v>
      </c>
      <c r="V109" s="197" t="str">
        <f t="shared" si="63"/>
        <v/>
      </c>
      <c r="W109" s="197" t="str">
        <f t="shared" si="64"/>
        <v/>
      </c>
      <c r="X109" s="200"/>
      <c r="Y109" s="197">
        <f t="shared" ref="Y109:Z122" si="65">IF(B44="","",B44)</f>
        <v>32774</v>
      </c>
      <c r="Z109" s="197">
        <f t="shared" si="65"/>
        <v>73332</v>
      </c>
      <c r="AA109" s="198">
        <f t="shared" ref="AA109:AA122" si="66">IF(B44="","",$A$32)</f>
        <v>46029</v>
      </c>
      <c r="AB109" s="197" t="str">
        <f t="shared" ref="AB109:AB122" si="67">IF(A44="","",A44)</f>
        <v>SLC</v>
      </c>
      <c r="AC109" s="197" t="str">
        <f t="shared" ref="AC109:AC122" si="68">IF(E44="","",E44)</f>
        <v>MAY</v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>
        <f t="shared" ref="AG109:AH122" si="71">IF(K44="","",K44)</f>
        <v>32790</v>
      </c>
      <c r="AH109" s="197">
        <f t="shared" si="71"/>
        <v>73338</v>
      </c>
      <c r="AI109" s="198">
        <f t="shared" ref="AI109:AI122" si="72">IF(K44="","",$J$32)</f>
        <v>46030</v>
      </c>
      <c r="AJ109" s="197" t="str">
        <f t="shared" ref="AJ109:AJ122" si="73">IF(J44="","",J44)</f>
        <v>SLC</v>
      </c>
      <c r="AK109" s="197" t="str">
        <f t="shared" ref="AK109:AK122" si="74">IF(N44="","",N44)</f>
        <v>IDEAL</v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>
        <f t="shared" ref="AO109:AP122" si="77">IF(T44="","",T44)</f>
        <v>32806</v>
      </c>
      <c r="AP109" s="197">
        <f t="shared" si="77"/>
        <v>73288</v>
      </c>
      <c r="AQ109" s="198">
        <f t="shared" ref="AQ109:AQ122" si="78">IF(T44="","",$S$32)</f>
        <v>46031</v>
      </c>
      <c r="AR109" s="197" t="str">
        <f t="shared" ref="AR109:AR122" si="79">IF(S44="","",S44)</f>
        <v>SLC</v>
      </c>
      <c r="AS109" s="197" t="str">
        <f t="shared" ref="AS109:AS122" si="80">IF(W44="","",W44)</f>
        <v>IDEAL</v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>
        <f t="shared" si="53"/>
        <v>32743</v>
      </c>
      <c r="J110" s="197">
        <f t="shared" si="53"/>
        <v>73337</v>
      </c>
      <c r="K110" s="198">
        <f t="shared" si="54"/>
        <v>46027</v>
      </c>
      <c r="L110" s="197" t="str">
        <f t="shared" si="55"/>
        <v>SLC</v>
      </c>
      <c r="M110" s="197" t="str">
        <f t="shared" si="56"/>
        <v>CHR</v>
      </c>
      <c r="N110" s="197" t="str">
        <f t="shared" si="57"/>
        <v/>
      </c>
      <c r="O110" s="197" t="str">
        <f t="shared" si="58"/>
        <v/>
      </c>
      <c r="P110" s="200"/>
      <c r="Q110" s="197">
        <f t="shared" si="59"/>
        <v>32759</v>
      </c>
      <c r="R110" s="197">
        <f t="shared" si="59"/>
        <v>73320</v>
      </c>
      <c r="S110" s="198">
        <f t="shared" si="60"/>
        <v>46028</v>
      </c>
      <c r="T110" s="197" t="str">
        <f t="shared" si="61"/>
        <v>SLC</v>
      </c>
      <c r="U110" s="197" t="str">
        <f t="shared" si="62"/>
        <v>IDEAL</v>
      </c>
      <c r="V110" s="197" t="str">
        <f t="shared" si="63"/>
        <v/>
      </c>
      <c r="W110" s="197" t="str">
        <f t="shared" si="64"/>
        <v/>
      </c>
      <c r="X110" s="200"/>
      <c r="Y110" s="197">
        <f t="shared" si="65"/>
        <v>32775</v>
      </c>
      <c r="Z110" s="197">
        <f t="shared" si="65"/>
        <v>73333</v>
      </c>
      <c r="AA110" s="198">
        <f t="shared" si="66"/>
        <v>46029</v>
      </c>
      <c r="AB110" s="197" t="str">
        <f t="shared" si="67"/>
        <v>SLC</v>
      </c>
      <c r="AC110" s="197" t="str">
        <f t="shared" si="68"/>
        <v>MAY</v>
      </c>
      <c r="AD110" s="197" t="str">
        <f t="shared" si="69"/>
        <v/>
      </c>
      <c r="AE110" s="197" t="str">
        <f t="shared" si="70"/>
        <v/>
      </c>
      <c r="AF110" s="200"/>
      <c r="AG110" s="197">
        <f t="shared" si="71"/>
        <v>32791</v>
      </c>
      <c r="AH110" s="197">
        <f t="shared" si="71"/>
        <v>73341</v>
      </c>
      <c r="AI110" s="198">
        <f t="shared" si="72"/>
        <v>46030</v>
      </c>
      <c r="AJ110" s="197" t="str">
        <f t="shared" si="73"/>
        <v>LCP</v>
      </c>
      <c r="AK110" s="197" t="str">
        <f t="shared" si="74"/>
        <v>INTEGRITY</v>
      </c>
      <c r="AL110" s="197" t="str">
        <f t="shared" si="75"/>
        <v/>
      </c>
      <c r="AM110" s="197" t="str">
        <f t="shared" si="76"/>
        <v/>
      </c>
      <c r="AO110" s="197">
        <f t="shared" si="77"/>
        <v>32807</v>
      </c>
      <c r="AP110" s="197">
        <f t="shared" si="77"/>
        <v>73343</v>
      </c>
      <c r="AQ110" s="198">
        <f t="shared" si="78"/>
        <v>46031</v>
      </c>
      <c r="AR110" s="197" t="str">
        <f t="shared" si="79"/>
        <v>LCP</v>
      </c>
      <c r="AS110" s="197" t="str">
        <f t="shared" si="80"/>
        <v>INTEGRITY</v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>
        <f t="shared" si="53"/>
        <v>32744</v>
      </c>
      <c r="J111" s="197">
        <f t="shared" si="53"/>
        <v>73339</v>
      </c>
      <c r="K111" s="198">
        <f t="shared" si="54"/>
        <v>46027</v>
      </c>
      <c r="L111" s="197" t="str">
        <f t="shared" si="55"/>
        <v>LCP</v>
      </c>
      <c r="M111" s="197" t="str">
        <f t="shared" si="56"/>
        <v>INTEGRITY</v>
      </c>
      <c r="N111" s="197" t="str">
        <f t="shared" si="57"/>
        <v/>
      </c>
      <c r="O111" s="197" t="str">
        <f t="shared" si="58"/>
        <v/>
      </c>
      <c r="P111" s="200"/>
      <c r="Q111" s="197">
        <f t="shared" si="59"/>
        <v>32760</v>
      </c>
      <c r="R111" s="197">
        <f t="shared" si="59"/>
        <v>73340</v>
      </c>
      <c r="S111" s="198">
        <f t="shared" si="60"/>
        <v>46028</v>
      </c>
      <c r="T111" s="197" t="str">
        <f t="shared" si="61"/>
        <v>LCP</v>
      </c>
      <c r="U111" s="197" t="str">
        <f t="shared" si="62"/>
        <v>INTEGIRTY</v>
      </c>
      <c r="V111" s="197" t="str">
        <f t="shared" si="63"/>
        <v/>
      </c>
      <c r="W111" s="197" t="str">
        <f t="shared" si="64"/>
        <v/>
      </c>
      <c r="X111" s="200"/>
      <c r="Y111" s="197">
        <f t="shared" si="65"/>
        <v>32776</v>
      </c>
      <c r="Z111" s="197">
        <f t="shared" si="65"/>
        <v>73334</v>
      </c>
      <c r="AA111" s="198">
        <f t="shared" si="66"/>
        <v>46029</v>
      </c>
      <c r="AB111" s="197" t="str">
        <f t="shared" si="67"/>
        <v>SLC</v>
      </c>
      <c r="AC111" s="197" t="str">
        <f t="shared" si="68"/>
        <v>IDEAL</v>
      </c>
      <c r="AD111" s="197" t="str">
        <f t="shared" si="69"/>
        <v/>
      </c>
      <c r="AE111" s="197" t="str">
        <f t="shared" si="70"/>
        <v/>
      </c>
      <c r="AF111" s="200"/>
      <c r="AG111" s="197">
        <f t="shared" si="71"/>
        <v>32792</v>
      </c>
      <c r="AH111" s="197">
        <f t="shared" si="71"/>
        <v>73342</v>
      </c>
      <c r="AI111" s="198">
        <f t="shared" si="72"/>
        <v>46030</v>
      </c>
      <c r="AJ111" s="197" t="str">
        <f t="shared" si="73"/>
        <v>LCP</v>
      </c>
      <c r="AK111" s="197" t="str">
        <f t="shared" si="74"/>
        <v>INTEGRITY</v>
      </c>
      <c r="AL111" s="197" t="str">
        <f t="shared" si="75"/>
        <v/>
      </c>
      <c r="AM111" s="197" t="str">
        <f t="shared" si="76"/>
        <v/>
      </c>
      <c r="AO111" s="197">
        <f t="shared" si="77"/>
        <v>32808</v>
      </c>
      <c r="AP111" s="197">
        <f t="shared" si="77"/>
        <v>73344</v>
      </c>
      <c r="AQ111" s="198">
        <f t="shared" si="78"/>
        <v>46031</v>
      </c>
      <c r="AR111" s="197" t="str">
        <f t="shared" si="79"/>
        <v>LCP</v>
      </c>
      <c r="AS111" s="197" t="str">
        <f t="shared" si="80"/>
        <v>INTEGRITY</v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>
        <f t="shared" si="53"/>
        <v>32745</v>
      </c>
      <c r="J112" s="197">
        <f t="shared" si="53"/>
        <v>4501339143</v>
      </c>
      <c r="K112" s="198">
        <f t="shared" si="54"/>
        <v>46027</v>
      </c>
      <c r="L112" s="197" t="str">
        <f t="shared" si="55"/>
        <v>IDF</v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>
        <f t="shared" si="59"/>
        <v>32761</v>
      </c>
      <c r="R112" s="197">
        <f t="shared" si="59"/>
        <v>4501339528</v>
      </c>
      <c r="S112" s="198">
        <f t="shared" si="60"/>
        <v>46028</v>
      </c>
      <c r="T112" s="197" t="str">
        <f t="shared" si="61"/>
        <v>IDF</v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>
        <f t="shared" si="65"/>
        <v>32777</v>
      </c>
      <c r="Z112" s="197">
        <f t="shared" si="65"/>
        <v>4501339766</v>
      </c>
      <c r="AA112" s="198">
        <f t="shared" si="66"/>
        <v>46029</v>
      </c>
      <c r="AB112" s="197" t="str">
        <f t="shared" si="67"/>
        <v>IDF</v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>
        <f t="shared" si="71"/>
        <v>32793</v>
      </c>
      <c r="AH112" s="197">
        <f>IF(L47="","",L47)</f>
        <v>4501339978</v>
      </c>
      <c r="AI112" s="198">
        <f t="shared" si="72"/>
        <v>46030</v>
      </c>
      <c r="AJ112" s="197" t="str">
        <f t="shared" si="73"/>
        <v>IDF</v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>
        <f t="shared" si="77"/>
        <v>32809</v>
      </c>
      <c r="AP112" s="197">
        <f t="shared" si="77"/>
        <v>4501340281</v>
      </c>
      <c r="AQ112" s="198">
        <f t="shared" si="78"/>
        <v>46031</v>
      </c>
      <c r="AR112" s="197" t="str">
        <f t="shared" si="79"/>
        <v>IDF</v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>
        <f t="shared" si="53"/>
        <v>32746</v>
      </c>
      <c r="J113" s="197">
        <f t="shared" si="53"/>
        <v>4501339149</v>
      </c>
      <c r="K113" s="198">
        <f t="shared" si="54"/>
        <v>46027</v>
      </c>
      <c r="L113" s="197" t="str">
        <f t="shared" si="55"/>
        <v>IDF</v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>
        <f t="shared" si="59"/>
        <v>32762</v>
      </c>
      <c r="R113" s="197">
        <f t="shared" si="59"/>
        <v>4501339529</v>
      </c>
      <c r="S113" s="198">
        <f t="shared" si="60"/>
        <v>46028</v>
      </c>
      <c r="T113" s="197" t="str">
        <f t="shared" si="61"/>
        <v>IDF</v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>
        <f t="shared" si="65"/>
        <v>32778</v>
      </c>
      <c r="Z113" s="197">
        <f t="shared" si="65"/>
        <v>4501339767</v>
      </c>
      <c r="AA113" s="198">
        <f t="shared" si="66"/>
        <v>46029</v>
      </c>
      <c r="AB113" s="197" t="str">
        <f t="shared" si="67"/>
        <v>IDF</v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>
        <f t="shared" si="71"/>
        <v>32794</v>
      </c>
      <c r="AH113" s="197">
        <f>IF(L48="","",L48)</f>
        <v>4501339980</v>
      </c>
      <c r="AI113" s="198">
        <f t="shared" si="72"/>
        <v>46030</v>
      </c>
      <c r="AJ113" s="197" t="str">
        <f t="shared" si="73"/>
        <v>IDF</v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>
        <f t="shared" si="77"/>
        <v>32810</v>
      </c>
      <c r="AP113" s="197">
        <f t="shared" si="77"/>
        <v>4501340283</v>
      </c>
      <c r="AQ113" s="198">
        <f t="shared" si="78"/>
        <v>46031</v>
      </c>
      <c r="AR113" s="197" t="str">
        <f t="shared" si="79"/>
        <v>IDF</v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>
        <f t="shared" si="53"/>
        <v>32747</v>
      </c>
      <c r="J114" s="197">
        <f t="shared" si="53"/>
        <v>4501339144</v>
      </c>
      <c r="K114" s="198">
        <f t="shared" si="54"/>
        <v>46027</v>
      </c>
      <c r="L114" s="197" t="str">
        <f t="shared" si="55"/>
        <v>IDF</v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>
        <f t="shared" si="59"/>
        <v>32763</v>
      </c>
      <c r="R114" s="197">
        <f t="shared" si="59"/>
        <v>4501339478</v>
      </c>
      <c r="S114" s="198">
        <f t="shared" si="60"/>
        <v>46028</v>
      </c>
      <c r="T114" s="197" t="str">
        <f t="shared" si="61"/>
        <v>IDF</v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>
        <f t="shared" si="65"/>
        <v>32779</v>
      </c>
      <c r="Z114" s="197">
        <f t="shared" si="65"/>
        <v>4501339785</v>
      </c>
      <c r="AA114" s="198">
        <f t="shared" si="66"/>
        <v>46029</v>
      </c>
      <c r="AB114" s="197" t="str">
        <f t="shared" si="67"/>
        <v>IDF</v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>
        <f t="shared" si="71"/>
        <v>32795</v>
      </c>
      <c r="AH114" s="197">
        <f t="shared" si="71"/>
        <v>4501339981</v>
      </c>
      <c r="AI114" s="198">
        <f t="shared" si="72"/>
        <v>46030</v>
      </c>
      <c r="AJ114" s="197" t="str">
        <f t="shared" si="73"/>
        <v>IDF</v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>
        <f t="shared" si="77"/>
        <v>32811</v>
      </c>
      <c r="AP114" s="197">
        <f t="shared" si="77"/>
        <v>4501340287</v>
      </c>
      <c r="AQ114" s="198">
        <f t="shared" si="78"/>
        <v>46031</v>
      </c>
      <c r="AR114" s="197" t="str">
        <f t="shared" si="79"/>
        <v>IDF</v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>
        <f t="shared" ref="A116:B119" si="83">IF(B25="","",B25)</f>
        <v>30039418</v>
      </c>
      <c r="B116" s="197" t="str">
        <f t="shared" si="83"/>
        <v>CAPS</v>
      </c>
      <c r="C116" s="198" t="str">
        <f>IF(F25="","",F25)</f>
        <v>9AM</v>
      </c>
      <c r="D116" s="197" t="str">
        <f>IF(A25="","",A25)</f>
        <v>RECEIVING</v>
      </c>
      <c r="E116" s="197" t="str">
        <f>IF(E25="","",E25)</f>
        <v/>
      </c>
      <c r="F116" s="197" t="str">
        <f>IF(D25="","",D25)</f>
        <v/>
      </c>
      <c r="G116" s="197" t="str">
        <f>IF(C25="","",C25)</f>
        <v>CAPS</v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>
        <f t="shared" si="83"/>
        <v>30039419</v>
      </c>
      <c r="B117" s="197" t="str">
        <f t="shared" si="83"/>
        <v>CAPS</v>
      </c>
      <c r="C117" s="198" t="e">
        <f>IF(#REF!="","",#REF!)</f>
        <v>#REF!</v>
      </c>
      <c r="D117" s="197" t="str">
        <f>IF(A26="","",A26)</f>
        <v>RECEIVING</v>
      </c>
      <c r="E117" s="197" t="str">
        <f>IF(E26="","",E26)</f>
        <v/>
      </c>
      <c r="F117" s="197" t="str">
        <f>IF(D26="","",D26)</f>
        <v/>
      </c>
      <c r="G117" s="197" t="str">
        <f>IF(C26="","",C26)</f>
        <v>CAPS</v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 t="str">
        <f t="shared" si="59"/>
        <v/>
      </c>
      <c r="R117" s="197" t="str">
        <f t="shared" si="59"/>
        <v/>
      </c>
      <c r="S117" s="198" t="str">
        <f t="shared" si="60"/>
        <v/>
      </c>
      <c r="T117" s="197" t="str">
        <f t="shared" si="61"/>
        <v/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30039421</v>
      </c>
      <c r="J118" s="197" t="str">
        <f t="shared" si="84"/>
        <v>CAPS</v>
      </c>
      <c r="K118" s="198">
        <f>IF(K25="","",$J$3)</f>
        <v>46027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30039350</v>
      </c>
      <c r="R118" s="197" t="str">
        <f t="shared" si="85"/>
        <v>CHEP</v>
      </c>
      <c r="S118" s="198">
        <f>IF(T25="","",$S$3)</f>
        <v>46028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>
        <f t="shared" si="71"/>
        <v>30039427</v>
      </c>
      <c r="AH118" s="197" t="str">
        <f t="shared" si="71"/>
        <v>SCHOLLE</v>
      </c>
      <c r="AI118" s="198">
        <f t="shared" si="72"/>
        <v>46030</v>
      </c>
      <c r="AJ118" s="197" t="str">
        <f t="shared" si="73"/>
        <v>RECEIVING</v>
      </c>
      <c r="AK118" s="197" t="str">
        <f t="shared" si="74"/>
        <v>Echo</v>
      </c>
      <c r="AL118" s="197" t="str">
        <f t="shared" si="75"/>
        <v>Film - Mixed</v>
      </c>
      <c r="AM118" s="197" t="str">
        <f t="shared" si="76"/>
        <v/>
      </c>
      <c r="AO118" s="197">
        <f t="shared" si="77"/>
        <v>30039353</v>
      </c>
      <c r="AP118" s="197" t="str">
        <f t="shared" si="77"/>
        <v>CHEP</v>
      </c>
      <c r="AQ118" s="198">
        <f t="shared" si="78"/>
        <v>46031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30039100</v>
      </c>
      <c r="J119" s="197" t="str">
        <f t="shared" si="84"/>
        <v>PCA</v>
      </c>
      <c r="K119" s="198">
        <f>IF(K26="","",$J$3)</f>
        <v>46027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>
        <f t="shared" si="85"/>
        <v>30039422</v>
      </c>
      <c r="R119" s="197" t="str">
        <f t="shared" si="85"/>
        <v>CAPS</v>
      </c>
      <c r="S119" s="198">
        <f>IF(T26="","",$S$3)</f>
        <v>46028</v>
      </c>
      <c r="T119" s="197" t="str">
        <f>IF(S26="","",S26)</f>
        <v>RECEIVING</v>
      </c>
      <c r="U119" s="197" t="str">
        <f>IF(W26="","",W26)</f>
        <v/>
      </c>
      <c r="V119" s="197" t="str">
        <f>IF(V26="","",V26)</f>
        <v/>
      </c>
      <c r="W119" s="197" t="str">
        <f>IF(Y26="","",Y26)</f>
        <v/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>RECEIVING</v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>
        <f t="shared" si="71"/>
        <v>30039352</v>
      </c>
      <c r="AH119" s="197" t="str">
        <f t="shared" si="71"/>
        <v>CHEP</v>
      </c>
      <c r="AI119" s="198">
        <f t="shared" si="72"/>
        <v>46030</v>
      </c>
      <c r="AJ119" s="197" t="str">
        <f t="shared" si="73"/>
        <v>RECEIVING</v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30039450</v>
      </c>
      <c r="AP119" s="197" t="str">
        <f t="shared" si="77"/>
        <v>CAPS</v>
      </c>
      <c r="AQ119" s="198">
        <f t="shared" si="78"/>
        <v>46031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30039334</v>
      </c>
      <c r="J120" s="197" t="str">
        <f t="shared" si="84"/>
        <v>GPI</v>
      </c>
      <c r="K120" s="198">
        <f>IF(K27="","",$J$3)</f>
        <v>46027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30039423</v>
      </c>
      <c r="R120" s="197" t="str">
        <f t="shared" si="85"/>
        <v>CAPS</v>
      </c>
      <c r="S120" s="198">
        <f>IF(T27="","",$S$3)</f>
        <v>46028</v>
      </c>
      <c r="T120" s="197" t="str">
        <f>IF(S27="","",S27)</f>
        <v>RECEIVING</v>
      </c>
      <c r="U120" s="197" t="str">
        <f>IF(W27="","",W27)</f>
        <v/>
      </c>
      <c r="V120" s="197" t="str">
        <f>IF(V27="","",V27)</f>
        <v/>
      </c>
      <c r="W120" s="197" t="str">
        <f>IF(Y27="","",Y27)</f>
        <v/>
      </c>
      <c r="X120" s="200"/>
      <c r="Y120" s="197">
        <f t="shared" si="65"/>
        <v>30039424</v>
      </c>
      <c r="Z120" s="197" t="str">
        <f t="shared" si="65"/>
        <v>CAPS</v>
      </c>
      <c r="AA120" s="198">
        <f t="shared" si="66"/>
        <v>46029</v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>
        <f t="shared" si="71"/>
        <v>30039363</v>
      </c>
      <c r="AH120" s="197" t="str">
        <f t="shared" si="71"/>
        <v>PCA</v>
      </c>
      <c r="AI120" s="198">
        <f t="shared" si="72"/>
        <v>46030</v>
      </c>
      <c r="AJ120" s="197" t="str">
        <f t="shared" si="73"/>
        <v>RECEIVING</v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30039451</v>
      </c>
      <c r="AP120" s="197" t="str">
        <f t="shared" si="77"/>
        <v>CAPS</v>
      </c>
      <c r="AQ120" s="198">
        <f t="shared" si="78"/>
        <v>46031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>
        <f t="shared" si="84"/>
        <v>30039349</v>
      </c>
      <c r="J121" s="197" t="str">
        <f t="shared" si="84"/>
        <v>CHEP</v>
      </c>
      <c r="K121" s="198">
        <f>IF(K28="","",$J$3)</f>
        <v>46027</v>
      </c>
      <c r="L121" s="197" t="str">
        <f>IF(J28="","",J28)</f>
        <v>RECEIVING</v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>
        <f t="shared" si="85"/>
        <v>30039362</v>
      </c>
      <c r="R121" s="197" t="str">
        <f t="shared" si="85"/>
        <v>PCA</v>
      </c>
      <c r="S121" s="198">
        <f>IF(T28="","",$S$3)</f>
        <v>46028</v>
      </c>
      <c r="T121" s="197" t="str">
        <f>IF(S28="","",S28)</f>
        <v>RECEIVING</v>
      </c>
      <c r="U121" s="197" t="str">
        <f>IF(W28="","",W28)</f>
        <v/>
      </c>
      <c r="V121" s="197" t="str">
        <f>IF(V28="","",V28)</f>
        <v/>
      </c>
      <c r="W121" s="197" t="str">
        <f>IF(Y28="","",Y28)</f>
        <v/>
      </c>
      <c r="X121" s="200"/>
      <c r="Y121" s="197">
        <f t="shared" si="65"/>
        <v>30039351</v>
      </c>
      <c r="Z121" s="197" t="str">
        <f t="shared" si="65"/>
        <v>CHEP</v>
      </c>
      <c r="AA121" s="198">
        <f t="shared" si="66"/>
        <v>46029</v>
      </c>
      <c r="AB121" s="197" t="str">
        <f t="shared" si="67"/>
        <v>RECEIVING</v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>
        <f t="shared" si="71"/>
        <v>30039446</v>
      </c>
      <c r="AH121" s="197" t="str">
        <f t="shared" si="71"/>
        <v>CAPS</v>
      </c>
      <c r="AI121" s="198">
        <f t="shared" si="72"/>
        <v>46030</v>
      </c>
      <c r="AJ121" s="197" t="str">
        <f t="shared" si="73"/>
        <v>RECEIVING</v>
      </c>
      <c r="AK121" s="197" t="str">
        <f t="shared" si="74"/>
        <v/>
      </c>
      <c r="AL121" s="197" t="str">
        <f t="shared" si="75"/>
        <v/>
      </c>
      <c r="AM121" s="197" t="str">
        <f>IF(O56="","",O56)</f>
        <v>9AM</v>
      </c>
      <c r="AO121" s="197">
        <f t="shared" si="77"/>
        <v>30039359</v>
      </c>
      <c r="AP121" s="197" t="str">
        <f t="shared" si="77"/>
        <v>PCA</v>
      </c>
      <c r="AQ121" s="198">
        <f t="shared" si="78"/>
        <v>46031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/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>
        <f t="shared" si="65"/>
        <v>30039429</v>
      </c>
      <c r="Z122" s="197" t="str">
        <f t="shared" si="65"/>
        <v>GPI</v>
      </c>
      <c r="AA122" s="198">
        <f t="shared" si="66"/>
        <v>46029</v>
      </c>
      <c r="AB122" s="197" t="str">
        <f t="shared" si="67"/>
        <v>RECEIVING</v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30039425</v>
      </c>
      <c r="AP122" s="197" t="str">
        <f t="shared" si="77"/>
        <v>GPI</v>
      </c>
      <c r="AQ122" s="198">
        <f t="shared" si="78"/>
        <v>46031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/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72831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72796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72797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72798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72799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72800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4501339141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4501339142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4501339147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4501339148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 t="str">
        <f>C25</f>
        <v>CAPS</v>
      </c>
      <c r="B144" s="202" t="str">
        <f>F25</f>
        <v>9AM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 t="str">
        <f>C26</f>
        <v>CAPS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73321</v>
      </c>
      <c r="B153" s="202">
        <f t="shared" si="94"/>
        <v>0</v>
      </c>
    </row>
    <row r="154" spans="1:45" x14ac:dyDescent="0.25">
      <c r="A154" s="200">
        <f t="shared" si="93"/>
        <v>73322</v>
      </c>
      <c r="B154" s="202">
        <f t="shared" si="94"/>
        <v>0</v>
      </c>
    </row>
    <row r="155" spans="1:45" x14ac:dyDescent="0.25">
      <c r="A155" s="200">
        <f t="shared" si="93"/>
        <v>73323</v>
      </c>
      <c r="B155" s="202">
        <f t="shared" si="94"/>
        <v>0</v>
      </c>
    </row>
    <row r="156" spans="1:45" x14ac:dyDescent="0.25">
      <c r="A156" s="200">
        <f t="shared" si="93"/>
        <v>73324</v>
      </c>
      <c r="B156" s="202">
        <f t="shared" si="94"/>
        <v>0</v>
      </c>
    </row>
    <row r="157" spans="1:45" x14ac:dyDescent="0.25">
      <c r="A157" s="200">
        <f t="shared" si="93"/>
        <v>73325</v>
      </c>
      <c r="B157" s="202">
        <f t="shared" si="94"/>
        <v>0</v>
      </c>
    </row>
    <row r="158" spans="1:45" x14ac:dyDescent="0.25">
      <c r="A158" s="200">
        <f t="shared" si="93"/>
        <v>73327</v>
      </c>
      <c r="B158" s="202">
        <f t="shared" si="94"/>
        <v>0</v>
      </c>
    </row>
    <row r="159" spans="1:45" x14ac:dyDescent="0.25">
      <c r="A159" s="200">
        <f t="shared" si="93"/>
        <v>73328</v>
      </c>
      <c r="B159" s="202">
        <f t="shared" si="94"/>
        <v>0</v>
      </c>
    </row>
    <row r="160" spans="1:45" x14ac:dyDescent="0.25">
      <c r="A160" s="200">
        <f t="shared" si="93"/>
        <v>73329</v>
      </c>
      <c r="B160" s="202">
        <f t="shared" si="94"/>
        <v>0</v>
      </c>
    </row>
    <row r="161" spans="1:2" x14ac:dyDescent="0.25">
      <c r="A161" s="200">
        <f t="shared" ref="A161:A174" si="95">C44</f>
        <v>73332</v>
      </c>
      <c r="B161" s="202">
        <f t="shared" ref="B161:B174" si="96">F44</f>
        <v>0</v>
      </c>
    </row>
    <row r="162" spans="1:2" x14ac:dyDescent="0.25">
      <c r="A162" s="200">
        <f t="shared" si="95"/>
        <v>73333</v>
      </c>
      <c r="B162" s="202">
        <f t="shared" si="96"/>
        <v>0</v>
      </c>
    </row>
    <row r="163" spans="1:2" x14ac:dyDescent="0.25">
      <c r="A163" s="200">
        <f t="shared" si="95"/>
        <v>73334</v>
      </c>
      <c r="B163" s="202">
        <f t="shared" si="96"/>
        <v>0</v>
      </c>
    </row>
    <row r="164" spans="1:2" x14ac:dyDescent="0.25">
      <c r="A164" s="200">
        <f t="shared" si="95"/>
        <v>4501339766</v>
      </c>
      <c r="B164" s="202">
        <f t="shared" si="96"/>
        <v>0</v>
      </c>
    </row>
    <row r="165" spans="1:2" x14ac:dyDescent="0.25">
      <c r="A165" s="200">
        <f t="shared" si="95"/>
        <v>4501339767</v>
      </c>
      <c r="B165" s="202">
        <f t="shared" si="96"/>
        <v>0</v>
      </c>
    </row>
    <row r="166" spans="1:2" x14ac:dyDescent="0.25">
      <c r="A166" s="200">
        <f t="shared" si="95"/>
        <v>4501339785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 t="str">
        <f t="shared" si="95"/>
        <v>CAPS</v>
      </c>
      <c r="B172" s="202" t="str">
        <f t="shared" si="96"/>
        <v>8AM</v>
      </c>
    </row>
    <row r="173" spans="1:2" x14ac:dyDescent="0.25">
      <c r="A173" s="200" t="str">
        <f t="shared" si="95"/>
        <v>CHEP</v>
      </c>
      <c r="B173" s="202">
        <f t="shared" si="96"/>
        <v>0</v>
      </c>
    </row>
    <row r="174" spans="1:2" x14ac:dyDescent="0.25">
      <c r="A174" s="200" t="str">
        <f t="shared" si="95"/>
        <v>GPI</v>
      </c>
      <c r="B174" s="202" t="str">
        <f t="shared" si="96"/>
        <v>9AM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73278</v>
      </c>
      <c r="B176" s="203">
        <f t="shared" ref="B176:B181" si="98">O5</f>
        <v>0</v>
      </c>
    </row>
    <row r="177" spans="1:2" x14ac:dyDescent="0.25">
      <c r="A177" s="129">
        <f t="shared" si="97"/>
        <v>73289</v>
      </c>
      <c r="B177" s="203">
        <f t="shared" si="98"/>
        <v>0</v>
      </c>
    </row>
    <row r="178" spans="1:2" x14ac:dyDescent="0.25">
      <c r="A178" s="129">
        <f t="shared" si="97"/>
        <v>73300</v>
      </c>
      <c r="B178" s="203">
        <f t="shared" si="98"/>
        <v>0</v>
      </c>
    </row>
    <row r="179" spans="1:2" x14ac:dyDescent="0.25">
      <c r="A179" s="129">
        <f t="shared" si="97"/>
        <v>73302</v>
      </c>
      <c r="B179" s="203">
        <f t="shared" si="98"/>
        <v>0</v>
      </c>
    </row>
    <row r="180" spans="1:2" x14ac:dyDescent="0.25">
      <c r="A180" s="129">
        <f t="shared" si="97"/>
        <v>73303</v>
      </c>
      <c r="B180" s="203">
        <f t="shared" si="98"/>
        <v>0</v>
      </c>
    </row>
    <row r="181" spans="1:2" x14ac:dyDescent="0.25">
      <c r="A181" s="129">
        <f t="shared" si="97"/>
        <v>73304</v>
      </c>
      <c r="B181" s="203">
        <f t="shared" si="98"/>
        <v>0</v>
      </c>
    </row>
    <row r="182" spans="1:2" x14ac:dyDescent="0.25">
      <c r="A182" s="129">
        <f t="shared" ref="A182:A192" si="99">L13</f>
        <v>73307</v>
      </c>
      <c r="B182" s="203">
        <f t="shared" ref="B182:B192" si="100">O13</f>
        <v>0</v>
      </c>
    </row>
    <row r="183" spans="1:2" x14ac:dyDescent="0.25">
      <c r="A183" s="129">
        <f t="shared" si="99"/>
        <v>73315</v>
      </c>
      <c r="B183" s="203">
        <f t="shared" si="100"/>
        <v>0</v>
      </c>
    </row>
    <row r="184" spans="1:2" x14ac:dyDescent="0.25">
      <c r="A184" s="129">
        <f t="shared" si="99"/>
        <v>73326</v>
      </c>
      <c r="B184" s="203">
        <f t="shared" si="100"/>
        <v>0</v>
      </c>
    </row>
    <row r="185" spans="1:2" x14ac:dyDescent="0.25">
      <c r="A185" s="129">
        <f t="shared" si="99"/>
        <v>73337</v>
      </c>
      <c r="B185" s="203">
        <f t="shared" si="100"/>
        <v>0</v>
      </c>
    </row>
    <row r="186" spans="1:2" x14ac:dyDescent="0.25">
      <c r="A186" s="129">
        <f t="shared" si="99"/>
        <v>73339</v>
      </c>
      <c r="B186" s="203">
        <f t="shared" si="100"/>
        <v>0</v>
      </c>
    </row>
    <row r="187" spans="1:2" x14ac:dyDescent="0.25">
      <c r="A187" s="129">
        <f t="shared" si="99"/>
        <v>4501339143</v>
      </c>
      <c r="B187" s="203">
        <f t="shared" si="100"/>
        <v>0</v>
      </c>
    </row>
    <row r="188" spans="1:2" x14ac:dyDescent="0.25">
      <c r="A188" s="129">
        <f t="shared" si="99"/>
        <v>4501339149</v>
      </c>
      <c r="B188" s="203">
        <f t="shared" si="100"/>
        <v>0</v>
      </c>
    </row>
    <row r="189" spans="1:2" x14ac:dyDescent="0.25">
      <c r="A189" s="129">
        <f t="shared" si="99"/>
        <v>4501339144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CAPS</v>
      </c>
      <c r="B193" s="203" t="str">
        <f>O25</f>
        <v>10AM</v>
      </c>
    </row>
    <row r="194" spans="1:2" x14ac:dyDescent="0.25">
      <c r="A194" s="129" t="str">
        <f>L26</f>
        <v>PCA</v>
      </c>
      <c r="B194" s="203" t="str">
        <f>O26</f>
        <v>8AM</v>
      </c>
    </row>
    <row r="195" spans="1:2" x14ac:dyDescent="0.25">
      <c r="A195" s="129" t="str">
        <f>L27</f>
        <v>GPI</v>
      </c>
      <c r="B195" s="203" t="str">
        <f>O27</f>
        <v>11AM</v>
      </c>
    </row>
    <row r="196" spans="1:2" x14ac:dyDescent="0.25">
      <c r="A196" s="129" t="str">
        <f>L28</f>
        <v>CHEP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73269</v>
      </c>
      <c r="B202" s="203">
        <f t="shared" si="102"/>
        <v>0</v>
      </c>
    </row>
    <row r="203" spans="1:2" x14ac:dyDescent="0.25">
      <c r="A203" s="129">
        <f t="shared" si="101"/>
        <v>73270</v>
      </c>
      <c r="B203" s="203">
        <f t="shared" si="102"/>
        <v>0</v>
      </c>
    </row>
    <row r="204" spans="1:2" x14ac:dyDescent="0.25">
      <c r="A204" s="129">
        <f t="shared" si="101"/>
        <v>73271</v>
      </c>
      <c r="B204" s="203">
        <f t="shared" si="102"/>
        <v>0</v>
      </c>
    </row>
    <row r="205" spans="1:2" x14ac:dyDescent="0.25">
      <c r="A205" s="129">
        <f t="shared" si="101"/>
        <v>73272</v>
      </c>
      <c r="B205" s="203">
        <f t="shared" si="102"/>
        <v>0</v>
      </c>
    </row>
    <row r="206" spans="1:2" x14ac:dyDescent="0.25">
      <c r="A206" s="129">
        <f t="shared" si="101"/>
        <v>73273</v>
      </c>
      <c r="B206" s="203">
        <f t="shared" si="102"/>
        <v>0</v>
      </c>
    </row>
    <row r="207" spans="1:2" x14ac:dyDescent="0.25">
      <c r="A207" s="129">
        <f t="shared" si="101"/>
        <v>73274</v>
      </c>
      <c r="B207" s="203">
        <f t="shared" si="102"/>
        <v>0</v>
      </c>
    </row>
    <row r="208" spans="1:2" x14ac:dyDescent="0.25">
      <c r="A208" s="129">
        <f t="shared" si="101"/>
        <v>73275</v>
      </c>
      <c r="B208" s="203">
        <f t="shared" si="102"/>
        <v>0</v>
      </c>
    </row>
    <row r="209" spans="1:2" x14ac:dyDescent="0.25">
      <c r="A209" s="129">
        <f t="shared" si="101"/>
        <v>73276</v>
      </c>
      <c r="B209" s="203">
        <f t="shared" si="102"/>
        <v>0</v>
      </c>
    </row>
    <row r="210" spans="1:2" x14ac:dyDescent="0.25">
      <c r="A210" s="129">
        <f t="shared" ref="A210:A223" si="103">L44</f>
        <v>73338</v>
      </c>
      <c r="B210" s="203">
        <f t="shared" ref="B210:B223" si="104">O44</f>
        <v>0</v>
      </c>
    </row>
    <row r="211" spans="1:2" x14ac:dyDescent="0.25">
      <c r="A211" s="129">
        <f t="shared" si="103"/>
        <v>73341</v>
      </c>
      <c r="B211" s="203">
        <f t="shared" si="104"/>
        <v>0</v>
      </c>
    </row>
    <row r="212" spans="1:2" x14ac:dyDescent="0.25">
      <c r="A212" s="129">
        <f t="shared" si="103"/>
        <v>73342</v>
      </c>
      <c r="B212" s="203">
        <f t="shared" si="104"/>
        <v>0</v>
      </c>
    </row>
    <row r="213" spans="1:2" x14ac:dyDescent="0.25">
      <c r="A213" s="129">
        <f>L47</f>
        <v>4501339978</v>
      </c>
      <c r="B213" s="203">
        <f t="shared" si="104"/>
        <v>0</v>
      </c>
    </row>
    <row r="214" spans="1:2" x14ac:dyDescent="0.25">
      <c r="A214" s="129">
        <f>L48</f>
        <v>4501339980</v>
      </c>
      <c r="B214" s="203">
        <f t="shared" si="104"/>
        <v>0</v>
      </c>
    </row>
    <row r="215" spans="1:2" x14ac:dyDescent="0.25">
      <c r="A215" s="129">
        <f t="shared" si="103"/>
        <v>4501339981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 t="str">
        <f t="shared" si="103"/>
        <v>SCHOLLE</v>
      </c>
      <c r="B219" s="203" t="str">
        <f t="shared" si="104"/>
        <v>8AM</v>
      </c>
    </row>
    <row r="220" spans="1:2" x14ac:dyDescent="0.25">
      <c r="A220" s="129" t="str">
        <f t="shared" si="103"/>
        <v>CHEP</v>
      </c>
      <c r="B220" s="203">
        <f t="shared" si="104"/>
        <v>0</v>
      </c>
    </row>
    <row r="221" spans="1:2" x14ac:dyDescent="0.25">
      <c r="A221" s="129" t="str">
        <f t="shared" si="103"/>
        <v>PCA</v>
      </c>
      <c r="B221" s="203" t="str">
        <f t="shared" si="104"/>
        <v>11AM</v>
      </c>
    </row>
    <row r="222" spans="1:2" x14ac:dyDescent="0.25">
      <c r="A222" s="129" t="str">
        <f t="shared" si="103"/>
        <v>CAPS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73308</v>
      </c>
      <c r="B225" s="203">
        <f t="shared" ref="B225:B230" si="106">X5</f>
        <v>0</v>
      </c>
    </row>
    <row r="226" spans="1:2" x14ac:dyDescent="0.25">
      <c r="A226" s="129">
        <f t="shared" si="105"/>
        <v>73309</v>
      </c>
      <c r="B226" s="203">
        <f t="shared" si="106"/>
        <v>0</v>
      </c>
    </row>
    <row r="227" spans="1:2" x14ac:dyDescent="0.25">
      <c r="A227" s="129">
        <f t="shared" si="105"/>
        <v>73310</v>
      </c>
      <c r="B227" s="203">
        <f t="shared" si="106"/>
        <v>0</v>
      </c>
    </row>
    <row r="228" spans="1:2" x14ac:dyDescent="0.25">
      <c r="A228" s="129">
        <f t="shared" si="105"/>
        <v>73311</v>
      </c>
      <c r="B228" s="203">
        <f t="shared" si="106"/>
        <v>0</v>
      </c>
    </row>
    <row r="229" spans="1:2" x14ac:dyDescent="0.25">
      <c r="A229" s="129">
        <f t="shared" si="105"/>
        <v>73312</v>
      </c>
      <c r="B229" s="203">
        <f t="shared" si="106"/>
        <v>0</v>
      </c>
    </row>
    <row r="230" spans="1:2" x14ac:dyDescent="0.25">
      <c r="A230" s="129">
        <f t="shared" si="105"/>
        <v>73313</v>
      </c>
      <c r="B230" s="203">
        <f t="shared" si="106"/>
        <v>0</v>
      </c>
    </row>
    <row r="231" spans="1:2" x14ac:dyDescent="0.25">
      <c r="A231" s="129">
        <f t="shared" ref="A231:A241" si="107">U13</f>
        <v>73317</v>
      </c>
      <c r="B231" s="203">
        <f t="shared" ref="B231:B241" si="108">X13</f>
        <v>0</v>
      </c>
    </row>
    <row r="232" spans="1:2" x14ac:dyDescent="0.25">
      <c r="A232" s="129">
        <f t="shared" si="107"/>
        <v>73318</v>
      </c>
      <c r="B232" s="203">
        <f t="shared" si="108"/>
        <v>0</v>
      </c>
    </row>
    <row r="233" spans="1:2" x14ac:dyDescent="0.25">
      <c r="A233" s="129">
        <f t="shared" si="107"/>
        <v>73319</v>
      </c>
      <c r="B233" s="203">
        <f t="shared" si="108"/>
        <v>0</v>
      </c>
    </row>
    <row r="234" spans="1:2" x14ac:dyDescent="0.25">
      <c r="A234" s="129">
        <f t="shared" si="107"/>
        <v>73320</v>
      </c>
      <c r="B234" s="203">
        <f t="shared" si="108"/>
        <v>0</v>
      </c>
    </row>
    <row r="235" spans="1:2" x14ac:dyDescent="0.25">
      <c r="A235" s="129">
        <f t="shared" si="107"/>
        <v>73340</v>
      </c>
      <c r="B235" s="203">
        <f t="shared" si="108"/>
        <v>0</v>
      </c>
    </row>
    <row r="236" spans="1:2" x14ac:dyDescent="0.25">
      <c r="A236" s="129">
        <f t="shared" si="107"/>
        <v>4501339528</v>
      </c>
      <c r="B236" s="203">
        <f t="shared" si="108"/>
        <v>0</v>
      </c>
    </row>
    <row r="237" spans="1:2" x14ac:dyDescent="0.25">
      <c r="A237" s="129">
        <f t="shared" si="107"/>
        <v>4501339529</v>
      </c>
      <c r="B237" s="203">
        <f t="shared" si="108"/>
        <v>0</v>
      </c>
    </row>
    <row r="238" spans="1:2" x14ac:dyDescent="0.25">
      <c r="A238" s="129">
        <f t="shared" si="107"/>
        <v>4501339478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>
        <f t="shared" si="107"/>
        <v>0</v>
      </c>
      <c r="B241" s="203">
        <f t="shared" si="108"/>
        <v>0</v>
      </c>
    </row>
    <row r="242" spans="1:2" x14ac:dyDescent="0.25">
      <c r="A242" s="129" t="str">
        <f>U25</f>
        <v>CHEP</v>
      </c>
      <c r="B242" s="203">
        <f>X25</f>
        <v>0</v>
      </c>
    </row>
    <row r="243" spans="1:2" x14ac:dyDescent="0.25">
      <c r="A243" s="129" t="str">
        <f>U26</f>
        <v>CAPS</v>
      </c>
      <c r="B243" s="203" t="str">
        <f>X26</f>
        <v>8AM</v>
      </c>
    </row>
    <row r="244" spans="1:2" x14ac:dyDescent="0.25">
      <c r="A244" s="129" t="str">
        <f>U27</f>
        <v>CAPS</v>
      </c>
      <c r="B244" s="203" t="str">
        <f>X27</f>
        <v>10AM</v>
      </c>
    </row>
    <row r="245" spans="1:2" x14ac:dyDescent="0.25">
      <c r="A245" s="129" t="str">
        <f>U28</f>
        <v>PCA</v>
      </c>
      <c r="B245" s="203" t="str">
        <f>X28</f>
        <v>12PM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73277</v>
      </c>
      <c r="B251" s="203">
        <f t="shared" si="110"/>
        <v>0</v>
      </c>
    </row>
    <row r="252" spans="1:2" x14ac:dyDescent="0.25">
      <c r="A252" s="129">
        <f t="shared" si="109"/>
        <v>73279</v>
      </c>
      <c r="B252" s="203">
        <f t="shared" si="110"/>
        <v>0</v>
      </c>
    </row>
    <row r="253" spans="1:2" x14ac:dyDescent="0.25">
      <c r="A253" s="129">
        <f t="shared" si="109"/>
        <v>73280</v>
      </c>
      <c r="B253" s="203">
        <f t="shared" si="110"/>
        <v>0</v>
      </c>
    </row>
    <row r="254" spans="1:2" x14ac:dyDescent="0.25">
      <c r="A254" s="129">
        <f t="shared" si="109"/>
        <v>73281</v>
      </c>
      <c r="B254" s="203">
        <f t="shared" si="110"/>
        <v>0</v>
      </c>
    </row>
    <row r="255" spans="1:2" x14ac:dyDescent="0.25">
      <c r="A255" s="129">
        <f t="shared" si="109"/>
        <v>73282</v>
      </c>
      <c r="B255" s="203">
        <f t="shared" si="110"/>
        <v>0</v>
      </c>
    </row>
    <row r="256" spans="1:2" x14ac:dyDescent="0.25">
      <c r="A256" s="129">
        <f t="shared" si="109"/>
        <v>73283</v>
      </c>
      <c r="B256" s="203">
        <f t="shared" si="110"/>
        <v>0</v>
      </c>
    </row>
    <row r="257" spans="1:2" x14ac:dyDescent="0.25">
      <c r="A257" s="129">
        <f t="shared" si="109"/>
        <v>73284</v>
      </c>
      <c r="B257" s="203">
        <f t="shared" si="110"/>
        <v>0</v>
      </c>
    </row>
    <row r="258" spans="1:2" x14ac:dyDescent="0.25">
      <c r="A258" s="129">
        <f t="shared" si="109"/>
        <v>73285</v>
      </c>
      <c r="B258" s="203">
        <f t="shared" si="110"/>
        <v>0</v>
      </c>
    </row>
    <row r="259" spans="1:2" x14ac:dyDescent="0.25">
      <c r="A259" s="129">
        <f t="shared" ref="A259:A272" si="111">U44</f>
        <v>73288</v>
      </c>
      <c r="B259" s="203">
        <f t="shared" ref="B259:B272" si="112">X44</f>
        <v>0</v>
      </c>
    </row>
    <row r="260" spans="1:2" x14ac:dyDescent="0.25">
      <c r="A260" s="129">
        <f t="shared" si="111"/>
        <v>73343</v>
      </c>
      <c r="B260" s="203">
        <f t="shared" si="112"/>
        <v>0</v>
      </c>
    </row>
    <row r="261" spans="1:2" x14ac:dyDescent="0.25">
      <c r="A261" s="129">
        <f t="shared" si="111"/>
        <v>73344</v>
      </c>
      <c r="B261" s="203">
        <f t="shared" si="112"/>
        <v>0</v>
      </c>
    </row>
    <row r="262" spans="1:2" x14ac:dyDescent="0.25">
      <c r="A262" s="129">
        <f t="shared" si="111"/>
        <v>4501340281</v>
      </c>
      <c r="B262" s="203">
        <f t="shared" si="112"/>
        <v>0</v>
      </c>
    </row>
    <row r="263" spans="1:2" x14ac:dyDescent="0.25">
      <c r="A263" s="129">
        <f t="shared" si="111"/>
        <v>4501340283</v>
      </c>
      <c r="B263" s="203">
        <f t="shared" si="112"/>
        <v>0</v>
      </c>
    </row>
    <row r="264" spans="1:2" x14ac:dyDescent="0.25">
      <c r="A264" s="129">
        <f t="shared" si="111"/>
        <v>4501340287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>CAPS</v>
      </c>
      <c r="B269" s="203" t="str">
        <f t="shared" si="112"/>
        <v>8AM</v>
      </c>
    </row>
    <row r="270" spans="1:2" x14ac:dyDescent="0.25">
      <c r="A270" s="129" t="str">
        <f t="shared" si="111"/>
        <v>CAPS</v>
      </c>
      <c r="B270" s="203" t="str">
        <f t="shared" si="112"/>
        <v>9AM</v>
      </c>
    </row>
    <row r="271" spans="1:2" x14ac:dyDescent="0.25">
      <c r="A271" s="129" t="str">
        <f t="shared" si="111"/>
        <v>PCA</v>
      </c>
      <c r="B271" s="203" t="str">
        <f t="shared" si="112"/>
        <v>7AM</v>
      </c>
    </row>
    <row r="272" spans="1:2" x14ac:dyDescent="0.25">
      <c r="A272" s="129" t="str">
        <f t="shared" si="111"/>
        <v>GPI</v>
      </c>
      <c r="B272" s="203" t="str">
        <f t="shared" si="112"/>
        <v>10AM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8">
    <mergeCell ref="A1:B1"/>
    <mergeCell ref="A3:I3"/>
    <mergeCell ref="J3:R3"/>
    <mergeCell ref="S3:AA3"/>
    <mergeCell ref="A32:I32"/>
    <mergeCell ref="J32:R32"/>
    <mergeCell ref="S32:AA32"/>
    <mergeCell ref="AB32:AJ32"/>
    <mergeCell ref="A60:I60"/>
    <mergeCell ref="L61:L67"/>
    <mergeCell ref="O61:O67"/>
    <mergeCell ref="R61:R67"/>
    <mergeCell ref="U61:U67"/>
    <mergeCell ref="C72:D72"/>
    <mergeCell ref="L71:L77"/>
    <mergeCell ref="O71:O77"/>
    <mergeCell ref="R71:R77"/>
    <mergeCell ref="U71:U77"/>
  </mergeCells>
  <conditionalFormatting sqref="AB32 J31:J32 S31:S32 S60 AB34:AB40 J60 AB46:AB47 A31:A32 AB49:AB60 A88 H98:H99 J80:J88 J90:J97 S78:S99 A98:A100 A27:A29 A15:A25 AK59:AK99 AB68:AB99">
    <cfRule type="cellIs" dxfId="1837" priority="345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836" priority="341" operator="equal">
      <formula>"IDF"</formula>
    </cfRule>
    <cfRule type="cellIs" dxfId="1835" priority="342" operator="equal">
      <formula>"Costco"</formula>
    </cfRule>
    <cfRule type="cellIs" dxfId="1834" priority="343" operator="equal">
      <formula>"Gutzy"</formula>
    </cfRule>
    <cfRule type="cellIs" dxfId="1833" priority="344" operator="equal">
      <formula>"LCP"</formula>
    </cfRule>
  </conditionalFormatting>
  <conditionalFormatting sqref="S60 AB34:AB40 J60 AB46:AB47 AB49:AB60 A88 H98:H99 J80:J88 J90:J97 S78:S99 A98:A99 A27:A29 A15:A25 AB68:AB99">
    <cfRule type="cellIs" dxfId="1832" priority="340" operator="equal">
      <formula>"Receiving"</formula>
    </cfRule>
  </conditionalFormatting>
  <conditionalFormatting sqref="AB48">
    <cfRule type="cellIs" dxfId="1831" priority="339" operator="equal">
      <formula>"SLC"</formula>
    </cfRule>
  </conditionalFormatting>
  <conditionalFormatting sqref="AB48">
    <cfRule type="cellIs" dxfId="1830" priority="335" operator="equal">
      <formula>"IDF"</formula>
    </cfRule>
    <cfRule type="cellIs" dxfId="1829" priority="336" operator="equal">
      <formula>"Costco"</formula>
    </cfRule>
    <cfRule type="cellIs" dxfId="1828" priority="337" operator="equal">
      <formula>"Gutzy"</formula>
    </cfRule>
    <cfRule type="cellIs" dxfId="1827" priority="338" operator="equal">
      <formula>"LCP"</formula>
    </cfRule>
  </conditionalFormatting>
  <conditionalFormatting sqref="AB48">
    <cfRule type="cellIs" dxfId="1826" priority="334" operator="equal">
      <formula>"Receiving"</formula>
    </cfRule>
  </conditionalFormatting>
  <conditionalFormatting sqref="AB41">
    <cfRule type="cellIs" dxfId="1825" priority="333" operator="equal">
      <formula>"SLC"</formula>
    </cfRule>
  </conditionalFormatting>
  <conditionalFormatting sqref="AB41">
    <cfRule type="cellIs" dxfId="1824" priority="329" operator="equal">
      <formula>"IDF"</formula>
    </cfRule>
    <cfRule type="cellIs" dxfId="1823" priority="330" operator="equal">
      <formula>"Costco"</formula>
    </cfRule>
    <cfRule type="cellIs" dxfId="1822" priority="331" operator="equal">
      <formula>"Gutzy"</formula>
    </cfRule>
    <cfRule type="cellIs" dxfId="1821" priority="332" operator="equal">
      <formula>"LCP"</formula>
    </cfRule>
  </conditionalFormatting>
  <conditionalFormatting sqref="AB41">
    <cfRule type="cellIs" dxfId="1820" priority="328" operator="equal">
      <formula>"Receiving"</formula>
    </cfRule>
  </conditionalFormatting>
  <conditionalFormatting sqref="AB42:AB44">
    <cfRule type="cellIs" dxfId="1819" priority="327" operator="equal">
      <formula>"SLC"</formula>
    </cfRule>
  </conditionalFormatting>
  <conditionalFormatting sqref="AB42:AB44">
    <cfRule type="cellIs" dxfId="1818" priority="323" operator="equal">
      <formula>"IDF"</formula>
    </cfRule>
    <cfRule type="cellIs" dxfId="1817" priority="324" operator="equal">
      <formula>"Costco"</formula>
    </cfRule>
    <cfRule type="cellIs" dxfId="1816" priority="325" operator="equal">
      <formula>"Gutzy"</formula>
    </cfRule>
    <cfRule type="cellIs" dxfId="1815" priority="326" operator="equal">
      <formula>"LCP"</formula>
    </cfRule>
  </conditionalFormatting>
  <conditionalFormatting sqref="AB42:AB44">
    <cfRule type="cellIs" dxfId="1814" priority="322" operator="equal">
      <formula>"Receiving"</formula>
    </cfRule>
  </conditionalFormatting>
  <conditionalFormatting sqref="AB45">
    <cfRule type="cellIs" dxfId="1813" priority="321" operator="equal">
      <formula>"SLC"</formula>
    </cfRule>
  </conditionalFormatting>
  <conditionalFormatting sqref="AB45">
    <cfRule type="cellIs" dxfId="1812" priority="317" operator="equal">
      <formula>"IDF"</formula>
    </cfRule>
    <cfRule type="cellIs" dxfId="1811" priority="318" operator="equal">
      <formula>"Costco"</formula>
    </cfRule>
    <cfRule type="cellIs" dxfId="1810" priority="319" operator="equal">
      <formula>"Gutzy"</formula>
    </cfRule>
    <cfRule type="cellIs" dxfId="1809" priority="320" operator="equal">
      <formula>"LCP"</formula>
    </cfRule>
  </conditionalFormatting>
  <conditionalFormatting sqref="AB45">
    <cfRule type="cellIs" dxfId="1808" priority="316" operator="equal">
      <formula>"Receiving"</formula>
    </cfRule>
  </conditionalFormatting>
  <conditionalFormatting sqref="I100">
    <cfRule type="cellIs" dxfId="1807" priority="315" operator="equal">
      <formula>"SLC"</formula>
    </cfRule>
  </conditionalFormatting>
  <conditionalFormatting sqref="I100">
    <cfRule type="cellIs" dxfId="1806" priority="311" operator="equal">
      <formula>"IDF"</formula>
    </cfRule>
    <cfRule type="cellIs" dxfId="1805" priority="312" operator="equal">
      <formula>"Costco"</formula>
    </cfRule>
    <cfRule type="cellIs" dxfId="1804" priority="313" operator="equal">
      <formula>"Gutzy"</formula>
    </cfRule>
    <cfRule type="cellIs" dxfId="1803" priority="314" operator="equal">
      <formula>"LCP"</formula>
    </cfRule>
  </conditionalFormatting>
  <conditionalFormatting sqref="Q100">
    <cfRule type="cellIs" dxfId="1802" priority="310" operator="equal">
      <formula>"SLC"</formula>
    </cfRule>
  </conditionalFormatting>
  <conditionalFormatting sqref="Q100">
    <cfRule type="cellIs" dxfId="1801" priority="306" operator="equal">
      <formula>"IDF"</formula>
    </cfRule>
    <cfRule type="cellIs" dxfId="1800" priority="307" operator="equal">
      <formula>"Costco"</formula>
    </cfRule>
    <cfRule type="cellIs" dxfId="1799" priority="308" operator="equal">
      <formula>"Gutzy"</formula>
    </cfRule>
    <cfRule type="cellIs" dxfId="1798" priority="309" operator="equal">
      <formula>"LCP"</formula>
    </cfRule>
  </conditionalFormatting>
  <conditionalFormatting sqref="Y100">
    <cfRule type="cellIs" dxfId="1797" priority="305" operator="equal">
      <formula>"SLC"</formula>
    </cfRule>
  </conditionalFormatting>
  <conditionalFormatting sqref="Y100">
    <cfRule type="cellIs" dxfId="1796" priority="301" operator="equal">
      <formula>"IDF"</formula>
    </cfRule>
    <cfRule type="cellIs" dxfId="1795" priority="302" operator="equal">
      <formula>"Costco"</formula>
    </cfRule>
    <cfRule type="cellIs" dxfId="1794" priority="303" operator="equal">
      <formula>"Gutzy"</formula>
    </cfRule>
    <cfRule type="cellIs" dxfId="1793" priority="304" operator="equal">
      <formula>"LCP"</formula>
    </cfRule>
  </conditionalFormatting>
  <conditionalFormatting sqref="AG100">
    <cfRule type="cellIs" dxfId="1792" priority="300" operator="equal">
      <formula>"SLC"</formula>
    </cfRule>
  </conditionalFormatting>
  <conditionalFormatting sqref="AG100">
    <cfRule type="cellIs" dxfId="1791" priority="296" operator="equal">
      <formula>"IDF"</formula>
    </cfRule>
    <cfRule type="cellIs" dxfId="1790" priority="297" operator="equal">
      <formula>"Costco"</formula>
    </cfRule>
    <cfRule type="cellIs" dxfId="1789" priority="298" operator="equal">
      <formula>"Gutzy"</formula>
    </cfRule>
    <cfRule type="cellIs" dxfId="1788" priority="299" operator="equal">
      <formula>"LCP"</formula>
    </cfRule>
  </conditionalFormatting>
  <conditionalFormatting sqref="AO100">
    <cfRule type="cellIs" dxfId="1787" priority="295" operator="equal">
      <formula>"SLC"</formula>
    </cfRule>
  </conditionalFormatting>
  <conditionalFormatting sqref="AO100">
    <cfRule type="cellIs" dxfId="1786" priority="291" operator="equal">
      <formula>"IDF"</formula>
    </cfRule>
    <cfRule type="cellIs" dxfId="1785" priority="292" operator="equal">
      <formula>"Costco"</formula>
    </cfRule>
    <cfRule type="cellIs" dxfId="1784" priority="293" operator="equal">
      <formula>"Gutzy"</formula>
    </cfRule>
    <cfRule type="cellIs" dxfId="1783" priority="294" operator="equal">
      <formula>"LCP"</formula>
    </cfRule>
  </conditionalFormatting>
  <conditionalFormatting sqref="AW100">
    <cfRule type="cellIs" dxfId="1782" priority="290" operator="equal">
      <formula>"SLC"</formula>
    </cfRule>
  </conditionalFormatting>
  <conditionalFormatting sqref="AW100">
    <cfRule type="cellIs" dxfId="1781" priority="286" operator="equal">
      <formula>"IDF"</formula>
    </cfRule>
    <cfRule type="cellIs" dxfId="1780" priority="287" operator="equal">
      <formula>"Costco"</formula>
    </cfRule>
    <cfRule type="cellIs" dxfId="1779" priority="288" operator="equal">
      <formula>"Gutzy"</formula>
    </cfRule>
    <cfRule type="cellIs" dxfId="1778" priority="289" operator="equal">
      <formula>"LCP"</formula>
    </cfRule>
  </conditionalFormatting>
  <conditionalFormatting sqref="J27">
    <cfRule type="cellIs" dxfId="1777" priority="285" operator="equal">
      <formula>"SLC"</formula>
    </cfRule>
  </conditionalFormatting>
  <conditionalFormatting sqref="J27">
    <cfRule type="cellIs" dxfId="1776" priority="281" operator="equal">
      <formula>"IDF"</formula>
    </cfRule>
    <cfRule type="cellIs" dxfId="1775" priority="282" operator="equal">
      <formula>"Costco"</formula>
    </cfRule>
    <cfRule type="cellIs" dxfId="1774" priority="283" operator="equal">
      <formula>"Gutzy"</formula>
    </cfRule>
    <cfRule type="cellIs" dxfId="1773" priority="284" operator="equal">
      <formula>"LCP"</formula>
    </cfRule>
  </conditionalFormatting>
  <conditionalFormatting sqref="J27">
    <cfRule type="cellIs" dxfId="1772" priority="280" operator="equal">
      <formula>"Receiving"</formula>
    </cfRule>
  </conditionalFormatting>
  <conditionalFormatting sqref="S28:S29 S23 S25:S26">
    <cfRule type="cellIs" dxfId="1771" priority="279" operator="equal">
      <formula>"SLC"</formula>
    </cfRule>
  </conditionalFormatting>
  <conditionalFormatting sqref="S28:S29 S23 S25:S26">
    <cfRule type="cellIs" dxfId="1770" priority="275" operator="equal">
      <formula>"IDF"</formula>
    </cfRule>
    <cfRule type="cellIs" dxfId="1769" priority="276" operator="equal">
      <formula>"Costco"</formula>
    </cfRule>
    <cfRule type="cellIs" dxfId="1768" priority="277" operator="equal">
      <formula>"Gutzy"</formula>
    </cfRule>
    <cfRule type="cellIs" dxfId="1767" priority="278" operator="equal">
      <formula>"LCP"</formula>
    </cfRule>
  </conditionalFormatting>
  <conditionalFormatting sqref="S28:S29 S23 S25:S26">
    <cfRule type="cellIs" dxfId="1766" priority="274" operator="equal">
      <formula>"Receiving"</formula>
    </cfRule>
  </conditionalFormatting>
  <conditionalFormatting sqref="J89">
    <cfRule type="cellIs" dxfId="1765" priority="273" operator="equal">
      <formula>"SLC"</formula>
    </cfRule>
  </conditionalFormatting>
  <conditionalFormatting sqref="J89">
    <cfRule type="cellIs" dxfId="1764" priority="269" operator="equal">
      <formula>"IDF"</formula>
    </cfRule>
    <cfRule type="cellIs" dxfId="1763" priority="270" operator="equal">
      <formula>"Costco"</formula>
    </cfRule>
    <cfRule type="cellIs" dxfId="1762" priority="271" operator="equal">
      <formula>"Gutzy"</formula>
    </cfRule>
    <cfRule type="cellIs" dxfId="1761" priority="272" operator="equal">
      <formula>"LCP"</formula>
    </cfRule>
  </conditionalFormatting>
  <conditionalFormatting sqref="J89">
    <cfRule type="cellIs" dxfId="1760" priority="268" operator="equal">
      <formula>"Receiving"</formula>
    </cfRule>
  </conditionalFormatting>
  <conditionalFormatting sqref="J30">
    <cfRule type="cellIs" dxfId="1759" priority="267" operator="equal">
      <formula>"SLC"</formula>
    </cfRule>
  </conditionalFormatting>
  <conditionalFormatting sqref="J30">
    <cfRule type="cellIs" dxfId="1758" priority="263" operator="equal">
      <formula>"IDF"</formula>
    </cfRule>
    <cfRule type="cellIs" dxfId="1757" priority="264" operator="equal">
      <formula>"Costco"</formula>
    </cfRule>
    <cfRule type="cellIs" dxfId="1756" priority="265" operator="equal">
      <formula>"Gutzy"</formula>
    </cfRule>
    <cfRule type="cellIs" dxfId="1755" priority="266" operator="equal">
      <formula>"LCP"</formula>
    </cfRule>
  </conditionalFormatting>
  <conditionalFormatting sqref="J30">
    <cfRule type="cellIs" dxfId="1754" priority="262" operator="equal">
      <formula>"Receiving"</formula>
    </cfRule>
  </conditionalFormatting>
  <conditionalFormatting sqref="J27:J30">
    <cfRule type="cellIs" dxfId="1753" priority="261" operator="equal">
      <formula>"SLC"</formula>
    </cfRule>
  </conditionalFormatting>
  <conditionalFormatting sqref="J27:J30">
    <cfRule type="cellIs" dxfId="1752" priority="257" operator="equal">
      <formula>"IDF"</formula>
    </cfRule>
    <cfRule type="cellIs" dxfId="1751" priority="258" operator="equal">
      <formula>"Costco"</formula>
    </cfRule>
    <cfRule type="cellIs" dxfId="1750" priority="259" operator="equal">
      <formula>"Gutzy"</formula>
    </cfRule>
    <cfRule type="cellIs" dxfId="1749" priority="260" operator="equal">
      <formula>"LCP"</formula>
    </cfRule>
  </conditionalFormatting>
  <conditionalFormatting sqref="J27:J30">
    <cfRule type="cellIs" dxfId="1748" priority="256" operator="equal">
      <formula>"Receiving"</formula>
    </cfRule>
  </conditionalFormatting>
  <conditionalFormatting sqref="S27">
    <cfRule type="cellIs" dxfId="1747" priority="255" operator="equal">
      <formula>"SLC"</formula>
    </cfRule>
  </conditionalFormatting>
  <conditionalFormatting sqref="S27">
    <cfRule type="cellIs" dxfId="1746" priority="251" operator="equal">
      <formula>"IDF"</formula>
    </cfRule>
    <cfRule type="cellIs" dxfId="1745" priority="252" operator="equal">
      <formula>"Costco"</formula>
    </cfRule>
    <cfRule type="cellIs" dxfId="1744" priority="253" operator="equal">
      <formula>"Gutzy"</formula>
    </cfRule>
    <cfRule type="cellIs" dxfId="1743" priority="254" operator="equal">
      <formula>"LCP"</formula>
    </cfRule>
  </conditionalFormatting>
  <conditionalFormatting sqref="S27">
    <cfRule type="cellIs" dxfId="1742" priority="250" operator="equal">
      <formula>"Receiving"</formula>
    </cfRule>
  </conditionalFormatting>
  <conditionalFormatting sqref="S30">
    <cfRule type="cellIs" dxfId="1741" priority="249" operator="equal">
      <formula>"SLC"</formula>
    </cfRule>
  </conditionalFormatting>
  <conditionalFormatting sqref="S30">
    <cfRule type="cellIs" dxfId="1740" priority="245" operator="equal">
      <formula>"IDF"</formula>
    </cfRule>
    <cfRule type="cellIs" dxfId="1739" priority="246" operator="equal">
      <formula>"Costco"</formula>
    </cfRule>
    <cfRule type="cellIs" dxfId="1738" priority="247" operator="equal">
      <formula>"Gutzy"</formula>
    </cfRule>
    <cfRule type="cellIs" dxfId="1737" priority="248" operator="equal">
      <formula>"LCP"</formula>
    </cfRule>
  </conditionalFormatting>
  <conditionalFormatting sqref="S30">
    <cfRule type="cellIs" dxfId="1736" priority="244" operator="equal">
      <formula>"Receiving"</formula>
    </cfRule>
  </conditionalFormatting>
  <conditionalFormatting sqref="J26 J5:J18">
    <cfRule type="cellIs" dxfId="1735" priority="243" operator="equal">
      <formula>"SLC"</formula>
    </cfRule>
  </conditionalFormatting>
  <conditionalFormatting sqref="J26 J5:J18">
    <cfRule type="cellIs" dxfId="1734" priority="239" operator="equal">
      <formula>"IDF"</formula>
    </cfRule>
    <cfRule type="cellIs" dxfId="1733" priority="240" operator="equal">
      <formula>"Costco"</formula>
    </cfRule>
    <cfRule type="cellIs" dxfId="1732" priority="241" operator="equal">
      <formula>"Gutzy"</formula>
    </cfRule>
    <cfRule type="cellIs" dxfId="1731" priority="242" operator="equal">
      <formula>"LCP"</formula>
    </cfRule>
  </conditionalFormatting>
  <conditionalFormatting sqref="J26 J5:J18">
    <cfRule type="cellIs" dxfId="1730" priority="238" operator="equal">
      <formula>"Receiving"</formula>
    </cfRule>
  </conditionalFormatting>
  <conditionalFormatting sqref="J19:J24">
    <cfRule type="cellIs" dxfId="1729" priority="237" operator="equal">
      <formula>"SLC"</formula>
    </cfRule>
  </conditionalFormatting>
  <conditionalFormatting sqref="J19:J24">
    <cfRule type="cellIs" dxfId="1728" priority="233" operator="equal">
      <formula>"IDF"</formula>
    </cfRule>
    <cfRule type="cellIs" dxfId="1727" priority="234" operator="equal">
      <formula>"Costco"</formula>
    </cfRule>
    <cfRule type="cellIs" dxfId="1726" priority="235" operator="equal">
      <formula>"Gutzy"</formula>
    </cfRule>
    <cfRule type="cellIs" dxfId="1725" priority="236" operator="equal">
      <formula>"LCP"</formula>
    </cfRule>
  </conditionalFormatting>
  <conditionalFormatting sqref="J19:J24">
    <cfRule type="cellIs" dxfId="1724" priority="232" operator="equal">
      <formula>"Receiving"</formula>
    </cfRule>
  </conditionalFormatting>
  <conditionalFormatting sqref="S5:S18">
    <cfRule type="cellIs" dxfId="1723" priority="231" operator="equal">
      <formula>"SLC"</formula>
    </cfRule>
  </conditionalFormatting>
  <conditionalFormatting sqref="S5:S18">
    <cfRule type="cellIs" dxfId="1722" priority="227" operator="equal">
      <formula>"IDF"</formula>
    </cfRule>
    <cfRule type="cellIs" dxfId="1721" priority="228" operator="equal">
      <formula>"Costco"</formula>
    </cfRule>
    <cfRule type="cellIs" dxfId="1720" priority="229" operator="equal">
      <formula>"Gutzy"</formula>
    </cfRule>
    <cfRule type="cellIs" dxfId="1719" priority="230" operator="equal">
      <formula>"LCP"</formula>
    </cfRule>
  </conditionalFormatting>
  <conditionalFormatting sqref="S5:S18">
    <cfRule type="cellIs" dxfId="1718" priority="226" operator="equal">
      <formula>"Receiving"</formula>
    </cfRule>
  </conditionalFormatting>
  <conditionalFormatting sqref="S19:S23">
    <cfRule type="cellIs" dxfId="1717" priority="225" operator="equal">
      <formula>"SLC"</formula>
    </cfRule>
  </conditionalFormatting>
  <conditionalFormatting sqref="S19:S23">
    <cfRule type="cellIs" dxfId="1716" priority="221" operator="equal">
      <formula>"IDF"</formula>
    </cfRule>
    <cfRule type="cellIs" dxfId="1715" priority="222" operator="equal">
      <formula>"Costco"</formula>
    </cfRule>
    <cfRule type="cellIs" dxfId="1714" priority="223" operator="equal">
      <formula>"Gutzy"</formula>
    </cfRule>
    <cfRule type="cellIs" dxfId="1713" priority="224" operator="equal">
      <formula>"LCP"</formula>
    </cfRule>
  </conditionalFormatting>
  <conditionalFormatting sqref="S19:S23">
    <cfRule type="cellIs" dxfId="1712" priority="220" operator="equal">
      <formula>"Receiving"</formula>
    </cfRule>
  </conditionalFormatting>
  <conditionalFormatting sqref="S24">
    <cfRule type="cellIs" dxfId="1711" priority="219" operator="equal">
      <formula>"SLC"</formula>
    </cfRule>
  </conditionalFormatting>
  <conditionalFormatting sqref="S24">
    <cfRule type="cellIs" dxfId="1710" priority="215" operator="equal">
      <formula>"IDF"</formula>
    </cfRule>
    <cfRule type="cellIs" dxfId="1709" priority="216" operator="equal">
      <formula>"Costco"</formula>
    </cfRule>
    <cfRule type="cellIs" dxfId="1708" priority="217" operator="equal">
      <formula>"Gutzy"</formula>
    </cfRule>
    <cfRule type="cellIs" dxfId="1707" priority="218" operator="equal">
      <formula>"LCP"</formula>
    </cfRule>
  </conditionalFormatting>
  <conditionalFormatting sqref="S24">
    <cfRule type="cellIs" dxfId="1706" priority="214" operator="equal">
      <formula>"Receiving"</formula>
    </cfRule>
  </conditionalFormatting>
  <conditionalFormatting sqref="A30">
    <cfRule type="cellIs" dxfId="1705" priority="213" operator="equal">
      <formula>"SLC"</formula>
    </cfRule>
  </conditionalFormatting>
  <conditionalFormatting sqref="A30">
    <cfRule type="cellIs" dxfId="1704" priority="209" operator="equal">
      <formula>"IDF"</formula>
    </cfRule>
    <cfRule type="cellIs" dxfId="1703" priority="210" operator="equal">
      <formula>"Costco"</formula>
    </cfRule>
    <cfRule type="cellIs" dxfId="1702" priority="211" operator="equal">
      <formula>"Gutzy"</formula>
    </cfRule>
    <cfRule type="cellIs" dxfId="1701" priority="212" operator="equal">
      <formula>"LCP"</formula>
    </cfRule>
  </conditionalFormatting>
  <conditionalFormatting sqref="A30">
    <cfRule type="cellIs" dxfId="1700" priority="208" operator="equal">
      <formula>"Receiving"</formula>
    </cfRule>
  </conditionalFormatting>
  <conditionalFormatting sqref="A30">
    <cfRule type="cellIs" dxfId="1699" priority="207" operator="equal">
      <formula>"SLC"</formula>
    </cfRule>
  </conditionalFormatting>
  <conditionalFormatting sqref="A30">
    <cfRule type="cellIs" dxfId="1698" priority="203" operator="equal">
      <formula>"IDF"</formula>
    </cfRule>
    <cfRule type="cellIs" dxfId="1697" priority="204" operator="equal">
      <formula>"Costco"</formula>
    </cfRule>
    <cfRule type="cellIs" dxfId="1696" priority="205" operator="equal">
      <formula>"Gutzy"</formula>
    </cfRule>
    <cfRule type="cellIs" dxfId="1695" priority="206" operator="equal">
      <formula>"LCP"</formula>
    </cfRule>
  </conditionalFormatting>
  <conditionalFormatting sqref="A30">
    <cfRule type="cellIs" dxfId="1694" priority="202" operator="equal">
      <formula>"Receiving"</formula>
    </cfRule>
  </conditionalFormatting>
  <conditionalFormatting sqref="A60">
    <cfRule type="cellIs" dxfId="1693" priority="201" operator="equal">
      <formula>"SLC"</formula>
    </cfRule>
  </conditionalFormatting>
  <conditionalFormatting sqref="A60">
    <cfRule type="cellIs" dxfId="1692" priority="197" operator="equal">
      <formula>"IDF"</formula>
    </cfRule>
    <cfRule type="cellIs" dxfId="1691" priority="198" operator="equal">
      <formula>"Costco"</formula>
    </cfRule>
    <cfRule type="cellIs" dxfId="1690" priority="199" operator="equal">
      <formula>"Gutzy"</formula>
    </cfRule>
    <cfRule type="cellIs" dxfId="1689" priority="200" operator="equal">
      <formula>"LCP"</formula>
    </cfRule>
  </conditionalFormatting>
  <conditionalFormatting sqref="A56">
    <cfRule type="cellIs" dxfId="1688" priority="196" operator="equal">
      <formula>"SLC"</formula>
    </cfRule>
  </conditionalFormatting>
  <conditionalFormatting sqref="A56">
    <cfRule type="cellIs" dxfId="1687" priority="192" operator="equal">
      <formula>"IDF"</formula>
    </cfRule>
    <cfRule type="cellIs" dxfId="1686" priority="193" operator="equal">
      <formula>"Costco"</formula>
    </cfRule>
    <cfRule type="cellIs" dxfId="1685" priority="194" operator="equal">
      <formula>"Gutzy"</formula>
    </cfRule>
    <cfRule type="cellIs" dxfId="1684" priority="195" operator="equal">
      <formula>"LCP"</formula>
    </cfRule>
  </conditionalFormatting>
  <conditionalFormatting sqref="A56">
    <cfRule type="cellIs" dxfId="1683" priority="191" operator="equal">
      <formula>"Receiving"</formula>
    </cfRule>
  </conditionalFormatting>
  <conditionalFormatting sqref="A59">
    <cfRule type="cellIs" dxfId="1682" priority="190" operator="equal">
      <formula>"SLC"</formula>
    </cfRule>
  </conditionalFormatting>
  <conditionalFormatting sqref="A59">
    <cfRule type="cellIs" dxfId="1681" priority="186" operator="equal">
      <formula>"IDF"</formula>
    </cfRule>
    <cfRule type="cellIs" dxfId="1680" priority="187" operator="equal">
      <formula>"Costco"</formula>
    </cfRule>
    <cfRule type="cellIs" dxfId="1679" priority="188" operator="equal">
      <formula>"Gutzy"</formula>
    </cfRule>
    <cfRule type="cellIs" dxfId="1678" priority="189" operator="equal">
      <formula>"LCP"</formula>
    </cfRule>
  </conditionalFormatting>
  <conditionalFormatting sqref="A59">
    <cfRule type="cellIs" dxfId="1677" priority="185" operator="equal">
      <formula>"Receiving"</formula>
    </cfRule>
  </conditionalFormatting>
  <conditionalFormatting sqref="A56:A59">
    <cfRule type="cellIs" dxfId="1676" priority="184" operator="equal">
      <formula>"SLC"</formula>
    </cfRule>
  </conditionalFormatting>
  <conditionalFormatting sqref="A56:A59">
    <cfRule type="cellIs" dxfId="1675" priority="180" operator="equal">
      <formula>"IDF"</formula>
    </cfRule>
    <cfRule type="cellIs" dxfId="1674" priority="181" operator="equal">
      <formula>"Costco"</formula>
    </cfRule>
    <cfRule type="cellIs" dxfId="1673" priority="182" operator="equal">
      <formula>"Gutzy"</formula>
    </cfRule>
    <cfRule type="cellIs" dxfId="1672" priority="183" operator="equal">
      <formula>"LCP"</formula>
    </cfRule>
  </conditionalFormatting>
  <conditionalFormatting sqref="A56:A59">
    <cfRule type="cellIs" dxfId="1671" priority="179" operator="equal">
      <formula>"Receiving"</formula>
    </cfRule>
  </conditionalFormatting>
  <conditionalFormatting sqref="A34:A47">
    <cfRule type="cellIs" dxfId="1670" priority="178" operator="equal">
      <formula>"SLC"</formula>
    </cfRule>
  </conditionalFormatting>
  <conditionalFormatting sqref="A34:A47">
    <cfRule type="cellIs" dxfId="1669" priority="174" operator="equal">
      <formula>"IDF"</formula>
    </cfRule>
    <cfRule type="cellIs" dxfId="1668" priority="175" operator="equal">
      <formula>"Costco"</formula>
    </cfRule>
    <cfRule type="cellIs" dxfId="1667" priority="176" operator="equal">
      <formula>"Gutzy"</formula>
    </cfRule>
    <cfRule type="cellIs" dxfId="1666" priority="177" operator="equal">
      <formula>"LCP"</formula>
    </cfRule>
  </conditionalFormatting>
  <conditionalFormatting sqref="A34:A47">
    <cfRule type="cellIs" dxfId="1665" priority="173" operator="equal">
      <formula>"Receiving"</formula>
    </cfRule>
  </conditionalFormatting>
  <conditionalFormatting sqref="A48:A53">
    <cfRule type="cellIs" dxfId="1664" priority="172" operator="equal">
      <formula>"SLC"</formula>
    </cfRule>
  </conditionalFormatting>
  <conditionalFormatting sqref="A48:A53">
    <cfRule type="cellIs" dxfId="1663" priority="168" operator="equal">
      <formula>"IDF"</formula>
    </cfRule>
    <cfRule type="cellIs" dxfId="1662" priority="169" operator="equal">
      <formula>"Costco"</formula>
    </cfRule>
    <cfRule type="cellIs" dxfId="1661" priority="170" operator="equal">
      <formula>"Gutzy"</formula>
    </cfRule>
    <cfRule type="cellIs" dxfId="1660" priority="171" operator="equal">
      <formula>"LCP"</formula>
    </cfRule>
  </conditionalFormatting>
  <conditionalFormatting sqref="A48:A53">
    <cfRule type="cellIs" dxfId="1659" priority="167" operator="equal">
      <formula>"Receiving"</formula>
    </cfRule>
  </conditionalFormatting>
  <conditionalFormatting sqref="J59">
    <cfRule type="cellIs" dxfId="1658" priority="166" operator="equal">
      <formula>"SLC"</formula>
    </cfRule>
  </conditionalFormatting>
  <conditionalFormatting sqref="J59">
    <cfRule type="cellIs" dxfId="1657" priority="162" operator="equal">
      <formula>"IDF"</formula>
    </cfRule>
    <cfRule type="cellIs" dxfId="1656" priority="163" operator="equal">
      <formula>"Costco"</formula>
    </cfRule>
    <cfRule type="cellIs" dxfId="1655" priority="164" operator="equal">
      <formula>"Gutzy"</formula>
    </cfRule>
    <cfRule type="cellIs" dxfId="1654" priority="165" operator="equal">
      <formula>"LCP"</formula>
    </cfRule>
  </conditionalFormatting>
  <conditionalFormatting sqref="J59">
    <cfRule type="cellIs" dxfId="1653" priority="161" operator="equal">
      <formula>"Receiving"</formula>
    </cfRule>
  </conditionalFormatting>
  <conditionalFormatting sqref="J59">
    <cfRule type="cellIs" dxfId="1652" priority="160" operator="equal">
      <formula>"SLC"</formula>
    </cfRule>
  </conditionalFormatting>
  <conditionalFormatting sqref="J59">
    <cfRule type="cellIs" dxfId="1651" priority="156" operator="equal">
      <formula>"IDF"</formula>
    </cfRule>
    <cfRule type="cellIs" dxfId="1650" priority="157" operator="equal">
      <formula>"Costco"</formula>
    </cfRule>
    <cfRule type="cellIs" dxfId="1649" priority="158" operator="equal">
      <formula>"Gutzy"</formula>
    </cfRule>
    <cfRule type="cellIs" dxfId="1648" priority="159" operator="equal">
      <formula>"LCP"</formula>
    </cfRule>
  </conditionalFormatting>
  <conditionalFormatting sqref="J59">
    <cfRule type="cellIs" dxfId="1647" priority="155" operator="equal">
      <formula>"Receiving"</formula>
    </cfRule>
  </conditionalFormatting>
  <conditionalFormatting sqref="J34:J47">
    <cfRule type="cellIs" dxfId="1646" priority="154" operator="equal">
      <formula>"SLC"</formula>
    </cfRule>
  </conditionalFormatting>
  <conditionalFormatting sqref="J34:J47">
    <cfRule type="cellIs" dxfId="1645" priority="150" operator="equal">
      <formula>"IDF"</formula>
    </cfRule>
    <cfRule type="cellIs" dxfId="1644" priority="151" operator="equal">
      <formula>"Costco"</formula>
    </cfRule>
    <cfRule type="cellIs" dxfId="1643" priority="152" operator="equal">
      <formula>"Gutzy"</formula>
    </cfRule>
    <cfRule type="cellIs" dxfId="1642" priority="153" operator="equal">
      <formula>"LCP"</formula>
    </cfRule>
  </conditionalFormatting>
  <conditionalFormatting sqref="J34:J47">
    <cfRule type="cellIs" dxfId="1641" priority="149" operator="equal">
      <formula>"Receiving"</formula>
    </cfRule>
  </conditionalFormatting>
  <conditionalFormatting sqref="J48:J52">
    <cfRule type="cellIs" dxfId="1640" priority="148" operator="equal">
      <formula>"SLC"</formula>
    </cfRule>
  </conditionalFormatting>
  <conditionalFormatting sqref="J48:J52">
    <cfRule type="cellIs" dxfId="1639" priority="144" operator="equal">
      <formula>"IDF"</formula>
    </cfRule>
    <cfRule type="cellIs" dxfId="1638" priority="145" operator="equal">
      <formula>"Costco"</formula>
    </cfRule>
    <cfRule type="cellIs" dxfId="1637" priority="146" operator="equal">
      <formula>"Gutzy"</formula>
    </cfRule>
    <cfRule type="cellIs" dxfId="1636" priority="147" operator="equal">
      <formula>"LCP"</formula>
    </cfRule>
  </conditionalFormatting>
  <conditionalFormatting sqref="J48:J52">
    <cfRule type="cellIs" dxfId="1635" priority="143" operator="equal">
      <formula>"Receiving"</formula>
    </cfRule>
  </conditionalFormatting>
  <conditionalFormatting sqref="S56">
    <cfRule type="cellIs" dxfId="1634" priority="142" operator="equal">
      <formula>"SLC"</formula>
    </cfRule>
  </conditionalFormatting>
  <conditionalFormatting sqref="S56">
    <cfRule type="cellIs" dxfId="1633" priority="138" operator="equal">
      <formula>"IDF"</formula>
    </cfRule>
    <cfRule type="cellIs" dxfId="1632" priority="139" operator="equal">
      <formula>"Costco"</formula>
    </cfRule>
    <cfRule type="cellIs" dxfId="1631" priority="140" operator="equal">
      <formula>"Gutzy"</formula>
    </cfRule>
    <cfRule type="cellIs" dxfId="1630" priority="141" operator="equal">
      <formula>"LCP"</formula>
    </cfRule>
  </conditionalFormatting>
  <conditionalFormatting sqref="S56">
    <cfRule type="cellIs" dxfId="1629" priority="137" operator="equal">
      <formula>"Receiving"</formula>
    </cfRule>
  </conditionalFormatting>
  <conditionalFormatting sqref="S59">
    <cfRule type="cellIs" dxfId="1628" priority="136" operator="equal">
      <formula>"SLC"</formula>
    </cfRule>
  </conditionalFormatting>
  <conditionalFormatting sqref="S59">
    <cfRule type="cellIs" dxfId="1627" priority="132" operator="equal">
      <formula>"IDF"</formula>
    </cfRule>
    <cfRule type="cellIs" dxfId="1626" priority="133" operator="equal">
      <formula>"Costco"</formula>
    </cfRule>
    <cfRule type="cellIs" dxfId="1625" priority="134" operator="equal">
      <formula>"Gutzy"</formula>
    </cfRule>
    <cfRule type="cellIs" dxfId="1624" priority="135" operator="equal">
      <formula>"LCP"</formula>
    </cfRule>
  </conditionalFormatting>
  <conditionalFormatting sqref="S59">
    <cfRule type="cellIs" dxfId="1623" priority="131" operator="equal">
      <formula>"Receiving"</formula>
    </cfRule>
  </conditionalFormatting>
  <conditionalFormatting sqref="S56:S59">
    <cfRule type="cellIs" dxfId="1622" priority="130" operator="equal">
      <formula>"SLC"</formula>
    </cfRule>
  </conditionalFormatting>
  <conditionalFormatting sqref="S56:S59">
    <cfRule type="cellIs" dxfId="1621" priority="126" operator="equal">
      <formula>"IDF"</formula>
    </cfRule>
    <cfRule type="cellIs" dxfId="1620" priority="127" operator="equal">
      <formula>"Costco"</formula>
    </cfRule>
    <cfRule type="cellIs" dxfId="1619" priority="128" operator="equal">
      <formula>"Gutzy"</formula>
    </cfRule>
    <cfRule type="cellIs" dxfId="1618" priority="129" operator="equal">
      <formula>"LCP"</formula>
    </cfRule>
  </conditionalFormatting>
  <conditionalFormatting sqref="S56:S59">
    <cfRule type="cellIs" dxfId="1617" priority="125" operator="equal">
      <formula>"Receiving"</formula>
    </cfRule>
  </conditionalFormatting>
  <conditionalFormatting sqref="S54:S55 S34:S47">
    <cfRule type="cellIs" dxfId="1616" priority="124" operator="equal">
      <formula>"SLC"</formula>
    </cfRule>
  </conditionalFormatting>
  <conditionalFormatting sqref="S54:S55 S34:S47">
    <cfRule type="cellIs" dxfId="1615" priority="120" operator="equal">
      <formula>"IDF"</formula>
    </cfRule>
    <cfRule type="cellIs" dxfId="1614" priority="121" operator="equal">
      <formula>"Costco"</formula>
    </cfRule>
    <cfRule type="cellIs" dxfId="1613" priority="122" operator="equal">
      <formula>"Gutzy"</formula>
    </cfRule>
    <cfRule type="cellIs" dxfId="1612" priority="123" operator="equal">
      <formula>"LCP"</formula>
    </cfRule>
  </conditionalFormatting>
  <conditionalFormatting sqref="S54:S55 S34:S47">
    <cfRule type="cellIs" dxfId="1611" priority="119" operator="equal">
      <formula>"Receiving"</formula>
    </cfRule>
  </conditionalFormatting>
  <conditionalFormatting sqref="S48:S53">
    <cfRule type="cellIs" dxfId="1610" priority="118" operator="equal">
      <formula>"SLC"</formula>
    </cfRule>
  </conditionalFormatting>
  <conditionalFormatting sqref="S48:S53">
    <cfRule type="cellIs" dxfId="1609" priority="114" operator="equal">
      <formula>"IDF"</formula>
    </cfRule>
    <cfRule type="cellIs" dxfId="1608" priority="115" operator="equal">
      <formula>"Costco"</formula>
    </cfRule>
    <cfRule type="cellIs" dxfId="1607" priority="116" operator="equal">
      <formula>"Gutzy"</formula>
    </cfRule>
    <cfRule type="cellIs" dxfId="1606" priority="117" operator="equal">
      <formula>"LCP"</formula>
    </cfRule>
  </conditionalFormatting>
  <conditionalFormatting sqref="S48:S53">
    <cfRule type="cellIs" dxfId="1605" priority="113" operator="equal">
      <formula>"Receiving"</formula>
    </cfRule>
  </conditionalFormatting>
  <conditionalFormatting sqref="A87">
    <cfRule type="cellIs" dxfId="1604" priority="112" operator="equal">
      <formula>"SLC"</formula>
    </cfRule>
  </conditionalFormatting>
  <conditionalFormatting sqref="A87">
    <cfRule type="cellIs" dxfId="1603" priority="108" operator="equal">
      <formula>"IDF"</formula>
    </cfRule>
    <cfRule type="cellIs" dxfId="1602" priority="109" operator="equal">
      <formula>"Costco"</formula>
    </cfRule>
    <cfRule type="cellIs" dxfId="1601" priority="110" operator="equal">
      <formula>"Gutzy"</formula>
    </cfRule>
    <cfRule type="cellIs" dxfId="1600" priority="111" operator="equal">
      <formula>"LCP"</formula>
    </cfRule>
  </conditionalFormatting>
  <conditionalFormatting sqref="A87">
    <cfRule type="cellIs" dxfId="1599" priority="107" operator="equal">
      <formula>"Receiving"</formula>
    </cfRule>
  </conditionalFormatting>
  <conditionalFormatting sqref="A85:A87">
    <cfRule type="cellIs" dxfId="1598" priority="106" operator="equal">
      <formula>"SLC"</formula>
    </cfRule>
  </conditionalFormatting>
  <conditionalFormatting sqref="A85:A87">
    <cfRule type="cellIs" dxfId="1597" priority="102" operator="equal">
      <formula>"IDF"</formula>
    </cfRule>
    <cfRule type="cellIs" dxfId="1596" priority="103" operator="equal">
      <formula>"Costco"</formula>
    </cfRule>
    <cfRule type="cellIs" dxfId="1595" priority="104" operator="equal">
      <formula>"Gutzy"</formula>
    </cfRule>
    <cfRule type="cellIs" dxfId="1594" priority="105" operator="equal">
      <formula>"LCP"</formula>
    </cfRule>
  </conditionalFormatting>
  <conditionalFormatting sqref="A85:A87">
    <cfRule type="cellIs" dxfId="1593" priority="101" operator="equal">
      <formula>"Receiving"</formula>
    </cfRule>
  </conditionalFormatting>
  <conditionalFormatting sqref="A82 A62:A75">
    <cfRule type="cellIs" dxfId="1592" priority="100" operator="equal">
      <formula>"SLC"</formula>
    </cfRule>
  </conditionalFormatting>
  <conditionalFormatting sqref="A82 A62:A75">
    <cfRule type="cellIs" dxfId="1591" priority="96" operator="equal">
      <formula>"IDF"</formula>
    </cfRule>
    <cfRule type="cellIs" dxfId="1590" priority="97" operator="equal">
      <formula>"Costco"</formula>
    </cfRule>
    <cfRule type="cellIs" dxfId="1589" priority="98" operator="equal">
      <formula>"Gutzy"</formula>
    </cfRule>
    <cfRule type="cellIs" dxfId="1588" priority="99" operator="equal">
      <formula>"LCP"</formula>
    </cfRule>
  </conditionalFormatting>
  <conditionalFormatting sqref="A82 A62:A75">
    <cfRule type="cellIs" dxfId="1587" priority="95" operator="equal">
      <formula>"Receiving"</formula>
    </cfRule>
  </conditionalFormatting>
  <conditionalFormatting sqref="A76:A81">
    <cfRule type="cellIs" dxfId="1586" priority="94" operator="equal">
      <formula>"SLC"</formula>
    </cfRule>
  </conditionalFormatting>
  <conditionalFormatting sqref="A76:A81">
    <cfRule type="cellIs" dxfId="1585" priority="90" operator="equal">
      <formula>"IDF"</formula>
    </cfRule>
    <cfRule type="cellIs" dxfId="1584" priority="91" operator="equal">
      <formula>"Costco"</formula>
    </cfRule>
    <cfRule type="cellIs" dxfId="1583" priority="92" operator="equal">
      <formula>"Gutzy"</formula>
    </cfRule>
    <cfRule type="cellIs" dxfId="1582" priority="93" operator="equal">
      <formula>"LCP"</formula>
    </cfRule>
  </conditionalFormatting>
  <conditionalFormatting sqref="A76:A81">
    <cfRule type="cellIs" dxfId="1581" priority="89" operator="equal">
      <formula>"Receiving"</formula>
    </cfRule>
  </conditionalFormatting>
  <conditionalFormatting sqref="A89:A97 H89:H97">
    <cfRule type="cellIs" dxfId="1580" priority="88" operator="equal">
      <formula>"SLC"</formula>
    </cfRule>
  </conditionalFormatting>
  <conditionalFormatting sqref="A89:A97 H89:H97">
    <cfRule type="cellIs" dxfId="1579" priority="84" operator="equal">
      <formula>"IDF"</formula>
    </cfRule>
    <cfRule type="cellIs" dxfId="1578" priority="85" operator="equal">
      <formula>"Costco"</formula>
    </cfRule>
    <cfRule type="cellIs" dxfId="1577" priority="86" operator="equal">
      <formula>"Gutzy"</formula>
    </cfRule>
    <cfRule type="cellIs" dxfId="1576" priority="87" operator="equal">
      <formula>"LCP"</formula>
    </cfRule>
  </conditionalFormatting>
  <conditionalFormatting sqref="A89:A97 H89:H97">
    <cfRule type="cellIs" dxfId="1575" priority="83" operator="equal">
      <formula>"Receiving"</formula>
    </cfRule>
  </conditionalFormatting>
  <conditionalFormatting sqref="S71:S76 N62:N67 N71:N77">
    <cfRule type="cellIs" dxfId="1574" priority="82" operator="equal">
      <formula>"SLC"</formula>
    </cfRule>
  </conditionalFormatting>
  <conditionalFormatting sqref="S71:S76 N62:N67 N71:N77">
    <cfRule type="cellIs" dxfId="1573" priority="78" operator="equal">
      <formula>"IDF"</formula>
    </cfRule>
    <cfRule type="cellIs" dxfId="1572" priority="79" operator="equal">
      <formula>"Costco"</formula>
    </cfRule>
    <cfRule type="cellIs" dxfId="1571" priority="80" operator="equal">
      <formula>"Gutzy"</formula>
    </cfRule>
    <cfRule type="cellIs" dxfId="1570" priority="81" operator="equal">
      <formula>"LCP"</formula>
    </cfRule>
  </conditionalFormatting>
  <conditionalFormatting sqref="S71:S76">
    <cfRule type="cellIs" dxfId="1569" priority="77" operator="equal">
      <formula>"Receiving"</formula>
    </cfRule>
  </conditionalFormatting>
  <conditionalFormatting sqref="Q62:Q66 T72:T77 W62:W67 O61 U71 L61:L67 S62:T67">
    <cfRule type="cellIs" dxfId="1568" priority="76" operator="equal">
      <formula>"SLC"</formula>
    </cfRule>
  </conditionalFormatting>
  <conditionalFormatting sqref="Q62:Q66 T72:T77 W62:W67 O61 U71 L61:L67 S62:T67">
    <cfRule type="cellIs" dxfId="1567" priority="72" operator="equal">
      <formula>"IDF"</formula>
    </cfRule>
    <cfRule type="cellIs" dxfId="1566" priority="73" operator="equal">
      <formula>"Costco"</formula>
    </cfRule>
    <cfRule type="cellIs" dxfId="1565" priority="74" operator="equal">
      <formula>"Gutzy"</formula>
    </cfRule>
    <cfRule type="cellIs" dxfId="1564" priority="75" operator="equal">
      <formula>"LCP"</formula>
    </cfRule>
  </conditionalFormatting>
  <conditionalFormatting sqref="Q72:Q77">
    <cfRule type="cellIs" dxfId="1563" priority="71" operator="equal">
      <formula>"SLC"</formula>
    </cfRule>
  </conditionalFormatting>
  <conditionalFormatting sqref="Q72:Q77">
    <cfRule type="cellIs" dxfId="1562" priority="67" operator="equal">
      <formula>"IDF"</formula>
    </cfRule>
    <cfRule type="cellIs" dxfId="1561" priority="68" operator="equal">
      <formula>"Costco"</formula>
    </cfRule>
    <cfRule type="cellIs" dxfId="1560" priority="69" operator="equal">
      <formula>"Gutzy"</formula>
    </cfRule>
    <cfRule type="cellIs" dxfId="1559" priority="70" operator="equal">
      <formula>"LCP"</formula>
    </cfRule>
  </conditionalFormatting>
  <conditionalFormatting sqref="W72:W77">
    <cfRule type="cellIs" dxfId="1558" priority="66" operator="equal">
      <formula>"SLC"</formula>
    </cfRule>
  </conditionalFormatting>
  <conditionalFormatting sqref="W72:W77">
    <cfRule type="cellIs" dxfId="1557" priority="62" operator="equal">
      <formula>"IDF"</formula>
    </cfRule>
    <cfRule type="cellIs" dxfId="1556" priority="63" operator="equal">
      <formula>"Costco"</formula>
    </cfRule>
    <cfRule type="cellIs" dxfId="1555" priority="64" operator="equal">
      <formula>"Gutzy"</formula>
    </cfRule>
    <cfRule type="cellIs" dxfId="1554" priority="65" operator="equal">
      <formula>"LCP"</formula>
    </cfRule>
  </conditionalFormatting>
  <conditionalFormatting sqref="N71:N77 U71 L61:L67 S62:S67">
    <cfRule type="cellIs" dxfId="1553" priority="61" operator="equal">
      <formula>"Receiving"</formula>
    </cfRule>
  </conditionalFormatting>
  <conditionalFormatting sqref="A26">
    <cfRule type="cellIs" dxfId="1552" priority="60" operator="equal">
      <formula>"SLC"</formula>
    </cfRule>
  </conditionalFormatting>
  <conditionalFormatting sqref="A26">
    <cfRule type="cellIs" dxfId="1551" priority="56" operator="equal">
      <formula>"IDF"</formula>
    </cfRule>
    <cfRule type="cellIs" dxfId="1550" priority="57" operator="equal">
      <formula>"Costco"</formula>
    </cfRule>
    <cfRule type="cellIs" dxfId="1549" priority="58" operator="equal">
      <formula>"Gutzy"</formula>
    </cfRule>
    <cfRule type="cellIs" dxfId="1548" priority="59" operator="equal">
      <formula>"LCP"</formula>
    </cfRule>
  </conditionalFormatting>
  <conditionalFormatting sqref="A26">
    <cfRule type="cellIs" dxfId="1547" priority="55" operator="equal">
      <formula>"Receiving"</formula>
    </cfRule>
  </conditionalFormatting>
  <conditionalFormatting sqref="A84">
    <cfRule type="cellIs" dxfId="1546" priority="48" operator="equal">
      <formula>"SLC"</formula>
    </cfRule>
  </conditionalFormatting>
  <conditionalFormatting sqref="A84">
    <cfRule type="cellIs" dxfId="1545" priority="44" operator="equal">
      <formula>"IDF"</formula>
    </cfRule>
    <cfRule type="cellIs" dxfId="1544" priority="45" operator="equal">
      <formula>"Costco"</formula>
    </cfRule>
    <cfRule type="cellIs" dxfId="1543" priority="46" operator="equal">
      <formula>"Gutzy"</formula>
    </cfRule>
    <cfRule type="cellIs" dxfId="1542" priority="47" operator="equal">
      <formula>"LCP"</formula>
    </cfRule>
  </conditionalFormatting>
  <conditionalFormatting sqref="A84">
    <cfRule type="cellIs" dxfId="1541" priority="43" operator="equal">
      <formula>"Receiving"</formula>
    </cfRule>
  </conditionalFormatting>
  <conditionalFormatting sqref="A5:A14">
    <cfRule type="cellIs" dxfId="1540" priority="42" operator="equal">
      <formula>"SLC"</formula>
    </cfRule>
  </conditionalFormatting>
  <conditionalFormatting sqref="A5:A14">
    <cfRule type="cellIs" dxfId="1539" priority="38" operator="equal">
      <formula>"IDF"</formula>
    </cfRule>
    <cfRule type="cellIs" dxfId="1538" priority="39" operator="equal">
      <formula>"Costco"</formula>
    </cfRule>
    <cfRule type="cellIs" dxfId="1537" priority="40" operator="equal">
      <formula>"Gutzy"</formula>
    </cfRule>
    <cfRule type="cellIs" dxfId="1536" priority="41" operator="equal">
      <formula>"LCP"</formula>
    </cfRule>
  </conditionalFormatting>
  <conditionalFormatting sqref="A5:A14">
    <cfRule type="cellIs" dxfId="1535" priority="37" operator="equal">
      <formula>"Receiving"</formula>
    </cfRule>
  </conditionalFormatting>
  <conditionalFormatting sqref="J25">
    <cfRule type="cellIs" dxfId="1534" priority="36" operator="equal">
      <formula>"SLC"</formula>
    </cfRule>
  </conditionalFormatting>
  <conditionalFormatting sqref="J25">
    <cfRule type="cellIs" dxfId="1533" priority="32" operator="equal">
      <formula>"IDF"</formula>
    </cfRule>
    <cfRule type="cellIs" dxfId="1532" priority="33" operator="equal">
      <formula>"Costco"</formula>
    </cfRule>
    <cfRule type="cellIs" dxfId="1531" priority="34" operator="equal">
      <formula>"Gutzy"</formula>
    </cfRule>
    <cfRule type="cellIs" dxfId="1530" priority="35" operator="equal">
      <formula>"LCP"</formula>
    </cfRule>
  </conditionalFormatting>
  <conditionalFormatting sqref="J25">
    <cfRule type="cellIs" dxfId="1529" priority="31" operator="equal">
      <formula>"Receiving"</formula>
    </cfRule>
  </conditionalFormatting>
  <conditionalFormatting sqref="A55">
    <cfRule type="cellIs" dxfId="1528" priority="30" operator="equal">
      <formula>"SLC"</formula>
    </cfRule>
  </conditionalFormatting>
  <conditionalFormatting sqref="A55">
    <cfRule type="cellIs" dxfId="1527" priority="26" operator="equal">
      <formula>"IDF"</formula>
    </cfRule>
    <cfRule type="cellIs" dxfId="1526" priority="27" operator="equal">
      <formula>"Costco"</formula>
    </cfRule>
    <cfRule type="cellIs" dxfId="1525" priority="28" operator="equal">
      <formula>"Gutzy"</formula>
    </cfRule>
    <cfRule type="cellIs" dxfId="1524" priority="29" operator="equal">
      <formula>"LCP"</formula>
    </cfRule>
  </conditionalFormatting>
  <conditionalFormatting sqref="A55">
    <cfRule type="cellIs" dxfId="1523" priority="25" operator="equal">
      <formula>"Receiving"</formula>
    </cfRule>
  </conditionalFormatting>
  <conditionalFormatting sqref="A83">
    <cfRule type="cellIs" dxfId="1522" priority="24" operator="equal">
      <formula>"SLC"</formula>
    </cfRule>
  </conditionalFormatting>
  <conditionalFormatting sqref="A83">
    <cfRule type="cellIs" dxfId="1521" priority="20" operator="equal">
      <formula>"IDF"</formula>
    </cfRule>
    <cfRule type="cellIs" dxfId="1520" priority="21" operator="equal">
      <formula>"Costco"</formula>
    </cfRule>
    <cfRule type="cellIs" dxfId="1519" priority="22" operator="equal">
      <formula>"Gutzy"</formula>
    </cfRule>
    <cfRule type="cellIs" dxfId="1518" priority="23" operator="equal">
      <formula>"LCP"</formula>
    </cfRule>
  </conditionalFormatting>
  <conditionalFormatting sqref="A83">
    <cfRule type="cellIs" dxfId="1517" priority="19" operator="equal">
      <formula>"Receiving"</formula>
    </cfRule>
  </conditionalFormatting>
  <conditionalFormatting sqref="J55 J58">
    <cfRule type="cellIs" dxfId="1516" priority="18" operator="equal">
      <formula>"SLC"</formula>
    </cfRule>
  </conditionalFormatting>
  <conditionalFormatting sqref="J55 J58">
    <cfRule type="cellIs" dxfId="1515" priority="14" operator="equal">
      <formula>"IDF"</formula>
    </cfRule>
    <cfRule type="cellIs" dxfId="1514" priority="15" operator="equal">
      <formula>"Costco"</formula>
    </cfRule>
    <cfRule type="cellIs" dxfId="1513" priority="16" operator="equal">
      <formula>"Gutzy"</formula>
    </cfRule>
    <cfRule type="cellIs" dxfId="1512" priority="17" operator="equal">
      <formula>"LCP"</formula>
    </cfRule>
  </conditionalFormatting>
  <conditionalFormatting sqref="J55 J58">
    <cfRule type="cellIs" dxfId="1511" priority="13" operator="equal">
      <formula>"Receiving"</formula>
    </cfRule>
  </conditionalFormatting>
  <conditionalFormatting sqref="J53 J56">
    <cfRule type="cellIs" dxfId="1510" priority="12" operator="equal">
      <formula>"SLC"</formula>
    </cfRule>
  </conditionalFormatting>
  <conditionalFormatting sqref="J53 J56">
    <cfRule type="cellIs" dxfId="1509" priority="8" operator="equal">
      <formula>"IDF"</formula>
    </cfRule>
    <cfRule type="cellIs" dxfId="1508" priority="9" operator="equal">
      <formula>"Costco"</formula>
    </cfRule>
    <cfRule type="cellIs" dxfId="1507" priority="10" operator="equal">
      <formula>"Gutzy"</formula>
    </cfRule>
    <cfRule type="cellIs" dxfId="1506" priority="11" operator="equal">
      <formula>"LCP"</formula>
    </cfRule>
  </conditionalFormatting>
  <conditionalFormatting sqref="J53 J56">
    <cfRule type="cellIs" dxfId="1505" priority="7" operator="equal">
      <formula>"Receiving"</formula>
    </cfRule>
  </conditionalFormatting>
  <conditionalFormatting sqref="J54 J57">
    <cfRule type="cellIs" dxfId="1504" priority="6" operator="equal">
      <formula>"SLC"</formula>
    </cfRule>
  </conditionalFormatting>
  <conditionalFormatting sqref="J54 J57">
    <cfRule type="cellIs" dxfId="1503" priority="2" operator="equal">
      <formula>"IDF"</formula>
    </cfRule>
    <cfRule type="cellIs" dxfId="1502" priority="3" operator="equal">
      <formula>"Costco"</formula>
    </cfRule>
    <cfRule type="cellIs" dxfId="1501" priority="4" operator="equal">
      <formula>"Gutzy"</formula>
    </cfRule>
    <cfRule type="cellIs" dxfId="1500" priority="5" operator="equal">
      <formula>"LCP"</formula>
    </cfRule>
  </conditionalFormatting>
  <conditionalFormatting sqref="J54 J57">
    <cfRule type="cellIs" dxfId="1499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3025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026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88AD675-0DCA-4EF9-841E-20C6A4B6C3F9}">
          <x14:formula1>
            <xm:f>Lists!$A$1:$A$52</xm:f>
          </x14:formula1>
          <xm:sqref>C1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5C1EA-34DB-4501-A105-22AD8B83020C}">
  <sheetPr codeName="Sheet236">
    <tabColor rgb="FFFF0000"/>
    <pageSetUpPr fitToPage="1"/>
  </sheetPr>
  <dimension ref="A1:BC273"/>
  <sheetViews>
    <sheetView topLeftCell="G43" zoomScale="90" zoomScaleNormal="90" zoomScaleSheetLayoutView="37" workbookViewId="0">
      <selection activeCell="Z63" sqref="Z63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4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306</v>
      </c>
    </row>
    <row r="2" spans="1:36" ht="8.25" customHeight="1" thickBot="1" x14ac:dyDescent="0.3"/>
    <row r="3" spans="1:36" ht="16.5" thickBot="1" x14ac:dyDescent="0.3">
      <c r="A3" s="476">
        <f>VLOOKUP(C1,Lists!A1:B52,2)</f>
        <v>46019</v>
      </c>
      <c r="B3" s="477"/>
      <c r="C3" s="477"/>
      <c r="D3" s="477"/>
      <c r="E3" s="477"/>
      <c r="F3" s="478"/>
      <c r="G3" s="478"/>
      <c r="H3" s="478"/>
      <c r="I3" s="479"/>
      <c r="J3" s="480">
        <f>A3+1</f>
        <v>46020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46021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4</v>
      </c>
      <c r="D4" s="132" t="s">
        <v>5</v>
      </c>
      <c r="E4" s="132" t="s">
        <v>6</v>
      </c>
      <c r="F4" s="133" t="s">
        <v>7</v>
      </c>
      <c r="G4" s="133" t="s">
        <v>8</v>
      </c>
      <c r="H4" s="133" t="s">
        <v>9</v>
      </c>
      <c r="I4" s="134" t="s">
        <v>10</v>
      </c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11</v>
      </c>
      <c r="Q4" s="133" t="s">
        <v>9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8</v>
      </c>
      <c r="Z4" s="133" t="s">
        <v>9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305"/>
      <c r="H5" s="138"/>
      <c r="I5" s="310"/>
      <c r="J5" s="135" t="s">
        <v>19</v>
      </c>
      <c r="K5" s="207">
        <v>32680</v>
      </c>
      <c r="L5" s="137">
        <v>72790</v>
      </c>
      <c r="M5" s="137"/>
      <c r="N5" s="137" t="s">
        <v>62</v>
      </c>
      <c r="O5" s="142"/>
      <c r="P5" s="304"/>
      <c r="Q5" s="143"/>
      <c r="R5" s="310"/>
      <c r="S5" s="135" t="s">
        <v>19</v>
      </c>
      <c r="T5" s="208">
        <v>32690</v>
      </c>
      <c r="U5" s="137">
        <v>72816</v>
      </c>
      <c r="V5" s="137"/>
      <c r="W5" s="128" t="s">
        <v>62</v>
      </c>
      <c r="X5" s="142"/>
      <c r="Y5" s="304"/>
      <c r="Z5" s="143"/>
      <c r="AA5" s="31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302"/>
      <c r="H6" s="142"/>
      <c r="I6" s="311"/>
      <c r="J6" s="145" t="s">
        <v>19</v>
      </c>
      <c r="K6" s="205">
        <v>32681</v>
      </c>
      <c r="L6" s="128">
        <v>72791</v>
      </c>
      <c r="M6" s="128"/>
      <c r="N6" s="128" t="s">
        <v>62</v>
      </c>
      <c r="O6" s="142"/>
      <c r="P6" s="302"/>
      <c r="Q6" s="142"/>
      <c r="R6" s="311"/>
      <c r="S6" s="145" t="s">
        <v>19</v>
      </c>
      <c r="T6" s="205">
        <v>32691</v>
      </c>
      <c r="U6" s="148">
        <v>72818</v>
      </c>
      <c r="V6" s="128"/>
      <c r="W6" s="128" t="s">
        <v>62</v>
      </c>
      <c r="X6" s="142"/>
      <c r="Y6" s="302"/>
      <c r="Z6" s="142"/>
      <c r="AA6" s="311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302"/>
      <c r="H7" s="142"/>
      <c r="I7" s="312"/>
      <c r="J7" s="145" t="s">
        <v>19</v>
      </c>
      <c r="K7" s="205">
        <v>32682</v>
      </c>
      <c r="L7" s="128">
        <v>72792</v>
      </c>
      <c r="M7" s="128"/>
      <c r="N7" s="128" t="s">
        <v>62</v>
      </c>
      <c r="O7" s="142"/>
      <c r="P7" s="302"/>
      <c r="Q7" s="142"/>
      <c r="R7" s="311"/>
      <c r="S7" s="145" t="s">
        <v>19</v>
      </c>
      <c r="T7" s="205">
        <v>32692</v>
      </c>
      <c r="U7" s="128">
        <v>72819</v>
      </c>
      <c r="V7" s="128"/>
      <c r="W7" s="128" t="s">
        <v>69</v>
      </c>
      <c r="X7" s="142"/>
      <c r="Y7" s="302"/>
      <c r="Z7" s="142"/>
      <c r="AA7" s="311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302"/>
      <c r="H8" s="142"/>
      <c r="I8" s="312"/>
      <c r="J8" s="145" t="s">
        <v>19</v>
      </c>
      <c r="K8" s="205">
        <v>32683</v>
      </c>
      <c r="L8" s="128">
        <v>72793</v>
      </c>
      <c r="M8" s="128"/>
      <c r="N8" s="128" t="s">
        <v>73</v>
      </c>
      <c r="O8" s="142"/>
      <c r="P8" s="302"/>
      <c r="Q8" s="142"/>
      <c r="R8" s="311"/>
      <c r="S8" s="145" t="s">
        <v>19</v>
      </c>
      <c r="T8" s="205">
        <v>32693</v>
      </c>
      <c r="U8" s="128">
        <v>72820</v>
      </c>
      <c r="V8" s="128"/>
      <c r="W8" s="128" t="s">
        <v>69</v>
      </c>
      <c r="X8" s="142"/>
      <c r="Y8" s="302"/>
      <c r="Z8" s="142"/>
      <c r="AA8" s="311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302"/>
      <c r="H9" s="142"/>
      <c r="I9" s="311"/>
      <c r="J9" s="145" t="s">
        <v>19</v>
      </c>
      <c r="K9" s="205">
        <v>32684</v>
      </c>
      <c r="L9" s="128">
        <v>72794</v>
      </c>
      <c r="M9" s="128"/>
      <c r="N9" s="128" t="s">
        <v>73</v>
      </c>
      <c r="O9" s="142"/>
      <c r="P9" s="302"/>
      <c r="Q9" s="142"/>
      <c r="R9" s="311"/>
      <c r="S9" s="145" t="s">
        <v>19</v>
      </c>
      <c r="T9" s="205">
        <v>32694</v>
      </c>
      <c r="U9" s="128">
        <v>72821</v>
      </c>
      <c r="V9" s="128"/>
      <c r="W9" s="128" t="s">
        <v>73</v>
      </c>
      <c r="X9" s="142"/>
      <c r="Y9" s="302"/>
      <c r="Z9" s="142"/>
      <c r="AA9" s="311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302"/>
      <c r="H10" s="142"/>
      <c r="I10" s="311"/>
      <c r="J10" s="145" t="s">
        <v>19</v>
      </c>
      <c r="K10" s="205">
        <v>32685</v>
      </c>
      <c r="L10" s="128">
        <v>72795</v>
      </c>
      <c r="M10" s="128"/>
      <c r="N10" s="128" t="s">
        <v>70</v>
      </c>
      <c r="O10" s="142"/>
      <c r="P10" s="302"/>
      <c r="Q10" s="142"/>
      <c r="R10" s="311"/>
      <c r="S10" s="145" t="s">
        <v>19</v>
      </c>
      <c r="T10" s="205">
        <v>32695</v>
      </c>
      <c r="U10" s="128">
        <v>72822</v>
      </c>
      <c r="V10" s="128"/>
      <c r="W10" s="128" t="s">
        <v>73</v>
      </c>
      <c r="X10" s="142"/>
      <c r="Y10" s="302"/>
      <c r="Z10" s="142"/>
      <c r="AA10" s="311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302"/>
      <c r="H11" s="142"/>
      <c r="I11" s="311"/>
      <c r="J11" s="145" t="s">
        <v>19</v>
      </c>
      <c r="K11" s="205">
        <v>32686</v>
      </c>
      <c r="L11" s="128">
        <v>72806</v>
      </c>
      <c r="M11" s="128"/>
      <c r="N11" s="128" t="s">
        <v>70</v>
      </c>
      <c r="O11" s="142"/>
      <c r="P11" s="302"/>
      <c r="Q11" s="142"/>
      <c r="R11" s="311"/>
      <c r="S11" s="145" t="s">
        <v>19</v>
      </c>
      <c r="T11" s="205">
        <v>32696</v>
      </c>
      <c r="U11" s="128">
        <v>72823</v>
      </c>
      <c r="V11" s="128"/>
      <c r="W11" s="128" t="s">
        <v>70</v>
      </c>
      <c r="X11" s="142"/>
      <c r="Y11" s="302"/>
      <c r="Z11" s="142"/>
      <c r="AA11" s="311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302"/>
      <c r="H12" s="142"/>
      <c r="I12" s="311"/>
      <c r="J12" s="145" t="s">
        <v>19</v>
      </c>
      <c r="K12" s="205">
        <v>32687</v>
      </c>
      <c r="L12" s="128">
        <v>72817</v>
      </c>
      <c r="M12" s="128"/>
      <c r="N12" s="128" t="s">
        <v>70</v>
      </c>
      <c r="O12" s="142"/>
      <c r="P12" s="302"/>
      <c r="Q12" s="142"/>
      <c r="R12" s="311"/>
      <c r="S12" s="145" t="s">
        <v>19</v>
      </c>
      <c r="T12" s="205">
        <v>32697</v>
      </c>
      <c r="U12" s="128">
        <v>72824</v>
      </c>
      <c r="V12" s="128"/>
      <c r="W12" s="128" t="s">
        <v>70</v>
      </c>
      <c r="X12" s="142"/>
      <c r="Y12" s="302"/>
      <c r="Z12" s="142"/>
      <c r="AA12" s="311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302"/>
      <c r="H13" s="142"/>
      <c r="I13" s="311"/>
      <c r="J13" s="145" t="s">
        <v>19</v>
      </c>
      <c r="K13" s="205">
        <v>32688</v>
      </c>
      <c r="L13" s="128">
        <v>72827</v>
      </c>
      <c r="M13" s="128"/>
      <c r="N13" s="128" t="s">
        <v>72</v>
      </c>
      <c r="O13" s="142"/>
      <c r="P13" s="302"/>
      <c r="Q13" s="142"/>
      <c r="R13" s="311"/>
      <c r="S13" s="145" t="s">
        <v>19</v>
      </c>
      <c r="T13" s="205">
        <v>32698</v>
      </c>
      <c r="U13" s="128">
        <v>72825</v>
      </c>
      <c r="V13" s="128"/>
      <c r="W13" s="128" t="s">
        <v>70</v>
      </c>
      <c r="X13" s="142"/>
      <c r="Y13" s="302"/>
      <c r="Z13" s="142"/>
      <c r="AA13" s="311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302"/>
      <c r="H14" s="142"/>
      <c r="I14" s="311"/>
      <c r="J14" s="145" t="s">
        <v>19</v>
      </c>
      <c r="K14" s="205">
        <v>32689</v>
      </c>
      <c r="L14" s="128">
        <v>72828</v>
      </c>
      <c r="M14" s="128"/>
      <c r="N14" s="128" t="s">
        <v>71</v>
      </c>
      <c r="O14" s="142"/>
      <c r="P14" s="302"/>
      <c r="Q14" s="142"/>
      <c r="R14" s="311"/>
      <c r="S14" s="145" t="s">
        <v>19</v>
      </c>
      <c r="T14" s="205">
        <v>32699</v>
      </c>
      <c r="U14" s="128">
        <v>72826</v>
      </c>
      <c r="V14" s="128"/>
      <c r="W14" s="128" t="s">
        <v>71</v>
      </c>
      <c r="X14" s="142"/>
      <c r="Y14" s="302"/>
      <c r="Z14" s="142"/>
      <c r="AA14" s="311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302"/>
      <c r="H15" s="142"/>
      <c r="I15" s="311"/>
      <c r="J15" s="145"/>
      <c r="K15" s="128"/>
      <c r="L15" s="128"/>
      <c r="M15" s="128"/>
      <c r="N15" s="128"/>
      <c r="O15" s="142"/>
      <c r="P15" s="302"/>
      <c r="Q15" s="142"/>
      <c r="R15" s="311"/>
      <c r="S15" s="145"/>
      <c r="T15" s="128"/>
      <c r="U15" s="128"/>
      <c r="V15" s="128"/>
      <c r="W15" s="128"/>
      <c r="X15" s="142"/>
      <c r="Y15" s="302"/>
      <c r="Z15" s="142"/>
      <c r="AA15" s="311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302"/>
      <c r="H16" s="142"/>
      <c r="I16" s="311"/>
      <c r="J16" s="145"/>
      <c r="K16" s="128"/>
      <c r="L16" s="148"/>
      <c r="M16" s="128"/>
      <c r="N16" s="128"/>
      <c r="O16" s="142"/>
      <c r="P16" s="302"/>
      <c r="Q16" s="142"/>
      <c r="R16" s="311"/>
      <c r="S16" s="145"/>
      <c r="T16" s="128"/>
      <c r="U16" s="128"/>
      <c r="V16" s="128"/>
      <c r="W16" s="128"/>
      <c r="X16" s="142"/>
      <c r="Y16" s="302"/>
      <c r="Z16" s="142"/>
      <c r="AA16" s="311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36" x14ac:dyDescent="0.25">
      <c r="A17" s="145"/>
      <c r="B17" s="128"/>
      <c r="C17" s="128"/>
      <c r="D17" s="128"/>
      <c r="E17" s="128"/>
      <c r="F17" s="142"/>
      <c r="G17" s="302"/>
      <c r="H17" s="142"/>
      <c r="I17" s="311"/>
      <c r="J17" s="145"/>
      <c r="K17" s="128"/>
      <c r="L17" s="128"/>
      <c r="M17" s="128"/>
      <c r="N17" s="128"/>
      <c r="O17" s="142"/>
      <c r="P17" s="302"/>
      <c r="Q17" s="142"/>
      <c r="R17" s="311"/>
      <c r="S17" s="145"/>
      <c r="T17" s="128"/>
      <c r="U17" s="128"/>
      <c r="V17" s="128"/>
      <c r="W17" s="128"/>
      <c r="X17" s="142"/>
      <c r="Y17" s="302"/>
      <c r="Z17" s="142"/>
      <c r="AA17" s="311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36" x14ac:dyDescent="0.25">
      <c r="A18" s="145"/>
      <c r="B18" s="128"/>
      <c r="C18" s="128"/>
      <c r="D18" s="128"/>
      <c r="E18" s="128"/>
      <c r="F18" s="142"/>
      <c r="G18" s="302"/>
      <c r="H18" s="142"/>
      <c r="I18" s="311"/>
      <c r="J18" s="145"/>
      <c r="K18" s="128"/>
      <c r="L18" s="128"/>
      <c r="M18" s="128"/>
      <c r="N18" s="128"/>
      <c r="O18" s="142"/>
      <c r="P18" s="302"/>
      <c r="Q18" s="142"/>
      <c r="R18" s="311"/>
      <c r="S18" s="145"/>
      <c r="T18" s="128"/>
      <c r="U18" s="128"/>
      <c r="V18" s="128"/>
      <c r="W18" s="128"/>
      <c r="X18" s="142"/>
      <c r="Y18" s="302"/>
      <c r="Z18" s="142"/>
      <c r="AA18" s="311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36" x14ac:dyDescent="0.25">
      <c r="A19" s="145"/>
      <c r="B19" s="128"/>
      <c r="C19" s="128"/>
      <c r="D19" s="128"/>
      <c r="E19" s="128"/>
      <c r="F19" s="142"/>
      <c r="G19" s="302"/>
      <c r="H19" s="142"/>
      <c r="I19" s="311"/>
      <c r="J19" s="145"/>
      <c r="K19" s="128"/>
      <c r="L19" s="128"/>
      <c r="M19" s="128"/>
      <c r="N19" s="128"/>
      <c r="O19" s="142"/>
      <c r="P19" s="302"/>
      <c r="Q19" s="142"/>
      <c r="R19" s="311"/>
      <c r="S19" s="145"/>
      <c r="T19" s="128"/>
      <c r="U19" s="128"/>
      <c r="V19" s="128"/>
      <c r="W19" s="128"/>
      <c r="X19" s="142"/>
      <c r="Y19" s="302"/>
      <c r="Z19" s="142"/>
      <c r="AA19" s="311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36" x14ac:dyDescent="0.25">
      <c r="A20" s="145"/>
      <c r="B20" s="128"/>
      <c r="C20" s="128"/>
      <c r="D20" s="128"/>
      <c r="E20" s="128"/>
      <c r="F20" s="142"/>
      <c r="G20" s="302"/>
      <c r="H20" s="142"/>
      <c r="I20" s="311"/>
      <c r="J20" s="145"/>
      <c r="K20" s="128"/>
      <c r="L20" s="148"/>
      <c r="M20" s="128"/>
      <c r="N20" s="128"/>
      <c r="O20" s="142"/>
      <c r="P20" s="302"/>
      <c r="Q20" s="142"/>
      <c r="R20" s="315"/>
      <c r="S20" s="145"/>
      <c r="T20" s="128"/>
      <c r="U20" s="128"/>
      <c r="V20" s="128"/>
      <c r="W20" s="128"/>
      <c r="X20" s="142"/>
      <c r="Y20" s="302"/>
      <c r="Z20" s="142"/>
      <c r="AA20" s="311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36" x14ac:dyDescent="0.25">
      <c r="A21" s="145"/>
      <c r="B21" s="128"/>
      <c r="C21" s="128"/>
      <c r="D21" s="128"/>
      <c r="E21" s="128"/>
      <c r="F21" s="142"/>
      <c r="G21" s="302"/>
      <c r="H21" s="142"/>
      <c r="I21" s="311"/>
      <c r="J21" s="152"/>
      <c r="K21" s="128"/>
      <c r="L21" s="128"/>
      <c r="M21" s="172"/>
      <c r="N21" s="128"/>
      <c r="O21" s="142"/>
      <c r="P21" s="302"/>
      <c r="Q21" s="142"/>
      <c r="R21" s="311"/>
      <c r="S21" s="145"/>
      <c r="T21" s="128"/>
      <c r="U21" s="128"/>
      <c r="V21" s="128"/>
      <c r="W21" s="128"/>
      <c r="X21" s="142"/>
      <c r="Y21" s="302"/>
      <c r="Z21" s="142"/>
      <c r="AA21" s="311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36" x14ac:dyDescent="0.25">
      <c r="A22" s="145"/>
      <c r="B22" s="128"/>
      <c r="C22" s="128"/>
      <c r="D22" s="128"/>
      <c r="E22" s="128"/>
      <c r="F22" s="142"/>
      <c r="G22" s="302"/>
      <c r="H22" s="142"/>
      <c r="I22" s="311"/>
      <c r="J22" s="152"/>
      <c r="K22" s="128"/>
      <c r="L22" s="153"/>
      <c r="M22" s="128"/>
      <c r="N22" s="128"/>
      <c r="O22" s="142"/>
      <c r="P22" s="302"/>
      <c r="Q22" s="142"/>
      <c r="R22" s="315"/>
      <c r="S22" s="152"/>
      <c r="T22" s="128"/>
      <c r="U22" s="153"/>
      <c r="V22" s="128"/>
      <c r="W22" s="128"/>
      <c r="X22" s="142"/>
      <c r="Y22" s="302"/>
      <c r="Z22" s="142"/>
      <c r="AA22" s="311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36" x14ac:dyDescent="0.25">
      <c r="A23" s="145"/>
      <c r="B23" s="128"/>
      <c r="C23" s="128"/>
      <c r="D23" s="128"/>
      <c r="E23" s="128"/>
      <c r="F23" s="142"/>
      <c r="G23" s="302"/>
      <c r="H23" s="142"/>
      <c r="I23" s="311"/>
      <c r="J23" s="152"/>
      <c r="K23" s="128"/>
      <c r="L23" s="153"/>
      <c r="M23" s="128"/>
      <c r="N23" s="128"/>
      <c r="O23" s="142"/>
      <c r="P23" s="302"/>
      <c r="Q23" s="142"/>
      <c r="R23" s="311"/>
      <c r="S23" s="152" t="s">
        <v>12</v>
      </c>
      <c r="T23" s="128">
        <v>30039227</v>
      </c>
      <c r="U23" s="153" t="s">
        <v>77</v>
      </c>
      <c r="V23" s="128"/>
      <c r="W23" s="128"/>
      <c r="X23" s="142" t="s">
        <v>65</v>
      </c>
      <c r="Y23" s="302"/>
      <c r="Z23" s="142"/>
      <c r="AA23" s="311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36" x14ac:dyDescent="0.25">
      <c r="A24" s="145"/>
      <c r="B24" s="128"/>
      <c r="C24" s="128"/>
      <c r="D24" s="128"/>
      <c r="E24" s="128"/>
      <c r="F24" s="162"/>
      <c r="G24" s="128"/>
      <c r="H24" s="142"/>
      <c r="I24" s="311"/>
      <c r="J24" s="152" t="s">
        <v>12</v>
      </c>
      <c r="K24" s="141">
        <v>30039413</v>
      </c>
      <c r="L24" s="154" t="s">
        <v>13</v>
      </c>
      <c r="M24" s="141"/>
      <c r="N24" s="141"/>
      <c r="O24" s="142" t="s">
        <v>66</v>
      </c>
      <c r="P24" s="304"/>
      <c r="Q24" s="143"/>
      <c r="R24" s="316"/>
      <c r="S24" s="145" t="s">
        <v>12</v>
      </c>
      <c r="T24" s="128">
        <v>30039234</v>
      </c>
      <c r="U24" s="153" t="s">
        <v>77</v>
      </c>
      <c r="V24" s="128" t="s">
        <v>96</v>
      </c>
      <c r="W24" s="128"/>
      <c r="X24" s="142" t="s">
        <v>17</v>
      </c>
      <c r="Y24" s="302"/>
      <c r="Z24" s="142"/>
      <c r="AA24" s="311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36" x14ac:dyDescent="0.25">
      <c r="A25" s="145"/>
      <c r="B25" s="128"/>
      <c r="C25" s="128"/>
      <c r="D25" s="128"/>
      <c r="E25" s="128"/>
      <c r="F25" s="162"/>
      <c r="G25" s="128"/>
      <c r="H25" s="142"/>
      <c r="I25" s="311"/>
      <c r="J25" s="156" t="s">
        <v>12</v>
      </c>
      <c r="K25" s="141">
        <v>30039245</v>
      </c>
      <c r="L25" s="154" t="s">
        <v>87</v>
      </c>
      <c r="M25" s="141"/>
      <c r="N25" s="141"/>
      <c r="O25" s="143" t="s">
        <v>16</v>
      </c>
      <c r="P25" s="304"/>
      <c r="Q25" s="143"/>
      <c r="R25" s="316"/>
      <c r="S25" s="145" t="s">
        <v>12</v>
      </c>
      <c r="T25" s="148">
        <v>30039236</v>
      </c>
      <c r="U25" s="153" t="s">
        <v>77</v>
      </c>
      <c r="V25" s="128"/>
      <c r="W25" s="128"/>
      <c r="X25" s="142" t="s">
        <v>16</v>
      </c>
      <c r="Y25" s="302"/>
      <c r="Z25" s="142"/>
      <c r="AA25" s="311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36" x14ac:dyDescent="0.25">
      <c r="A26" s="156"/>
      <c r="B26" s="128"/>
      <c r="C26" s="128"/>
      <c r="D26" s="128"/>
      <c r="E26" s="128"/>
      <c r="F26" s="250"/>
      <c r="G26" s="175"/>
      <c r="H26" s="142"/>
      <c r="I26" s="311"/>
      <c r="J26" s="156" t="s">
        <v>12</v>
      </c>
      <c r="K26" s="141">
        <v>30039233</v>
      </c>
      <c r="L26" s="154" t="s">
        <v>77</v>
      </c>
      <c r="M26" s="141"/>
      <c r="N26" s="141"/>
      <c r="O26" s="143" t="s">
        <v>17</v>
      </c>
      <c r="P26" s="304"/>
      <c r="Q26" s="143"/>
      <c r="R26" s="316"/>
      <c r="S26" s="145" t="s">
        <v>291</v>
      </c>
      <c r="T26" s="210" t="s">
        <v>13</v>
      </c>
      <c r="U26" s="153" t="s">
        <v>307</v>
      </c>
      <c r="V26" s="128" t="s">
        <v>308</v>
      </c>
      <c r="W26" s="319"/>
      <c r="X26" s="142" t="s">
        <v>16</v>
      </c>
      <c r="Y26" s="319" t="s">
        <v>309</v>
      </c>
      <c r="Z26" s="142"/>
      <c r="AA26" s="311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36" x14ac:dyDescent="0.25">
      <c r="A27" s="145"/>
      <c r="B27" s="128"/>
      <c r="C27" s="128"/>
      <c r="D27" s="128"/>
      <c r="E27" s="128"/>
      <c r="F27" s="162"/>
      <c r="G27" s="128"/>
      <c r="H27" s="142"/>
      <c r="I27" s="311"/>
      <c r="J27" s="145" t="s">
        <v>12</v>
      </c>
      <c r="K27" s="128">
        <v>30039228</v>
      </c>
      <c r="L27" s="153" t="s">
        <v>77</v>
      </c>
      <c r="M27" s="128"/>
      <c r="N27" s="128"/>
      <c r="O27" s="142" t="s">
        <v>78</v>
      </c>
      <c r="P27" s="302"/>
      <c r="Q27" s="142"/>
      <c r="R27" s="311"/>
      <c r="S27" s="145" t="s">
        <v>12</v>
      </c>
      <c r="T27" s="320">
        <v>30039235</v>
      </c>
      <c r="U27" s="308" t="s">
        <v>77</v>
      </c>
      <c r="V27" s="321"/>
      <c r="W27" s="245"/>
      <c r="X27" s="246" t="s">
        <v>310</v>
      </c>
      <c r="Y27" s="322"/>
      <c r="Z27" s="246"/>
      <c r="AA27" s="309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36" x14ac:dyDescent="0.25">
      <c r="A28" s="145"/>
      <c r="B28" s="128"/>
      <c r="C28" s="128"/>
      <c r="D28" s="128"/>
      <c r="E28" s="128"/>
      <c r="F28" s="162"/>
      <c r="G28" s="128"/>
      <c r="H28" s="142"/>
      <c r="I28" s="311"/>
      <c r="J28" s="145"/>
      <c r="K28" s="128"/>
      <c r="L28" s="148"/>
      <c r="M28" s="128"/>
      <c r="N28" s="128"/>
      <c r="O28" s="142"/>
      <c r="P28" s="302"/>
      <c r="Q28" s="142"/>
      <c r="R28" s="311"/>
      <c r="S28" s="145"/>
      <c r="T28" s="128"/>
      <c r="U28" s="128"/>
      <c r="V28" s="128"/>
      <c r="W28" s="128"/>
      <c r="X28" s="142"/>
      <c r="Y28" s="302"/>
      <c r="Z28" s="142"/>
      <c r="AA28" s="311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36" x14ac:dyDescent="0.25">
      <c r="A29" s="298"/>
      <c r="B29" s="299"/>
      <c r="C29" s="299"/>
      <c r="D29" s="299"/>
      <c r="E29" s="299"/>
      <c r="F29" s="297"/>
      <c r="G29" s="306"/>
      <c r="H29" s="297"/>
      <c r="I29" s="313"/>
      <c r="J29" s="298"/>
      <c r="K29" s="299"/>
      <c r="L29" s="300"/>
      <c r="M29" s="299"/>
      <c r="N29" s="299"/>
      <c r="O29" s="297"/>
      <c r="P29" s="306"/>
      <c r="Q29" s="297"/>
      <c r="R29" s="313"/>
      <c r="S29" s="298"/>
      <c r="T29" s="128"/>
      <c r="U29" s="128"/>
      <c r="V29" s="128"/>
      <c r="W29" s="128"/>
      <c r="X29" s="142"/>
      <c r="Y29" s="302"/>
      <c r="Z29" s="142"/>
      <c r="AA29" s="311"/>
      <c r="AB29" s="130"/>
      <c r="AC29" s="130"/>
      <c r="AD29" s="130"/>
      <c r="AE29" s="130"/>
      <c r="AF29" s="130"/>
      <c r="AG29" s="130"/>
      <c r="AH29" s="130"/>
      <c r="AI29" s="130"/>
      <c r="AJ29" s="130"/>
    </row>
    <row r="30" spans="1:36" ht="16.5" thickBot="1" x14ac:dyDescent="0.3">
      <c r="A30" s="157"/>
      <c r="B30" s="158"/>
      <c r="C30" s="158"/>
      <c r="D30" s="158"/>
      <c r="E30" s="158"/>
      <c r="F30" s="159"/>
      <c r="G30" s="307"/>
      <c r="H30" s="159"/>
      <c r="I30" s="314"/>
      <c r="J30" s="157"/>
      <c r="K30" s="158"/>
      <c r="L30" s="158"/>
      <c r="M30" s="158"/>
      <c r="N30" s="158"/>
      <c r="O30" s="159"/>
      <c r="P30" s="307"/>
      <c r="Q30" s="159"/>
      <c r="R30" s="314"/>
      <c r="S30" s="145"/>
      <c r="T30" s="128"/>
      <c r="U30" s="161"/>
      <c r="V30" s="128"/>
      <c r="W30" s="128"/>
      <c r="X30" s="162"/>
      <c r="Y30" s="128"/>
      <c r="Z30" s="142"/>
      <c r="AA30" s="311"/>
      <c r="AB30" s="130"/>
      <c r="AC30" s="130"/>
      <c r="AD30" s="130"/>
      <c r="AE30" s="130"/>
      <c r="AF30" s="130"/>
      <c r="AG30" s="130"/>
      <c r="AH30" s="130"/>
      <c r="AI30" s="130"/>
      <c r="AJ30" s="130"/>
    </row>
    <row r="31" spans="1:36" ht="16.5" thickBot="1" x14ac:dyDescent="0.3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4"/>
      <c r="T31" s="164"/>
      <c r="U31" s="164"/>
      <c r="V31" s="164"/>
      <c r="W31" s="164"/>
      <c r="X31" s="164"/>
      <c r="Y31" s="164"/>
      <c r="Z31" s="164"/>
      <c r="AA31" s="164"/>
    </row>
    <row r="32" spans="1:36" ht="16.5" thickBot="1" x14ac:dyDescent="0.3">
      <c r="A32" s="488">
        <f>S3+1</f>
        <v>46022</v>
      </c>
      <c r="B32" s="489"/>
      <c r="C32" s="489"/>
      <c r="D32" s="489"/>
      <c r="E32" s="489"/>
      <c r="F32" s="489"/>
      <c r="G32" s="489"/>
      <c r="H32" s="489"/>
      <c r="I32" s="490"/>
      <c r="J32" s="491">
        <f>A32+1</f>
        <v>46023</v>
      </c>
      <c r="K32" s="492"/>
      <c r="L32" s="492"/>
      <c r="M32" s="492"/>
      <c r="N32" s="492"/>
      <c r="O32" s="493"/>
      <c r="P32" s="493"/>
      <c r="Q32" s="493"/>
      <c r="R32" s="494"/>
      <c r="S32" s="495">
        <f>J32+1</f>
        <v>46024</v>
      </c>
      <c r="T32" s="496"/>
      <c r="U32" s="496"/>
      <c r="V32" s="496"/>
      <c r="W32" s="496"/>
      <c r="X32" s="497"/>
      <c r="Y32" s="497"/>
      <c r="Z32" s="497"/>
      <c r="AA32" s="497"/>
      <c r="AB32" s="526"/>
      <c r="AC32" s="527"/>
      <c r="AD32" s="527"/>
      <c r="AE32" s="527"/>
      <c r="AF32" s="527"/>
      <c r="AG32" s="527"/>
      <c r="AH32" s="527"/>
      <c r="AI32" s="527"/>
      <c r="AJ32" s="527"/>
    </row>
    <row r="33" spans="1:43" ht="16.5" thickBot="1" x14ac:dyDescent="0.3">
      <c r="A33" s="131" t="s">
        <v>2</v>
      </c>
      <c r="B33" s="132" t="s">
        <v>3</v>
      </c>
      <c r="C33" s="132" t="s">
        <v>4</v>
      </c>
      <c r="D33" s="132" t="s">
        <v>5</v>
      </c>
      <c r="E33" s="132" t="s">
        <v>6</v>
      </c>
      <c r="F33" s="133" t="s">
        <v>7</v>
      </c>
      <c r="G33" s="133" t="s">
        <v>8</v>
      </c>
      <c r="H33" s="133" t="s">
        <v>9</v>
      </c>
      <c r="I33" s="134" t="s">
        <v>10</v>
      </c>
      <c r="J33" s="131" t="s">
        <v>2</v>
      </c>
      <c r="K33" s="132" t="s">
        <v>3</v>
      </c>
      <c r="L33" s="132" t="s">
        <v>4</v>
      </c>
      <c r="M33" s="132" t="s">
        <v>5</v>
      </c>
      <c r="N33" s="132" t="s">
        <v>6</v>
      </c>
      <c r="O33" s="133" t="s">
        <v>7</v>
      </c>
      <c r="P33" s="133" t="s">
        <v>8</v>
      </c>
      <c r="Q33" s="133" t="s">
        <v>9</v>
      </c>
      <c r="R33" s="134" t="s">
        <v>10</v>
      </c>
      <c r="S33" s="131" t="s">
        <v>2</v>
      </c>
      <c r="T33" s="132" t="s">
        <v>3</v>
      </c>
      <c r="U33" s="132" t="s">
        <v>4</v>
      </c>
      <c r="V33" s="132" t="s">
        <v>5</v>
      </c>
      <c r="W33" s="132" t="s">
        <v>6</v>
      </c>
      <c r="X33" s="133" t="s">
        <v>7</v>
      </c>
      <c r="Y33" s="133" t="s">
        <v>8</v>
      </c>
      <c r="Z33" s="133" t="s">
        <v>9</v>
      </c>
      <c r="AA33" s="133" t="s">
        <v>10</v>
      </c>
      <c r="AB33" s="165"/>
    </row>
    <row r="34" spans="1:43" x14ac:dyDescent="0.25">
      <c r="A34" s="135"/>
      <c r="B34" s="141"/>
      <c r="C34" s="137"/>
      <c r="D34" s="137"/>
      <c r="E34" s="137"/>
      <c r="F34" s="142"/>
      <c r="G34" s="304"/>
      <c r="H34" s="143"/>
      <c r="I34" s="310"/>
      <c r="J34" s="135"/>
      <c r="K34" s="141"/>
      <c r="L34" s="137"/>
      <c r="M34" s="137"/>
      <c r="N34" s="137"/>
      <c r="O34" s="142"/>
      <c r="P34" s="304"/>
      <c r="Q34" s="143"/>
      <c r="R34" s="310"/>
      <c r="S34" s="135" t="s">
        <v>19</v>
      </c>
      <c r="T34" s="207">
        <v>32700</v>
      </c>
      <c r="U34" s="137">
        <v>72809</v>
      </c>
      <c r="V34" s="137"/>
      <c r="W34" s="137" t="s">
        <v>62</v>
      </c>
      <c r="X34" s="142"/>
      <c r="Y34" s="304"/>
      <c r="Z34" s="143"/>
      <c r="AA34" s="310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302"/>
      <c r="H35" s="142"/>
      <c r="I35" s="311"/>
      <c r="J35" s="145"/>
      <c r="K35" s="128"/>
      <c r="L35" s="128"/>
      <c r="M35" s="128"/>
      <c r="N35" s="128"/>
      <c r="O35" s="142"/>
      <c r="P35" s="302"/>
      <c r="Q35" s="142"/>
      <c r="R35" s="311"/>
      <c r="S35" s="145" t="s">
        <v>19</v>
      </c>
      <c r="T35" s="205">
        <v>32701</v>
      </c>
      <c r="U35" s="128">
        <v>72810</v>
      </c>
      <c r="V35" s="128"/>
      <c r="W35" s="128" t="s">
        <v>62</v>
      </c>
      <c r="X35" s="142"/>
      <c r="Y35" s="302"/>
      <c r="Z35" s="142"/>
      <c r="AA35" s="311"/>
      <c r="AB35" s="166"/>
      <c r="AC35" s="167"/>
      <c r="AD35" s="167"/>
      <c r="AE35" s="167"/>
      <c r="AF35" s="167"/>
      <c r="AG35" s="168"/>
      <c r="AH35" s="168"/>
      <c r="AI35" s="168"/>
      <c r="AJ35" s="168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302"/>
      <c r="H36" s="142"/>
      <c r="I36" s="311"/>
      <c r="J36" s="145"/>
      <c r="K36" s="128"/>
      <c r="L36" s="128"/>
      <c r="M36" s="128"/>
      <c r="N36" s="128"/>
      <c r="O36" s="142"/>
      <c r="P36" s="302"/>
      <c r="Q36" s="142"/>
      <c r="R36" s="311"/>
      <c r="S36" s="145" t="s">
        <v>19</v>
      </c>
      <c r="T36" s="205">
        <v>32702</v>
      </c>
      <c r="U36" s="128">
        <v>72811</v>
      </c>
      <c r="V36" s="128"/>
      <c r="W36" s="128" t="s">
        <v>69</v>
      </c>
      <c r="X36" s="142"/>
      <c r="Y36" s="302"/>
      <c r="Z36" s="142"/>
      <c r="AA36" s="311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302"/>
      <c r="H37" s="142"/>
      <c r="I37" s="311"/>
      <c r="J37" s="145"/>
      <c r="K37" s="128"/>
      <c r="L37" s="128"/>
      <c r="M37" s="128"/>
      <c r="N37" s="128"/>
      <c r="O37" s="142"/>
      <c r="P37" s="302"/>
      <c r="Q37" s="142"/>
      <c r="R37" s="311"/>
      <c r="S37" s="145" t="s">
        <v>19</v>
      </c>
      <c r="T37" s="205">
        <v>32703</v>
      </c>
      <c r="U37" s="128">
        <v>72812</v>
      </c>
      <c r="V37" s="128"/>
      <c r="W37" s="128" t="s">
        <v>73</v>
      </c>
      <c r="X37" s="142"/>
      <c r="Y37" s="302"/>
      <c r="Z37" s="142"/>
      <c r="AA37" s="311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302"/>
      <c r="H38" s="142"/>
      <c r="I38" s="311"/>
      <c r="J38" s="145"/>
      <c r="K38" s="128"/>
      <c r="L38" s="128"/>
      <c r="M38" s="128"/>
      <c r="N38" s="128"/>
      <c r="O38" s="142"/>
      <c r="P38" s="302"/>
      <c r="Q38" s="142"/>
      <c r="R38" s="311"/>
      <c r="S38" s="145" t="s">
        <v>19</v>
      </c>
      <c r="T38" s="205">
        <v>32704</v>
      </c>
      <c r="U38" s="128">
        <v>72813</v>
      </c>
      <c r="V38" s="128"/>
      <c r="W38" s="128" t="s">
        <v>70</v>
      </c>
      <c r="X38" s="142"/>
      <c r="Y38" s="302"/>
      <c r="Z38" s="142"/>
      <c r="AA38" s="311"/>
      <c r="AB38" s="166"/>
      <c r="AC38" s="167"/>
      <c r="AD38" s="167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302"/>
      <c r="H39" s="142"/>
      <c r="I39" s="311"/>
      <c r="J39" s="145"/>
      <c r="K39" s="128"/>
      <c r="L39" s="128"/>
      <c r="M39" s="128"/>
      <c r="N39" s="128"/>
      <c r="O39" s="142"/>
      <c r="P39" s="302"/>
      <c r="Q39" s="142"/>
      <c r="R39" s="311"/>
      <c r="S39" s="145" t="s">
        <v>19</v>
      </c>
      <c r="T39" s="205">
        <v>32705</v>
      </c>
      <c r="U39" s="128">
        <v>72814</v>
      </c>
      <c r="V39" s="128"/>
      <c r="W39" s="128" t="s">
        <v>70</v>
      </c>
      <c r="X39" s="142"/>
      <c r="Y39" s="302"/>
      <c r="Z39" s="142"/>
      <c r="AA39" s="311"/>
      <c r="AB39" s="166"/>
      <c r="AC39" s="167"/>
      <c r="AD39" s="167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302"/>
      <c r="H40" s="142"/>
      <c r="I40" s="311"/>
      <c r="J40" s="145"/>
      <c r="K40" s="128"/>
      <c r="L40" s="128"/>
      <c r="M40" s="128"/>
      <c r="N40" s="128"/>
      <c r="O40" s="142"/>
      <c r="P40" s="302"/>
      <c r="Q40" s="142"/>
      <c r="R40" s="311"/>
      <c r="S40" s="145" t="s">
        <v>19</v>
      </c>
      <c r="T40" s="205">
        <v>32706</v>
      </c>
      <c r="U40" s="128">
        <v>72815</v>
      </c>
      <c r="V40" s="128"/>
      <c r="W40" s="128" t="s">
        <v>71</v>
      </c>
      <c r="X40" s="142"/>
      <c r="Y40" s="302"/>
      <c r="Z40" s="142"/>
      <c r="AA40" s="311"/>
      <c r="AB40" s="166"/>
      <c r="AC40" s="167"/>
      <c r="AD40" s="167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302"/>
      <c r="H41" s="142"/>
      <c r="I41" s="311"/>
      <c r="J41" s="145"/>
      <c r="K41" s="128"/>
      <c r="L41" s="128"/>
      <c r="M41" s="128"/>
      <c r="N41" s="128"/>
      <c r="O41" s="142"/>
      <c r="P41" s="302"/>
      <c r="Q41" s="142"/>
      <c r="R41" s="311"/>
      <c r="S41" s="145" t="s">
        <v>22</v>
      </c>
      <c r="T41" s="205">
        <v>31974</v>
      </c>
      <c r="U41" s="128">
        <v>4501339134</v>
      </c>
      <c r="V41" s="128"/>
      <c r="W41" s="128"/>
      <c r="X41" s="142"/>
      <c r="Y41" s="302"/>
      <c r="Z41" s="142"/>
      <c r="AA41" s="311"/>
      <c r="AB41" s="166"/>
      <c r="AC41" s="167"/>
      <c r="AD41" s="171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302"/>
      <c r="H42" s="142"/>
      <c r="I42" s="311"/>
      <c r="J42" s="145"/>
      <c r="K42" s="128"/>
      <c r="L42" s="128"/>
      <c r="M42" s="128"/>
      <c r="N42" s="128"/>
      <c r="O42" s="142"/>
      <c r="P42" s="302"/>
      <c r="Q42" s="142"/>
      <c r="R42" s="311"/>
      <c r="S42" s="145" t="s">
        <v>22</v>
      </c>
      <c r="T42" s="205">
        <v>32426</v>
      </c>
      <c r="U42" s="128">
        <v>4501339135</v>
      </c>
      <c r="V42" s="128"/>
      <c r="W42" s="128"/>
      <c r="X42" s="142"/>
      <c r="Y42" s="302"/>
      <c r="Z42" s="142"/>
      <c r="AA42" s="311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302"/>
      <c r="H43" s="142"/>
      <c r="I43" s="311"/>
      <c r="J43" s="145"/>
      <c r="K43" s="128"/>
      <c r="L43" s="128"/>
      <c r="M43" s="128"/>
      <c r="N43" s="128"/>
      <c r="O43" s="142"/>
      <c r="P43" s="302"/>
      <c r="Q43" s="142"/>
      <c r="R43" s="311"/>
      <c r="S43" s="145" t="s">
        <v>22</v>
      </c>
      <c r="T43" s="205">
        <v>32427</v>
      </c>
      <c r="U43" s="128">
        <v>4501339136</v>
      </c>
      <c r="V43" s="128"/>
      <c r="W43" s="128"/>
      <c r="X43" s="142"/>
      <c r="Y43" s="302"/>
      <c r="Z43" s="142"/>
      <c r="AA43" s="311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302"/>
      <c r="H44" s="142"/>
      <c r="I44" s="311"/>
      <c r="J44" s="145"/>
      <c r="K44" s="128"/>
      <c r="L44" s="128"/>
      <c r="M44" s="128"/>
      <c r="N44" s="128"/>
      <c r="O44" s="142"/>
      <c r="P44" s="302"/>
      <c r="Q44" s="142"/>
      <c r="R44" s="311"/>
      <c r="S44" s="145"/>
      <c r="T44" s="128"/>
      <c r="U44" s="128"/>
      <c r="V44" s="128"/>
      <c r="W44" s="128"/>
      <c r="X44" s="142"/>
      <c r="Y44" s="302"/>
      <c r="Z44" s="142"/>
      <c r="AA44" s="311"/>
      <c r="AB44" s="166"/>
      <c r="AC44" s="167"/>
      <c r="AD44" s="171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302"/>
      <c r="H45" s="142"/>
      <c r="I45" s="311"/>
      <c r="J45" s="145"/>
      <c r="K45" s="128"/>
      <c r="L45" s="148"/>
      <c r="M45" s="128"/>
      <c r="N45" s="128"/>
      <c r="O45" s="142"/>
      <c r="P45" s="302"/>
      <c r="Q45" s="142"/>
      <c r="R45" s="311"/>
      <c r="S45" s="145"/>
      <c r="T45" s="128"/>
      <c r="U45" s="148"/>
      <c r="V45" s="128"/>
      <c r="W45" s="128"/>
      <c r="X45" s="142"/>
      <c r="Y45" s="302"/>
      <c r="Z45" s="142"/>
      <c r="AA45" s="311"/>
      <c r="AB45" s="166"/>
      <c r="AC45" s="167"/>
      <c r="AD45" s="167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45"/>
      <c r="B46" s="128"/>
      <c r="C46" s="128"/>
      <c r="D46" s="128"/>
      <c r="E46" s="128"/>
      <c r="F46" s="142"/>
      <c r="G46" s="302"/>
      <c r="H46" s="142"/>
      <c r="I46" s="311"/>
      <c r="J46" s="145"/>
      <c r="K46" s="128"/>
      <c r="L46" s="128"/>
      <c r="M46" s="128"/>
      <c r="N46" s="128"/>
      <c r="O46" s="142"/>
      <c r="P46" s="302"/>
      <c r="Q46" s="142"/>
      <c r="R46" s="311"/>
      <c r="S46" s="145"/>
      <c r="T46" s="128"/>
      <c r="U46" s="128"/>
      <c r="V46" s="128"/>
      <c r="W46" s="128"/>
      <c r="X46" s="142"/>
      <c r="Y46" s="302"/>
      <c r="Z46" s="142"/>
      <c r="AA46" s="311"/>
      <c r="AB46" s="166"/>
      <c r="AC46" s="167"/>
      <c r="AD46" s="171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45"/>
      <c r="B47" s="128"/>
      <c r="C47" s="128"/>
      <c r="D47" s="128"/>
      <c r="E47" s="128"/>
      <c r="F47" s="142"/>
      <c r="G47" s="302"/>
      <c r="H47" s="142"/>
      <c r="I47" s="311"/>
      <c r="J47" s="145"/>
      <c r="K47" s="128"/>
      <c r="L47" s="128"/>
      <c r="M47" s="128"/>
      <c r="N47" s="128"/>
      <c r="O47" s="142"/>
      <c r="P47" s="302"/>
      <c r="Q47" s="142"/>
      <c r="R47" s="311"/>
      <c r="S47" s="145"/>
      <c r="T47" s="128"/>
      <c r="U47" s="128"/>
      <c r="V47" s="128"/>
      <c r="W47" s="128"/>
      <c r="X47" s="142"/>
      <c r="Y47" s="302"/>
      <c r="Z47" s="142"/>
      <c r="AA47" s="311"/>
      <c r="AB47" s="166"/>
      <c r="AC47" s="167"/>
      <c r="AD47" s="171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28"/>
      <c r="B48" s="128"/>
      <c r="C48" s="128"/>
      <c r="D48" s="128"/>
      <c r="E48" s="128"/>
      <c r="F48" s="142"/>
      <c r="G48" s="302"/>
      <c r="H48" s="142"/>
      <c r="I48" s="311"/>
      <c r="J48" s="145"/>
      <c r="K48" s="128"/>
      <c r="L48" s="128"/>
      <c r="M48" s="128"/>
      <c r="N48" s="128"/>
      <c r="O48" s="142"/>
      <c r="P48" s="302"/>
      <c r="Q48" s="142"/>
      <c r="R48" s="311"/>
      <c r="S48" s="145"/>
      <c r="T48" s="128"/>
      <c r="U48" s="128"/>
      <c r="V48" s="128"/>
      <c r="W48" s="128"/>
      <c r="X48" s="142"/>
      <c r="Y48" s="302"/>
      <c r="Z48" s="142"/>
      <c r="AA48" s="311"/>
      <c r="AB48" s="166"/>
      <c r="AC48" s="167"/>
      <c r="AD48" s="167"/>
      <c r="AE48" s="167"/>
      <c r="AF48" s="167"/>
      <c r="AG48" s="168"/>
      <c r="AH48" s="168"/>
      <c r="AI48" s="168"/>
      <c r="AJ48" s="168"/>
      <c r="AO48" s="169"/>
      <c r="AP48" s="169"/>
      <c r="AQ48" s="169"/>
    </row>
    <row r="49" spans="1:43" x14ac:dyDescent="0.25">
      <c r="A49" s="128"/>
      <c r="B49" s="128"/>
      <c r="C49" s="148"/>
      <c r="D49" s="128"/>
      <c r="E49" s="128"/>
      <c r="F49" s="142"/>
      <c r="G49" s="302"/>
      <c r="H49" s="142"/>
      <c r="I49" s="315"/>
      <c r="J49" s="145"/>
      <c r="K49" s="128"/>
      <c r="L49" s="148"/>
      <c r="M49" s="128"/>
      <c r="N49" s="128"/>
      <c r="O49" s="142"/>
      <c r="P49" s="302"/>
      <c r="Q49" s="142"/>
      <c r="R49" s="315"/>
      <c r="S49" s="145"/>
      <c r="T49" s="128"/>
      <c r="U49" s="148"/>
      <c r="V49" s="128"/>
      <c r="W49" s="128"/>
      <c r="X49" s="142"/>
      <c r="Y49" s="302"/>
      <c r="Z49" s="142"/>
      <c r="AA49" s="31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252"/>
      <c r="B50" s="128"/>
      <c r="C50" s="128"/>
      <c r="D50" s="128"/>
      <c r="E50" s="128"/>
      <c r="F50" s="142"/>
      <c r="G50" s="302"/>
      <c r="H50" s="142"/>
      <c r="I50" s="311"/>
      <c r="J50" s="152"/>
      <c r="K50" s="128"/>
      <c r="L50" s="128"/>
      <c r="M50" s="128"/>
      <c r="N50" s="128"/>
      <c r="O50" s="142"/>
      <c r="P50" s="302"/>
      <c r="Q50" s="142"/>
      <c r="R50" s="311"/>
      <c r="S50" s="152"/>
      <c r="T50" s="128"/>
      <c r="U50" s="128"/>
      <c r="V50" s="128"/>
      <c r="W50" s="128"/>
      <c r="X50" s="142"/>
      <c r="Y50" s="302"/>
      <c r="Z50" s="142"/>
      <c r="AA50" s="311"/>
      <c r="AB50" s="166"/>
      <c r="AC50" s="167"/>
      <c r="AD50" s="167"/>
      <c r="AE50" s="167"/>
      <c r="AF50" s="167"/>
      <c r="AG50" s="168"/>
      <c r="AH50" s="168"/>
      <c r="AI50" s="168"/>
      <c r="AJ50" s="168"/>
      <c r="AO50" s="169"/>
      <c r="AP50" s="169"/>
      <c r="AQ50" s="169"/>
    </row>
    <row r="51" spans="1:43" x14ac:dyDescent="0.25">
      <c r="A51" s="252"/>
      <c r="B51" s="128"/>
      <c r="C51" s="153"/>
      <c r="D51" s="128"/>
      <c r="E51" s="128"/>
      <c r="F51" s="142"/>
      <c r="G51" s="302"/>
      <c r="H51" s="142"/>
      <c r="I51" s="315"/>
      <c r="J51" s="152"/>
      <c r="K51" s="128"/>
      <c r="L51" s="153"/>
      <c r="M51" s="128"/>
      <c r="N51" s="128"/>
      <c r="O51" s="142"/>
      <c r="P51" s="302"/>
      <c r="Q51" s="142"/>
      <c r="R51" s="315"/>
      <c r="S51" s="152"/>
      <c r="T51" s="128"/>
      <c r="U51" s="153"/>
      <c r="V51" s="128"/>
      <c r="W51" s="128"/>
      <c r="X51" s="142"/>
      <c r="Y51" s="302"/>
      <c r="Z51" s="142"/>
      <c r="AA51" s="315"/>
      <c r="AB51" s="166"/>
      <c r="AC51" s="167"/>
      <c r="AD51" s="167"/>
      <c r="AE51" s="167"/>
      <c r="AF51" s="167"/>
      <c r="AG51" s="168"/>
      <c r="AH51" s="168"/>
      <c r="AI51" s="168"/>
      <c r="AJ51" s="168"/>
      <c r="AO51" s="169"/>
      <c r="AP51" s="169"/>
      <c r="AQ51" s="169"/>
    </row>
    <row r="52" spans="1:43" x14ac:dyDescent="0.25">
      <c r="A52" s="252"/>
      <c r="B52" s="128"/>
      <c r="C52" s="153"/>
      <c r="D52" s="128"/>
      <c r="E52" s="128"/>
      <c r="F52" s="142"/>
      <c r="G52" s="302"/>
      <c r="H52" s="142"/>
      <c r="I52" s="311"/>
      <c r="J52" s="152"/>
      <c r="K52" s="128"/>
      <c r="L52" s="153"/>
      <c r="M52" s="128"/>
      <c r="N52" s="128"/>
      <c r="O52" s="142"/>
      <c r="P52" s="302"/>
      <c r="Q52" s="142"/>
      <c r="R52" s="311"/>
      <c r="S52" s="152"/>
      <c r="T52" s="128"/>
      <c r="U52" s="153"/>
      <c r="V52" s="128"/>
      <c r="W52" s="128"/>
      <c r="X52" s="142"/>
      <c r="Y52" s="302"/>
      <c r="Z52" s="142"/>
      <c r="AA52" s="311"/>
      <c r="AB52" s="166"/>
      <c r="AC52" s="167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252"/>
      <c r="B53" s="128"/>
      <c r="C53" s="153"/>
      <c r="D53" s="141"/>
      <c r="E53" s="141"/>
      <c r="F53" s="142"/>
      <c r="G53" s="304"/>
      <c r="H53" s="143"/>
      <c r="I53" s="316"/>
      <c r="J53" s="152"/>
      <c r="K53" s="141"/>
      <c r="L53" s="154"/>
      <c r="M53" s="141"/>
      <c r="N53" s="141"/>
      <c r="O53" s="142"/>
      <c r="P53" s="304"/>
      <c r="Q53" s="143"/>
      <c r="R53" s="316"/>
      <c r="S53" s="152" t="s">
        <v>12</v>
      </c>
      <c r="T53" s="141">
        <v>30039348</v>
      </c>
      <c r="U53" s="154" t="s">
        <v>81</v>
      </c>
      <c r="V53" s="141"/>
      <c r="W53" s="141"/>
      <c r="X53" s="149"/>
      <c r="Y53" s="304"/>
      <c r="Z53" s="143"/>
      <c r="AA53" s="316"/>
      <c r="AB53" s="166"/>
      <c r="AC53" s="167"/>
      <c r="AD53" s="171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x14ac:dyDescent="0.25">
      <c r="A54" s="175"/>
      <c r="B54" s="128"/>
      <c r="C54" s="153"/>
      <c r="D54" s="141"/>
      <c r="E54" s="141"/>
      <c r="F54" s="143"/>
      <c r="G54" s="304"/>
      <c r="H54" s="143"/>
      <c r="I54" s="316"/>
      <c r="J54" s="156"/>
      <c r="K54" s="141"/>
      <c r="L54" s="154"/>
      <c r="M54" s="141"/>
      <c r="N54" s="141"/>
      <c r="O54" s="143"/>
      <c r="P54" s="304"/>
      <c r="Q54" s="143"/>
      <c r="R54" s="316"/>
      <c r="S54" s="156" t="s">
        <v>12</v>
      </c>
      <c r="T54" s="141">
        <v>30039414</v>
      </c>
      <c r="U54" s="154" t="s">
        <v>311</v>
      </c>
      <c r="V54" s="141"/>
      <c r="W54" s="141"/>
      <c r="X54" s="143" t="s">
        <v>16</v>
      </c>
      <c r="Y54" s="304"/>
      <c r="Z54" s="143"/>
      <c r="AA54" s="316"/>
      <c r="AB54" s="166"/>
      <c r="AC54" s="167"/>
      <c r="AD54" s="167"/>
      <c r="AE54" s="167"/>
      <c r="AF54" s="167"/>
      <c r="AG54" s="168"/>
      <c r="AH54" s="168"/>
      <c r="AI54" s="168"/>
      <c r="AJ54" s="167"/>
      <c r="AO54" s="169"/>
      <c r="AP54" s="169"/>
      <c r="AQ54" s="169"/>
    </row>
    <row r="55" spans="1:43" x14ac:dyDescent="0.25">
      <c r="A55" s="156"/>
      <c r="B55" s="128"/>
      <c r="C55" s="154"/>
      <c r="D55" s="141"/>
      <c r="E55" s="141"/>
      <c r="F55" s="143"/>
      <c r="G55" s="304"/>
      <c r="H55" s="143"/>
      <c r="I55" s="316"/>
      <c r="J55" s="156"/>
      <c r="K55" s="141"/>
      <c r="L55" s="154"/>
      <c r="M55" s="141"/>
      <c r="N55" s="141"/>
      <c r="O55" s="143"/>
      <c r="P55" s="304"/>
      <c r="Q55" s="143"/>
      <c r="R55" s="316"/>
      <c r="S55" s="156" t="s">
        <v>12</v>
      </c>
      <c r="T55" s="141">
        <v>30039415</v>
      </c>
      <c r="U55" s="154" t="s">
        <v>311</v>
      </c>
      <c r="V55" s="141"/>
      <c r="W55" s="141"/>
      <c r="X55" s="143" t="s">
        <v>14</v>
      </c>
      <c r="Y55" s="304"/>
      <c r="Z55" s="143"/>
      <c r="AA55" s="316"/>
      <c r="AB55" s="166"/>
      <c r="AC55" s="167"/>
      <c r="AD55" s="167"/>
      <c r="AE55" s="167"/>
      <c r="AF55" s="167"/>
      <c r="AG55" s="168"/>
      <c r="AH55" s="168"/>
      <c r="AI55" s="168"/>
      <c r="AJ55" s="167"/>
      <c r="AO55" s="169"/>
      <c r="AP55" s="169"/>
      <c r="AQ55" s="169"/>
    </row>
    <row r="56" spans="1:43" x14ac:dyDescent="0.25">
      <c r="A56" s="128"/>
      <c r="B56" s="128"/>
      <c r="C56" s="153"/>
      <c r="D56" s="128"/>
      <c r="E56" s="128"/>
      <c r="F56" s="142"/>
      <c r="G56" s="302"/>
      <c r="H56" s="142"/>
      <c r="I56" s="311"/>
      <c r="J56" s="156"/>
      <c r="K56" s="128"/>
      <c r="L56" s="153"/>
      <c r="M56" s="128"/>
      <c r="N56" s="128"/>
      <c r="O56" s="162"/>
      <c r="Q56" s="142"/>
      <c r="R56" s="311"/>
      <c r="S56" s="156" t="s">
        <v>12</v>
      </c>
      <c r="T56" s="141">
        <v>30039083</v>
      </c>
      <c r="U56" s="153" t="s">
        <v>79</v>
      </c>
      <c r="V56" s="128" t="s">
        <v>80</v>
      </c>
      <c r="W56" s="323"/>
      <c r="X56" s="211"/>
      <c r="Y56" s="318"/>
      <c r="Z56" s="211"/>
      <c r="AA56" s="317"/>
      <c r="AB56" s="166"/>
      <c r="AC56" s="171"/>
      <c r="AD56" s="171"/>
      <c r="AE56" s="167"/>
      <c r="AF56" s="167"/>
      <c r="AG56" s="168"/>
      <c r="AH56" s="168"/>
      <c r="AI56" s="168"/>
      <c r="AJ56" s="167"/>
      <c r="AO56" s="169"/>
      <c r="AP56" s="169"/>
      <c r="AQ56" s="169"/>
    </row>
    <row r="57" spans="1:43" x14ac:dyDescent="0.25">
      <c r="A57" s="128"/>
      <c r="B57" s="128"/>
      <c r="C57" s="148"/>
      <c r="D57" s="128"/>
      <c r="E57" s="128"/>
      <c r="F57" s="142"/>
      <c r="G57" s="302"/>
      <c r="H57" s="142"/>
      <c r="I57" s="311"/>
      <c r="J57" s="145"/>
      <c r="K57" s="128"/>
      <c r="L57" s="148"/>
      <c r="M57" s="128"/>
      <c r="N57" s="128"/>
      <c r="O57" s="142"/>
      <c r="P57" s="302"/>
      <c r="Q57" s="142"/>
      <c r="R57" s="311"/>
      <c r="S57" s="156" t="s">
        <v>12</v>
      </c>
      <c r="T57" s="141">
        <v>30039062</v>
      </c>
      <c r="U57" s="148" t="s">
        <v>79</v>
      </c>
      <c r="V57" s="128" t="s">
        <v>80</v>
      </c>
      <c r="W57" s="172"/>
      <c r="X57" s="211"/>
      <c r="Y57" s="318"/>
      <c r="Z57" s="211"/>
      <c r="AA57" s="317"/>
      <c r="AB57" s="166"/>
      <c r="AC57" s="167"/>
      <c r="AD57" s="167"/>
      <c r="AE57" s="167"/>
      <c r="AF57" s="167"/>
      <c r="AG57" s="168"/>
      <c r="AH57" s="168"/>
      <c r="AI57" s="168"/>
      <c r="AJ57" s="167"/>
      <c r="AO57" s="169"/>
      <c r="AP57" s="169"/>
      <c r="AQ57" s="169"/>
    </row>
    <row r="58" spans="1:43" x14ac:dyDescent="0.25">
      <c r="A58" s="298"/>
      <c r="B58" s="299"/>
      <c r="C58" s="300"/>
      <c r="D58" s="299"/>
      <c r="E58" s="299"/>
      <c r="F58" s="297"/>
      <c r="G58" s="306"/>
      <c r="H58" s="297"/>
      <c r="I58" s="313"/>
      <c r="J58" s="298"/>
      <c r="K58" s="299"/>
      <c r="L58" s="300"/>
      <c r="M58" s="299"/>
      <c r="N58" s="299"/>
      <c r="O58" s="297"/>
      <c r="P58" s="306"/>
      <c r="Q58" s="297"/>
      <c r="R58" s="313"/>
      <c r="S58" s="298" t="s">
        <v>12</v>
      </c>
      <c r="T58" s="299">
        <v>30039347</v>
      </c>
      <c r="U58" s="300" t="s">
        <v>79</v>
      </c>
      <c r="V58" s="299" t="s">
        <v>80</v>
      </c>
      <c r="W58" s="299"/>
      <c r="X58" s="297" t="s">
        <v>65</v>
      </c>
      <c r="Y58" s="306"/>
      <c r="Z58" s="297"/>
      <c r="AA58" s="313"/>
      <c r="AB58" s="167"/>
      <c r="AC58" s="167"/>
      <c r="AD58" s="167"/>
      <c r="AE58" s="167"/>
      <c r="AF58" s="167"/>
      <c r="AG58" s="168"/>
      <c r="AH58" s="168"/>
      <c r="AI58" s="168"/>
      <c r="AJ58" s="167"/>
      <c r="AO58" s="169"/>
      <c r="AP58" s="169"/>
      <c r="AQ58" s="169"/>
    </row>
    <row r="59" spans="1:43" ht="16.5" thickBot="1" x14ac:dyDescent="0.3">
      <c r="A59" s="157"/>
      <c r="B59" s="158"/>
      <c r="C59" s="158"/>
      <c r="D59" s="158"/>
      <c r="E59" s="158"/>
      <c r="F59" s="159"/>
      <c r="G59" s="307"/>
      <c r="H59" s="159"/>
      <c r="I59" s="314"/>
      <c r="J59" s="157"/>
      <c r="K59" s="158"/>
      <c r="L59" s="158"/>
      <c r="M59" s="158"/>
      <c r="N59" s="158"/>
      <c r="O59" s="159"/>
      <c r="P59" s="307"/>
      <c r="Q59" s="159"/>
      <c r="R59" s="314"/>
      <c r="S59" s="157"/>
      <c r="T59" s="158"/>
      <c r="U59" s="158"/>
      <c r="V59" s="158"/>
      <c r="W59" s="158"/>
      <c r="X59" s="159"/>
      <c r="Y59" s="307"/>
      <c r="Z59" s="159"/>
      <c r="AA59" s="314"/>
      <c r="AK59" s="169"/>
      <c r="AL59" s="169"/>
      <c r="AM59" s="169"/>
      <c r="AN59" s="169"/>
      <c r="AO59" s="169"/>
      <c r="AP59" s="169"/>
      <c r="AQ59" s="169"/>
    </row>
    <row r="60" spans="1:43" ht="16.5" thickBot="1" x14ac:dyDescent="0.3">
      <c r="A60" s="498">
        <f>S32+1</f>
        <v>46025</v>
      </c>
      <c r="B60" s="499"/>
      <c r="C60" s="499"/>
      <c r="D60" s="499"/>
      <c r="E60" s="499"/>
      <c r="F60" s="500"/>
      <c r="G60" s="500"/>
      <c r="H60" s="500"/>
      <c r="I60" s="501"/>
      <c r="AK60" s="169"/>
      <c r="AL60" s="169"/>
      <c r="AM60" s="169"/>
      <c r="AN60" s="169"/>
      <c r="AO60" s="169"/>
      <c r="AP60" s="169"/>
      <c r="AQ60" s="169"/>
    </row>
    <row r="61" spans="1:43" ht="16.5" thickBot="1" x14ac:dyDescent="0.3">
      <c r="A61" s="131" t="s">
        <v>2</v>
      </c>
      <c r="B61" s="132" t="s">
        <v>3</v>
      </c>
      <c r="C61" s="132" t="s">
        <v>4</v>
      </c>
      <c r="D61" s="132" t="s">
        <v>5</v>
      </c>
      <c r="E61" s="132" t="s">
        <v>6</v>
      </c>
      <c r="F61" s="133" t="s">
        <v>7</v>
      </c>
      <c r="G61" s="133" t="s">
        <v>8</v>
      </c>
      <c r="H61" s="133" t="s">
        <v>9</v>
      </c>
      <c r="I61" s="134" t="s">
        <v>10</v>
      </c>
      <c r="L61" s="502">
        <f>A3</f>
        <v>46019</v>
      </c>
      <c r="M61" s="173">
        <f t="shared" ref="M61:M66" si="0">COUNTIF($A$5:$A$30,N61)</f>
        <v>0</v>
      </c>
      <c r="N61" s="174" t="s">
        <v>18</v>
      </c>
      <c r="O61" s="505">
        <f>J3</f>
        <v>46020</v>
      </c>
      <c r="P61" s="173">
        <f t="shared" ref="P61:P66" si="1">COUNTIF($J$5:$J$30,Q61)</f>
        <v>4</v>
      </c>
      <c r="Q61" s="174" t="s">
        <v>18</v>
      </c>
      <c r="R61" s="508">
        <f>S3</f>
        <v>46021</v>
      </c>
      <c r="S61" s="173">
        <f t="shared" ref="S61:S66" si="2">COUNTIF($S$5:$S$30,T61)</f>
        <v>4</v>
      </c>
      <c r="T61" s="174" t="s">
        <v>18</v>
      </c>
      <c r="U61" s="511">
        <f>A32</f>
        <v>46022</v>
      </c>
      <c r="V61" s="173">
        <f t="shared" ref="V61:V66" si="3">COUNTIF($A$34:$A$59,W61)</f>
        <v>0</v>
      </c>
      <c r="W61" s="174" t="s">
        <v>18</v>
      </c>
    </row>
    <row r="62" spans="1:43" x14ac:dyDescent="0.25">
      <c r="A62" s="135" t="s">
        <v>20</v>
      </c>
      <c r="B62" s="207">
        <v>32707</v>
      </c>
      <c r="C62" s="137">
        <v>72830</v>
      </c>
      <c r="D62" s="137"/>
      <c r="E62" s="137" t="s">
        <v>62</v>
      </c>
      <c r="F62" s="142"/>
      <c r="G62" s="304"/>
      <c r="H62" s="143"/>
      <c r="I62" s="310"/>
      <c r="L62" s="503"/>
      <c r="M62" s="175">
        <f t="shared" si="0"/>
        <v>0</v>
      </c>
      <c r="N62" s="176" t="s">
        <v>19</v>
      </c>
      <c r="O62" s="506"/>
      <c r="P62" s="175">
        <f t="shared" si="1"/>
        <v>10</v>
      </c>
      <c r="Q62" s="176" t="s">
        <v>19</v>
      </c>
      <c r="R62" s="509"/>
      <c r="S62" s="175">
        <f t="shared" si="2"/>
        <v>10</v>
      </c>
      <c r="T62" s="176" t="s">
        <v>19</v>
      </c>
      <c r="U62" s="512"/>
      <c r="V62" s="175">
        <f t="shared" si="3"/>
        <v>0</v>
      </c>
      <c r="W62" s="176" t="s">
        <v>19</v>
      </c>
    </row>
    <row r="63" spans="1:43" x14ac:dyDescent="0.25">
      <c r="A63" s="145" t="s">
        <v>19</v>
      </c>
      <c r="B63" s="205">
        <v>32708</v>
      </c>
      <c r="C63" s="128">
        <v>72802</v>
      </c>
      <c r="D63" s="128"/>
      <c r="E63" s="128" t="s">
        <v>62</v>
      </c>
      <c r="F63" s="142"/>
      <c r="G63" s="302"/>
      <c r="H63" s="142"/>
      <c r="I63" s="311"/>
      <c r="L63" s="503"/>
      <c r="M63" s="175">
        <f t="shared" si="0"/>
        <v>0</v>
      </c>
      <c r="N63" s="176" t="s">
        <v>20</v>
      </c>
      <c r="O63" s="506"/>
      <c r="P63" s="175">
        <f t="shared" si="1"/>
        <v>0</v>
      </c>
      <c r="Q63" s="176" t="s">
        <v>20</v>
      </c>
      <c r="R63" s="509"/>
      <c r="S63" s="175">
        <f t="shared" si="2"/>
        <v>0</v>
      </c>
      <c r="T63" s="176" t="s">
        <v>20</v>
      </c>
      <c r="U63" s="512"/>
      <c r="V63" s="175">
        <f t="shared" si="3"/>
        <v>0</v>
      </c>
      <c r="W63" s="176" t="s">
        <v>20</v>
      </c>
    </row>
    <row r="64" spans="1:43" x14ac:dyDescent="0.25">
      <c r="A64" s="145" t="s">
        <v>19</v>
      </c>
      <c r="B64" s="205">
        <v>32709</v>
      </c>
      <c r="C64" s="128">
        <v>72803</v>
      </c>
      <c r="D64" s="128"/>
      <c r="E64" s="128" t="s">
        <v>62</v>
      </c>
      <c r="F64" s="142"/>
      <c r="G64" s="302"/>
      <c r="H64" s="142"/>
      <c r="I64" s="311"/>
      <c r="L64" s="503"/>
      <c r="M64" s="175">
        <f t="shared" si="0"/>
        <v>0</v>
      </c>
      <c r="N64" s="204" t="s">
        <v>21</v>
      </c>
      <c r="O64" s="506"/>
      <c r="P64" s="175">
        <f t="shared" si="1"/>
        <v>0</v>
      </c>
      <c r="Q64" s="204" t="s">
        <v>21</v>
      </c>
      <c r="R64" s="509"/>
      <c r="S64" s="175">
        <f t="shared" si="2"/>
        <v>0</v>
      </c>
      <c r="T64" s="204" t="s">
        <v>21</v>
      </c>
      <c r="U64" s="512"/>
      <c r="V64" s="175">
        <f t="shared" si="3"/>
        <v>0</v>
      </c>
      <c r="W64" s="204" t="s">
        <v>21</v>
      </c>
    </row>
    <row r="65" spans="1:23" x14ac:dyDescent="0.25">
      <c r="A65" s="145" t="s">
        <v>19</v>
      </c>
      <c r="B65" s="205">
        <v>32710</v>
      </c>
      <c r="C65" s="128">
        <v>72804</v>
      </c>
      <c r="D65" s="128"/>
      <c r="E65" s="128" t="s">
        <v>69</v>
      </c>
      <c r="F65" s="142"/>
      <c r="G65" s="302"/>
      <c r="H65" s="142"/>
      <c r="I65" s="311"/>
      <c r="L65" s="503"/>
      <c r="M65" s="175">
        <f t="shared" si="0"/>
        <v>0</v>
      </c>
      <c r="N65" s="176" t="s">
        <v>22</v>
      </c>
      <c r="O65" s="506"/>
      <c r="P65" s="175">
        <f t="shared" si="1"/>
        <v>0</v>
      </c>
      <c r="Q65" s="176" t="s">
        <v>22</v>
      </c>
      <c r="R65" s="509"/>
      <c r="S65" s="175">
        <f t="shared" si="2"/>
        <v>0</v>
      </c>
      <c r="T65" s="176" t="s">
        <v>22</v>
      </c>
      <c r="U65" s="512"/>
      <c r="V65" s="175">
        <f t="shared" si="3"/>
        <v>0</v>
      </c>
      <c r="W65" s="176" t="s">
        <v>22</v>
      </c>
    </row>
    <row r="66" spans="1:23" x14ac:dyDescent="0.25">
      <c r="A66" s="145" t="s">
        <v>19</v>
      </c>
      <c r="B66" s="205">
        <v>32711</v>
      </c>
      <c r="C66" s="128">
        <v>72805</v>
      </c>
      <c r="D66" s="128"/>
      <c r="E66" s="128" t="s">
        <v>70</v>
      </c>
      <c r="F66" s="142"/>
      <c r="G66" s="302"/>
      <c r="H66" s="142"/>
      <c r="I66" s="311"/>
      <c r="L66" s="503"/>
      <c r="M66" s="175">
        <f t="shared" si="0"/>
        <v>0</v>
      </c>
      <c r="N66" s="176" t="s">
        <v>23</v>
      </c>
      <c r="O66" s="506"/>
      <c r="P66" s="175">
        <f t="shared" si="1"/>
        <v>0</v>
      </c>
      <c r="Q66" s="176" t="s">
        <v>23</v>
      </c>
      <c r="R66" s="509"/>
      <c r="S66" s="175">
        <f t="shared" si="2"/>
        <v>0</v>
      </c>
      <c r="T66" s="176" t="s">
        <v>23</v>
      </c>
      <c r="U66" s="512"/>
      <c r="V66" s="175">
        <f t="shared" si="3"/>
        <v>0</v>
      </c>
      <c r="W66" s="176" t="s">
        <v>23</v>
      </c>
    </row>
    <row r="67" spans="1:23" ht="16.5" thickBot="1" x14ac:dyDescent="0.3">
      <c r="A67" s="145" t="s">
        <v>19</v>
      </c>
      <c r="B67" s="205">
        <v>32712</v>
      </c>
      <c r="C67" s="128">
        <v>72807</v>
      </c>
      <c r="D67" s="128"/>
      <c r="E67" s="128" t="s">
        <v>72</v>
      </c>
      <c r="F67" s="142"/>
      <c r="G67" s="302"/>
      <c r="H67" s="142"/>
      <c r="I67" s="311"/>
      <c r="L67" s="504"/>
      <c r="M67" s="177">
        <f>SUM(M61:M66)</f>
        <v>0</v>
      </c>
      <c r="N67" s="178" t="s">
        <v>24</v>
      </c>
      <c r="O67" s="507"/>
      <c r="P67" s="177">
        <f>SUM(P61:P66)</f>
        <v>14</v>
      </c>
      <c r="Q67" s="178" t="s">
        <v>24</v>
      </c>
      <c r="R67" s="510"/>
      <c r="S67" s="177">
        <f>SUM(S61:S66)</f>
        <v>14</v>
      </c>
      <c r="T67" s="178" t="s">
        <v>24</v>
      </c>
      <c r="U67" s="513"/>
      <c r="V67" s="177">
        <f>SUM(V61:V66)</f>
        <v>0</v>
      </c>
      <c r="W67" s="178" t="s">
        <v>24</v>
      </c>
    </row>
    <row r="68" spans="1:23" x14ac:dyDescent="0.25">
      <c r="A68" s="145" t="s">
        <v>19</v>
      </c>
      <c r="B68" s="205">
        <v>32713</v>
      </c>
      <c r="C68" s="128">
        <v>72808</v>
      </c>
      <c r="D68" s="128"/>
      <c r="E68" s="128" t="s">
        <v>71</v>
      </c>
      <c r="F68" s="142"/>
      <c r="G68" s="302"/>
      <c r="H68" s="142"/>
      <c r="I68" s="311"/>
    </row>
    <row r="69" spans="1:23" x14ac:dyDescent="0.25">
      <c r="A69" s="145" t="s">
        <v>22</v>
      </c>
      <c r="B69" s="205">
        <v>32715</v>
      </c>
      <c r="C69" s="128">
        <v>4501339137</v>
      </c>
      <c r="D69" s="128"/>
      <c r="E69" s="128"/>
      <c r="F69" s="142"/>
      <c r="G69" s="302"/>
      <c r="H69" s="142"/>
      <c r="I69" s="311"/>
    </row>
    <row r="70" spans="1:23" ht="16.5" thickBot="1" x14ac:dyDescent="0.3">
      <c r="A70" s="145" t="s">
        <v>22</v>
      </c>
      <c r="B70" s="205">
        <v>32716</v>
      </c>
      <c r="C70" s="128">
        <v>4501339138</v>
      </c>
      <c r="D70" s="128"/>
      <c r="E70" s="128"/>
      <c r="F70" s="142"/>
      <c r="G70" s="302"/>
      <c r="H70" s="142"/>
      <c r="I70" s="311"/>
    </row>
    <row r="71" spans="1:23" x14ac:dyDescent="0.25">
      <c r="A71" s="145" t="s">
        <v>22</v>
      </c>
      <c r="B71" s="205">
        <v>32717</v>
      </c>
      <c r="C71" s="128">
        <v>4501339139</v>
      </c>
      <c r="D71" s="128"/>
      <c r="E71" s="128"/>
      <c r="F71" s="142"/>
      <c r="G71" s="302"/>
      <c r="H71" s="142"/>
      <c r="I71" s="311"/>
      <c r="L71" s="514">
        <f>J32</f>
        <v>46023</v>
      </c>
      <c r="M71" s="173">
        <f t="shared" ref="M71:M76" si="4">COUNTIF($J$34:$J$59,N71)</f>
        <v>0</v>
      </c>
      <c r="N71" s="174" t="s">
        <v>18</v>
      </c>
      <c r="O71" s="517">
        <f>S32</f>
        <v>46024</v>
      </c>
      <c r="P71" s="173">
        <f>COUNTIF($S$34:$S$59,Q71)</f>
        <v>6</v>
      </c>
      <c r="Q71" s="174" t="s">
        <v>18</v>
      </c>
      <c r="R71" s="520">
        <f>AB32</f>
        <v>0</v>
      </c>
      <c r="S71" s="173">
        <f t="shared" ref="S71:S76" si="5">COUNTIF($A$62:$A$87,T71)</f>
        <v>5</v>
      </c>
      <c r="T71" s="174" t="s">
        <v>18</v>
      </c>
      <c r="U71" s="523" t="str">
        <f>C1</f>
        <v>WW01</v>
      </c>
      <c r="V71" s="173">
        <f>SUM(M61,P61,S61,V61,S71,P71,M71)</f>
        <v>19</v>
      </c>
      <c r="W71" s="174" t="s">
        <v>18</v>
      </c>
    </row>
    <row r="72" spans="1:23" x14ac:dyDescent="0.25">
      <c r="A72" s="145" t="s">
        <v>22</v>
      </c>
      <c r="B72" s="205">
        <v>32718</v>
      </c>
      <c r="C72" s="128">
        <v>4501339145</v>
      </c>
      <c r="D72" s="128"/>
      <c r="E72" s="128"/>
      <c r="F72" s="142"/>
      <c r="G72" s="302"/>
      <c r="H72" s="142"/>
      <c r="I72" s="311"/>
      <c r="L72" s="515"/>
      <c r="M72" s="175">
        <f t="shared" si="4"/>
        <v>0</v>
      </c>
      <c r="N72" s="176" t="s">
        <v>19</v>
      </c>
      <c r="O72" s="518"/>
      <c r="P72" s="175">
        <f>COUNTIF($S$34:$S$57,Q72)</f>
        <v>7</v>
      </c>
      <c r="Q72" s="176" t="s">
        <v>19</v>
      </c>
      <c r="R72" s="521"/>
      <c r="S72" s="175">
        <f t="shared" si="5"/>
        <v>6</v>
      </c>
      <c r="T72" s="176" t="s">
        <v>19</v>
      </c>
      <c r="U72" s="524"/>
      <c r="V72" s="175">
        <f>SUM(M62,P62,S62,V62,M72,P72,S72)</f>
        <v>33</v>
      </c>
      <c r="W72" s="176" t="s">
        <v>19</v>
      </c>
    </row>
    <row r="73" spans="1:23" x14ac:dyDescent="0.25">
      <c r="A73" s="145" t="s">
        <v>22</v>
      </c>
      <c r="B73" s="205">
        <v>32719</v>
      </c>
      <c r="C73" s="148">
        <v>4501339146</v>
      </c>
      <c r="D73" s="128"/>
      <c r="E73" s="128"/>
      <c r="F73" s="142"/>
      <c r="G73" s="302"/>
      <c r="H73" s="142"/>
      <c r="I73" s="311"/>
      <c r="L73" s="515"/>
      <c r="M73" s="175">
        <f t="shared" si="4"/>
        <v>0</v>
      </c>
      <c r="N73" s="176" t="s">
        <v>20</v>
      </c>
      <c r="O73" s="518"/>
      <c r="P73" s="175">
        <f>COUNTIF($S$34:$S$57,Q73)</f>
        <v>0</v>
      </c>
      <c r="Q73" s="176" t="s">
        <v>20</v>
      </c>
      <c r="R73" s="521"/>
      <c r="S73" s="175">
        <f t="shared" si="5"/>
        <v>1</v>
      </c>
      <c r="T73" s="176" t="s">
        <v>20</v>
      </c>
      <c r="U73" s="524"/>
      <c r="V73" s="175">
        <f>SUM(M63,P63,S63,V63,M73,P73,S73)</f>
        <v>1</v>
      </c>
      <c r="W73" s="176" t="s">
        <v>20</v>
      </c>
    </row>
    <row r="74" spans="1:23" x14ac:dyDescent="0.25">
      <c r="A74" s="145"/>
      <c r="B74" s="128"/>
      <c r="C74" s="128"/>
      <c r="D74" s="128"/>
      <c r="E74" s="128"/>
      <c r="F74" s="142"/>
      <c r="G74" s="302"/>
      <c r="H74" s="142"/>
      <c r="I74" s="311"/>
      <c r="L74" s="515"/>
      <c r="M74" s="175">
        <f t="shared" si="4"/>
        <v>0</v>
      </c>
      <c r="N74" s="204" t="s">
        <v>21</v>
      </c>
      <c r="O74" s="518"/>
      <c r="P74" s="175">
        <f>COUNTIF($S$34:$S$57,Q74)</f>
        <v>0</v>
      </c>
      <c r="Q74" s="204" t="s">
        <v>21</v>
      </c>
      <c r="R74" s="521"/>
      <c r="S74" s="175">
        <f t="shared" si="5"/>
        <v>0</v>
      </c>
      <c r="T74" s="204" t="s">
        <v>21</v>
      </c>
      <c r="U74" s="524"/>
      <c r="V74" s="175">
        <f>SUM(M64,P64,S64,V64,M74,P74,S74)</f>
        <v>0</v>
      </c>
      <c r="W74" s="204" t="s">
        <v>21</v>
      </c>
    </row>
    <row r="75" spans="1:23" x14ac:dyDescent="0.25">
      <c r="A75" s="145"/>
      <c r="B75" s="128"/>
      <c r="C75" s="128"/>
      <c r="D75" s="128"/>
      <c r="E75" s="128"/>
      <c r="F75" s="142"/>
      <c r="G75" s="302"/>
      <c r="H75" s="142"/>
      <c r="I75" s="311"/>
      <c r="L75" s="515"/>
      <c r="M75" s="175">
        <f t="shared" si="4"/>
        <v>0</v>
      </c>
      <c r="N75" s="176" t="s">
        <v>22</v>
      </c>
      <c r="O75" s="518"/>
      <c r="P75" s="175">
        <f>COUNTIF($S$34:$S$57,Q75)</f>
        <v>3</v>
      </c>
      <c r="Q75" s="176" t="s">
        <v>22</v>
      </c>
      <c r="R75" s="521"/>
      <c r="S75" s="175">
        <f t="shared" si="5"/>
        <v>5</v>
      </c>
      <c r="T75" s="176" t="s">
        <v>22</v>
      </c>
      <c r="U75" s="524"/>
      <c r="V75" s="175">
        <f>SUM(M65,P65,S65,V65,M75,P75,S75)</f>
        <v>8</v>
      </c>
      <c r="W75" s="176" t="s">
        <v>22</v>
      </c>
    </row>
    <row r="76" spans="1:23" x14ac:dyDescent="0.25">
      <c r="A76" s="145"/>
      <c r="B76" s="128"/>
      <c r="C76" s="128"/>
      <c r="D76" s="128"/>
      <c r="E76" s="128"/>
      <c r="F76" s="142"/>
      <c r="G76" s="302"/>
      <c r="H76" s="142"/>
      <c r="I76" s="311"/>
      <c r="L76" s="515"/>
      <c r="M76" s="175">
        <f t="shared" si="4"/>
        <v>0</v>
      </c>
      <c r="N76" s="176" t="s">
        <v>23</v>
      </c>
      <c r="O76" s="518"/>
      <c r="P76" s="175">
        <f>COUNTIF($S$34:$S$57,Q76)</f>
        <v>0</v>
      </c>
      <c r="Q76" s="176" t="s">
        <v>23</v>
      </c>
      <c r="R76" s="521"/>
      <c r="S76" s="175">
        <f t="shared" si="5"/>
        <v>0</v>
      </c>
      <c r="T76" s="176" t="s">
        <v>23</v>
      </c>
      <c r="U76" s="524"/>
      <c r="V76" s="175">
        <f>SUM(M66,P66,S66,V66,M76,P76,S76)</f>
        <v>0</v>
      </c>
      <c r="W76" s="176" t="s">
        <v>23</v>
      </c>
    </row>
    <row r="77" spans="1:23" ht="16.5" thickBot="1" x14ac:dyDescent="0.3">
      <c r="A77" s="145"/>
      <c r="B77" s="128"/>
      <c r="C77" s="148"/>
      <c r="D77" s="128"/>
      <c r="E77" s="128"/>
      <c r="F77" s="142"/>
      <c r="G77" s="302"/>
      <c r="H77" s="142"/>
      <c r="I77" s="315"/>
      <c r="L77" s="516"/>
      <c r="M77" s="177">
        <f>SUM(M71:M76)</f>
        <v>0</v>
      </c>
      <c r="N77" s="178" t="s">
        <v>24</v>
      </c>
      <c r="O77" s="519"/>
      <c r="P77" s="177">
        <f>SUM(P71:P76)</f>
        <v>16</v>
      </c>
      <c r="Q77" s="178" t="s">
        <v>24</v>
      </c>
      <c r="R77" s="522"/>
      <c r="S77" s="177">
        <f>SUM(S71:S76)</f>
        <v>17</v>
      </c>
      <c r="T77" s="178" t="s">
        <v>24</v>
      </c>
      <c r="U77" s="525"/>
      <c r="V77" s="177">
        <f>SUM(V71:V76)</f>
        <v>61</v>
      </c>
      <c r="W77" s="178" t="s">
        <v>24</v>
      </c>
    </row>
    <row r="78" spans="1:23" x14ac:dyDescent="0.25">
      <c r="A78" s="152"/>
      <c r="B78" s="128"/>
      <c r="C78" s="128"/>
      <c r="D78" s="128"/>
      <c r="E78" s="128"/>
      <c r="F78" s="142"/>
      <c r="G78" s="302"/>
      <c r="H78" s="142"/>
      <c r="I78" s="311"/>
    </row>
    <row r="79" spans="1:23" x14ac:dyDescent="0.25">
      <c r="A79" s="152" t="s">
        <v>12</v>
      </c>
      <c r="B79" s="128">
        <v>30039428</v>
      </c>
      <c r="C79" s="153" t="s">
        <v>77</v>
      </c>
      <c r="D79" s="128"/>
      <c r="E79" s="128"/>
      <c r="F79" s="142" t="s">
        <v>65</v>
      </c>
      <c r="G79" s="302"/>
      <c r="H79" s="142"/>
      <c r="I79" s="315"/>
    </row>
    <row r="80" spans="1:23" x14ac:dyDescent="0.25">
      <c r="A80" s="152" t="s">
        <v>12</v>
      </c>
      <c r="B80" s="128">
        <v>30039417</v>
      </c>
      <c r="C80" s="153" t="s">
        <v>13</v>
      </c>
      <c r="D80" s="128"/>
      <c r="E80" s="128"/>
      <c r="F80" s="142" t="s">
        <v>16</v>
      </c>
      <c r="G80" s="302"/>
      <c r="H80" s="142"/>
      <c r="I80" s="311"/>
    </row>
    <row r="81" spans="1:10" x14ac:dyDescent="0.25">
      <c r="A81" s="152" t="s">
        <v>12</v>
      </c>
      <c r="B81" s="141">
        <v>30038907</v>
      </c>
      <c r="C81" s="154" t="s">
        <v>94</v>
      </c>
      <c r="D81" s="141"/>
      <c r="E81" s="141"/>
      <c r="F81" s="142" t="s">
        <v>17</v>
      </c>
      <c r="G81" s="304"/>
      <c r="H81" s="143"/>
      <c r="I81" s="316"/>
    </row>
    <row r="82" spans="1:10" x14ac:dyDescent="0.25">
      <c r="A82" s="156" t="s">
        <v>12</v>
      </c>
      <c r="B82" s="141">
        <v>30038901</v>
      </c>
      <c r="C82" s="154" t="s">
        <v>94</v>
      </c>
      <c r="D82" s="141"/>
      <c r="E82" s="141"/>
      <c r="F82" s="143" t="s">
        <v>66</v>
      </c>
      <c r="G82" s="304"/>
      <c r="H82" s="143"/>
      <c r="I82" s="316"/>
    </row>
    <row r="83" spans="1:10" x14ac:dyDescent="0.25">
      <c r="A83" s="156" t="s">
        <v>12</v>
      </c>
      <c r="B83" s="141">
        <v>30039416</v>
      </c>
      <c r="C83" s="154" t="s">
        <v>13</v>
      </c>
      <c r="D83" s="141"/>
      <c r="E83" s="141"/>
      <c r="F83" s="143" t="s">
        <v>17</v>
      </c>
      <c r="G83" s="304"/>
      <c r="H83" s="143"/>
      <c r="I83" s="316"/>
    </row>
    <row r="84" spans="1:10" x14ac:dyDescent="0.25">
      <c r="A84" s="156"/>
      <c r="B84" s="128"/>
      <c r="C84" s="153"/>
      <c r="D84" s="128"/>
      <c r="E84" s="128"/>
      <c r="F84" s="142"/>
      <c r="G84" s="302"/>
      <c r="H84" s="142"/>
      <c r="I84" s="311"/>
    </row>
    <row r="85" spans="1:10" x14ac:dyDescent="0.25">
      <c r="A85" s="145"/>
      <c r="B85" s="128"/>
      <c r="C85" s="148"/>
      <c r="D85" s="128"/>
      <c r="E85" s="128"/>
      <c r="F85" s="142"/>
      <c r="G85" s="302"/>
      <c r="H85" s="142"/>
      <c r="I85" s="311"/>
    </row>
    <row r="86" spans="1:10" x14ac:dyDescent="0.25">
      <c r="A86" s="298"/>
      <c r="B86" s="299"/>
      <c r="C86" s="300"/>
      <c r="D86" s="299"/>
      <c r="E86" s="299"/>
      <c r="F86" s="297"/>
      <c r="G86" s="306"/>
      <c r="H86" s="297"/>
      <c r="I86" s="313"/>
    </row>
    <row r="87" spans="1:10" ht="16.5" thickBot="1" x14ac:dyDescent="0.3">
      <c r="A87" s="157"/>
      <c r="B87" s="158"/>
      <c r="C87" s="158"/>
      <c r="D87" s="158"/>
      <c r="E87" s="158"/>
      <c r="F87" s="159"/>
      <c r="G87" s="307"/>
      <c r="H87" s="159"/>
      <c r="I87" s="314"/>
    </row>
    <row r="88" spans="1:10" ht="16.5" thickBot="1" x14ac:dyDescent="0.3"/>
    <row r="89" spans="1:10" ht="16.5" thickBot="1" x14ac:dyDescent="0.3">
      <c r="A89" s="179" t="s">
        <v>25</v>
      </c>
      <c r="B89" s="180" t="s">
        <v>18</v>
      </c>
      <c r="C89" s="181" t="s">
        <v>19</v>
      </c>
      <c r="D89" s="182" t="s">
        <v>20</v>
      </c>
      <c r="E89" s="183" t="s">
        <v>21</v>
      </c>
      <c r="F89" s="184" t="s">
        <v>22</v>
      </c>
      <c r="G89" s="185" t="s">
        <v>23</v>
      </c>
      <c r="H89" s="186" t="s">
        <v>24</v>
      </c>
      <c r="J89" s="186" t="s">
        <v>26</v>
      </c>
    </row>
    <row r="90" spans="1:10" x14ac:dyDescent="0.25">
      <c r="A90" s="187" t="s">
        <v>27</v>
      </c>
      <c r="B90" s="188">
        <f t="shared" ref="B90:G90" si="6">COUNTIF($A$5:$A$30,B89)</f>
        <v>0</v>
      </c>
      <c r="C90" s="188">
        <f t="shared" si="6"/>
        <v>0</v>
      </c>
      <c r="D90" s="188">
        <f t="shared" si="6"/>
        <v>0</v>
      </c>
      <c r="E90" s="188">
        <f t="shared" si="6"/>
        <v>0</v>
      </c>
      <c r="F90" s="188">
        <f t="shared" si="6"/>
        <v>0</v>
      </c>
      <c r="G90" s="188">
        <f t="shared" si="6"/>
        <v>0</v>
      </c>
      <c r="H90" s="189">
        <f t="shared" ref="H90:H96" si="7">SUM(B90:G90)</f>
        <v>0</v>
      </c>
      <c r="J90" s="189">
        <f>SUM(C90:G90)</f>
        <v>0</v>
      </c>
    </row>
    <row r="91" spans="1:10" x14ac:dyDescent="0.25">
      <c r="A91" s="190" t="s">
        <v>28</v>
      </c>
      <c r="B91" s="188">
        <f t="shared" ref="B91:G91" si="8">COUNTIF($J$5:$J$30,B89)</f>
        <v>4</v>
      </c>
      <c r="C91" s="188">
        <f t="shared" si="8"/>
        <v>10</v>
      </c>
      <c r="D91" s="188">
        <f t="shared" si="8"/>
        <v>0</v>
      </c>
      <c r="E91" s="188">
        <f t="shared" si="8"/>
        <v>0</v>
      </c>
      <c r="F91" s="188">
        <f t="shared" si="8"/>
        <v>0</v>
      </c>
      <c r="G91" s="188">
        <f t="shared" si="8"/>
        <v>0</v>
      </c>
      <c r="H91" s="189">
        <f t="shared" si="7"/>
        <v>14</v>
      </c>
      <c r="J91" s="189">
        <f t="shared" ref="J91:J96" si="9">SUM(C91:G91)</f>
        <v>10</v>
      </c>
    </row>
    <row r="92" spans="1:10" x14ac:dyDescent="0.25">
      <c r="A92" s="191" t="s">
        <v>29</v>
      </c>
      <c r="B92" s="188">
        <f t="shared" ref="B92:G92" si="10">COUNTIF($S$5:$S$30,B89)</f>
        <v>4</v>
      </c>
      <c r="C92" s="188">
        <f t="shared" si="10"/>
        <v>10</v>
      </c>
      <c r="D92" s="188">
        <f t="shared" si="10"/>
        <v>0</v>
      </c>
      <c r="E92" s="188">
        <f t="shared" si="10"/>
        <v>0</v>
      </c>
      <c r="F92" s="188">
        <f t="shared" si="10"/>
        <v>0</v>
      </c>
      <c r="G92" s="188">
        <f t="shared" si="10"/>
        <v>0</v>
      </c>
      <c r="H92" s="189">
        <f t="shared" si="7"/>
        <v>14</v>
      </c>
      <c r="J92" s="189">
        <f t="shared" si="9"/>
        <v>10</v>
      </c>
    </row>
    <row r="93" spans="1:10" x14ac:dyDescent="0.25">
      <c r="A93" s="192" t="s">
        <v>30</v>
      </c>
      <c r="B93" s="188">
        <f t="shared" ref="B93:G93" si="11">COUNTIF($A$34:$A$59,B$89)</f>
        <v>0</v>
      </c>
      <c r="C93" s="188">
        <f t="shared" si="11"/>
        <v>0</v>
      </c>
      <c r="D93" s="188">
        <f t="shared" si="11"/>
        <v>0</v>
      </c>
      <c r="E93" s="188">
        <f t="shared" si="11"/>
        <v>0</v>
      </c>
      <c r="F93" s="188">
        <f t="shared" si="11"/>
        <v>0</v>
      </c>
      <c r="G93" s="188">
        <f t="shared" si="11"/>
        <v>0</v>
      </c>
      <c r="H93" s="189">
        <f t="shared" si="7"/>
        <v>0</v>
      </c>
      <c r="J93" s="189">
        <f t="shared" si="9"/>
        <v>0</v>
      </c>
    </row>
    <row r="94" spans="1:10" x14ac:dyDescent="0.25">
      <c r="A94" s="193" t="s">
        <v>31</v>
      </c>
      <c r="B94" s="188">
        <f t="shared" ref="B94:G94" si="12">COUNTIF($J$34:$J$59,B$89)</f>
        <v>0</v>
      </c>
      <c r="C94" s="188">
        <f t="shared" si="12"/>
        <v>0</v>
      </c>
      <c r="D94" s="188">
        <f t="shared" si="12"/>
        <v>0</v>
      </c>
      <c r="E94" s="188">
        <f t="shared" si="12"/>
        <v>0</v>
      </c>
      <c r="F94" s="188">
        <f t="shared" si="12"/>
        <v>0</v>
      </c>
      <c r="G94" s="188">
        <f t="shared" si="12"/>
        <v>0</v>
      </c>
      <c r="H94" s="189">
        <f t="shared" si="7"/>
        <v>0</v>
      </c>
      <c r="J94" s="189">
        <f t="shared" si="9"/>
        <v>0</v>
      </c>
    </row>
    <row r="95" spans="1:10" x14ac:dyDescent="0.25">
      <c r="A95" s="194" t="s">
        <v>32</v>
      </c>
      <c r="B95" s="188">
        <f t="shared" ref="B95:G95" si="13">COUNTIF($S$34:$S$59,B$89)</f>
        <v>6</v>
      </c>
      <c r="C95" s="188">
        <f t="shared" si="13"/>
        <v>7</v>
      </c>
      <c r="D95" s="188">
        <f t="shared" si="13"/>
        <v>0</v>
      </c>
      <c r="E95" s="188">
        <f t="shared" si="13"/>
        <v>0</v>
      </c>
      <c r="F95" s="188">
        <f t="shared" si="13"/>
        <v>3</v>
      </c>
      <c r="G95" s="188">
        <f t="shared" si="13"/>
        <v>0</v>
      </c>
      <c r="H95" s="189">
        <f t="shared" si="7"/>
        <v>16</v>
      </c>
      <c r="J95" s="189">
        <f t="shared" si="9"/>
        <v>10</v>
      </c>
    </row>
    <row r="96" spans="1:10" ht="16.5" thickBot="1" x14ac:dyDescent="0.3">
      <c r="A96" s="195" t="s">
        <v>33</v>
      </c>
      <c r="B96" s="188">
        <f t="shared" ref="B96:G96" si="14">COUNTIF($A$62:$A$87,B$89)</f>
        <v>5</v>
      </c>
      <c r="C96" s="188">
        <f t="shared" si="14"/>
        <v>6</v>
      </c>
      <c r="D96" s="188">
        <f t="shared" si="14"/>
        <v>1</v>
      </c>
      <c r="E96" s="188">
        <f t="shared" si="14"/>
        <v>0</v>
      </c>
      <c r="F96" s="188">
        <f t="shared" si="14"/>
        <v>5</v>
      </c>
      <c r="G96" s="188">
        <f t="shared" si="14"/>
        <v>0</v>
      </c>
      <c r="H96" s="189">
        <f t="shared" si="7"/>
        <v>17</v>
      </c>
      <c r="J96" s="189">
        <f t="shared" si="9"/>
        <v>12</v>
      </c>
    </row>
    <row r="97" spans="1:47" ht="16.5" thickBot="1" x14ac:dyDescent="0.3">
      <c r="A97" s="186" t="s">
        <v>24</v>
      </c>
      <c r="B97" s="196">
        <f t="shared" ref="B97:H97" si="15">SUM(B90:B96)</f>
        <v>19</v>
      </c>
      <c r="C97" s="196">
        <f t="shared" si="15"/>
        <v>33</v>
      </c>
      <c r="D97" s="196">
        <f t="shared" si="15"/>
        <v>1</v>
      </c>
      <c r="E97" s="196">
        <f t="shared" si="15"/>
        <v>0</v>
      </c>
      <c r="F97" s="196">
        <f t="shared" si="15"/>
        <v>8</v>
      </c>
      <c r="G97" s="196">
        <f t="shared" si="15"/>
        <v>0</v>
      </c>
      <c r="H97" s="179">
        <f t="shared" si="15"/>
        <v>61</v>
      </c>
      <c r="J97" s="179">
        <f>SUM(J90:J96)</f>
        <v>42</v>
      </c>
    </row>
    <row r="98" spans="1:47" x14ac:dyDescent="0.25">
      <c r="A98" s="130"/>
    </row>
    <row r="99" spans="1:47" x14ac:dyDescent="0.25">
      <c r="A99" s="130"/>
    </row>
    <row r="100" spans="1:47" x14ac:dyDescent="0.25">
      <c r="A100" s="129" t="s">
        <v>34</v>
      </c>
      <c r="B100" s="129" t="s">
        <v>35</v>
      </c>
      <c r="C100" s="129" t="s">
        <v>36</v>
      </c>
      <c r="D100" s="129" t="s">
        <v>37</v>
      </c>
      <c r="E100" s="129" t="s">
        <v>38</v>
      </c>
      <c r="F100" s="129" t="s">
        <v>39</v>
      </c>
      <c r="G100" s="129" t="s">
        <v>40</v>
      </c>
      <c r="I100" s="129" t="s">
        <v>34</v>
      </c>
      <c r="J100" s="129" t="s">
        <v>35</v>
      </c>
      <c r="K100" s="129" t="s">
        <v>36</v>
      </c>
      <c r="L100" s="129" t="s">
        <v>37</v>
      </c>
      <c r="M100" s="129" t="s">
        <v>38</v>
      </c>
      <c r="N100" s="129" t="s">
        <v>39</v>
      </c>
      <c r="O100" s="129" t="s">
        <v>40</v>
      </c>
      <c r="Q100" s="129" t="s">
        <v>34</v>
      </c>
      <c r="R100" s="129" t="s">
        <v>35</v>
      </c>
      <c r="S100" s="129" t="s">
        <v>36</v>
      </c>
      <c r="T100" s="129" t="s">
        <v>37</v>
      </c>
      <c r="U100" s="129" t="s">
        <v>38</v>
      </c>
      <c r="V100" s="129" t="s">
        <v>39</v>
      </c>
      <c r="W100" s="129" t="s">
        <v>40</v>
      </c>
      <c r="Y100" s="129" t="s">
        <v>34</v>
      </c>
      <c r="Z100" s="129" t="s">
        <v>35</v>
      </c>
      <c r="AA100" s="129" t="s">
        <v>36</v>
      </c>
      <c r="AB100" s="129" t="s">
        <v>37</v>
      </c>
      <c r="AC100" s="129" t="s">
        <v>38</v>
      </c>
      <c r="AD100" s="129" t="s">
        <v>39</v>
      </c>
      <c r="AE100" s="129" t="s">
        <v>40</v>
      </c>
      <c r="AG100" s="129" t="s">
        <v>34</v>
      </c>
      <c r="AH100" s="129" t="s">
        <v>35</v>
      </c>
      <c r="AI100" s="129" t="s">
        <v>36</v>
      </c>
      <c r="AJ100" s="129" t="s">
        <v>37</v>
      </c>
      <c r="AK100" s="129" t="s">
        <v>38</v>
      </c>
      <c r="AL100" s="129" t="s">
        <v>39</v>
      </c>
      <c r="AM100" s="129" t="s">
        <v>40</v>
      </c>
      <c r="AO100" s="129" t="s">
        <v>34</v>
      </c>
      <c r="AP100" s="129" t="s">
        <v>35</v>
      </c>
      <c r="AQ100" s="129" t="s">
        <v>36</v>
      </c>
      <c r="AR100" s="129" t="s">
        <v>37</v>
      </c>
      <c r="AS100" s="129" t="s">
        <v>38</v>
      </c>
      <c r="AT100" s="129" t="s">
        <v>39</v>
      </c>
      <c r="AU100" s="129" t="s">
        <v>40</v>
      </c>
    </row>
    <row r="101" spans="1:47" x14ac:dyDescent="0.25">
      <c r="A101" s="197" t="str">
        <f t="shared" ref="A101:B105" si="16">IF(B5="","",B5)</f>
        <v/>
      </c>
      <c r="B101" s="197" t="str">
        <f t="shared" si="16"/>
        <v/>
      </c>
      <c r="C101" s="198" t="str">
        <f>IF(B5="","",$A$3)</f>
        <v/>
      </c>
      <c r="D101" s="197" t="str">
        <f>IF(A5="","",A5)</f>
        <v/>
      </c>
      <c r="E101" s="197" t="str">
        <f>IF(E5="","",E5)</f>
        <v/>
      </c>
      <c r="F101" s="197" t="str">
        <f>IF(D5="","",D5)</f>
        <v/>
      </c>
      <c r="G101" s="199" t="str">
        <f>IF(G5="","",G5)</f>
        <v/>
      </c>
      <c r="H101" s="200">
        <v>1</v>
      </c>
      <c r="I101" s="197">
        <f t="shared" ref="I101:J106" si="17">IF(K5="","",K5)</f>
        <v>32680</v>
      </c>
      <c r="J101" s="197">
        <f t="shared" si="17"/>
        <v>72790</v>
      </c>
      <c r="K101" s="198">
        <f t="shared" ref="K101:K106" si="18">IF(K5="","",$J$3)</f>
        <v>46020</v>
      </c>
      <c r="L101" s="197" t="str">
        <f t="shared" ref="L101:L106" si="19">IF(J5="","",J5)</f>
        <v>SLC</v>
      </c>
      <c r="M101" s="197" t="str">
        <f t="shared" ref="M101:M106" si="20">IF(N5="","",N5)</f>
        <v>INTEGRITY</v>
      </c>
      <c r="N101" s="197" t="str">
        <f t="shared" ref="N101:N106" si="21">IF(M5="","",M5)</f>
        <v/>
      </c>
      <c r="O101" s="197" t="str">
        <f t="shared" ref="O101:O106" si="22">IF(P5="","",P5)</f>
        <v/>
      </c>
      <c r="P101" s="200"/>
      <c r="Q101" s="197">
        <f t="shared" ref="Q101:R106" si="23">IF(T5="","",T5)</f>
        <v>32690</v>
      </c>
      <c r="R101" s="197">
        <f t="shared" si="23"/>
        <v>72816</v>
      </c>
      <c r="S101" s="198">
        <f t="shared" ref="S101:S106" si="24">IF(T5="","",$S$3)</f>
        <v>46021</v>
      </c>
      <c r="T101" s="197" t="str">
        <f t="shared" ref="T101:T106" si="25">IF(S5="","",S5)</f>
        <v>SLC</v>
      </c>
      <c r="U101" s="197" t="str">
        <f t="shared" ref="U101:U106" si="26">IF(W5="","",W5)</f>
        <v>INTEGRITY</v>
      </c>
      <c r="V101" s="197" t="str">
        <f t="shared" ref="V101:V106" si="27">IF(V5="","",V5)</f>
        <v/>
      </c>
      <c r="W101" s="197" t="str">
        <f t="shared" ref="W101:W106" si="28">IF(Y5="","",Y5)</f>
        <v/>
      </c>
      <c r="X101" s="200"/>
      <c r="Y101" s="197" t="str">
        <f t="shared" ref="Y101:Z108" si="29">IF(B34="","",B34)</f>
        <v/>
      </c>
      <c r="Z101" s="197" t="str">
        <f t="shared" si="29"/>
        <v/>
      </c>
      <c r="AA101" s="198" t="str">
        <f t="shared" ref="AA101:AA108" si="30">IF(B34="","",$A$32)</f>
        <v/>
      </c>
      <c r="AB101" s="197" t="str">
        <f t="shared" ref="AB101:AB108" si="31">IF(A34="","",A34)</f>
        <v/>
      </c>
      <c r="AC101" s="197" t="str">
        <f t="shared" ref="AC101:AC108" si="32">IF(E34="","",E34)</f>
        <v/>
      </c>
      <c r="AD101" s="197" t="str">
        <f t="shared" ref="AD101:AD108" si="33">IF(D34="","",D34)</f>
        <v/>
      </c>
      <c r="AE101" s="197" t="str">
        <f t="shared" ref="AE101:AE108" si="34">IF(G34="","",G34)</f>
        <v/>
      </c>
      <c r="AF101" s="200"/>
      <c r="AG101" s="197" t="str">
        <f t="shared" ref="AG101:AH108" si="35">IF(K34="","",K34)</f>
        <v/>
      </c>
      <c r="AH101" s="197" t="str">
        <f t="shared" si="35"/>
        <v/>
      </c>
      <c r="AI101" s="198" t="str">
        <f t="shared" ref="AI101:AI108" si="36">IF(K34="","",$J$32)</f>
        <v/>
      </c>
      <c r="AJ101" s="197" t="str">
        <f t="shared" ref="AJ101:AJ108" si="37">IF(J34="","",J34)</f>
        <v/>
      </c>
      <c r="AK101" s="197" t="str">
        <f t="shared" ref="AK101:AK108" si="38">IF(N34="","",N34)</f>
        <v/>
      </c>
      <c r="AL101" s="197" t="str">
        <f t="shared" ref="AL101:AL108" si="39">IF(M34="","",M34)</f>
        <v/>
      </c>
      <c r="AM101" s="197" t="str">
        <f t="shared" ref="AM101:AM108" si="40">IF(P34="","",P34)</f>
        <v/>
      </c>
      <c r="AO101" s="197">
        <f t="shared" ref="AO101:AP108" si="41">IF(T34="","",T34)</f>
        <v>32700</v>
      </c>
      <c r="AP101" s="197">
        <f t="shared" si="41"/>
        <v>72809</v>
      </c>
      <c r="AQ101" s="198">
        <f t="shared" ref="AQ101:AQ108" si="42">IF(T34="","",$S$32)</f>
        <v>46024</v>
      </c>
      <c r="AR101" s="197" t="str">
        <f t="shared" ref="AR101:AR108" si="43">IF(S34="","",S34)</f>
        <v>SLC</v>
      </c>
      <c r="AS101" s="197" t="str">
        <f t="shared" ref="AS101:AS108" si="44">IF(W34="","",W34)</f>
        <v>INTEGRITY</v>
      </c>
      <c r="AT101" s="197" t="str">
        <f t="shared" ref="AT101:AT108" si="45">IF(V34="","",V34)</f>
        <v/>
      </c>
      <c r="AU101" s="197" t="str">
        <f t="shared" ref="AU101:AU108" si="46">IF(Y34="","",Y34)</f>
        <v/>
      </c>
    </row>
    <row r="102" spans="1:47" x14ac:dyDescent="0.25">
      <c r="A102" s="197" t="str">
        <f t="shared" si="16"/>
        <v/>
      </c>
      <c r="B102" s="197" t="str">
        <f t="shared" si="16"/>
        <v/>
      </c>
      <c r="C102" s="198" t="str">
        <f>IF(B6="","",$A$3)</f>
        <v/>
      </c>
      <c r="D102" s="197" t="str">
        <f>IF(A6="","",A6)</f>
        <v/>
      </c>
      <c r="E102" s="197" t="str">
        <f>IF(E6="","",E6)</f>
        <v/>
      </c>
      <c r="F102" s="197" t="str">
        <f>IF(D6="","",D6)</f>
        <v/>
      </c>
      <c r="G102" s="197" t="str">
        <f>IF(G6="","",G6)</f>
        <v/>
      </c>
      <c r="H102" s="200">
        <v>2</v>
      </c>
      <c r="I102" s="197">
        <f t="shared" si="17"/>
        <v>32681</v>
      </c>
      <c r="J102" s="197">
        <f t="shared" si="17"/>
        <v>72791</v>
      </c>
      <c r="K102" s="198">
        <f t="shared" si="18"/>
        <v>46020</v>
      </c>
      <c r="L102" s="197" t="str">
        <f t="shared" si="19"/>
        <v>SLC</v>
      </c>
      <c r="M102" s="197" t="str">
        <f t="shared" si="20"/>
        <v>INTEGRITY</v>
      </c>
      <c r="N102" s="197" t="str">
        <f t="shared" si="21"/>
        <v/>
      </c>
      <c r="O102" s="197" t="str">
        <f t="shared" si="22"/>
        <v/>
      </c>
      <c r="P102" s="200"/>
      <c r="Q102" s="197">
        <f t="shared" si="23"/>
        <v>32691</v>
      </c>
      <c r="R102" s="197">
        <f t="shared" si="23"/>
        <v>72818</v>
      </c>
      <c r="S102" s="198">
        <f t="shared" si="24"/>
        <v>46021</v>
      </c>
      <c r="T102" s="197" t="str">
        <f t="shared" si="25"/>
        <v>SLC</v>
      </c>
      <c r="U102" s="197" t="str">
        <f t="shared" si="26"/>
        <v>INTEGRITY</v>
      </c>
      <c r="V102" s="197" t="str">
        <f t="shared" si="27"/>
        <v/>
      </c>
      <c r="W102" s="197" t="str">
        <f t="shared" si="28"/>
        <v/>
      </c>
      <c r="X102" s="200"/>
      <c r="Y102" s="197" t="str">
        <f t="shared" si="29"/>
        <v/>
      </c>
      <c r="Z102" s="197" t="str">
        <f t="shared" si="29"/>
        <v/>
      </c>
      <c r="AA102" s="198" t="str">
        <f t="shared" si="30"/>
        <v/>
      </c>
      <c r="AB102" s="197" t="str">
        <f t="shared" si="31"/>
        <v/>
      </c>
      <c r="AC102" s="197" t="str">
        <f t="shared" si="32"/>
        <v/>
      </c>
      <c r="AD102" s="197" t="str">
        <f t="shared" si="33"/>
        <v/>
      </c>
      <c r="AE102" s="197" t="str">
        <f t="shared" si="34"/>
        <v/>
      </c>
      <c r="AF102" s="200"/>
      <c r="AG102" s="197" t="str">
        <f t="shared" si="35"/>
        <v/>
      </c>
      <c r="AH102" s="197" t="str">
        <f t="shared" si="35"/>
        <v/>
      </c>
      <c r="AI102" s="198" t="str">
        <f t="shared" si="36"/>
        <v/>
      </c>
      <c r="AJ102" s="197" t="str">
        <f t="shared" si="37"/>
        <v/>
      </c>
      <c r="AK102" s="197" t="str">
        <f t="shared" si="38"/>
        <v/>
      </c>
      <c r="AL102" s="197" t="str">
        <f t="shared" si="39"/>
        <v/>
      </c>
      <c r="AM102" s="197" t="str">
        <f t="shared" si="40"/>
        <v/>
      </c>
      <c r="AO102" s="197">
        <f t="shared" si="41"/>
        <v>32701</v>
      </c>
      <c r="AP102" s="197">
        <f t="shared" si="41"/>
        <v>72810</v>
      </c>
      <c r="AQ102" s="198">
        <f t="shared" si="42"/>
        <v>46024</v>
      </c>
      <c r="AR102" s="197" t="str">
        <f t="shared" si="43"/>
        <v>SLC</v>
      </c>
      <c r="AS102" s="197" t="str">
        <f t="shared" si="44"/>
        <v>INTEGRITY</v>
      </c>
      <c r="AT102" s="197" t="str">
        <f t="shared" si="45"/>
        <v/>
      </c>
      <c r="AU102" s="197" t="str">
        <f t="shared" si="46"/>
        <v/>
      </c>
    </row>
    <row r="103" spans="1:47" x14ac:dyDescent="0.25">
      <c r="A103" s="197" t="str">
        <f t="shared" si="16"/>
        <v/>
      </c>
      <c r="B103" s="197" t="str">
        <f t="shared" si="16"/>
        <v/>
      </c>
      <c r="C103" s="198" t="str">
        <f>IF(B7="","",$A$3)</f>
        <v/>
      </c>
      <c r="D103" s="197" t="str">
        <f>IF(A7="","",A7)</f>
        <v/>
      </c>
      <c r="E103" s="197" t="str">
        <f>IF(E7="","",E7)</f>
        <v/>
      </c>
      <c r="F103" s="197" t="str">
        <f>IF(D7="","",D7)</f>
        <v/>
      </c>
      <c r="G103" s="197" t="str">
        <f>IF(G7="","",G7)</f>
        <v/>
      </c>
      <c r="H103" s="200">
        <v>3</v>
      </c>
      <c r="I103" s="197">
        <f t="shared" si="17"/>
        <v>32682</v>
      </c>
      <c r="J103" s="197">
        <f t="shared" si="17"/>
        <v>72792</v>
      </c>
      <c r="K103" s="198">
        <f t="shared" si="18"/>
        <v>46020</v>
      </c>
      <c r="L103" s="197" t="str">
        <f t="shared" si="19"/>
        <v>SLC</v>
      </c>
      <c r="M103" s="197" t="str">
        <f t="shared" si="20"/>
        <v>INTEGRITY</v>
      </c>
      <c r="N103" s="197" t="str">
        <f t="shared" si="21"/>
        <v/>
      </c>
      <c r="O103" s="197" t="str">
        <f t="shared" si="22"/>
        <v/>
      </c>
      <c r="P103" s="200"/>
      <c r="Q103" s="197">
        <f t="shared" si="23"/>
        <v>32692</v>
      </c>
      <c r="R103" s="197">
        <f t="shared" si="23"/>
        <v>72819</v>
      </c>
      <c r="S103" s="198">
        <f t="shared" si="24"/>
        <v>46021</v>
      </c>
      <c r="T103" s="197" t="str">
        <f t="shared" si="25"/>
        <v>SLC</v>
      </c>
      <c r="U103" s="197" t="str">
        <f t="shared" si="26"/>
        <v>SAUER</v>
      </c>
      <c r="V103" s="197" t="str">
        <f t="shared" si="27"/>
        <v/>
      </c>
      <c r="W103" s="197" t="str">
        <f t="shared" si="28"/>
        <v/>
      </c>
      <c r="X103" s="200"/>
      <c r="Y103" s="197" t="str">
        <f t="shared" si="29"/>
        <v/>
      </c>
      <c r="Z103" s="197" t="str">
        <f t="shared" si="29"/>
        <v/>
      </c>
      <c r="AA103" s="198" t="str">
        <f t="shared" si="30"/>
        <v/>
      </c>
      <c r="AB103" s="197" t="str">
        <f t="shared" si="31"/>
        <v/>
      </c>
      <c r="AC103" s="197" t="str">
        <f t="shared" si="32"/>
        <v/>
      </c>
      <c r="AD103" s="197" t="str">
        <f t="shared" si="33"/>
        <v/>
      </c>
      <c r="AE103" s="197" t="str">
        <f t="shared" si="34"/>
        <v/>
      </c>
      <c r="AF103" s="200"/>
      <c r="AG103" s="197" t="str">
        <f t="shared" si="35"/>
        <v/>
      </c>
      <c r="AH103" s="197" t="str">
        <f t="shared" si="35"/>
        <v/>
      </c>
      <c r="AI103" s="198" t="str">
        <f t="shared" si="36"/>
        <v/>
      </c>
      <c r="AJ103" s="197" t="str">
        <f t="shared" si="37"/>
        <v/>
      </c>
      <c r="AK103" s="197" t="str">
        <f t="shared" si="38"/>
        <v/>
      </c>
      <c r="AL103" s="197" t="str">
        <f t="shared" si="39"/>
        <v/>
      </c>
      <c r="AM103" s="197" t="str">
        <f t="shared" si="40"/>
        <v/>
      </c>
      <c r="AO103" s="197">
        <f t="shared" si="41"/>
        <v>32702</v>
      </c>
      <c r="AP103" s="197">
        <f t="shared" si="41"/>
        <v>72811</v>
      </c>
      <c r="AQ103" s="198">
        <f t="shared" si="42"/>
        <v>46024</v>
      </c>
      <c r="AR103" s="197" t="str">
        <f t="shared" si="43"/>
        <v>SLC</v>
      </c>
      <c r="AS103" s="197" t="str">
        <f t="shared" si="44"/>
        <v>SAUER</v>
      </c>
      <c r="AT103" s="197" t="str">
        <f t="shared" si="45"/>
        <v/>
      </c>
      <c r="AU103" s="197" t="str">
        <f t="shared" si="46"/>
        <v/>
      </c>
    </row>
    <row r="104" spans="1:47" x14ac:dyDescent="0.25">
      <c r="A104" s="197" t="str">
        <f t="shared" si="16"/>
        <v/>
      </c>
      <c r="B104" s="197" t="str">
        <f t="shared" si="16"/>
        <v/>
      </c>
      <c r="C104" s="198" t="str">
        <f>IF(B8="","",$A$3)</f>
        <v/>
      </c>
      <c r="D104" s="197" t="str">
        <f>IF(A8="","",A8)</f>
        <v/>
      </c>
      <c r="E104" s="197" t="str">
        <f>IF(E8="","",E8)</f>
        <v/>
      </c>
      <c r="F104" s="197" t="str">
        <f>IF(D8="","",D8)</f>
        <v/>
      </c>
      <c r="G104" s="197" t="str">
        <f>IF(G8="","",G8)</f>
        <v/>
      </c>
      <c r="H104" s="200">
        <v>4</v>
      </c>
      <c r="I104" s="197">
        <f t="shared" si="17"/>
        <v>32683</v>
      </c>
      <c r="J104" s="197">
        <f t="shared" si="17"/>
        <v>72793</v>
      </c>
      <c r="K104" s="198">
        <f t="shared" si="18"/>
        <v>46020</v>
      </c>
      <c r="L104" s="197" t="str">
        <f t="shared" si="19"/>
        <v>SLC</v>
      </c>
      <c r="M104" s="197" t="str">
        <f t="shared" si="20"/>
        <v>SUNRISE</v>
      </c>
      <c r="N104" s="197" t="str">
        <f t="shared" si="21"/>
        <v/>
      </c>
      <c r="O104" s="197" t="str">
        <f t="shared" si="22"/>
        <v/>
      </c>
      <c r="P104" s="200"/>
      <c r="Q104" s="197">
        <f t="shared" si="23"/>
        <v>32693</v>
      </c>
      <c r="R104" s="197">
        <f t="shared" si="23"/>
        <v>72820</v>
      </c>
      <c r="S104" s="198">
        <f t="shared" si="24"/>
        <v>46021</v>
      </c>
      <c r="T104" s="197" t="str">
        <f t="shared" si="25"/>
        <v>SLC</v>
      </c>
      <c r="U104" s="197" t="str">
        <f t="shared" si="26"/>
        <v>SAUER</v>
      </c>
      <c r="V104" s="197" t="str">
        <f t="shared" si="27"/>
        <v/>
      </c>
      <c r="W104" s="197" t="str">
        <f t="shared" si="28"/>
        <v/>
      </c>
      <c r="X104" s="200"/>
      <c r="Y104" s="197" t="str">
        <f t="shared" si="29"/>
        <v/>
      </c>
      <c r="Z104" s="197" t="str">
        <f t="shared" si="29"/>
        <v/>
      </c>
      <c r="AA104" s="198" t="str">
        <f t="shared" si="30"/>
        <v/>
      </c>
      <c r="AB104" s="197" t="str">
        <f t="shared" si="31"/>
        <v/>
      </c>
      <c r="AC104" s="197" t="str">
        <f t="shared" si="32"/>
        <v/>
      </c>
      <c r="AD104" s="197" t="str">
        <f t="shared" si="33"/>
        <v/>
      </c>
      <c r="AE104" s="197" t="str">
        <f t="shared" si="34"/>
        <v/>
      </c>
      <c r="AF104" s="200"/>
      <c r="AG104" s="197" t="str">
        <f t="shared" si="35"/>
        <v/>
      </c>
      <c r="AH104" s="197" t="str">
        <f t="shared" si="35"/>
        <v/>
      </c>
      <c r="AI104" s="198" t="str">
        <f t="shared" si="36"/>
        <v/>
      </c>
      <c r="AJ104" s="197" t="str">
        <f t="shared" si="37"/>
        <v/>
      </c>
      <c r="AK104" s="197" t="str">
        <f t="shared" si="38"/>
        <v/>
      </c>
      <c r="AL104" s="197" t="str">
        <f t="shared" si="39"/>
        <v/>
      </c>
      <c r="AM104" s="197" t="str">
        <f t="shared" si="40"/>
        <v/>
      </c>
      <c r="AO104" s="197">
        <f t="shared" si="41"/>
        <v>32703</v>
      </c>
      <c r="AP104" s="197">
        <f t="shared" si="41"/>
        <v>72812</v>
      </c>
      <c r="AQ104" s="198">
        <f t="shared" si="42"/>
        <v>46024</v>
      </c>
      <c r="AR104" s="197" t="str">
        <f t="shared" si="43"/>
        <v>SLC</v>
      </c>
      <c r="AS104" s="197" t="str">
        <f t="shared" si="44"/>
        <v>SUNRISE</v>
      </c>
      <c r="AT104" s="197" t="str">
        <f t="shared" si="45"/>
        <v/>
      </c>
      <c r="AU104" s="197" t="str">
        <f t="shared" si="46"/>
        <v/>
      </c>
    </row>
    <row r="105" spans="1:47" x14ac:dyDescent="0.25">
      <c r="A105" s="197" t="str">
        <f t="shared" si="16"/>
        <v/>
      </c>
      <c r="B105" s="197" t="str">
        <f t="shared" si="16"/>
        <v/>
      </c>
      <c r="C105" s="198" t="str">
        <f>IF(B9="","",$A$3)</f>
        <v/>
      </c>
      <c r="D105" s="197" t="str">
        <f>IF(A9="","",A9)</f>
        <v/>
      </c>
      <c r="E105" s="197" t="str">
        <f>IF(E9="","",E9)</f>
        <v/>
      </c>
      <c r="F105" s="197" t="str">
        <f>IF(D9="","",D9)</f>
        <v/>
      </c>
      <c r="G105" s="197" t="str">
        <f>IF(G9="","",G9)</f>
        <v/>
      </c>
      <c r="H105" s="200">
        <v>5</v>
      </c>
      <c r="I105" s="197">
        <f t="shared" si="17"/>
        <v>32684</v>
      </c>
      <c r="J105" s="197">
        <f t="shared" si="17"/>
        <v>72794</v>
      </c>
      <c r="K105" s="198">
        <f t="shared" si="18"/>
        <v>46020</v>
      </c>
      <c r="L105" s="197" t="str">
        <f t="shared" si="19"/>
        <v>SLC</v>
      </c>
      <c r="M105" s="197" t="str">
        <f t="shared" si="20"/>
        <v>SUNRISE</v>
      </c>
      <c r="N105" s="197" t="str">
        <f t="shared" si="21"/>
        <v/>
      </c>
      <c r="O105" s="197" t="str">
        <f t="shared" si="22"/>
        <v/>
      </c>
      <c r="P105" s="200"/>
      <c r="Q105" s="197">
        <f t="shared" si="23"/>
        <v>32694</v>
      </c>
      <c r="R105" s="197">
        <f t="shared" si="23"/>
        <v>72821</v>
      </c>
      <c r="S105" s="198">
        <f t="shared" si="24"/>
        <v>46021</v>
      </c>
      <c r="T105" s="197" t="str">
        <f t="shared" si="25"/>
        <v>SLC</v>
      </c>
      <c r="U105" s="197" t="str">
        <f t="shared" si="26"/>
        <v>SUNRISE</v>
      </c>
      <c r="V105" s="197" t="str">
        <f t="shared" si="27"/>
        <v/>
      </c>
      <c r="W105" s="197" t="str">
        <f t="shared" si="28"/>
        <v/>
      </c>
      <c r="X105" s="200"/>
      <c r="Y105" s="197" t="str">
        <f t="shared" si="29"/>
        <v/>
      </c>
      <c r="Z105" s="197" t="str">
        <f t="shared" si="29"/>
        <v/>
      </c>
      <c r="AA105" s="198" t="str">
        <f t="shared" si="30"/>
        <v/>
      </c>
      <c r="AB105" s="197" t="str">
        <f t="shared" si="31"/>
        <v/>
      </c>
      <c r="AC105" s="197" t="str">
        <f t="shared" si="32"/>
        <v/>
      </c>
      <c r="AD105" s="197" t="str">
        <f t="shared" si="33"/>
        <v/>
      </c>
      <c r="AE105" s="197" t="str">
        <f t="shared" si="34"/>
        <v/>
      </c>
      <c r="AF105" s="200"/>
      <c r="AG105" s="197" t="str">
        <f t="shared" si="35"/>
        <v/>
      </c>
      <c r="AH105" s="197" t="str">
        <f t="shared" si="35"/>
        <v/>
      </c>
      <c r="AI105" s="198" t="str">
        <f t="shared" si="36"/>
        <v/>
      </c>
      <c r="AJ105" s="197" t="str">
        <f t="shared" si="37"/>
        <v/>
      </c>
      <c r="AK105" s="197" t="str">
        <f t="shared" si="38"/>
        <v/>
      </c>
      <c r="AL105" s="197" t="str">
        <f t="shared" si="39"/>
        <v/>
      </c>
      <c r="AM105" s="197" t="str">
        <f t="shared" si="40"/>
        <v/>
      </c>
      <c r="AO105" s="197">
        <f t="shared" si="41"/>
        <v>32704</v>
      </c>
      <c r="AP105" s="197">
        <f t="shared" si="41"/>
        <v>72813</v>
      </c>
      <c r="AQ105" s="198">
        <f t="shared" si="42"/>
        <v>46024</v>
      </c>
      <c r="AR105" s="197" t="str">
        <f t="shared" si="43"/>
        <v>SLC</v>
      </c>
      <c r="AS105" s="197" t="str">
        <f t="shared" si="44"/>
        <v>HANDY</v>
      </c>
      <c r="AT105" s="197" t="str">
        <f t="shared" si="45"/>
        <v/>
      </c>
      <c r="AU105" s="197" t="str">
        <f t="shared" si="46"/>
        <v/>
      </c>
    </row>
    <row r="106" spans="1:47" x14ac:dyDescent="0.25">
      <c r="A106" s="197" t="str">
        <f t="shared" ref="A106:B115" si="47">IF(B14="","",B14)</f>
        <v/>
      </c>
      <c r="B106" s="197" t="str">
        <f t="shared" si="47"/>
        <v/>
      </c>
      <c r="C106" s="198" t="str">
        <f t="shared" ref="C106:C115" si="48">IF(F14="","",F14)</f>
        <v/>
      </c>
      <c r="D106" s="197" t="str">
        <f t="shared" ref="D106:D115" si="49">IF(A14="","",A14)</f>
        <v/>
      </c>
      <c r="E106" s="197" t="str">
        <f t="shared" ref="E106:E115" si="50">IF(E14="","",E14)</f>
        <v/>
      </c>
      <c r="F106" s="197" t="str">
        <f t="shared" ref="F106:F115" si="51">IF(D14="","",D14)</f>
        <v/>
      </c>
      <c r="G106" s="197" t="str">
        <f t="shared" ref="G106:G115" si="52">IF(C14="","",C14)</f>
        <v/>
      </c>
      <c r="H106" s="200">
        <v>6</v>
      </c>
      <c r="I106" s="197">
        <f t="shared" si="17"/>
        <v>32685</v>
      </c>
      <c r="J106" s="197">
        <f t="shared" si="17"/>
        <v>72795</v>
      </c>
      <c r="K106" s="198">
        <f t="shared" si="18"/>
        <v>46020</v>
      </c>
      <c r="L106" s="197" t="str">
        <f t="shared" si="19"/>
        <v>SLC</v>
      </c>
      <c r="M106" s="197" t="str">
        <f t="shared" si="20"/>
        <v>HANDY</v>
      </c>
      <c r="N106" s="197" t="str">
        <f t="shared" si="21"/>
        <v/>
      </c>
      <c r="O106" s="197" t="str">
        <f t="shared" si="22"/>
        <v/>
      </c>
      <c r="P106" s="200"/>
      <c r="Q106" s="197">
        <f t="shared" si="23"/>
        <v>32695</v>
      </c>
      <c r="R106" s="197">
        <f t="shared" si="23"/>
        <v>72822</v>
      </c>
      <c r="S106" s="198">
        <f t="shared" si="24"/>
        <v>46021</v>
      </c>
      <c r="T106" s="197" t="str">
        <f t="shared" si="25"/>
        <v>SLC</v>
      </c>
      <c r="U106" s="197" t="str">
        <f t="shared" si="26"/>
        <v>SUNRISE</v>
      </c>
      <c r="V106" s="197" t="str">
        <f t="shared" si="27"/>
        <v/>
      </c>
      <c r="W106" s="197" t="str">
        <f t="shared" si="28"/>
        <v/>
      </c>
      <c r="X106" s="200"/>
      <c r="Y106" s="197" t="str">
        <f t="shared" si="29"/>
        <v/>
      </c>
      <c r="Z106" s="197" t="str">
        <f t="shared" si="29"/>
        <v/>
      </c>
      <c r="AA106" s="198" t="str">
        <f t="shared" si="30"/>
        <v/>
      </c>
      <c r="AB106" s="197" t="str">
        <f t="shared" si="31"/>
        <v/>
      </c>
      <c r="AC106" s="197" t="str">
        <f t="shared" si="32"/>
        <v/>
      </c>
      <c r="AD106" s="197" t="str">
        <f t="shared" si="33"/>
        <v/>
      </c>
      <c r="AE106" s="197" t="str">
        <f t="shared" si="34"/>
        <v/>
      </c>
      <c r="AF106" s="200"/>
      <c r="AG106" s="197" t="str">
        <f t="shared" si="35"/>
        <v/>
      </c>
      <c r="AH106" s="197" t="str">
        <f t="shared" si="35"/>
        <v/>
      </c>
      <c r="AI106" s="198" t="str">
        <f t="shared" si="36"/>
        <v/>
      </c>
      <c r="AJ106" s="197" t="str">
        <f t="shared" si="37"/>
        <v/>
      </c>
      <c r="AK106" s="197" t="str">
        <f t="shared" si="38"/>
        <v/>
      </c>
      <c r="AL106" s="197" t="str">
        <f t="shared" si="39"/>
        <v/>
      </c>
      <c r="AM106" s="197" t="str">
        <f t="shared" si="40"/>
        <v/>
      </c>
      <c r="AO106" s="197">
        <f t="shared" si="41"/>
        <v>32705</v>
      </c>
      <c r="AP106" s="197">
        <f t="shared" si="41"/>
        <v>72814</v>
      </c>
      <c r="AQ106" s="198">
        <f t="shared" si="42"/>
        <v>46024</v>
      </c>
      <c r="AR106" s="197" t="str">
        <f t="shared" si="43"/>
        <v>SLC</v>
      </c>
      <c r="AS106" s="197" t="str">
        <f t="shared" si="44"/>
        <v>HANDY</v>
      </c>
      <c r="AT106" s="197" t="str">
        <f t="shared" si="45"/>
        <v/>
      </c>
      <c r="AU106" s="197" t="str">
        <f t="shared" si="46"/>
        <v/>
      </c>
    </row>
    <row r="107" spans="1:47" x14ac:dyDescent="0.25">
      <c r="A107" s="197" t="str">
        <f t="shared" si="47"/>
        <v/>
      </c>
      <c r="B107" s="197" t="str">
        <f t="shared" si="47"/>
        <v/>
      </c>
      <c r="C107" s="198" t="str">
        <f t="shared" si="48"/>
        <v/>
      </c>
      <c r="D107" s="197" t="str">
        <f t="shared" si="49"/>
        <v/>
      </c>
      <c r="E107" s="197" t="str">
        <f t="shared" si="50"/>
        <v/>
      </c>
      <c r="F107" s="197" t="str">
        <f t="shared" si="51"/>
        <v/>
      </c>
      <c r="G107" s="197" t="str">
        <f t="shared" si="52"/>
        <v/>
      </c>
      <c r="H107" s="200">
        <v>7</v>
      </c>
      <c r="I107" s="197">
        <f t="shared" ref="I107:J117" si="53">IF(K13="","",K13)</f>
        <v>32688</v>
      </c>
      <c r="J107" s="197">
        <f t="shared" si="53"/>
        <v>72827</v>
      </c>
      <c r="K107" s="198">
        <f t="shared" ref="K107:K117" si="54">IF(K13="","",$J$3)</f>
        <v>46020</v>
      </c>
      <c r="L107" s="197" t="str">
        <f t="shared" ref="L107:L117" si="55">IF(J13="","",J13)</f>
        <v>SLC</v>
      </c>
      <c r="M107" s="197" t="str">
        <f t="shared" ref="M107:M117" si="56">IF(N13="","",N13)</f>
        <v>MAY</v>
      </c>
      <c r="N107" s="197" t="str">
        <f t="shared" ref="N107:N117" si="57">IF(M13="","",M13)</f>
        <v/>
      </c>
      <c r="O107" s="197" t="str">
        <f t="shared" ref="O107:O117" si="58">IF(P13="","",P13)</f>
        <v/>
      </c>
      <c r="P107" s="200"/>
      <c r="Q107" s="197">
        <f t="shared" ref="Q107:R117" si="59">IF(T13="","",T13)</f>
        <v>32698</v>
      </c>
      <c r="R107" s="197">
        <f t="shared" si="59"/>
        <v>72825</v>
      </c>
      <c r="S107" s="198">
        <f t="shared" ref="S107:S117" si="60">IF(T13="","",$S$3)</f>
        <v>46021</v>
      </c>
      <c r="T107" s="197" t="str">
        <f t="shared" ref="T107:T117" si="61">IF(S13="","",S13)</f>
        <v>SLC</v>
      </c>
      <c r="U107" s="197" t="str">
        <f t="shared" ref="U107:U117" si="62">IF(W13="","",W13)</f>
        <v>HANDY</v>
      </c>
      <c r="V107" s="197" t="str">
        <f t="shared" ref="V107:V117" si="63">IF(V13="","",V13)</f>
        <v/>
      </c>
      <c r="W107" s="197" t="str">
        <f t="shared" ref="W107:W117" si="64">IF(Y13="","",Y13)</f>
        <v/>
      </c>
      <c r="X107" s="200"/>
      <c r="Y107" s="197" t="str">
        <f t="shared" si="29"/>
        <v/>
      </c>
      <c r="Z107" s="197" t="str">
        <f t="shared" si="29"/>
        <v/>
      </c>
      <c r="AA107" s="198" t="str">
        <f t="shared" si="30"/>
        <v/>
      </c>
      <c r="AB107" s="197" t="str">
        <f t="shared" si="31"/>
        <v/>
      </c>
      <c r="AC107" s="197" t="str">
        <f t="shared" si="32"/>
        <v/>
      </c>
      <c r="AD107" s="197" t="str">
        <f t="shared" si="33"/>
        <v/>
      </c>
      <c r="AE107" s="197" t="str">
        <f t="shared" si="34"/>
        <v/>
      </c>
      <c r="AF107" s="200"/>
      <c r="AG107" s="197" t="str">
        <f t="shared" si="35"/>
        <v/>
      </c>
      <c r="AH107" s="197" t="str">
        <f t="shared" si="35"/>
        <v/>
      </c>
      <c r="AI107" s="198" t="str">
        <f t="shared" si="36"/>
        <v/>
      </c>
      <c r="AJ107" s="197" t="str">
        <f t="shared" si="37"/>
        <v/>
      </c>
      <c r="AK107" s="197" t="str">
        <f t="shared" si="38"/>
        <v/>
      </c>
      <c r="AL107" s="197" t="str">
        <f t="shared" si="39"/>
        <v/>
      </c>
      <c r="AM107" s="197" t="str">
        <f t="shared" si="40"/>
        <v/>
      </c>
      <c r="AO107" s="197">
        <f t="shared" si="41"/>
        <v>32706</v>
      </c>
      <c r="AP107" s="197">
        <f t="shared" si="41"/>
        <v>72815</v>
      </c>
      <c r="AQ107" s="198">
        <f t="shared" si="42"/>
        <v>46024</v>
      </c>
      <c r="AR107" s="197" t="str">
        <f t="shared" si="43"/>
        <v>SLC</v>
      </c>
      <c r="AS107" s="197" t="str">
        <f t="shared" si="44"/>
        <v>IDEAL</v>
      </c>
      <c r="AT107" s="197" t="str">
        <f t="shared" si="45"/>
        <v/>
      </c>
      <c r="AU107" s="197" t="str">
        <f t="shared" si="46"/>
        <v/>
      </c>
    </row>
    <row r="108" spans="1:47" x14ac:dyDescent="0.25">
      <c r="A108" s="197" t="str">
        <f t="shared" si="47"/>
        <v/>
      </c>
      <c r="B108" s="197" t="str">
        <f t="shared" si="47"/>
        <v/>
      </c>
      <c r="C108" s="198" t="str">
        <f t="shared" si="48"/>
        <v/>
      </c>
      <c r="D108" s="197" t="str">
        <f t="shared" si="49"/>
        <v/>
      </c>
      <c r="E108" s="197" t="str">
        <f t="shared" si="50"/>
        <v/>
      </c>
      <c r="F108" s="197" t="str">
        <f t="shared" si="51"/>
        <v/>
      </c>
      <c r="G108" s="197" t="str">
        <f t="shared" si="52"/>
        <v/>
      </c>
      <c r="H108" s="200">
        <v>8</v>
      </c>
      <c r="I108" s="197">
        <f t="shared" si="53"/>
        <v>32689</v>
      </c>
      <c r="J108" s="197">
        <f t="shared" si="53"/>
        <v>72828</v>
      </c>
      <c r="K108" s="198">
        <f t="shared" si="54"/>
        <v>46020</v>
      </c>
      <c r="L108" s="197" t="str">
        <f t="shared" si="55"/>
        <v>SLC</v>
      </c>
      <c r="M108" s="197" t="str">
        <f t="shared" si="56"/>
        <v>IDEAL</v>
      </c>
      <c r="N108" s="197" t="str">
        <f t="shared" si="57"/>
        <v/>
      </c>
      <c r="O108" s="197" t="str">
        <f t="shared" si="58"/>
        <v/>
      </c>
      <c r="P108" s="200"/>
      <c r="Q108" s="197">
        <f t="shared" si="59"/>
        <v>32699</v>
      </c>
      <c r="R108" s="197">
        <f t="shared" si="59"/>
        <v>72826</v>
      </c>
      <c r="S108" s="198">
        <f t="shared" si="60"/>
        <v>46021</v>
      </c>
      <c r="T108" s="197" t="str">
        <f t="shared" si="61"/>
        <v>SLC</v>
      </c>
      <c r="U108" s="197" t="str">
        <f t="shared" si="62"/>
        <v>IDEAL</v>
      </c>
      <c r="V108" s="197" t="str">
        <f t="shared" si="63"/>
        <v/>
      </c>
      <c r="W108" s="197" t="str">
        <f t="shared" si="64"/>
        <v/>
      </c>
      <c r="X108" s="200"/>
      <c r="Y108" s="197" t="str">
        <f t="shared" si="29"/>
        <v/>
      </c>
      <c r="Z108" s="197" t="str">
        <f t="shared" si="29"/>
        <v/>
      </c>
      <c r="AA108" s="198" t="str">
        <f t="shared" si="30"/>
        <v/>
      </c>
      <c r="AB108" s="197" t="str">
        <f t="shared" si="31"/>
        <v/>
      </c>
      <c r="AC108" s="197" t="str">
        <f t="shared" si="32"/>
        <v/>
      </c>
      <c r="AD108" s="197" t="str">
        <f t="shared" si="33"/>
        <v/>
      </c>
      <c r="AE108" s="197" t="str">
        <f t="shared" si="34"/>
        <v/>
      </c>
      <c r="AF108" s="200"/>
      <c r="AG108" s="197" t="str">
        <f t="shared" si="35"/>
        <v/>
      </c>
      <c r="AH108" s="197" t="str">
        <f t="shared" si="35"/>
        <v/>
      </c>
      <c r="AI108" s="198" t="str">
        <f t="shared" si="36"/>
        <v/>
      </c>
      <c r="AJ108" s="197" t="str">
        <f t="shared" si="37"/>
        <v/>
      </c>
      <c r="AK108" s="197" t="str">
        <f t="shared" si="38"/>
        <v/>
      </c>
      <c r="AL108" s="197" t="str">
        <f t="shared" si="39"/>
        <v/>
      </c>
      <c r="AM108" s="197" t="str">
        <f t="shared" si="40"/>
        <v/>
      </c>
      <c r="AO108" s="197">
        <f t="shared" si="41"/>
        <v>31974</v>
      </c>
      <c r="AP108" s="197">
        <f t="shared" si="41"/>
        <v>4501339134</v>
      </c>
      <c r="AQ108" s="198">
        <f t="shared" si="42"/>
        <v>46024</v>
      </c>
      <c r="AR108" s="197" t="str">
        <f t="shared" si="43"/>
        <v>IDF</v>
      </c>
      <c r="AS108" s="197" t="str">
        <f t="shared" si="44"/>
        <v/>
      </c>
      <c r="AT108" s="197" t="str">
        <f t="shared" si="45"/>
        <v/>
      </c>
      <c r="AU108" s="197" t="str">
        <f t="shared" si="46"/>
        <v/>
      </c>
    </row>
    <row r="109" spans="1:47" x14ac:dyDescent="0.25">
      <c r="A109" s="197" t="str">
        <f t="shared" si="47"/>
        <v/>
      </c>
      <c r="B109" s="197" t="str">
        <f t="shared" si="47"/>
        <v/>
      </c>
      <c r="C109" s="198" t="str">
        <f t="shared" si="48"/>
        <v/>
      </c>
      <c r="D109" s="197" t="str">
        <f t="shared" si="49"/>
        <v/>
      </c>
      <c r="E109" s="197" t="str">
        <f t="shared" si="50"/>
        <v/>
      </c>
      <c r="F109" s="197" t="str">
        <f t="shared" si="51"/>
        <v/>
      </c>
      <c r="G109" s="197" t="str">
        <f t="shared" si="52"/>
        <v/>
      </c>
      <c r="H109" s="200">
        <v>9</v>
      </c>
      <c r="I109" s="197" t="str">
        <f t="shared" si="53"/>
        <v/>
      </c>
      <c r="J109" s="197" t="str">
        <f t="shared" si="53"/>
        <v/>
      </c>
      <c r="K109" s="198" t="str">
        <f t="shared" si="54"/>
        <v/>
      </c>
      <c r="L109" s="197" t="str">
        <f t="shared" si="55"/>
        <v/>
      </c>
      <c r="M109" s="197" t="str">
        <f t="shared" si="56"/>
        <v/>
      </c>
      <c r="N109" s="197" t="str">
        <f t="shared" si="57"/>
        <v/>
      </c>
      <c r="O109" s="197" t="str">
        <f t="shared" si="58"/>
        <v/>
      </c>
      <c r="P109" s="200"/>
      <c r="Q109" s="197" t="str">
        <f t="shared" si="59"/>
        <v/>
      </c>
      <c r="R109" s="197" t="str">
        <f t="shared" si="59"/>
        <v/>
      </c>
      <c r="S109" s="198" t="str">
        <f t="shared" si="60"/>
        <v/>
      </c>
      <c r="T109" s="197" t="str">
        <f t="shared" si="61"/>
        <v/>
      </c>
      <c r="U109" s="197" t="str">
        <f t="shared" si="62"/>
        <v/>
      </c>
      <c r="V109" s="197" t="str">
        <f t="shared" si="63"/>
        <v/>
      </c>
      <c r="W109" s="197" t="str">
        <f t="shared" si="64"/>
        <v/>
      </c>
      <c r="X109" s="200"/>
      <c r="Y109" s="197" t="str">
        <f t="shared" ref="Y109:Z122" si="65">IF(B44="","",B44)</f>
        <v/>
      </c>
      <c r="Z109" s="197" t="str">
        <f t="shared" si="65"/>
        <v/>
      </c>
      <c r="AA109" s="198" t="str">
        <f t="shared" ref="AA109:AA122" si="66">IF(B44="","",$A$32)</f>
        <v/>
      </c>
      <c r="AB109" s="197" t="str">
        <f t="shared" ref="AB109:AB122" si="67">IF(A44="","",A44)</f>
        <v/>
      </c>
      <c r="AC109" s="197" t="str">
        <f t="shared" ref="AC109:AC122" si="68">IF(E44="","",E44)</f>
        <v/>
      </c>
      <c r="AD109" s="197" t="str">
        <f t="shared" ref="AD109:AD122" si="69">IF(D44="","",D44)</f>
        <v/>
      </c>
      <c r="AE109" s="197" t="str">
        <f t="shared" ref="AE109:AE122" si="70">IF(G44="","",G44)</f>
        <v/>
      </c>
      <c r="AF109" s="200"/>
      <c r="AG109" s="197" t="str">
        <f t="shared" ref="AG109:AH122" si="71">IF(K44="","",K44)</f>
        <v/>
      </c>
      <c r="AH109" s="197" t="str">
        <f t="shared" si="71"/>
        <v/>
      </c>
      <c r="AI109" s="198" t="str">
        <f t="shared" ref="AI109:AI122" si="72">IF(K44="","",$J$32)</f>
        <v/>
      </c>
      <c r="AJ109" s="197" t="str">
        <f t="shared" ref="AJ109:AJ122" si="73">IF(J44="","",J44)</f>
        <v/>
      </c>
      <c r="AK109" s="197" t="str">
        <f t="shared" ref="AK109:AK122" si="74">IF(N44="","",N44)</f>
        <v/>
      </c>
      <c r="AL109" s="197" t="str">
        <f t="shared" ref="AL109:AL122" si="75">IF(M44="","",M44)</f>
        <v/>
      </c>
      <c r="AM109" s="197" t="str">
        <f t="shared" ref="AM109:AM122" si="76">IF(P44="","",P44)</f>
        <v/>
      </c>
      <c r="AO109" s="197" t="str">
        <f t="shared" ref="AO109:AP122" si="77">IF(T44="","",T44)</f>
        <v/>
      </c>
      <c r="AP109" s="197" t="str">
        <f t="shared" si="77"/>
        <v/>
      </c>
      <c r="AQ109" s="198" t="str">
        <f t="shared" ref="AQ109:AQ122" si="78">IF(T44="","",$S$32)</f>
        <v/>
      </c>
      <c r="AR109" s="197" t="str">
        <f t="shared" ref="AR109:AR122" si="79">IF(S44="","",S44)</f>
        <v/>
      </c>
      <c r="AS109" s="197" t="str">
        <f t="shared" ref="AS109:AS122" si="80">IF(W44="","",W44)</f>
        <v/>
      </c>
      <c r="AT109" s="197" t="str">
        <f t="shared" ref="AT109:AT122" si="81">IF(V44="","",V44)</f>
        <v/>
      </c>
      <c r="AU109" s="197" t="str">
        <f t="shared" ref="AU109:AU122" si="82">IF(Y44="","",Y44)</f>
        <v/>
      </c>
    </row>
    <row r="110" spans="1:47" x14ac:dyDescent="0.25">
      <c r="A110" s="197" t="str">
        <f t="shared" si="47"/>
        <v/>
      </c>
      <c r="B110" s="197" t="str">
        <f t="shared" si="47"/>
        <v/>
      </c>
      <c r="C110" s="198" t="str">
        <f t="shared" si="48"/>
        <v/>
      </c>
      <c r="D110" s="197" t="str">
        <f t="shared" si="49"/>
        <v/>
      </c>
      <c r="E110" s="197" t="str">
        <f t="shared" si="50"/>
        <v/>
      </c>
      <c r="F110" s="197" t="str">
        <f t="shared" si="51"/>
        <v/>
      </c>
      <c r="G110" s="197" t="str">
        <f t="shared" si="52"/>
        <v/>
      </c>
      <c r="H110" s="200">
        <v>10</v>
      </c>
      <c r="I110" s="197" t="str">
        <f t="shared" si="53"/>
        <v/>
      </c>
      <c r="J110" s="197" t="str">
        <f t="shared" si="53"/>
        <v/>
      </c>
      <c r="K110" s="198" t="str">
        <f t="shared" si="54"/>
        <v/>
      </c>
      <c r="L110" s="197" t="str">
        <f t="shared" si="55"/>
        <v/>
      </c>
      <c r="M110" s="197" t="str">
        <f t="shared" si="56"/>
        <v/>
      </c>
      <c r="N110" s="197" t="str">
        <f t="shared" si="57"/>
        <v/>
      </c>
      <c r="O110" s="197" t="str">
        <f t="shared" si="58"/>
        <v/>
      </c>
      <c r="P110" s="200"/>
      <c r="Q110" s="197" t="str">
        <f t="shared" si="59"/>
        <v/>
      </c>
      <c r="R110" s="197" t="str">
        <f t="shared" si="59"/>
        <v/>
      </c>
      <c r="S110" s="198" t="str">
        <f t="shared" si="60"/>
        <v/>
      </c>
      <c r="T110" s="197" t="str">
        <f t="shared" si="61"/>
        <v/>
      </c>
      <c r="U110" s="197" t="str">
        <f t="shared" si="62"/>
        <v/>
      </c>
      <c r="V110" s="197" t="str">
        <f t="shared" si="63"/>
        <v/>
      </c>
      <c r="W110" s="197" t="str">
        <f t="shared" si="64"/>
        <v/>
      </c>
      <c r="X110" s="200"/>
      <c r="Y110" s="197" t="str">
        <f t="shared" si="65"/>
        <v/>
      </c>
      <c r="Z110" s="197" t="str">
        <f t="shared" si="65"/>
        <v/>
      </c>
      <c r="AA110" s="198" t="str">
        <f t="shared" si="66"/>
        <v/>
      </c>
      <c r="AB110" s="197" t="str">
        <f t="shared" si="67"/>
        <v/>
      </c>
      <c r="AC110" s="197" t="str">
        <f t="shared" si="68"/>
        <v/>
      </c>
      <c r="AD110" s="197" t="str">
        <f t="shared" si="69"/>
        <v/>
      </c>
      <c r="AE110" s="197" t="str">
        <f t="shared" si="70"/>
        <v/>
      </c>
      <c r="AF110" s="200"/>
      <c r="AG110" s="197" t="str">
        <f t="shared" si="71"/>
        <v/>
      </c>
      <c r="AH110" s="197" t="str">
        <f t="shared" si="71"/>
        <v/>
      </c>
      <c r="AI110" s="198" t="str">
        <f t="shared" si="72"/>
        <v/>
      </c>
      <c r="AJ110" s="197" t="str">
        <f t="shared" si="73"/>
        <v/>
      </c>
      <c r="AK110" s="197" t="str">
        <f t="shared" si="74"/>
        <v/>
      </c>
      <c r="AL110" s="197" t="str">
        <f t="shared" si="75"/>
        <v/>
      </c>
      <c r="AM110" s="197" t="str">
        <f t="shared" si="76"/>
        <v/>
      </c>
      <c r="AO110" s="197" t="str">
        <f t="shared" si="77"/>
        <v/>
      </c>
      <c r="AP110" s="197" t="str">
        <f t="shared" si="77"/>
        <v/>
      </c>
      <c r="AQ110" s="198" t="str">
        <f t="shared" si="78"/>
        <v/>
      </c>
      <c r="AR110" s="197" t="str">
        <f t="shared" si="79"/>
        <v/>
      </c>
      <c r="AS110" s="197" t="str">
        <f t="shared" si="80"/>
        <v/>
      </c>
      <c r="AT110" s="197" t="str">
        <f t="shared" si="81"/>
        <v/>
      </c>
      <c r="AU110" s="197" t="str">
        <f t="shared" si="82"/>
        <v/>
      </c>
    </row>
    <row r="111" spans="1:47" x14ac:dyDescent="0.25">
      <c r="A111" s="197" t="str">
        <f t="shared" si="47"/>
        <v/>
      </c>
      <c r="B111" s="197" t="str">
        <f t="shared" si="47"/>
        <v/>
      </c>
      <c r="C111" s="198" t="str">
        <f t="shared" si="48"/>
        <v/>
      </c>
      <c r="D111" s="197" t="str">
        <f t="shared" si="49"/>
        <v/>
      </c>
      <c r="E111" s="197" t="str">
        <f t="shared" si="50"/>
        <v/>
      </c>
      <c r="F111" s="197" t="str">
        <f t="shared" si="51"/>
        <v/>
      </c>
      <c r="G111" s="197" t="str">
        <f t="shared" si="52"/>
        <v/>
      </c>
      <c r="H111" s="200">
        <v>11</v>
      </c>
      <c r="I111" s="197" t="str">
        <f t="shared" si="53"/>
        <v/>
      </c>
      <c r="J111" s="197" t="str">
        <f t="shared" si="53"/>
        <v/>
      </c>
      <c r="K111" s="198" t="str">
        <f t="shared" si="54"/>
        <v/>
      </c>
      <c r="L111" s="197" t="str">
        <f t="shared" si="55"/>
        <v/>
      </c>
      <c r="M111" s="197" t="str">
        <f t="shared" si="56"/>
        <v/>
      </c>
      <c r="N111" s="197" t="str">
        <f t="shared" si="57"/>
        <v/>
      </c>
      <c r="O111" s="197" t="str">
        <f t="shared" si="58"/>
        <v/>
      </c>
      <c r="P111" s="200"/>
      <c r="Q111" s="197" t="str">
        <f t="shared" si="59"/>
        <v/>
      </c>
      <c r="R111" s="197" t="str">
        <f t="shared" si="59"/>
        <v/>
      </c>
      <c r="S111" s="198" t="str">
        <f t="shared" si="60"/>
        <v/>
      </c>
      <c r="T111" s="197" t="str">
        <f t="shared" si="61"/>
        <v/>
      </c>
      <c r="U111" s="197" t="str">
        <f t="shared" si="62"/>
        <v/>
      </c>
      <c r="V111" s="197" t="str">
        <f t="shared" si="63"/>
        <v/>
      </c>
      <c r="W111" s="197" t="str">
        <f t="shared" si="64"/>
        <v/>
      </c>
      <c r="X111" s="200"/>
      <c r="Y111" s="197" t="str">
        <f t="shared" si="65"/>
        <v/>
      </c>
      <c r="Z111" s="197" t="str">
        <f t="shared" si="65"/>
        <v/>
      </c>
      <c r="AA111" s="198" t="str">
        <f t="shared" si="66"/>
        <v/>
      </c>
      <c r="AB111" s="197" t="str">
        <f t="shared" si="67"/>
        <v/>
      </c>
      <c r="AC111" s="197" t="str">
        <f t="shared" si="68"/>
        <v/>
      </c>
      <c r="AD111" s="197" t="str">
        <f t="shared" si="69"/>
        <v/>
      </c>
      <c r="AE111" s="197" t="str">
        <f t="shared" si="70"/>
        <v/>
      </c>
      <c r="AF111" s="200"/>
      <c r="AG111" s="197" t="str">
        <f t="shared" si="71"/>
        <v/>
      </c>
      <c r="AH111" s="197" t="str">
        <f t="shared" si="71"/>
        <v/>
      </c>
      <c r="AI111" s="198" t="str">
        <f t="shared" si="72"/>
        <v/>
      </c>
      <c r="AJ111" s="197" t="str">
        <f t="shared" si="73"/>
        <v/>
      </c>
      <c r="AK111" s="197" t="str">
        <f t="shared" si="74"/>
        <v/>
      </c>
      <c r="AL111" s="197" t="str">
        <f t="shared" si="75"/>
        <v/>
      </c>
      <c r="AM111" s="197" t="str">
        <f t="shared" si="76"/>
        <v/>
      </c>
      <c r="AO111" s="197" t="str">
        <f t="shared" si="77"/>
        <v/>
      </c>
      <c r="AP111" s="197" t="str">
        <f t="shared" si="77"/>
        <v/>
      </c>
      <c r="AQ111" s="198" t="str">
        <f t="shared" si="78"/>
        <v/>
      </c>
      <c r="AR111" s="197" t="str">
        <f t="shared" si="79"/>
        <v/>
      </c>
      <c r="AS111" s="197" t="str">
        <f t="shared" si="80"/>
        <v/>
      </c>
      <c r="AT111" s="197" t="str">
        <f t="shared" si="81"/>
        <v/>
      </c>
      <c r="AU111" s="197" t="str">
        <f t="shared" si="82"/>
        <v/>
      </c>
    </row>
    <row r="112" spans="1:47" x14ac:dyDescent="0.25">
      <c r="A112" s="197" t="str">
        <f t="shared" si="47"/>
        <v/>
      </c>
      <c r="B112" s="197" t="str">
        <f t="shared" si="47"/>
        <v/>
      </c>
      <c r="C112" s="198" t="str">
        <f t="shared" si="48"/>
        <v/>
      </c>
      <c r="D112" s="197" t="str">
        <f t="shared" si="49"/>
        <v/>
      </c>
      <c r="E112" s="197" t="str">
        <f t="shared" si="50"/>
        <v/>
      </c>
      <c r="F112" s="197" t="str">
        <f t="shared" si="51"/>
        <v/>
      </c>
      <c r="G112" s="197" t="str">
        <f t="shared" si="52"/>
        <v/>
      </c>
      <c r="H112" s="200">
        <v>12</v>
      </c>
      <c r="I112" s="197" t="str">
        <f t="shared" si="53"/>
        <v/>
      </c>
      <c r="J112" s="197" t="str">
        <f t="shared" si="53"/>
        <v/>
      </c>
      <c r="K112" s="198" t="str">
        <f t="shared" si="54"/>
        <v/>
      </c>
      <c r="L112" s="197" t="str">
        <f t="shared" si="55"/>
        <v/>
      </c>
      <c r="M112" s="197" t="str">
        <f t="shared" si="56"/>
        <v/>
      </c>
      <c r="N112" s="197" t="str">
        <f t="shared" si="57"/>
        <v/>
      </c>
      <c r="O112" s="197" t="str">
        <f t="shared" si="58"/>
        <v/>
      </c>
      <c r="P112" s="200"/>
      <c r="Q112" s="197" t="str">
        <f t="shared" si="59"/>
        <v/>
      </c>
      <c r="R112" s="197" t="str">
        <f t="shared" si="59"/>
        <v/>
      </c>
      <c r="S112" s="198" t="str">
        <f t="shared" si="60"/>
        <v/>
      </c>
      <c r="T112" s="197" t="str">
        <f t="shared" si="61"/>
        <v/>
      </c>
      <c r="U112" s="197" t="str">
        <f t="shared" si="62"/>
        <v/>
      </c>
      <c r="V112" s="197" t="str">
        <f t="shared" si="63"/>
        <v/>
      </c>
      <c r="W112" s="197" t="str">
        <f t="shared" si="64"/>
        <v/>
      </c>
      <c r="X112" s="200"/>
      <c r="Y112" s="197" t="str">
        <f t="shared" si="65"/>
        <v/>
      </c>
      <c r="Z112" s="197" t="str">
        <f t="shared" si="65"/>
        <v/>
      </c>
      <c r="AA112" s="198" t="str">
        <f t="shared" si="66"/>
        <v/>
      </c>
      <c r="AB112" s="197" t="str">
        <f t="shared" si="67"/>
        <v/>
      </c>
      <c r="AC112" s="197" t="str">
        <f t="shared" si="68"/>
        <v/>
      </c>
      <c r="AD112" s="197" t="str">
        <f t="shared" si="69"/>
        <v/>
      </c>
      <c r="AE112" s="197" t="str">
        <f t="shared" si="70"/>
        <v/>
      </c>
      <c r="AF112" s="200"/>
      <c r="AG112" s="197" t="str">
        <f t="shared" si="71"/>
        <v/>
      </c>
      <c r="AH112" s="197" t="str">
        <f t="shared" si="71"/>
        <v/>
      </c>
      <c r="AI112" s="198" t="str">
        <f t="shared" si="72"/>
        <v/>
      </c>
      <c r="AJ112" s="197" t="str">
        <f t="shared" si="73"/>
        <v/>
      </c>
      <c r="AK112" s="197" t="str">
        <f t="shared" si="74"/>
        <v/>
      </c>
      <c r="AL112" s="197" t="str">
        <f t="shared" si="75"/>
        <v/>
      </c>
      <c r="AM112" s="197" t="str">
        <f t="shared" si="76"/>
        <v/>
      </c>
      <c r="AO112" s="197" t="str">
        <f t="shared" si="77"/>
        <v/>
      </c>
      <c r="AP112" s="197" t="str">
        <f t="shared" si="77"/>
        <v/>
      </c>
      <c r="AQ112" s="198" t="str">
        <f t="shared" si="78"/>
        <v/>
      </c>
      <c r="AR112" s="197" t="str">
        <f t="shared" si="79"/>
        <v/>
      </c>
      <c r="AS112" s="197" t="str">
        <f t="shared" si="80"/>
        <v/>
      </c>
      <c r="AT112" s="197" t="str">
        <f t="shared" si="81"/>
        <v/>
      </c>
      <c r="AU112" s="197" t="str">
        <f t="shared" si="82"/>
        <v/>
      </c>
    </row>
    <row r="113" spans="1:55" x14ac:dyDescent="0.25">
      <c r="A113" s="197" t="str">
        <f t="shared" si="47"/>
        <v/>
      </c>
      <c r="B113" s="197" t="str">
        <f t="shared" si="47"/>
        <v/>
      </c>
      <c r="C113" s="198" t="str">
        <f t="shared" si="48"/>
        <v/>
      </c>
      <c r="D113" s="197" t="str">
        <f t="shared" si="49"/>
        <v/>
      </c>
      <c r="E113" s="197" t="str">
        <f t="shared" si="50"/>
        <v/>
      </c>
      <c r="F113" s="197" t="str">
        <f t="shared" si="51"/>
        <v/>
      </c>
      <c r="G113" s="197" t="str">
        <f t="shared" si="52"/>
        <v/>
      </c>
      <c r="H113" s="200">
        <v>13</v>
      </c>
      <c r="I113" s="197" t="str">
        <f t="shared" si="53"/>
        <v/>
      </c>
      <c r="J113" s="197" t="str">
        <f t="shared" si="53"/>
        <v/>
      </c>
      <c r="K113" s="198" t="str">
        <f t="shared" si="54"/>
        <v/>
      </c>
      <c r="L113" s="197" t="str">
        <f t="shared" si="55"/>
        <v/>
      </c>
      <c r="M113" s="197" t="str">
        <f t="shared" si="56"/>
        <v/>
      </c>
      <c r="N113" s="197" t="str">
        <f t="shared" si="57"/>
        <v/>
      </c>
      <c r="O113" s="197" t="str">
        <f t="shared" si="58"/>
        <v/>
      </c>
      <c r="P113" s="200"/>
      <c r="Q113" s="197" t="str">
        <f t="shared" si="59"/>
        <v/>
      </c>
      <c r="R113" s="197" t="str">
        <f t="shared" si="59"/>
        <v/>
      </c>
      <c r="S113" s="198" t="str">
        <f t="shared" si="60"/>
        <v/>
      </c>
      <c r="T113" s="197" t="str">
        <f t="shared" si="61"/>
        <v/>
      </c>
      <c r="U113" s="197" t="str">
        <f t="shared" si="62"/>
        <v/>
      </c>
      <c r="V113" s="197" t="str">
        <f t="shared" si="63"/>
        <v/>
      </c>
      <c r="W113" s="197" t="str">
        <f t="shared" si="64"/>
        <v/>
      </c>
      <c r="X113" s="200"/>
      <c r="Y113" s="197" t="str">
        <f t="shared" si="65"/>
        <v/>
      </c>
      <c r="Z113" s="197" t="str">
        <f t="shared" si="65"/>
        <v/>
      </c>
      <c r="AA113" s="198" t="str">
        <f t="shared" si="66"/>
        <v/>
      </c>
      <c r="AB113" s="197" t="str">
        <f t="shared" si="67"/>
        <v/>
      </c>
      <c r="AC113" s="197" t="str">
        <f t="shared" si="68"/>
        <v/>
      </c>
      <c r="AD113" s="197" t="str">
        <f t="shared" si="69"/>
        <v/>
      </c>
      <c r="AE113" s="197" t="str">
        <f t="shared" si="70"/>
        <v/>
      </c>
      <c r="AF113" s="200"/>
      <c r="AG113" s="197" t="str">
        <f t="shared" si="71"/>
        <v/>
      </c>
      <c r="AH113" s="197" t="str">
        <f t="shared" si="71"/>
        <v/>
      </c>
      <c r="AI113" s="198" t="str">
        <f t="shared" si="72"/>
        <v/>
      </c>
      <c r="AJ113" s="197" t="str">
        <f t="shared" si="73"/>
        <v/>
      </c>
      <c r="AK113" s="197" t="str">
        <f t="shared" si="74"/>
        <v/>
      </c>
      <c r="AL113" s="197" t="str">
        <f t="shared" si="75"/>
        <v/>
      </c>
      <c r="AM113" s="197" t="str">
        <f t="shared" si="76"/>
        <v/>
      </c>
      <c r="AO113" s="197" t="str">
        <f t="shared" si="77"/>
        <v/>
      </c>
      <c r="AP113" s="197" t="str">
        <f t="shared" si="77"/>
        <v/>
      </c>
      <c r="AQ113" s="198" t="str">
        <f t="shared" si="78"/>
        <v/>
      </c>
      <c r="AR113" s="197" t="str">
        <f t="shared" si="79"/>
        <v/>
      </c>
      <c r="AS113" s="197" t="str">
        <f t="shared" si="80"/>
        <v/>
      </c>
      <c r="AT113" s="197" t="str">
        <f t="shared" si="81"/>
        <v/>
      </c>
      <c r="AU113" s="197" t="str">
        <f t="shared" si="82"/>
        <v/>
      </c>
    </row>
    <row r="114" spans="1:55" x14ac:dyDescent="0.25">
      <c r="A114" s="197" t="str">
        <f t="shared" si="47"/>
        <v/>
      </c>
      <c r="B114" s="197" t="str">
        <f t="shared" si="47"/>
        <v/>
      </c>
      <c r="C114" s="198" t="str">
        <f t="shared" si="48"/>
        <v/>
      </c>
      <c r="D114" s="197" t="str">
        <f t="shared" si="49"/>
        <v/>
      </c>
      <c r="E114" s="197" t="str">
        <f t="shared" si="50"/>
        <v/>
      </c>
      <c r="F114" s="197" t="str">
        <f t="shared" si="51"/>
        <v/>
      </c>
      <c r="G114" s="197" t="str">
        <f t="shared" si="52"/>
        <v/>
      </c>
      <c r="H114" s="200">
        <v>14</v>
      </c>
      <c r="I114" s="197" t="str">
        <f t="shared" si="53"/>
        <v/>
      </c>
      <c r="J114" s="197" t="str">
        <f t="shared" si="53"/>
        <v/>
      </c>
      <c r="K114" s="198" t="str">
        <f t="shared" si="54"/>
        <v/>
      </c>
      <c r="L114" s="197" t="str">
        <f t="shared" si="55"/>
        <v/>
      </c>
      <c r="M114" s="197" t="str">
        <f t="shared" si="56"/>
        <v/>
      </c>
      <c r="N114" s="197" t="str">
        <f t="shared" si="57"/>
        <v/>
      </c>
      <c r="O114" s="197" t="str">
        <f t="shared" si="58"/>
        <v/>
      </c>
      <c r="P114" s="200"/>
      <c r="Q114" s="197" t="str">
        <f t="shared" si="59"/>
        <v/>
      </c>
      <c r="R114" s="197" t="str">
        <f t="shared" si="59"/>
        <v/>
      </c>
      <c r="S114" s="198" t="str">
        <f t="shared" si="60"/>
        <v/>
      </c>
      <c r="T114" s="197" t="str">
        <f t="shared" si="61"/>
        <v/>
      </c>
      <c r="U114" s="197" t="str">
        <f t="shared" si="62"/>
        <v/>
      </c>
      <c r="V114" s="197" t="str">
        <f t="shared" si="63"/>
        <v/>
      </c>
      <c r="W114" s="197" t="str">
        <f t="shared" si="64"/>
        <v/>
      </c>
      <c r="X114" s="200"/>
      <c r="Y114" s="197" t="str">
        <f t="shared" si="65"/>
        <v/>
      </c>
      <c r="Z114" s="197" t="str">
        <f t="shared" si="65"/>
        <v/>
      </c>
      <c r="AA114" s="198" t="str">
        <f t="shared" si="66"/>
        <v/>
      </c>
      <c r="AB114" s="197" t="str">
        <f t="shared" si="67"/>
        <v/>
      </c>
      <c r="AC114" s="197" t="str">
        <f t="shared" si="68"/>
        <v/>
      </c>
      <c r="AD114" s="197" t="str">
        <f t="shared" si="69"/>
        <v/>
      </c>
      <c r="AE114" s="197" t="str">
        <f t="shared" si="70"/>
        <v/>
      </c>
      <c r="AF114" s="200"/>
      <c r="AG114" s="197" t="str">
        <f t="shared" si="71"/>
        <v/>
      </c>
      <c r="AH114" s="197" t="str">
        <f t="shared" si="71"/>
        <v/>
      </c>
      <c r="AI114" s="198" t="str">
        <f t="shared" si="72"/>
        <v/>
      </c>
      <c r="AJ114" s="197" t="str">
        <f t="shared" si="73"/>
        <v/>
      </c>
      <c r="AK114" s="197" t="str">
        <f t="shared" si="74"/>
        <v/>
      </c>
      <c r="AL114" s="197" t="str">
        <f t="shared" si="75"/>
        <v/>
      </c>
      <c r="AM114" s="197" t="str">
        <f t="shared" si="76"/>
        <v/>
      </c>
      <c r="AO114" s="197" t="str">
        <f t="shared" si="77"/>
        <v/>
      </c>
      <c r="AP114" s="197" t="str">
        <f t="shared" si="77"/>
        <v/>
      </c>
      <c r="AQ114" s="198" t="str">
        <f t="shared" si="78"/>
        <v/>
      </c>
      <c r="AR114" s="197" t="str">
        <f t="shared" si="79"/>
        <v/>
      </c>
      <c r="AS114" s="197" t="str">
        <f t="shared" si="80"/>
        <v/>
      </c>
      <c r="AT114" s="197" t="str">
        <f t="shared" si="81"/>
        <v/>
      </c>
      <c r="AU114" s="197" t="str">
        <f t="shared" si="82"/>
        <v/>
      </c>
    </row>
    <row r="115" spans="1:55" x14ac:dyDescent="0.25">
      <c r="A115" s="197" t="str">
        <f t="shared" si="47"/>
        <v/>
      </c>
      <c r="B115" s="197" t="str">
        <f t="shared" si="47"/>
        <v/>
      </c>
      <c r="C115" s="198" t="str">
        <f t="shared" si="48"/>
        <v/>
      </c>
      <c r="D115" s="197" t="str">
        <f t="shared" si="49"/>
        <v/>
      </c>
      <c r="E115" s="197" t="str">
        <f t="shared" si="50"/>
        <v/>
      </c>
      <c r="F115" s="197" t="str">
        <f t="shared" si="51"/>
        <v/>
      </c>
      <c r="G115" s="197" t="str">
        <f t="shared" si="52"/>
        <v/>
      </c>
      <c r="H115" s="200">
        <v>15</v>
      </c>
      <c r="I115" s="197" t="str">
        <f t="shared" si="53"/>
        <v/>
      </c>
      <c r="J115" s="197" t="str">
        <f t="shared" si="53"/>
        <v/>
      </c>
      <c r="K115" s="198" t="str">
        <f t="shared" si="54"/>
        <v/>
      </c>
      <c r="L115" s="197" t="str">
        <f t="shared" si="55"/>
        <v/>
      </c>
      <c r="M115" s="197" t="str">
        <f t="shared" si="56"/>
        <v/>
      </c>
      <c r="N115" s="197" t="str">
        <f t="shared" si="57"/>
        <v/>
      </c>
      <c r="O115" s="197" t="str">
        <f t="shared" si="58"/>
        <v/>
      </c>
      <c r="P115" s="200"/>
      <c r="Q115" s="197" t="str">
        <f t="shared" si="59"/>
        <v/>
      </c>
      <c r="R115" s="197" t="str">
        <f t="shared" si="59"/>
        <v/>
      </c>
      <c r="S115" s="198" t="str">
        <f t="shared" si="60"/>
        <v/>
      </c>
      <c r="T115" s="197" t="str">
        <f t="shared" si="61"/>
        <v/>
      </c>
      <c r="U115" s="197" t="str">
        <f t="shared" si="62"/>
        <v/>
      </c>
      <c r="V115" s="197" t="str">
        <f t="shared" si="63"/>
        <v/>
      </c>
      <c r="W115" s="197" t="str">
        <f t="shared" si="64"/>
        <v/>
      </c>
      <c r="X115" s="200"/>
      <c r="Y115" s="197" t="str">
        <f t="shared" si="65"/>
        <v/>
      </c>
      <c r="Z115" s="197" t="str">
        <f t="shared" si="65"/>
        <v/>
      </c>
      <c r="AA115" s="198" t="str">
        <f t="shared" si="66"/>
        <v/>
      </c>
      <c r="AB115" s="197" t="str">
        <f t="shared" si="67"/>
        <v/>
      </c>
      <c r="AC115" s="197" t="str">
        <f t="shared" si="68"/>
        <v/>
      </c>
      <c r="AD115" s="197" t="str">
        <f t="shared" si="69"/>
        <v/>
      </c>
      <c r="AE115" s="197" t="str">
        <f t="shared" si="70"/>
        <v/>
      </c>
      <c r="AF115" s="200"/>
      <c r="AG115" s="197" t="str">
        <f t="shared" si="71"/>
        <v/>
      </c>
      <c r="AH115" s="197" t="str">
        <f t="shared" si="71"/>
        <v/>
      </c>
      <c r="AI115" s="198" t="str">
        <f t="shared" si="72"/>
        <v/>
      </c>
      <c r="AJ115" s="197" t="str">
        <f t="shared" si="73"/>
        <v/>
      </c>
      <c r="AK115" s="197" t="str">
        <f t="shared" si="74"/>
        <v/>
      </c>
      <c r="AL115" s="197" t="str">
        <f t="shared" si="75"/>
        <v/>
      </c>
      <c r="AM115" s="197" t="str">
        <f t="shared" si="76"/>
        <v/>
      </c>
      <c r="AO115" s="197" t="str">
        <f t="shared" si="77"/>
        <v/>
      </c>
      <c r="AP115" s="197" t="str">
        <f t="shared" si="77"/>
        <v/>
      </c>
      <c r="AQ115" s="198" t="str">
        <f t="shared" si="78"/>
        <v/>
      </c>
      <c r="AR115" s="197" t="str">
        <f t="shared" si="79"/>
        <v/>
      </c>
      <c r="AS115" s="197" t="str">
        <f t="shared" si="80"/>
        <v/>
      </c>
      <c r="AT115" s="197" t="str">
        <f t="shared" si="81"/>
        <v/>
      </c>
      <c r="AU115" s="197" t="str">
        <f t="shared" si="82"/>
        <v/>
      </c>
    </row>
    <row r="116" spans="1:55" x14ac:dyDescent="0.25">
      <c r="A116" s="197" t="str">
        <f t="shared" ref="A116:B119" si="83">IF(B25="","",B25)</f>
        <v/>
      </c>
      <c r="B116" s="197" t="str">
        <f t="shared" si="83"/>
        <v/>
      </c>
      <c r="C116" s="198" t="str">
        <f>IF(F25="","",F25)</f>
        <v/>
      </c>
      <c r="D116" s="197" t="str">
        <f>IF(A25="","",A25)</f>
        <v/>
      </c>
      <c r="E116" s="197" t="str">
        <f>IF(E25="","",E25)</f>
        <v/>
      </c>
      <c r="F116" s="197" t="str">
        <f>IF(D25="","",D25)</f>
        <v/>
      </c>
      <c r="G116" s="197" t="str">
        <f>IF(C25="","",C25)</f>
        <v/>
      </c>
      <c r="H116" s="200">
        <v>16</v>
      </c>
      <c r="I116" s="197" t="str">
        <f t="shared" si="53"/>
        <v/>
      </c>
      <c r="J116" s="197" t="str">
        <f t="shared" si="53"/>
        <v/>
      </c>
      <c r="K116" s="198" t="str">
        <f t="shared" si="54"/>
        <v/>
      </c>
      <c r="L116" s="197" t="str">
        <f t="shared" si="55"/>
        <v/>
      </c>
      <c r="M116" s="197" t="str">
        <f t="shared" si="56"/>
        <v/>
      </c>
      <c r="N116" s="197" t="str">
        <f t="shared" si="57"/>
        <v/>
      </c>
      <c r="O116" s="197" t="str">
        <f t="shared" si="58"/>
        <v/>
      </c>
      <c r="P116" s="200"/>
      <c r="Q116" s="197" t="str">
        <f t="shared" si="59"/>
        <v/>
      </c>
      <c r="R116" s="197" t="str">
        <f t="shared" si="59"/>
        <v/>
      </c>
      <c r="S116" s="198" t="str">
        <f t="shared" si="60"/>
        <v/>
      </c>
      <c r="T116" s="197" t="str">
        <f t="shared" si="61"/>
        <v/>
      </c>
      <c r="U116" s="197" t="str">
        <f t="shared" si="62"/>
        <v/>
      </c>
      <c r="V116" s="197" t="str">
        <f t="shared" si="63"/>
        <v/>
      </c>
      <c r="W116" s="197" t="str">
        <f t="shared" si="64"/>
        <v/>
      </c>
      <c r="X116" s="200"/>
      <c r="Y116" s="197" t="str">
        <f t="shared" si="65"/>
        <v/>
      </c>
      <c r="Z116" s="197" t="str">
        <f t="shared" si="65"/>
        <v/>
      </c>
      <c r="AA116" s="198" t="str">
        <f t="shared" si="66"/>
        <v/>
      </c>
      <c r="AB116" s="197" t="str">
        <f t="shared" si="67"/>
        <v/>
      </c>
      <c r="AC116" s="197" t="str">
        <f t="shared" si="68"/>
        <v/>
      </c>
      <c r="AD116" s="197" t="str">
        <f t="shared" si="69"/>
        <v/>
      </c>
      <c r="AE116" s="197" t="str">
        <f t="shared" si="70"/>
        <v/>
      </c>
      <c r="AF116" s="200"/>
      <c r="AG116" s="197" t="str">
        <f t="shared" si="71"/>
        <v/>
      </c>
      <c r="AH116" s="197" t="str">
        <f t="shared" si="71"/>
        <v/>
      </c>
      <c r="AI116" s="198" t="str">
        <f t="shared" si="72"/>
        <v/>
      </c>
      <c r="AJ116" s="197" t="str">
        <f t="shared" si="73"/>
        <v/>
      </c>
      <c r="AK116" s="197" t="str">
        <f t="shared" si="74"/>
        <v/>
      </c>
      <c r="AL116" s="197" t="str">
        <f t="shared" si="75"/>
        <v/>
      </c>
      <c r="AM116" s="197" t="str">
        <f t="shared" si="76"/>
        <v/>
      </c>
      <c r="AO116" s="197" t="str">
        <f t="shared" si="77"/>
        <v/>
      </c>
      <c r="AP116" s="197" t="str">
        <f t="shared" si="77"/>
        <v/>
      </c>
      <c r="AQ116" s="198" t="str">
        <f t="shared" si="78"/>
        <v/>
      </c>
      <c r="AR116" s="197" t="str">
        <f t="shared" si="79"/>
        <v/>
      </c>
      <c r="AS116" s="197" t="str">
        <f t="shared" si="80"/>
        <v/>
      </c>
      <c r="AT116" s="197" t="str">
        <f t="shared" si="81"/>
        <v/>
      </c>
      <c r="AU116" s="197" t="str">
        <f t="shared" si="82"/>
        <v/>
      </c>
    </row>
    <row r="117" spans="1:55" x14ac:dyDescent="0.25">
      <c r="A117" s="197" t="str">
        <f t="shared" si="83"/>
        <v/>
      </c>
      <c r="B117" s="197" t="str">
        <f t="shared" si="83"/>
        <v/>
      </c>
      <c r="C117" s="198" t="e">
        <f>IF(#REF!="","",#REF!)</f>
        <v>#REF!</v>
      </c>
      <c r="D117" s="197" t="str">
        <f>IF(A26="","",A26)</f>
        <v/>
      </c>
      <c r="E117" s="197" t="str">
        <f>IF(E26="","",E26)</f>
        <v/>
      </c>
      <c r="F117" s="197" t="str">
        <f>IF(D26="","",D26)</f>
        <v/>
      </c>
      <c r="G117" s="197" t="str">
        <f>IF(C26="","",C26)</f>
        <v/>
      </c>
      <c r="H117" s="200">
        <v>17</v>
      </c>
      <c r="I117" s="197" t="str">
        <f t="shared" si="53"/>
        <v/>
      </c>
      <c r="J117" s="197" t="str">
        <f t="shared" si="53"/>
        <v/>
      </c>
      <c r="K117" s="198" t="str">
        <f t="shared" si="54"/>
        <v/>
      </c>
      <c r="L117" s="197" t="str">
        <f t="shared" si="55"/>
        <v/>
      </c>
      <c r="M117" s="197" t="str">
        <f t="shared" si="56"/>
        <v/>
      </c>
      <c r="N117" s="197" t="str">
        <f t="shared" si="57"/>
        <v/>
      </c>
      <c r="O117" s="197" t="str">
        <f t="shared" si="58"/>
        <v/>
      </c>
      <c r="P117" s="200"/>
      <c r="Q117" s="197">
        <f t="shared" si="59"/>
        <v>30039227</v>
      </c>
      <c r="R117" s="197" t="str">
        <f t="shared" si="59"/>
        <v>GPI</v>
      </c>
      <c r="S117" s="198">
        <f t="shared" si="60"/>
        <v>46021</v>
      </c>
      <c r="T117" s="197" t="str">
        <f t="shared" si="61"/>
        <v>RECEIVING</v>
      </c>
      <c r="U117" s="197" t="str">
        <f t="shared" si="62"/>
        <v/>
      </c>
      <c r="V117" s="197" t="str">
        <f t="shared" si="63"/>
        <v/>
      </c>
      <c r="W117" s="197" t="str">
        <f t="shared" si="64"/>
        <v/>
      </c>
      <c r="X117" s="200"/>
      <c r="Y117" s="197" t="str">
        <f t="shared" si="65"/>
        <v/>
      </c>
      <c r="Z117" s="197" t="str">
        <f t="shared" si="65"/>
        <v/>
      </c>
      <c r="AA117" s="198" t="str">
        <f t="shared" si="66"/>
        <v/>
      </c>
      <c r="AB117" s="197" t="str">
        <f t="shared" si="67"/>
        <v/>
      </c>
      <c r="AC117" s="197" t="str">
        <f t="shared" si="68"/>
        <v/>
      </c>
      <c r="AD117" s="197" t="str">
        <f t="shared" si="69"/>
        <v/>
      </c>
      <c r="AE117" s="197" t="str">
        <f t="shared" si="70"/>
        <v/>
      </c>
      <c r="AF117" s="200"/>
      <c r="AG117" s="197" t="str">
        <f t="shared" si="71"/>
        <v/>
      </c>
      <c r="AH117" s="197" t="str">
        <f t="shared" si="71"/>
        <v/>
      </c>
      <c r="AI117" s="198" t="str">
        <f t="shared" si="72"/>
        <v/>
      </c>
      <c r="AJ117" s="197" t="str">
        <f t="shared" si="73"/>
        <v/>
      </c>
      <c r="AK117" s="197" t="str">
        <f t="shared" si="74"/>
        <v/>
      </c>
      <c r="AL117" s="197" t="str">
        <f t="shared" si="75"/>
        <v/>
      </c>
      <c r="AM117" s="197" t="str">
        <f t="shared" si="76"/>
        <v/>
      </c>
      <c r="AO117" s="197" t="str">
        <f t="shared" si="77"/>
        <v/>
      </c>
      <c r="AP117" s="197" t="str">
        <f t="shared" si="77"/>
        <v/>
      </c>
      <c r="AQ117" s="198" t="str">
        <f t="shared" si="78"/>
        <v/>
      </c>
      <c r="AR117" s="197" t="str">
        <f t="shared" si="79"/>
        <v/>
      </c>
      <c r="AS117" s="197" t="str">
        <f t="shared" si="80"/>
        <v/>
      </c>
      <c r="AT117" s="197" t="str">
        <f t="shared" si="81"/>
        <v/>
      </c>
      <c r="AU117" s="197" t="str">
        <f t="shared" si="82"/>
        <v/>
      </c>
    </row>
    <row r="118" spans="1:55" x14ac:dyDescent="0.25">
      <c r="A118" s="197" t="str">
        <f t="shared" si="83"/>
        <v/>
      </c>
      <c r="B118" s="197" t="str">
        <f t="shared" si="83"/>
        <v/>
      </c>
      <c r="C118" s="198" t="str">
        <f>IF(F27="","",F27)</f>
        <v/>
      </c>
      <c r="D118" s="197" t="str">
        <f>IF(A27="","",A27)</f>
        <v/>
      </c>
      <c r="E118" s="197" t="str">
        <f>IF(E27="","",E27)</f>
        <v/>
      </c>
      <c r="F118" s="197" t="str">
        <f>IF(D27="","",D27)</f>
        <v/>
      </c>
      <c r="G118" s="197" t="str">
        <f>IF(C27="","",C27)</f>
        <v/>
      </c>
      <c r="H118" s="200">
        <v>18</v>
      </c>
      <c r="I118" s="197">
        <f t="shared" ref="I118:J121" si="84">IF(K25="","",K25)</f>
        <v>30039245</v>
      </c>
      <c r="J118" s="197" t="str">
        <f t="shared" si="84"/>
        <v>SCHOLLE</v>
      </c>
      <c r="K118" s="198">
        <f>IF(K25="","",$J$3)</f>
        <v>46020</v>
      </c>
      <c r="L118" s="197" t="str">
        <f>IF(J25="","",J25)</f>
        <v>RECEIVING</v>
      </c>
      <c r="M118" s="197" t="str">
        <f>IF(N25="","",N25)</f>
        <v/>
      </c>
      <c r="N118" s="197" t="str">
        <f>IF(M25="","",M25)</f>
        <v/>
      </c>
      <c r="O118" s="197" t="str">
        <f>IF(P25="","",P25)</f>
        <v/>
      </c>
      <c r="P118" s="200"/>
      <c r="Q118" s="197">
        <f t="shared" ref="Q118:R121" si="85">IF(T25="","",T25)</f>
        <v>30039236</v>
      </c>
      <c r="R118" s="197" t="str">
        <f t="shared" si="85"/>
        <v>GPI</v>
      </c>
      <c r="S118" s="198">
        <f>IF(T25="","",$S$3)</f>
        <v>46021</v>
      </c>
      <c r="T118" s="197" t="str">
        <f>IF(S25="","",S25)</f>
        <v>RECEIVING</v>
      </c>
      <c r="U118" s="197" t="str">
        <f>IF(W25="","",W25)</f>
        <v/>
      </c>
      <c r="V118" s="197" t="str">
        <f>IF(V25="","",V25)</f>
        <v/>
      </c>
      <c r="W118" s="197" t="str">
        <f>IF(Y25="","",Y25)</f>
        <v/>
      </c>
      <c r="X118" s="200"/>
      <c r="Y118" s="197" t="str">
        <f t="shared" si="65"/>
        <v/>
      </c>
      <c r="Z118" s="197" t="str">
        <f t="shared" si="65"/>
        <v/>
      </c>
      <c r="AA118" s="198" t="str">
        <f t="shared" si="66"/>
        <v/>
      </c>
      <c r="AB118" s="197" t="str">
        <f t="shared" si="67"/>
        <v/>
      </c>
      <c r="AC118" s="197" t="str">
        <f t="shared" si="68"/>
        <v/>
      </c>
      <c r="AD118" s="197" t="str">
        <f t="shared" si="69"/>
        <v/>
      </c>
      <c r="AE118" s="197" t="str">
        <f t="shared" si="70"/>
        <v/>
      </c>
      <c r="AF118" s="200"/>
      <c r="AG118" s="197" t="str">
        <f t="shared" si="71"/>
        <v/>
      </c>
      <c r="AH118" s="197" t="str">
        <f t="shared" si="71"/>
        <v/>
      </c>
      <c r="AI118" s="198" t="str">
        <f t="shared" si="72"/>
        <v/>
      </c>
      <c r="AJ118" s="197" t="str">
        <f t="shared" si="73"/>
        <v/>
      </c>
      <c r="AK118" s="197" t="str">
        <f t="shared" si="74"/>
        <v/>
      </c>
      <c r="AL118" s="197" t="str">
        <f t="shared" si="75"/>
        <v/>
      </c>
      <c r="AM118" s="197" t="str">
        <f t="shared" si="76"/>
        <v/>
      </c>
      <c r="AO118" s="197">
        <f t="shared" si="77"/>
        <v>30039348</v>
      </c>
      <c r="AP118" s="197" t="str">
        <f t="shared" si="77"/>
        <v>CHEP</v>
      </c>
      <c r="AQ118" s="198">
        <f t="shared" si="78"/>
        <v>46024</v>
      </c>
      <c r="AR118" s="197" t="str">
        <f t="shared" si="79"/>
        <v>RECEIVING</v>
      </c>
      <c r="AS118" s="197" t="str">
        <f t="shared" si="80"/>
        <v/>
      </c>
      <c r="AT118" s="197" t="str">
        <f t="shared" si="81"/>
        <v/>
      </c>
      <c r="AU118" s="197" t="str">
        <f t="shared" si="82"/>
        <v/>
      </c>
    </row>
    <row r="119" spans="1:55" x14ac:dyDescent="0.25">
      <c r="A119" s="197" t="str">
        <f t="shared" si="83"/>
        <v/>
      </c>
      <c r="B119" s="197" t="str">
        <f t="shared" si="83"/>
        <v/>
      </c>
      <c r="C119" s="198" t="str">
        <f>IF(F28="","",F28)</f>
        <v/>
      </c>
      <c r="D119" s="197" t="str">
        <f>IF(A28="","",A28)</f>
        <v/>
      </c>
      <c r="E119" s="197" t="str">
        <f>IF(E28="","",E28)</f>
        <v/>
      </c>
      <c r="F119" s="197" t="str">
        <f>IF(D28="","",D28)</f>
        <v/>
      </c>
      <c r="G119" s="197" t="str">
        <f>IF(C28="","",C28)</f>
        <v/>
      </c>
      <c r="H119" s="200">
        <v>19</v>
      </c>
      <c r="I119" s="197">
        <f t="shared" si="84"/>
        <v>30039233</v>
      </c>
      <c r="J119" s="197" t="str">
        <f t="shared" si="84"/>
        <v>GPI</v>
      </c>
      <c r="K119" s="198">
        <f>IF(K26="","",$J$3)</f>
        <v>46020</v>
      </c>
      <c r="L119" s="197" t="str">
        <f>IF(J26="","",J26)</f>
        <v>RECEIVING</v>
      </c>
      <c r="M119" s="197" t="str">
        <f>IF(N26="","",N26)</f>
        <v/>
      </c>
      <c r="N119" s="197" t="str">
        <f>IF(M26="","",M26)</f>
        <v/>
      </c>
      <c r="O119" s="197" t="str">
        <f>IF(P26="","",P26)</f>
        <v/>
      </c>
      <c r="P119" s="200"/>
      <c r="Q119" s="197" t="str">
        <f t="shared" si="85"/>
        <v>CAPS</v>
      </c>
      <c r="R119" s="197" t="str">
        <f t="shared" si="85"/>
        <v xml:space="preserve">NCMR </v>
      </c>
      <c r="S119" s="198">
        <f>IF(T26="","",$S$3)</f>
        <v>46021</v>
      </c>
      <c r="T119" s="197" t="str">
        <f>IF(S26="","",S26)</f>
        <v>RETURN</v>
      </c>
      <c r="U119" s="197" t="str">
        <f>IF(W26="","",W26)</f>
        <v/>
      </c>
      <c r="V119" s="197" t="str">
        <f>IF(V26="","",V26)</f>
        <v>36191-36307</v>
      </c>
      <c r="W119" s="197" t="str">
        <f>IF(Y26="","",Y26)</f>
        <v>2 loads - 54 pallets</v>
      </c>
      <c r="X119" s="200"/>
      <c r="Y119" s="197" t="str">
        <f t="shared" si="65"/>
        <v/>
      </c>
      <c r="Z119" s="197" t="str">
        <f t="shared" si="65"/>
        <v/>
      </c>
      <c r="AA119" s="198" t="str">
        <f t="shared" si="66"/>
        <v/>
      </c>
      <c r="AB119" s="197" t="str">
        <f>IF(A55="","",A55)</f>
        <v/>
      </c>
      <c r="AC119" s="197" t="str">
        <f t="shared" si="68"/>
        <v/>
      </c>
      <c r="AD119" s="197" t="str">
        <f t="shared" si="69"/>
        <v/>
      </c>
      <c r="AE119" s="197" t="str">
        <f t="shared" si="70"/>
        <v/>
      </c>
      <c r="AF119" s="200"/>
      <c r="AG119" s="197" t="str">
        <f t="shared" si="71"/>
        <v/>
      </c>
      <c r="AH119" s="197" t="str">
        <f t="shared" si="71"/>
        <v/>
      </c>
      <c r="AI119" s="198" t="str">
        <f t="shared" si="72"/>
        <v/>
      </c>
      <c r="AJ119" s="197" t="str">
        <f t="shared" si="73"/>
        <v/>
      </c>
      <c r="AK119" s="197" t="str">
        <f t="shared" si="74"/>
        <v/>
      </c>
      <c r="AL119" s="197" t="str">
        <f t="shared" si="75"/>
        <v/>
      </c>
      <c r="AM119" s="197" t="str">
        <f t="shared" si="76"/>
        <v/>
      </c>
      <c r="AO119" s="197">
        <f t="shared" si="77"/>
        <v>30039414</v>
      </c>
      <c r="AP119" s="197" t="str">
        <f t="shared" si="77"/>
        <v xml:space="preserve">CAPS </v>
      </c>
      <c r="AQ119" s="198">
        <f t="shared" si="78"/>
        <v>46024</v>
      </c>
      <c r="AR119" s="197" t="str">
        <f t="shared" si="79"/>
        <v>RECEIVING</v>
      </c>
      <c r="AS119" s="197" t="str">
        <f t="shared" si="80"/>
        <v/>
      </c>
      <c r="AT119" s="197" t="str">
        <f t="shared" si="81"/>
        <v/>
      </c>
      <c r="AU119" s="197" t="str">
        <f t="shared" si="82"/>
        <v/>
      </c>
      <c r="AW119" s="200"/>
      <c r="AX119" s="200"/>
      <c r="AY119" s="201"/>
      <c r="AZ119" s="200"/>
      <c r="BA119" s="200"/>
      <c r="BB119" s="200"/>
      <c r="BC119" s="200"/>
    </row>
    <row r="120" spans="1:55" x14ac:dyDescent="0.25">
      <c r="A120" s="197" t="str">
        <f t="shared" ref="A120:B120" si="86">IF(B30="","",B30)</f>
        <v/>
      </c>
      <c r="B120" s="197" t="str">
        <f t="shared" si="86"/>
        <v/>
      </c>
      <c r="C120" s="198" t="str">
        <f>IF(F30="","",F30)</f>
        <v/>
      </c>
      <c r="D120" s="197" t="str">
        <f>IF(A30="","",A30)</f>
        <v/>
      </c>
      <c r="E120" s="197" t="str">
        <f>IF(E30="","",E30)</f>
        <v/>
      </c>
      <c r="F120" s="197" t="str">
        <f>IF(D30="","",D30)</f>
        <v/>
      </c>
      <c r="G120" s="197" t="str">
        <f>IF(C30="","",C30)</f>
        <v/>
      </c>
      <c r="H120" s="200">
        <v>20</v>
      </c>
      <c r="I120" s="197">
        <f t="shared" si="84"/>
        <v>30039228</v>
      </c>
      <c r="J120" s="197" t="str">
        <f t="shared" si="84"/>
        <v>GPI</v>
      </c>
      <c r="K120" s="198">
        <f>IF(K27="","",$J$3)</f>
        <v>46020</v>
      </c>
      <c r="L120" s="197" t="str">
        <f>IF(J27="","",J27)</f>
        <v>RECEIVING</v>
      </c>
      <c r="M120" s="197" t="str">
        <f>IF(N27="","",N27)</f>
        <v/>
      </c>
      <c r="N120" s="197" t="str">
        <f>IF(M27="","",M27)</f>
        <v/>
      </c>
      <c r="O120" s="197" t="str">
        <f>IF(P27="","",P27)</f>
        <v/>
      </c>
      <c r="P120" s="200"/>
      <c r="Q120" s="197">
        <f t="shared" si="85"/>
        <v>30039235</v>
      </c>
      <c r="R120" s="197" t="str">
        <f t="shared" si="85"/>
        <v>GPI</v>
      </c>
      <c r="S120" s="198">
        <f>IF(T27="","",$S$3)</f>
        <v>46021</v>
      </c>
      <c r="T120" s="197" t="str">
        <f>IF(S27="","",S27)</f>
        <v>RECEIVING</v>
      </c>
      <c r="U120" s="197" t="str">
        <f>IF(W27="","",W27)</f>
        <v/>
      </c>
      <c r="V120" s="197" t="str">
        <f>IF(V28="","",V28)</f>
        <v/>
      </c>
      <c r="W120" s="197" t="str">
        <f>IF(Y27="","",Y27)</f>
        <v/>
      </c>
      <c r="X120" s="200"/>
      <c r="Y120" s="197" t="str">
        <f t="shared" si="65"/>
        <v/>
      </c>
      <c r="Z120" s="197" t="str">
        <f t="shared" si="65"/>
        <v/>
      </c>
      <c r="AA120" s="198" t="str">
        <f t="shared" si="66"/>
        <v/>
      </c>
      <c r="AB120" s="197" t="e">
        <f>IF(#REF!="","",#REF!)</f>
        <v>#REF!</v>
      </c>
      <c r="AC120" s="197" t="str">
        <f t="shared" si="68"/>
        <v/>
      </c>
      <c r="AD120" s="197" t="str">
        <f t="shared" si="69"/>
        <v/>
      </c>
      <c r="AE120" s="197" t="str">
        <f t="shared" si="70"/>
        <v/>
      </c>
      <c r="AF120" s="200"/>
      <c r="AG120" s="197" t="str">
        <f t="shared" si="71"/>
        <v/>
      </c>
      <c r="AH120" s="197" t="str">
        <f t="shared" si="71"/>
        <v/>
      </c>
      <c r="AI120" s="198" t="str">
        <f t="shared" si="72"/>
        <v/>
      </c>
      <c r="AJ120" s="197" t="str">
        <f t="shared" si="73"/>
        <v/>
      </c>
      <c r="AK120" s="197" t="str">
        <f t="shared" si="74"/>
        <v/>
      </c>
      <c r="AL120" s="197" t="str">
        <f t="shared" si="75"/>
        <v/>
      </c>
      <c r="AM120" s="197" t="str">
        <f t="shared" si="76"/>
        <v/>
      </c>
      <c r="AO120" s="197">
        <f t="shared" si="77"/>
        <v>30039415</v>
      </c>
      <c r="AP120" s="197" t="str">
        <f t="shared" si="77"/>
        <v xml:space="preserve">CAPS </v>
      </c>
      <c r="AQ120" s="198">
        <f t="shared" si="78"/>
        <v>46024</v>
      </c>
      <c r="AR120" s="197" t="str">
        <f t="shared" si="79"/>
        <v>RECEIVING</v>
      </c>
      <c r="AS120" s="197" t="str">
        <f t="shared" si="80"/>
        <v/>
      </c>
      <c r="AT120" s="197" t="str">
        <f t="shared" si="81"/>
        <v/>
      </c>
      <c r="AU120" s="197" t="str">
        <f t="shared" si="82"/>
        <v/>
      </c>
      <c r="AW120" s="200"/>
      <c r="AX120" s="200"/>
      <c r="AY120" s="201"/>
      <c r="AZ120" s="200"/>
      <c r="BA120" s="200"/>
      <c r="BB120" s="200"/>
      <c r="BC120" s="200"/>
    </row>
    <row r="121" spans="1:55" x14ac:dyDescent="0.25">
      <c r="A121" s="197" t="e">
        <f>IF(#REF!="","",#REF!)</f>
        <v>#REF!</v>
      </c>
      <c r="B121" s="197" t="e">
        <f>IF(#REF!="","",#REF!)</f>
        <v>#REF!</v>
      </c>
      <c r="C121" s="198" t="e">
        <f>IF(#REF!="","",#REF!)</f>
        <v>#REF!</v>
      </c>
      <c r="D121" s="197" t="e">
        <f>IF(#REF!="","",#REF!)</f>
        <v>#REF!</v>
      </c>
      <c r="E121" s="197" t="e">
        <f>IF(#REF!="","",#REF!)</f>
        <v>#REF!</v>
      </c>
      <c r="F121" s="197" t="e">
        <f>IF(#REF!="","",#REF!)</f>
        <v>#REF!</v>
      </c>
      <c r="G121" s="197" t="e">
        <f>IF(#REF!="","",#REF!)</f>
        <v>#REF!</v>
      </c>
      <c r="H121" s="200">
        <v>21</v>
      </c>
      <c r="I121" s="197" t="str">
        <f t="shared" si="84"/>
        <v/>
      </c>
      <c r="J121" s="197" t="str">
        <f t="shared" si="84"/>
        <v/>
      </c>
      <c r="K121" s="198" t="str">
        <f>IF(K28="","",$J$3)</f>
        <v/>
      </c>
      <c r="L121" s="197" t="str">
        <f>IF(J28="","",J28)</f>
        <v/>
      </c>
      <c r="M121" s="197" t="str">
        <f>IF(N28="","",N28)</f>
        <v/>
      </c>
      <c r="N121" s="197" t="str">
        <f>IF(M28="","",M28)</f>
        <v/>
      </c>
      <c r="O121" s="197" t="str">
        <f>IF(P28="","",P28)</f>
        <v/>
      </c>
      <c r="P121" s="200"/>
      <c r="Q121" s="197" t="str">
        <f t="shared" si="85"/>
        <v/>
      </c>
      <c r="R121" s="197" t="str">
        <f t="shared" si="85"/>
        <v/>
      </c>
      <c r="S121" s="198" t="str">
        <f>IF(T28="","",$S$3)</f>
        <v/>
      </c>
      <c r="T121" s="197" t="str">
        <f>IF(S28="","",S28)</f>
        <v/>
      </c>
      <c r="U121" s="197" t="str">
        <f>IF(W28="","",W28)</f>
        <v/>
      </c>
      <c r="V121" s="197" t="e">
        <f>IF(#REF!="","",#REF!)</f>
        <v>#REF!</v>
      </c>
      <c r="W121" s="197" t="str">
        <f>IF(Y28="","",Y28)</f>
        <v/>
      </c>
      <c r="X121" s="200"/>
      <c r="Y121" s="197" t="str">
        <f t="shared" si="65"/>
        <v/>
      </c>
      <c r="Z121" s="197" t="str">
        <f t="shared" si="65"/>
        <v/>
      </c>
      <c r="AA121" s="198" t="str">
        <f t="shared" si="66"/>
        <v/>
      </c>
      <c r="AB121" s="197" t="str">
        <f t="shared" si="67"/>
        <v/>
      </c>
      <c r="AC121" s="197" t="str">
        <f t="shared" si="68"/>
        <v/>
      </c>
      <c r="AD121" s="197" t="str">
        <f t="shared" si="69"/>
        <v/>
      </c>
      <c r="AE121" s="197" t="str">
        <f t="shared" si="70"/>
        <v/>
      </c>
      <c r="AF121" s="200"/>
      <c r="AG121" s="197" t="str">
        <f t="shared" si="71"/>
        <v/>
      </c>
      <c r="AH121" s="197" t="str">
        <f t="shared" si="71"/>
        <v/>
      </c>
      <c r="AI121" s="198" t="str">
        <f t="shared" si="72"/>
        <v/>
      </c>
      <c r="AJ121" s="197" t="str">
        <f t="shared" si="73"/>
        <v/>
      </c>
      <c r="AK121" s="197" t="str">
        <f t="shared" si="74"/>
        <v/>
      </c>
      <c r="AL121" s="197" t="str">
        <f t="shared" si="75"/>
        <v/>
      </c>
      <c r="AM121" s="197" t="str">
        <f>IF(O56="","",O56)</f>
        <v/>
      </c>
      <c r="AO121" s="197">
        <f t="shared" si="77"/>
        <v>30039083</v>
      </c>
      <c r="AP121" s="197" t="str">
        <f t="shared" si="77"/>
        <v>AMCOR</v>
      </c>
      <c r="AQ121" s="198">
        <f t="shared" si="78"/>
        <v>46024</v>
      </c>
      <c r="AR121" s="197" t="str">
        <f t="shared" si="79"/>
        <v>RECEIVING</v>
      </c>
      <c r="AS121" s="197" t="str">
        <f t="shared" si="80"/>
        <v/>
      </c>
      <c r="AT121" s="197" t="str">
        <f t="shared" si="81"/>
        <v>MIXED</v>
      </c>
      <c r="AU121" s="197" t="str">
        <f t="shared" si="82"/>
        <v/>
      </c>
      <c r="AW121" s="200"/>
      <c r="AX121" s="200"/>
      <c r="AY121" s="201"/>
      <c r="AZ121" s="200"/>
      <c r="BA121" s="200"/>
      <c r="BB121" s="200"/>
      <c r="BC121" s="200"/>
    </row>
    <row r="122" spans="1:55" x14ac:dyDescent="0.25">
      <c r="A122" s="197"/>
      <c r="B122" s="197"/>
      <c r="C122" s="198"/>
      <c r="D122" s="197"/>
      <c r="E122" s="197"/>
      <c r="F122" s="197"/>
      <c r="G122" s="197"/>
      <c r="H122" s="200">
        <v>22</v>
      </c>
      <c r="I122" s="197" t="str">
        <f t="shared" ref="I122:J122" si="87">IF(K30="","",K30)</f>
        <v/>
      </c>
      <c r="J122" s="197" t="str">
        <f t="shared" si="87"/>
        <v/>
      </c>
      <c r="K122" s="198" t="str">
        <f>IF(K30="","",$J$3)</f>
        <v/>
      </c>
      <c r="L122" s="197" t="str">
        <f>IF(J30="","",J30)</f>
        <v/>
      </c>
      <c r="M122" s="197" t="str">
        <f>IF(N30="","",N30)</f>
        <v/>
      </c>
      <c r="N122" s="197" t="str">
        <f>IF(M30="","",M30)</f>
        <v/>
      </c>
      <c r="O122" s="197" t="str">
        <f>IF(P30="","",P30)</f>
        <v/>
      </c>
      <c r="P122" s="200"/>
      <c r="Q122" s="197" t="str">
        <f t="shared" ref="Q122:R122" si="88">IF(T30="","",T30)</f>
        <v/>
      </c>
      <c r="R122" s="197" t="str">
        <f t="shared" si="88"/>
        <v/>
      </c>
      <c r="S122" s="198" t="str">
        <f>IF(T30="","",$S$3)</f>
        <v/>
      </c>
      <c r="T122" s="197" t="str">
        <f>IF(S30="","",S30)</f>
        <v/>
      </c>
      <c r="U122" s="197" t="str">
        <f>IF(W30="","",W30)</f>
        <v/>
      </c>
      <c r="V122" s="197" t="str">
        <f>IF(V30="","",V30)</f>
        <v/>
      </c>
      <c r="W122" s="197" t="str">
        <f>IF(Y30="","",Y30)</f>
        <v/>
      </c>
      <c r="X122" s="200"/>
      <c r="Y122" s="197" t="str">
        <f t="shared" si="65"/>
        <v/>
      </c>
      <c r="Z122" s="197" t="str">
        <f t="shared" si="65"/>
        <v/>
      </c>
      <c r="AA122" s="198" t="str">
        <f t="shared" si="66"/>
        <v/>
      </c>
      <c r="AB122" s="197" t="str">
        <f t="shared" si="67"/>
        <v/>
      </c>
      <c r="AC122" s="197" t="str">
        <f t="shared" si="68"/>
        <v/>
      </c>
      <c r="AD122" s="197" t="str">
        <f t="shared" si="69"/>
        <v/>
      </c>
      <c r="AE122" s="197" t="str">
        <f t="shared" si="70"/>
        <v/>
      </c>
      <c r="AF122" s="200"/>
      <c r="AG122" s="197" t="str">
        <f t="shared" si="71"/>
        <v/>
      </c>
      <c r="AH122" s="197" t="str">
        <f t="shared" si="71"/>
        <v/>
      </c>
      <c r="AI122" s="198" t="str">
        <f t="shared" si="72"/>
        <v/>
      </c>
      <c r="AJ122" s="197" t="str">
        <f t="shared" si="73"/>
        <v/>
      </c>
      <c r="AK122" s="197" t="str">
        <f t="shared" si="74"/>
        <v/>
      </c>
      <c r="AL122" s="197" t="str">
        <f t="shared" si="75"/>
        <v/>
      </c>
      <c r="AM122" s="197" t="str">
        <f t="shared" si="76"/>
        <v/>
      </c>
      <c r="AO122" s="197">
        <f t="shared" si="77"/>
        <v>30039062</v>
      </c>
      <c r="AP122" s="197" t="str">
        <f t="shared" si="77"/>
        <v>AMCOR</v>
      </c>
      <c r="AQ122" s="198">
        <f t="shared" si="78"/>
        <v>46024</v>
      </c>
      <c r="AR122" s="197" t="str">
        <f t="shared" si="79"/>
        <v>RECEIVING</v>
      </c>
      <c r="AS122" s="197" t="str">
        <f t="shared" si="80"/>
        <v/>
      </c>
      <c r="AT122" s="197" t="str">
        <f t="shared" si="81"/>
        <v>MIXED</v>
      </c>
      <c r="AU122" s="197" t="str">
        <f t="shared" si="82"/>
        <v/>
      </c>
      <c r="AW122" s="200"/>
      <c r="AX122" s="200"/>
      <c r="AY122" s="201"/>
      <c r="AZ122" s="200"/>
      <c r="BA122" s="200"/>
      <c r="BB122" s="200"/>
      <c r="BC122" s="200"/>
    </row>
    <row r="123" spans="1:55" x14ac:dyDescent="0.25">
      <c r="A123" s="197"/>
      <c r="B123" s="197"/>
      <c r="C123" s="198"/>
      <c r="D123" s="197"/>
      <c r="E123" s="197"/>
      <c r="F123" s="197"/>
      <c r="G123" s="197"/>
      <c r="H123" s="200">
        <v>23</v>
      </c>
      <c r="I123" s="197" t="e">
        <f>IF(#REF!="","",#REF!)</f>
        <v>#REF!</v>
      </c>
      <c r="J123" s="197" t="e">
        <f>IF(#REF!="","",#REF!)</f>
        <v>#REF!</v>
      </c>
      <c r="K123" s="198" t="e">
        <f>IF(#REF!="","",$J$3)</f>
        <v>#REF!</v>
      </c>
      <c r="L123" s="197" t="e">
        <f>IF(#REF!="","",#REF!)</f>
        <v>#REF!</v>
      </c>
      <c r="M123" s="197" t="e">
        <f>IF(#REF!="","",#REF!)</f>
        <v>#REF!</v>
      </c>
      <c r="N123" s="197" t="e">
        <f>IF(#REF!="","",#REF!)</f>
        <v>#REF!</v>
      </c>
      <c r="O123" s="197" t="e">
        <f>IF(#REF!="","",#REF!)</f>
        <v>#REF!</v>
      </c>
      <c r="P123" s="200"/>
      <c r="Q123" s="197" t="e">
        <f>IF(#REF!="","",#REF!)</f>
        <v>#REF!</v>
      </c>
      <c r="R123" s="197" t="e">
        <f>IF(#REF!="","",#REF!)</f>
        <v>#REF!</v>
      </c>
      <c r="S123" s="198" t="e">
        <f>IF(#REF!="","",$S$3)</f>
        <v>#REF!</v>
      </c>
      <c r="T123" s="197" t="e">
        <f>IF(#REF!="","",#REF!)</f>
        <v>#REF!</v>
      </c>
      <c r="U123" s="197" t="e">
        <f>IF(#REF!="","",#REF!)</f>
        <v>#REF!</v>
      </c>
      <c r="V123" s="197" t="e">
        <f>IF(#REF!="","",#REF!)</f>
        <v>#REF!</v>
      </c>
      <c r="W123" s="197" t="e">
        <f>IF(#REF!="","",#REF!)</f>
        <v>#REF!</v>
      </c>
      <c r="X123" s="200"/>
      <c r="Y123" s="197" t="e">
        <f>IF(#REF!="","",#REF!)</f>
        <v>#REF!</v>
      </c>
      <c r="Z123" s="197" t="e">
        <f>IF(#REF!="","",#REF!)</f>
        <v>#REF!</v>
      </c>
      <c r="AA123" s="198" t="e">
        <f>IF(#REF!="","",$A$32)</f>
        <v>#REF!</v>
      </c>
      <c r="AB123" s="197" t="e">
        <f>IF(#REF!="","",#REF!)</f>
        <v>#REF!</v>
      </c>
      <c r="AC123" s="197" t="e">
        <f>IF(#REF!="","",#REF!)</f>
        <v>#REF!</v>
      </c>
      <c r="AD123" s="197" t="e">
        <f>IF(#REF!="","",#REF!)</f>
        <v>#REF!</v>
      </c>
      <c r="AE123" s="197" t="e">
        <f>IF(#REF!="","",#REF!)</f>
        <v>#REF!</v>
      </c>
      <c r="AF123" s="200"/>
      <c r="AG123" s="197" t="e">
        <f>IF(#REF!="","",#REF!)</f>
        <v>#REF!</v>
      </c>
      <c r="AH123" s="197" t="e">
        <f>IF(#REF!="","",#REF!)</f>
        <v>#REF!</v>
      </c>
      <c r="AI123" s="198" t="e">
        <f>IF(#REF!="","",$J$32)</f>
        <v>#REF!</v>
      </c>
      <c r="AJ123" s="197" t="e">
        <f>IF(#REF!="","",#REF!)</f>
        <v>#REF!</v>
      </c>
      <c r="AK123" s="197" t="e">
        <f>IF(#REF!="","",#REF!)</f>
        <v>#REF!</v>
      </c>
      <c r="AL123" s="197" t="e">
        <f>IF(#REF!="","",#REF!)</f>
        <v>#REF!</v>
      </c>
      <c r="AM123" s="197" t="e">
        <f>IF(#REF!="","",#REF!)</f>
        <v>#REF!</v>
      </c>
      <c r="AO123" s="197" t="e">
        <f>IF(#REF!="","",#REF!)</f>
        <v>#REF!</v>
      </c>
      <c r="AP123" s="197" t="e">
        <f>IF(#REF!="","",#REF!)</f>
        <v>#REF!</v>
      </c>
      <c r="AQ123" s="198" t="e">
        <f>IF(#REF!="","",$S$32)</f>
        <v>#REF!</v>
      </c>
      <c r="AR123" s="197" t="e">
        <f>IF(#REF!="","",#REF!)</f>
        <v>#REF!</v>
      </c>
      <c r="AS123" s="197" t="e">
        <f>IF(#REF!="","",#REF!)</f>
        <v>#REF!</v>
      </c>
      <c r="AT123" s="197" t="e">
        <f>IF(#REF!="","",#REF!)</f>
        <v>#REF!</v>
      </c>
      <c r="AU123" s="197" t="e">
        <f>IF(#REF!="","",#REF!)</f>
        <v>#REF!</v>
      </c>
      <c r="AW123" s="200"/>
      <c r="AX123" s="200"/>
      <c r="AY123" s="201"/>
      <c r="AZ123" s="200"/>
      <c r="BA123" s="200"/>
      <c r="BB123" s="200"/>
      <c r="BC123" s="200"/>
    </row>
    <row r="124" spans="1:55" x14ac:dyDescent="0.25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ref="A127:A132" si="89">C5</f>
        <v>0</v>
      </c>
      <c r="B127" s="202">
        <f t="shared" ref="B127:B132" si="90">F5</f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89"/>
        <v>0</v>
      </c>
      <c r="B128" s="202">
        <f t="shared" si="90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89"/>
        <v>0</v>
      </c>
      <c r="B129" s="202">
        <f t="shared" si="90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89"/>
        <v>0</v>
      </c>
      <c r="B130" s="202">
        <f t="shared" si="90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89"/>
        <v>0</v>
      </c>
      <c r="B131" s="202">
        <f t="shared" si="90"/>
        <v>0</v>
      </c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89"/>
        <v>0</v>
      </c>
      <c r="B132" s="202">
        <f t="shared" si="90"/>
        <v>0</v>
      </c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ref="A133:A143" si="91">C13</f>
        <v>0</v>
      </c>
      <c r="B133" s="202">
        <f t="shared" ref="B133:B143" si="92">F13</f>
        <v>0</v>
      </c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91"/>
        <v>0</v>
      </c>
      <c r="B134" s="202">
        <f t="shared" si="92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91"/>
        <v>0</v>
      </c>
      <c r="B135" s="202">
        <f t="shared" si="92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91"/>
        <v>0</v>
      </c>
      <c r="B136" s="202">
        <f t="shared" si="92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91"/>
        <v>0</v>
      </c>
      <c r="B137" s="202">
        <f t="shared" si="92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91"/>
        <v>0</v>
      </c>
      <c r="B138" s="202">
        <f t="shared" si="92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91"/>
        <v>0</v>
      </c>
      <c r="B139" s="202">
        <f t="shared" si="92"/>
        <v>0</v>
      </c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91"/>
        <v>0</v>
      </c>
      <c r="B140" s="202">
        <f t="shared" si="92"/>
        <v>0</v>
      </c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>
        <f t="shared" si="91"/>
        <v>0</v>
      </c>
      <c r="B141" s="202">
        <f t="shared" si="92"/>
        <v>0</v>
      </c>
      <c r="AG141" s="200"/>
      <c r="AH141" s="200"/>
      <c r="AI141" s="200"/>
      <c r="AJ141" s="200"/>
      <c r="AK141" s="200"/>
      <c r="AL141" s="200"/>
      <c r="AM141" s="200"/>
      <c r="AQ141" s="200"/>
      <c r="AR141" s="200"/>
      <c r="AS141" s="200"/>
    </row>
    <row r="142" spans="1:45" x14ac:dyDescent="0.25">
      <c r="A142" s="200">
        <f t="shared" si="91"/>
        <v>0</v>
      </c>
      <c r="B142" s="202">
        <f t="shared" si="92"/>
        <v>0</v>
      </c>
      <c r="AG142" s="200"/>
      <c r="AH142" s="200"/>
      <c r="AI142" s="200"/>
      <c r="AJ142" s="200"/>
      <c r="AK142" s="200"/>
      <c r="AL142" s="200"/>
      <c r="AM142" s="200"/>
      <c r="AQ142" s="200"/>
      <c r="AR142" s="200"/>
      <c r="AS142" s="200"/>
    </row>
    <row r="143" spans="1:45" x14ac:dyDescent="0.25">
      <c r="A143" s="200">
        <f t="shared" si="91"/>
        <v>0</v>
      </c>
      <c r="B143" s="202">
        <f t="shared" si="92"/>
        <v>0</v>
      </c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Q143" s="200"/>
      <c r="AR143" s="200"/>
      <c r="AS143" s="200"/>
    </row>
    <row r="144" spans="1:45" x14ac:dyDescent="0.25">
      <c r="A144" s="200">
        <f>C25</f>
        <v>0</v>
      </c>
      <c r="B144" s="202">
        <f>F25</f>
        <v>0</v>
      </c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Q144" s="200"/>
      <c r="AR144" s="200"/>
      <c r="AS144" s="200"/>
    </row>
    <row r="145" spans="1:45" x14ac:dyDescent="0.25">
      <c r="A145" s="200">
        <f>C26</f>
        <v>0</v>
      </c>
      <c r="B145" s="202" t="e">
        <f>#REF!</f>
        <v>#REF!</v>
      </c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Q145" s="200"/>
      <c r="AR145" s="200"/>
      <c r="AS145" s="200"/>
    </row>
    <row r="146" spans="1:45" x14ac:dyDescent="0.25">
      <c r="A146" s="200">
        <f>C27</f>
        <v>0</v>
      </c>
      <c r="B146" s="202">
        <f>F27</f>
        <v>0</v>
      </c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Q146" s="200"/>
      <c r="AR146" s="200"/>
      <c r="AS146" s="200"/>
    </row>
    <row r="147" spans="1:45" x14ac:dyDescent="0.25">
      <c r="A147" s="200">
        <f>C28</f>
        <v>0</v>
      </c>
      <c r="B147" s="202">
        <f>F28</f>
        <v>0</v>
      </c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Q147" s="200"/>
      <c r="AR147" s="200"/>
      <c r="AS147" s="200"/>
    </row>
    <row r="148" spans="1:45" x14ac:dyDescent="0.25">
      <c r="A148" s="200">
        <f>C30</f>
        <v>0</v>
      </c>
      <c r="B148" s="202">
        <f>F30</f>
        <v>0</v>
      </c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Q148" s="200"/>
      <c r="AR148" s="200"/>
      <c r="AS148" s="200"/>
    </row>
    <row r="149" spans="1:45" x14ac:dyDescent="0.25">
      <c r="A149" s="200" t="e">
        <f>#REF!</f>
        <v>#REF!</v>
      </c>
      <c r="B149" s="202" t="e">
        <f>#REF!</f>
        <v>#REF!</v>
      </c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</row>
    <row r="150" spans="1:45" x14ac:dyDescent="0.25">
      <c r="A150" s="200">
        <f t="shared" ref="A150:A160" si="93">C31</f>
        <v>0</v>
      </c>
      <c r="B150" s="202">
        <f t="shared" ref="B150:B160" si="94">F31</f>
        <v>0</v>
      </c>
    </row>
    <row r="151" spans="1:45" x14ac:dyDescent="0.25">
      <c r="A151" s="200">
        <f t="shared" si="93"/>
        <v>0</v>
      </c>
      <c r="B151" s="202">
        <f t="shared" si="94"/>
        <v>0</v>
      </c>
    </row>
    <row r="152" spans="1:45" x14ac:dyDescent="0.25">
      <c r="A152" s="200" t="str">
        <f t="shared" si="93"/>
        <v>P/U</v>
      </c>
      <c r="B152" s="202" t="str">
        <f t="shared" si="94"/>
        <v>Plan APT</v>
      </c>
    </row>
    <row r="153" spans="1:45" x14ac:dyDescent="0.25">
      <c r="A153" s="200">
        <f t="shared" si="93"/>
        <v>0</v>
      </c>
      <c r="B153" s="202">
        <f t="shared" si="94"/>
        <v>0</v>
      </c>
    </row>
    <row r="154" spans="1:45" x14ac:dyDescent="0.25">
      <c r="A154" s="200">
        <f t="shared" si="93"/>
        <v>0</v>
      </c>
      <c r="B154" s="202">
        <f t="shared" si="94"/>
        <v>0</v>
      </c>
    </row>
    <row r="155" spans="1:45" x14ac:dyDescent="0.25">
      <c r="A155" s="200">
        <f t="shared" si="93"/>
        <v>0</v>
      </c>
      <c r="B155" s="202">
        <f t="shared" si="94"/>
        <v>0</v>
      </c>
    </row>
    <row r="156" spans="1:45" x14ac:dyDescent="0.25">
      <c r="A156" s="200">
        <f t="shared" si="93"/>
        <v>0</v>
      </c>
      <c r="B156" s="202">
        <f t="shared" si="94"/>
        <v>0</v>
      </c>
    </row>
    <row r="157" spans="1:45" x14ac:dyDescent="0.25">
      <c r="A157" s="200">
        <f t="shared" si="93"/>
        <v>0</v>
      </c>
      <c r="B157" s="202">
        <f t="shared" si="94"/>
        <v>0</v>
      </c>
    </row>
    <row r="158" spans="1:45" x14ac:dyDescent="0.25">
      <c r="A158" s="200">
        <f t="shared" si="93"/>
        <v>0</v>
      </c>
      <c r="B158" s="202">
        <f t="shared" si="94"/>
        <v>0</v>
      </c>
    </row>
    <row r="159" spans="1:45" x14ac:dyDescent="0.25">
      <c r="A159" s="200">
        <f t="shared" si="93"/>
        <v>0</v>
      </c>
      <c r="B159" s="202">
        <f t="shared" si="94"/>
        <v>0</v>
      </c>
    </row>
    <row r="160" spans="1:45" x14ac:dyDescent="0.25">
      <c r="A160" s="200">
        <f t="shared" si="93"/>
        <v>0</v>
      </c>
      <c r="B160" s="202">
        <f t="shared" si="94"/>
        <v>0</v>
      </c>
    </row>
    <row r="161" spans="1:2" x14ac:dyDescent="0.25">
      <c r="A161" s="200">
        <f t="shared" ref="A161:A174" si="95">C44</f>
        <v>0</v>
      </c>
      <c r="B161" s="202">
        <f t="shared" ref="B161:B174" si="96">F44</f>
        <v>0</v>
      </c>
    </row>
    <row r="162" spans="1:2" x14ac:dyDescent="0.25">
      <c r="A162" s="200">
        <f t="shared" si="95"/>
        <v>0</v>
      </c>
      <c r="B162" s="202">
        <f t="shared" si="96"/>
        <v>0</v>
      </c>
    </row>
    <row r="163" spans="1:2" x14ac:dyDescent="0.25">
      <c r="A163" s="200">
        <f t="shared" si="95"/>
        <v>0</v>
      </c>
      <c r="B163" s="202">
        <f t="shared" si="96"/>
        <v>0</v>
      </c>
    </row>
    <row r="164" spans="1:2" x14ac:dyDescent="0.25">
      <c r="A164" s="200">
        <f t="shared" si="95"/>
        <v>0</v>
      </c>
      <c r="B164" s="202">
        <f t="shared" si="96"/>
        <v>0</v>
      </c>
    </row>
    <row r="165" spans="1:2" x14ac:dyDescent="0.25">
      <c r="A165" s="200">
        <f t="shared" si="95"/>
        <v>0</v>
      </c>
      <c r="B165" s="202">
        <f t="shared" si="96"/>
        <v>0</v>
      </c>
    </row>
    <row r="166" spans="1:2" x14ac:dyDescent="0.25">
      <c r="A166" s="200">
        <f t="shared" si="95"/>
        <v>0</v>
      </c>
      <c r="B166" s="202">
        <f t="shared" si="96"/>
        <v>0</v>
      </c>
    </row>
    <row r="167" spans="1:2" x14ac:dyDescent="0.25">
      <c r="A167" s="200">
        <f t="shared" si="95"/>
        <v>0</v>
      </c>
      <c r="B167" s="202">
        <f t="shared" si="96"/>
        <v>0</v>
      </c>
    </row>
    <row r="168" spans="1:2" x14ac:dyDescent="0.25">
      <c r="A168" s="200">
        <f t="shared" si="95"/>
        <v>0</v>
      </c>
      <c r="B168" s="202">
        <f t="shared" si="96"/>
        <v>0</v>
      </c>
    </row>
    <row r="169" spans="1:2" x14ac:dyDescent="0.25">
      <c r="A169" s="200">
        <f t="shared" si="95"/>
        <v>0</v>
      </c>
      <c r="B169" s="202">
        <f t="shared" si="96"/>
        <v>0</v>
      </c>
    </row>
    <row r="170" spans="1:2" x14ac:dyDescent="0.25">
      <c r="A170" s="200">
        <f t="shared" si="95"/>
        <v>0</v>
      </c>
      <c r="B170" s="202">
        <f t="shared" si="96"/>
        <v>0</v>
      </c>
    </row>
    <row r="171" spans="1:2" x14ac:dyDescent="0.25">
      <c r="A171" s="200">
        <f t="shared" si="95"/>
        <v>0</v>
      </c>
      <c r="B171" s="202">
        <f t="shared" si="96"/>
        <v>0</v>
      </c>
    </row>
    <row r="172" spans="1:2" x14ac:dyDescent="0.25">
      <c r="A172" s="200">
        <f t="shared" si="95"/>
        <v>0</v>
      </c>
      <c r="B172" s="202">
        <f t="shared" si="96"/>
        <v>0</v>
      </c>
    </row>
    <row r="173" spans="1:2" x14ac:dyDescent="0.25">
      <c r="A173" s="200">
        <f t="shared" si="95"/>
        <v>0</v>
      </c>
      <c r="B173" s="202">
        <f t="shared" si="96"/>
        <v>0</v>
      </c>
    </row>
    <row r="174" spans="1:2" x14ac:dyDescent="0.25">
      <c r="A174" s="200">
        <f t="shared" si="95"/>
        <v>0</v>
      </c>
      <c r="B174" s="202">
        <f t="shared" si="96"/>
        <v>0</v>
      </c>
    </row>
    <row r="175" spans="1:2" x14ac:dyDescent="0.25">
      <c r="A175" s="200" t="e">
        <f>#REF!</f>
        <v>#REF!</v>
      </c>
      <c r="B175" s="202" t="e">
        <f>#REF!</f>
        <v>#REF!</v>
      </c>
    </row>
    <row r="176" spans="1:2" x14ac:dyDescent="0.25">
      <c r="A176" s="129">
        <f t="shared" ref="A176:A181" si="97">L5</f>
        <v>72790</v>
      </c>
      <c r="B176" s="203">
        <f t="shared" ref="B176:B181" si="98">O5</f>
        <v>0</v>
      </c>
    </row>
    <row r="177" spans="1:2" x14ac:dyDescent="0.25">
      <c r="A177" s="129">
        <f t="shared" si="97"/>
        <v>72791</v>
      </c>
      <c r="B177" s="203">
        <f t="shared" si="98"/>
        <v>0</v>
      </c>
    </row>
    <row r="178" spans="1:2" x14ac:dyDescent="0.25">
      <c r="A178" s="129">
        <f t="shared" si="97"/>
        <v>72792</v>
      </c>
      <c r="B178" s="203">
        <f t="shared" si="98"/>
        <v>0</v>
      </c>
    </row>
    <row r="179" spans="1:2" x14ac:dyDescent="0.25">
      <c r="A179" s="129">
        <f t="shared" si="97"/>
        <v>72793</v>
      </c>
      <c r="B179" s="203">
        <f t="shared" si="98"/>
        <v>0</v>
      </c>
    </row>
    <row r="180" spans="1:2" x14ac:dyDescent="0.25">
      <c r="A180" s="129">
        <f t="shared" si="97"/>
        <v>72794</v>
      </c>
      <c r="B180" s="203">
        <f t="shared" si="98"/>
        <v>0</v>
      </c>
    </row>
    <row r="181" spans="1:2" x14ac:dyDescent="0.25">
      <c r="A181" s="129">
        <f t="shared" si="97"/>
        <v>72795</v>
      </c>
      <c r="B181" s="203">
        <f t="shared" si="98"/>
        <v>0</v>
      </c>
    </row>
    <row r="182" spans="1:2" x14ac:dyDescent="0.25">
      <c r="A182" s="129">
        <f t="shared" ref="A182:A192" si="99">L13</f>
        <v>72827</v>
      </c>
      <c r="B182" s="203">
        <f t="shared" ref="B182:B192" si="100">O13</f>
        <v>0</v>
      </c>
    </row>
    <row r="183" spans="1:2" x14ac:dyDescent="0.25">
      <c r="A183" s="129">
        <f t="shared" si="99"/>
        <v>72828</v>
      </c>
      <c r="B183" s="203">
        <f t="shared" si="100"/>
        <v>0</v>
      </c>
    </row>
    <row r="184" spans="1:2" x14ac:dyDescent="0.25">
      <c r="A184" s="129">
        <f t="shared" si="99"/>
        <v>0</v>
      </c>
      <c r="B184" s="203">
        <f t="shared" si="100"/>
        <v>0</v>
      </c>
    </row>
    <row r="185" spans="1:2" x14ac:dyDescent="0.25">
      <c r="A185" s="129">
        <f t="shared" si="99"/>
        <v>0</v>
      </c>
      <c r="B185" s="203">
        <f t="shared" si="100"/>
        <v>0</v>
      </c>
    </row>
    <row r="186" spans="1:2" x14ac:dyDescent="0.25">
      <c r="A186" s="129">
        <f t="shared" si="99"/>
        <v>0</v>
      </c>
      <c r="B186" s="203">
        <f t="shared" si="100"/>
        <v>0</v>
      </c>
    </row>
    <row r="187" spans="1:2" x14ac:dyDescent="0.25">
      <c r="A187" s="129">
        <f t="shared" si="99"/>
        <v>0</v>
      </c>
      <c r="B187" s="203">
        <f t="shared" si="100"/>
        <v>0</v>
      </c>
    </row>
    <row r="188" spans="1:2" x14ac:dyDescent="0.25">
      <c r="A188" s="129">
        <f t="shared" si="99"/>
        <v>0</v>
      </c>
      <c r="B188" s="203">
        <f t="shared" si="100"/>
        <v>0</v>
      </c>
    </row>
    <row r="189" spans="1:2" x14ac:dyDescent="0.25">
      <c r="A189" s="129">
        <f t="shared" si="99"/>
        <v>0</v>
      </c>
      <c r="B189" s="203">
        <f t="shared" si="100"/>
        <v>0</v>
      </c>
    </row>
    <row r="190" spans="1:2" x14ac:dyDescent="0.25">
      <c r="A190" s="129">
        <f t="shared" si="99"/>
        <v>0</v>
      </c>
      <c r="B190" s="203">
        <f t="shared" si="100"/>
        <v>0</v>
      </c>
    </row>
    <row r="191" spans="1:2" x14ac:dyDescent="0.25">
      <c r="A191" s="129">
        <f t="shared" si="99"/>
        <v>0</v>
      </c>
      <c r="B191" s="203">
        <f t="shared" si="100"/>
        <v>0</v>
      </c>
    </row>
    <row r="192" spans="1:2" x14ac:dyDescent="0.25">
      <c r="A192" s="129">
        <f t="shared" si="99"/>
        <v>0</v>
      </c>
      <c r="B192" s="203">
        <f t="shared" si="100"/>
        <v>0</v>
      </c>
    </row>
    <row r="193" spans="1:2" x14ac:dyDescent="0.25">
      <c r="A193" s="129" t="str">
        <f>L25</f>
        <v>SCHOLLE</v>
      </c>
      <c r="B193" s="203" t="str">
        <f>O25</f>
        <v>8AM</v>
      </c>
    </row>
    <row r="194" spans="1:2" x14ac:dyDescent="0.25">
      <c r="A194" s="129" t="str">
        <f>L26</f>
        <v>GPI</v>
      </c>
      <c r="B194" s="203" t="str">
        <f>O26</f>
        <v>10AM</v>
      </c>
    </row>
    <row r="195" spans="1:2" x14ac:dyDescent="0.25">
      <c r="A195" s="129" t="str">
        <f>L27</f>
        <v>GPI</v>
      </c>
      <c r="B195" s="203" t="str">
        <f>O27</f>
        <v>11AM</v>
      </c>
    </row>
    <row r="196" spans="1:2" x14ac:dyDescent="0.25">
      <c r="A196" s="129">
        <f>L28</f>
        <v>0</v>
      </c>
      <c r="B196" s="203">
        <f>O28</f>
        <v>0</v>
      </c>
    </row>
    <row r="197" spans="1:2" x14ac:dyDescent="0.25">
      <c r="A197" s="129">
        <f>L30</f>
        <v>0</v>
      </c>
      <c r="B197" s="203">
        <f>O30</f>
        <v>0</v>
      </c>
    </row>
    <row r="198" spans="1:2" x14ac:dyDescent="0.25">
      <c r="A198" s="129" t="e">
        <f>#REF!</f>
        <v>#REF!</v>
      </c>
      <c r="B198" s="203" t="e">
        <f>#REF!</f>
        <v>#REF!</v>
      </c>
    </row>
    <row r="199" spans="1:2" x14ac:dyDescent="0.25">
      <c r="A199" s="129">
        <f t="shared" ref="A199:A209" si="101">L31</f>
        <v>0</v>
      </c>
      <c r="B199" s="203">
        <f t="shared" ref="B199:B209" si="102">O31</f>
        <v>0</v>
      </c>
    </row>
    <row r="200" spans="1:2" x14ac:dyDescent="0.25">
      <c r="A200" s="129">
        <f t="shared" si="101"/>
        <v>0</v>
      </c>
      <c r="B200" s="203">
        <f t="shared" si="102"/>
        <v>0</v>
      </c>
    </row>
    <row r="201" spans="1:2" x14ac:dyDescent="0.25">
      <c r="A201" s="129" t="str">
        <f t="shared" si="101"/>
        <v>P/U</v>
      </c>
      <c r="B201" s="203" t="str">
        <f t="shared" si="102"/>
        <v>Plan APT</v>
      </c>
    </row>
    <row r="202" spans="1:2" x14ac:dyDescent="0.25">
      <c r="A202" s="129">
        <f t="shared" si="101"/>
        <v>0</v>
      </c>
      <c r="B202" s="203">
        <f t="shared" si="102"/>
        <v>0</v>
      </c>
    </row>
    <row r="203" spans="1:2" x14ac:dyDescent="0.25">
      <c r="A203" s="129">
        <f t="shared" si="101"/>
        <v>0</v>
      </c>
      <c r="B203" s="203">
        <f t="shared" si="102"/>
        <v>0</v>
      </c>
    </row>
    <row r="204" spans="1:2" x14ac:dyDescent="0.25">
      <c r="A204" s="129">
        <f t="shared" si="101"/>
        <v>0</v>
      </c>
      <c r="B204" s="203">
        <f t="shared" si="102"/>
        <v>0</v>
      </c>
    </row>
    <row r="205" spans="1:2" x14ac:dyDescent="0.25">
      <c r="A205" s="129">
        <f t="shared" si="101"/>
        <v>0</v>
      </c>
      <c r="B205" s="203">
        <f t="shared" si="102"/>
        <v>0</v>
      </c>
    </row>
    <row r="206" spans="1:2" x14ac:dyDescent="0.25">
      <c r="A206" s="129">
        <f t="shared" si="101"/>
        <v>0</v>
      </c>
      <c r="B206" s="203">
        <f t="shared" si="102"/>
        <v>0</v>
      </c>
    </row>
    <row r="207" spans="1:2" x14ac:dyDescent="0.25">
      <c r="A207" s="129">
        <f t="shared" si="101"/>
        <v>0</v>
      </c>
      <c r="B207" s="203">
        <f t="shared" si="102"/>
        <v>0</v>
      </c>
    </row>
    <row r="208" spans="1:2" x14ac:dyDescent="0.25">
      <c r="A208" s="129">
        <f t="shared" si="101"/>
        <v>0</v>
      </c>
      <c r="B208" s="203">
        <f t="shared" si="102"/>
        <v>0</v>
      </c>
    </row>
    <row r="209" spans="1:2" x14ac:dyDescent="0.25">
      <c r="A209" s="129">
        <f t="shared" si="101"/>
        <v>0</v>
      </c>
      <c r="B209" s="203">
        <f t="shared" si="102"/>
        <v>0</v>
      </c>
    </row>
    <row r="210" spans="1:2" x14ac:dyDescent="0.25">
      <c r="A210" s="129">
        <f t="shared" ref="A210:A223" si="103">L44</f>
        <v>0</v>
      </c>
      <c r="B210" s="203">
        <f t="shared" ref="B210:B223" si="104">O44</f>
        <v>0</v>
      </c>
    </row>
    <row r="211" spans="1:2" x14ac:dyDescent="0.25">
      <c r="A211" s="129">
        <f t="shared" si="103"/>
        <v>0</v>
      </c>
      <c r="B211" s="203">
        <f t="shared" si="104"/>
        <v>0</v>
      </c>
    </row>
    <row r="212" spans="1:2" x14ac:dyDescent="0.25">
      <c r="A212" s="129">
        <f t="shared" si="103"/>
        <v>0</v>
      </c>
      <c r="B212" s="203">
        <f t="shared" si="104"/>
        <v>0</v>
      </c>
    </row>
    <row r="213" spans="1:2" x14ac:dyDescent="0.25">
      <c r="A213" s="129">
        <f t="shared" si="103"/>
        <v>0</v>
      </c>
      <c r="B213" s="203">
        <f t="shared" si="104"/>
        <v>0</v>
      </c>
    </row>
    <row r="214" spans="1:2" x14ac:dyDescent="0.25">
      <c r="A214" s="129">
        <f t="shared" si="103"/>
        <v>0</v>
      </c>
      <c r="B214" s="203">
        <f t="shared" si="104"/>
        <v>0</v>
      </c>
    </row>
    <row r="215" spans="1:2" x14ac:dyDescent="0.25">
      <c r="A215" s="129">
        <f t="shared" si="103"/>
        <v>0</v>
      </c>
      <c r="B215" s="203">
        <f t="shared" si="104"/>
        <v>0</v>
      </c>
    </row>
    <row r="216" spans="1:2" x14ac:dyDescent="0.25">
      <c r="A216" s="129">
        <f t="shared" si="103"/>
        <v>0</v>
      </c>
      <c r="B216" s="203">
        <f t="shared" si="104"/>
        <v>0</v>
      </c>
    </row>
    <row r="217" spans="1:2" x14ac:dyDescent="0.25">
      <c r="A217" s="129">
        <f t="shared" si="103"/>
        <v>0</v>
      </c>
      <c r="B217" s="203">
        <f t="shared" si="104"/>
        <v>0</v>
      </c>
    </row>
    <row r="218" spans="1:2" x14ac:dyDescent="0.25">
      <c r="A218" s="129">
        <f t="shared" si="103"/>
        <v>0</v>
      </c>
      <c r="B218" s="203">
        <f t="shared" si="104"/>
        <v>0</v>
      </c>
    </row>
    <row r="219" spans="1:2" x14ac:dyDescent="0.25">
      <c r="A219" s="129">
        <f t="shared" si="103"/>
        <v>0</v>
      </c>
      <c r="B219" s="203">
        <f t="shared" si="104"/>
        <v>0</v>
      </c>
    </row>
    <row r="220" spans="1:2" x14ac:dyDescent="0.25">
      <c r="A220" s="129">
        <f t="shared" si="103"/>
        <v>0</v>
      </c>
      <c r="B220" s="203">
        <f t="shared" si="104"/>
        <v>0</v>
      </c>
    </row>
    <row r="221" spans="1:2" x14ac:dyDescent="0.25">
      <c r="A221" s="129">
        <f t="shared" si="103"/>
        <v>0</v>
      </c>
      <c r="B221" s="203">
        <f t="shared" si="104"/>
        <v>0</v>
      </c>
    </row>
    <row r="222" spans="1:2" x14ac:dyDescent="0.25">
      <c r="A222" s="129">
        <f t="shared" si="103"/>
        <v>0</v>
      </c>
      <c r="B222" s="203" t="e">
        <f>#REF!</f>
        <v>#REF!</v>
      </c>
    </row>
    <row r="223" spans="1:2" x14ac:dyDescent="0.25">
      <c r="A223" s="129">
        <f t="shared" si="103"/>
        <v>0</v>
      </c>
      <c r="B223" s="203">
        <f t="shared" si="104"/>
        <v>0</v>
      </c>
    </row>
    <row r="224" spans="1:2" x14ac:dyDescent="0.25">
      <c r="A224" s="129" t="e">
        <f>#REF!</f>
        <v>#REF!</v>
      </c>
      <c r="B224" s="203" t="e">
        <f>#REF!</f>
        <v>#REF!</v>
      </c>
    </row>
    <row r="225" spans="1:2" x14ac:dyDescent="0.25">
      <c r="A225" s="129">
        <f t="shared" ref="A225:A230" si="105">U5</f>
        <v>72816</v>
      </c>
      <c r="B225" s="203">
        <f t="shared" ref="B225:B230" si="106">X5</f>
        <v>0</v>
      </c>
    </row>
    <row r="226" spans="1:2" x14ac:dyDescent="0.25">
      <c r="A226" s="129">
        <f t="shared" si="105"/>
        <v>72818</v>
      </c>
      <c r="B226" s="203">
        <f t="shared" si="106"/>
        <v>0</v>
      </c>
    </row>
    <row r="227" spans="1:2" x14ac:dyDescent="0.25">
      <c r="A227" s="129">
        <f t="shared" si="105"/>
        <v>72819</v>
      </c>
      <c r="B227" s="203">
        <f t="shared" si="106"/>
        <v>0</v>
      </c>
    </row>
    <row r="228" spans="1:2" x14ac:dyDescent="0.25">
      <c r="A228" s="129">
        <f t="shared" si="105"/>
        <v>72820</v>
      </c>
      <c r="B228" s="203">
        <f t="shared" si="106"/>
        <v>0</v>
      </c>
    </row>
    <row r="229" spans="1:2" x14ac:dyDescent="0.25">
      <c r="A229" s="129">
        <f t="shared" si="105"/>
        <v>72821</v>
      </c>
      <c r="B229" s="203">
        <f t="shared" si="106"/>
        <v>0</v>
      </c>
    </row>
    <row r="230" spans="1:2" x14ac:dyDescent="0.25">
      <c r="A230" s="129">
        <f t="shared" si="105"/>
        <v>72822</v>
      </c>
      <c r="B230" s="203">
        <f t="shared" si="106"/>
        <v>0</v>
      </c>
    </row>
    <row r="231" spans="1:2" x14ac:dyDescent="0.25">
      <c r="A231" s="129">
        <f t="shared" ref="A231:A241" si="107">U13</f>
        <v>72825</v>
      </c>
      <c r="B231" s="203">
        <f t="shared" ref="B231:B241" si="108">X13</f>
        <v>0</v>
      </c>
    </row>
    <row r="232" spans="1:2" x14ac:dyDescent="0.25">
      <c r="A232" s="129">
        <f t="shared" si="107"/>
        <v>72826</v>
      </c>
      <c r="B232" s="203">
        <f t="shared" si="108"/>
        <v>0</v>
      </c>
    </row>
    <row r="233" spans="1:2" x14ac:dyDescent="0.25">
      <c r="A233" s="129">
        <f t="shared" si="107"/>
        <v>0</v>
      </c>
      <c r="B233" s="203">
        <f t="shared" si="108"/>
        <v>0</v>
      </c>
    </row>
    <row r="234" spans="1:2" x14ac:dyDescent="0.25">
      <c r="A234" s="129">
        <f t="shared" si="107"/>
        <v>0</v>
      </c>
      <c r="B234" s="203">
        <f t="shared" si="108"/>
        <v>0</v>
      </c>
    </row>
    <row r="235" spans="1:2" x14ac:dyDescent="0.25">
      <c r="A235" s="129">
        <f t="shared" si="107"/>
        <v>0</v>
      </c>
      <c r="B235" s="203">
        <f t="shared" si="108"/>
        <v>0</v>
      </c>
    </row>
    <row r="236" spans="1:2" x14ac:dyDescent="0.25">
      <c r="A236" s="129">
        <f t="shared" si="107"/>
        <v>0</v>
      </c>
      <c r="B236" s="203">
        <f t="shared" si="108"/>
        <v>0</v>
      </c>
    </row>
    <row r="237" spans="1:2" x14ac:dyDescent="0.25">
      <c r="A237" s="129">
        <f t="shared" si="107"/>
        <v>0</v>
      </c>
      <c r="B237" s="203">
        <f t="shared" si="108"/>
        <v>0</v>
      </c>
    </row>
    <row r="238" spans="1:2" x14ac:dyDescent="0.25">
      <c r="A238" s="129">
        <f t="shared" si="107"/>
        <v>0</v>
      </c>
      <c r="B238" s="203">
        <f t="shared" si="108"/>
        <v>0</v>
      </c>
    </row>
    <row r="239" spans="1:2" x14ac:dyDescent="0.25">
      <c r="A239" s="129">
        <f t="shared" si="107"/>
        <v>0</v>
      </c>
      <c r="B239" s="203">
        <f t="shared" si="108"/>
        <v>0</v>
      </c>
    </row>
    <row r="240" spans="1:2" x14ac:dyDescent="0.25">
      <c r="A240" s="129">
        <f t="shared" si="107"/>
        <v>0</v>
      </c>
      <c r="B240" s="203">
        <f t="shared" si="108"/>
        <v>0</v>
      </c>
    </row>
    <row r="241" spans="1:2" x14ac:dyDescent="0.25">
      <c r="A241" s="129" t="str">
        <f t="shared" si="107"/>
        <v>GPI</v>
      </c>
      <c r="B241" s="203" t="str">
        <f t="shared" si="108"/>
        <v>1PM</v>
      </c>
    </row>
    <row r="242" spans="1:2" x14ac:dyDescent="0.25">
      <c r="A242" s="129" t="str">
        <f>U25</f>
        <v>GPI</v>
      </c>
      <c r="B242" s="203" t="str">
        <f>X25</f>
        <v>8AM</v>
      </c>
    </row>
    <row r="243" spans="1:2" x14ac:dyDescent="0.25">
      <c r="A243" s="129" t="str">
        <f>U26</f>
        <v xml:space="preserve">NCMR </v>
      </c>
      <c r="B243" s="203" t="str">
        <f>X26</f>
        <v>8AM</v>
      </c>
    </row>
    <row r="244" spans="1:2" x14ac:dyDescent="0.25">
      <c r="A244" s="129" t="str">
        <f>U27</f>
        <v>GPI</v>
      </c>
      <c r="B244" s="203" t="str">
        <f>X27</f>
        <v xml:space="preserve">11AM. </v>
      </c>
    </row>
    <row r="245" spans="1:2" x14ac:dyDescent="0.25">
      <c r="A245" s="129">
        <f>U28</f>
        <v>0</v>
      </c>
      <c r="B245" s="203">
        <f>X28</f>
        <v>0</v>
      </c>
    </row>
    <row r="246" spans="1:2" x14ac:dyDescent="0.25">
      <c r="A246" s="129">
        <f>U30</f>
        <v>0</v>
      </c>
      <c r="B246" s="203">
        <f>X30</f>
        <v>0</v>
      </c>
    </row>
    <row r="247" spans="1:2" x14ac:dyDescent="0.25">
      <c r="A247" s="129" t="e">
        <f>#REF!</f>
        <v>#REF!</v>
      </c>
      <c r="B247" s="203" t="e">
        <f>#REF!</f>
        <v>#REF!</v>
      </c>
    </row>
    <row r="248" spans="1:2" x14ac:dyDescent="0.25">
      <c r="A248" s="129">
        <f t="shared" ref="A248:A258" si="109">U31</f>
        <v>0</v>
      </c>
      <c r="B248" s="203">
        <f t="shared" ref="B248:B258" si="110">X31</f>
        <v>0</v>
      </c>
    </row>
    <row r="249" spans="1:2" x14ac:dyDescent="0.25">
      <c r="A249" s="129">
        <f t="shared" si="109"/>
        <v>0</v>
      </c>
      <c r="B249" s="203">
        <f t="shared" si="110"/>
        <v>0</v>
      </c>
    </row>
    <row r="250" spans="1:2" x14ac:dyDescent="0.25">
      <c r="A250" s="129" t="str">
        <f t="shared" si="109"/>
        <v>P/U</v>
      </c>
      <c r="B250" s="203" t="str">
        <f t="shared" si="110"/>
        <v>Plan APT</v>
      </c>
    </row>
    <row r="251" spans="1:2" x14ac:dyDescent="0.25">
      <c r="A251" s="129">
        <f t="shared" si="109"/>
        <v>72809</v>
      </c>
      <c r="B251" s="203">
        <f t="shared" si="110"/>
        <v>0</v>
      </c>
    </row>
    <row r="252" spans="1:2" x14ac:dyDescent="0.25">
      <c r="A252" s="129">
        <f t="shared" si="109"/>
        <v>72810</v>
      </c>
      <c r="B252" s="203">
        <f t="shared" si="110"/>
        <v>0</v>
      </c>
    </row>
    <row r="253" spans="1:2" x14ac:dyDescent="0.25">
      <c r="A253" s="129">
        <f t="shared" si="109"/>
        <v>72811</v>
      </c>
      <c r="B253" s="203">
        <f t="shared" si="110"/>
        <v>0</v>
      </c>
    </row>
    <row r="254" spans="1:2" x14ac:dyDescent="0.25">
      <c r="A254" s="129">
        <f t="shared" si="109"/>
        <v>72812</v>
      </c>
      <c r="B254" s="203">
        <f t="shared" si="110"/>
        <v>0</v>
      </c>
    </row>
    <row r="255" spans="1:2" x14ac:dyDescent="0.25">
      <c r="A255" s="129">
        <f t="shared" si="109"/>
        <v>72813</v>
      </c>
      <c r="B255" s="203">
        <f t="shared" si="110"/>
        <v>0</v>
      </c>
    </row>
    <row r="256" spans="1:2" x14ac:dyDescent="0.25">
      <c r="A256" s="129">
        <f t="shared" si="109"/>
        <v>72814</v>
      </c>
      <c r="B256" s="203">
        <f t="shared" si="110"/>
        <v>0</v>
      </c>
    </row>
    <row r="257" spans="1:2" x14ac:dyDescent="0.25">
      <c r="A257" s="129">
        <f t="shared" si="109"/>
        <v>72815</v>
      </c>
      <c r="B257" s="203">
        <f t="shared" si="110"/>
        <v>0</v>
      </c>
    </row>
    <row r="258" spans="1:2" x14ac:dyDescent="0.25">
      <c r="A258" s="129">
        <f t="shared" si="109"/>
        <v>4501339134</v>
      </c>
      <c r="B258" s="203">
        <f t="shared" si="110"/>
        <v>0</v>
      </c>
    </row>
    <row r="259" spans="1:2" x14ac:dyDescent="0.25">
      <c r="A259" s="129">
        <f t="shared" ref="A259:A272" si="111">U44</f>
        <v>0</v>
      </c>
      <c r="B259" s="203">
        <f t="shared" ref="B259:B272" si="112">X44</f>
        <v>0</v>
      </c>
    </row>
    <row r="260" spans="1:2" x14ac:dyDescent="0.25">
      <c r="A260" s="129">
        <f t="shared" si="111"/>
        <v>0</v>
      </c>
      <c r="B260" s="203">
        <f t="shared" si="112"/>
        <v>0</v>
      </c>
    </row>
    <row r="261" spans="1:2" x14ac:dyDescent="0.25">
      <c r="A261" s="129">
        <f t="shared" si="111"/>
        <v>0</v>
      </c>
      <c r="B261" s="203">
        <f t="shared" si="112"/>
        <v>0</v>
      </c>
    </row>
    <row r="262" spans="1:2" x14ac:dyDescent="0.25">
      <c r="A262" s="129">
        <f t="shared" si="111"/>
        <v>0</v>
      </c>
      <c r="B262" s="203">
        <f t="shared" si="112"/>
        <v>0</v>
      </c>
    </row>
    <row r="263" spans="1:2" x14ac:dyDescent="0.25">
      <c r="A263" s="129">
        <f t="shared" si="111"/>
        <v>0</v>
      </c>
      <c r="B263" s="203">
        <f t="shared" si="112"/>
        <v>0</v>
      </c>
    </row>
    <row r="264" spans="1:2" x14ac:dyDescent="0.25">
      <c r="A264" s="129">
        <f t="shared" si="111"/>
        <v>0</v>
      </c>
      <c r="B264" s="203">
        <f t="shared" si="112"/>
        <v>0</v>
      </c>
    </row>
    <row r="265" spans="1:2" x14ac:dyDescent="0.25">
      <c r="A265" s="129">
        <f t="shared" si="111"/>
        <v>0</v>
      </c>
      <c r="B265" s="203">
        <f t="shared" si="112"/>
        <v>0</v>
      </c>
    </row>
    <row r="266" spans="1:2" x14ac:dyDescent="0.25">
      <c r="A266" s="129">
        <f t="shared" si="111"/>
        <v>0</v>
      </c>
      <c r="B266" s="203">
        <f t="shared" si="112"/>
        <v>0</v>
      </c>
    </row>
    <row r="267" spans="1:2" x14ac:dyDescent="0.25">
      <c r="A267" s="129">
        <f t="shared" si="111"/>
        <v>0</v>
      </c>
      <c r="B267" s="203">
        <f t="shared" si="112"/>
        <v>0</v>
      </c>
    </row>
    <row r="268" spans="1:2" x14ac:dyDescent="0.25">
      <c r="A268" s="129" t="str">
        <f t="shared" si="111"/>
        <v>CHEP</v>
      </c>
      <c r="B268" s="203">
        <f t="shared" si="112"/>
        <v>0</v>
      </c>
    </row>
    <row r="269" spans="1:2" x14ac:dyDescent="0.25">
      <c r="A269" s="129" t="str">
        <f t="shared" si="111"/>
        <v xml:space="preserve">CAPS </v>
      </c>
      <c r="B269" s="203" t="str">
        <f t="shared" si="112"/>
        <v>8AM</v>
      </c>
    </row>
    <row r="270" spans="1:2" x14ac:dyDescent="0.25">
      <c r="A270" s="129" t="str">
        <f t="shared" si="111"/>
        <v xml:space="preserve">CAPS </v>
      </c>
      <c r="B270" s="203" t="str">
        <f t="shared" si="112"/>
        <v>9AM</v>
      </c>
    </row>
    <row r="271" spans="1:2" x14ac:dyDescent="0.25">
      <c r="A271" s="129" t="str">
        <f t="shared" si="111"/>
        <v>AMCOR</v>
      </c>
      <c r="B271" s="203">
        <f t="shared" si="112"/>
        <v>0</v>
      </c>
    </row>
    <row r="272" spans="1:2" x14ac:dyDescent="0.25">
      <c r="A272" s="129" t="str">
        <f t="shared" si="111"/>
        <v>AMCOR</v>
      </c>
      <c r="B272" s="203">
        <f t="shared" si="112"/>
        <v>0</v>
      </c>
    </row>
    <row r="273" spans="1:2" x14ac:dyDescent="0.25">
      <c r="A273" s="129" t="e">
        <f>#REF!</f>
        <v>#REF!</v>
      </c>
      <c r="B273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32:I32"/>
    <mergeCell ref="J32:R32"/>
    <mergeCell ref="S32:AA32"/>
    <mergeCell ref="A60:I60"/>
    <mergeCell ref="L61:L67"/>
    <mergeCell ref="O61:O67"/>
    <mergeCell ref="R61:R67"/>
    <mergeCell ref="U61:U67"/>
    <mergeCell ref="L71:L77"/>
    <mergeCell ref="O71:O77"/>
    <mergeCell ref="R71:R77"/>
    <mergeCell ref="U71:U77"/>
    <mergeCell ref="AB32:AJ32"/>
  </mergeCells>
  <conditionalFormatting sqref="AB32 J31:J32 S31:S32 S60 AB34:AB40 J60 AB46:AB47 A31:A32 AB49:AB60 A88 H98:H99 J80:J88 J90:J97 S78:S99 A98:A100 A27:A29 A15:A25 AK59:AK99 AB68:AB99">
    <cfRule type="cellIs" dxfId="1498" priority="333" operator="equal">
      <formula>"SLC"</formula>
    </cfRule>
  </conditionalFormatting>
  <conditionalFormatting sqref="AB32 J31:J32 S31:S32 S60 AB34:AB40 J60 AB46:AB47 A31:A32 AB49:AB60 A88 H98:H99 J80:J88 J90:J97 S78:S99 A98:A100 A27:A29 A15:A25 AK59:AK99 AB68:AB99">
    <cfRule type="cellIs" dxfId="1497" priority="329" operator="equal">
      <formula>"IDF"</formula>
    </cfRule>
    <cfRule type="cellIs" dxfId="1496" priority="330" operator="equal">
      <formula>"Costco"</formula>
    </cfRule>
    <cfRule type="cellIs" dxfId="1495" priority="331" operator="equal">
      <formula>"Gutzy"</formula>
    </cfRule>
    <cfRule type="cellIs" dxfId="1494" priority="332" operator="equal">
      <formula>"LCP"</formula>
    </cfRule>
  </conditionalFormatting>
  <conditionalFormatting sqref="S60 AB34:AB40 J60 AB46:AB47 AB49:AB60 A88 H98:H99 J80:J88 J90:J97 S78:S99 A98:A99 A27:A29 A15:A25 AB68:AB99">
    <cfRule type="cellIs" dxfId="1493" priority="328" operator="equal">
      <formula>"Receiving"</formula>
    </cfRule>
  </conditionalFormatting>
  <conditionalFormatting sqref="AB48">
    <cfRule type="cellIs" dxfId="1492" priority="327" operator="equal">
      <formula>"SLC"</formula>
    </cfRule>
  </conditionalFormatting>
  <conditionalFormatting sqref="AB48">
    <cfRule type="cellIs" dxfId="1491" priority="323" operator="equal">
      <formula>"IDF"</formula>
    </cfRule>
    <cfRule type="cellIs" dxfId="1490" priority="324" operator="equal">
      <formula>"Costco"</formula>
    </cfRule>
    <cfRule type="cellIs" dxfId="1489" priority="325" operator="equal">
      <formula>"Gutzy"</formula>
    </cfRule>
    <cfRule type="cellIs" dxfId="1488" priority="326" operator="equal">
      <formula>"LCP"</formula>
    </cfRule>
  </conditionalFormatting>
  <conditionalFormatting sqref="AB48">
    <cfRule type="cellIs" dxfId="1487" priority="322" operator="equal">
      <formula>"Receiving"</formula>
    </cfRule>
  </conditionalFormatting>
  <conditionalFormatting sqref="AB41">
    <cfRule type="cellIs" dxfId="1486" priority="321" operator="equal">
      <formula>"SLC"</formula>
    </cfRule>
  </conditionalFormatting>
  <conditionalFormatting sqref="AB41">
    <cfRule type="cellIs" dxfId="1485" priority="317" operator="equal">
      <formula>"IDF"</formula>
    </cfRule>
    <cfRule type="cellIs" dxfId="1484" priority="318" operator="equal">
      <formula>"Costco"</formula>
    </cfRule>
    <cfRule type="cellIs" dxfId="1483" priority="319" operator="equal">
      <formula>"Gutzy"</formula>
    </cfRule>
    <cfRule type="cellIs" dxfId="1482" priority="320" operator="equal">
      <formula>"LCP"</formula>
    </cfRule>
  </conditionalFormatting>
  <conditionalFormatting sqref="AB41">
    <cfRule type="cellIs" dxfId="1481" priority="316" operator="equal">
      <formula>"Receiving"</formula>
    </cfRule>
  </conditionalFormatting>
  <conditionalFormatting sqref="AB42:AB44">
    <cfRule type="cellIs" dxfId="1480" priority="315" operator="equal">
      <formula>"SLC"</formula>
    </cfRule>
  </conditionalFormatting>
  <conditionalFormatting sqref="AB42:AB44">
    <cfRule type="cellIs" dxfId="1479" priority="311" operator="equal">
      <formula>"IDF"</formula>
    </cfRule>
    <cfRule type="cellIs" dxfId="1478" priority="312" operator="equal">
      <formula>"Costco"</formula>
    </cfRule>
    <cfRule type="cellIs" dxfId="1477" priority="313" operator="equal">
      <formula>"Gutzy"</formula>
    </cfRule>
    <cfRule type="cellIs" dxfId="1476" priority="314" operator="equal">
      <formula>"LCP"</formula>
    </cfRule>
  </conditionalFormatting>
  <conditionalFormatting sqref="AB42:AB44">
    <cfRule type="cellIs" dxfId="1475" priority="310" operator="equal">
      <formula>"Receiving"</formula>
    </cfRule>
  </conditionalFormatting>
  <conditionalFormatting sqref="AB45">
    <cfRule type="cellIs" dxfId="1474" priority="309" operator="equal">
      <formula>"SLC"</formula>
    </cfRule>
  </conditionalFormatting>
  <conditionalFormatting sqref="AB45">
    <cfRule type="cellIs" dxfId="1473" priority="305" operator="equal">
      <formula>"IDF"</formula>
    </cfRule>
    <cfRule type="cellIs" dxfId="1472" priority="306" operator="equal">
      <formula>"Costco"</formula>
    </cfRule>
    <cfRule type="cellIs" dxfId="1471" priority="307" operator="equal">
      <formula>"Gutzy"</formula>
    </cfRule>
    <cfRule type="cellIs" dxfId="1470" priority="308" operator="equal">
      <formula>"LCP"</formula>
    </cfRule>
  </conditionalFormatting>
  <conditionalFormatting sqref="AB45">
    <cfRule type="cellIs" dxfId="1469" priority="304" operator="equal">
      <formula>"Receiving"</formula>
    </cfRule>
  </conditionalFormatting>
  <conditionalFormatting sqref="I100">
    <cfRule type="cellIs" dxfId="1468" priority="303" operator="equal">
      <formula>"SLC"</formula>
    </cfRule>
  </conditionalFormatting>
  <conditionalFormatting sqref="I100">
    <cfRule type="cellIs" dxfId="1467" priority="299" operator="equal">
      <formula>"IDF"</formula>
    </cfRule>
    <cfRule type="cellIs" dxfId="1466" priority="300" operator="equal">
      <formula>"Costco"</formula>
    </cfRule>
    <cfRule type="cellIs" dxfId="1465" priority="301" operator="equal">
      <formula>"Gutzy"</formula>
    </cfRule>
    <cfRule type="cellIs" dxfId="1464" priority="302" operator="equal">
      <formula>"LCP"</formula>
    </cfRule>
  </conditionalFormatting>
  <conditionalFormatting sqref="Q100">
    <cfRule type="cellIs" dxfId="1463" priority="298" operator="equal">
      <formula>"SLC"</formula>
    </cfRule>
  </conditionalFormatting>
  <conditionalFormatting sqref="Q100">
    <cfRule type="cellIs" dxfId="1462" priority="294" operator="equal">
      <formula>"IDF"</formula>
    </cfRule>
    <cfRule type="cellIs" dxfId="1461" priority="295" operator="equal">
      <formula>"Costco"</formula>
    </cfRule>
    <cfRule type="cellIs" dxfId="1460" priority="296" operator="equal">
      <formula>"Gutzy"</formula>
    </cfRule>
    <cfRule type="cellIs" dxfId="1459" priority="297" operator="equal">
      <formula>"LCP"</formula>
    </cfRule>
  </conditionalFormatting>
  <conditionalFormatting sqref="Y100">
    <cfRule type="cellIs" dxfId="1458" priority="293" operator="equal">
      <formula>"SLC"</formula>
    </cfRule>
  </conditionalFormatting>
  <conditionalFormatting sqref="Y100">
    <cfRule type="cellIs" dxfId="1457" priority="289" operator="equal">
      <formula>"IDF"</formula>
    </cfRule>
    <cfRule type="cellIs" dxfId="1456" priority="290" operator="equal">
      <formula>"Costco"</formula>
    </cfRule>
    <cfRule type="cellIs" dxfId="1455" priority="291" operator="equal">
      <formula>"Gutzy"</formula>
    </cfRule>
    <cfRule type="cellIs" dxfId="1454" priority="292" operator="equal">
      <formula>"LCP"</formula>
    </cfRule>
  </conditionalFormatting>
  <conditionalFormatting sqref="AG100">
    <cfRule type="cellIs" dxfId="1453" priority="288" operator="equal">
      <formula>"SLC"</formula>
    </cfRule>
  </conditionalFormatting>
  <conditionalFormatting sqref="AG100">
    <cfRule type="cellIs" dxfId="1452" priority="284" operator="equal">
      <formula>"IDF"</formula>
    </cfRule>
    <cfRule type="cellIs" dxfId="1451" priority="285" operator="equal">
      <formula>"Costco"</formula>
    </cfRule>
    <cfRule type="cellIs" dxfId="1450" priority="286" operator="equal">
      <formula>"Gutzy"</formula>
    </cfRule>
    <cfRule type="cellIs" dxfId="1449" priority="287" operator="equal">
      <formula>"LCP"</formula>
    </cfRule>
  </conditionalFormatting>
  <conditionalFormatting sqref="AO100">
    <cfRule type="cellIs" dxfId="1448" priority="283" operator="equal">
      <formula>"SLC"</formula>
    </cfRule>
  </conditionalFormatting>
  <conditionalFormatting sqref="AO100">
    <cfRule type="cellIs" dxfId="1447" priority="279" operator="equal">
      <formula>"IDF"</formula>
    </cfRule>
    <cfRule type="cellIs" dxfId="1446" priority="280" operator="equal">
      <formula>"Costco"</formula>
    </cfRule>
    <cfRule type="cellIs" dxfId="1445" priority="281" operator="equal">
      <formula>"Gutzy"</formula>
    </cfRule>
    <cfRule type="cellIs" dxfId="1444" priority="282" operator="equal">
      <formula>"LCP"</formula>
    </cfRule>
  </conditionalFormatting>
  <conditionalFormatting sqref="AW100">
    <cfRule type="cellIs" dxfId="1443" priority="278" operator="equal">
      <formula>"SLC"</formula>
    </cfRule>
  </conditionalFormatting>
  <conditionalFormatting sqref="AW100">
    <cfRule type="cellIs" dxfId="1442" priority="274" operator="equal">
      <formula>"IDF"</formula>
    </cfRule>
    <cfRule type="cellIs" dxfId="1441" priority="275" operator="equal">
      <formula>"Costco"</formula>
    </cfRule>
    <cfRule type="cellIs" dxfId="1440" priority="276" operator="equal">
      <formula>"Gutzy"</formula>
    </cfRule>
    <cfRule type="cellIs" dxfId="1439" priority="277" operator="equal">
      <formula>"LCP"</formula>
    </cfRule>
  </conditionalFormatting>
  <conditionalFormatting sqref="J27:J28">
    <cfRule type="cellIs" dxfId="1438" priority="273" operator="equal">
      <formula>"SLC"</formula>
    </cfRule>
  </conditionalFormatting>
  <conditionalFormatting sqref="J27:J28">
    <cfRule type="cellIs" dxfId="1437" priority="269" operator="equal">
      <formula>"IDF"</formula>
    </cfRule>
    <cfRule type="cellIs" dxfId="1436" priority="270" operator="equal">
      <formula>"Costco"</formula>
    </cfRule>
    <cfRule type="cellIs" dxfId="1435" priority="271" operator="equal">
      <formula>"Gutzy"</formula>
    </cfRule>
    <cfRule type="cellIs" dxfId="1434" priority="272" operator="equal">
      <formula>"LCP"</formula>
    </cfRule>
  </conditionalFormatting>
  <conditionalFormatting sqref="J27:J28">
    <cfRule type="cellIs" dxfId="1433" priority="268" operator="equal">
      <formula>"Receiving"</formula>
    </cfRule>
  </conditionalFormatting>
  <conditionalFormatting sqref="S23:S28">
    <cfRule type="cellIs" dxfId="1432" priority="267" operator="equal">
      <formula>"SLC"</formula>
    </cfRule>
  </conditionalFormatting>
  <conditionalFormatting sqref="S23:S28">
    <cfRule type="cellIs" dxfId="1431" priority="263" operator="equal">
      <formula>"IDF"</formula>
    </cfRule>
    <cfRule type="cellIs" dxfId="1430" priority="264" operator="equal">
      <formula>"Costco"</formula>
    </cfRule>
    <cfRule type="cellIs" dxfId="1429" priority="265" operator="equal">
      <formula>"Gutzy"</formula>
    </cfRule>
    <cfRule type="cellIs" dxfId="1428" priority="266" operator="equal">
      <formula>"LCP"</formula>
    </cfRule>
  </conditionalFormatting>
  <conditionalFormatting sqref="S23:S28">
    <cfRule type="cellIs" dxfId="1427" priority="262" operator="equal">
      <formula>"Receiving"</formula>
    </cfRule>
  </conditionalFormatting>
  <conditionalFormatting sqref="J89">
    <cfRule type="cellIs" dxfId="1426" priority="261" operator="equal">
      <formula>"SLC"</formula>
    </cfRule>
  </conditionalFormatting>
  <conditionalFormatting sqref="J89">
    <cfRule type="cellIs" dxfId="1425" priority="257" operator="equal">
      <formula>"IDF"</formula>
    </cfRule>
    <cfRule type="cellIs" dxfId="1424" priority="258" operator="equal">
      <formula>"Costco"</formula>
    </cfRule>
    <cfRule type="cellIs" dxfId="1423" priority="259" operator="equal">
      <formula>"Gutzy"</formula>
    </cfRule>
    <cfRule type="cellIs" dxfId="1422" priority="260" operator="equal">
      <formula>"LCP"</formula>
    </cfRule>
  </conditionalFormatting>
  <conditionalFormatting sqref="J89">
    <cfRule type="cellIs" dxfId="1421" priority="256" operator="equal">
      <formula>"Receiving"</formula>
    </cfRule>
  </conditionalFormatting>
  <conditionalFormatting sqref="J30">
    <cfRule type="cellIs" dxfId="1420" priority="255" operator="equal">
      <formula>"SLC"</formula>
    </cfRule>
  </conditionalFormatting>
  <conditionalFormatting sqref="J30">
    <cfRule type="cellIs" dxfId="1419" priority="251" operator="equal">
      <formula>"IDF"</formula>
    </cfRule>
    <cfRule type="cellIs" dxfId="1418" priority="252" operator="equal">
      <formula>"Costco"</formula>
    </cfRule>
    <cfRule type="cellIs" dxfId="1417" priority="253" operator="equal">
      <formula>"Gutzy"</formula>
    </cfRule>
    <cfRule type="cellIs" dxfId="1416" priority="254" operator="equal">
      <formula>"LCP"</formula>
    </cfRule>
  </conditionalFormatting>
  <conditionalFormatting sqref="J30">
    <cfRule type="cellIs" dxfId="1415" priority="250" operator="equal">
      <formula>"Receiving"</formula>
    </cfRule>
  </conditionalFormatting>
  <conditionalFormatting sqref="J27:J30">
    <cfRule type="cellIs" dxfId="1414" priority="249" operator="equal">
      <formula>"SLC"</formula>
    </cfRule>
  </conditionalFormatting>
  <conditionalFormatting sqref="J27:J30">
    <cfRule type="cellIs" dxfId="1413" priority="245" operator="equal">
      <formula>"IDF"</formula>
    </cfRule>
    <cfRule type="cellIs" dxfId="1412" priority="246" operator="equal">
      <formula>"Costco"</formula>
    </cfRule>
    <cfRule type="cellIs" dxfId="1411" priority="247" operator="equal">
      <formula>"Gutzy"</formula>
    </cfRule>
    <cfRule type="cellIs" dxfId="1410" priority="248" operator="equal">
      <formula>"LCP"</formula>
    </cfRule>
  </conditionalFormatting>
  <conditionalFormatting sqref="J27:J30">
    <cfRule type="cellIs" dxfId="1409" priority="244" operator="equal">
      <formula>"Receiving"</formula>
    </cfRule>
  </conditionalFormatting>
  <conditionalFormatting sqref="S30">
    <cfRule type="cellIs" dxfId="1408" priority="237" operator="equal">
      <formula>"SLC"</formula>
    </cfRule>
  </conditionalFormatting>
  <conditionalFormatting sqref="S30">
    <cfRule type="cellIs" dxfId="1407" priority="233" operator="equal">
      <formula>"IDF"</formula>
    </cfRule>
    <cfRule type="cellIs" dxfId="1406" priority="234" operator="equal">
      <formula>"Costco"</formula>
    </cfRule>
    <cfRule type="cellIs" dxfId="1405" priority="235" operator="equal">
      <formula>"Gutzy"</formula>
    </cfRule>
    <cfRule type="cellIs" dxfId="1404" priority="236" operator="equal">
      <formula>"LCP"</formula>
    </cfRule>
  </conditionalFormatting>
  <conditionalFormatting sqref="S30">
    <cfRule type="cellIs" dxfId="1403" priority="232" operator="equal">
      <formula>"Receiving"</formula>
    </cfRule>
  </conditionalFormatting>
  <conditionalFormatting sqref="J26 J5:J18">
    <cfRule type="cellIs" dxfId="1402" priority="231" operator="equal">
      <formula>"SLC"</formula>
    </cfRule>
  </conditionalFormatting>
  <conditionalFormatting sqref="J26 J5:J18">
    <cfRule type="cellIs" dxfId="1401" priority="227" operator="equal">
      <formula>"IDF"</formula>
    </cfRule>
    <cfRule type="cellIs" dxfId="1400" priority="228" operator="equal">
      <formula>"Costco"</formula>
    </cfRule>
    <cfRule type="cellIs" dxfId="1399" priority="229" operator="equal">
      <formula>"Gutzy"</formula>
    </cfRule>
    <cfRule type="cellIs" dxfId="1398" priority="230" operator="equal">
      <formula>"LCP"</formula>
    </cfRule>
  </conditionalFormatting>
  <conditionalFormatting sqref="J26 J5:J18">
    <cfRule type="cellIs" dxfId="1397" priority="226" operator="equal">
      <formula>"Receiving"</formula>
    </cfRule>
  </conditionalFormatting>
  <conditionalFormatting sqref="J19:J24">
    <cfRule type="cellIs" dxfId="1396" priority="225" operator="equal">
      <formula>"SLC"</formula>
    </cfRule>
  </conditionalFormatting>
  <conditionalFormatting sqref="J19:J24">
    <cfRule type="cellIs" dxfId="1395" priority="221" operator="equal">
      <formula>"IDF"</formula>
    </cfRule>
    <cfRule type="cellIs" dxfId="1394" priority="222" operator="equal">
      <formula>"Costco"</formula>
    </cfRule>
    <cfRule type="cellIs" dxfId="1393" priority="223" operator="equal">
      <formula>"Gutzy"</formula>
    </cfRule>
    <cfRule type="cellIs" dxfId="1392" priority="224" operator="equal">
      <formula>"LCP"</formula>
    </cfRule>
  </conditionalFormatting>
  <conditionalFormatting sqref="J19:J24">
    <cfRule type="cellIs" dxfId="1391" priority="220" operator="equal">
      <formula>"Receiving"</formula>
    </cfRule>
  </conditionalFormatting>
  <conditionalFormatting sqref="S5:S18">
    <cfRule type="cellIs" dxfId="1390" priority="219" operator="equal">
      <formula>"SLC"</formula>
    </cfRule>
  </conditionalFormatting>
  <conditionalFormatting sqref="S5:S18">
    <cfRule type="cellIs" dxfId="1389" priority="215" operator="equal">
      <formula>"IDF"</formula>
    </cfRule>
    <cfRule type="cellIs" dxfId="1388" priority="216" operator="equal">
      <formula>"Costco"</formula>
    </cfRule>
    <cfRule type="cellIs" dxfId="1387" priority="217" operator="equal">
      <formula>"Gutzy"</formula>
    </cfRule>
    <cfRule type="cellIs" dxfId="1386" priority="218" operator="equal">
      <formula>"LCP"</formula>
    </cfRule>
  </conditionalFormatting>
  <conditionalFormatting sqref="S5:S18">
    <cfRule type="cellIs" dxfId="1385" priority="214" operator="equal">
      <formula>"Receiving"</formula>
    </cfRule>
  </conditionalFormatting>
  <conditionalFormatting sqref="S19:S23">
    <cfRule type="cellIs" dxfId="1384" priority="213" operator="equal">
      <formula>"SLC"</formula>
    </cfRule>
  </conditionalFormatting>
  <conditionalFormatting sqref="S19:S23">
    <cfRule type="cellIs" dxfId="1383" priority="209" operator="equal">
      <formula>"IDF"</formula>
    </cfRule>
    <cfRule type="cellIs" dxfId="1382" priority="210" operator="equal">
      <formula>"Costco"</formula>
    </cfRule>
    <cfRule type="cellIs" dxfId="1381" priority="211" operator="equal">
      <formula>"Gutzy"</formula>
    </cfRule>
    <cfRule type="cellIs" dxfId="1380" priority="212" operator="equal">
      <formula>"LCP"</formula>
    </cfRule>
  </conditionalFormatting>
  <conditionalFormatting sqref="S19:S23">
    <cfRule type="cellIs" dxfId="1379" priority="208" operator="equal">
      <formula>"Receiving"</formula>
    </cfRule>
  </conditionalFormatting>
  <conditionalFormatting sqref="A30">
    <cfRule type="cellIs" dxfId="1378" priority="201" operator="equal">
      <formula>"SLC"</formula>
    </cfRule>
  </conditionalFormatting>
  <conditionalFormatting sqref="A30">
    <cfRule type="cellIs" dxfId="1377" priority="197" operator="equal">
      <formula>"IDF"</formula>
    </cfRule>
    <cfRule type="cellIs" dxfId="1376" priority="198" operator="equal">
      <formula>"Costco"</formula>
    </cfRule>
    <cfRule type="cellIs" dxfId="1375" priority="199" operator="equal">
      <formula>"Gutzy"</formula>
    </cfRule>
    <cfRule type="cellIs" dxfId="1374" priority="200" operator="equal">
      <formula>"LCP"</formula>
    </cfRule>
  </conditionalFormatting>
  <conditionalFormatting sqref="A30">
    <cfRule type="cellIs" dxfId="1373" priority="196" operator="equal">
      <formula>"Receiving"</formula>
    </cfRule>
  </conditionalFormatting>
  <conditionalFormatting sqref="A30">
    <cfRule type="cellIs" dxfId="1372" priority="195" operator="equal">
      <formula>"SLC"</formula>
    </cfRule>
  </conditionalFormatting>
  <conditionalFormatting sqref="A30">
    <cfRule type="cellIs" dxfId="1371" priority="191" operator="equal">
      <formula>"IDF"</formula>
    </cfRule>
    <cfRule type="cellIs" dxfId="1370" priority="192" operator="equal">
      <formula>"Costco"</formula>
    </cfRule>
    <cfRule type="cellIs" dxfId="1369" priority="193" operator="equal">
      <formula>"Gutzy"</formula>
    </cfRule>
    <cfRule type="cellIs" dxfId="1368" priority="194" operator="equal">
      <formula>"LCP"</formula>
    </cfRule>
  </conditionalFormatting>
  <conditionalFormatting sqref="A30">
    <cfRule type="cellIs" dxfId="1367" priority="190" operator="equal">
      <formula>"Receiving"</formula>
    </cfRule>
  </conditionalFormatting>
  <conditionalFormatting sqref="A60">
    <cfRule type="cellIs" dxfId="1366" priority="189" operator="equal">
      <formula>"SLC"</formula>
    </cfRule>
  </conditionalFormatting>
  <conditionalFormatting sqref="A60">
    <cfRule type="cellIs" dxfId="1365" priority="185" operator="equal">
      <formula>"IDF"</formula>
    </cfRule>
    <cfRule type="cellIs" dxfId="1364" priority="186" operator="equal">
      <formula>"Costco"</formula>
    </cfRule>
    <cfRule type="cellIs" dxfId="1363" priority="187" operator="equal">
      <formula>"Gutzy"</formula>
    </cfRule>
    <cfRule type="cellIs" dxfId="1362" priority="188" operator="equal">
      <formula>"LCP"</formula>
    </cfRule>
  </conditionalFormatting>
  <conditionalFormatting sqref="A56">
    <cfRule type="cellIs" dxfId="1361" priority="184" operator="equal">
      <formula>"SLC"</formula>
    </cfRule>
  </conditionalFormatting>
  <conditionalFormatting sqref="A56">
    <cfRule type="cellIs" dxfId="1360" priority="180" operator="equal">
      <formula>"IDF"</formula>
    </cfRule>
    <cfRule type="cellIs" dxfId="1359" priority="181" operator="equal">
      <formula>"Costco"</formula>
    </cfRule>
    <cfRule type="cellIs" dxfId="1358" priority="182" operator="equal">
      <formula>"Gutzy"</formula>
    </cfRule>
    <cfRule type="cellIs" dxfId="1357" priority="183" operator="equal">
      <formula>"LCP"</formula>
    </cfRule>
  </conditionalFormatting>
  <conditionalFormatting sqref="A56">
    <cfRule type="cellIs" dxfId="1356" priority="179" operator="equal">
      <formula>"Receiving"</formula>
    </cfRule>
  </conditionalFormatting>
  <conditionalFormatting sqref="A59">
    <cfRule type="cellIs" dxfId="1355" priority="178" operator="equal">
      <formula>"SLC"</formula>
    </cfRule>
  </conditionalFormatting>
  <conditionalFormatting sqref="A59">
    <cfRule type="cellIs" dxfId="1354" priority="174" operator="equal">
      <formula>"IDF"</formula>
    </cfRule>
    <cfRule type="cellIs" dxfId="1353" priority="175" operator="equal">
      <formula>"Costco"</formula>
    </cfRule>
    <cfRule type="cellIs" dxfId="1352" priority="176" operator="equal">
      <formula>"Gutzy"</formula>
    </cfRule>
    <cfRule type="cellIs" dxfId="1351" priority="177" operator="equal">
      <formula>"LCP"</formula>
    </cfRule>
  </conditionalFormatting>
  <conditionalFormatting sqref="A59">
    <cfRule type="cellIs" dxfId="1350" priority="173" operator="equal">
      <formula>"Receiving"</formula>
    </cfRule>
  </conditionalFormatting>
  <conditionalFormatting sqref="A56:A59">
    <cfRule type="cellIs" dxfId="1349" priority="172" operator="equal">
      <formula>"SLC"</formula>
    </cfRule>
  </conditionalFormatting>
  <conditionalFormatting sqref="A56:A59">
    <cfRule type="cellIs" dxfId="1348" priority="168" operator="equal">
      <formula>"IDF"</formula>
    </cfRule>
    <cfRule type="cellIs" dxfId="1347" priority="169" operator="equal">
      <formula>"Costco"</formula>
    </cfRule>
    <cfRule type="cellIs" dxfId="1346" priority="170" operator="equal">
      <formula>"Gutzy"</formula>
    </cfRule>
    <cfRule type="cellIs" dxfId="1345" priority="171" operator="equal">
      <formula>"LCP"</formula>
    </cfRule>
  </conditionalFormatting>
  <conditionalFormatting sqref="A56:A59">
    <cfRule type="cellIs" dxfId="1344" priority="167" operator="equal">
      <formula>"Receiving"</formula>
    </cfRule>
  </conditionalFormatting>
  <conditionalFormatting sqref="A34:A47">
    <cfRule type="cellIs" dxfId="1343" priority="166" operator="equal">
      <formula>"SLC"</formula>
    </cfRule>
  </conditionalFormatting>
  <conditionalFormatting sqref="A34:A47">
    <cfRule type="cellIs" dxfId="1342" priority="162" operator="equal">
      <formula>"IDF"</formula>
    </cfRule>
    <cfRule type="cellIs" dxfId="1341" priority="163" operator="equal">
      <formula>"Costco"</formula>
    </cfRule>
    <cfRule type="cellIs" dxfId="1340" priority="164" operator="equal">
      <formula>"Gutzy"</formula>
    </cfRule>
    <cfRule type="cellIs" dxfId="1339" priority="165" operator="equal">
      <formula>"LCP"</formula>
    </cfRule>
  </conditionalFormatting>
  <conditionalFormatting sqref="A34:A47">
    <cfRule type="cellIs" dxfId="1338" priority="161" operator="equal">
      <formula>"Receiving"</formula>
    </cfRule>
  </conditionalFormatting>
  <conditionalFormatting sqref="A48:A53">
    <cfRule type="cellIs" dxfId="1337" priority="160" operator="equal">
      <formula>"SLC"</formula>
    </cfRule>
  </conditionalFormatting>
  <conditionalFormatting sqref="A48:A53">
    <cfRule type="cellIs" dxfId="1336" priority="156" operator="equal">
      <formula>"IDF"</formula>
    </cfRule>
    <cfRule type="cellIs" dxfId="1335" priority="157" operator="equal">
      <formula>"Costco"</formula>
    </cfRule>
    <cfRule type="cellIs" dxfId="1334" priority="158" operator="equal">
      <formula>"Gutzy"</formula>
    </cfRule>
    <cfRule type="cellIs" dxfId="1333" priority="159" operator="equal">
      <formula>"LCP"</formula>
    </cfRule>
  </conditionalFormatting>
  <conditionalFormatting sqref="A48:A53">
    <cfRule type="cellIs" dxfId="1332" priority="155" operator="equal">
      <formula>"Receiving"</formula>
    </cfRule>
  </conditionalFormatting>
  <conditionalFormatting sqref="J59">
    <cfRule type="cellIs" dxfId="1331" priority="154" operator="equal">
      <formula>"SLC"</formula>
    </cfRule>
  </conditionalFormatting>
  <conditionalFormatting sqref="J59">
    <cfRule type="cellIs" dxfId="1330" priority="150" operator="equal">
      <formula>"IDF"</formula>
    </cfRule>
    <cfRule type="cellIs" dxfId="1329" priority="151" operator="equal">
      <formula>"Costco"</formula>
    </cfRule>
    <cfRule type="cellIs" dxfId="1328" priority="152" operator="equal">
      <formula>"Gutzy"</formula>
    </cfRule>
    <cfRule type="cellIs" dxfId="1327" priority="153" operator="equal">
      <formula>"LCP"</formula>
    </cfRule>
  </conditionalFormatting>
  <conditionalFormatting sqref="J59">
    <cfRule type="cellIs" dxfId="1326" priority="149" operator="equal">
      <formula>"Receiving"</formula>
    </cfRule>
  </conditionalFormatting>
  <conditionalFormatting sqref="J57:J59">
    <cfRule type="cellIs" dxfId="1325" priority="148" operator="equal">
      <formula>"SLC"</formula>
    </cfRule>
  </conditionalFormatting>
  <conditionalFormatting sqref="J57:J59">
    <cfRule type="cellIs" dxfId="1324" priority="144" operator="equal">
      <formula>"IDF"</formula>
    </cfRule>
    <cfRule type="cellIs" dxfId="1323" priority="145" operator="equal">
      <formula>"Costco"</formula>
    </cfRule>
    <cfRule type="cellIs" dxfId="1322" priority="146" operator="equal">
      <formula>"Gutzy"</formula>
    </cfRule>
    <cfRule type="cellIs" dxfId="1321" priority="147" operator="equal">
      <formula>"LCP"</formula>
    </cfRule>
  </conditionalFormatting>
  <conditionalFormatting sqref="J57:J59">
    <cfRule type="cellIs" dxfId="1320" priority="143" operator="equal">
      <formula>"Receiving"</formula>
    </cfRule>
  </conditionalFormatting>
  <conditionalFormatting sqref="J54:J55 J34:J47">
    <cfRule type="cellIs" dxfId="1319" priority="142" operator="equal">
      <formula>"SLC"</formula>
    </cfRule>
  </conditionalFormatting>
  <conditionalFormatting sqref="J54:J55 J34:J47">
    <cfRule type="cellIs" dxfId="1318" priority="138" operator="equal">
      <formula>"IDF"</formula>
    </cfRule>
    <cfRule type="cellIs" dxfId="1317" priority="139" operator="equal">
      <formula>"Costco"</formula>
    </cfRule>
    <cfRule type="cellIs" dxfId="1316" priority="140" operator="equal">
      <formula>"Gutzy"</formula>
    </cfRule>
    <cfRule type="cellIs" dxfId="1315" priority="141" operator="equal">
      <formula>"LCP"</formula>
    </cfRule>
  </conditionalFormatting>
  <conditionalFormatting sqref="J54:J55 J34:J47">
    <cfRule type="cellIs" dxfId="1314" priority="137" operator="equal">
      <formula>"Receiving"</formula>
    </cfRule>
  </conditionalFormatting>
  <conditionalFormatting sqref="J48:J53">
    <cfRule type="cellIs" dxfId="1313" priority="136" operator="equal">
      <formula>"SLC"</formula>
    </cfRule>
  </conditionalFormatting>
  <conditionalFormatting sqref="J48:J53">
    <cfRule type="cellIs" dxfId="1312" priority="132" operator="equal">
      <formula>"IDF"</formula>
    </cfRule>
    <cfRule type="cellIs" dxfId="1311" priority="133" operator="equal">
      <formula>"Costco"</formula>
    </cfRule>
    <cfRule type="cellIs" dxfId="1310" priority="134" operator="equal">
      <formula>"Gutzy"</formula>
    </cfRule>
    <cfRule type="cellIs" dxfId="1309" priority="135" operator="equal">
      <formula>"LCP"</formula>
    </cfRule>
  </conditionalFormatting>
  <conditionalFormatting sqref="J48:J53">
    <cfRule type="cellIs" dxfId="1308" priority="131" operator="equal">
      <formula>"Receiving"</formula>
    </cfRule>
  </conditionalFormatting>
  <conditionalFormatting sqref="S59">
    <cfRule type="cellIs" dxfId="1307" priority="124" operator="equal">
      <formula>"SLC"</formula>
    </cfRule>
  </conditionalFormatting>
  <conditionalFormatting sqref="S59">
    <cfRule type="cellIs" dxfId="1306" priority="120" operator="equal">
      <formula>"IDF"</formula>
    </cfRule>
    <cfRule type="cellIs" dxfId="1305" priority="121" operator="equal">
      <formula>"Costco"</formula>
    </cfRule>
    <cfRule type="cellIs" dxfId="1304" priority="122" operator="equal">
      <formula>"Gutzy"</formula>
    </cfRule>
    <cfRule type="cellIs" dxfId="1303" priority="123" operator="equal">
      <formula>"LCP"</formula>
    </cfRule>
  </conditionalFormatting>
  <conditionalFormatting sqref="S59">
    <cfRule type="cellIs" dxfId="1302" priority="119" operator="equal">
      <formula>"Receiving"</formula>
    </cfRule>
  </conditionalFormatting>
  <conditionalFormatting sqref="S58:S59">
    <cfRule type="cellIs" dxfId="1301" priority="118" operator="equal">
      <formula>"SLC"</formula>
    </cfRule>
  </conditionalFormatting>
  <conditionalFormatting sqref="S58:S59">
    <cfRule type="cellIs" dxfId="1300" priority="114" operator="equal">
      <formula>"IDF"</formula>
    </cfRule>
    <cfRule type="cellIs" dxfId="1299" priority="115" operator="equal">
      <formula>"Costco"</formula>
    </cfRule>
    <cfRule type="cellIs" dxfId="1298" priority="116" operator="equal">
      <formula>"Gutzy"</formula>
    </cfRule>
    <cfRule type="cellIs" dxfId="1297" priority="117" operator="equal">
      <formula>"LCP"</formula>
    </cfRule>
  </conditionalFormatting>
  <conditionalFormatting sqref="S58:S59">
    <cfRule type="cellIs" dxfId="1296" priority="113" operator="equal">
      <formula>"Receiving"</formula>
    </cfRule>
  </conditionalFormatting>
  <conditionalFormatting sqref="S34:S47 S54:S57">
    <cfRule type="cellIs" dxfId="1295" priority="112" operator="equal">
      <formula>"SLC"</formula>
    </cfRule>
  </conditionalFormatting>
  <conditionalFormatting sqref="S34:S47 S54:S57">
    <cfRule type="cellIs" dxfId="1294" priority="108" operator="equal">
      <formula>"IDF"</formula>
    </cfRule>
    <cfRule type="cellIs" dxfId="1293" priority="109" operator="equal">
      <formula>"Costco"</formula>
    </cfRule>
    <cfRule type="cellIs" dxfId="1292" priority="110" operator="equal">
      <formula>"Gutzy"</formula>
    </cfRule>
    <cfRule type="cellIs" dxfId="1291" priority="111" operator="equal">
      <formula>"LCP"</formula>
    </cfRule>
  </conditionalFormatting>
  <conditionalFormatting sqref="S34:S47 S54:S57">
    <cfRule type="cellIs" dxfId="1290" priority="107" operator="equal">
      <formula>"Receiving"</formula>
    </cfRule>
  </conditionalFormatting>
  <conditionalFormatting sqref="S48:S53">
    <cfRule type="cellIs" dxfId="1289" priority="106" operator="equal">
      <formula>"SLC"</formula>
    </cfRule>
  </conditionalFormatting>
  <conditionalFormatting sqref="S48:S53">
    <cfRule type="cellIs" dxfId="1288" priority="102" operator="equal">
      <formula>"IDF"</formula>
    </cfRule>
    <cfRule type="cellIs" dxfId="1287" priority="103" operator="equal">
      <formula>"Costco"</formula>
    </cfRule>
    <cfRule type="cellIs" dxfId="1286" priority="104" operator="equal">
      <formula>"Gutzy"</formula>
    </cfRule>
    <cfRule type="cellIs" dxfId="1285" priority="105" operator="equal">
      <formula>"LCP"</formula>
    </cfRule>
  </conditionalFormatting>
  <conditionalFormatting sqref="S48:S53">
    <cfRule type="cellIs" dxfId="1284" priority="101" operator="equal">
      <formula>"Receiving"</formula>
    </cfRule>
  </conditionalFormatting>
  <conditionalFormatting sqref="A87">
    <cfRule type="cellIs" dxfId="1283" priority="100" operator="equal">
      <formula>"SLC"</formula>
    </cfRule>
  </conditionalFormatting>
  <conditionalFormatting sqref="A87">
    <cfRule type="cellIs" dxfId="1282" priority="96" operator="equal">
      <formula>"IDF"</formula>
    </cfRule>
    <cfRule type="cellIs" dxfId="1281" priority="97" operator="equal">
      <formula>"Costco"</formula>
    </cfRule>
    <cfRule type="cellIs" dxfId="1280" priority="98" operator="equal">
      <formula>"Gutzy"</formula>
    </cfRule>
    <cfRule type="cellIs" dxfId="1279" priority="99" operator="equal">
      <formula>"LCP"</formula>
    </cfRule>
  </conditionalFormatting>
  <conditionalFormatting sqref="A87">
    <cfRule type="cellIs" dxfId="1278" priority="95" operator="equal">
      <formula>"Receiving"</formula>
    </cfRule>
  </conditionalFormatting>
  <conditionalFormatting sqref="A85:A87">
    <cfRule type="cellIs" dxfId="1277" priority="94" operator="equal">
      <formula>"SLC"</formula>
    </cfRule>
  </conditionalFormatting>
  <conditionalFormatting sqref="A85:A87">
    <cfRule type="cellIs" dxfId="1276" priority="90" operator="equal">
      <formula>"IDF"</formula>
    </cfRule>
    <cfRule type="cellIs" dxfId="1275" priority="91" operator="equal">
      <formula>"Costco"</formula>
    </cfRule>
    <cfRule type="cellIs" dxfId="1274" priority="92" operator="equal">
      <formula>"Gutzy"</formula>
    </cfRule>
    <cfRule type="cellIs" dxfId="1273" priority="93" operator="equal">
      <formula>"LCP"</formula>
    </cfRule>
  </conditionalFormatting>
  <conditionalFormatting sqref="A85:A87">
    <cfRule type="cellIs" dxfId="1272" priority="89" operator="equal">
      <formula>"Receiving"</formula>
    </cfRule>
  </conditionalFormatting>
  <conditionalFormatting sqref="A82 A62:A75">
    <cfRule type="cellIs" dxfId="1271" priority="88" operator="equal">
      <formula>"SLC"</formula>
    </cfRule>
  </conditionalFormatting>
  <conditionalFormatting sqref="A82 A62:A75">
    <cfRule type="cellIs" dxfId="1270" priority="84" operator="equal">
      <formula>"IDF"</formula>
    </cfRule>
    <cfRule type="cellIs" dxfId="1269" priority="85" operator="equal">
      <formula>"Costco"</formula>
    </cfRule>
    <cfRule type="cellIs" dxfId="1268" priority="86" operator="equal">
      <formula>"Gutzy"</formula>
    </cfRule>
    <cfRule type="cellIs" dxfId="1267" priority="87" operator="equal">
      <formula>"LCP"</formula>
    </cfRule>
  </conditionalFormatting>
  <conditionalFormatting sqref="A82 A62:A75">
    <cfRule type="cellIs" dxfId="1266" priority="83" operator="equal">
      <formula>"Receiving"</formula>
    </cfRule>
  </conditionalFormatting>
  <conditionalFormatting sqref="A76:A81">
    <cfRule type="cellIs" dxfId="1265" priority="82" operator="equal">
      <formula>"SLC"</formula>
    </cfRule>
  </conditionalFormatting>
  <conditionalFormatting sqref="A76:A81">
    <cfRule type="cellIs" dxfId="1264" priority="78" operator="equal">
      <formula>"IDF"</formula>
    </cfRule>
    <cfRule type="cellIs" dxfId="1263" priority="79" operator="equal">
      <formula>"Costco"</formula>
    </cfRule>
    <cfRule type="cellIs" dxfId="1262" priority="80" operator="equal">
      <formula>"Gutzy"</formula>
    </cfRule>
    <cfRule type="cellIs" dxfId="1261" priority="81" operator="equal">
      <formula>"LCP"</formula>
    </cfRule>
  </conditionalFormatting>
  <conditionalFormatting sqref="A76:A81">
    <cfRule type="cellIs" dxfId="1260" priority="77" operator="equal">
      <formula>"Receiving"</formula>
    </cfRule>
  </conditionalFormatting>
  <conditionalFormatting sqref="A89:A97 H89:H97">
    <cfRule type="cellIs" dxfId="1259" priority="76" operator="equal">
      <formula>"SLC"</formula>
    </cfRule>
  </conditionalFormatting>
  <conditionalFormatting sqref="A89:A97 H89:H97">
    <cfRule type="cellIs" dxfId="1258" priority="72" operator="equal">
      <formula>"IDF"</formula>
    </cfRule>
    <cfRule type="cellIs" dxfId="1257" priority="73" operator="equal">
      <formula>"Costco"</formula>
    </cfRule>
    <cfRule type="cellIs" dxfId="1256" priority="74" operator="equal">
      <formula>"Gutzy"</formula>
    </cfRule>
    <cfRule type="cellIs" dxfId="1255" priority="75" operator="equal">
      <formula>"LCP"</formula>
    </cfRule>
  </conditionalFormatting>
  <conditionalFormatting sqref="A89:A97 H89:H97">
    <cfRule type="cellIs" dxfId="1254" priority="71" operator="equal">
      <formula>"Receiving"</formula>
    </cfRule>
  </conditionalFormatting>
  <conditionalFormatting sqref="S71:S76 N62:N67 N71:N77">
    <cfRule type="cellIs" dxfId="1253" priority="70" operator="equal">
      <formula>"SLC"</formula>
    </cfRule>
  </conditionalFormatting>
  <conditionalFormatting sqref="S71:S76 N62:N67 N71:N77">
    <cfRule type="cellIs" dxfId="1252" priority="66" operator="equal">
      <formula>"IDF"</formula>
    </cfRule>
    <cfRule type="cellIs" dxfId="1251" priority="67" operator="equal">
      <formula>"Costco"</formula>
    </cfRule>
    <cfRule type="cellIs" dxfId="1250" priority="68" operator="equal">
      <formula>"Gutzy"</formula>
    </cfRule>
    <cfRule type="cellIs" dxfId="1249" priority="69" operator="equal">
      <formula>"LCP"</formula>
    </cfRule>
  </conditionalFormatting>
  <conditionalFormatting sqref="S71:S76">
    <cfRule type="cellIs" dxfId="1248" priority="65" operator="equal">
      <formula>"Receiving"</formula>
    </cfRule>
  </conditionalFormatting>
  <conditionalFormatting sqref="Q62:Q66 T72:T77 W62:W67 O61 U71 L61:L67 S62:T67">
    <cfRule type="cellIs" dxfId="1247" priority="64" operator="equal">
      <formula>"SLC"</formula>
    </cfRule>
  </conditionalFormatting>
  <conditionalFormatting sqref="Q62:Q66 T72:T77 W62:W67 O61 U71 L61:L67 S62:T67">
    <cfRule type="cellIs" dxfId="1246" priority="60" operator="equal">
      <formula>"IDF"</formula>
    </cfRule>
    <cfRule type="cellIs" dxfId="1245" priority="61" operator="equal">
      <formula>"Costco"</formula>
    </cfRule>
    <cfRule type="cellIs" dxfId="1244" priority="62" operator="equal">
      <formula>"Gutzy"</formula>
    </cfRule>
    <cfRule type="cellIs" dxfId="1243" priority="63" operator="equal">
      <formula>"LCP"</formula>
    </cfRule>
  </conditionalFormatting>
  <conditionalFormatting sqref="Q72:Q77">
    <cfRule type="cellIs" dxfId="1242" priority="59" operator="equal">
      <formula>"SLC"</formula>
    </cfRule>
  </conditionalFormatting>
  <conditionalFormatting sqref="Q72:Q77">
    <cfRule type="cellIs" dxfId="1241" priority="55" operator="equal">
      <formula>"IDF"</formula>
    </cfRule>
    <cfRule type="cellIs" dxfId="1240" priority="56" operator="equal">
      <formula>"Costco"</formula>
    </cfRule>
    <cfRule type="cellIs" dxfId="1239" priority="57" operator="equal">
      <formula>"Gutzy"</formula>
    </cfRule>
    <cfRule type="cellIs" dxfId="1238" priority="58" operator="equal">
      <formula>"LCP"</formula>
    </cfRule>
  </conditionalFormatting>
  <conditionalFormatting sqref="W72:W77">
    <cfRule type="cellIs" dxfId="1237" priority="54" operator="equal">
      <formula>"SLC"</formula>
    </cfRule>
  </conditionalFormatting>
  <conditionalFormatting sqref="W72:W77">
    <cfRule type="cellIs" dxfId="1236" priority="50" operator="equal">
      <formula>"IDF"</formula>
    </cfRule>
    <cfRule type="cellIs" dxfId="1235" priority="51" operator="equal">
      <formula>"Costco"</formula>
    </cfRule>
    <cfRule type="cellIs" dxfId="1234" priority="52" operator="equal">
      <formula>"Gutzy"</formula>
    </cfRule>
    <cfRule type="cellIs" dxfId="1233" priority="53" operator="equal">
      <formula>"LCP"</formula>
    </cfRule>
  </conditionalFormatting>
  <conditionalFormatting sqref="N71:N77 U71 L61:L67 S62:S67">
    <cfRule type="cellIs" dxfId="1232" priority="49" operator="equal">
      <formula>"Receiving"</formula>
    </cfRule>
  </conditionalFormatting>
  <conditionalFormatting sqref="A26">
    <cfRule type="cellIs" dxfId="1231" priority="48" operator="equal">
      <formula>"SLC"</formula>
    </cfRule>
  </conditionalFormatting>
  <conditionalFormatting sqref="A26">
    <cfRule type="cellIs" dxfId="1230" priority="44" operator="equal">
      <formula>"IDF"</formula>
    </cfRule>
    <cfRule type="cellIs" dxfId="1229" priority="45" operator="equal">
      <formula>"Costco"</formula>
    </cfRule>
    <cfRule type="cellIs" dxfId="1228" priority="46" operator="equal">
      <formula>"Gutzy"</formula>
    </cfRule>
    <cfRule type="cellIs" dxfId="1227" priority="47" operator="equal">
      <formula>"LCP"</formula>
    </cfRule>
  </conditionalFormatting>
  <conditionalFormatting sqref="A26">
    <cfRule type="cellIs" dxfId="1226" priority="43" operator="equal">
      <formula>"Receiving"</formula>
    </cfRule>
  </conditionalFormatting>
  <conditionalFormatting sqref="J56">
    <cfRule type="cellIs" dxfId="1225" priority="42" operator="equal">
      <formula>"SLC"</formula>
    </cfRule>
  </conditionalFormatting>
  <conditionalFormatting sqref="J56">
    <cfRule type="cellIs" dxfId="1224" priority="38" operator="equal">
      <formula>"IDF"</formula>
    </cfRule>
    <cfRule type="cellIs" dxfId="1223" priority="39" operator="equal">
      <formula>"Costco"</formula>
    </cfRule>
    <cfRule type="cellIs" dxfId="1222" priority="40" operator="equal">
      <formula>"Gutzy"</formula>
    </cfRule>
    <cfRule type="cellIs" dxfId="1221" priority="41" operator="equal">
      <formula>"LCP"</formula>
    </cfRule>
  </conditionalFormatting>
  <conditionalFormatting sqref="J56">
    <cfRule type="cellIs" dxfId="1220" priority="37" operator="equal">
      <formula>"Receiving"</formula>
    </cfRule>
  </conditionalFormatting>
  <conditionalFormatting sqref="A84">
    <cfRule type="cellIs" dxfId="1219" priority="36" operator="equal">
      <formula>"SLC"</formula>
    </cfRule>
  </conditionalFormatting>
  <conditionalFormatting sqref="A84">
    <cfRule type="cellIs" dxfId="1218" priority="32" operator="equal">
      <formula>"IDF"</formula>
    </cfRule>
    <cfRule type="cellIs" dxfId="1217" priority="33" operator="equal">
      <formula>"Costco"</formula>
    </cfRule>
    <cfRule type="cellIs" dxfId="1216" priority="34" operator="equal">
      <formula>"Gutzy"</formula>
    </cfRule>
    <cfRule type="cellIs" dxfId="1215" priority="35" operator="equal">
      <formula>"LCP"</formula>
    </cfRule>
  </conditionalFormatting>
  <conditionalFormatting sqref="A84">
    <cfRule type="cellIs" dxfId="1214" priority="31" operator="equal">
      <formula>"Receiving"</formula>
    </cfRule>
  </conditionalFormatting>
  <conditionalFormatting sqref="A5:A14">
    <cfRule type="cellIs" dxfId="1213" priority="30" operator="equal">
      <formula>"SLC"</formula>
    </cfRule>
  </conditionalFormatting>
  <conditionalFormatting sqref="A5:A14">
    <cfRule type="cellIs" dxfId="1212" priority="26" operator="equal">
      <formula>"IDF"</formula>
    </cfRule>
    <cfRule type="cellIs" dxfId="1211" priority="27" operator="equal">
      <formula>"Costco"</formula>
    </cfRule>
    <cfRule type="cellIs" dxfId="1210" priority="28" operator="equal">
      <formula>"Gutzy"</formula>
    </cfRule>
    <cfRule type="cellIs" dxfId="1209" priority="29" operator="equal">
      <formula>"LCP"</formula>
    </cfRule>
  </conditionalFormatting>
  <conditionalFormatting sqref="A5:A14">
    <cfRule type="cellIs" dxfId="1208" priority="25" operator="equal">
      <formula>"Receiving"</formula>
    </cfRule>
  </conditionalFormatting>
  <conditionalFormatting sqref="J25">
    <cfRule type="cellIs" dxfId="1207" priority="24" operator="equal">
      <formula>"SLC"</formula>
    </cfRule>
  </conditionalFormatting>
  <conditionalFormatting sqref="J25">
    <cfRule type="cellIs" dxfId="1206" priority="20" operator="equal">
      <formula>"IDF"</formula>
    </cfRule>
    <cfRule type="cellIs" dxfId="1205" priority="21" operator="equal">
      <formula>"Costco"</formula>
    </cfRule>
    <cfRule type="cellIs" dxfId="1204" priority="22" operator="equal">
      <formula>"Gutzy"</formula>
    </cfRule>
    <cfRule type="cellIs" dxfId="1203" priority="23" operator="equal">
      <formula>"LCP"</formula>
    </cfRule>
  </conditionalFormatting>
  <conditionalFormatting sqref="J25">
    <cfRule type="cellIs" dxfId="1202" priority="19" operator="equal">
      <formula>"Receiving"</formula>
    </cfRule>
  </conditionalFormatting>
  <conditionalFormatting sqref="A55">
    <cfRule type="cellIs" dxfId="1201" priority="18" operator="equal">
      <formula>"SLC"</formula>
    </cfRule>
  </conditionalFormatting>
  <conditionalFormatting sqref="A55">
    <cfRule type="cellIs" dxfId="1200" priority="14" operator="equal">
      <formula>"IDF"</formula>
    </cfRule>
    <cfRule type="cellIs" dxfId="1199" priority="15" operator="equal">
      <formula>"Costco"</formula>
    </cfRule>
    <cfRule type="cellIs" dxfId="1198" priority="16" operator="equal">
      <formula>"Gutzy"</formula>
    </cfRule>
    <cfRule type="cellIs" dxfId="1197" priority="17" operator="equal">
      <formula>"LCP"</formula>
    </cfRule>
  </conditionalFormatting>
  <conditionalFormatting sqref="A55">
    <cfRule type="cellIs" dxfId="1196" priority="13" operator="equal">
      <formula>"Receiving"</formula>
    </cfRule>
  </conditionalFormatting>
  <conditionalFormatting sqref="A83">
    <cfRule type="cellIs" dxfId="1195" priority="12" operator="equal">
      <formula>"SLC"</formula>
    </cfRule>
  </conditionalFormatting>
  <conditionalFormatting sqref="A83">
    <cfRule type="cellIs" dxfId="1194" priority="8" operator="equal">
      <formula>"IDF"</formula>
    </cfRule>
    <cfRule type="cellIs" dxfId="1193" priority="9" operator="equal">
      <formula>"Costco"</formula>
    </cfRule>
    <cfRule type="cellIs" dxfId="1192" priority="10" operator="equal">
      <formula>"Gutzy"</formula>
    </cfRule>
    <cfRule type="cellIs" dxfId="1191" priority="11" operator="equal">
      <formula>"LCP"</formula>
    </cfRule>
  </conditionalFormatting>
  <conditionalFormatting sqref="A83">
    <cfRule type="cellIs" dxfId="1190" priority="7" operator="equal">
      <formula>"Receiving"</formula>
    </cfRule>
  </conditionalFormatting>
  <conditionalFormatting sqref="S29">
    <cfRule type="cellIs" dxfId="1189" priority="6" operator="equal">
      <formula>"SLC"</formula>
    </cfRule>
  </conditionalFormatting>
  <conditionalFormatting sqref="S29">
    <cfRule type="cellIs" dxfId="1188" priority="2" operator="equal">
      <formula>"IDF"</formula>
    </cfRule>
    <cfRule type="cellIs" dxfId="1187" priority="3" operator="equal">
      <formula>"Costco"</formula>
    </cfRule>
    <cfRule type="cellIs" dxfId="1186" priority="4" operator="equal">
      <formula>"Gutzy"</formula>
    </cfRule>
    <cfRule type="cellIs" dxfId="1185" priority="5" operator="equal">
      <formula>"LCP"</formula>
    </cfRule>
  </conditionalFormatting>
  <conditionalFormatting sqref="S29">
    <cfRule type="cellIs" dxfId="1184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6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01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02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E4B423-49E6-44FE-90C9-3DD9E42F0B75}">
          <x14:formula1>
            <xm:f>Lists!$A$1:$A$52</xm:f>
          </x14:formula1>
          <xm:sqref>C1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97E22-52B0-4EE8-99B2-B245CDBEB30F}">
  <sheetPr codeName="Sheet140">
    <tabColor rgb="FF92D050"/>
  </sheetPr>
  <dimension ref="A1:AZ264"/>
  <sheetViews>
    <sheetView zoomScale="70" zoomScaleNormal="70" zoomScaleSheetLayoutView="37" workbookViewId="0">
      <selection activeCell="O30" sqref="O30"/>
    </sheetView>
  </sheetViews>
  <sheetFormatPr defaultColWidth="9.28515625" defaultRowHeight="15.75" x14ac:dyDescent="0.25"/>
  <cols>
    <col min="1" max="1" width="15.5703125" style="129" customWidth="1"/>
    <col min="2" max="2" width="17.42578125" style="129" customWidth="1"/>
    <col min="3" max="3" width="12.42578125" style="129" customWidth="1"/>
    <col min="4" max="4" width="13.42578125" style="129" bestFit="1" customWidth="1"/>
    <col min="5" max="5" width="13.5703125" style="129" bestFit="1" customWidth="1"/>
    <col min="6" max="6" width="13.7109375" style="129" customWidth="1"/>
    <col min="7" max="7" width="14.42578125" style="129" customWidth="1"/>
    <col min="8" max="8" width="6.42578125" style="129" customWidth="1"/>
    <col min="9" max="9" width="14.42578125" style="129" bestFit="1" customWidth="1"/>
    <col min="10" max="10" width="14.5703125" style="129" bestFit="1" customWidth="1"/>
    <col min="11" max="11" width="14.28515625" style="129" customWidth="1"/>
    <col min="12" max="12" width="17.7109375" style="129" bestFit="1" customWidth="1"/>
    <col min="13" max="13" width="13.5703125" style="129" bestFit="1" customWidth="1"/>
    <col min="14" max="14" width="19.5703125" style="129" customWidth="1"/>
    <col min="15" max="15" width="12.5703125" style="129" bestFit="1" customWidth="1"/>
    <col min="16" max="16" width="16.42578125" style="129" customWidth="1"/>
    <col min="17" max="18" width="14.5703125" style="129" bestFit="1" customWidth="1"/>
    <col min="19" max="19" width="13" style="129" bestFit="1" customWidth="1"/>
    <col min="20" max="20" width="17.7109375" style="129" bestFit="1" customWidth="1"/>
    <col min="21" max="21" width="13.5703125" style="129" bestFit="1" customWidth="1"/>
    <col min="22" max="22" width="12.5703125" style="129" customWidth="1"/>
    <col min="23" max="23" width="12.5703125" style="129" bestFit="1" customWidth="1"/>
    <col min="24" max="24" width="12.28515625" style="129" customWidth="1"/>
    <col min="25" max="25" width="13.42578125" style="129" bestFit="1" customWidth="1"/>
    <col min="26" max="26" width="8.5703125" style="129" bestFit="1" customWidth="1"/>
    <col min="27" max="27" width="12.7109375" style="129" bestFit="1" customWidth="1"/>
    <col min="28" max="28" width="8" style="129" bestFit="1" customWidth="1"/>
    <col min="29" max="29" width="12.7109375" style="129" bestFit="1" customWidth="1"/>
    <col min="30" max="30" width="11.42578125" style="129" bestFit="1" customWidth="1"/>
    <col min="31" max="31" width="8" style="129" bestFit="1" customWidth="1"/>
    <col min="32" max="32" width="12.42578125" style="129" bestFit="1" customWidth="1"/>
    <col min="33" max="33" width="13.42578125" style="129" bestFit="1" customWidth="1"/>
    <col min="34" max="34" width="8.5703125" style="129" bestFit="1" customWidth="1"/>
    <col min="35" max="35" width="12.7109375" style="129" bestFit="1" customWidth="1"/>
    <col min="36" max="36" width="8" style="129" bestFit="1" customWidth="1"/>
    <col min="37" max="37" width="10.28515625" style="129" customWidth="1"/>
    <col min="38" max="38" width="10.42578125" style="129" bestFit="1" customWidth="1"/>
    <col min="39" max="39" width="7" style="129" bestFit="1" customWidth="1"/>
    <col min="40" max="40" width="11.42578125" style="129" bestFit="1" customWidth="1"/>
    <col min="41" max="41" width="13" style="129" bestFit="1" customWidth="1"/>
    <col min="42" max="42" width="8.42578125" style="129" bestFit="1" customWidth="1"/>
    <col min="43" max="43" width="12.7109375" style="129" bestFit="1" customWidth="1"/>
    <col min="44" max="44" width="7" style="129" bestFit="1" customWidth="1"/>
    <col min="45" max="45" width="9.28515625" style="129"/>
    <col min="46" max="46" width="9.42578125" style="129" bestFit="1" customWidth="1"/>
    <col min="47" max="47" width="12" style="129" bestFit="1" customWidth="1"/>
    <col min="48" max="48" width="11.28515625" style="129" bestFit="1" customWidth="1"/>
    <col min="49" max="49" width="9.28515625" style="129"/>
    <col min="50" max="50" width="11.5703125" style="129" bestFit="1" customWidth="1"/>
    <col min="51" max="51" width="9.42578125" style="129" bestFit="1" customWidth="1"/>
    <col min="52" max="16384" width="9.28515625" style="129"/>
  </cols>
  <sheetData>
    <row r="1" spans="1:33" x14ac:dyDescent="0.25">
      <c r="A1" s="475" t="s">
        <v>0</v>
      </c>
      <c r="B1" s="475"/>
      <c r="C1" s="127" t="s">
        <v>212</v>
      </c>
    </row>
    <row r="2" spans="1:33" ht="8.25" customHeight="1" thickBot="1" x14ac:dyDescent="0.3">
      <c r="A2" s="209"/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</row>
    <row r="3" spans="1:33" ht="22.5" thickTop="1" thickBot="1" x14ac:dyDescent="0.3">
      <c r="A3" s="631">
        <f>DATE(2024,3,17)</f>
        <v>45368</v>
      </c>
      <c r="B3" s="632"/>
      <c r="C3" s="632"/>
      <c r="D3" s="632"/>
      <c r="E3" s="632"/>
      <c r="F3" s="632"/>
      <c r="G3" s="632"/>
      <c r="H3" s="633"/>
      <c r="I3" s="631">
        <f>A3+1</f>
        <v>45369</v>
      </c>
      <c r="J3" s="632"/>
      <c r="K3" s="632"/>
      <c r="L3" s="632"/>
      <c r="M3" s="632"/>
      <c r="N3" s="632"/>
      <c r="O3" s="632"/>
      <c r="P3" s="633"/>
      <c r="Q3" s="631">
        <f>I3+1</f>
        <v>45370</v>
      </c>
      <c r="R3" s="632"/>
      <c r="S3" s="632"/>
      <c r="T3" s="632"/>
      <c r="U3" s="632"/>
      <c r="V3" s="632"/>
      <c r="W3" s="632"/>
      <c r="X3" s="633"/>
      <c r="Y3" s="130"/>
      <c r="Z3" s="130"/>
      <c r="AA3" s="130"/>
      <c r="AB3" s="130"/>
      <c r="AC3" s="130"/>
      <c r="AD3" s="130"/>
      <c r="AE3" s="130"/>
      <c r="AF3" s="130"/>
      <c r="AG3" s="130"/>
    </row>
    <row r="4" spans="1:33" ht="22.5" thickTop="1" thickBot="1" x14ac:dyDescent="0.3">
      <c r="A4" s="212" t="s">
        <v>312</v>
      </c>
      <c r="B4" s="213" t="s">
        <v>34</v>
      </c>
      <c r="C4" s="213" t="s">
        <v>313</v>
      </c>
      <c r="D4" s="213" t="s">
        <v>5</v>
      </c>
      <c r="E4" s="213" t="s">
        <v>38</v>
      </c>
      <c r="F4" s="599" t="s">
        <v>314</v>
      </c>
      <c r="G4" s="600"/>
      <c r="H4" s="601"/>
      <c r="I4" s="212" t="s">
        <v>312</v>
      </c>
      <c r="J4" s="213" t="s">
        <v>34</v>
      </c>
      <c r="K4" s="213" t="s">
        <v>313</v>
      </c>
      <c r="L4" s="213" t="s">
        <v>5</v>
      </c>
      <c r="M4" s="213" t="s">
        <v>38</v>
      </c>
      <c r="N4" s="599" t="s">
        <v>314</v>
      </c>
      <c r="O4" s="600"/>
      <c r="P4" s="601"/>
      <c r="Q4" s="212" t="s">
        <v>312</v>
      </c>
      <c r="R4" s="213" t="s">
        <v>34</v>
      </c>
      <c r="S4" s="213" t="s">
        <v>313</v>
      </c>
      <c r="T4" s="213" t="s">
        <v>5</v>
      </c>
      <c r="U4" s="213" t="s">
        <v>38</v>
      </c>
      <c r="V4" s="599" t="s">
        <v>314</v>
      </c>
      <c r="W4" s="600"/>
      <c r="X4" s="601"/>
      <c r="Y4" s="130"/>
      <c r="Z4" s="130"/>
      <c r="AA4" s="130"/>
      <c r="AB4" s="130"/>
      <c r="AC4" s="130"/>
      <c r="AD4" s="130"/>
      <c r="AE4" s="130"/>
      <c r="AF4" s="130"/>
      <c r="AG4" s="130"/>
    </row>
    <row r="5" spans="1:33" ht="21.75" thickTop="1" x14ac:dyDescent="0.25">
      <c r="A5" s="214"/>
      <c r="B5" s="234"/>
      <c r="C5" s="215"/>
      <c r="D5" s="215"/>
      <c r="E5" s="215"/>
      <c r="F5" s="612"/>
      <c r="G5" s="613"/>
      <c r="H5" s="614"/>
      <c r="I5" s="214" t="s">
        <v>19</v>
      </c>
      <c r="J5" s="234"/>
      <c r="K5" s="215"/>
      <c r="L5" s="215"/>
      <c r="M5" s="215"/>
      <c r="N5" s="612"/>
      <c r="O5" s="613"/>
      <c r="P5" s="614"/>
      <c r="Q5" s="214"/>
      <c r="R5" s="234"/>
      <c r="S5" s="215"/>
      <c r="T5" s="215"/>
      <c r="U5" s="215"/>
      <c r="V5" s="612"/>
      <c r="W5" s="613"/>
      <c r="X5" s="614"/>
      <c r="Y5" s="130"/>
      <c r="Z5" s="130"/>
      <c r="AA5" s="130"/>
      <c r="AB5" s="130"/>
      <c r="AC5" s="130"/>
      <c r="AD5" s="130"/>
      <c r="AE5" s="130"/>
      <c r="AF5" s="130"/>
      <c r="AG5" s="130"/>
    </row>
    <row r="6" spans="1:33" ht="21" x14ac:dyDescent="0.25">
      <c r="A6" s="216"/>
      <c r="B6" s="235"/>
      <c r="C6" s="217"/>
      <c r="D6" s="217"/>
      <c r="E6" s="217"/>
      <c r="F6" s="607"/>
      <c r="G6" s="608"/>
      <c r="H6" s="609"/>
      <c r="I6" s="216" t="s">
        <v>19</v>
      </c>
      <c r="J6" s="235"/>
      <c r="K6" s="217"/>
      <c r="L6" s="217"/>
      <c r="M6" s="217"/>
      <c r="N6" s="607"/>
      <c r="O6" s="608"/>
      <c r="P6" s="609"/>
      <c r="Q6" s="216"/>
      <c r="R6" s="235"/>
      <c r="S6" s="217"/>
      <c r="T6" s="217"/>
      <c r="U6" s="217"/>
      <c r="V6" s="607"/>
      <c r="W6" s="608"/>
      <c r="X6" s="609"/>
      <c r="Y6" s="130"/>
      <c r="Z6" s="130"/>
      <c r="AA6" s="130"/>
      <c r="AB6" s="130"/>
      <c r="AC6" s="130"/>
      <c r="AD6" s="130"/>
      <c r="AE6" s="130"/>
      <c r="AF6" s="130"/>
      <c r="AG6" s="130"/>
    </row>
    <row r="7" spans="1:33" ht="21" x14ac:dyDescent="0.25">
      <c r="A7" s="216"/>
      <c r="B7" s="235"/>
      <c r="C7" s="217"/>
      <c r="D7" s="217"/>
      <c r="E7" s="217"/>
      <c r="F7" s="607"/>
      <c r="G7" s="608"/>
      <c r="H7" s="609"/>
      <c r="I7" s="216" t="s">
        <v>19</v>
      </c>
      <c r="J7" s="235"/>
      <c r="K7" s="217"/>
      <c r="L7" s="217"/>
      <c r="M7" s="217"/>
      <c r="N7" s="607"/>
      <c r="O7" s="608"/>
      <c r="P7" s="609"/>
      <c r="Q7" s="216"/>
      <c r="R7" s="235"/>
      <c r="S7" s="217"/>
      <c r="T7" s="217"/>
      <c r="U7" s="217"/>
      <c r="V7" s="607"/>
      <c r="W7" s="608"/>
      <c r="X7" s="609"/>
      <c r="Y7" s="130"/>
      <c r="Z7" s="130"/>
      <c r="AA7" s="130"/>
      <c r="AB7" s="130"/>
      <c r="AC7" s="130"/>
      <c r="AD7" s="130"/>
      <c r="AE7" s="130"/>
      <c r="AF7" s="130"/>
      <c r="AG7" s="130"/>
    </row>
    <row r="8" spans="1:33" ht="21" x14ac:dyDescent="0.25">
      <c r="A8" s="216"/>
      <c r="B8" s="235"/>
      <c r="C8" s="217"/>
      <c r="D8" s="217"/>
      <c r="E8" s="217"/>
      <c r="F8" s="607"/>
      <c r="G8" s="608"/>
      <c r="H8" s="609"/>
      <c r="I8" s="216" t="s">
        <v>19</v>
      </c>
      <c r="J8" s="235"/>
      <c r="K8" s="217"/>
      <c r="L8" s="217"/>
      <c r="M8" s="217"/>
      <c r="N8" s="607"/>
      <c r="O8" s="608"/>
      <c r="P8" s="609"/>
      <c r="Q8" s="216"/>
      <c r="R8" s="235"/>
      <c r="S8" s="217"/>
      <c r="T8" s="217"/>
      <c r="U8" s="217"/>
      <c r="V8" s="607"/>
      <c r="W8" s="608"/>
      <c r="X8" s="609"/>
      <c r="Y8" s="130"/>
      <c r="Z8" s="130"/>
      <c r="AA8" s="130"/>
      <c r="AB8" s="130"/>
      <c r="AC8" s="130"/>
      <c r="AD8" s="130"/>
      <c r="AE8" s="130"/>
      <c r="AF8" s="130"/>
      <c r="AG8" s="130"/>
    </row>
    <row r="9" spans="1:33" ht="21" x14ac:dyDescent="0.25">
      <c r="A9" s="216"/>
      <c r="B9" s="235"/>
      <c r="C9" s="217"/>
      <c r="D9" s="217"/>
      <c r="E9" s="217"/>
      <c r="F9" s="607"/>
      <c r="G9" s="608"/>
      <c r="H9" s="609"/>
      <c r="I9" s="216" t="s">
        <v>19</v>
      </c>
      <c r="J9" s="235"/>
      <c r="K9" s="217"/>
      <c r="L9" s="217"/>
      <c r="M9" s="217"/>
      <c r="N9" s="607"/>
      <c r="O9" s="608"/>
      <c r="P9" s="609"/>
      <c r="Q9" s="216"/>
      <c r="R9" s="235"/>
      <c r="S9" s="217"/>
      <c r="T9" s="217"/>
      <c r="U9" s="217"/>
      <c r="V9" s="607"/>
      <c r="W9" s="608"/>
      <c r="X9" s="609"/>
      <c r="Y9" s="130"/>
      <c r="Z9" s="130"/>
      <c r="AA9" s="130"/>
      <c r="AB9" s="130"/>
      <c r="AC9" s="130"/>
      <c r="AD9" s="130"/>
      <c r="AE9" s="130"/>
      <c r="AF9" s="130"/>
      <c r="AG9" s="130"/>
    </row>
    <row r="10" spans="1:33" ht="21" x14ac:dyDescent="0.25">
      <c r="A10" s="216"/>
      <c r="B10" s="235"/>
      <c r="C10" s="217"/>
      <c r="D10" s="217"/>
      <c r="E10" s="217"/>
      <c r="F10" s="607"/>
      <c r="G10" s="608"/>
      <c r="H10" s="609"/>
      <c r="I10" s="216" t="s">
        <v>19</v>
      </c>
      <c r="J10" s="235"/>
      <c r="K10" s="217"/>
      <c r="L10" s="217"/>
      <c r="M10" s="217"/>
      <c r="N10" s="607"/>
      <c r="O10" s="608"/>
      <c r="P10" s="609"/>
      <c r="Q10" s="216"/>
      <c r="R10" s="235"/>
      <c r="S10" s="217"/>
      <c r="T10" s="217"/>
      <c r="U10" s="217"/>
      <c r="V10" s="607"/>
      <c r="W10" s="608"/>
      <c r="X10" s="609"/>
      <c r="Y10" s="130"/>
      <c r="Z10" s="130"/>
      <c r="AA10" s="130"/>
      <c r="AB10" s="130"/>
      <c r="AC10" s="130"/>
      <c r="AD10" s="130"/>
      <c r="AE10" s="130"/>
      <c r="AF10" s="130"/>
      <c r="AG10" s="130"/>
    </row>
    <row r="11" spans="1:33" ht="21" x14ac:dyDescent="0.25">
      <c r="A11" s="216"/>
      <c r="B11" s="235"/>
      <c r="C11" s="217"/>
      <c r="D11" s="217"/>
      <c r="E11" s="217"/>
      <c r="F11" s="607"/>
      <c r="G11" s="608"/>
      <c r="H11" s="609"/>
      <c r="I11" s="216"/>
      <c r="J11" s="235"/>
      <c r="K11" s="217"/>
      <c r="L11" s="217"/>
      <c r="M11" s="217"/>
      <c r="N11" s="607"/>
      <c r="O11" s="608"/>
      <c r="P11" s="609"/>
      <c r="Q11" s="216"/>
      <c r="R11" s="235"/>
      <c r="S11" s="217"/>
      <c r="T11" s="217"/>
      <c r="U11" s="217"/>
      <c r="V11" s="607"/>
      <c r="W11" s="608"/>
      <c r="X11" s="609"/>
      <c r="Y11" s="130"/>
      <c r="Z11" s="130"/>
      <c r="AA11" s="130"/>
      <c r="AB11" s="130"/>
      <c r="AC11" s="130"/>
      <c r="AD11" s="130"/>
      <c r="AE11" s="130"/>
      <c r="AF11" s="130"/>
      <c r="AG11" s="130"/>
    </row>
    <row r="12" spans="1:33" ht="21" x14ac:dyDescent="0.25">
      <c r="A12" s="216"/>
      <c r="B12" s="235"/>
      <c r="C12" s="217"/>
      <c r="D12" s="217"/>
      <c r="E12" s="217"/>
      <c r="F12" s="607"/>
      <c r="G12" s="608"/>
      <c r="H12" s="609"/>
      <c r="I12" s="216"/>
      <c r="J12" s="235"/>
      <c r="K12" s="217"/>
      <c r="L12" s="217"/>
      <c r="M12" s="217"/>
      <c r="N12" s="607"/>
      <c r="O12" s="608"/>
      <c r="P12" s="609"/>
      <c r="Q12" s="216"/>
      <c r="R12" s="235"/>
      <c r="S12" s="217"/>
      <c r="T12" s="217"/>
      <c r="U12" s="217"/>
      <c r="V12" s="607"/>
      <c r="W12" s="608"/>
      <c r="X12" s="609"/>
      <c r="Y12" s="130"/>
      <c r="Z12" s="130"/>
      <c r="AA12" s="130"/>
      <c r="AB12" s="130"/>
      <c r="AC12" s="130"/>
      <c r="AD12" s="130"/>
      <c r="AE12" s="130"/>
      <c r="AF12" s="130"/>
      <c r="AG12" s="130"/>
    </row>
    <row r="13" spans="1:33" ht="21" x14ac:dyDescent="0.25">
      <c r="A13" s="216"/>
      <c r="B13" s="235"/>
      <c r="C13" s="217"/>
      <c r="D13" s="217"/>
      <c r="E13" s="217"/>
      <c r="F13" s="607"/>
      <c r="G13" s="608"/>
      <c r="H13" s="609"/>
      <c r="I13" s="216"/>
      <c r="J13" s="235"/>
      <c r="K13" s="217"/>
      <c r="L13" s="217"/>
      <c r="M13" s="217"/>
      <c r="N13" s="607"/>
      <c r="O13" s="608"/>
      <c r="P13" s="609"/>
      <c r="Q13" s="216"/>
      <c r="R13" s="235"/>
      <c r="S13" s="217"/>
      <c r="T13" s="217"/>
      <c r="U13" s="217"/>
      <c r="V13" s="607"/>
      <c r="W13" s="608"/>
      <c r="X13" s="609"/>
      <c r="Y13" s="130"/>
      <c r="Z13" s="130"/>
      <c r="AA13" s="130"/>
      <c r="AB13" s="130"/>
      <c r="AC13" s="130"/>
      <c r="AD13" s="130"/>
      <c r="AE13" s="130"/>
      <c r="AF13" s="130"/>
      <c r="AG13" s="130"/>
    </row>
    <row r="14" spans="1:33" ht="21" x14ac:dyDescent="0.25">
      <c r="A14" s="216"/>
      <c r="B14" s="235"/>
      <c r="C14" s="218"/>
      <c r="D14" s="217"/>
      <c r="E14" s="217"/>
      <c r="F14" s="607"/>
      <c r="G14" s="608"/>
      <c r="H14" s="609"/>
      <c r="I14" s="216"/>
      <c r="J14" s="235"/>
      <c r="K14" s="218"/>
      <c r="L14" s="217"/>
      <c r="M14" s="217"/>
      <c r="N14" s="607"/>
      <c r="O14" s="608"/>
      <c r="P14" s="609"/>
      <c r="Q14" s="216"/>
      <c r="R14" s="235"/>
      <c r="S14" s="218"/>
      <c r="T14" s="217"/>
      <c r="U14" s="217"/>
      <c r="V14" s="607"/>
      <c r="W14" s="608"/>
      <c r="X14" s="609"/>
      <c r="Y14" s="130"/>
      <c r="Z14" s="130"/>
      <c r="AA14" s="130"/>
      <c r="AB14" s="130"/>
      <c r="AC14" s="130"/>
      <c r="AD14" s="130"/>
      <c r="AE14" s="130"/>
      <c r="AF14" s="130"/>
      <c r="AG14" s="130"/>
    </row>
    <row r="15" spans="1:33" ht="21" x14ac:dyDescent="0.25">
      <c r="A15" s="216"/>
      <c r="B15" s="235"/>
      <c r="C15" s="217"/>
      <c r="D15" s="217"/>
      <c r="E15" s="217"/>
      <c r="F15" s="607"/>
      <c r="G15" s="608"/>
      <c r="H15" s="609"/>
      <c r="I15" s="216"/>
      <c r="J15" s="235"/>
      <c r="K15" s="217"/>
      <c r="L15" s="217"/>
      <c r="M15" s="217"/>
      <c r="N15" s="607"/>
      <c r="O15" s="608"/>
      <c r="P15" s="609"/>
      <c r="Q15" s="216"/>
      <c r="R15" s="235"/>
      <c r="S15" s="217"/>
      <c r="T15" s="217"/>
      <c r="U15" s="217"/>
      <c r="V15" s="607"/>
      <c r="W15" s="608"/>
      <c r="X15" s="609"/>
      <c r="Y15" s="130"/>
      <c r="Z15" s="130"/>
      <c r="AA15" s="130"/>
      <c r="AB15" s="130"/>
      <c r="AC15" s="130"/>
      <c r="AD15" s="130"/>
      <c r="AE15" s="130"/>
      <c r="AF15" s="130"/>
      <c r="AG15" s="130"/>
    </row>
    <row r="16" spans="1:33" ht="21" x14ac:dyDescent="0.25">
      <c r="A16" s="216"/>
      <c r="B16" s="235"/>
      <c r="C16" s="217"/>
      <c r="D16" s="217"/>
      <c r="E16" s="217"/>
      <c r="F16" s="607"/>
      <c r="G16" s="608"/>
      <c r="H16" s="609"/>
      <c r="I16" s="216"/>
      <c r="J16" s="235"/>
      <c r="K16" s="217"/>
      <c r="L16" s="217"/>
      <c r="M16" s="217"/>
      <c r="N16" s="607"/>
      <c r="O16" s="608"/>
      <c r="P16" s="609"/>
      <c r="Q16" s="216"/>
      <c r="R16" s="235"/>
      <c r="S16" s="217"/>
      <c r="T16" s="217"/>
      <c r="U16" s="217"/>
      <c r="V16" s="607"/>
      <c r="W16" s="608"/>
      <c r="X16" s="609"/>
      <c r="Y16" s="130"/>
      <c r="Z16" s="130"/>
      <c r="AA16" s="130"/>
      <c r="AB16" s="130"/>
      <c r="AC16" s="130"/>
      <c r="AD16" s="130"/>
      <c r="AE16" s="130"/>
      <c r="AF16" s="130"/>
      <c r="AG16" s="130"/>
    </row>
    <row r="17" spans="1:40" ht="21" x14ac:dyDescent="0.25">
      <c r="A17" s="216"/>
      <c r="B17" s="235"/>
      <c r="C17" s="217"/>
      <c r="D17" s="217"/>
      <c r="E17" s="217"/>
      <c r="F17" s="607"/>
      <c r="G17" s="608"/>
      <c r="H17" s="609"/>
      <c r="I17" s="216"/>
      <c r="J17" s="235"/>
      <c r="K17" s="217"/>
      <c r="L17" s="217"/>
      <c r="M17" s="217"/>
      <c r="N17" s="607"/>
      <c r="O17" s="608"/>
      <c r="P17" s="609"/>
      <c r="Q17" s="216"/>
      <c r="R17" s="235"/>
      <c r="S17" s="217"/>
      <c r="T17" s="217"/>
      <c r="U17" s="217"/>
      <c r="V17" s="607"/>
      <c r="W17" s="608"/>
      <c r="X17" s="609"/>
      <c r="Y17" s="130"/>
      <c r="Z17" s="130"/>
      <c r="AA17" s="130"/>
      <c r="AB17" s="130"/>
      <c r="AC17" s="130"/>
      <c r="AD17" s="130"/>
      <c r="AE17" s="130"/>
      <c r="AF17" s="130"/>
      <c r="AG17" s="130"/>
    </row>
    <row r="18" spans="1:40" ht="21" x14ac:dyDescent="0.25">
      <c r="A18" s="216"/>
      <c r="B18" s="235"/>
      <c r="C18" s="218"/>
      <c r="D18" s="217"/>
      <c r="E18" s="217"/>
      <c r="F18" s="607"/>
      <c r="G18" s="608"/>
      <c r="H18" s="609"/>
      <c r="I18" s="216"/>
      <c r="J18" s="235"/>
      <c r="K18" s="218"/>
      <c r="L18" s="217"/>
      <c r="M18" s="217"/>
      <c r="N18" s="607"/>
      <c r="O18" s="608"/>
      <c r="P18" s="609"/>
      <c r="Q18" s="216"/>
      <c r="R18" s="235"/>
      <c r="S18" s="218"/>
      <c r="T18" s="217"/>
      <c r="U18" s="217"/>
      <c r="V18" s="607"/>
      <c r="W18" s="608"/>
      <c r="X18" s="609"/>
      <c r="Y18" s="130"/>
      <c r="Z18" s="130"/>
      <c r="AA18" s="130"/>
      <c r="AB18" s="130"/>
      <c r="AC18" s="130"/>
      <c r="AD18" s="130"/>
      <c r="AE18" s="130"/>
      <c r="AF18" s="130"/>
      <c r="AG18" s="130"/>
    </row>
    <row r="19" spans="1:40" ht="21" x14ac:dyDescent="0.25">
      <c r="A19" s="219"/>
      <c r="B19" s="235"/>
      <c r="C19" s="217"/>
      <c r="D19" s="217"/>
      <c r="E19" s="217"/>
      <c r="F19" s="607"/>
      <c r="G19" s="608"/>
      <c r="H19" s="609"/>
      <c r="I19" s="219"/>
      <c r="J19" s="235"/>
      <c r="K19" s="217"/>
      <c r="L19" s="217"/>
      <c r="M19" s="217"/>
      <c r="N19" s="607"/>
      <c r="O19" s="608"/>
      <c r="P19" s="609"/>
      <c r="Q19" s="219"/>
      <c r="R19" s="235"/>
      <c r="S19" s="217"/>
      <c r="T19" s="217"/>
      <c r="U19" s="217"/>
      <c r="V19" s="607"/>
      <c r="W19" s="608"/>
      <c r="X19" s="609"/>
      <c r="Y19" s="130"/>
      <c r="Z19" s="130"/>
      <c r="AA19" s="130"/>
      <c r="AB19" s="130"/>
      <c r="AC19" s="130"/>
      <c r="AD19" s="130"/>
      <c r="AE19" s="130"/>
      <c r="AF19" s="130"/>
      <c r="AG19" s="130"/>
    </row>
    <row r="20" spans="1:40" ht="21" x14ac:dyDescent="0.25">
      <c r="A20" s="219"/>
      <c r="B20" s="235"/>
      <c r="C20" s="220"/>
      <c r="D20" s="217"/>
      <c r="E20" s="217"/>
      <c r="F20" s="607"/>
      <c r="G20" s="608"/>
      <c r="H20" s="609"/>
      <c r="I20" s="219"/>
      <c r="J20" s="235"/>
      <c r="K20" s="220"/>
      <c r="L20" s="217"/>
      <c r="M20" s="217"/>
      <c r="N20" s="607"/>
      <c r="O20" s="608"/>
      <c r="P20" s="609"/>
      <c r="Q20" s="219"/>
      <c r="R20" s="235"/>
      <c r="S20" s="220"/>
      <c r="T20" s="217"/>
      <c r="U20" s="217"/>
      <c r="V20" s="607"/>
      <c r="W20" s="608"/>
      <c r="X20" s="609"/>
      <c r="Y20" s="130"/>
      <c r="Z20" s="130"/>
      <c r="AA20" s="130"/>
      <c r="AB20" s="130"/>
      <c r="AC20" s="130"/>
      <c r="AD20" s="130"/>
      <c r="AE20" s="130"/>
      <c r="AF20" s="130"/>
      <c r="AG20" s="130"/>
    </row>
    <row r="21" spans="1:40" ht="21" x14ac:dyDescent="0.25">
      <c r="A21" s="221"/>
      <c r="B21" s="217"/>
      <c r="C21" s="220"/>
      <c r="D21" s="217"/>
      <c r="E21" s="217"/>
      <c r="F21" s="607"/>
      <c r="G21" s="608"/>
      <c r="H21" s="609"/>
      <c r="I21" s="221"/>
      <c r="J21" s="235"/>
      <c r="K21" s="220"/>
      <c r="L21" s="217"/>
      <c r="M21" s="217"/>
      <c r="N21" s="607"/>
      <c r="O21" s="608"/>
      <c r="P21" s="609"/>
      <c r="Q21" s="221"/>
      <c r="R21" s="235"/>
      <c r="S21" s="220"/>
      <c r="T21" s="217"/>
      <c r="U21" s="217"/>
      <c r="V21" s="607"/>
      <c r="W21" s="608"/>
      <c r="X21" s="609"/>
      <c r="Y21" s="130"/>
      <c r="Z21" s="130"/>
      <c r="AA21" s="130"/>
      <c r="AB21" s="130"/>
      <c r="AC21" s="130"/>
      <c r="AD21" s="130"/>
      <c r="AE21" s="130"/>
      <c r="AF21" s="130"/>
      <c r="AG21" s="130"/>
    </row>
    <row r="22" spans="1:40" ht="21.75" thickBot="1" x14ac:dyDescent="0.3">
      <c r="A22" s="222"/>
      <c r="B22" s="223"/>
      <c r="C22" s="224"/>
      <c r="D22" s="223"/>
      <c r="E22" s="223"/>
      <c r="F22" s="590"/>
      <c r="G22" s="591"/>
      <c r="H22" s="592"/>
      <c r="I22" s="222"/>
      <c r="J22" s="223"/>
      <c r="K22" s="224"/>
      <c r="L22" s="223"/>
      <c r="M22" s="223"/>
      <c r="N22" s="590"/>
      <c r="O22" s="591"/>
      <c r="P22" s="592"/>
      <c r="Q22" s="222"/>
      <c r="R22" s="223"/>
      <c r="S22" s="224"/>
      <c r="T22" s="223"/>
      <c r="U22" s="223"/>
      <c r="V22" s="590"/>
      <c r="W22" s="591"/>
      <c r="X22" s="592"/>
      <c r="Y22" s="130"/>
      <c r="Z22" s="130"/>
      <c r="AA22" s="130"/>
      <c r="AB22" s="130"/>
      <c r="AC22" s="130"/>
      <c r="AD22" s="130"/>
      <c r="AE22" s="130"/>
      <c r="AF22" s="130"/>
      <c r="AG22" s="130"/>
    </row>
    <row r="23" spans="1:40" ht="22.5" thickTop="1" thickBot="1" x14ac:dyDescent="0.3">
      <c r="A23" s="225" t="s">
        <v>315</v>
      </c>
      <c r="B23" s="225" t="s">
        <v>34</v>
      </c>
      <c r="C23" s="225" t="s">
        <v>316</v>
      </c>
      <c r="D23" s="225" t="s">
        <v>317</v>
      </c>
      <c r="E23" s="225" t="s">
        <v>318</v>
      </c>
      <c r="F23" s="225" t="s">
        <v>7</v>
      </c>
      <c r="G23" s="249" t="s">
        <v>314</v>
      </c>
      <c r="H23" s="248"/>
      <c r="I23" s="225" t="s">
        <v>315</v>
      </c>
      <c r="J23" s="225" t="s">
        <v>34</v>
      </c>
      <c r="K23" s="225" t="s">
        <v>316</v>
      </c>
      <c r="L23" s="225" t="s">
        <v>317</v>
      </c>
      <c r="M23" s="225" t="s">
        <v>318</v>
      </c>
      <c r="N23" s="225" t="s">
        <v>319</v>
      </c>
      <c r="O23" s="247" t="s">
        <v>314</v>
      </c>
      <c r="P23" s="248"/>
      <c r="Q23" s="225" t="s">
        <v>315</v>
      </c>
      <c r="R23" s="225" t="s">
        <v>34</v>
      </c>
      <c r="S23" s="225" t="s">
        <v>316</v>
      </c>
      <c r="T23" s="225" t="s">
        <v>317</v>
      </c>
      <c r="U23" s="225" t="s">
        <v>318</v>
      </c>
      <c r="V23" s="225" t="s">
        <v>319</v>
      </c>
      <c r="W23" s="605" t="s">
        <v>314</v>
      </c>
      <c r="X23" s="606"/>
      <c r="Y23" s="130"/>
      <c r="Z23" s="130"/>
      <c r="AA23" s="130"/>
      <c r="AB23" s="130"/>
      <c r="AC23" s="130"/>
      <c r="AD23" s="130"/>
      <c r="AE23" s="130"/>
      <c r="AF23" s="130"/>
      <c r="AG23" s="130"/>
    </row>
    <row r="24" spans="1:40" ht="21.75" thickTop="1" x14ac:dyDescent="0.25">
      <c r="A24" s="226"/>
      <c r="B24" s="227"/>
      <c r="C24" s="227"/>
      <c r="D24" s="228"/>
      <c r="E24" s="228"/>
      <c r="F24" s="229"/>
      <c r="G24" s="615"/>
      <c r="H24" s="616"/>
      <c r="I24" s="226"/>
      <c r="J24" s="227"/>
      <c r="K24" s="227"/>
      <c r="L24" s="228"/>
      <c r="M24" s="228"/>
      <c r="N24" s="229"/>
      <c r="O24" s="615"/>
      <c r="P24" s="616"/>
      <c r="Q24" s="226" t="s">
        <v>320</v>
      </c>
      <c r="R24" s="227" t="s">
        <v>321</v>
      </c>
      <c r="S24" s="227"/>
      <c r="T24" s="228"/>
      <c r="U24" s="228"/>
      <c r="V24" s="229"/>
      <c r="W24" s="615"/>
      <c r="X24" s="616"/>
      <c r="Y24" s="130"/>
      <c r="Z24" s="130"/>
      <c r="AA24" s="130"/>
      <c r="AB24" s="130"/>
      <c r="AC24" s="130"/>
      <c r="AD24" s="130"/>
      <c r="AE24" s="130"/>
      <c r="AF24" s="130"/>
      <c r="AG24" s="130"/>
    </row>
    <row r="25" spans="1:40" ht="21" x14ac:dyDescent="0.25">
      <c r="A25" s="236"/>
      <c r="B25" s="235"/>
      <c r="C25" s="237"/>
      <c r="D25" s="235"/>
      <c r="E25" s="235"/>
      <c r="F25" s="238"/>
      <c r="G25" s="593"/>
      <c r="H25" s="595"/>
      <c r="I25" s="216"/>
      <c r="J25" s="217"/>
      <c r="K25" s="220"/>
      <c r="L25" s="217"/>
      <c r="M25" s="217"/>
      <c r="N25" s="230"/>
      <c r="O25" s="607"/>
      <c r="P25" s="609"/>
      <c r="Q25" s="216"/>
      <c r="R25" s="217"/>
      <c r="S25" s="220"/>
      <c r="T25" s="217"/>
      <c r="U25" s="217"/>
      <c r="V25" s="230"/>
      <c r="W25" s="607"/>
      <c r="X25" s="609"/>
      <c r="Y25" s="130"/>
      <c r="Z25" s="130"/>
      <c r="AA25" s="130"/>
      <c r="AB25" s="130"/>
      <c r="AC25" s="130"/>
      <c r="AD25" s="130"/>
      <c r="AE25" s="130"/>
      <c r="AF25" s="130"/>
      <c r="AG25" s="130"/>
    </row>
    <row r="26" spans="1:40" ht="21" x14ac:dyDescent="0.25">
      <c r="A26" s="236"/>
      <c r="B26" s="235"/>
      <c r="C26" s="239"/>
      <c r="D26" s="235"/>
      <c r="E26" s="235"/>
      <c r="F26" s="238"/>
      <c r="G26" s="593"/>
      <c r="H26" s="595"/>
      <c r="I26" s="216"/>
      <c r="J26" s="235"/>
      <c r="K26" s="218"/>
      <c r="L26" s="217"/>
      <c r="M26" s="217"/>
      <c r="N26" s="230"/>
      <c r="O26" s="607"/>
      <c r="P26" s="609"/>
      <c r="Q26" s="216"/>
      <c r="R26" s="235"/>
      <c r="S26" s="218"/>
      <c r="T26" s="217"/>
      <c r="U26" s="217"/>
      <c r="V26" s="230"/>
      <c r="W26" s="607"/>
      <c r="X26" s="609"/>
      <c r="Y26" s="130"/>
      <c r="Z26" s="130"/>
      <c r="AA26" s="130"/>
      <c r="AB26" s="130"/>
      <c r="AC26" s="130"/>
      <c r="AD26" s="130"/>
      <c r="AE26" s="130"/>
      <c r="AF26" s="130"/>
      <c r="AG26" s="130"/>
    </row>
    <row r="27" spans="1:40" ht="21.75" thickBot="1" x14ac:dyDescent="0.3">
      <c r="A27" s="240"/>
      <c r="B27" s="241"/>
      <c r="C27" s="241"/>
      <c r="D27" s="241"/>
      <c r="E27" s="241"/>
      <c r="F27" s="242"/>
      <c r="G27" s="610"/>
      <c r="H27" s="611"/>
      <c r="I27" s="231"/>
      <c r="J27" s="241"/>
      <c r="K27" s="232"/>
      <c r="L27" s="232"/>
      <c r="M27" s="232"/>
      <c r="N27" s="233"/>
      <c r="O27" s="617"/>
      <c r="P27" s="618"/>
      <c r="Q27" s="231"/>
      <c r="R27" s="241"/>
      <c r="S27" s="232"/>
      <c r="T27" s="232"/>
      <c r="U27" s="232"/>
      <c r="V27" s="233"/>
      <c r="W27" s="617"/>
      <c r="X27" s="618"/>
      <c r="Y27" s="130"/>
      <c r="Z27" s="130"/>
      <c r="AA27" s="130"/>
      <c r="AB27" s="130"/>
      <c r="AC27" s="130"/>
      <c r="AD27" s="130"/>
      <c r="AE27" s="130"/>
      <c r="AF27" s="130"/>
      <c r="AG27" s="130"/>
    </row>
    <row r="28" spans="1:40" ht="16.5" customHeight="1" thickBot="1" x14ac:dyDescent="0.3">
      <c r="A28" s="164"/>
      <c r="B28" s="164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</row>
    <row r="29" spans="1:40" ht="22.5" thickTop="1" thickBot="1" x14ac:dyDescent="0.3">
      <c r="A29" s="631">
        <f>Q3+1</f>
        <v>45371</v>
      </c>
      <c r="B29" s="632"/>
      <c r="C29" s="632"/>
      <c r="D29" s="632"/>
      <c r="E29" s="632"/>
      <c r="F29" s="632"/>
      <c r="G29" s="632"/>
      <c r="H29" s="633"/>
      <c r="I29" s="631">
        <f>A29+1</f>
        <v>45372</v>
      </c>
      <c r="J29" s="632"/>
      <c r="K29" s="632"/>
      <c r="L29" s="632"/>
      <c r="M29" s="632"/>
      <c r="N29" s="632"/>
      <c r="O29" s="632"/>
      <c r="P29" s="633"/>
      <c r="Q29" s="631">
        <f>I29+1</f>
        <v>45373</v>
      </c>
      <c r="R29" s="632"/>
      <c r="S29" s="632"/>
      <c r="T29" s="632"/>
      <c r="U29" s="632"/>
      <c r="V29" s="632"/>
      <c r="W29" s="632"/>
      <c r="X29" s="633"/>
      <c r="Y29" s="619"/>
      <c r="Z29" s="527"/>
      <c r="AA29" s="527"/>
      <c r="AB29" s="527"/>
      <c r="AC29" s="527"/>
      <c r="AD29" s="527"/>
      <c r="AE29" s="527"/>
      <c r="AF29" s="527"/>
      <c r="AG29" s="527"/>
    </row>
    <row r="30" spans="1:40" ht="22.5" thickTop="1" thickBot="1" x14ac:dyDescent="0.3">
      <c r="A30" s="212" t="s">
        <v>312</v>
      </c>
      <c r="B30" s="213" t="s">
        <v>34</v>
      </c>
      <c r="C30" s="213" t="s">
        <v>313</v>
      </c>
      <c r="D30" s="213" t="s">
        <v>5</v>
      </c>
      <c r="E30" s="213" t="s">
        <v>38</v>
      </c>
      <c r="F30" s="599" t="s">
        <v>314</v>
      </c>
      <c r="G30" s="600"/>
      <c r="H30" s="601"/>
      <c r="I30" s="212" t="s">
        <v>312</v>
      </c>
      <c r="J30" s="213" t="s">
        <v>34</v>
      </c>
      <c r="K30" s="213" t="s">
        <v>313</v>
      </c>
      <c r="L30" s="213" t="s">
        <v>5</v>
      </c>
      <c r="M30" s="213" t="s">
        <v>38</v>
      </c>
      <c r="N30" s="277" t="s">
        <v>314</v>
      </c>
      <c r="O30" s="278"/>
      <c r="P30" s="279"/>
      <c r="Q30" s="212" t="s">
        <v>312</v>
      </c>
      <c r="R30" s="213" t="s">
        <v>34</v>
      </c>
      <c r="S30" s="213" t="s">
        <v>313</v>
      </c>
      <c r="T30" s="213" t="s">
        <v>5</v>
      </c>
      <c r="U30" s="213" t="s">
        <v>38</v>
      </c>
      <c r="V30" s="599" t="s">
        <v>314</v>
      </c>
      <c r="W30" s="600"/>
      <c r="X30" s="601"/>
    </row>
    <row r="31" spans="1:40" ht="21.75" thickTop="1" x14ac:dyDescent="0.25">
      <c r="A31" s="214"/>
      <c r="B31" s="234"/>
      <c r="C31" s="215"/>
      <c r="D31" s="215"/>
      <c r="E31" s="215"/>
      <c r="F31" s="612"/>
      <c r="G31" s="613"/>
      <c r="H31" s="614"/>
      <c r="I31" s="214"/>
      <c r="J31" s="234"/>
      <c r="K31" s="215"/>
      <c r="L31" s="215"/>
      <c r="M31" s="215"/>
      <c r="N31" s="265"/>
      <c r="O31" s="266"/>
      <c r="P31" s="267"/>
      <c r="Q31" s="214"/>
      <c r="R31" s="234"/>
      <c r="S31" s="215"/>
      <c r="T31" s="215"/>
      <c r="U31" s="215"/>
      <c r="V31" s="612"/>
      <c r="W31" s="613"/>
      <c r="X31" s="614"/>
      <c r="Y31" s="166"/>
      <c r="Z31" s="167"/>
      <c r="AA31" s="167"/>
      <c r="AB31" s="167"/>
      <c r="AC31" s="167"/>
      <c r="AD31" s="168"/>
      <c r="AE31" s="168"/>
      <c r="AF31" s="168"/>
      <c r="AG31" s="167"/>
      <c r="AL31" s="169"/>
      <c r="AM31" s="169"/>
      <c r="AN31" s="169"/>
    </row>
    <row r="32" spans="1:40" ht="21" x14ac:dyDescent="0.25">
      <c r="A32" s="216"/>
      <c r="B32" s="235"/>
      <c r="C32" s="217"/>
      <c r="D32" s="217"/>
      <c r="E32" s="217"/>
      <c r="F32" s="607"/>
      <c r="G32" s="608"/>
      <c r="H32" s="609"/>
      <c r="I32" s="216"/>
      <c r="J32" s="235"/>
      <c r="K32" s="217"/>
      <c r="L32" s="217"/>
      <c r="M32" s="217"/>
      <c r="N32" s="254"/>
      <c r="O32" s="268"/>
      <c r="P32" s="255"/>
      <c r="Q32" s="216"/>
      <c r="R32" s="235"/>
      <c r="S32" s="217"/>
      <c r="T32" s="217"/>
      <c r="U32" s="217"/>
      <c r="V32" s="607"/>
      <c r="W32" s="608"/>
      <c r="X32" s="609"/>
      <c r="Y32" s="166"/>
      <c r="Z32" s="167"/>
      <c r="AA32" s="167"/>
      <c r="AB32" s="167"/>
      <c r="AC32" s="167"/>
      <c r="AD32" s="168"/>
      <c r="AE32" s="168"/>
      <c r="AF32" s="168"/>
      <c r="AG32" s="168"/>
      <c r="AL32" s="169"/>
      <c r="AM32" s="169"/>
      <c r="AN32" s="169"/>
    </row>
    <row r="33" spans="1:40" ht="21" x14ac:dyDescent="0.25">
      <c r="A33" s="216"/>
      <c r="B33" s="235"/>
      <c r="C33" s="217"/>
      <c r="D33" s="217"/>
      <c r="E33" s="217"/>
      <c r="F33" s="607"/>
      <c r="G33" s="608"/>
      <c r="H33" s="609"/>
      <c r="I33" s="216"/>
      <c r="J33" s="235"/>
      <c r="K33" s="217"/>
      <c r="L33" s="217"/>
      <c r="M33" s="217"/>
      <c r="N33" s="254"/>
      <c r="O33" s="268"/>
      <c r="P33" s="255"/>
      <c r="Q33" s="216"/>
      <c r="R33" s="235"/>
      <c r="S33" s="217"/>
      <c r="T33" s="217"/>
      <c r="U33" s="217"/>
      <c r="V33" s="607"/>
      <c r="W33" s="608"/>
      <c r="X33" s="609"/>
      <c r="Y33" s="166"/>
      <c r="Z33" s="167"/>
      <c r="AA33" s="167"/>
      <c r="AB33" s="167"/>
      <c r="AC33" s="167"/>
      <c r="AD33" s="168"/>
      <c r="AE33" s="168"/>
      <c r="AF33" s="168"/>
      <c r="AG33" s="167"/>
      <c r="AL33" s="169"/>
      <c r="AM33" s="169"/>
      <c r="AN33" s="169"/>
    </row>
    <row r="34" spans="1:40" ht="21" x14ac:dyDescent="0.25">
      <c r="A34" s="216"/>
      <c r="B34" s="235"/>
      <c r="C34" s="217"/>
      <c r="D34" s="217"/>
      <c r="E34" s="217"/>
      <c r="F34" s="607"/>
      <c r="G34" s="608"/>
      <c r="H34" s="609"/>
      <c r="I34" s="216"/>
      <c r="J34" s="235"/>
      <c r="K34" s="217"/>
      <c r="L34" s="217"/>
      <c r="M34" s="217"/>
      <c r="N34" s="254"/>
      <c r="O34" s="268"/>
      <c r="P34" s="255"/>
      <c r="Q34" s="216"/>
      <c r="R34" s="235"/>
      <c r="S34" s="217"/>
      <c r="T34" s="217"/>
      <c r="U34" s="217"/>
      <c r="V34" s="607"/>
      <c r="W34" s="608"/>
      <c r="X34" s="609"/>
      <c r="Y34" s="166"/>
      <c r="Z34" s="167"/>
      <c r="AA34" s="167"/>
      <c r="AB34" s="167"/>
      <c r="AC34" s="167"/>
      <c r="AD34" s="168"/>
      <c r="AE34" s="168"/>
      <c r="AF34" s="168"/>
      <c r="AG34" s="167"/>
      <c r="AL34" s="169"/>
      <c r="AM34" s="169"/>
      <c r="AN34" s="169"/>
    </row>
    <row r="35" spans="1:40" ht="21" x14ac:dyDescent="0.25">
      <c r="A35" s="216"/>
      <c r="B35" s="235"/>
      <c r="C35" s="217"/>
      <c r="D35" s="217"/>
      <c r="E35" s="217"/>
      <c r="F35" s="607"/>
      <c r="G35" s="608"/>
      <c r="H35" s="609"/>
      <c r="I35" s="216"/>
      <c r="J35" s="235"/>
      <c r="K35" s="217"/>
      <c r="L35" s="217"/>
      <c r="M35" s="217"/>
      <c r="N35" s="254"/>
      <c r="O35" s="268"/>
      <c r="P35" s="255"/>
      <c r="Q35" s="216"/>
      <c r="R35" s="235"/>
      <c r="S35" s="217"/>
      <c r="T35" s="217"/>
      <c r="U35" s="217"/>
      <c r="V35" s="607"/>
      <c r="W35" s="608"/>
      <c r="X35" s="609"/>
      <c r="Y35" s="166"/>
      <c r="Z35" s="167"/>
      <c r="AA35" s="167"/>
      <c r="AB35" s="167"/>
      <c r="AC35" s="167"/>
      <c r="AD35" s="168"/>
      <c r="AE35" s="168"/>
      <c r="AF35" s="168"/>
      <c r="AG35" s="167"/>
      <c r="AL35" s="169"/>
      <c r="AM35" s="169"/>
      <c r="AN35" s="169"/>
    </row>
    <row r="36" spans="1:40" ht="21" x14ac:dyDescent="0.25">
      <c r="A36" s="216"/>
      <c r="B36" s="235"/>
      <c r="C36" s="217"/>
      <c r="D36" s="217"/>
      <c r="E36" s="217"/>
      <c r="F36" s="607"/>
      <c r="G36" s="608"/>
      <c r="H36" s="609"/>
      <c r="I36" s="216"/>
      <c r="J36" s="235"/>
      <c r="K36" s="217"/>
      <c r="L36" s="217"/>
      <c r="M36" s="217"/>
      <c r="N36" s="254"/>
      <c r="O36" s="268"/>
      <c r="P36" s="255"/>
      <c r="Q36" s="216"/>
      <c r="R36" s="235"/>
      <c r="S36" s="217"/>
      <c r="T36" s="217"/>
      <c r="U36" s="217"/>
      <c r="V36" s="607"/>
      <c r="W36" s="608"/>
      <c r="X36" s="609"/>
      <c r="Y36" s="166"/>
      <c r="Z36" s="167"/>
      <c r="AA36" s="167"/>
      <c r="AB36" s="167"/>
      <c r="AC36" s="167"/>
      <c r="AD36" s="168"/>
      <c r="AE36" s="168"/>
      <c r="AF36" s="168"/>
      <c r="AG36" s="167"/>
      <c r="AL36" s="169"/>
      <c r="AM36" s="169"/>
      <c r="AN36" s="169"/>
    </row>
    <row r="37" spans="1:40" ht="21" x14ac:dyDescent="0.25">
      <c r="A37" s="216"/>
      <c r="B37" s="235"/>
      <c r="C37" s="217"/>
      <c r="D37" s="217"/>
      <c r="E37" s="217"/>
      <c r="F37" s="607"/>
      <c r="G37" s="608"/>
      <c r="H37" s="609"/>
      <c r="I37" s="216"/>
      <c r="J37" s="235"/>
      <c r="K37" s="217"/>
      <c r="L37" s="217"/>
      <c r="M37" s="217"/>
      <c r="N37" s="254"/>
      <c r="O37" s="268"/>
      <c r="P37" s="255"/>
      <c r="Q37" s="216"/>
      <c r="R37" s="235"/>
      <c r="S37" s="217"/>
      <c r="T37" s="217"/>
      <c r="U37" s="217"/>
      <c r="V37" s="607"/>
      <c r="W37" s="608"/>
      <c r="X37" s="609"/>
      <c r="Y37" s="166"/>
      <c r="Z37" s="167"/>
      <c r="AA37" s="167"/>
      <c r="AB37" s="167"/>
      <c r="AC37" s="167"/>
      <c r="AD37" s="168"/>
      <c r="AE37" s="168"/>
      <c r="AF37" s="168"/>
      <c r="AG37" s="168"/>
      <c r="AL37" s="169"/>
      <c r="AM37" s="169"/>
      <c r="AN37" s="169"/>
    </row>
    <row r="38" spans="1:40" ht="21" x14ac:dyDescent="0.25">
      <c r="A38" s="216"/>
      <c r="B38" s="235"/>
      <c r="C38" s="217"/>
      <c r="D38" s="217"/>
      <c r="E38" s="217"/>
      <c r="F38" s="607"/>
      <c r="G38" s="608"/>
      <c r="H38" s="609"/>
      <c r="I38" s="216"/>
      <c r="J38" s="235"/>
      <c r="K38" s="217"/>
      <c r="L38" s="217"/>
      <c r="M38" s="217"/>
      <c r="N38" s="254"/>
      <c r="O38" s="268"/>
      <c r="P38" s="255"/>
      <c r="Q38" s="216"/>
      <c r="R38" s="235"/>
      <c r="S38" s="217"/>
      <c r="T38" s="217"/>
      <c r="U38" s="217"/>
      <c r="V38" s="607"/>
      <c r="W38" s="608"/>
      <c r="X38" s="609"/>
      <c r="Y38" s="166"/>
      <c r="Z38" s="167"/>
      <c r="AA38" s="171"/>
      <c r="AB38" s="167"/>
      <c r="AC38" s="167"/>
      <c r="AD38" s="168"/>
      <c r="AE38" s="168"/>
      <c r="AF38" s="168"/>
      <c r="AG38" s="167"/>
      <c r="AL38" s="169"/>
      <c r="AM38" s="169"/>
      <c r="AN38" s="169"/>
    </row>
    <row r="39" spans="1:40" ht="21" x14ac:dyDescent="0.25">
      <c r="A39" s="216"/>
      <c r="B39" s="235"/>
      <c r="C39" s="217"/>
      <c r="D39" s="217"/>
      <c r="E39" s="217"/>
      <c r="F39" s="607"/>
      <c r="G39" s="608"/>
      <c r="H39" s="609"/>
      <c r="I39" s="216"/>
      <c r="J39" s="235"/>
      <c r="K39" s="217"/>
      <c r="L39" s="217"/>
      <c r="M39" s="217"/>
      <c r="N39" s="254"/>
      <c r="O39" s="268"/>
      <c r="P39" s="255"/>
      <c r="Q39" s="216"/>
      <c r="R39" s="235"/>
      <c r="S39" s="217"/>
      <c r="T39" s="217"/>
      <c r="U39" s="217"/>
      <c r="V39" s="607"/>
      <c r="W39" s="608"/>
      <c r="X39" s="609"/>
      <c r="Y39" s="166"/>
      <c r="Z39" s="167"/>
      <c r="AA39" s="171"/>
      <c r="AB39" s="167"/>
      <c r="AC39" s="167"/>
      <c r="AD39" s="168"/>
      <c r="AE39" s="168"/>
      <c r="AF39" s="168"/>
      <c r="AG39" s="168"/>
      <c r="AL39" s="169"/>
      <c r="AM39" s="169"/>
      <c r="AN39" s="169"/>
    </row>
    <row r="40" spans="1:40" ht="21" x14ac:dyDescent="0.25">
      <c r="A40" s="216"/>
      <c r="B40" s="235"/>
      <c r="C40" s="218"/>
      <c r="D40" s="217"/>
      <c r="E40" s="217"/>
      <c r="F40" s="607"/>
      <c r="G40" s="608"/>
      <c r="H40" s="609"/>
      <c r="I40" s="216"/>
      <c r="J40" s="235"/>
      <c r="K40" s="218"/>
      <c r="L40" s="217"/>
      <c r="M40" s="217"/>
      <c r="N40" s="254"/>
      <c r="O40" s="268"/>
      <c r="P40" s="255"/>
      <c r="Q40" s="216"/>
      <c r="R40" s="235"/>
      <c r="S40" s="218"/>
      <c r="T40" s="217"/>
      <c r="U40" s="217"/>
      <c r="V40" s="607"/>
      <c r="W40" s="608"/>
      <c r="X40" s="609"/>
      <c r="Y40" s="166"/>
      <c r="Z40" s="167"/>
      <c r="AA40" s="167"/>
      <c r="AB40" s="167"/>
      <c r="AC40" s="167"/>
      <c r="AD40" s="168"/>
      <c r="AE40" s="168"/>
      <c r="AF40" s="168"/>
      <c r="AG40" s="167"/>
      <c r="AL40" s="169"/>
      <c r="AM40" s="169"/>
      <c r="AN40" s="169"/>
    </row>
    <row r="41" spans="1:40" ht="21" x14ac:dyDescent="0.25">
      <c r="A41" s="216"/>
      <c r="B41" s="235"/>
      <c r="C41" s="217"/>
      <c r="D41" s="217"/>
      <c r="E41" s="217"/>
      <c r="F41" s="607"/>
      <c r="G41" s="608"/>
      <c r="H41" s="609"/>
      <c r="I41" s="216"/>
      <c r="J41" s="235"/>
      <c r="K41" s="217"/>
      <c r="L41" s="217"/>
      <c r="M41" s="217"/>
      <c r="N41" s="254"/>
      <c r="O41" s="268"/>
      <c r="P41" s="255"/>
      <c r="Q41" s="216"/>
      <c r="R41" s="235"/>
      <c r="S41" s="217"/>
      <c r="T41" s="217"/>
      <c r="U41" s="217"/>
      <c r="V41" s="607"/>
      <c r="W41" s="608"/>
      <c r="X41" s="609"/>
      <c r="Y41" s="166"/>
      <c r="Z41" s="167"/>
      <c r="AA41" s="171"/>
      <c r="AB41" s="167"/>
      <c r="AC41" s="167"/>
      <c r="AD41" s="168"/>
      <c r="AE41" s="168"/>
      <c r="AF41" s="168"/>
      <c r="AG41" s="168"/>
      <c r="AL41" s="169"/>
      <c r="AM41" s="169"/>
      <c r="AN41" s="169"/>
    </row>
    <row r="42" spans="1:40" ht="21" x14ac:dyDescent="0.25">
      <c r="A42" s="216"/>
      <c r="B42" s="235"/>
      <c r="C42" s="217"/>
      <c r="D42" s="217"/>
      <c r="E42" s="217"/>
      <c r="F42" s="607"/>
      <c r="G42" s="608"/>
      <c r="H42" s="609"/>
      <c r="I42" s="216"/>
      <c r="J42" s="235"/>
      <c r="K42" s="217"/>
      <c r="L42" s="217"/>
      <c r="M42" s="217"/>
      <c r="N42" s="254"/>
      <c r="O42" s="268"/>
      <c r="P42" s="255"/>
      <c r="Q42" s="216"/>
      <c r="R42" s="235"/>
      <c r="S42" s="217"/>
      <c r="T42" s="217"/>
      <c r="U42" s="217"/>
      <c r="V42" s="607"/>
      <c r="W42" s="608"/>
      <c r="X42" s="609"/>
      <c r="Y42" s="166"/>
      <c r="Z42" s="167"/>
      <c r="AA42" s="171"/>
      <c r="AB42" s="167"/>
      <c r="AC42" s="167"/>
      <c r="AD42" s="168"/>
      <c r="AE42" s="168"/>
      <c r="AF42" s="168"/>
      <c r="AG42" s="168"/>
      <c r="AL42" s="169"/>
      <c r="AM42" s="169"/>
      <c r="AN42" s="169"/>
    </row>
    <row r="43" spans="1:40" ht="21" x14ac:dyDescent="0.25">
      <c r="A43" s="216"/>
      <c r="B43" s="235"/>
      <c r="C43" s="217"/>
      <c r="D43" s="217"/>
      <c r="E43" s="217"/>
      <c r="F43" s="607"/>
      <c r="G43" s="608"/>
      <c r="H43" s="609"/>
      <c r="I43" s="216"/>
      <c r="J43" s="235"/>
      <c r="K43" s="217"/>
      <c r="L43" s="217"/>
      <c r="M43" s="217"/>
      <c r="N43" s="254"/>
      <c r="O43" s="268"/>
      <c r="P43" s="255"/>
      <c r="Q43" s="216"/>
      <c r="R43" s="235"/>
      <c r="S43" s="217"/>
      <c r="T43" s="217"/>
      <c r="U43" s="217"/>
      <c r="V43" s="607"/>
      <c r="W43" s="608"/>
      <c r="X43" s="609"/>
      <c r="Y43" s="166"/>
      <c r="Z43" s="167"/>
      <c r="AA43" s="167"/>
      <c r="AB43" s="167"/>
      <c r="AC43" s="167"/>
      <c r="AD43" s="168"/>
      <c r="AE43" s="168"/>
      <c r="AF43" s="168"/>
      <c r="AG43" s="168"/>
      <c r="AL43" s="169"/>
      <c r="AM43" s="169"/>
      <c r="AN43" s="169"/>
    </row>
    <row r="44" spans="1:40" ht="21" x14ac:dyDescent="0.25">
      <c r="A44" s="216"/>
      <c r="B44" s="235"/>
      <c r="C44" s="218"/>
      <c r="D44" s="217"/>
      <c r="E44" s="217"/>
      <c r="F44" s="607"/>
      <c r="G44" s="608"/>
      <c r="H44" s="609"/>
      <c r="I44" s="216"/>
      <c r="J44" s="235"/>
      <c r="K44" s="218"/>
      <c r="L44" s="217"/>
      <c r="M44" s="217"/>
      <c r="N44" s="254"/>
      <c r="O44" s="268"/>
      <c r="P44" s="255"/>
      <c r="Q44" s="216"/>
      <c r="R44" s="235"/>
      <c r="S44" s="218"/>
      <c r="T44" s="217"/>
      <c r="U44" s="217"/>
      <c r="V44" s="607"/>
      <c r="W44" s="608"/>
      <c r="X44" s="609"/>
      <c r="Y44" s="166"/>
      <c r="Z44" s="167"/>
      <c r="AA44" s="171"/>
      <c r="AB44" s="167"/>
      <c r="AC44" s="167"/>
      <c r="AD44" s="168"/>
      <c r="AE44" s="168"/>
      <c r="AF44" s="168"/>
      <c r="AG44" s="167"/>
      <c r="AL44" s="169"/>
      <c r="AM44" s="169"/>
      <c r="AN44" s="169"/>
    </row>
    <row r="45" spans="1:40" ht="21" x14ac:dyDescent="0.25">
      <c r="A45" s="219"/>
      <c r="B45" s="235"/>
      <c r="C45" s="217"/>
      <c r="D45" s="217"/>
      <c r="E45" s="217"/>
      <c r="F45" s="607"/>
      <c r="G45" s="608"/>
      <c r="H45" s="609"/>
      <c r="I45" s="219"/>
      <c r="J45" s="235"/>
      <c r="K45" s="217"/>
      <c r="L45" s="217"/>
      <c r="M45" s="217"/>
      <c r="N45" s="254"/>
      <c r="O45" s="268"/>
      <c r="P45" s="255"/>
      <c r="Q45" s="219"/>
      <c r="R45" s="235"/>
      <c r="S45" s="217"/>
      <c r="T45" s="217"/>
      <c r="U45" s="217"/>
      <c r="V45" s="607"/>
      <c r="W45" s="608"/>
      <c r="X45" s="609"/>
      <c r="Y45" s="166"/>
      <c r="Z45" s="167"/>
      <c r="AA45" s="167"/>
      <c r="AB45" s="167"/>
      <c r="AC45" s="167"/>
      <c r="AD45" s="168"/>
      <c r="AE45" s="168"/>
      <c r="AF45" s="168"/>
      <c r="AG45" s="168"/>
      <c r="AL45" s="169"/>
      <c r="AM45" s="169"/>
      <c r="AN45" s="169"/>
    </row>
    <row r="46" spans="1:40" ht="21" x14ac:dyDescent="0.25">
      <c r="A46" s="219"/>
      <c r="B46" s="235"/>
      <c r="C46" s="220"/>
      <c r="D46" s="217"/>
      <c r="E46" s="217"/>
      <c r="F46" s="607"/>
      <c r="G46" s="608"/>
      <c r="H46" s="609"/>
      <c r="I46" s="219"/>
      <c r="J46" s="235"/>
      <c r="K46" s="220"/>
      <c r="L46" s="217"/>
      <c r="M46" s="217"/>
      <c r="N46" s="254"/>
      <c r="O46" s="268"/>
      <c r="P46" s="255"/>
      <c r="Q46" s="219"/>
      <c r="R46" s="235"/>
      <c r="S46" s="220"/>
      <c r="T46" s="217"/>
      <c r="U46" s="217"/>
      <c r="V46" s="607"/>
      <c r="W46" s="608"/>
      <c r="X46" s="609"/>
      <c r="Y46" s="166"/>
      <c r="Z46" s="167"/>
      <c r="AA46" s="167"/>
      <c r="AB46" s="167"/>
      <c r="AC46" s="167"/>
      <c r="AD46" s="168"/>
      <c r="AE46" s="168"/>
      <c r="AF46" s="168"/>
      <c r="AG46" s="168"/>
      <c r="AL46" s="169"/>
      <c r="AM46" s="169"/>
      <c r="AN46" s="169"/>
    </row>
    <row r="47" spans="1:40" ht="21" x14ac:dyDescent="0.25">
      <c r="A47" s="221"/>
      <c r="B47" s="217"/>
      <c r="C47" s="220"/>
      <c r="D47" s="217"/>
      <c r="E47" s="217"/>
      <c r="F47" s="607"/>
      <c r="G47" s="608"/>
      <c r="H47" s="609"/>
      <c r="I47" s="221"/>
      <c r="J47" s="217"/>
      <c r="K47" s="220"/>
      <c r="L47" s="217"/>
      <c r="M47" s="217"/>
      <c r="N47" s="254"/>
      <c r="O47" s="268"/>
      <c r="P47" s="255"/>
      <c r="Q47" s="221"/>
      <c r="R47" s="217"/>
      <c r="S47" s="220"/>
      <c r="T47" s="217"/>
      <c r="U47" s="217"/>
      <c r="V47" s="607"/>
      <c r="W47" s="608"/>
      <c r="X47" s="609"/>
      <c r="Y47" s="166"/>
      <c r="Z47" s="167"/>
      <c r="AA47" s="171"/>
      <c r="AB47" s="167"/>
      <c r="AC47" s="167"/>
      <c r="AD47" s="168"/>
      <c r="AE47" s="168"/>
      <c r="AF47" s="168"/>
      <c r="AG47" s="167"/>
      <c r="AL47" s="169"/>
      <c r="AM47" s="169"/>
      <c r="AN47" s="169"/>
    </row>
    <row r="48" spans="1:40" ht="21.75" thickBot="1" x14ac:dyDescent="0.3">
      <c r="A48" s="222"/>
      <c r="B48" s="223"/>
      <c r="C48" s="224"/>
      <c r="D48" s="223"/>
      <c r="E48" s="223"/>
      <c r="F48" s="590"/>
      <c r="G48" s="591"/>
      <c r="H48" s="592"/>
      <c r="I48" s="222"/>
      <c r="J48" s="223"/>
      <c r="K48" s="224"/>
      <c r="L48" s="223"/>
      <c r="M48" s="223"/>
      <c r="N48" s="269"/>
      <c r="O48" s="270"/>
      <c r="P48" s="273"/>
      <c r="Q48" s="222"/>
      <c r="R48" s="223"/>
      <c r="S48" s="224"/>
      <c r="T48" s="223"/>
      <c r="U48" s="223"/>
      <c r="V48" s="590"/>
      <c r="W48" s="591"/>
      <c r="X48" s="592"/>
      <c r="Y48" s="166"/>
      <c r="Z48" s="167"/>
      <c r="AA48" s="171"/>
      <c r="AB48" s="167"/>
      <c r="AC48" s="167"/>
      <c r="AD48" s="168"/>
      <c r="AE48" s="168"/>
      <c r="AF48" s="168"/>
      <c r="AG48" s="167"/>
      <c r="AL48" s="169"/>
      <c r="AM48" s="169"/>
      <c r="AN48" s="169"/>
    </row>
    <row r="49" spans="1:40" ht="22.5" thickTop="1" thickBot="1" x14ac:dyDescent="0.3">
      <c r="A49" s="225" t="s">
        <v>315</v>
      </c>
      <c r="B49" s="225" t="s">
        <v>34</v>
      </c>
      <c r="C49" s="225" t="s">
        <v>316</v>
      </c>
      <c r="D49" s="225" t="s">
        <v>317</v>
      </c>
      <c r="E49" s="225" t="s">
        <v>318</v>
      </c>
      <c r="F49" s="225" t="s">
        <v>319</v>
      </c>
      <c r="G49" s="605" t="s">
        <v>314</v>
      </c>
      <c r="H49" s="606"/>
      <c r="I49" s="225" t="s">
        <v>315</v>
      </c>
      <c r="J49" s="225" t="s">
        <v>34</v>
      </c>
      <c r="K49" s="225" t="s">
        <v>316</v>
      </c>
      <c r="L49" s="225" t="s">
        <v>317</v>
      </c>
      <c r="M49" s="225" t="s">
        <v>318</v>
      </c>
      <c r="N49" s="225" t="s">
        <v>7</v>
      </c>
      <c r="O49" s="247" t="s">
        <v>322</v>
      </c>
      <c r="P49" s="274"/>
      <c r="Q49" s="253" t="s">
        <v>315</v>
      </c>
      <c r="R49" s="225" t="s">
        <v>34</v>
      </c>
      <c r="S49" s="225" t="s">
        <v>316</v>
      </c>
      <c r="T49" s="225" t="s">
        <v>317</v>
      </c>
      <c r="U49" s="225" t="s">
        <v>318</v>
      </c>
      <c r="V49" s="262" t="s">
        <v>7</v>
      </c>
      <c r="W49" s="275" t="s">
        <v>323</v>
      </c>
      <c r="X49" s="276"/>
      <c r="Y49" s="166"/>
      <c r="Z49" s="167"/>
      <c r="AA49" s="167"/>
      <c r="AB49" s="167"/>
      <c r="AC49" s="167"/>
      <c r="AD49" s="168"/>
      <c r="AE49" s="168"/>
      <c r="AF49" s="168"/>
      <c r="AG49" s="167"/>
      <c r="AL49" s="169"/>
      <c r="AM49" s="169"/>
      <c r="AN49" s="169"/>
    </row>
    <row r="50" spans="1:40" ht="21.75" thickTop="1" x14ac:dyDescent="0.25">
      <c r="A50" s="226"/>
      <c r="B50" s="227"/>
      <c r="C50" s="227"/>
      <c r="D50" s="228"/>
      <c r="E50" s="228"/>
      <c r="F50" s="229"/>
      <c r="G50" s="615"/>
      <c r="H50" s="616"/>
      <c r="I50" s="226"/>
      <c r="J50" s="227"/>
      <c r="K50" s="227"/>
      <c r="L50" s="228"/>
      <c r="M50" s="228"/>
      <c r="N50" s="256"/>
      <c r="O50" s="257"/>
      <c r="P50" s="271"/>
      <c r="Q50" s="226"/>
      <c r="R50" s="227"/>
      <c r="S50" s="227"/>
      <c r="T50" s="228"/>
      <c r="U50" s="228"/>
      <c r="V50" s="263"/>
      <c r="W50" s="263"/>
      <c r="X50" s="263"/>
      <c r="Y50" s="167"/>
      <c r="Z50" s="167"/>
      <c r="AA50" s="167"/>
      <c r="AB50" s="167"/>
      <c r="AC50" s="167"/>
      <c r="AD50" s="168"/>
      <c r="AE50" s="168"/>
      <c r="AF50" s="168"/>
      <c r="AG50" s="167"/>
      <c r="AL50" s="169"/>
      <c r="AM50" s="169"/>
      <c r="AN50" s="169"/>
    </row>
    <row r="51" spans="1:40" ht="21" x14ac:dyDescent="0.25">
      <c r="A51" s="216"/>
      <c r="B51" s="217"/>
      <c r="C51" s="220"/>
      <c r="D51" s="217"/>
      <c r="E51" s="217"/>
      <c r="F51" s="230"/>
      <c r="G51" s="607"/>
      <c r="H51" s="609"/>
      <c r="I51" s="216"/>
      <c r="J51" s="235"/>
      <c r="K51" s="220"/>
      <c r="L51" s="217"/>
      <c r="M51" s="217"/>
      <c r="N51" s="258"/>
      <c r="O51" s="259"/>
      <c r="P51" s="271"/>
      <c r="Q51" s="216"/>
      <c r="R51" s="235"/>
      <c r="S51" s="220"/>
      <c r="T51" s="217"/>
      <c r="U51" s="217"/>
      <c r="V51" s="263"/>
      <c r="W51" s="263"/>
      <c r="X51" s="264"/>
      <c r="Y51" s="167"/>
      <c r="Z51" s="171"/>
      <c r="AA51" s="171"/>
      <c r="AB51" s="167"/>
      <c r="AC51" s="167"/>
      <c r="AD51" s="168"/>
      <c r="AE51" s="168"/>
      <c r="AF51" s="168"/>
      <c r="AG51" s="167"/>
      <c r="AL51" s="169"/>
      <c r="AM51" s="169"/>
      <c r="AN51" s="169"/>
    </row>
    <row r="52" spans="1:40" ht="21" x14ac:dyDescent="0.25">
      <c r="A52" s="216"/>
      <c r="B52" s="235"/>
      <c r="C52" s="218"/>
      <c r="D52" s="217"/>
      <c r="E52" s="217"/>
      <c r="F52" s="230"/>
      <c r="G52" s="607"/>
      <c r="H52" s="609"/>
      <c r="I52" s="216"/>
      <c r="J52" s="235"/>
      <c r="K52" s="218"/>
      <c r="L52" s="217"/>
      <c r="M52" s="217"/>
      <c r="N52" s="258"/>
      <c r="O52" s="259"/>
      <c r="P52" s="271"/>
      <c r="Q52" s="216"/>
      <c r="R52" s="235"/>
      <c r="S52" s="218"/>
      <c r="T52" s="217"/>
      <c r="U52" s="217"/>
      <c r="V52" s="263"/>
      <c r="W52" s="263"/>
      <c r="X52" s="264"/>
      <c r="Y52" s="167"/>
      <c r="Z52" s="167"/>
      <c r="AA52" s="167"/>
      <c r="AB52" s="167"/>
      <c r="AC52" s="167"/>
      <c r="AD52" s="168"/>
      <c r="AE52" s="168"/>
      <c r="AF52" s="168"/>
      <c r="AG52" s="167"/>
      <c r="AL52" s="169"/>
      <c r="AM52" s="169"/>
      <c r="AN52" s="169"/>
    </row>
    <row r="53" spans="1:40" ht="21.75" thickBot="1" x14ac:dyDescent="0.3">
      <c r="A53" s="231"/>
      <c r="B53" s="241"/>
      <c r="C53" s="232"/>
      <c r="D53" s="232"/>
      <c r="E53" s="232"/>
      <c r="F53" s="233"/>
      <c r="G53" s="590"/>
      <c r="H53" s="592"/>
      <c r="I53" s="231"/>
      <c r="J53" s="241"/>
      <c r="K53" s="232"/>
      <c r="L53" s="232"/>
      <c r="M53" s="232"/>
      <c r="N53" s="260"/>
      <c r="O53" s="261"/>
      <c r="P53" s="272"/>
      <c r="Q53" s="231"/>
      <c r="R53" s="241"/>
      <c r="S53" s="232"/>
      <c r="T53" s="232"/>
      <c r="U53" s="232"/>
      <c r="V53" s="263"/>
      <c r="W53" s="263"/>
      <c r="X53" s="264"/>
      <c r="AH53" s="169"/>
      <c r="AI53" s="169"/>
      <c r="AJ53" s="169"/>
      <c r="AK53" s="169"/>
      <c r="AL53" s="169"/>
      <c r="AM53" s="169"/>
      <c r="AN53" s="169"/>
    </row>
    <row r="54" spans="1:40" ht="17.25" customHeight="1" thickTop="1" thickBot="1" x14ac:dyDescent="0.3">
      <c r="A54" s="620"/>
      <c r="B54" s="621"/>
      <c r="C54" s="621"/>
      <c r="D54" s="621"/>
      <c r="E54" s="621"/>
      <c r="F54" s="621"/>
      <c r="G54" s="621"/>
      <c r="H54" s="621"/>
      <c r="AH54" s="169"/>
      <c r="AI54" s="169"/>
      <c r="AJ54" s="169"/>
      <c r="AK54" s="169"/>
      <c r="AL54" s="169"/>
      <c r="AM54" s="169"/>
      <c r="AN54" s="169"/>
    </row>
    <row r="55" spans="1:40" ht="22.5" thickTop="1" thickBot="1" x14ac:dyDescent="0.3">
      <c r="A55" s="596">
        <f>Q29+1</f>
        <v>45374</v>
      </c>
      <c r="B55" s="597"/>
      <c r="C55" s="597"/>
      <c r="D55" s="597"/>
      <c r="E55" s="597"/>
      <c r="F55" s="597"/>
      <c r="G55" s="597"/>
      <c r="H55" s="598"/>
      <c r="K55" s="502">
        <f>A3</f>
        <v>45368</v>
      </c>
      <c r="L55" s="173">
        <f t="shared" ref="L55:L60" si="0">COUNTIF($A$5:$A$27,M55)</f>
        <v>0</v>
      </c>
      <c r="M55" s="174" t="s">
        <v>18</v>
      </c>
      <c r="N55" s="622">
        <f>I3</f>
        <v>45369</v>
      </c>
      <c r="O55" s="173">
        <f>COUNTIF($I$5:$I$27,#REF!)</f>
        <v>0</v>
      </c>
      <c r="P55" s="508">
        <f>Q3</f>
        <v>45370</v>
      </c>
      <c r="Q55" s="173">
        <f t="shared" ref="Q55:Q60" si="1">COUNTIF($Q$5:$Q$27,R55)</f>
        <v>0</v>
      </c>
      <c r="R55" s="174" t="s">
        <v>18</v>
      </c>
      <c r="S55" s="511">
        <f>A29</f>
        <v>45371</v>
      </c>
      <c r="T55" s="173">
        <f t="shared" ref="T55:T60" si="2">COUNTIF($A$31:$A$52,U55)</f>
        <v>0</v>
      </c>
      <c r="U55" s="174" t="s">
        <v>18</v>
      </c>
    </row>
    <row r="56" spans="1:40" ht="22.5" thickTop="1" thickBot="1" x14ac:dyDescent="0.3">
      <c r="A56" s="212" t="s">
        <v>312</v>
      </c>
      <c r="B56" s="213" t="s">
        <v>34</v>
      </c>
      <c r="C56" s="213" t="s">
        <v>313</v>
      </c>
      <c r="D56" s="213" t="s">
        <v>5</v>
      </c>
      <c r="E56" s="213" t="s">
        <v>38</v>
      </c>
      <c r="F56" s="599" t="s">
        <v>314</v>
      </c>
      <c r="G56" s="600"/>
      <c r="H56" s="601"/>
      <c r="K56" s="503"/>
      <c r="L56" s="175">
        <f t="shared" si="0"/>
        <v>0</v>
      </c>
      <c r="M56" s="176" t="s">
        <v>19</v>
      </c>
      <c r="N56" s="623"/>
      <c r="O56" s="175">
        <f>COUNTIF($I$5:$I$27,#REF!)</f>
        <v>0</v>
      </c>
      <c r="P56" s="509"/>
      <c r="Q56" s="175">
        <f t="shared" si="1"/>
        <v>0</v>
      </c>
      <c r="R56" s="176" t="s">
        <v>19</v>
      </c>
      <c r="S56" s="512"/>
      <c r="T56" s="175">
        <f t="shared" si="2"/>
        <v>0</v>
      </c>
      <c r="U56" s="176" t="s">
        <v>19</v>
      </c>
    </row>
    <row r="57" spans="1:40" ht="21.75" thickTop="1" x14ac:dyDescent="0.25">
      <c r="A57" s="243"/>
      <c r="B57" s="234"/>
      <c r="C57" s="234"/>
      <c r="D57" s="234"/>
      <c r="E57" s="234"/>
      <c r="F57" s="602"/>
      <c r="G57" s="603"/>
      <c r="H57" s="604"/>
      <c r="K57" s="503"/>
      <c r="L57" s="175">
        <f t="shared" si="0"/>
        <v>0</v>
      </c>
      <c r="M57" s="176" t="s">
        <v>20</v>
      </c>
      <c r="N57" s="623"/>
      <c r="O57" s="175">
        <f>COUNTIF($I$5:$I$27,#REF!)</f>
        <v>0</v>
      </c>
      <c r="P57" s="509"/>
      <c r="Q57" s="175">
        <f t="shared" si="1"/>
        <v>0</v>
      </c>
      <c r="R57" s="176" t="s">
        <v>20</v>
      </c>
      <c r="S57" s="512"/>
      <c r="T57" s="175">
        <f t="shared" si="2"/>
        <v>0</v>
      </c>
      <c r="U57" s="176" t="s">
        <v>20</v>
      </c>
    </row>
    <row r="58" spans="1:40" ht="21" x14ac:dyDescent="0.25">
      <c r="A58" s="236"/>
      <c r="B58" s="235"/>
      <c r="C58" s="235"/>
      <c r="D58" s="235"/>
      <c r="E58" s="235"/>
      <c r="F58" s="593"/>
      <c r="G58" s="594"/>
      <c r="H58" s="595"/>
      <c r="K58" s="503"/>
      <c r="L58" s="175">
        <f t="shared" si="0"/>
        <v>0</v>
      </c>
      <c r="M58" s="204" t="s">
        <v>21</v>
      </c>
      <c r="N58" s="623"/>
      <c r="O58" s="175">
        <f>COUNTIF($I$5:$I$27,#REF!)</f>
        <v>0</v>
      </c>
      <c r="P58" s="509"/>
      <c r="Q58" s="175">
        <f t="shared" si="1"/>
        <v>0</v>
      </c>
      <c r="R58" s="204" t="s">
        <v>21</v>
      </c>
      <c r="S58" s="512"/>
      <c r="T58" s="175">
        <f t="shared" si="2"/>
        <v>0</v>
      </c>
      <c r="U58" s="204" t="s">
        <v>21</v>
      </c>
    </row>
    <row r="59" spans="1:40" ht="21" x14ac:dyDescent="0.25">
      <c r="A59" s="236"/>
      <c r="B59" s="235"/>
      <c r="C59" s="235"/>
      <c r="D59" s="235"/>
      <c r="E59" s="235"/>
      <c r="F59" s="593"/>
      <c r="G59" s="594"/>
      <c r="H59" s="595"/>
      <c r="K59" s="503"/>
      <c r="L59" s="175">
        <f t="shared" si="0"/>
        <v>0</v>
      </c>
      <c r="M59" s="176" t="s">
        <v>22</v>
      </c>
      <c r="N59" s="623"/>
      <c r="O59" s="175">
        <f>COUNTIF($I$5:$I$27,#REF!)</f>
        <v>0</v>
      </c>
      <c r="P59" s="509"/>
      <c r="Q59" s="175">
        <f t="shared" si="1"/>
        <v>0</v>
      </c>
      <c r="R59" s="176" t="s">
        <v>22</v>
      </c>
      <c r="S59" s="512"/>
      <c r="T59" s="175">
        <f t="shared" si="2"/>
        <v>0</v>
      </c>
      <c r="U59" s="176" t="s">
        <v>22</v>
      </c>
    </row>
    <row r="60" spans="1:40" ht="21" x14ac:dyDescent="0.25">
      <c r="A60" s="236"/>
      <c r="B60" s="235"/>
      <c r="C60" s="235"/>
      <c r="D60" s="235"/>
      <c r="E60" s="235"/>
      <c r="F60" s="593"/>
      <c r="G60" s="594"/>
      <c r="H60" s="595"/>
      <c r="K60" s="503"/>
      <c r="L60" s="175">
        <f t="shared" si="0"/>
        <v>0</v>
      </c>
      <c r="M60" s="176" t="s">
        <v>23</v>
      </c>
      <c r="N60" s="623"/>
      <c r="O60" s="175">
        <f>COUNTIF($I$5:$I$27,#REF!)</f>
        <v>0</v>
      </c>
      <c r="P60" s="509"/>
      <c r="Q60" s="175">
        <f t="shared" si="1"/>
        <v>0</v>
      </c>
      <c r="R60" s="176" t="s">
        <v>23</v>
      </c>
      <c r="S60" s="512"/>
      <c r="T60" s="175">
        <f t="shared" si="2"/>
        <v>0</v>
      </c>
      <c r="U60" s="176" t="s">
        <v>23</v>
      </c>
    </row>
    <row r="61" spans="1:40" ht="21.75" thickBot="1" x14ac:dyDescent="0.3">
      <c r="A61" s="236"/>
      <c r="B61" s="235"/>
      <c r="C61" s="235"/>
      <c r="D61" s="235"/>
      <c r="E61" s="235"/>
      <c r="F61" s="593"/>
      <c r="G61" s="594"/>
      <c r="H61" s="595"/>
      <c r="K61" s="504"/>
      <c r="L61" s="177">
        <f>SUM(L55:L60)</f>
        <v>0</v>
      </c>
      <c r="M61" s="178" t="s">
        <v>24</v>
      </c>
      <c r="N61" s="624"/>
      <c r="O61" s="177">
        <f>SUM(O55:O60)</f>
        <v>0</v>
      </c>
      <c r="P61" s="510"/>
      <c r="Q61" s="177">
        <f>SUM(Q55:Q60)</f>
        <v>0</v>
      </c>
      <c r="R61" s="178" t="s">
        <v>24</v>
      </c>
      <c r="S61" s="513"/>
      <c r="T61" s="177">
        <f>SUM(T55:T60)</f>
        <v>0</v>
      </c>
      <c r="U61" s="178" t="s">
        <v>24</v>
      </c>
    </row>
    <row r="62" spans="1:40" ht="21.75" thickBot="1" x14ac:dyDescent="0.3">
      <c r="A62" s="236"/>
      <c r="B62" s="235"/>
      <c r="C62" s="235"/>
      <c r="D62" s="235"/>
      <c r="E62" s="235"/>
      <c r="F62" s="593"/>
      <c r="G62" s="594"/>
      <c r="H62" s="595"/>
    </row>
    <row r="63" spans="1:40" ht="21" x14ac:dyDescent="0.25">
      <c r="A63" s="236"/>
      <c r="B63" s="235"/>
      <c r="C63" s="235"/>
      <c r="D63" s="235"/>
      <c r="E63" s="235"/>
      <c r="F63" s="593"/>
      <c r="G63" s="594"/>
      <c r="H63" s="595"/>
      <c r="K63" s="625">
        <f>I29</f>
        <v>45372</v>
      </c>
      <c r="L63" s="173">
        <f t="shared" ref="L63:L68" si="3">COUNTIF($I$31:$I$52,M63)</f>
        <v>0</v>
      </c>
      <c r="M63" s="174" t="s">
        <v>18</v>
      </c>
      <c r="N63" s="628">
        <f>Q29</f>
        <v>45373</v>
      </c>
      <c r="O63" s="173">
        <f>COUNTIF($Q$31:$Q$52,#REF!)</f>
        <v>0</v>
      </c>
      <c r="P63" s="520">
        <f>Y29</f>
        <v>0</v>
      </c>
      <c r="Q63" s="173">
        <f t="shared" ref="Q63:Q68" si="4">COUNTIF($A$56:$A$77,R63)</f>
        <v>0</v>
      </c>
      <c r="R63" s="174" t="s">
        <v>18</v>
      </c>
      <c r="S63" s="523" t="str">
        <f>C1</f>
        <v>WW14</v>
      </c>
      <c r="T63" s="173">
        <f>SUM(L55,O55,Q55,T55,Q63,O63,L63)</f>
        <v>0</v>
      </c>
      <c r="U63" s="174" t="s">
        <v>18</v>
      </c>
    </row>
    <row r="64" spans="1:40" ht="21" x14ac:dyDescent="0.25">
      <c r="A64" s="236"/>
      <c r="B64" s="235"/>
      <c r="C64" s="235"/>
      <c r="D64" s="235"/>
      <c r="E64" s="235"/>
      <c r="F64" s="593"/>
      <c r="G64" s="594"/>
      <c r="H64" s="595"/>
      <c r="K64" s="626"/>
      <c r="L64" s="175">
        <f t="shared" si="3"/>
        <v>0</v>
      </c>
      <c r="M64" s="176" t="s">
        <v>19</v>
      </c>
      <c r="N64" s="629"/>
      <c r="O64" s="175">
        <f>COUNTIF($Q$31:$Q$52,#REF!)</f>
        <v>0</v>
      </c>
      <c r="P64" s="521"/>
      <c r="Q64" s="175">
        <f t="shared" si="4"/>
        <v>0</v>
      </c>
      <c r="R64" s="176" t="s">
        <v>19</v>
      </c>
      <c r="S64" s="524"/>
      <c r="T64" s="175">
        <f>SUM(L56,O56,Q56,T56,L64,O64,Q64)</f>
        <v>0</v>
      </c>
      <c r="U64" s="176" t="s">
        <v>19</v>
      </c>
    </row>
    <row r="65" spans="1:21" ht="21" x14ac:dyDescent="0.25">
      <c r="A65" s="236"/>
      <c r="B65" s="235"/>
      <c r="C65" s="235"/>
      <c r="D65" s="235"/>
      <c r="E65" s="235"/>
      <c r="F65" s="593"/>
      <c r="G65" s="594"/>
      <c r="H65" s="595"/>
      <c r="K65" s="626"/>
      <c r="L65" s="175">
        <f t="shared" si="3"/>
        <v>0</v>
      </c>
      <c r="M65" s="176" t="s">
        <v>20</v>
      </c>
      <c r="N65" s="629"/>
      <c r="O65" s="175">
        <f>COUNTIF($Q$31:$Q$52,#REF!)</f>
        <v>0</v>
      </c>
      <c r="P65" s="521"/>
      <c r="Q65" s="175">
        <f t="shared" si="4"/>
        <v>0</v>
      </c>
      <c r="R65" s="176" t="s">
        <v>20</v>
      </c>
      <c r="S65" s="524"/>
      <c r="T65" s="175">
        <f>SUM(L57,O57,Q57,T57,L65,O65,Q65)</f>
        <v>0</v>
      </c>
      <c r="U65" s="176" t="s">
        <v>20</v>
      </c>
    </row>
    <row r="66" spans="1:21" ht="21" x14ac:dyDescent="0.25">
      <c r="A66" s="236"/>
      <c r="B66" s="235"/>
      <c r="C66" s="239"/>
      <c r="D66" s="235"/>
      <c r="E66" s="235"/>
      <c r="F66" s="593"/>
      <c r="G66" s="594"/>
      <c r="H66" s="595"/>
      <c r="K66" s="626"/>
      <c r="L66" s="175">
        <f t="shared" si="3"/>
        <v>0</v>
      </c>
      <c r="M66" s="204" t="s">
        <v>21</v>
      </c>
      <c r="N66" s="629"/>
      <c r="O66" s="175">
        <f>COUNTIF($Q$31:$Q$52,#REF!)</f>
        <v>0</v>
      </c>
      <c r="P66" s="521"/>
      <c r="Q66" s="175">
        <f t="shared" si="4"/>
        <v>0</v>
      </c>
      <c r="R66" s="204" t="s">
        <v>21</v>
      </c>
      <c r="S66" s="524"/>
      <c r="T66" s="175">
        <f>SUM(L58,O58,Q58,T58,L66,O66,Q66)</f>
        <v>0</v>
      </c>
      <c r="U66" s="204" t="s">
        <v>21</v>
      </c>
    </row>
    <row r="67" spans="1:21" ht="21" x14ac:dyDescent="0.25">
      <c r="A67" s="236"/>
      <c r="B67" s="235"/>
      <c r="C67" s="235"/>
      <c r="D67" s="235"/>
      <c r="E67" s="235"/>
      <c r="F67" s="593"/>
      <c r="G67" s="594"/>
      <c r="H67" s="595"/>
      <c r="K67" s="626"/>
      <c r="L67" s="175">
        <f t="shared" si="3"/>
        <v>0</v>
      </c>
      <c r="M67" s="176" t="s">
        <v>22</v>
      </c>
      <c r="N67" s="629"/>
      <c r="O67" s="175">
        <f>COUNTIF($Q$31:$Q$52,#REF!)</f>
        <v>0</v>
      </c>
      <c r="P67" s="521"/>
      <c r="Q67" s="175">
        <f t="shared" si="4"/>
        <v>0</v>
      </c>
      <c r="R67" s="176" t="s">
        <v>22</v>
      </c>
      <c r="S67" s="524"/>
      <c r="T67" s="175">
        <f>SUM(L59,O59,Q59,T59,L67,O67,Q67)</f>
        <v>0</v>
      </c>
      <c r="U67" s="176" t="s">
        <v>22</v>
      </c>
    </row>
    <row r="68" spans="1:21" ht="21" x14ac:dyDescent="0.25">
      <c r="A68" s="236"/>
      <c r="B68" s="235"/>
      <c r="C68" s="235"/>
      <c r="D68" s="235"/>
      <c r="E68" s="235"/>
      <c r="F68" s="593"/>
      <c r="G68" s="594"/>
      <c r="H68" s="595"/>
      <c r="K68" s="626"/>
      <c r="L68" s="175">
        <f t="shared" si="3"/>
        <v>0</v>
      </c>
      <c r="M68" s="176" t="s">
        <v>23</v>
      </c>
      <c r="N68" s="629"/>
      <c r="O68" s="175">
        <f>COUNTIF($Q$31:$Q$52,#REF!)</f>
        <v>0</v>
      </c>
      <c r="P68" s="521"/>
      <c r="Q68" s="175">
        <f t="shared" si="4"/>
        <v>0</v>
      </c>
      <c r="R68" s="176" t="s">
        <v>23</v>
      </c>
      <c r="S68" s="524"/>
      <c r="T68" s="175">
        <f>SUM(L60,O60,Q60,T60,L68,O68,Q68)</f>
        <v>0</v>
      </c>
      <c r="U68" s="176" t="s">
        <v>23</v>
      </c>
    </row>
    <row r="69" spans="1:21" ht="21.75" thickBot="1" x14ac:dyDescent="0.3">
      <c r="A69" s="236"/>
      <c r="B69" s="235"/>
      <c r="C69" s="235"/>
      <c r="D69" s="235"/>
      <c r="E69" s="235"/>
      <c r="F69" s="593"/>
      <c r="G69" s="594"/>
      <c r="H69" s="595"/>
      <c r="K69" s="627"/>
      <c r="L69" s="177">
        <f>SUM(L63:L68)</f>
        <v>0</v>
      </c>
      <c r="M69" s="178" t="s">
        <v>24</v>
      </c>
      <c r="N69" s="630"/>
      <c r="O69" s="177">
        <f>SUM(O63:O68)</f>
        <v>0</v>
      </c>
      <c r="P69" s="522"/>
      <c r="Q69" s="177">
        <f>SUM(Q63:Q68)</f>
        <v>0</v>
      </c>
      <c r="R69" s="178" t="s">
        <v>24</v>
      </c>
      <c r="S69" s="525"/>
      <c r="T69" s="177">
        <f>SUM(T63:T68)</f>
        <v>0</v>
      </c>
      <c r="U69" s="178" t="s">
        <v>24</v>
      </c>
    </row>
    <row r="70" spans="1:21" ht="21" x14ac:dyDescent="0.25">
      <c r="A70" s="236"/>
      <c r="B70" s="235"/>
      <c r="C70" s="239"/>
      <c r="D70" s="235"/>
      <c r="E70" s="235"/>
      <c r="F70" s="593"/>
      <c r="G70" s="594"/>
      <c r="H70" s="595"/>
    </row>
    <row r="71" spans="1:21" ht="21" x14ac:dyDescent="0.25">
      <c r="A71" s="244"/>
      <c r="B71" s="235"/>
      <c r="C71" s="235"/>
      <c r="D71" s="235"/>
      <c r="E71" s="235"/>
      <c r="F71" s="593"/>
      <c r="G71" s="594"/>
      <c r="H71" s="595"/>
    </row>
    <row r="72" spans="1:21" ht="21" x14ac:dyDescent="0.25">
      <c r="A72" s="244"/>
      <c r="B72" s="235"/>
      <c r="C72" s="237"/>
      <c r="D72" s="235"/>
      <c r="E72" s="235"/>
      <c r="F72" s="593"/>
      <c r="G72" s="594"/>
      <c r="H72" s="595"/>
    </row>
    <row r="73" spans="1:21" ht="21" x14ac:dyDescent="0.25">
      <c r="A73" s="221"/>
      <c r="B73" s="217"/>
      <c r="C73" s="220"/>
      <c r="D73" s="217"/>
      <c r="E73" s="217"/>
      <c r="F73" s="607"/>
      <c r="G73" s="608"/>
      <c r="H73" s="609"/>
    </row>
    <row r="74" spans="1:21" ht="21.75" thickBot="1" x14ac:dyDescent="0.3">
      <c r="A74" s="222"/>
      <c r="B74" s="223"/>
      <c r="C74" s="224"/>
      <c r="D74" s="223"/>
      <c r="E74" s="223"/>
      <c r="F74" s="590"/>
      <c r="G74" s="591"/>
      <c r="H74" s="592"/>
    </row>
    <row r="75" spans="1:21" ht="22.5" thickTop="1" thickBot="1" x14ac:dyDescent="0.3">
      <c r="A75" s="225" t="s">
        <v>315</v>
      </c>
      <c r="B75" s="225" t="s">
        <v>34</v>
      </c>
      <c r="C75" s="225" t="s">
        <v>316</v>
      </c>
      <c r="D75" s="225" t="s">
        <v>317</v>
      </c>
      <c r="E75" s="225" t="s">
        <v>318</v>
      </c>
      <c r="F75" s="225" t="s">
        <v>7</v>
      </c>
      <c r="G75" s="605" t="s">
        <v>324</v>
      </c>
      <c r="H75" s="606"/>
    </row>
    <row r="76" spans="1:21" ht="21.75" thickTop="1" x14ac:dyDescent="0.25">
      <c r="A76" s="226"/>
      <c r="B76" s="227"/>
      <c r="C76" s="227"/>
      <c r="D76" s="228"/>
      <c r="E76" s="228"/>
      <c r="F76" s="229"/>
      <c r="G76" s="615"/>
      <c r="H76" s="616"/>
    </row>
    <row r="77" spans="1:21" ht="21" x14ac:dyDescent="0.25">
      <c r="A77" s="216"/>
      <c r="B77" s="217"/>
      <c r="C77" s="220"/>
      <c r="D77" s="217"/>
      <c r="E77" s="217"/>
      <c r="F77" s="230"/>
      <c r="G77" s="607"/>
      <c r="H77" s="609"/>
    </row>
    <row r="78" spans="1:21" ht="21" x14ac:dyDescent="0.25">
      <c r="A78" s="216"/>
      <c r="B78" s="235"/>
      <c r="C78" s="218"/>
      <c r="D78" s="217"/>
      <c r="E78" s="217"/>
      <c r="F78" s="230"/>
      <c r="G78" s="607"/>
      <c r="H78" s="609"/>
    </row>
    <row r="79" spans="1:21" ht="21.75" thickBot="1" x14ac:dyDescent="0.3">
      <c r="A79" s="231"/>
      <c r="B79" s="241"/>
      <c r="C79" s="232"/>
      <c r="D79" s="232"/>
      <c r="E79" s="232"/>
      <c r="F79" s="233"/>
      <c r="G79" s="617"/>
      <c r="H79" s="618"/>
    </row>
    <row r="80" spans="1:21" ht="16.5" customHeight="1" thickBot="1" x14ac:dyDescent="0.3">
      <c r="A80" s="179" t="s">
        <v>25</v>
      </c>
      <c r="B80" s="180" t="s">
        <v>18</v>
      </c>
      <c r="C80" s="181" t="s">
        <v>19</v>
      </c>
      <c r="D80" s="182" t="s">
        <v>20</v>
      </c>
      <c r="E80" s="183" t="s">
        <v>21</v>
      </c>
      <c r="F80" s="184" t="s">
        <v>22</v>
      </c>
      <c r="G80" s="185" t="s">
        <v>23</v>
      </c>
      <c r="H80" s="186" t="s">
        <v>24</v>
      </c>
      <c r="I80" s="186" t="s">
        <v>26</v>
      </c>
    </row>
    <row r="81" spans="1:44" ht="15.75" customHeight="1" x14ac:dyDescent="0.25">
      <c r="A81" s="187" t="s">
        <v>27</v>
      </c>
      <c r="B81" s="188">
        <f t="shared" ref="B81:G81" si="5">COUNTIF($A$5:$A$9,B80)</f>
        <v>0</v>
      </c>
      <c r="C81" s="188">
        <f t="shared" si="5"/>
        <v>0</v>
      </c>
      <c r="D81" s="188">
        <f t="shared" si="5"/>
        <v>0</v>
      </c>
      <c r="E81" s="188">
        <f t="shared" si="5"/>
        <v>0</v>
      </c>
      <c r="F81" s="188">
        <f t="shared" si="5"/>
        <v>0</v>
      </c>
      <c r="G81" s="188">
        <f t="shared" si="5"/>
        <v>0</v>
      </c>
      <c r="H81" s="189">
        <f t="shared" ref="H81:H87" si="6">SUM(B81:G81)</f>
        <v>0</v>
      </c>
      <c r="I81" s="189">
        <f t="shared" ref="I81:I87" si="7">SUM(C81:G81)</f>
        <v>0</v>
      </c>
    </row>
    <row r="82" spans="1:44" ht="15.75" customHeight="1" x14ac:dyDescent="0.25">
      <c r="A82" s="190" t="s">
        <v>28</v>
      </c>
      <c r="B82" s="188">
        <f t="shared" ref="B82:G82" si="8">COUNTIF($I$5:$I$27,B80)</f>
        <v>0</v>
      </c>
      <c r="C82" s="188">
        <f t="shared" si="8"/>
        <v>6</v>
      </c>
      <c r="D82" s="188">
        <f t="shared" si="8"/>
        <v>0</v>
      </c>
      <c r="E82" s="188">
        <f t="shared" si="8"/>
        <v>0</v>
      </c>
      <c r="F82" s="188">
        <f t="shared" si="8"/>
        <v>0</v>
      </c>
      <c r="G82" s="188">
        <f t="shared" si="8"/>
        <v>0</v>
      </c>
      <c r="H82" s="189">
        <f t="shared" si="6"/>
        <v>6</v>
      </c>
      <c r="I82" s="189">
        <f t="shared" si="7"/>
        <v>6</v>
      </c>
    </row>
    <row r="83" spans="1:44" ht="15.75" customHeight="1" x14ac:dyDescent="0.25">
      <c r="A83" s="191" t="s">
        <v>29</v>
      </c>
      <c r="B83" s="188">
        <f t="shared" ref="B83:G83" si="9">COUNTIF($Q$5:$Q$27,B80)</f>
        <v>0</v>
      </c>
      <c r="C83" s="188">
        <f t="shared" si="9"/>
        <v>0</v>
      </c>
      <c r="D83" s="188">
        <f t="shared" si="9"/>
        <v>0</v>
      </c>
      <c r="E83" s="188">
        <f t="shared" si="9"/>
        <v>0</v>
      </c>
      <c r="F83" s="188">
        <f t="shared" si="9"/>
        <v>0</v>
      </c>
      <c r="G83" s="188">
        <f t="shared" si="9"/>
        <v>0</v>
      </c>
      <c r="H83" s="189">
        <f t="shared" si="6"/>
        <v>0</v>
      </c>
      <c r="I83" s="189">
        <f t="shared" si="7"/>
        <v>0</v>
      </c>
    </row>
    <row r="84" spans="1:44" ht="15.75" customHeight="1" x14ac:dyDescent="0.25">
      <c r="A84" s="192" t="s">
        <v>30</v>
      </c>
      <c r="B84" s="188">
        <f t="shared" ref="B84:G84" si="10">COUNTIF($A$31:$A$52,B$80)</f>
        <v>0</v>
      </c>
      <c r="C84" s="188">
        <f t="shared" si="10"/>
        <v>0</v>
      </c>
      <c r="D84" s="188">
        <f t="shared" si="10"/>
        <v>0</v>
      </c>
      <c r="E84" s="188">
        <f t="shared" si="10"/>
        <v>0</v>
      </c>
      <c r="F84" s="188">
        <f t="shared" si="10"/>
        <v>0</v>
      </c>
      <c r="G84" s="188">
        <f t="shared" si="10"/>
        <v>0</v>
      </c>
      <c r="H84" s="189">
        <f t="shared" si="6"/>
        <v>0</v>
      </c>
      <c r="I84" s="189">
        <f t="shared" si="7"/>
        <v>0</v>
      </c>
    </row>
    <row r="85" spans="1:44" ht="15.75" customHeight="1" x14ac:dyDescent="0.25">
      <c r="A85" s="193" t="s">
        <v>31</v>
      </c>
      <c r="B85" s="188">
        <f t="shared" ref="B85:G85" si="11">COUNTIF($I$31:$I$52,B$80)</f>
        <v>0</v>
      </c>
      <c r="C85" s="188">
        <f t="shared" si="11"/>
        <v>0</v>
      </c>
      <c r="D85" s="188">
        <f t="shared" si="11"/>
        <v>0</v>
      </c>
      <c r="E85" s="188">
        <f t="shared" si="11"/>
        <v>0</v>
      </c>
      <c r="F85" s="188">
        <f t="shared" si="11"/>
        <v>0</v>
      </c>
      <c r="G85" s="188">
        <f t="shared" si="11"/>
        <v>0</v>
      </c>
      <c r="H85" s="189">
        <f t="shared" si="6"/>
        <v>0</v>
      </c>
      <c r="I85" s="189">
        <f t="shared" si="7"/>
        <v>0</v>
      </c>
    </row>
    <row r="86" spans="1:44" ht="15.75" customHeight="1" x14ac:dyDescent="0.25">
      <c r="A86" s="194" t="s">
        <v>32</v>
      </c>
      <c r="B86" s="188">
        <f t="shared" ref="B86:G86" si="12">COUNTIF($Q$31:$Q$52,B$80)</f>
        <v>0</v>
      </c>
      <c r="C86" s="188">
        <f t="shared" si="12"/>
        <v>0</v>
      </c>
      <c r="D86" s="188">
        <f t="shared" si="12"/>
        <v>0</v>
      </c>
      <c r="E86" s="188">
        <f t="shared" si="12"/>
        <v>0</v>
      </c>
      <c r="F86" s="188">
        <f t="shared" si="12"/>
        <v>0</v>
      </c>
      <c r="G86" s="188">
        <f t="shared" si="12"/>
        <v>0</v>
      </c>
      <c r="H86" s="189">
        <f t="shared" si="6"/>
        <v>0</v>
      </c>
      <c r="I86" s="189">
        <f t="shared" si="7"/>
        <v>0</v>
      </c>
    </row>
    <row r="87" spans="1:44" ht="16.5" customHeight="1" thickBot="1" x14ac:dyDescent="0.3">
      <c r="A87" s="195" t="s">
        <v>33</v>
      </c>
      <c r="B87" s="188">
        <f t="shared" ref="B87:G87" si="13">COUNTIF($A$12:$A$27,B$80)</f>
        <v>0</v>
      </c>
      <c r="C87" s="188">
        <f t="shared" si="13"/>
        <v>0</v>
      </c>
      <c r="D87" s="188">
        <f t="shared" si="13"/>
        <v>0</v>
      </c>
      <c r="E87" s="188">
        <f t="shared" si="13"/>
        <v>0</v>
      </c>
      <c r="F87" s="188">
        <f t="shared" si="13"/>
        <v>0</v>
      </c>
      <c r="G87" s="188">
        <f t="shared" si="13"/>
        <v>0</v>
      </c>
      <c r="H87" s="189">
        <f t="shared" si="6"/>
        <v>0</v>
      </c>
      <c r="I87" s="189">
        <f t="shared" si="7"/>
        <v>0</v>
      </c>
    </row>
    <row r="88" spans="1:44" ht="16.5" customHeight="1" thickBot="1" x14ac:dyDescent="0.3">
      <c r="A88" s="186" t="s">
        <v>24</v>
      </c>
      <c r="B88" s="196">
        <f>SUM(B81:B87)</f>
        <v>0</v>
      </c>
      <c r="C88" s="196">
        <f t="shared" ref="C88:E88" si="14">SUM(C81:C87)</f>
        <v>6</v>
      </c>
      <c r="D88" s="196">
        <f t="shared" si="14"/>
        <v>0</v>
      </c>
      <c r="E88" s="196">
        <f t="shared" si="14"/>
        <v>0</v>
      </c>
      <c r="F88" s="196">
        <f>SUM(F81:F87)</f>
        <v>0</v>
      </c>
      <c r="G88" s="196">
        <f>SUM(G81:G87)</f>
        <v>0</v>
      </c>
      <c r="H88" s="179">
        <f>SUM(H81:H87)</f>
        <v>6</v>
      </c>
      <c r="I88" s="179">
        <f>SUM(I81:I87)</f>
        <v>6</v>
      </c>
    </row>
    <row r="89" spans="1:44" ht="15.75" customHeight="1" x14ac:dyDescent="0.25">
      <c r="A89" s="130"/>
    </row>
    <row r="90" spans="1:44" ht="15.75" customHeight="1" x14ac:dyDescent="0.25">
      <c r="A90" s="130"/>
    </row>
    <row r="91" spans="1:44" ht="15.75" customHeight="1" x14ac:dyDescent="0.25">
      <c r="A91" s="129" t="s">
        <v>34</v>
      </c>
      <c r="B91" s="129" t="s">
        <v>35</v>
      </c>
      <c r="C91" s="129" t="s">
        <v>36</v>
      </c>
      <c r="D91" s="129" t="s">
        <v>37</v>
      </c>
      <c r="E91" s="129" t="s">
        <v>38</v>
      </c>
      <c r="F91" s="129" t="s">
        <v>39</v>
      </c>
      <c r="G91" s="129" t="s">
        <v>40</v>
      </c>
      <c r="I91" s="129" t="s">
        <v>35</v>
      </c>
      <c r="J91" s="129" t="s">
        <v>36</v>
      </c>
      <c r="K91" s="129" t="s">
        <v>37</v>
      </c>
      <c r="L91" s="129" t="s">
        <v>38</v>
      </c>
      <c r="M91" s="129" t="s">
        <v>39</v>
      </c>
      <c r="N91" s="129" t="s">
        <v>40</v>
      </c>
      <c r="P91" s="129" t="s">
        <v>35</v>
      </c>
      <c r="Q91" s="129" t="s">
        <v>36</v>
      </c>
      <c r="R91" s="129" t="s">
        <v>37</v>
      </c>
      <c r="S91" s="129" t="s">
        <v>38</v>
      </c>
      <c r="T91" s="129" t="s">
        <v>39</v>
      </c>
      <c r="U91" s="129" t="s">
        <v>40</v>
      </c>
      <c r="W91" s="129" t="s">
        <v>34</v>
      </c>
      <c r="X91" s="129" t="s">
        <v>36</v>
      </c>
      <c r="Y91" s="129" t="s">
        <v>37</v>
      </c>
      <c r="Z91" s="129" t="s">
        <v>38</v>
      </c>
      <c r="AA91" s="129" t="s">
        <v>39</v>
      </c>
      <c r="AB91" s="129" t="s">
        <v>40</v>
      </c>
      <c r="AD91" s="129" t="s">
        <v>34</v>
      </c>
      <c r="AE91" s="129" t="s">
        <v>35</v>
      </c>
      <c r="AF91" s="129" t="s">
        <v>36</v>
      </c>
      <c r="AG91" s="129" t="s">
        <v>37</v>
      </c>
      <c r="AH91" s="129" t="s">
        <v>38</v>
      </c>
      <c r="AI91" s="129" t="s">
        <v>39</v>
      </c>
      <c r="AJ91" s="129" t="s">
        <v>40</v>
      </c>
      <c r="AL91" s="129" t="s">
        <v>34</v>
      </c>
      <c r="AM91" s="129" t="s">
        <v>35</v>
      </c>
      <c r="AN91" s="129" t="s">
        <v>36</v>
      </c>
      <c r="AO91" s="129" t="s">
        <v>37</v>
      </c>
      <c r="AP91" s="129" t="s">
        <v>38</v>
      </c>
      <c r="AQ91" s="129" t="s">
        <v>39</v>
      </c>
      <c r="AR91" s="129" t="s">
        <v>40</v>
      </c>
    </row>
    <row r="92" spans="1:44" ht="15.75" customHeight="1" x14ac:dyDescent="0.25">
      <c r="A92" s="197" t="str">
        <f t="shared" ref="A92:B96" si="15">IF(B5="","",B5)</f>
        <v/>
      </c>
      <c r="B92" s="197" t="str">
        <f t="shared" si="15"/>
        <v/>
      </c>
      <c r="C92" s="198" t="str">
        <f>IF(B5="","",$A$3)</f>
        <v/>
      </c>
      <c r="D92" s="197" t="str">
        <f>IF(A5="","",A5)</f>
        <v/>
      </c>
      <c r="E92" s="197" t="str">
        <f>IF(E5="","",E5)</f>
        <v/>
      </c>
      <c r="F92" s="197" t="str">
        <f>IF(D5="","",D5)</f>
        <v/>
      </c>
      <c r="G92" s="199" t="str">
        <f>IF(G5="","",G5)</f>
        <v/>
      </c>
      <c r="H92" s="200">
        <v>1</v>
      </c>
      <c r="I92" s="197" t="str">
        <f t="shared" ref="I92:I107" si="16">IF(K5="","",K5)</f>
        <v/>
      </c>
      <c r="J92" s="198" t="str">
        <f t="shared" ref="J92:J108" si="17">IF(J5="","",$I$3)</f>
        <v/>
      </c>
      <c r="K92" s="197" t="str">
        <f t="shared" ref="K92:K107" si="18">IF(I5="","",I5)</f>
        <v>SLC</v>
      </c>
      <c r="L92" s="197" t="str">
        <f t="shared" ref="L92:L107" si="19">IF(M5="","",M5)</f>
        <v/>
      </c>
      <c r="M92" s="197" t="str">
        <f t="shared" ref="M92:M107" si="20">IF(L5="","",L5)</f>
        <v/>
      </c>
      <c r="N92" s="197" t="str">
        <f t="shared" ref="N92:N107" si="21">IF(O5="","",O5)</f>
        <v/>
      </c>
      <c r="O92" s="200"/>
      <c r="P92" s="197" t="str">
        <f t="shared" ref="P92:P108" si="22">IF(S5="","",S5)</f>
        <v/>
      </c>
      <c r="Q92" s="198" t="str">
        <f t="shared" ref="Q92:Q108" si="23">IF(R5="","",$Q$3)</f>
        <v/>
      </c>
      <c r="R92" s="197" t="str">
        <f t="shared" ref="R92:R108" si="24">IF(Q5="","",Q5)</f>
        <v/>
      </c>
      <c r="S92" s="197" t="str">
        <f t="shared" ref="S92:S108" si="25">IF(U5="","",U5)</f>
        <v/>
      </c>
      <c r="T92" s="197" t="str">
        <f t="shared" ref="T92:T108" si="26">IF(T5="","",T5)</f>
        <v/>
      </c>
      <c r="U92" s="197" t="str">
        <f t="shared" ref="U92:U108" si="27">IF(W5="","",W5)</f>
        <v/>
      </c>
      <c r="V92" s="200"/>
      <c r="W92" s="197" t="str">
        <f t="shared" ref="W92:W113" si="28">IF(B31="","",B31)</f>
        <v/>
      </c>
      <c r="X92" s="198" t="str">
        <f t="shared" ref="X92:X113" si="29">IF(B31="","",$A$29)</f>
        <v/>
      </c>
      <c r="Y92" s="197" t="str">
        <f t="shared" ref="Y92:Y113" si="30">IF(A31="","",A31)</f>
        <v/>
      </c>
      <c r="Z92" s="197" t="str">
        <f t="shared" ref="Z92:Z113" si="31">IF(E31="","",E31)</f>
        <v/>
      </c>
      <c r="AA92" s="197" t="str">
        <f t="shared" ref="AA92:AA113" si="32">IF(D31="","",D31)</f>
        <v/>
      </c>
      <c r="AB92" s="197" t="str">
        <f t="shared" ref="AB92:AB113" si="33">IF(G31="","",G31)</f>
        <v/>
      </c>
      <c r="AC92" s="200"/>
      <c r="AD92" s="197" t="str">
        <f t="shared" ref="AD92:AD113" si="34">IF(J31="","",J31)</f>
        <v/>
      </c>
      <c r="AE92" s="197" t="str">
        <f t="shared" ref="AE92:AE113" si="35">IF(K31="","",K31)</f>
        <v/>
      </c>
      <c r="AF92" s="198" t="str">
        <f t="shared" ref="AF92:AF113" si="36">IF(J31="","",$I$29)</f>
        <v/>
      </c>
      <c r="AG92" s="197" t="str">
        <f t="shared" ref="AG92:AG113" si="37">IF(I31="","",I31)</f>
        <v/>
      </c>
      <c r="AH92" s="197" t="str">
        <f t="shared" ref="AH92:AH113" si="38">IF(M31="","",M31)</f>
        <v/>
      </c>
      <c r="AI92" s="197" t="str">
        <f t="shared" ref="AI92:AI113" si="39">IF(L31="","",L31)</f>
        <v/>
      </c>
      <c r="AJ92" s="197" t="str">
        <f t="shared" ref="AJ92:AJ113" si="40">IF(O31="","",O31)</f>
        <v/>
      </c>
      <c r="AL92" s="197" t="str">
        <f t="shared" ref="AL92:AM113" si="41">IF(R31="","",R31)</f>
        <v/>
      </c>
      <c r="AM92" s="197" t="str">
        <f t="shared" si="41"/>
        <v/>
      </c>
      <c r="AN92" s="198" t="str">
        <f t="shared" ref="AN92:AN113" si="42">IF(R31="","",$Q$29)</f>
        <v/>
      </c>
      <c r="AO92" s="197" t="str">
        <f t="shared" ref="AO92:AO113" si="43">IF(Q31="","",Q31)</f>
        <v/>
      </c>
      <c r="AP92" s="197" t="str">
        <f t="shared" ref="AP92:AP113" si="44">IF(U31="","",U31)</f>
        <v/>
      </c>
      <c r="AQ92" s="197" t="str">
        <f t="shared" ref="AQ92:AQ113" si="45">IF(T31="","",T31)</f>
        <v/>
      </c>
      <c r="AR92" s="197" t="str">
        <f t="shared" ref="AR92:AR113" si="46">IF(W31="","",W31)</f>
        <v/>
      </c>
    </row>
    <row r="93" spans="1:44" ht="15.75" customHeight="1" x14ac:dyDescent="0.25">
      <c r="A93" s="197" t="str">
        <f t="shared" si="15"/>
        <v/>
      </c>
      <c r="B93" s="197" t="str">
        <f t="shared" si="15"/>
        <v/>
      </c>
      <c r="C93" s="198" t="str">
        <f>IF(B6="","",$A$3)</f>
        <v/>
      </c>
      <c r="D93" s="197" t="str">
        <f>IF(A6="","",A6)</f>
        <v/>
      </c>
      <c r="E93" s="197" t="str">
        <f>IF(E6="","",E6)</f>
        <v/>
      </c>
      <c r="F93" s="197" t="str">
        <f>IF(D6="","",D6)</f>
        <v/>
      </c>
      <c r="G93" s="197" t="str">
        <f>IF(G6="","",G6)</f>
        <v/>
      </c>
      <c r="H93" s="200">
        <v>2</v>
      </c>
      <c r="I93" s="197" t="str">
        <f t="shared" si="16"/>
        <v/>
      </c>
      <c r="J93" s="198" t="str">
        <f t="shared" si="17"/>
        <v/>
      </c>
      <c r="K93" s="197" t="str">
        <f t="shared" si="18"/>
        <v>SLC</v>
      </c>
      <c r="L93" s="197" t="str">
        <f t="shared" si="19"/>
        <v/>
      </c>
      <c r="M93" s="197" t="str">
        <f t="shared" si="20"/>
        <v/>
      </c>
      <c r="N93" s="197" t="str">
        <f t="shared" si="21"/>
        <v/>
      </c>
      <c r="O93" s="200"/>
      <c r="P93" s="197" t="str">
        <f t="shared" si="22"/>
        <v/>
      </c>
      <c r="Q93" s="198" t="str">
        <f t="shared" si="23"/>
        <v/>
      </c>
      <c r="R93" s="197" t="str">
        <f t="shared" si="24"/>
        <v/>
      </c>
      <c r="S93" s="197" t="str">
        <f t="shared" si="25"/>
        <v/>
      </c>
      <c r="T93" s="197" t="str">
        <f t="shared" si="26"/>
        <v/>
      </c>
      <c r="U93" s="197" t="str">
        <f t="shared" si="27"/>
        <v/>
      </c>
      <c r="V93" s="200"/>
      <c r="W93" s="197" t="str">
        <f t="shared" si="28"/>
        <v/>
      </c>
      <c r="X93" s="198" t="str">
        <f t="shared" si="29"/>
        <v/>
      </c>
      <c r="Y93" s="197" t="str">
        <f t="shared" si="30"/>
        <v/>
      </c>
      <c r="Z93" s="197" t="str">
        <f t="shared" si="31"/>
        <v/>
      </c>
      <c r="AA93" s="197" t="str">
        <f t="shared" si="32"/>
        <v/>
      </c>
      <c r="AB93" s="197" t="str">
        <f t="shared" si="33"/>
        <v/>
      </c>
      <c r="AC93" s="200"/>
      <c r="AD93" s="197" t="str">
        <f t="shared" si="34"/>
        <v/>
      </c>
      <c r="AE93" s="197" t="str">
        <f t="shared" si="35"/>
        <v/>
      </c>
      <c r="AF93" s="198" t="str">
        <f t="shared" si="36"/>
        <v/>
      </c>
      <c r="AG93" s="197" t="str">
        <f t="shared" si="37"/>
        <v/>
      </c>
      <c r="AH93" s="197" t="str">
        <f t="shared" si="38"/>
        <v/>
      </c>
      <c r="AI93" s="197" t="str">
        <f t="shared" si="39"/>
        <v/>
      </c>
      <c r="AJ93" s="197" t="str">
        <f t="shared" si="40"/>
        <v/>
      </c>
      <c r="AL93" s="197" t="str">
        <f t="shared" si="41"/>
        <v/>
      </c>
      <c r="AM93" s="197" t="str">
        <f t="shared" si="41"/>
        <v/>
      </c>
      <c r="AN93" s="198" t="str">
        <f t="shared" si="42"/>
        <v/>
      </c>
      <c r="AO93" s="197" t="str">
        <f t="shared" si="43"/>
        <v/>
      </c>
      <c r="AP93" s="197" t="str">
        <f t="shared" si="44"/>
        <v/>
      </c>
      <c r="AQ93" s="197" t="str">
        <f t="shared" si="45"/>
        <v/>
      </c>
      <c r="AR93" s="197" t="str">
        <f t="shared" si="46"/>
        <v/>
      </c>
    </row>
    <row r="94" spans="1:44" ht="15.75" customHeight="1" x14ac:dyDescent="0.25">
      <c r="A94" s="197" t="str">
        <f t="shared" si="15"/>
        <v/>
      </c>
      <c r="B94" s="197" t="str">
        <f t="shared" si="15"/>
        <v/>
      </c>
      <c r="C94" s="198" t="str">
        <f>IF(B7="","",$A$3)</f>
        <v/>
      </c>
      <c r="D94" s="197" t="str">
        <f>IF(A7="","",A7)</f>
        <v/>
      </c>
      <c r="E94" s="197" t="str">
        <f>IF(E7="","",E7)</f>
        <v/>
      </c>
      <c r="F94" s="197" t="str">
        <f>IF(D7="","",D7)</f>
        <v/>
      </c>
      <c r="G94" s="197" t="str">
        <f>IF(G7="","",G7)</f>
        <v/>
      </c>
      <c r="H94" s="200">
        <v>3</v>
      </c>
      <c r="I94" s="197" t="str">
        <f t="shared" si="16"/>
        <v/>
      </c>
      <c r="J94" s="198" t="str">
        <f t="shared" si="17"/>
        <v/>
      </c>
      <c r="K94" s="197" t="str">
        <f t="shared" si="18"/>
        <v>SLC</v>
      </c>
      <c r="L94" s="197" t="str">
        <f t="shared" si="19"/>
        <v/>
      </c>
      <c r="M94" s="197" t="str">
        <f t="shared" si="20"/>
        <v/>
      </c>
      <c r="N94" s="197" t="str">
        <f t="shared" si="21"/>
        <v/>
      </c>
      <c r="O94" s="200"/>
      <c r="P94" s="197" t="str">
        <f t="shared" si="22"/>
        <v/>
      </c>
      <c r="Q94" s="198" t="str">
        <f t="shared" si="23"/>
        <v/>
      </c>
      <c r="R94" s="197" t="str">
        <f t="shared" si="24"/>
        <v/>
      </c>
      <c r="S94" s="197" t="str">
        <f t="shared" si="25"/>
        <v/>
      </c>
      <c r="T94" s="197" t="str">
        <f t="shared" si="26"/>
        <v/>
      </c>
      <c r="U94" s="197" t="str">
        <f t="shared" si="27"/>
        <v/>
      </c>
      <c r="V94" s="200"/>
      <c r="W94" s="197" t="str">
        <f t="shared" si="28"/>
        <v/>
      </c>
      <c r="X94" s="198" t="str">
        <f t="shared" si="29"/>
        <v/>
      </c>
      <c r="Y94" s="197" t="str">
        <f t="shared" si="30"/>
        <v/>
      </c>
      <c r="Z94" s="197" t="str">
        <f t="shared" si="31"/>
        <v/>
      </c>
      <c r="AA94" s="197" t="str">
        <f t="shared" si="32"/>
        <v/>
      </c>
      <c r="AB94" s="197" t="str">
        <f t="shared" si="33"/>
        <v/>
      </c>
      <c r="AC94" s="200"/>
      <c r="AD94" s="197" t="str">
        <f t="shared" si="34"/>
        <v/>
      </c>
      <c r="AE94" s="197" t="str">
        <f t="shared" si="35"/>
        <v/>
      </c>
      <c r="AF94" s="198" t="str">
        <f t="shared" si="36"/>
        <v/>
      </c>
      <c r="AG94" s="197" t="str">
        <f t="shared" si="37"/>
        <v/>
      </c>
      <c r="AH94" s="197" t="str">
        <f t="shared" si="38"/>
        <v/>
      </c>
      <c r="AI94" s="197" t="str">
        <f t="shared" si="39"/>
        <v/>
      </c>
      <c r="AJ94" s="197" t="str">
        <f t="shared" si="40"/>
        <v/>
      </c>
      <c r="AL94" s="197" t="str">
        <f t="shared" si="41"/>
        <v/>
      </c>
      <c r="AM94" s="197" t="str">
        <f t="shared" si="41"/>
        <v/>
      </c>
      <c r="AN94" s="198" t="str">
        <f t="shared" si="42"/>
        <v/>
      </c>
      <c r="AO94" s="197" t="str">
        <f t="shared" si="43"/>
        <v/>
      </c>
      <c r="AP94" s="197" t="str">
        <f t="shared" si="44"/>
        <v/>
      </c>
      <c r="AQ94" s="197" t="str">
        <f t="shared" si="45"/>
        <v/>
      </c>
      <c r="AR94" s="197" t="str">
        <f t="shared" si="46"/>
        <v/>
      </c>
    </row>
    <row r="95" spans="1:44" ht="15.75" customHeight="1" x14ac:dyDescent="0.25">
      <c r="A95" s="197" t="str">
        <f t="shared" si="15"/>
        <v/>
      </c>
      <c r="B95" s="197" t="str">
        <f t="shared" si="15"/>
        <v/>
      </c>
      <c r="C95" s="198" t="str">
        <f>IF(B8="","",$A$3)</f>
        <v/>
      </c>
      <c r="D95" s="197" t="str">
        <f>IF(A8="","",A8)</f>
        <v/>
      </c>
      <c r="E95" s="197" t="str">
        <f>IF(E8="","",E8)</f>
        <v/>
      </c>
      <c r="F95" s="197" t="str">
        <f>IF(D8="","",D8)</f>
        <v/>
      </c>
      <c r="G95" s="197" t="str">
        <f>IF(G8="","",G8)</f>
        <v/>
      </c>
      <c r="H95" s="200">
        <v>4</v>
      </c>
      <c r="I95" s="197" t="str">
        <f t="shared" si="16"/>
        <v/>
      </c>
      <c r="J95" s="198" t="str">
        <f t="shared" si="17"/>
        <v/>
      </c>
      <c r="K95" s="197" t="str">
        <f t="shared" si="18"/>
        <v>SLC</v>
      </c>
      <c r="L95" s="197" t="str">
        <f t="shared" si="19"/>
        <v/>
      </c>
      <c r="M95" s="197" t="str">
        <f t="shared" si="20"/>
        <v/>
      </c>
      <c r="N95" s="197" t="str">
        <f t="shared" si="21"/>
        <v/>
      </c>
      <c r="O95" s="200"/>
      <c r="P95" s="197" t="str">
        <f t="shared" si="22"/>
        <v/>
      </c>
      <c r="Q95" s="198" t="str">
        <f t="shared" si="23"/>
        <v/>
      </c>
      <c r="R95" s="197" t="str">
        <f t="shared" si="24"/>
        <v/>
      </c>
      <c r="S95" s="197" t="str">
        <f t="shared" si="25"/>
        <v/>
      </c>
      <c r="T95" s="197" t="str">
        <f t="shared" si="26"/>
        <v/>
      </c>
      <c r="U95" s="197" t="str">
        <f t="shared" si="27"/>
        <v/>
      </c>
      <c r="V95" s="200"/>
      <c r="W95" s="197" t="str">
        <f t="shared" si="28"/>
        <v/>
      </c>
      <c r="X95" s="198" t="str">
        <f t="shared" si="29"/>
        <v/>
      </c>
      <c r="Y95" s="197" t="str">
        <f t="shared" si="30"/>
        <v/>
      </c>
      <c r="Z95" s="197" t="str">
        <f t="shared" si="31"/>
        <v/>
      </c>
      <c r="AA95" s="197" t="str">
        <f t="shared" si="32"/>
        <v/>
      </c>
      <c r="AB95" s="197" t="str">
        <f t="shared" si="33"/>
        <v/>
      </c>
      <c r="AC95" s="200"/>
      <c r="AD95" s="197" t="str">
        <f t="shared" si="34"/>
        <v/>
      </c>
      <c r="AE95" s="197" t="str">
        <f t="shared" si="35"/>
        <v/>
      </c>
      <c r="AF95" s="198" t="str">
        <f t="shared" si="36"/>
        <v/>
      </c>
      <c r="AG95" s="197" t="str">
        <f t="shared" si="37"/>
        <v/>
      </c>
      <c r="AH95" s="197" t="str">
        <f t="shared" si="38"/>
        <v/>
      </c>
      <c r="AI95" s="197" t="str">
        <f t="shared" si="39"/>
        <v/>
      </c>
      <c r="AJ95" s="197" t="str">
        <f t="shared" si="40"/>
        <v/>
      </c>
      <c r="AL95" s="197" t="str">
        <f t="shared" si="41"/>
        <v/>
      </c>
      <c r="AM95" s="197" t="str">
        <f t="shared" si="41"/>
        <v/>
      </c>
      <c r="AN95" s="198" t="str">
        <f t="shared" si="42"/>
        <v/>
      </c>
      <c r="AO95" s="197" t="str">
        <f t="shared" si="43"/>
        <v/>
      </c>
      <c r="AP95" s="197" t="str">
        <f t="shared" si="44"/>
        <v/>
      </c>
      <c r="AQ95" s="197" t="str">
        <f t="shared" si="45"/>
        <v/>
      </c>
      <c r="AR95" s="197" t="str">
        <f t="shared" si="46"/>
        <v/>
      </c>
    </row>
    <row r="96" spans="1:44" ht="15.75" customHeight="1" x14ac:dyDescent="0.25">
      <c r="A96" s="197" t="str">
        <f t="shared" si="15"/>
        <v/>
      </c>
      <c r="B96" s="197" t="str">
        <f t="shared" si="15"/>
        <v/>
      </c>
      <c r="C96" s="198" t="str">
        <f>IF(B9="","",$A$3)</f>
        <v/>
      </c>
      <c r="D96" s="197" t="str">
        <f>IF(A9="","",A9)</f>
        <v/>
      </c>
      <c r="E96" s="197" t="str">
        <f>IF(E9="","",E9)</f>
        <v/>
      </c>
      <c r="F96" s="197" t="str">
        <f>IF(D9="","",D9)</f>
        <v/>
      </c>
      <c r="G96" s="197" t="str">
        <f>IF(G9="","",G9)</f>
        <v/>
      </c>
      <c r="H96" s="200">
        <v>5</v>
      </c>
      <c r="I96" s="197" t="str">
        <f t="shared" si="16"/>
        <v/>
      </c>
      <c r="J96" s="198" t="str">
        <f t="shared" si="17"/>
        <v/>
      </c>
      <c r="K96" s="197" t="str">
        <f t="shared" si="18"/>
        <v>SLC</v>
      </c>
      <c r="L96" s="197" t="str">
        <f t="shared" si="19"/>
        <v/>
      </c>
      <c r="M96" s="197" t="str">
        <f t="shared" si="20"/>
        <v/>
      </c>
      <c r="N96" s="197" t="str">
        <f t="shared" si="21"/>
        <v/>
      </c>
      <c r="O96" s="200"/>
      <c r="P96" s="197" t="str">
        <f t="shared" si="22"/>
        <v/>
      </c>
      <c r="Q96" s="198" t="str">
        <f t="shared" si="23"/>
        <v/>
      </c>
      <c r="R96" s="197" t="str">
        <f t="shared" si="24"/>
        <v/>
      </c>
      <c r="S96" s="197" t="str">
        <f t="shared" si="25"/>
        <v/>
      </c>
      <c r="T96" s="197" t="str">
        <f t="shared" si="26"/>
        <v/>
      </c>
      <c r="U96" s="197" t="str">
        <f t="shared" si="27"/>
        <v/>
      </c>
      <c r="V96" s="200"/>
      <c r="W96" s="197" t="str">
        <f t="shared" si="28"/>
        <v/>
      </c>
      <c r="X96" s="198" t="str">
        <f t="shared" si="29"/>
        <v/>
      </c>
      <c r="Y96" s="197" t="str">
        <f t="shared" si="30"/>
        <v/>
      </c>
      <c r="Z96" s="197" t="str">
        <f t="shared" si="31"/>
        <v/>
      </c>
      <c r="AA96" s="197" t="str">
        <f t="shared" si="32"/>
        <v/>
      </c>
      <c r="AB96" s="197" t="str">
        <f t="shared" si="33"/>
        <v/>
      </c>
      <c r="AC96" s="200"/>
      <c r="AD96" s="197" t="str">
        <f t="shared" si="34"/>
        <v/>
      </c>
      <c r="AE96" s="197" t="str">
        <f t="shared" si="35"/>
        <v/>
      </c>
      <c r="AF96" s="198" t="str">
        <f t="shared" si="36"/>
        <v/>
      </c>
      <c r="AG96" s="197" t="str">
        <f t="shared" si="37"/>
        <v/>
      </c>
      <c r="AH96" s="197" t="str">
        <f t="shared" si="38"/>
        <v/>
      </c>
      <c r="AI96" s="197" t="str">
        <f t="shared" si="39"/>
        <v/>
      </c>
      <c r="AJ96" s="197" t="str">
        <f t="shared" si="40"/>
        <v/>
      </c>
      <c r="AL96" s="197" t="str">
        <f t="shared" si="41"/>
        <v/>
      </c>
      <c r="AM96" s="197" t="str">
        <f t="shared" si="41"/>
        <v/>
      </c>
      <c r="AN96" s="198" t="str">
        <f t="shared" si="42"/>
        <v/>
      </c>
      <c r="AO96" s="197" t="str">
        <f t="shared" si="43"/>
        <v/>
      </c>
      <c r="AP96" s="197" t="str">
        <f t="shared" si="44"/>
        <v/>
      </c>
      <c r="AQ96" s="197" t="str">
        <f t="shared" si="45"/>
        <v/>
      </c>
      <c r="AR96" s="197" t="str">
        <f t="shared" si="46"/>
        <v/>
      </c>
    </row>
    <row r="97" spans="1:52" ht="15.75" customHeight="1" x14ac:dyDescent="0.25">
      <c r="A97" s="197" t="str">
        <f t="shared" ref="A97:B106" si="47">IF(B12="","",B12)</f>
        <v/>
      </c>
      <c r="B97" s="197" t="str">
        <f t="shared" si="47"/>
        <v/>
      </c>
      <c r="C97" s="198" t="str">
        <f t="shared" ref="C97:C106" si="48">IF(F12="","",F12)</f>
        <v/>
      </c>
      <c r="D97" s="197" t="str">
        <f t="shared" ref="D97:D106" si="49">IF(A12="","",A12)</f>
        <v/>
      </c>
      <c r="E97" s="197" t="str">
        <f t="shared" ref="E97:E106" si="50">IF(E12="","",E12)</f>
        <v/>
      </c>
      <c r="F97" s="197" t="str">
        <f t="shared" ref="F97:F106" si="51">IF(D12="","",D12)</f>
        <v/>
      </c>
      <c r="G97" s="197" t="str">
        <f t="shared" ref="G97:G106" si="52">IF(C12="","",C12)</f>
        <v/>
      </c>
      <c r="H97" s="200">
        <v>6</v>
      </c>
      <c r="I97" s="197" t="str">
        <f t="shared" si="16"/>
        <v/>
      </c>
      <c r="J97" s="198" t="str">
        <f t="shared" si="17"/>
        <v/>
      </c>
      <c r="K97" s="197" t="str">
        <f t="shared" si="18"/>
        <v>SLC</v>
      </c>
      <c r="L97" s="197" t="str">
        <f t="shared" si="19"/>
        <v/>
      </c>
      <c r="M97" s="197" t="str">
        <f t="shared" si="20"/>
        <v/>
      </c>
      <c r="N97" s="197" t="str">
        <f t="shared" si="21"/>
        <v/>
      </c>
      <c r="O97" s="200"/>
      <c r="P97" s="197" t="str">
        <f t="shared" si="22"/>
        <v/>
      </c>
      <c r="Q97" s="198" t="str">
        <f t="shared" si="23"/>
        <v/>
      </c>
      <c r="R97" s="197" t="str">
        <f t="shared" si="24"/>
        <v/>
      </c>
      <c r="S97" s="197" t="str">
        <f t="shared" si="25"/>
        <v/>
      </c>
      <c r="T97" s="197" t="str">
        <f t="shared" si="26"/>
        <v/>
      </c>
      <c r="U97" s="197" t="str">
        <f t="shared" si="27"/>
        <v/>
      </c>
      <c r="V97" s="200"/>
      <c r="W97" s="197" t="str">
        <f t="shared" si="28"/>
        <v/>
      </c>
      <c r="X97" s="198" t="str">
        <f t="shared" si="29"/>
        <v/>
      </c>
      <c r="Y97" s="197" t="str">
        <f t="shared" si="30"/>
        <v/>
      </c>
      <c r="Z97" s="197" t="str">
        <f t="shared" si="31"/>
        <v/>
      </c>
      <c r="AA97" s="197" t="str">
        <f t="shared" si="32"/>
        <v/>
      </c>
      <c r="AB97" s="197" t="str">
        <f t="shared" si="33"/>
        <v/>
      </c>
      <c r="AC97" s="200"/>
      <c r="AD97" s="197" t="str">
        <f t="shared" si="34"/>
        <v/>
      </c>
      <c r="AE97" s="197" t="str">
        <f t="shared" si="35"/>
        <v/>
      </c>
      <c r="AF97" s="198" t="str">
        <f t="shared" si="36"/>
        <v/>
      </c>
      <c r="AG97" s="197" t="str">
        <f t="shared" si="37"/>
        <v/>
      </c>
      <c r="AH97" s="197" t="str">
        <f t="shared" si="38"/>
        <v/>
      </c>
      <c r="AI97" s="197" t="str">
        <f t="shared" si="39"/>
        <v/>
      </c>
      <c r="AJ97" s="197" t="str">
        <f t="shared" si="40"/>
        <v/>
      </c>
      <c r="AL97" s="197" t="str">
        <f t="shared" si="41"/>
        <v/>
      </c>
      <c r="AM97" s="197" t="str">
        <f t="shared" si="41"/>
        <v/>
      </c>
      <c r="AN97" s="198" t="str">
        <f t="shared" si="42"/>
        <v/>
      </c>
      <c r="AO97" s="197" t="str">
        <f t="shared" si="43"/>
        <v/>
      </c>
      <c r="AP97" s="197" t="str">
        <f t="shared" si="44"/>
        <v/>
      </c>
      <c r="AQ97" s="197" t="str">
        <f t="shared" si="45"/>
        <v/>
      </c>
      <c r="AR97" s="197" t="str">
        <f t="shared" si="46"/>
        <v/>
      </c>
    </row>
    <row r="98" spans="1:52" ht="15.75" customHeight="1" x14ac:dyDescent="0.25">
      <c r="A98" s="197" t="str">
        <f t="shared" si="47"/>
        <v/>
      </c>
      <c r="B98" s="197" t="str">
        <f t="shared" si="47"/>
        <v/>
      </c>
      <c r="C98" s="198" t="str">
        <f t="shared" si="48"/>
        <v/>
      </c>
      <c r="D98" s="197" t="str">
        <f t="shared" si="49"/>
        <v/>
      </c>
      <c r="E98" s="197" t="str">
        <f t="shared" si="50"/>
        <v/>
      </c>
      <c r="F98" s="197" t="str">
        <f t="shared" si="51"/>
        <v/>
      </c>
      <c r="G98" s="197" t="str">
        <f t="shared" si="52"/>
        <v/>
      </c>
      <c r="H98" s="200">
        <v>7</v>
      </c>
      <c r="I98" s="197" t="str">
        <f t="shared" si="16"/>
        <v/>
      </c>
      <c r="J98" s="198" t="str">
        <f t="shared" si="17"/>
        <v/>
      </c>
      <c r="K98" s="197" t="str">
        <f t="shared" si="18"/>
        <v/>
      </c>
      <c r="L98" s="197" t="str">
        <f t="shared" si="19"/>
        <v/>
      </c>
      <c r="M98" s="197" t="str">
        <f t="shared" si="20"/>
        <v/>
      </c>
      <c r="N98" s="197" t="str">
        <f t="shared" si="21"/>
        <v/>
      </c>
      <c r="O98" s="200"/>
      <c r="P98" s="197" t="str">
        <f t="shared" si="22"/>
        <v/>
      </c>
      <c r="Q98" s="198" t="str">
        <f t="shared" si="23"/>
        <v/>
      </c>
      <c r="R98" s="197" t="str">
        <f t="shared" si="24"/>
        <v/>
      </c>
      <c r="S98" s="197" t="str">
        <f t="shared" si="25"/>
        <v/>
      </c>
      <c r="T98" s="197" t="str">
        <f t="shared" si="26"/>
        <v/>
      </c>
      <c r="U98" s="197" t="str">
        <f t="shared" si="27"/>
        <v/>
      </c>
      <c r="V98" s="200"/>
      <c r="W98" s="197" t="str">
        <f t="shared" si="28"/>
        <v/>
      </c>
      <c r="X98" s="198" t="str">
        <f t="shared" si="29"/>
        <v/>
      </c>
      <c r="Y98" s="197" t="str">
        <f t="shared" si="30"/>
        <v/>
      </c>
      <c r="Z98" s="197" t="str">
        <f t="shared" si="31"/>
        <v/>
      </c>
      <c r="AA98" s="197" t="str">
        <f t="shared" si="32"/>
        <v/>
      </c>
      <c r="AB98" s="197" t="str">
        <f t="shared" si="33"/>
        <v/>
      </c>
      <c r="AC98" s="200"/>
      <c r="AD98" s="197" t="str">
        <f t="shared" si="34"/>
        <v/>
      </c>
      <c r="AE98" s="197" t="str">
        <f t="shared" si="35"/>
        <v/>
      </c>
      <c r="AF98" s="198" t="str">
        <f t="shared" si="36"/>
        <v/>
      </c>
      <c r="AG98" s="197" t="str">
        <f t="shared" si="37"/>
        <v/>
      </c>
      <c r="AH98" s="197" t="str">
        <f t="shared" si="38"/>
        <v/>
      </c>
      <c r="AI98" s="197" t="str">
        <f t="shared" si="39"/>
        <v/>
      </c>
      <c r="AJ98" s="197" t="str">
        <f t="shared" si="40"/>
        <v/>
      </c>
      <c r="AL98" s="197" t="str">
        <f t="shared" si="41"/>
        <v/>
      </c>
      <c r="AM98" s="197" t="str">
        <f t="shared" si="41"/>
        <v/>
      </c>
      <c r="AN98" s="198" t="str">
        <f t="shared" si="42"/>
        <v/>
      </c>
      <c r="AO98" s="197" t="str">
        <f t="shared" si="43"/>
        <v/>
      </c>
      <c r="AP98" s="197" t="str">
        <f t="shared" si="44"/>
        <v/>
      </c>
      <c r="AQ98" s="197" t="str">
        <f t="shared" si="45"/>
        <v/>
      </c>
      <c r="AR98" s="197" t="str">
        <f t="shared" si="46"/>
        <v/>
      </c>
    </row>
    <row r="99" spans="1:52" ht="15.75" customHeight="1" x14ac:dyDescent="0.25">
      <c r="A99" s="197" t="str">
        <f t="shared" si="47"/>
        <v/>
      </c>
      <c r="B99" s="197" t="str">
        <f t="shared" si="47"/>
        <v/>
      </c>
      <c r="C99" s="198" t="str">
        <f t="shared" si="48"/>
        <v/>
      </c>
      <c r="D99" s="197" t="str">
        <f t="shared" si="49"/>
        <v/>
      </c>
      <c r="E99" s="197" t="str">
        <f t="shared" si="50"/>
        <v/>
      </c>
      <c r="F99" s="197" t="str">
        <f t="shared" si="51"/>
        <v/>
      </c>
      <c r="G99" s="197" t="str">
        <f t="shared" si="52"/>
        <v/>
      </c>
      <c r="H99" s="200">
        <v>8</v>
      </c>
      <c r="I99" s="197" t="str">
        <f t="shared" si="16"/>
        <v/>
      </c>
      <c r="J99" s="198" t="str">
        <f t="shared" si="17"/>
        <v/>
      </c>
      <c r="K99" s="197" t="str">
        <f t="shared" si="18"/>
        <v/>
      </c>
      <c r="L99" s="197" t="str">
        <f t="shared" si="19"/>
        <v/>
      </c>
      <c r="M99" s="197" t="str">
        <f t="shared" si="20"/>
        <v/>
      </c>
      <c r="N99" s="197" t="str">
        <f t="shared" si="21"/>
        <v/>
      </c>
      <c r="O99" s="200"/>
      <c r="P99" s="197" t="str">
        <f t="shared" si="22"/>
        <v/>
      </c>
      <c r="Q99" s="198" t="str">
        <f t="shared" si="23"/>
        <v/>
      </c>
      <c r="R99" s="197" t="str">
        <f t="shared" si="24"/>
        <v/>
      </c>
      <c r="S99" s="197" t="str">
        <f t="shared" si="25"/>
        <v/>
      </c>
      <c r="T99" s="197" t="str">
        <f t="shared" si="26"/>
        <v/>
      </c>
      <c r="U99" s="197" t="str">
        <f t="shared" si="27"/>
        <v/>
      </c>
      <c r="V99" s="200"/>
      <c r="W99" s="197" t="str">
        <f t="shared" si="28"/>
        <v/>
      </c>
      <c r="X99" s="198" t="str">
        <f t="shared" si="29"/>
        <v/>
      </c>
      <c r="Y99" s="197" t="str">
        <f t="shared" si="30"/>
        <v/>
      </c>
      <c r="Z99" s="197" t="str">
        <f t="shared" si="31"/>
        <v/>
      </c>
      <c r="AA99" s="197" t="str">
        <f t="shared" si="32"/>
        <v/>
      </c>
      <c r="AB99" s="197" t="str">
        <f t="shared" si="33"/>
        <v/>
      </c>
      <c r="AC99" s="200"/>
      <c r="AD99" s="197" t="str">
        <f t="shared" si="34"/>
        <v/>
      </c>
      <c r="AE99" s="197" t="str">
        <f t="shared" si="35"/>
        <v/>
      </c>
      <c r="AF99" s="198" t="str">
        <f t="shared" si="36"/>
        <v/>
      </c>
      <c r="AG99" s="197" t="str">
        <f t="shared" si="37"/>
        <v/>
      </c>
      <c r="AH99" s="197" t="str">
        <f t="shared" si="38"/>
        <v/>
      </c>
      <c r="AI99" s="197" t="str">
        <f t="shared" si="39"/>
        <v/>
      </c>
      <c r="AJ99" s="197" t="str">
        <f t="shared" si="40"/>
        <v/>
      </c>
      <c r="AL99" s="197" t="str">
        <f t="shared" si="41"/>
        <v/>
      </c>
      <c r="AM99" s="197" t="str">
        <f t="shared" si="41"/>
        <v/>
      </c>
      <c r="AN99" s="198" t="str">
        <f t="shared" si="42"/>
        <v/>
      </c>
      <c r="AO99" s="197" t="str">
        <f t="shared" si="43"/>
        <v/>
      </c>
      <c r="AP99" s="197" t="str">
        <f t="shared" si="44"/>
        <v/>
      </c>
      <c r="AQ99" s="197" t="str">
        <f t="shared" si="45"/>
        <v/>
      </c>
      <c r="AR99" s="197" t="str">
        <f t="shared" si="46"/>
        <v/>
      </c>
    </row>
    <row r="100" spans="1:52" ht="15.75" customHeight="1" x14ac:dyDescent="0.25">
      <c r="A100" s="197" t="str">
        <f t="shared" si="47"/>
        <v/>
      </c>
      <c r="B100" s="197" t="str">
        <f t="shared" si="47"/>
        <v/>
      </c>
      <c r="C100" s="198" t="str">
        <f t="shared" si="48"/>
        <v/>
      </c>
      <c r="D100" s="197" t="str">
        <f t="shared" si="49"/>
        <v/>
      </c>
      <c r="E100" s="197" t="str">
        <f t="shared" si="50"/>
        <v/>
      </c>
      <c r="F100" s="197" t="str">
        <f t="shared" si="51"/>
        <v/>
      </c>
      <c r="G100" s="197" t="str">
        <f t="shared" si="52"/>
        <v/>
      </c>
      <c r="H100" s="200">
        <v>9</v>
      </c>
      <c r="I100" s="197" t="str">
        <f t="shared" si="16"/>
        <v/>
      </c>
      <c r="J100" s="198" t="str">
        <f t="shared" si="17"/>
        <v/>
      </c>
      <c r="K100" s="197" t="str">
        <f t="shared" si="18"/>
        <v/>
      </c>
      <c r="L100" s="197" t="str">
        <f t="shared" si="19"/>
        <v/>
      </c>
      <c r="M100" s="197" t="str">
        <f t="shared" si="20"/>
        <v/>
      </c>
      <c r="N100" s="197" t="str">
        <f t="shared" si="21"/>
        <v/>
      </c>
      <c r="O100" s="200"/>
      <c r="P100" s="197" t="str">
        <f t="shared" si="22"/>
        <v/>
      </c>
      <c r="Q100" s="198" t="str">
        <f t="shared" si="23"/>
        <v/>
      </c>
      <c r="R100" s="197" t="str">
        <f t="shared" si="24"/>
        <v/>
      </c>
      <c r="S100" s="197" t="str">
        <f t="shared" si="25"/>
        <v/>
      </c>
      <c r="T100" s="197" t="str">
        <f t="shared" si="26"/>
        <v/>
      </c>
      <c r="U100" s="197" t="str">
        <f t="shared" si="27"/>
        <v/>
      </c>
      <c r="V100" s="200"/>
      <c r="W100" s="197" t="str">
        <f t="shared" si="28"/>
        <v/>
      </c>
      <c r="X100" s="198" t="str">
        <f t="shared" si="29"/>
        <v/>
      </c>
      <c r="Y100" s="197" t="str">
        <f t="shared" si="30"/>
        <v/>
      </c>
      <c r="Z100" s="197" t="str">
        <f t="shared" si="31"/>
        <v/>
      </c>
      <c r="AA100" s="197" t="str">
        <f t="shared" si="32"/>
        <v/>
      </c>
      <c r="AB100" s="197" t="str">
        <f t="shared" si="33"/>
        <v/>
      </c>
      <c r="AC100" s="200"/>
      <c r="AD100" s="197" t="str">
        <f t="shared" si="34"/>
        <v/>
      </c>
      <c r="AE100" s="197" t="str">
        <f t="shared" si="35"/>
        <v/>
      </c>
      <c r="AF100" s="198" t="str">
        <f t="shared" si="36"/>
        <v/>
      </c>
      <c r="AG100" s="197" t="str">
        <f t="shared" si="37"/>
        <v/>
      </c>
      <c r="AH100" s="197" t="str">
        <f t="shared" si="38"/>
        <v/>
      </c>
      <c r="AI100" s="197" t="str">
        <f t="shared" si="39"/>
        <v/>
      </c>
      <c r="AJ100" s="197" t="str">
        <f t="shared" si="40"/>
        <v/>
      </c>
      <c r="AL100" s="197" t="str">
        <f t="shared" si="41"/>
        <v/>
      </c>
      <c r="AM100" s="197" t="str">
        <f t="shared" si="41"/>
        <v/>
      </c>
      <c r="AN100" s="198" t="str">
        <f t="shared" si="42"/>
        <v/>
      </c>
      <c r="AO100" s="197" t="str">
        <f t="shared" si="43"/>
        <v/>
      </c>
      <c r="AP100" s="197" t="str">
        <f t="shared" si="44"/>
        <v/>
      </c>
      <c r="AQ100" s="197" t="str">
        <f t="shared" si="45"/>
        <v/>
      </c>
      <c r="AR100" s="197" t="str">
        <f t="shared" si="46"/>
        <v/>
      </c>
    </row>
    <row r="101" spans="1:52" ht="15.75" customHeight="1" x14ac:dyDescent="0.25">
      <c r="A101" s="197" t="str">
        <f t="shared" si="47"/>
        <v/>
      </c>
      <c r="B101" s="197" t="str">
        <f t="shared" si="47"/>
        <v/>
      </c>
      <c r="C101" s="198" t="str">
        <f t="shared" si="48"/>
        <v/>
      </c>
      <c r="D101" s="197" t="str">
        <f t="shared" si="49"/>
        <v/>
      </c>
      <c r="E101" s="197" t="str">
        <f t="shared" si="50"/>
        <v/>
      </c>
      <c r="F101" s="197" t="str">
        <f t="shared" si="51"/>
        <v/>
      </c>
      <c r="G101" s="197" t="str">
        <f t="shared" si="52"/>
        <v/>
      </c>
      <c r="H101" s="200">
        <v>10</v>
      </c>
      <c r="I101" s="197" t="str">
        <f t="shared" si="16"/>
        <v/>
      </c>
      <c r="J101" s="198" t="str">
        <f t="shared" si="17"/>
        <v/>
      </c>
      <c r="K101" s="197" t="str">
        <f t="shared" si="18"/>
        <v/>
      </c>
      <c r="L101" s="197" t="str">
        <f t="shared" si="19"/>
        <v/>
      </c>
      <c r="M101" s="197" t="str">
        <f t="shared" si="20"/>
        <v/>
      </c>
      <c r="N101" s="197" t="str">
        <f t="shared" si="21"/>
        <v/>
      </c>
      <c r="O101" s="200"/>
      <c r="P101" s="197" t="str">
        <f t="shared" si="22"/>
        <v/>
      </c>
      <c r="Q101" s="198" t="str">
        <f t="shared" si="23"/>
        <v/>
      </c>
      <c r="R101" s="197" t="str">
        <f t="shared" si="24"/>
        <v/>
      </c>
      <c r="S101" s="197" t="str">
        <f t="shared" si="25"/>
        <v/>
      </c>
      <c r="T101" s="197" t="str">
        <f t="shared" si="26"/>
        <v/>
      </c>
      <c r="U101" s="197" t="str">
        <f t="shared" si="27"/>
        <v/>
      </c>
      <c r="V101" s="200"/>
      <c r="W101" s="197" t="str">
        <f t="shared" si="28"/>
        <v/>
      </c>
      <c r="X101" s="198" t="str">
        <f t="shared" si="29"/>
        <v/>
      </c>
      <c r="Y101" s="197" t="str">
        <f t="shared" si="30"/>
        <v/>
      </c>
      <c r="Z101" s="197" t="str">
        <f t="shared" si="31"/>
        <v/>
      </c>
      <c r="AA101" s="197" t="str">
        <f t="shared" si="32"/>
        <v/>
      </c>
      <c r="AB101" s="197" t="str">
        <f t="shared" si="33"/>
        <v/>
      </c>
      <c r="AC101" s="200"/>
      <c r="AD101" s="197" t="str">
        <f t="shared" si="34"/>
        <v/>
      </c>
      <c r="AE101" s="197" t="str">
        <f t="shared" si="35"/>
        <v/>
      </c>
      <c r="AF101" s="198" t="str">
        <f t="shared" si="36"/>
        <v/>
      </c>
      <c r="AG101" s="197" t="str">
        <f t="shared" si="37"/>
        <v/>
      </c>
      <c r="AH101" s="197" t="str">
        <f t="shared" si="38"/>
        <v/>
      </c>
      <c r="AI101" s="197" t="str">
        <f t="shared" si="39"/>
        <v/>
      </c>
      <c r="AJ101" s="197" t="str">
        <f t="shared" si="40"/>
        <v/>
      </c>
      <c r="AL101" s="197" t="str">
        <f t="shared" si="41"/>
        <v/>
      </c>
      <c r="AM101" s="197" t="str">
        <f t="shared" si="41"/>
        <v/>
      </c>
      <c r="AN101" s="198" t="str">
        <f t="shared" si="42"/>
        <v/>
      </c>
      <c r="AO101" s="197" t="str">
        <f t="shared" si="43"/>
        <v/>
      </c>
      <c r="AP101" s="197" t="str">
        <f t="shared" si="44"/>
        <v/>
      </c>
      <c r="AQ101" s="197" t="str">
        <f t="shared" si="45"/>
        <v/>
      </c>
      <c r="AR101" s="197" t="str">
        <f t="shared" si="46"/>
        <v/>
      </c>
    </row>
    <row r="102" spans="1:52" ht="15.75" customHeight="1" x14ac:dyDescent="0.25">
      <c r="A102" s="197" t="str">
        <f t="shared" si="47"/>
        <v/>
      </c>
      <c r="B102" s="197" t="str">
        <f t="shared" si="47"/>
        <v/>
      </c>
      <c r="C102" s="198" t="str">
        <f t="shared" si="48"/>
        <v/>
      </c>
      <c r="D102" s="197" t="str">
        <f t="shared" si="49"/>
        <v/>
      </c>
      <c r="E102" s="197" t="str">
        <f t="shared" si="50"/>
        <v/>
      </c>
      <c r="F102" s="197" t="str">
        <f t="shared" si="51"/>
        <v/>
      </c>
      <c r="G102" s="197" t="str">
        <f t="shared" si="52"/>
        <v/>
      </c>
      <c r="H102" s="200">
        <v>11</v>
      </c>
      <c r="I102" s="197" t="str">
        <f t="shared" si="16"/>
        <v/>
      </c>
      <c r="J102" s="198" t="str">
        <f t="shared" si="17"/>
        <v/>
      </c>
      <c r="K102" s="197" t="str">
        <f t="shared" si="18"/>
        <v/>
      </c>
      <c r="L102" s="197" t="str">
        <f t="shared" si="19"/>
        <v/>
      </c>
      <c r="M102" s="197" t="str">
        <f t="shared" si="20"/>
        <v/>
      </c>
      <c r="N102" s="197" t="str">
        <f t="shared" si="21"/>
        <v/>
      </c>
      <c r="O102" s="200"/>
      <c r="P102" s="197" t="str">
        <f t="shared" si="22"/>
        <v/>
      </c>
      <c r="Q102" s="198" t="str">
        <f t="shared" si="23"/>
        <v/>
      </c>
      <c r="R102" s="197" t="str">
        <f t="shared" si="24"/>
        <v/>
      </c>
      <c r="S102" s="197" t="str">
        <f t="shared" si="25"/>
        <v/>
      </c>
      <c r="T102" s="197" t="str">
        <f t="shared" si="26"/>
        <v/>
      </c>
      <c r="U102" s="197" t="str">
        <f t="shared" si="27"/>
        <v/>
      </c>
      <c r="V102" s="200"/>
      <c r="W102" s="197" t="str">
        <f t="shared" si="28"/>
        <v/>
      </c>
      <c r="X102" s="198" t="str">
        <f t="shared" si="29"/>
        <v/>
      </c>
      <c r="Y102" s="197" t="str">
        <f t="shared" si="30"/>
        <v/>
      </c>
      <c r="Z102" s="197" t="str">
        <f t="shared" si="31"/>
        <v/>
      </c>
      <c r="AA102" s="197" t="str">
        <f t="shared" si="32"/>
        <v/>
      </c>
      <c r="AB102" s="197" t="str">
        <f t="shared" si="33"/>
        <v/>
      </c>
      <c r="AC102" s="200"/>
      <c r="AD102" s="197" t="str">
        <f t="shared" si="34"/>
        <v/>
      </c>
      <c r="AE102" s="197" t="str">
        <f t="shared" si="35"/>
        <v/>
      </c>
      <c r="AF102" s="198" t="str">
        <f t="shared" si="36"/>
        <v/>
      </c>
      <c r="AG102" s="197" t="str">
        <f t="shared" si="37"/>
        <v/>
      </c>
      <c r="AH102" s="197" t="str">
        <f t="shared" si="38"/>
        <v/>
      </c>
      <c r="AI102" s="197" t="str">
        <f t="shared" si="39"/>
        <v/>
      </c>
      <c r="AJ102" s="197" t="str">
        <f t="shared" si="40"/>
        <v/>
      </c>
      <c r="AL102" s="197" t="str">
        <f t="shared" si="41"/>
        <v/>
      </c>
      <c r="AM102" s="197" t="str">
        <f t="shared" si="41"/>
        <v/>
      </c>
      <c r="AN102" s="198" t="str">
        <f t="shared" si="42"/>
        <v/>
      </c>
      <c r="AO102" s="197" t="str">
        <f t="shared" si="43"/>
        <v/>
      </c>
      <c r="AP102" s="197" t="str">
        <f t="shared" si="44"/>
        <v/>
      </c>
      <c r="AQ102" s="197" t="str">
        <f t="shared" si="45"/>
        <v/>
      </c>
      <c r="AR102" s="197" t="str">
        <f t="shared" si="46"/>
        <v/>
      </c>
    </row>
    <row r="103" spans="1:52" ht="15.75" customHeight="1" x14ac:dyDescent="0.25">
      <c r="A103" s="197" t="str">
        <f t="shared" si="47"/>
        <v/>
      </c>
      <c r="B103" s="197" t="str">
        <f t="shared" si="47"/>
        <v/>
      </c>
      <c r="C103" s="198" t="str">
        <f t="shared" si="48"/>
        <v/>
      </c>
      <c r="D103" s="197" t="str">
        <f t="shared" si="49"/>
        <v/>
      </c>
      <c r="E103" s="197" t="str">
        <f t="shared" si="50"/>
        <v/>
      </c>
      <c r="F103" s="197" t="str">
        <f t="shared" si="51"/>
        <v/>
      </c>
      <c r="G103" s="197" t="str">
        <f t="shared" si="52"/>
        <v/>
      </c>
      <c r="H103" s="200">
        <v>12</v>
      </c>
      <c r="I103" s="197" t="str">
        <f t="shared" si="16"/>
        <v/>
      </c>
      <c r="J103" s="198" t="str">
        <f t="shared" si="17"/>
        <v/>
      </c>
      <c r="K103" s="197" t="str">
        <f t="shared" si="18"/>
        <v/>
      </c>
      <c r="L103" s="197" t="str">
        <f t="shared" si="19"/>
        <v/>
      </c>
      <c r="M103" s="197" t="str">
        <f t="shared" si="20"/>
        <v/>
      </c>
      <c r="N103" s="197" t="str">
        <f t="shared" si="21"/>
        <v/>
      </c>
      <c r="O103" s="200"/>
      <c r="P103" s="197" t="str">
        <f t="shared" si="22"/>
        <v/>
      </c>
      <c r="Q103" s="198" t="str">
        <f t="shared" si="23"/>
        <v/>
      </c>
      <c r="R103" s="197" t="str">
        <f t="shared" si="24"/>
        <v/>
      </c>
      <c r="S103" s="197" t="str">
        <f t="shared" si="25"/>
        <v/>
      </c>
      <c r="T103" s="197" t="str">
        <f t="shared" si="26"/>
        <v/>
      </c>
      <c r="U103" s="197" t="str">
        <f t="shared" si="27"/>
        <v/>
      </c>
      <c r="V103" s="200"/>
      <c r="W103" s="197" t="str">
        <f t="shared" si="28"/>
        <v/>
      </c>
      <c r="X103" s="198" t="str">
        <f t="shared" si="29"/>
        <v/>
      </c>
      <c r="Y103" s="197" t="str">
        <f t="shared" si="30"/>
        <v/>
      </c>
      <c r="Z103" s="197" t="str">
        <f t="shared" si="31"/>
        <v/>
      </c>
      <c r="AA103" s="197" t="str">
        <f t="shared" si="32"/>
        <v/>
      </c>
      <c r="AB103" s="197" t="str">
        <f t="shared" si="33"/>
        <v/>
      </c>
      <c r="AC103" s="200"/>
      <c r="AD103" s="197" t="str">
        <f t="shared" si="34"/>
        <v/>
      </c>
      <c r="AE103" s="197" t="str">
        <f t="shared" si="35"/>
        <v/>
      </c>
      <c r="AF103" s="198" t="str">
        <f t="shared" si="36"/>
        <v/>
      </c>
      <c r="AG103" s="197" t="str">
        <f t="shared" si="37"/>
        <v/>
      </c>
      <c r="AH103" s="197" t="str">
        <f t="shared" si="38"/>
        <v/>
      </c>
      <c r="AI103" s="197" t="str">
        <f t="shared" si="39"/>
        <v/>
      </c>
      <c r="AJ103" s="197" t="str">
        <f t="shared" si="40"/>
        <v/>
      </c>
      <c r="AL103" s="197" t="str">
        <f t="shared" si="41"/>
        <v/>
      </c>
      <c r="AM103" s="197" t="str">
        <f t="shared" si="41"/>
        <v/>
      </c>
      <c r="AN103" s="198" t="str">
        <f t="shared" si="42"/>
        <v/>
      </c>
      <c r="AO103" s="197" t="str">
        <f t="shared" si="43"/>
        <v/>
      </c>
      <c r="AP103" s="197" t="str">
        <f t="shared" si="44"/>
        <v/>
      </c>
      <c r="AQ103" s="197" t="str">
        <f t="shared" si="45"/>
        <v/>
      </c>
      <c r="AR103" s="197" t="str">
        <f t="shared" si="46"/>
        <v/>
      </c>
    </row>
    <row r="104" spans="1:52" ht="15.75" customHeight="1" x14ac:dyDescent="0.25">
      <c r="A104" s="197" t="str">
        <f t="shared" si="47"/>
        <v/>
      </c>
      <c r="B104" s="197" t="str">
        <f t="shared" si="47"/>
        <v/>
      </c>
      <c r="C104" s="198" t="str">
        <f t="shared" si="48"/>
        <v/>
      </c>
      <c r="D104" s="197" t="str">
        <f t="shared" si="49"/>
        <v/>
      </c>
      <c r="E104" s="197" t="str">
        <f t="shared" si="50"/>
        <v/>
      </c>
      <c r="F104" s="197" t="str">
        <f t="shared" si="51"/>
        <v/>
      </c>
      <c r="G104" s="197" t="str">
        <f t="shared" si="52"/>
        <v/>
      </c>
      <c r="H104" s="200">
        <v>13</v>
      </c>
      <c r="I104" s="197" t="str">
        <f t="shared" si="16"/>
        <v/>
      </c>
      <c r="J104" s="198" t="str">
        <f t="shared" si="17"/>
        <v/>
      </c>
      <c r="K104" s="197" t="str">
        <f t="shared" si="18"/>
        <v/>
      </c>
      <c r="L104" s="197" t="str">
        <f t="shared" si="19"/>
        <v/>
      </c>
      <c r="M104" s="197" t="str">
        <f t="shared" si="20"/>
        <v/>
      </c>
      <c r="N104" s="197" t="str">
        <f t="shared" si="21"/>
        <v/>
      </c>
      <c r="O104" s="200"/>
      <c r="P104" s="197" t="str">
        <f t="shared" si="22"/>
        <v/>
      </c>
      <c r="Q104" s="198" t="str">
        <f t="shared" si="23"/>
        <v/>
      </c>
      <c r="R104" s="197" t="str">
        <f t="shared" si="24"/>
        <v/>
      </c>
      <c r="S104" s="197" t="str">
        <f t="shared" si="25"/>
        <v/>
      </c>
      <c r="T104" s="197" t="str">
        <f t="shared" si="26"/>
        <v/>
      </c>
      <c r="U104" s="197" t="str">
        <f t="shared" si="27"/>
        <v/>
      </c>
      <c r="V104" s="200"/>
      <c r="W104" s="197" t="str">
        <f t="shared" si="28"/>
        <v/>
      </c>
      <c r="X104" s="198" t="str">
        <f t="shared" si="29"/>
        <v/>
      </c>
      <c r="Y104" s="197" t="str">
        <f t="shared" si="30"/>
        <v/>
      </c>
      <c r="Z104" s="197" t="str">
        <f t="shared" si="31"/>
        <v/>
      </c>
      <c r="AA104" s="197" t="str">
        <f t="shared" si="32"/>
        <v/>
      </c>
      <c r="AB104" s="197" t="str">
        <f t="shared" si="33"/>
        <v/>
      </c>
      <c r="AC104" s="200"/>
      <c r="AD104" s="197" t="str">
        <f t="shared" si="34"/>
        <v/>
      </c>
      <c r="AE104" s="197" t="str">
        <f t="shared" si="35"/>
        <v/>
      </c>
      <c r="AF104" s="198" t="str">
        <f t="shared" si="36"/>
        <v/>
      </c>
      <c r="AG104" s="197" t="str">
        <f t="shared" si="37"/>
        <v/>
      </c>
      <c r="AH104" s="197" t="str">
        <f t="shared" si="38"/>
        <v/>
      </c>
      <c r="AI104" s="197" t="str">
        <f t="shared" si="39"/>
        <v/>
      </c>
      <c r="AJ104" s="197" t="str">
        <f t="shared" si="40"/>
        <v/>
      </c>
      <c r="AL104" s="197" t="str">
        <f t="shared" si="41"/>
        <v/>
      </c>
      <c r="AM104" s="197" t="str">
        <f t="shared" si="41"/>
        <v/>
      </c>
      <c r="AN104" s="198" t="str">
        <f t="shared" si="42"/>
        <v/>
      </c>
      <c r="AO104" s="197" t="str">
        <f t="shared" si="43"/>
        <v/>
      </c>
      <c r="AP104" s="197" t="str">
        <f t="shared" si="44"/>
        <v/>
      </c>
      <c r="AQ104" s="197" t="str">
        <f t="shared" si="45"/>
        <v/>
      </c>
      <c r="AR104" s="197" t="str">
        <f t="shared" si="46"/>
        <v/>
      </c>
    </row>
    <row r="105" spans="1:52" ht="15.75" customHeight="1" x14ac:dyDescent="0.25">
      <c r="A105" s="197" t="str">
        <f t="shared" si="47"/>
        <v/>
      </c>
      <c r="B105" s="197" t="str">
        <f t="shared" si="47"/>
        <v/>
      </c>
      <c r="C105" s="198" t="str">
        <f t="shared" si="48"/>
        <v/>
      </c>
      <c r="D105" s="197" t="str">
        <f t="shared" si="49"/>
        <v/>
      </c>
      <c r="E105" s="197" t="str">
        <f t="shared" si="50"/>
        <v/>
      </c>
      <c r="F105" s="197" t="str">
        <f t="shared" si="51"/>
        <v/>
      </c>
      <c r="G105" s="197" t="str">
        <f t="shared" si="52"/>
        <v/>
      </c>
      <c r="H105" s="200">
        <v>14</v>
      </c>
      <c r="I105" s="197" t="str">
        <f t="shared" si="16"/>
        <v/>
      </c>
      <c r="J105" s="198" t="str">
        <f t="shared" si="17"/>
        <v/>
      </c>
      <c r="K105" s="197" t="str">
        <f t="shared" si="18"/>
        <v/>
      </c>
      <c r="L105" s="197" t="str">
        <f t="shared" si="19"/>
        <v/>
      </c>
      <c r="M105" s="197" t="str">
        <f t="shared" si="20"/>
        <v/>
      </c>
      <c r="N105" s="197" t="str">
        <f t="shared" si="21"/>
        <v/>
      </c>
      <c r="O105" s="200"/>
      <c r="P105" s="197" t="str">
        <f t="shared" si="22"/>
        <v/>
      </c>
      <c r="Q105" s="198" t="str">
        <f t="shared" si="23"/>
        <v/>
      </c>
      <c r="R105" s="197" t="str">
        <f t="shared" si="24"/>
        <v/>
      </c>
      <c r="S105" s="197" t="str">
        <f t="shared" si="25"/>
        <v/>
      </c>
      <c r="T105" s="197" t="str">
        <f t="shared" si="26"/>
        <v/>
      </c>
      <c r="U105" s="197" t="str">
        <f t="shared" si="27"/>
        <v/>
      </c>
      <c r="V105" s="200"/>
      <c r="W105" s="197" t="str">
        <f t="shared" si="28"/>
        <v/>
      </c>
      <c r="X105" s="198" t="str">
        <f t="shared" si="29"/>
        <v/>
      </c>
      <c r="Y105" s="197" t="str">
        <f t="shared" si="30"/>
        <v/>
      </c>
      <c r="Z105" s="197" t="str">
        <f t="shared" si="31"/>
        <v/>
      </c>
      <c r="AA105" s="197" t="str">
        <f t="shared" si="32"/>
        <v/>
      </c>
      <c r="AB105" s="197" t="str">
        <f t="shared" si="33"/>
        <v/>
      </c>
      <c r="AC105" s="200"/>
      <c r="AD105" s="197" t="str">
        <f t="shared" si="34"/>
        <v/>
      </c>
      <c r="AE105" s="197" t="str">
        <f t="shared" si="35"/>
        <v/>
      </c>
      <c r="AF105" s="198" t="str">
        <f t="shared" si="36"/>
        <v/>
      </c>
      <c r="AG105" s="197" t="str">
        <f t="shared" si="37"/>
        <v/>
      </c>
      <c r="AH105" s="197" t="str">
        <f t="shared" si="38"/>
        <v/>
      </c>
      <c r="AI105" s="197" t="str">
        <f t="shared" si="39"/>
        <v/>
      </c>
      <c r="AJ105" s="197" t="str">
        <f t="shared" si="40"/>
        <v/>
      </c>
      <c r="AL105" s="197" t="str">
        <f t="shared" si="41"/>
        <v/>
      </c>
      <c r="AM105" s="197" t="str">
        <f t="shared" si="41"/>
        <v/>
      </c>
      <c r="AN105" s="198" t="str">
        <f t="shared" si="42"/>
        <v/>
      </c>
      <c r="AO105" s="197" t="str">
        <f t="shared" si="43"/>
        <v/>
      </c>
      <c r="AP105" s="197" t="str">
        <f t="shared" si="44"/>
        <v/>
      </c>
      <c r="AQ105" s="197" t="str">
        <f t="shared" si="45"/>
        <v/>
      </c>
      <c r="AR105" s="197" t="str">
        <f t="shared" si="46"/>
        <v/>
      </c>
    </row>
    <row r="106" spans="1:52" ht="15.75" customHeight="1" x14ac:dyDescent="0.25">
      <c r="A106" s="197" t="str">
        <f t="shared" si="47"/>
        <v/>
      </c>
      <c r="B106" s="197" t="str">
        <f t="shared" si="47"/>
        <v/>
      </c>
      <c r="C106" s="198" t="str">
        <f t="shared" si="48"/>
        <v/>
      </c>
      <c r="D106" s="197" t="str">
        <f t="shared" si="49"/>
        <v/>
      </c>
      <c r="E106" s="197" t="str">
        <f t="shared" si="50"/>
        <v/>
      </c>
      <c r="F106" s="197" t="str">
        <f t="shared" si="51"/>
        <v/>
      </c>
      <c r="G106" s="197" t="str">
        <f t="shared" si="52"/>
        <v/>
      </c>
      <c r="H106" s="200">
        <v>15</v>
      </c>
      <c r="I106" s="197" t="str">
        <f t="shared" si="16"/>
        <v/>
      </c>
      <c r="J106" s="198" t="str">
        <f t="shared" si="17"/>
        <v/>
      </c>
      <c r="K106" s="197" t="str">
        <f t="shared" si="18"/>
        <v/>
      </c>
      <c r="L106" s="197" t="str">
        <f t="shared" si="19"/>
        <v/>
      </c>
      <c r="M106" s="197" t="str">
        <f t="shared" si="20"/>
        <v/>
      </c>
      <c r="N106" s="197" t="str">
        <f t="shared" si="21"/>
        <v/>
      </c>
      <c r="O106" s="200"/>
      <c r="P106" s="197" t="str">
        <f t="shared" si="22"/>
        <v/>
      </c>
      <c r="Q106" s="198" t="str">
        <f t="shared" si="23"/>
        <v/>
      </c>
      <c r="R106" s="197" t="str">
        <f t="shared" si="24"/>
        <v/>
      </c>
      <c r="S106" s="197" t="str">
        <f t="shared" si="25"/>
        <v/>
      </c>
      <c r="T106" s="197" t="str">
        <f t="shared" si="26"/>
        <v/>
      </c>
      <c r="U106" s="197" t="str">
        <f t="shared" si="27"/>
        <v/>
      </c>
      <c r="V106" s="200"/>
      <c r="W106" s="197" t="str">
        <f t="shared" si="28"/>
        <v/>
      </c>
      <c r="X106" s="198" t="str">
        <f t="shared" si="29"/>
        <v/>
      </c>
      <c r="Y106" s="197" t="str">
        <f t="shared" si="30"/>
        <v/>
      </c>
      <c r="Z106" s="197" t="str">
        <f t="shared" si="31"/>
        <v/>
      </c>
      <c r="AA106" s="197" t="str">
        <f t="shared" si="32"/>
        <v/>
      </c>
      <c r="AB106" s="197" t="str">
        <f t="shared" si="33"/>
        <v/>
      </c>
      <c r="AC106" s="200"/>
      <c r="AD106" s="197" t="str">
        <f t="shared" si="34"/>
        <v/>
      </c>
      <c r="AE106" s="197" t="str">
        <f t="shared" si="35"/>
        <v/>
      </c>
      <c r="AF106" s="198" t="str">
        <f t="shared" si="36"/>
        <v/>
      </c>
      <c r="AG106" s="197" t="str">
        <f t="shared" si="37"/>
        <v/>
      </c>
      <c r="AH106" s="197" t="str">
        <f t="shared" si="38"/>
        <v/>
      </c>
      <c r="AI106" s="197" t="str">
        <f t="shared" si="39"/>
        <v/>
      </c>
      <c r="AJ106" s="197" t="str">
        <f t="shared" si="40"/>
        <v/>
      </c>
      <c r="AL106" s="197" t="str">
        <f t="shared" si="41"/>
        <v/>
      </c>
      <c r="AM106" s="197" t="str">
        <f t="shared" si="41"/>
        <v/>
      </c>
      <c r="AN106" s="198" t="str">
        <f t="shared" si="42"/>
        <v/>
      </c>
      <c r="AO106" s="197" t="str">
        <f t="shared" si="43"/>
        <v/>
      </c>
      <c r="AP106" s="197" t="str">
        <f t="shared" si="44"/>
        <v/>
      </c>
      <c r="AQ106" s="197" t="str">
        <f t="shared" si="45"/>
        <v/>
      </c>
      <c r="AR106" s="197" t="str">
        <f t="shared" si="46"/>
        <v/>
      </c>
    </row>
    <row r="107" spans="1:52" ht="15.75" customHeight="1" x14ac:dyDescent="0.25">
      <c r="A107" s="197" t="str">
        <f t="shared" ref="A107:B111" si="53">IF(B23="","",B23)</f>
        <v>Chrono</v>
      </c>
      <c r="B107" s="197" t="str">
        <f t="shared" si="53"/>
        <v>Material</v>
      </c>
      <c r="C107" s="198" t="str">
        <f t="shared" ref="C107:C111" si="54">IF(F23="","",F23)</f>
        <v>Plan APT</v>
      </c>
      <c r="D107" s="197" t="str">
        <f t="shared" ref="D107:D111" si="55">IF(A23="","",A23)</f>
        <v>Inbound</v>
      </c>
      <c r="E107" s="197" t="str">
        <f t="shared" ref="E107:E111" si="56">IF(E23="","",E23)</f>
        <v>Supplier</v>
      </c>
      <c r="F107" s="197" t="str">
        <f t="shared" ref="F107:F111" si="57">IF(D23="","",D23)</f>
        <v>Item#</v>
      </c>
      <c r="G107" s="197" t="str">
        <f t="shared" ref="G107:G111" si="58">IF(C23="","",C23)</f>
        <v>Material</v>
      </c>
      <c r="H107" s="200">
        <v>16</v>
      </c>
      <c r="I107" s="197" t="str">
        <f t="shared" si="16"/>
        <v/>
      </c>
      <c r="J107" s="198" t="str">
        <f t="shared" si="17"/>
        <v/>
      </c>
      <c r="K107" s="197" t="str">
        <f t="shared" si="18"/>
        <v/>
      </c>
      <c r="L107" s="197" t="str">
        <f t="shared" si="19"/>
        <v/>
      </c>
      <c r="M107" s="197" t="str">
        <f t="shared" si="20"/>
        <v/>
      </c>
      <c r="N107" s="197" t="str">
        <f t="shared" si="21"/>
        <v/>
      </c>
      <c r="O107" s="200"/>
      <c r="P107" s="197" t="str">
        <f t="shared" si="22"/>
        <v/>
      </c>
      <c r="Q107" s="198" t="str">
        <f t="shared" si="23"/>
        <v/>
      </c>
      <c r="R107" s="197" t="str">
        <f t="shared" si="24"/>
        <v/>
      </c>
      <c r="S107" s="197" t="str">
        <f t="shared" si="25"/>
        <v/>
      </c>
      <c r="T107" s="197" t="str">
        <f t="shared" si="26"/>
        <v/>
      </c>
      <c r="U107" s="197" t="str">
        <f t="shared" si="27"/>
        <v/>
      </c>
      <c r="V107" s="200"/>
      <c r="W107" s="197" t="str">
        <f t="shared" si="28"/>
        <v/>
      </c>
      <c r="X107" s="198" t="str">
        <f t="shared" si="29"/>
        <v/>
      </c>
      <c r="Y107" s="197" t="str">
        <f t="shared" si="30"/>
        <v/>
      </c>
      <c r="Z107" s="197" t="str">
        <f t="shared" si="31"/>
        <v/>
      </c>
      <c r="AA107" s="197" t="str">
        <f t="shared" si="32"/>
        <v/>
      </c>
      <c r="AB107" s="197" t="str">
        <f t="shared" si="33"/>
        <v/>
      </c>
      <c r="AC107" s="200"/>
      <c r="AD107" s="197" t="str">
        <f t="shared" si="34"/>
        <v/>
      </c>
      <c r="AE107" s="197" t="str">
        <f t="shared" si="35"/>
        <v/>
      </c>
      <c r="AF107" s="198" t="str">
        <f t="shared" si="36"/>
        <v/>
      </c>
      <c r="AG107" s="197" t="str">
        <f t="shared" si="37"/>
        <v/>
      </c>
      <c r="AH107" s="197" t="str">
        <f t="shared" si="38"/>
        <v/>
      </c>
      <c r="AI107" s="197" t="str">
        <f t="shared" si="39"/>
        <v/>
      </c>
      <c r="AJ107" s="197" t="str">
        <f t="shared" si="40"/>
        <v/>
      </c>
      <c r="AL107" s="197" t="str">
        <f t="shared" si="41"/>
        <v/>
      </c>
      <c r="AM107" s="197" t="str">
        <f t="shared" si="41"/>
        <v/>
      </c>
      <c r="AN107" s="198" t="str">
        <f t="shared" si="42"/>
        <v/>
      </c>
      <c r="AO107" s="197" t="str">
        <f t="shared" si="43"/>
        <v/>
      </c>
      <c r="AP107" s="197" t="str">
        <f t="shared" si="44"/>
        <v/>
      </c>
      <c r="AQ107" s="197" t="str">
        <f t="shared" si="45"/>
        <v/>
      </c>
      <c r="AR107" s="197" t="str">
        <f t="shared" si="46"/>
        <v/>
      </c>
    </row>
    <row r="108" spans="1:52" ht="15.75" customHeight="1" x14ac:dyDescent="0.25">
      <c r="A108" s="197" t="str">
        <f t="shared" si="53"/>
        <v/>
      </c>
      <c r="B108" s="197" t="str">
        <f t="shared" si="53"/>
        <v/>
      </c>
      <c r="C108" s="198" t="str">
        <f t="shared" si="54"/>
        <v/>
      </c>
      <c r="D108" s="197" t="str">
        <f t="shared" si="55"/>
        <v/>
      </c>
      <c r="E108" s="197" t="str">
        <f t="shared" si="56"/>
        <v/>
      </c>
      <c r="F108" s="197" t="str">
        <f t="shared" si="57"/>
        <v/>
      </c>
      <c r="G108" s="197" t="str">
        <f t="shared" si="58"/>
        <v/>
      </c>
      <c r="H108" s="200">
        <v>17</v>
      </c>
      <c r="I108" s="197" t="str">
        <f>IF(K21="","",K21)</f>
        <v/>
      </c>
      <c r="J108" s="198" t="str">
        <f t="shared" si="17"/>
        <v/>
      </c>
      <c r="K108" s="197" t="str">
        <f>IF(I21="","",I21)</f>
        <v/>
      </c>
      <c r="L108" s="197" t="str">
        <f>IF(M21="","",M21)</f>
        <v/>
      </c>
      <c r="M108" s="197" t="str">
        <f>IF(L21="","",L21)</f>
        <v/>
      </c>
      <c r="N108" s="197" t="str">
        <f>IF(O21="","",O21)</f>
        <v/>
      </c>
      <c r="O108" s="200"/>
      <c r="P108" s="197" t="str">
        <f t="shared" si="22"/>
        <v/>
      </c>
      <c r="Q108" s="198" t="str">
        <f t="shared" si="23"/>
        <v/>
      </c>
      <c r="R108" s="197" t="str">
        <f t="shared" si="24"/>
        <v/>
      </c>
      <c r="S108" s="197" t="str">
        <f t="shared" si="25"/>
        <v/>
      </c>
      <c r="T108" s="197" t="str">
        <f t="shared" si="26"/>
        <v/>
      </c>
      <c r="U108" s="197" t="str">
        <f t="shared" si="27"/>
        <v/>
      </c>
      <c r="V108" s="200"/>
      <c r="W108" s="197" t="str">
        <f t="shared" si="28"/>
        <v/>
      </c>
      <c r="X108" s="198" t="str">
        <f t="shared" si="29"/>
        <v/>
      </c>
      <c r="Y108" s="197" t="str">
        <f t="shared" si="30"/>
        <v/>
      </c>
      <c r="Z108" s="197" t="str">
        <f t="shared" si="31"/>
        <v/>
      </c>
      <c r="AA108" s="197" t="str">
        <f t="shared" si="32"/>
        <v/>
      </c>
      <c r="AB108" s="197" t="str">
        <f t="shared" si="33"/>
        <v/>
      </c>
      <c r="AC108" s="200"/>
      <c r="AD108" s="197" t="str">
        <f t="shared" si="34"/>
        <v/>
      </c>
      <c r="AE108" s="197" t="str">
        <f t="shared" si="35"/>
        <v/>
      </c>
      <c r="AF108" s="198" t="str">
        <f t="shared" si="36"/>
        <v/>
      </c>
      <c r="AG108" s="197" t="str">
        <f t="shared" si="37"/>
        <v/>
      </c>
      <c r="AH108" s="197" t="str">
        <f t="shared" si="38"/>
        <v/>
      </c>
      <c r="AI108" s="197" t="str">
        <f t="shared" si="39"/>
        <v/>
      </c>
      <c r="AJ108" s="197" t="str">
        <f t="shared" si="40"/>
        <v/>
      </c>
      <c r="AL108" s="197" t="str">
        <f t="shared" si="41"/>
        <v/>
      </c>
      <c r="AM108" s="197" t="str">
        <f t="shared" si="41"/>
        <v/>
      </c>
      <c r="AN108" s="198" t="str">
        <f t="shared" si="42"/>
        <v/>
      </c>
      <c r="AO108" s="197" t="str">
        <f t="shared" si="43"/>
        <v/>
      </c>
      <c r="AP108" s="197" t="str">
        <f t="shared" si="44"/>
        <v/>
      </c>
      <c r="AQ108" s="197" t="str">
        <f t="shared" si="45"/>
        <v/>
      </c>
      <c r="AR108" s="197" t="str">
        <f t="shared" si="46"/>
        <v/>
      </c>
    </row>
    <row r="109" spans="1:52" ht="15.75" customHeight="1" x14ac:dyDescent="0.25">
      <c r="A109" s="197" t="str">
        <f t="shared" si="53"/>
        <v/>
      </c>
      <c r="B109" s="197" t="str">
        <f t="shared" si="53"/>
        <v/>
      </c>
      <c r="C109" s="198" t="str">
        <f t="shared" si="54"/>
        <v/>
      </c>
      <c r="D109" s="197" t="str">
        <f t="shared" si="55"/>
        <v/>
      </c>
      <c r="E109" s="197" t="str">
        <f t="shared" si="56"/>
        <v/>
      </c>
      <c r="F109" s="197" t="str">
        <f t="shared" si="57"/>
        <v/>
      </c>
      <c r="G109" s="197" t="str">
        <f t="shared" si="58"/>
        <v/>
      </c>
      <c r="H109" s="200">
        <v>18</v>
      </c>
      <c r="I109" s="197" t="str">
        <f>IF(K23="","",K23)</f>
        <v>Material</v>
      </c>
      <c r="J109" s="198">
        <f>IF(J23="","",$I$3)</f>
        <v>45369</v>
      </c>
      <c r="K109" s="197" t="str">
        <f>IF(I23="","",I23)</f>
        <v>Inbound</v>
      </c>
      <c r="L109" s="197" t="str">
        <f>IF(M23="","",M23)</f>
        <v>Supplier</v>
      </c>
      <c r="M109" s="197" t="str">
        <f>IF(L23="","",L23)</f>
        <v>Item#</v>
      </c>
      <c r="N109" s="197" t="e">
        <f>IF(#REF!="","",#REF!)</f>
        <v>#REF!</v>
      </c>
      <c r="O109" s="200"/>
      <c r="P109" s="197" t="str">
        <f t="shared" ref="P109:P113" si="59">IF(S23="","",S23)</f>
        <v>Material</v>
      </c>
      <c r="Q109" s="198">
        <f t="shared" ref="Q109:Q113" si="60">IF(R23="","",$Q$3)</f>
        <v>45370</v>
      </c>
      <c r="R109" s="197" t="str">
        <f t="shared" ref="R109:R113" si="61">IF(Q23="","",Q23)</f>
        <v>Inbound</v>
      </c>
      <c r="S109" s="197" t="str">
        <f t="shared" ref="S109:S113" si="62">IF(U23="","",U23)</f>
        <v>Supplier</v>
      </c>
      <c r="T109" s="197" t="str">
        <f t="shared" ref="T109:T113" si="63">IF(T23="","",T23)</f>
        <v>Item#</v>
      </c>
      <c r="U109" s="197" t="str">
        <f t="shared" ref="U109:U113" si="64">IF(W23="","",W23)</f>
        <v>Comments</v>
      </c>
      <c r="V109" s="200"/>
      <c r="W109" s="197" t="str">
        <f t="shared" si="28"/>
        <v/>
      </c>
      <c r="X109" s="198" t="str">
        <f t="shared" si="29"/>
        <v/>
      </c>
      <c r="Y109" s="197" t="str">
        <f t="shared" si="30"/>
        <v/>
      </c>
      <c r="Z109" s="197" t="str">
        <f t="shared" si="31"/>
        <v/>
      </c>
      <c r="AA109" s="197" t="str">
        <f t="shared" si="32"/>
        <v/>
      </c>
      <c r="AB109" s="197" t="str">
        <f t="shared" si="33"/>
        <v/>
      </c>
      <c r="AC109" s="200"/>
      <c r="AD109" s="197" t="str">
        <f t="shared" si="34"/>
        <v/>
      </c>
      <c r="AE109" s="197" t="str">
        <f t="shared" si="35"/>
        <v/>
      </c>
      <c r="AF109" s="198" t="str">
        <f t="shared" si="36"/>
        <v/>
      </c>
      <c r="AG109" s="197" t="str">
        <f t="shared" si="37"/>
        <v/>
      </c>
      <c r="AH109" s="197" t="str">
        <f t="shared" si="38"/>
        <v/>
      </c>
      <c r="AI109" s="197" t="str">
        <f t="shared" si="39"/>
        <v/>
      </c>
      <c r="AJ109" s="197" t="str">
        <f t="shared" si="40"/>
        <v/>
      </c>
      <c r="AL109" s="197" t="str">
        <f t="shared" si="41"/>
        <v/>
      </c>
      <c r="AM109" s="197" t="str">
        <f t="shared" si="41"/>
        <v/>
      </c>
      <c r="AN109" s="198" t="str">
        <f t="shared" si="42"/>
        <v/>
      </c>
      <c r="AO109" s="197" t="str">
        <f t="shared" si="43"/>
        <v/>
      </c>
      <c r="AP109" s="197" t="str">
        <f t="shared" si="44"/>
        <v/>
      </c>
      <c r="AQ109" s="197" t="str">
        <f t="shared" si="45"/>
        <v/>
      </c>
      <c r="AR109" s="197" t="str">
        <f t="shared" si="46"/>
        <v/>
      </c>
    </row>
    <row r="110" spans="1:52" ht="15.75" customHeight="1" x14ac:dyDescent="0.25">
      <c r="A110" s="197" t="str">
        <f t="shared" si="53"/>
        <v/>
      </c>
      <c r="B110" s="197" t="str">
        <f t="shared" si="53"/>
        <v/>
      </c>
      <c r="C110" s="198" t="str">
        <f t="shared" si="54"/>
        <v/>
      </c>
      <c r="D110" s="197" t="str">
        <f t="shared" si="55"/>
        <v/>
      </c>
      <c r="E110" s="197" t="str">
        <f t="shared" si="56"/>
        <v/>
      </c>
      <c r="F110" s="197" t="str">
        <f t="shared" si="57"/>
        <v/>
      </c>
      <c r="G110" s="197" t="str">
        <f t="shared" si="58"/>
        <v/>
      </c>
      <c r="H110" s="200">
        <v>19</v>
      </c>
      <c r="I110" s="197" t="str">
        <f t="shared" ref="I110:I113" si="65">IF(K24="","",K24)</f>
        <v/>
      </c>
      <c r="J110" s="198" t="str">
        <f>IF(J24="","",$I$3)</f>
        <v/>
      </c>
      <c r="K110" s="197" t="str">
        <f t="shared" ref="K110:K113" si="66">IF(I24="","",I24)</f>
        <v/>
      </c>
      <c r="L110" s="197" t="str">
        <f t="shared" ref="L110:L113" si="67">IF(M24="","",M24)</f>
        <v/>
      </c>
      <c r="M110" s="197" t="str">
        <f t="shared" ref="M110:M113" si="68">IF(L24="","",L24)</f>
        <v/>
      </c>
      <c r="N110" s="197" t="str">
        <f t="shared" ref="N110:N113" si="69">IF(O24="","",O24)</f>
        <v/>
      </c>
      <c r="O110" s="200"/>
      <c r="P110" s="197" t="str">
        <f t="shared" si="59"/>
        <v/>
      </c>
      <c r="Q110" s="198">
        <f t="shared" si="60"/>
        <v>45370</v>
      </c>
      <c r="R110" s="197" t="str">
        <f t="shared" si="61"/>
        <v>Reciving</v>
      </c>
      <c r="S110" s="197" t="str">
        <f t="shared" si="62"/>
        <v/>
      </c>
      <c r="T110" s="197" t="str">
        <f t="shared" si="63"/>
        <v/>
      </c>
      <c r="U110" s="197" t="str">
        <f t="shared" si="64"/>
        <v/>
      </c>
      <c r="V110" s="200"/>
      <c r="W110" s="197" t="str">
        <f t="shared" si="28"/>
        <v>Chrono</v>
      </c>
      <c r="X110" s="198">
        <f t="shared" si="29"/>
        <v>45371</v>
      </c>
      <c r="Y110" s="197" t="str">
        <f t="shared" si="30"/>
        <v>Inbound</v>
      </c>
      <c r="Z110" s="197" t="str">
        <f t="shared" si="31"/>
        <v>Supplier</v>
      </c>
      <c r="AA110" s="197" t="str">
        <f t="shared" si="32"/>
        <v>Item#</v>
      </c>
      <c r="AB110" s="197" t="str">
        <f t="shared" si="33"/>
        <v>Comments</v>
      </c>
      <c r="AC110" s="200"/>
      <c r="AD110" s="197" t="str">
        <f t="shared" si="34"/>
        <v>Chrono</v>
      </c>
      <c r="AE110" s="197" t="str">
        <f t="shared" si="35"/>
        <v>Material</v>
      </c>
      <c r="AF110" s="198">
        <f t="shared" si="36"/>
        <v>45372</v>
      </c>
      <c r="AG110" s="197" t="str">
        <f t="shared" si="37"/>
        <v>Inbound</v>
      </c>
      <c r="AH110" s="197" t="str">
        <f t="shared" si="38"/>
        <v>Supplier</v>
      </c>
      <c r="AI110" s="197" t="str">
        <f t="shared" si="39"/>
        <v>Item#</v>
      </c>
      <c r="AJ110" s="197" t="str">
        <f t="shared" si="40"/>
        <v xml:space="preserve"> Comments</v>
      </c>
      <c r="AL110" s="197" t="str">
        <f t="shared" si="41"/>
        <v>Chrono</v>
      </c>
      <c r="AM110" s="197" t="str">
        <f t="shared" si="41"/>
        <v>Material</v>
      </c>
      <c r="AN110" s="198">
        <f t="shared" si="42"/>
        <v>45373</v>
      </c>
      <c r="AO110" s="197" t="str">
        <f t="shared" si="43"/>
        <v>Inbound</v>
      </c>
      <c r="AP110" s="197" t="str">
        <f t="shared" si="44"/>
        <v>Supplier</v>
      </c>
      <c r="AQ110" s="197" t="str">
        <f t="shared" si="45"/>
        <v>Item#</v>
      </c>
      <c r="AR110" s="197" t="str">
        <f t="shared" si="46"/>
        <v>Commets</v>
      </c>
      <c r="AT110" s="200"/>
      <c r="AU110" s="200"/>
      <c r="AV110" s="201"/>
      <c r="AW110" s="200"/>
      <c r="AX110" s="200"/>
      <c r="AY110" s="200"/>
      <c r="AZ110" s="200"/>
    </row>
    <row r="111" spans="1:52" ht="15.75" customHeight="1" x14ac:dyDescent="0.25">
      <c r="A111" s="197" t="str">
        <f t="shared" si="53"/>
        <v/>
      </c>
      <c r="B111" s="197" t="str">
        <f t="shared" si="53"/>
        <v/>
      </c>
      <c r="C111" s="198" t="str">
        <f t="shared" si="54"/>
        <v/>
      </c>
      <c r="D111" s="197" t="str">
        <f t="shared" si="55"/>
        <v/>
      </c>
      <c r="E111" s="197" t="str">
        <f t="shared" si="56"/>
        <v/>
      </c>
      <c r="F111" s="197" t="str">
        <f t="shared" si="57"/>
        <v/>
      </c>
      <c r="G111" s="197" t="str">
        <f t="shared" si="58"/>
        <v/>
      </c>
      <c r="H111" s="200">
        <v>20</v>
      </c>
      <c r="I111" s="197" t="str">
        <f t="shared" si="65"/>
        <v/>
      </c>
      <c r="J111" s="198" t="str">
        <f>IF(J25="","",$I$3)</f>
        <v/>
      </c>
      <c r="K111" s="197" t="str">
        <f t="shared" si="66"/>
        <v/>
      </c>
      <c r="L111" s="197" t="str">
        <f t="shared" si="67"/>
        <v/>
      </c>
      <c r="M111" s="197" t="str">
        <f t="shared" si="68"/>
        <v/>
      </c>
      <c r="N111" s="197" t="str">
        <f t="shared" si="69"/>
        <v/>
      </c>
      <c r="O111" s="200"/>
      <c r="P111" s="197" t="str">
        <f t="shared" si="59"/>
        <v/>
      </c>
      <c r="Q111" s="198" t="str">
        <f t="shared" si="60"/>
        <v/>
      </c>
      <c r="R111" s="197" t="str">
        <f t="shared" si="61"/>
        <v/>
      </c>
      <c r="S111" s="197" t="str">
        <f t="shared" si="62"/>
        <v/>
      </c>
      <c r="T111" s="197" t="str">
        <f t="shared" si="63"/>
        <v/>
      </c>
      <c r="U111" s="197" t="str">
        <f t="shared" si="64"/>
        <v/>
      </c>
      <c r="V111" s="200"/>
      <c r="W111" s="197" t="str">
        <f t="shared" si="28"/>
        <v/>
      </c>
      <c r="X111" s="198" t="str">
        <f t="shared" si="29"/>
        <v/>
      </c>
      <c r="Y111" s="197" t="str">
        <f t="shared" si="30"/>
        <v/>
      </c>
      <c r="Z111" s="197" t="str">
        <f t="shared" si="31"/>
        <v/>
      </c>
      <c r="AA111" s="197" t="str">
        <f t="shared" si="32"/>
        <v/>
      </c>
      <c r="AB111" s="197" t="str">
        <f t="shared" si="33"/>
        <v/>
      </c>
      <c r="AC111" s="200"/>
      <c r="AD111" s="197" t="str">
        <f t="shared" si="34"/>
        <v/>
      </c>
      <c r="AE111" s="197" t="str">
        <f t="shared" si="35"/>
        <v/>
      </c>
      <c r="AF111" s="198" t="str">
        <f t="shared" si="36"/>
        <v/>
      </c>
      <c r="AG111" s="197" t="str">
        <f t="shared" si="37"/>
        <v/>
      </c>
      <c r="AH111" s="197" t="str">
        <f t="shared" si="38"/>
        <v/>
      </c>
      <c r="AI111" s="197" t="str">
        <f t="shared" si="39"/>
        <v/>
      </c>
      <c r="AJ111" s="197" t="str">
        <f t="shared" si="40"/>
        <v/>
      </c>
      <c r="AL111" s="197" t="str">
        <f t="shared" si="41"/>
        <v/>
      </c>
      <c r="AM111" s="197" t="str">
        <f t="shared" si="41"/>
        <v/>
      </c>
      <c r="AN111" s="198" t="str">
        <f t="shared" si="42"/>
        <v/>
      </c>
      <c r="AO111" s="197" t="str">
        <f t="shared" si="43"/>
        <v/>
      </c>
      <c r="AP111" s="197" t="str">
        <f t="shared" si="44"/>
        <v/>
      </c>
      <c r="AQ111" s="197" t="str">
        <f t="shared" si="45"/>
        <v/>
      </c>
      <c r="AR111" s="197" t="str">
        <f t="shared" si="46"/>
        <v/>
      </c>
      <c r="AT111" s="200"/>
      <c r="AU111" s="200"/>
      <c r="AV111" s="201"/>
      <c r="AW111" s="200"/>
      <c r="AX111" s="200"/>
      <c r="AY111" s="200"/>
      <c r="AZ111" s="200"/>
    </row>
    <row r="112" spans="1:52" ht="15.75" customHeight="1" x14ac:dyDescent="0.25">
      <c r="A112" s="197" t="e">
        <f>IF(#REF!="","",#REF!)</f>
        <v>#REF!</v>
      </c>
      <c r="B112" s="197" t="e">
        <f>IF(#REF!="","",#REF!)</f>
        <v>#REF!</v>
      </c>
      <c r="C112" s="198" t="e">
        <f>IF(#REF!="","",#REF!)</f>
        <v>#REF!</v>
      </c>
      <c r="D112" s="197" t="e">
        <f>IF(#REF!="","",#REF!)</f>
        <v>#REF!</v>
      </c>
      <c r="E112" s="197" t="e">
        <f>IF(#REF!="","",#REF!)</f>
        <v>#REF!</v>
      </c>
      <c r="F112" s="197" t="e">
        <f>IF(#REF!="","",#REF!)</f>
        <v>#REF!</v>
      </c>
      <c r="G112" s="197" t="e">
        <f>IF(#REF!="","",#REF!)</f>
        <v>#REF!</v>
      </c>
      <c r="H112" s="200">
        <v>21</v>
      </c>
      <c r="I112" s="197" t="str">
        <f t="shared" si="65"/>
        <v/>
      </c>
      <c r="J112" s="198" t="str">
        <f>IF(J26="","",$I$3)</f>
        <v/>
      </c>
      <c r="K112" s="197" t="str">
        <f t="shared" si="66"/>
        <v/>
      </c>
      <c r="L112" s="197" t="str">
        <f t="shared" si="67"/>
        <v/>
      </c>
      <c r="M112" s="197" t="str">
        <f t="shared" si="68"/>
        <v/>
      </c>
      <c r="N112" s="197" t="str">
        <f t="shared" si="69"/>
        <v/>
      </c>
      <c r="O112" s="200"/>
      <c r="P112" s="197" t="str">
        <f t="shared" si="59"/>
        <v/>
      </c>
      <c r="Q112" s="198" t="str">
        <f t="shared" si="60"/>
        <v/>
      </c>
      <c r="R112" s="197" t="str">
        <f t="shared" si="61"/>
        <v/>
      </c>
      <c r="S112" s="197" t="str">
        <f t="shared" si="62"/>
        <v/>
      </c>
      <c r="T112" s="197" t="str">
        <f t="shared" si="63"/>
        <v/>
      </c>
      <c r="U112" s="197" t="str">
        <f t="shared" si="64"/>
        <v/>
      </c>
      <c r="V112" s="200"/>
      <c r="W112" s="197" t="str">
        <f t="shared" si="28"/>
        <v/>
      </c>
      <c r="X112" s="198" t="str">
        <f t="shared" si="29"/>
        <v/>
      </c>
      <c r="Y112" s="197" t="str">
        <f t="shared" si="30"/>
        <v/>
      </c>
      <c r="Z112" s="197" t="str">
        <f t="shared" si="31"/>
        <v/>
      </c>
      <c r="AA112" s="197" t="str">
        <f t="shared" si="32"/>
        <v/>
      </c>
      <c r="AB112" s="197" t="str">
        <f t="shared" si="33"/>
        <v/>
      </c>
      <c r="AC112" s="200"/>
      <c r="AD112" s="197" t="str">
        <f t="shared" si="34"/>
        <v/>
      </c>
      <c r="AE112" s="197" t="str">
        <f t="shared" si="35"/>
        <v/>
      </c>
      <c r="AF112" s="198" t="str">
        <f t="shared" si="36"/>
        <v/>
      </c>
      <c r="AG112" s="197" t="str">
        <f t="shared" si="37"/>
        <v/>
      </c>
      <c r="AH112" s="197" t="str">
        <f t="shared" si="38"/>
        <v/>
      </c>
      <c r="AI112" s="197" t="str">
        <f t="shared" si="39"/>
        <v/>
      </c>
      <c r="AJ112" s="197" t="str">
        <f t="shared" si="40"/>
        <v/>
      </c>
      <c r="AL112" s="197" t="str">
        <f t="shared" si="41"/>
        <v/>
      </c>
      <c r="AM112" s="197" t="str">
        <f t="shared" si="41"/>
        <v/>
      </c>
      <c r="AN112" s="198" t="str">
        <f t="shared" si="42"/>
        <v/>
      </c>
      <c r="AO112" s="197" t="str">
        <f t="shared" si="43"/>
        <v/>
      </c>
      <c r="AP112" s="197" t="str">
        <f t="shared" si="44"/>
        <v/>
      </c>
      <c r="AQ112" s="197" t="str">
        <f t="shared" si="45"/>
        <v/>
      </c>
      <c r="AR112" s="197" t="str">
        <f t="shared" si="46"/>
        <v/>
      </c>
      <c r="AT112" s="200"/>
      <c r="AU112" s="200"/>
      <c r="AV112" s="201"/>
      <c r="AW112" s="200"/>
      <c r="AX112" s="200"/>
      <c r="AY112" s="200"/>
      <c r="AZ112" s="200"/>
    </row>
    <row r="113" spans="1:52" ht="15.75" customHeight="1" x14ac:dyDescent="0.25">
      <c r="A113" s="197"/>
      <c r="B113" s="197"/>
      <c r="C113" s="198"/>
      <c r="D113" s="197"/>
      <c r="E113" s="197"/>
      <c r="F113" s="197"/>
      <c r="G113" s="197"/>
      <c r="H113" s="200">
        <v>22</v>
      </c>
      <c r="I113" s="197" t="str">
        <f t="shared" si="65"/>
        <v/>
      </c>
      <c r="J113" s="198" t="str">
        <f>IF(J27="","",$I$3)</f>
        <v/>
      </c>
      <c r="K113" s="197" t="str">
        <f t="shared" si="66"/>
        <v/>
      </c>
      <c r="L113" s="197" t="str">
        <f t="shared" si="67"/>
        <v/>
      </c>
      <c r="M113" s="197" t="str">
        <f t="shared" si="68"/>
        <v/>
      </c>
      <c r="N113" s="197" t="str">
        <f t="shared" si="69"/>
        <v/>
      </c>
      <c r="O113" s="200"/>
      <c r="P113" s="197" t="str">
        <f t="shared" si="59"/>
        <v/>
      </c>
      <c r="Q113" s="198" t="str">
        <f t="shared" si="60"/>
        <v/>
      </c>
      <c r="R113" s="197" t="str">
        <f t="shared" si="61"/>
        <v/>
      </c>
      <c r="S113" s="197" t="str">
        <f t="shared" si="62"/>
        <v/>
      </c>
      <c r="T113" s="197" t="str">
        <f t="shared" si="63"/>
        <v/>
      </c>
      <c r="U113" s="197" t="str">
        <f t="shared" si="64"/>
        <v/>
      </c>
      <c r="V113" s="200"/>
      <c r="W113" s="197" t="str">
        <f t="shared" si="28"/>
        <v/>
      </c>
      <c r="X113" s="198" t="str">
        <f t="shared" si="29"/>
        <v/>
      </c>
      <c r="Y113" s="197" t="str">
        <f t="shared" si="30"/>
        <v/>
      </c>
      <c r="Z113" s="197" t="str">
        <f t="shared" si="31"/>
        <v/>
      </c>
      <c r="AA113" s="197" t="str">
        <f t="shared" si="32"/>
        <v/>
      </c>
      <c r="AB113" s="197" t="str">
        <f t="shared" si="33"/>
        <v/>
      </c>
      <c r="AC113" s="200"/>
      <c r="AD113" s="197" t="str">
        <f t="shared" si="34"/>
        <v/>
      </c>
      <c r="AE113" s="197" t="str">
        <f t="shared" si="35"/>
        <v/>
      </c>
      <c r="AF113" s="198" t="str">
        <f t="shared" si="36"/>
        <v/>
      </c>
      <c r="AG113" s="197" t="str">
        <f t="shared" si="37"/>
        <v/>
      </c>
      <c r="AH113" s="197" t="str">
        <f t="shared" si="38"/>
        <v/>
      </c>
      <c r="AI113" s="197" t="str">
        <f t="shared" si="39"/>
        <v/>
      </c>
      <c r="AJ113" s="197" t="str">
        <f t="shared" si="40"/>
        <v/>
      </c>
      <c r="AL113" s="197" t="str">
        <f t="shared" si="41"/>
        <v/>
      </c>
      <c r="AM113" s="197" t="str">
        <f t="shared" si="41"/>
        <v/>
      </c>
      <c r="AN113" s="198" t="str">
        <f t="shared" si="42"/>
        <v/>
      </c>
      <c r="AO113" s="197" t="str">
        <f t="shared" si="43"/>
        <v/>
      </c>
      <c r="AP113" s="197" t="str">
        <f t="shared" si="44"/>
        <v/>
      </c>
      <c r="AQ113" s="197" t="str">
        <f t="shared" si="45"/>
        <v/>
      </c>
      <c r="AR113" s="197" t="str">
        <f t="shared" si="46"/>
        <v/>
      </c>
      <c r="AT113" s="200"/>
      <c r="AU113" s="200"/>
      <c r="AV113" s="201"/>
      <c r="AW113" s="200"/>
      <c r="AX113" s="200"/>
      <c r="AY113" s="200"/>
      <c r="AZ113" s="200"/>
    </row>
    <row r="114" spans="1:52" ht="15.75" customHeight="1" x14ac:dyDescent="0.25">
      <c r="A114" s="197"/>
      <c r="B114" s="197"/>
      <c r="C114" s="198"/>
      <c r="D114" s="197"/>
      <c r="E114" s="197"/>
      <c r="F114" s="197"/>
      <c r="G114" s="197"/>
      <c r="H114" s="200">
        <v>23</v>
      </c>
      <c r="I114" s="197" t="e">
        <f>IF(#REF!="","",#REF!)</f>
        <v>#REF!</v>
      </c>
      <c r="J114" s="198" t="e">
        <f>IF(#REF!="","",$I$3)</f>
        <v>#REF!</v>
      </c>
      <c r="K114" s="197" t="e">
        <f>IF(#REF!="","",#REF!)</f>
        <v>#REF!</v>
      </c>
      <c r="L114" s="197" t="e">
        <f>IF(#REF!="","",#REF!)</f>
        <v>#REF!</v>
      </c>
      <c r="M114" s="197" t="e">
        <f>IF(#REF!="","",#REF!)</f>
        <v>#REF!</v>
      </c>
      <c r="N114" s="197" t="e">
        <f>IF(#REF!="","",#REF!)</f>
        <v>#REF!</v>
      </c>
      <c r="O114" s="200"/>
      <c r="P114" s="197" t="e">
        <f>IF(#REF!="","",#REF!)</f>
        <v>#REF!</v>
      </c>
      <c r="Q114" s="198" t="e">
        <f>IF(#REF!="","",$Q$3)</f>
        <v>#REF!</v>
      </c>
      <c r="R114" s="197" t="e">
        <f>IF(#REF!="","",#REF!)</f>
        <v>#REF!</v>
      </c>
      <c r="S114" s="197" t="e">
        <f>IF(#REF!="","",#REF!)</f>
        <v>#REF!</v>
      </c>
      <c r="T114" s="197" t="e">
        <f>IF(#REF!="","",#REF!)</f>
        <v>#REF!</v>
      </c>
      <c r="U114" s="197" t="e">
        <f>IF(#REF!="","",#REF!)</f>
        <v>#REF!</v>
      </c>
      <c r="V114" s="200"/>
      <c r="W114" s="197" t="e">
        <f>IF(#REF!="","",#REF!)</f>
        <v>#REF!</v>
      </c>
      <c r="X114" s="198" t="e">
        <f>IF(#REF!="","",$A$29)</f>
        <v>#REF!</v>
      </c>
      <c r="Y114" s="197" t="e">
        <f>IF(#REF!="","",#REF!)</f>
        <v>#REF!</v>
      </c>
      <c r="Z114" s="197" t="e">
        <f>IF(#REF!="","",#REF!)</f>
        <v>#REF!</v>
      </c>
      <c r="AA114" s="197" t="e">
        <f>IF(#REF!="","",#REF!)</f>
        <v>#REF!</v>
      </c>
      <c r="AB114" s="197" t="e">
        <f>IF(#REF!="","",#REF!)</f>
        <v>#REF!</v>
      </c>
      <c r="AC114" s="200"/>
      <c r="AD114" s="197" t="e">
        <f>IF(#REF!="","",#REF!)</f>
        <v>#REF!</v>
      </c>
      <c r="AE114" s="197" t="e">
        <f>IF(#REF!="","",#REF!)</f>
        <v>#REF!</v>
      </c>
      <c r="AF114" s="198" t="e">
        <f>IF(#REF!="","",$I$29)</f>
        <v>#REF!</v>
      </c>
      <c r="AG114" s="197" t="e">
        <f>IF(#REF!="","",#REF!)</f>
        <v>#REF!</v>
      </c>
      <c r="AH114" s="197" t="e">
        <f>IF(#REF!="","",#REF!)</f>
        <v>#REF!</v>
      </c>
      <c r="AI114" s="197" t="e">
        <f>IF(#REF!="","",#REF!)</f>
        <v>#REF!</v>
      </c>
      <c r="AJ114" s="197" t="e">
        <f>IF(#REF!="","",#REF!)</f>
        <v>#REF!</v>
      </c>
      <c r="AL114" s="197" t="e">
        <f>IF(#REF!="","",#REF!)</f>
        <v>#REF!</v>
      </c>
      <c r="AM114" s="197" t="e">
        <f>IF(#REF!="","",#REF!)</f>
        <v>#REF!</v>
      </c>
      <c r="AN114" s="198" t="e">
        <f>IF(#REF!="","",$Q$29)</f>
        <v>#REF!</v>
      </c>
      <c r="AO114" s="197" t="e">
        <f>IF(#REF!="","",#REF!)</f>
        <v>#REF!</v>
      </c>
      <c r="AP114" s="197" t="e">
        <f>IF(#REF!="","",#REF!)</f>
        <v>#REF!</v>
      </c>
      <c r="AQ114" s="197" t="e">
        <f>IF(#REF!="","",#REF!)</f>
        <v>#REF!</v>
      </c>
      <c r="AR114" s="197" t="e">
        <f>IF(#REF!="","",#REF!)</f>
        <v>#REF!</v>
      </c>
      <c r="AT114" s="200"/>
      <c r="AU114" s="200"/>
      <c r="AV114" s="201"/>
      <c r="AW114" s="200"/>
      <c r="AX114" s="200"/>
      <c r="AY114" s="200"/>
      <c r="AZ114" s="200"/>
    </row>
    <row r="115" spans="1:52" ht="15.75" customHeight="1" x14ac:dyDescent="0.25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N115" s="200"/>
      <c r="AO115" s="200"/>
      <c r="AP115" s="200"/>
    </row>
    <row r="116" spans="1:52" ht="15.75" customHeight="1" x14ac:dyDescent="0.25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N116" s="200"/>
      <c r="AO116" s="200"/>
      <c r="AP116" s="200"/>
    </row>
    <row r="117" spans="1:52" ht="15.75" customHeight="1" x14ac:dyDescent="0.25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N117" s="200"/>
      <c r="AO117" s="200"/>
      <c r="AP117" s="200"/>
    </row>
    <row r="118" spans="1:52" ht="15.75" customHeight="1" x14ac:dyDescent="0.25">
      <c r="A118" s="200">
        <f t="shared" ref="A118:A134" si="70">C5</f>
        <v>0</v>
      </c>
      <c r="B118" s="202">
        <f t="shared" ref="B118:B134" si="71">F5</f>
        <v>0</v>
      </c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N118" s="200"/>
      <c r="AO118" s="200"/>
      <c r="AP118" s="200"/>
    </row>
    <row r="119" spans="1:52" ht="15.75" customHeight="1" x14ac:dyDescent="0.25">
      <c r="A119" s="200">
        <f t="shared" si="70"/>
        <v>0</v>
      </c>
      <c r="B119" s="202">
        <f t="shared" si="71"/>
        <v>0</v>
      </c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N119" s="200"/>
      <c r="AO119" s="200"/>
      <c r="AP119" s="200"/>
    </row>
    <row r="120" spans="1:52" ht="15.75" customHeight="1" x14ac:dyDescent="0.25">
      <c r="A120" s="200">
        <f t="shared" si="70"/>
        <v>0</v>
      </c>
      <c r="B120" s="202">
        <f t="shared" si="71"/>
        <v>0</v>
      </c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N120" s="200"/>
      <c r="AO120" s="200"/>
      <c r="AP120" s="200"/>
    </row>
    <row r="121" spans="1:52" ht="15.75" customHeight="1" x14ac:dyDescent="0.25">
      <c r="A121" s="200">
        <f t="shared" si="70"/>
        <v>0</v>
      </c>
      <c r="B121" s="202">
        <f t="shared" si="71"/>
        <v>0</v>
      </c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N121" s="200"/>
      <c r="AO121" s="200"/>
      <c r="AP121" s="200"/>
    </row>
    <row r="122" spans="1:52" ht="15.75" customHeight="1" x14ac:dyDescent="0.25">
      <c r="A122" s="200">
        <f t="shared" si="70"/>
        <v>0</v>
      </c>
      <c r="B122" s="202">
        <f t="shared" si="71"/>
        <v>0</v>
      </c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N122" s="200"/>
      <c r="AO122" s="200"/>
      <c r="AP122" s="200"/>
    </row>
    <row r="123" spans="1:52" ht="15.75" customHeight="1" x14ac:dyDescent="0.25">
      <c r="A123" s="200">
        <f t="shared" si="70"/>
        <v>0</v>
      </c>
      <c r="B123" s="202">
        <f t="shared" si="71"/>
        <v>0</v>
      </c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N123" s="200"/>
      <c r="AO123" s="200"/>
      <c r="AP123" s="200"/>
    </row>
    <row r="124" spans="1:52" ht="15.75" customHeight="1" x14ac:dyDescent="0.25">
      <c r="A124" s="200">
        <f t="shared" si="70"/>
        <v>0</v>
      </c>
      <c r="B124" s="202">
        <f t="shared" si="71"/>
        <v>0</v>
      </c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N124" s="200"/>
      <c r="AO124" s="200"/>
      <c r="AP124" s="200"/>
    </row>
    <row r="125" spans="1:52" ht="15.75" customHeight="1" x14ac:dyDescent="0.25">
      <c r="A125" s="200">
        <f t="shared" si="70"/>
        <v>0</v>
      </c>
      <c r="B125" s="202">
        <f t="shared" si="71"/>
        <v>0</v>
      </c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N125" s="200"/>
      <c r="AO125" s="200"/>
      <c r="AP125" s="200"/>
    </row>
    <row r="126" spans="1:52" ht="15.75" customHeight="1" x14ac:dyDescent="0.25">
      <c r="A126" s="200">
        <f t="shared" si="70"/>
        <v>0</v>
      </c>
      <c r="B126" s="202">
        <f t="shared" si="71"/>
        <v>0</v>
      </c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N126" s="200"/>
      <c r="AO126" s="200"/>
      <c r="AP126" s="200"/>
    </row>
    <row r="127" spans="1:52" ht="15.75" customHeight="1" x14ac:dyDescent="0.25">
      <c r="A127" s="200">
        <f t="shared" si="70"/>
        <v>0</v>
      </c>
      <c r="B127" s="202">
        <f t="shared" si="71"/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N127" s="200"/>
      <c r="AO127" s="200"/>
      <c r="AP127" s="200"/>
    </row>
    <row r="128" spans="1:52" ht="15.75" customHeight="1" x14ac:dyDescent="0.25">
      <c r="A128" s="200">
        <f t="shared" si="70"/>
        <v>0</v>
      </c>
      <c r="B128" s="202">
        <f t="shared" si="71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N128" s="200"/>
      <c r="AO128" s="200"/>
      <c r="AP128" s="200"/>
    </row>
    <row r="129" spans="1:42" ht="15.75" customHeight="1" x14ac:dyDescent="0.25">
      <c r="A129" s="200">
        <f t="shared" si="70"/>
        <v>0</v>
      </c>
      <c r="B129" s="202">
        <f t="shared" si="71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N129" s="200"/>
      <c r="AO129" s="200"/>
      <c r="AP129" s="200"/>
    </row>
    <row r="130" spans="1:42" ht="15.75" customHeight="1" x14ac:dyDescent="0.25">
      <c r="A130" s="200">
        <f t="shared" si="70"/>
        <v>0</v>
      </c>
      <c r="B130" s="202">
        <f t="shared" si="71"/>
        <v>0</v>
      </c>
      <c r="AD130" s="200"/>
      <c r="AE130" s="200"/>
      <c r="AF130" s="200"/>
      <c r="AG130" s="200"/>
      <c r="AH130" s="200"/>
      <c r="AI130" s="200"/>
      <c r="AJ130" s="200"/>
      <c r="AN130" s="200"/>
      <c r="AO130" s="200"/>
      <c r="AP130" s="200"/>
    </row>
    <row r="131" spans="1:42" ht="15.75" customHeight="1" x14ac:dyDescent="0.25">
      <c r="A131" s="200">
        <f t="shared" si="70"/>
        <v>0</v>
      </c>
      <c r="B131" s="202">
        <f t="shared" si="71"/>
        <v>0</v>
      </c>
      <c r="AD131" s="200"/>
      <c r="AE131" s="200"/>
      <c r="AF131" s="200"/>
      <c r="AG131" s="200"/>
      <c r="AH131" s="200"/>
      <c r="AI131" s="200"/>
      <c r="AJ131" s="200"/>
      <c r="AN131" s="200"/>
      <c r="AO131" s="200"/>
      <c r="AP131" s="200"/>
    </row>
    <row r="132" spans="1:42" ht="15.75" customHeight="1" x14ac:dyDescent="0.25">
      <c r="A132" s="200">
        <f t="shared" si="70"/>
        <v>0</v>
      </c>
      <c r="B132" s="202">
        <f t="shared" si="71"/>
        <v>0</v>
      </c>
      <c r="AD132" s="200"/>
      <c r="AE132" s="200"/>
      <c r="AF132" s="200"/>
      <c r="AG132" s="200"/>
      <c r="AH132" s="200"/>
      <c r="AI132" s="200"/>
      <c r="AJ132" s="200"/>
      <c r="AN132" s="200"/>
      <c r="AO132" s="200"/>
      <c r="AP132" s="200"/>
    </row>
    <row r="133" spans="1:42" ht="15.75" customHeight="1" x14ac:dyDescent="0.25">
      <c r="A133" s="200">
        <f t="shared" si="70"/>
        <v>0</v>
      </c>
      <c r="B133" s="202">
        <f t="shared" si="71"/>
        <v>0</v>
      </c>
      <c r="AD133" s="200"/>
      <c r="AE133" s="200"/>
      <c r="AF133" s="200"/>
      <c r="AG133" s="200"/>
      <c r="AH133" s="200"/>
      <c r="AI133" s="200"/>
      <c r="AJ133" s="200"/>
      <c r="AN133" s="200"/>
      <c r="AO133" s="200"/>
      <c r="AP133" s="200"/>
    </row>
    <row r="134" spans="1:42" ht="15.75" customHeight="1" x14ac:dyDescent="0.25">
      <c r="A134" s="200">
        <f t="shared" si="70"/>
        <v>0</v>
      </c>
      <c r="B134" s="202">
        <f t="shared" si="71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N134" s="200"/>
      <c r="AO134" s="200"/>
      <c r="AP134" s="200"/>
    </row>
    <row r="135" spans="1:42" ht="15.75" customHeight="1" x14ac:dyDescent="0.25">
      <c r="A135" s="200" t="str">
        <f t="shared" ref="A135:A139" si="72">C23</f>
        <v>Material</v>
      </c>
      <c r="B135" s="202" t="str">
        <f t="shared" ref="B135:B139" si="73">F23</f>
        <v>Plan APT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N135" s="200"/>
      <c r="AO135" s="200"/>
      <c r="AP135" s="200"/>
    </row>
    <row r="136" spans="1:42" ht="15.75" customHeight="1" x14ac:dyDescent="0.25">
      <c r="A136" s="200">
        <f t="shared" si="72"/>
        <v>0</v>
      </c>
      <c r="B136" s="202">
        <f t="shared" si="73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N136" s="200"/>
      <c r="AO136" s="200"/>
      <c r="AP136" s="200"/>
    </row>
    <row r="137" spans="1:42" ht="15.75" customHeight="1" x14ac:dyDescent="0.25">
      <c r="A137" s="200">
        <f t="shared" si="72"/>
        <v>0</v>
      </c>
      <c r="B137" s="202">
        <f t="shared" si="73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N137" s="200"/>
      <c r="AO137" s="200"/>
      <c r="AP137" s="200"/>
    </row>
    <row r="138" spans="1:42" ht="15.75" customHeight="1" x14ac:dyDescent="0.25">
      <c r="A138" s="200">
        <f t="shared" si="72"/>
        <v>0</v>
      </c>
      <c r="B138" s="202">
        <f t="shared" si="73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N138" s="200"/>
      <c r="AO138" s="200"/>
      <c r="AP138" s="200"/>
    </row>
    <row r="139" spans="1:42" ht="15.75" customHeight="1" x14ac:dyDescent="0.25">
      <c r="A139" s="200">
        <f t="shared" si="72"/>
        <v>0</v>
      </c>
      <c r="B139" s="202">
        <f t="shared" si="73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N139" s="200"/>
      <c r="AO139" s="200"/>
      <c r="AP139" s="200"/>
    </row>
    <row r="140" spans="1:42" ht="15.75" customHeight="1" x14ac:dyDescent="0.25">
      <c r="A140" s="200" t="e">
        <f>#REF!</f>
        <v>#REF!</v>
      </c>
      <c r="B140" s="202" t="e">
        <f>#REF!</f>
        <v>#REF!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</row>
    <row r="141" spans="1:42" ht="15.75" customHeight="1" x14ac:dyDescent="0.25">
      <c r="A141" s="200">
        <f t="shared" ref="A141:A165" si="74">C28</f>
        <v>0</v>
      </c>
      <c r="B141" s="202">
        <f t="shared" ref="B141:B165" si="75">F28</f>
        <v>0</v>
      </c>
    </row>
    <row r="142" spans="1:42" ht="15.75" customHeight="1" x14ac:dyDescent="0.25">
      <c r="A142" s="200">
        <f t="shared" si="74"/>
        <v>0</v>
      </c>
      <c r="B142" s="202">
        <f t="shared" si="75"/>
        <v>0</v>
      </c>
    </row>
    <row r="143" spans="1:42" ht="15.75" customHeight="1" x14ac:dyDescent="0.25">
      <c r="A143" s="200" t="str">
        <f t="shared" si="74"/>
        <v>PU#</v>
      </c>
      <c r="B143" s="202" t="str">
        <f t="shared" si="75"/>
        <v>Comments</v>
      </c>
    </row>
    <row r="144" spans="1:42" ht="15.75" customHeight="1" x14ac:dyDescent="0.25">
      <c r="A144" s="200">
        <f t="shared" si="74"/>
        <v>0</v>
      </c>
      <c r="B144" s="202">
        <f t="shared" si="75"/>
        <v>0</v>
      </c>
    </row>
    <row r="145" spans="1:2" ht="15.75" customHeight="1" x14ac:dyDescent="0.25">
      <c r="A145" s="200">
        <f t="shared" si="74"/>
        <v>0</v>
      </c>
      <c r="B145" s="202">
        <f t="shared" si="75"/>
        <v>0</v>
      </c>
    </row>
    <row r="146" spans="1:2" ht="15.75" customHeight="1" x14ac:dyDescent="0.25">
      <c r="A146" s="200">
        <f t="shared" si="74"/>
        <v>0</v>
      </c>
      <c r="B146" s="202">
        <f t="shared" si="75"/>
        <v>0</v>
      </c>
    </row>
    <row r="147" spans="1:2" ht="15.75" customHeight="1" x14ac:dyDescent="0.25">
      <c r="A147" s="200">
        <f t="shared" si="74"/>
        <v>0</v>
      </c>
      <c r="B147" s="202">
        <f t="shared" si="75"/>
        <v>0</v>
      </c>
    </row>
    <row r="148" spans="1:2" ht="15.75" customHeight="1" x14ac:dyDescent="0.25">
      <c r="A148" s="200">
        <f t="shared" si="74"/>
        <v>0</v>
      </c>
      <c r="B148" s="202">
        <f t="shared" si="75"/>
        <v>0</v>
      </c>
    </row>
    <row r="149" spans="1:2" ht="15.75" customHeight="1" x14ac:dyDescent="0.25">
      <c r="A149" s="200">
        <f t="shared" si="74"/>
        <v>0</v>
      </c>
      <c r="B149" s="202">
        <f t="shared" si="75"/>
        <v>0</v>
      </c>
    </row>
    <row r="150" spans="1:2" ht="15.75" customHeight="1" x14ac:dyDescent="0.25">
      <c r="A150" s="200">
        <f t="shared" si="74"/>
        <v>0</v>
      </c>
      <c r="B150" s="202">
        <f t="shared" si="75"/>
        <v>0</v>
      </c>
    </row>
    <row r="151" spans="1:2" ht="15.75" customHeight="1" x14ac:dyDescent="0.25">
      <c r="A151" s="200">
        <f t="shared" si="74"/>
        <v>0</v>
      </c>
      <c r="B151" s="202">
        <f t="shared" si="75"/>
        <v>0</v>
      </c>
    </row>
    <row r="152" spans="1:2" ht="15.75" customHeight="1" x14ac:dyDescent="0.25">
      <c r="A152" s="200">
        <f t="shared" si="74"/>
        <v>0</v>
      </c>
      <c r="B152" s="202">
        <f t="shared" si="75"/>
        <v>0</v>
      </c>
    </row>
    <row r="153" spans="1:2" ht="15.75" customHeight="1" x14ac:dyDescent="0.25">
      <c r="A153" s="200">
        <f t="shared" si="74"/>
        <v>0</v>
      </c>
      <c r="B153" s="202">
        <f t="shared" si="75"/>
        <v>0</v>
      </c>
    </row>
    <row r="154" spans="1:2" ht="15.75" customHeight="1" x14ac:dyDescent="0.25">
      <c r="A154" s="200">
        <f t="shared" si="74"/>
        <v>0</v>
      </c>
      <c r="B154" s="202">
        <f t="shared" si="75"/>
        <v>0</v>
      </c>
    </row>
    <row r="155" spans="1:2" ht="15.75" customHeight="1" x14ac:dyDescent="0.25">
      <c r="A155" s="200">
        <f t="shared" si="74"/>
        <v>0</v>
      </c>
      <c r="B155" s="202">
        <f t="shared" si="75"/>
        <v>0</v>
      </c>
    </row>
    <row r="156" spans="1:2" ht="15.75" customHeight="1" x14ac:dyDescent="0.25">
      <c r="A156" s="200">
        <f t="shared" si="74"/>
        <v>0</v>
      </c>
      <c r="B156" s="202">
        <f t="shared" si="75"/>
        <v>0</v>
      </c>
    </row>
    <row r="157" spans="1:2" ht="15.75" customHeight="1" x14ac:dyDescent="0.25">
      <c r="A157" s="200">
        <f t="shared" si="74"/>
        <v>0</v>
      </c>
      <c r="B157" s="202">
        <f t="shared" si="75"/>
        <v>0</v>
      </c>
    </row>
    <row r="158" spans="1:2" ht="15.75" customHeight="1" x14ac:dyDescent="0.25">
      <c r="A158" s="200">
        <f t="shared" si="74"/>
        <v>0</v>
      </c>
      <c r="B158" s="202">
        <f t="shared" si="75"/>
        <v>0</v>
      </c>
    </row>
    <row r="159" spans="1:2" ht="15.75" customHeight="1" x14ac:dyDescent="0.25">
      <c r="A159" s="200">
        <f t="shared" si="74"/>
        <v>0</v>
      </c>
      <c r="B159" s="202">
        <f t="shared" si="75"/>
        <v>0</v>
      </c>
    </row>
    <row r="160" spans="1:2" ht="15.75" customHeight="1" x14ac:dyDescent="0.25">
      <c r="A160" s="200">
        <f t="shared" si="74"/>
        <v>0</v>
      </c>
      <c r="B160" s="202">
        <f t="shared" si="75"/>
        <v>0</v>
      </c>
    </row>
    <row r="161" spans="1:2" ht="15.75" customHeight="1" x14ac:dyDescent="0.25">
      <c r="A161" s="200">
        <f t="shared" si="74"/>
        <v>0</v>
      </c>
      <c r="B161" s="202">
        <f t="shared" si="75"/>
        <v>0</v>
      </c>
    </row>
    <row r="162" spans="1:2" ht="15.75" customHeight="1" x14ac:dyDescent="0.25">
      <c r="A162" s="200" t="str">
        <f t="shared" si="74"/>
        <v>Material</v>
      </c>
      <c r="B162" s="202" t="str">
        <f t="shared" si="75"/>
        <v>APT Time</v>
      </c>
    </row>
    <row r="163" spans="1:2" ht="15.75" customHeight="1" x14ac:dyDescent="0.25">
      <c r="A163" s="200">
        <f t="shared" si="74"/>
        <v>0</v>
      </c>
      <c r="B163" s="202">
        <f t="shared" si="75"/>
        <v>0</v>
      </c>
    </row>
    <row r="164" spans="1:2" ht="15.75" customHeight="1" x14ac:dyDescent="0.25">
      <c r="A164" s="200">
        <f t="shared" si="74"/>
        <v>0</v>
      </c>
      <c r="B164" s="202">
        <f t="shared" si="75"/>
        <v>0</v>
      </c>
    </row>
    <row r="165" spans="1:2" ht="15.75" customHeight="1" x14ac:dyDescent="0.25">
      <c r="A165" s="200">
        <f t="shared" si="74"/>
        <v>0</v>
      </c>
      <c r="B165" s="202">
        <f t="shared" si="75"/>
        <v>0</v>
      </c>
    </row>
    <row r="166" spans="1:2" ht="15.75" customHeight="1" x14ac:dyDescent="0.25">
      <c r="A166" s="200" t="e">
        <f>#REF!</f>
        <v>#REF!</v>
      </c>
      <c r="B166" s="202" t="e">
        <f>#REF!</f>
        <v>#REF!</v>
      </c>
    </row>
    <row r="167" spans="1:2" ht="15.75" customHeight="1" x14ac:dyDescent="0.25">
      <c r="A167" s="129">
        <f t="shared" ref="A167:A182" si="76">K5</f>
        <v>0</v>
      </c>
      <c r="B167" s="203">
        <f t="shared" ref="B167:B182" si="77">N5</f>
        <v>0</v>
      </c>
    </row>
    <row r="168" spans="1:2" ht="15.75" customHeight="1" x14ac:dyDescent="0.25">
      <c r="A168" s="129">
        <f t="shared" si="76"/>
        <v>0</v>
      </c>
      <c r="B168" s="203">
        <f t="shared" si="77"/>
        <v>0</v>
      </c>
    </row>
    <row r="169" spans="1:2" ht="15.75" customHeight="1" x14ac:dyDescent="0.25">
      <c r="A169" s="129">
        <f t="shared" si="76"/>
        <v>0</v>
      </c>
      <c r="B169" s="203">
        <f t="shared" si="77"/>
        <v>0</v>
      </c>
    </row>
    <row r="170" spans="1:2" ht="15.75" customHeight="1" x14ac:dyDescent="0.25">
      <c r="A170" s="129">
        <f t="shared" si="76"/>
        <v>0</v>
      </c>
      <c r="B170" s="203">
        <f t="shared" si="77"/>
        <v>0</v>
      </c>
    </row>
    <row r="171" spans="1:2" ht="15.75" customHeight="1" x14ac:dyDescent="0.25">
      <c r="A171" s="129">
        <f t="shared" si="76"/>
        <v>0</v>
      </c>
      <c r="B171" s="203">
        <f t="shared" si="77"/>
        <v>0</v>
      </c>
    </row>
    <row r="172" spans="1:2" ht="15.75" customHeight="1" x14ac:dyDescent="0.25">
      <c r="A172" s="129">
        <f t="shared" si="76"/>
        <v>0</v>
      </c>
      <c r="B172" s="203">
        <f t="shared" si="77"/>
        <v>0</v>
      </c>
    </row>
    <row r="173" spans="1:2" ht="15.75" customHeight="1" x14ac:dyDescent="0.25">
      <c r="A173" s="129">
        <f t="shared" si="76"/>
        <v>0</v>
      </c>
      <c r="B173" s="203">
        <f t="shared" si="77"/>
        <v>0</v>
      </c>
    </row>
    <row r="174" spans="1:2" ht="15.75" customHeight="1" x14ac:dyDescent="0.25">
      <c r="A174" s="129">
        <f t="shared" si="76"/>
        <v>0</v>
      </c>
      <c r="B174" s="203">
        <f t="shared" si="77"/>
        <v>0</v>
      </c>
    </row>
    <row r="175" spans="1:2" ht="15.75" customHeight="1" x14ac:dyDescent="0.25">
      <c r="A175" s="129">
        <f t="shared" si="76"/>
        <v>0</v>
      </c>
      <c r="B175" s="203">
        <f t="shared" si="77"/>
        <v>0</v>
      </c>
    </row>
    <row r="176" spans="1:2" ht="15.75" customHeight="1" x14ac:dyDescent="0.25">
      <c r="A176" s="129">
        <f t="shared" si="76"/>
        <v>0</v>
      </c>
      <c r="B176" s="203">
        <f t="shared" si="77"/>
        <v>0</v>
      </c>
    </row>
    <row r="177" spans="1:2" ht="15.75" customHeight="1" x14ac:dyDescent="0.25">
      <c r="A177" s="129">
        <f t="shared" si="76"/>
        <v>0</v>
      </c>
      <c r="B177" s="203">
        <f t="shared" si="77"/>
        <v>0</v>
      </c>
    </row>
    <row r="178" spans="1:2" ht="15.75" customHeight="1" x14ac:dyDescent="0.25">
      <c r="A178" s="129">
        <f t="shared" si="76"/>
        <v>0</v>
      </c>
      <c r="B178" s="203">
        <f t="shared" si="77"/>
        <v>0</v>
      </c>
    </row>
    <row r="179" spans="1:2" ht="15.75" customHeight="1" x14ac:dyDescent="0.25">
      <c r="A179" s="129">
        <f t="shared" si="76"/>
        <v>0</v>
      </c>
      <c r="B179" s="203">
        <f t="shared" si="77"/>
        <v>0</v>
      </c>
    </row>
    <row r="180" spans="1:2" ht="15.75" customHeight="1" x14ac:dyDescent="0.25">
      <c r="A180" s="129">
        <f t="shared" si="76"/>
        <v>0</v>
      </c>
      <c r="B180" s="203">
        <f t="shared" si="77"/>
        <v>0</v>
      </c>
    </row>
    <row r="181" spans="1:2" ht="15.75" customHeight="1" x14ac:dyDescent="0.25">
      <c r="A181" s="129">
        <f t="shared" si="76"/>
        <v>0</v>
      </c>
      <c r="B181" s="203">
        <f t="shared" si="77"/>
        <v>0</v>
      </c>
    </row>
    <row r="182" spans="1:2" ht="15.75" customHeight="1" x14ac:dyDescent="0.25">
      <c r="A182" s="129">
        <f t="shared" si="76"/>
        <v>0</v>
      </c>
      <c r="B182" s="203">
        <f t="shared" si="77"/>
        <v>0</v>
      </c>
    </row>
    <row r="183" spans="1:2" ht="15.75" customHeight="1" x14ac:dyDescent="0.25">
      <c r="A183" s="129">
        <f>K21</f>
        <v>0</v>
      </c>
      <c r="B183" s="203">
        <f>N21</f>
        <v>0</v>
      </c>
    </row>
    <row r="184" spans="1:2" ht="15.75" customHeight="1" x14ac:dyDescent="0.25">
      <c r="A184" s="129" t="str">
        <f>K23</f>
        <v>Material</v>
      </c>
      <c r="B184" s="203" t="str">
        <f>N23</f>
        <v>APT Time</v>
      </c>
    </row>
    <row r="185" spans="1:2" ht="15.75" customHeight="1" x14ac:dyDescent="0.25">
      <c r="A185" s="129">
        <f t="shared" ref="A185:A188" si="78">K24</f>
        <v>0</v>
      </c>
      <c r="B185" s="203">
        <f t="shared" ref="B185:B188" si="79">N24</f>
        <v>0</v>
      </c>
    </row>
    <row r="186" spans="1:2" ht="15.75" customHeight="1" x14ac:dyDescent="0.25">
      <c r="A186" s="129">
        <f t="shared" si="78"/>
        <v>0</v>
      </c>
      <c r="B186" s="203">
        <f t="shared" si="79"/>
        <v>0</v>
      </c>
    </row>
    <row r="187" spans="1:2" ht="15.75" customHeight="1" x14ac:dyDescent="0.25">
      <c r="A187" s="129">
        <f t="shared" si="78"/>
        <v>0</v>
      </c>
      <c r="B187" s="203">
        <f t="shared" si="79"/>
        <v>0</v>
      </c>
    </row>
    <row r="188" spans="1:2" ht="15.75" customHeight="1" x14ac:dyDescent="0.25">
      <c r="A188" s="129">
        <f t="shared" si="78"/>
        <v>0</v>
      </c>
      <c r="B188" s="203">
        <f t="shared" si="79"/>
        <v>0</v>
      </c>
    </row>
    <row r="189" spans="1:2" ht="15.75" customHeight="1" x14ac:dyDescent="0.25">
      <c r="A189" s="129" t="e">
        <f>#REF!</f>
        <v>#REF!</v>
      </c>
      <c r="B189" s="203" t="e">
        <f>#REF!</f>
        <v>#REF!</v>
      </c>
    </row>
    <row r="190" spans="1:2" ht="15.75" customHeight="1" x14ac:dyDescent="0.25">
      <c r="A190" s="129">
        <f t="shared" ref="A190:A214" si="80">K28</f>
        <v>0</v>
      </c>
      <c r="B190" s="203">
        <f t="shared" ref="B190:B214" si="81">N28</f>
        <v>0</v>
      </c>
    </row>
    <row r="191" spans="1:2" ht="15.75" customHeight="1" x14ac:dyDescent="0.25">
      <c r="A191" s="129">
        <f t="shared" si="80"/>
        <v>0</v>
      </c>
      <c r="B191" s="203">
        <f t="shared" si="81"/>
        <v>0</v>
      </c>
    </row>
    <row r="192" spans="1:2" ht="15.75" customHeight="1" x14ac:dyDescent="0.25">
      <c r="A192" s="129" t="str">
        <f t="shared" si="80"/>
        <v>PU#</v>
      </c>
      <c r="B192" s="203" t="str">
        <f t="shared" si="81"/>
        <v>Comments</v>
      </c>
    </row>
    <row r="193" spans="1:2" ht="15.75" customHeight="1" x14ac:dyDescent="0.25">
      <c r="A193" s="129">
        <f t="shared" si="80"/>
        <v>0</v>
      </c>
      <c r="B193" s="203">
        <f t="shared" si="81"/>
        <v>0</v>
      </c>
    </row>
    <row r="194" spans="1:2" ht="15.75" customHeight="1" x14ac:dyDescent="0.25">
      <c r="A194" s="129">
        <f t="shared" si="80"/>
        <v>0</v>
      </c>
      <c r="B194" s="203">
        <f t="shared" si="81"/>
        <v>0</v>
      </c>
    </row>
    <row r="195" spans="1:2" ht="15.75" customHeight="1" x14ac:dyDescent="0.25">
      <c r="A195" s="129">
        <f t="shared" si="80"/>
        <v>0</v>
      </c>
      <c r="B195" s="203">
        <f t="shared" si="81"/>
        <v>0</v>
      </c>
    </row>
    <row r="196" spans="1:2" ht="15.75" customHeight="1" x14ac:dyDescent="0.25">
      <c r="A196" s="129">
        <f t="shared" si="80"/>
        <v>0</v>
      </c>
      <c r="B196" s="203">
        <f t="shared" si="81"/>
        <v>0</v>
      </c>
    </row>
    <row r="197" spans="1:2" ht="15.75" customHeight="1" x14ac:dyDescent="0.25">
      <c r="A197" s="129">
        <f t="shared" si="80"/>
        <v>0</v>
      </c>
      <c r="B197" s="203">
        <f t="shared" si="81"/>
        <v>0</v>
      </c>
    </row>
    <row r="198" spans="1:2" ht="15.75" customHeight="1" x14ac:dyDescent="0.25">
      <c r="A198" s="129">
        <f t="shared" si="80"/>
        <v>0</v>
      </c>
      <c r="B198" s="203">
        <f t="shared" si="81"/>
        <v>0</v>
      </c>
    </row>
    <row r="199" spans="1:2" ht="15.75" customHeight="1" x14ac:dyDescent="0.25">
      <c r="A199" s="129">
        <f t="shared" si="80"/>
        <v>0</v>
      </c>
      <c r="B199" s="203">
        <f t="shared" si="81"/>
        <v>0</v>
      </c>
    </row>
    <row r="200" spans="1:2" ht="15.75" customHeight="1" x14ac:dyDescent="0.25">
      <c r="A200" s="129">
        <f t="shared" si="80"/>
        <v>0</v>
      </c>
      <c r="B200" s="203">
        <f t="shared" si="81"/>
        <v>0</v>
      </c>
    </row>
    <row r="201" spans="1:2" ht="15.75" customHeight="1" x14ac:dyDescent="0.25">
      <c r="A201" s="129">
        <f t="shared" si="80"/>
        <v>0</v>
      </c>
      <c r="B201" s="203">
        <f t="shared" si="81"/>
        <v>0</v>
      </c>
    </row>
    <row r="202" spans="1:2" ht="15.75" customHeight="1" x14ac:dyDescent="0.25">
      <c r="A202" s="129">
        <f t="shared" si="80"/>
        <v>0</v>
      </c>
      <c r="B202" s="203">
        <f t="shared" si="81"/>
        <v>0</v>
      </c>
    </row>
    <row r="203" spans="1:2" ht="15.75" customHeight="1" x14ac:dyDescent="0.25">
      <c r="A203" s="129">
        <f t="shared" si="80"/>
        <v>0</v>
      </c>
      <c r="B203" s="203">
        <f t="shared" si="81"/>
        <v>0</v>
      </c>
    </row>
    <row r="204" spans="1:2" ht="15.75" customHeight="1" x14ac:dyDescent="0.25">
      <c r="A204" s="129">
        <f t="shared" si="80"/>
        <v>0</v>
      </c>
      <c r="B204" s="203">
        <f t="shared" si="81"/>
        <v>0</v>
      </c>
    </row>
    <row r="205" spans="1:2" ht="15.75" customHeight="1" x14ac:dyDescent="0.25">
      <c r="A205" s="129">
        <f t="shared" si="80"/>
        <v>0</v>
      </c>
      <c r="B205" s="203">
        <f t="shared" si="81"/>
        <v>0</v>
      </c>
    </row>
    <row r="206" spans="1:2" ht="15.75" customHeight="1" x14ac:dyDescent="0.25">
      <c r="A206" s="129">
        <f t="shared" si="80"/>
        <v>0</v>
      </c>
      <c r="B206" s="203">
        <f t="shared" si="81"/>
        <v>0</v>
      </c>
    </row>
    <row r="207" spans="1:2" ht="15.75" customHeight="1" x14ac:dyDescent="0.25">
      <c r="A207" s="129">
        <f t="shared" si="80"/>
        <v>0</v>
      </c>
      <c r="B207" s="203">
        <f t="shared" si="81"/>
        <v>0</v>
      </c>
    </row>
    <row r="208" spans="1:2" ht="15.75" customHeight="1" x14ac:dyDescent="0.25">
      <c r="A208" s="129">
        <f t="shared" si="80"/>
        <v>0</v>
      </c>
      <c r="B208" s="203">
        <f t="shared" si="81"/>
        <v>0</v>
      </c>
    </row>
    <row r="209" spans="1:2" ht="15.75" customHeight="1" x14ac:dyDescent="0.25">
      <c r="A209" s="129">
        <f t="shared" si="80"/>
        <v>0</v>
      </c>
      <c r="B209" s="203">
        <f t="shared" si="81"/>
        <v>0</v>
      </c>
    </row>
    <row r="210" spans="1:2" ht="15.75" customHeight="1" x14ac:dyDescent="0.25">
      <c r="A210" s="129">
        <f t="shared" si="80"/>
        <v>0</v>
      </c>
      <c r="B210" s="203">
        <f t="shared" si="81"/>
        <v>0</v>
      </c>
    </row>
    <row r="211" spans="1:2" ht="15.75" customHeight="1" x14ac:dyDescent="0.25">
      <c r="A211" s="129" t="str">
        <f t="shared" si="80"/>
        <v>Material</v>
      </c>
      <c r="B211" s="203" t="str">
        <f t="shared" si="81"/>
        <v>Plan APT</v>
      </c>
    </row>
    <row r="212" spans="1:2" ht="15.75" customHeight="1" x14ac:dyDescent="0.25">
      <c r="A212" s="129">
        <f t="shared" si="80"/>
        <v>0</v>
      </c>
      <c r="B212" s="203">
        <f t="shared" si="81"/>
        <v>0</v>
      </c>
    </row>
    <row r="213" spans="1:2" ht="15.75" customHeight="1" x14ac:dyDescent="0.25">
      <c r="A213" s="129">
        <f t="shared" si="80"/>
        <v>0</v>
      </c>
      <c r="B213" s="203">
        <f t="shared" si="81"/>
        <v>0</v>
      </c>
    </row>
    <row r="214" spans="1:2" ht="15.75" customHeight="1" x14ac:dyDescent="0.25">
      <c r="A214" s="129">
        <f t="shared" si="80"/>
        <v>0</v>
      </c>
      <c r="B214" s="203">
        <f t="shared" si="81"/>
        <v>0</v>
      </c>
    </row>
    <row r="215" spans="1:2" ht="15.75" customHeight="1" x14ac:dyDescent="0.25">
      <c r="A215" s="129" t="e">
        <f>#REF!</f>
        <v>#REF!</v>
      </c>
      <c r="B215" s="203" t="e">
        <f>#REF!</f>
        <v>#REF!</v>
      </c>
    </row>
    <row r="216" spans="1:2" ht="15.75" customHeight="1" x14ac:dyDescent="0.25">
      <c r="A216" s="129">
        <f t="shared" ref="A216:A232" si="82">S5</f>
        <v>0</v>
      </c>
      <c r="B216" s="203">
        <f t="shared" ref="B216:B232" si="83">V5</f>
        <v>0</v>
      </c>
    </row>
    <row r="217" spans="1:2" ht="15.75" customHeight="1" x14ac:dyDescent="0.25">
      <c r="A217" s="129">
        <f t="shared" si="82"/>
        <v>0</v>
      </c>
      <c r="B217" s="203">
        <f t="shared" si="83"/>
        <v>0</v>
      </c>
    </row>
    <row r="218" spans="1:2" ht="15.75" customHeight="1" x14ac:dyDescent="0.25">
      <c r="A218" s="129">
        <f t="shared" si="82"/>
        <v>0</v>
      </c>
      <c r="B218" s="203">
        <f t="shared" si="83"/>
        <v>0</v>
      </c>
    </row>
    <row r="219" spans="1:2" ht="15.75" customHeight="1" x14ac:dyDescent="0.25">
      <c r="A219" s="129">
        <f t="shared" si="82"/>
        <v>0</v>
      </c>
      <c r="B219" s="203">
        <f t="shared" si="83"/>
        <v>0</v>
      </c>
    </row>
    <row r="220" spans="1:2" ht="15.75" customHeight="1" x14ac:dyDescent="0.25">
      <c r="A220" s="129">
        <f t="shared" si="82"/>
        <v>0</v>
      </c>
      <c r="B220" s="203">
        <f t="shared" si="83"/>
        <v>0</v>
      </c>
    </row>
    <row r="221" spans="1:2" ht="15.75" customHeight="1" x14ac:dyDescent="0.25">
      <c r="A221" s="129">
        <f t="shared" si="82"/>
        <v>0</v>
      </c>
      <c r="B221" s="203">
        <f t="shared" si="83"/>
        <v>0</v>
      </c>
    </row>
    <row r="222" spans="1:2" ht="15.75" customHeight="1" x14ac:dyDescent="0.25">
      <c r="A222" s="129">
        <f t="shared" si="82"/>
        <v>0</v>
      </c>
      <c r="B222" s="203">
        <f t="shared" si="83"/>
        <v>0</v>
      </c>
    </row>
    <row r="223" spans="1:2" ht="15.75" customHeight="1" x14ac:dyDescent="0.25">
      <c r="A223" s="129">
        <f t="shared" si="82"/>
        <v>0</v>
      </c>
      <c r="B223" s="203">
        <f t="shared" si="83"/>
        <v>0</v>
      </c>
    </row>
    <row r="224" spans="1:2" ht="15.75" customHeight="1" x14ac:dyDescent="0.25">
      <c r="A224" s="129">
        <f t="shared" si="82"/>
        <v>0</v>
      </c>
      <c r="B224" s="203">
        <f t="shared" si="83"/>
        <v>0</v>
      </c>
    </row>
    <row r="225" spans="1:2" ht="15.75" customHeight="1" x14ac:dyDescent="0.25">
      <c r="A225" s="129">
        <f t="shared" si="82"/>
        <v>0</v>
      </c>
      <c r="B225" s="203">
        <f t="shared" si="83"/>
        <v>0</v>
      </c>
    </row>
    <row r="226" spans="1:2" ht="15.75" customHeight="1" x14ac:dyDescent="0.25">
      <c r="A226" s="129">
        <f t="shared" si="82"/>
        <v>0</v>
      </c>
      <c r="B226" s="203">
        <f t="shared" si="83"/>
        <v>0</v>
      </c>
    </row>
    <row r="227" spans="1:2" ht="15.75" customHeight="1" x14ac:dyDescent="0.25">
      <c r="A227" s="129">
        <f t="shared" si="82"/>
        <v>0</v>
      </c>
      <c r="B227" s="203">
        <f t="shared" si="83"/>
        <v>0</v>
      </c>
    </row>
    <row r="228" spans="1:2" ht="15.75" customHeight="1" x14ac:dyDescent="0.25">
      <c r="A228" s="129">
        <f t="shared" si="82"/>
        <v>0</v>
      </c>
      <c r="B228" s="203">
        <f t="shared" si="83"/>
        <v>0</v>
      </c>
    </row>
    <row r="229" spans="1:2" ht="15.75" customHeight="1" x14ac:dyDescent="0.25">
      <c r="A229" s="129">
        <f t="shared" si="82"/>
        <v>0</v>
      </c>
      <c r="B229" s="203">
        <f t="shared" si="83"/>
        <v>0</v>
      </c>
    </row>
    <row r="230" spans="1:2" ht="15.75" customHeight="1" x14ac:dyDescent="0.25">
      <c r="A230" s="129">
        <f t="shared" si="82"/>
        <v>0</v>
      </c>
      <c r="B230" s="203">
        <f t="shared" si="83"/>
        <v>0</v>
      </c>
    </row>
    <row r="231" spans="1:2" ht="15.75" customHeight="1" x14ac:dyDescent="0.25">
      <c r="A231" s="129">
        <f t="shared" si="82"/>
        <v>0</v>
      </c>
      <c r="B231" s="203">
        <f t="shared" si="83"/>
        <v>0</v>
      </c>
    </row>
    <row r="232" spans="1:2" ht="15.75" customHeight="1" x14ac:dyDescent="0.25">
      <c r="A232" s="129">
        <f t="shared" si="82"/>
        <v>0</v>
      </c>
      <c r="B232" s="203">
        <f t="shared" si="83"/>
        <v>0</v>
      </c>
    </row>
    <row r="233" spans="1:2" ht="15.75" customHeight="1" x14ac:dyDescent="0.25">
      <c r="A233" s="129" t="str">
        <f t="shared" ref="A233:A237" si="84">S23</f>
        <v>Material</v>
      </c>
      <c r="B233" s="203" t="str">
        <f t="shared" ref="B233:B237" si="85">V23</f>
        <v>APT Time</v>
      </c>
    </row>
    <row r="234" spans="1:2" ht="15.75" customHeight="1" x14ac:dyDescent="0.25">
      <c r="A234" s="129">
        <f t="shared" si="84"/>
        <v>0</v>
      </c>
      <c r="B234" s="203">
        <f t="shared" si="85"/>
        <v>0</v>
      </c>
    </row>
    <row r="235" spans="1:2" ht="15.75" customHeight="1" x14ac:dyDescent="0.25">
      <c r="A235" s="129">
        <f t="shared" si="84"/>
        <v>0</v>
      </c>
      <c r="B235" s="203">
        <f t="shared" si="85"/>
        <v>0</v>
      </c>
    </row>
    <row r="236" spans="1:2" ht="15.75" customHeight="1" x14ac:dyDescent="0.25">
      <c r="A236" s="129">
        <f t="shared" si="84"/>
        <v>0</v>
      </c>
      <c r="B236" s="203">
        <f t="shared" si="85"/>
        <v>0</v>
      </c>
    </row>
    <row r="237" spans="1:2" ht="15.75" customHeight="1" x14ac:dyDescent="0.25">
      <c r="A237" s="129">
        <f t="shared" si="84"/>
        <v>0</v>
      </c>
      <c r="B237" s="203">
        <f t="shared" si="85"/>
        <v>0</v>
      </c>
    </row>
    <row r="238" spans="1:2" ht="15.75" customHeight="1" x14ac:dyDescent="0.25">
      <c r="A238" s="129" t="e">
        <f>#REF!</f>
        <v>#REF!</v>
      </c>
      <c r="B238" s="203" t="e">
        <f>#REF!</f>
        <v>#REF!</v>
      </c>
    </row>
    <row r="239" spans="1:2" ht="15.75" customHeight="1" x14ac:dyDescent="0.25">
      <c r="A239" s="129">
        <f t="shared" ref="A239:A263" si="86">S28</f>
        <v>0</v>
      </c>
      <c r="B239" s="203">
        <f t="shared" ref="B239:B263" si="87">V28</f>
        <v>0</v>
      </c>
    </row>
    <row r="240" spans="1:2" ht="15.75" customHeight="1" x14ac:dyDescent="0.25">
      <c r="A240" s="129">
        <f t="shared" si="86"/>
        <v>0</v>
      </c>
      <c r="B240" s="203">
        <f t="shared" si="87"/>
        <v>0</v>
      </c>
    </row>
    <row r="241" spans="1:2" ht="15.75" customHeight="1" x14ac:dyDescent="0.25">
      <c r="A241" s="129" t="str">
        <f t="shared" si="86"/>
        <v>PU#</v>
      </c>
      <c r="B241" s="203" t="str">
        <f t="shared" si="87"/>
        <v>Comments</v>
      </c>
    </row>
    <row r="242" spans="1:2" ht="15.75" customHeight="1" x14ac:dyDescent="0.25">
      <c r="A242" s="129">
        <f t="shared" si="86"/>
        <v>0</v>
      </c>
      <c r="B242" s="203">
        <f t="shared" si="87"/>
        <v>0</v>
      </c>
    </row>
    <row r="243" spans="1:2" ht="15.75" customHeight="1" x14ac:dyDescent="0.25">
      <c r="A243" s="129">
        <f t="shared" si="86"/>
        <v>0</v>
      </c>
      <c r="B243" s="203">
        <f t="shared" si="87"/>
        <v>0</v>
      </c>
    </row>
    <row r="244" spans="1:2" ht="15.75" customHeight="1" x14ac:dyDescent="0.25">
      <c r="A244" s="129">
        <f t="shared" si="86"/>
        <v>0</v>
      </c>
      <c r="B244" s="203">
        <f t="shared" si="87"/>
        <v>0</v>
      </c>
    </row>
    <row r="245" spans="1:2" ht="15.75" customHeight="1" x14ac:dyDescent="0.25">
      <c r="A245" s="129">
        <f t="shared" si="86"/>
        <v>0</v>
      </c>
      <c r="B245" s="203">
        <f t="shared" si="87"/>
        <v>0</v>
      </c>
    </row>
    <row r="246" spans="1:2" ht="15.75" customHeight="1" x14ac:dyDescent="0.25">
      <c r="A246" s="129">
        <f t="shared" si="86"/>
        <v>0</v>
      </c>
      <c r="B246" s="203">
        <f t="shared" si="87"/>
        <v>0</v>
      </c>
    </row>
    <row r="247" spans="1:2" ht="15.75" customHeight="1" x14ac:dyDescent="0.25">
      <c r="A247" s="129">
        <f t="shared" si="86"/>
        <v>0</v>
      </c>
      <c r="B247" s="203">
        <f t="shared" si="87"/>
        <v>0</v>
      </c>
    </row>
    <row r="248" spans="1:2" ht="15.75" customHeight="1" x14ac:dyDescent="0.25">
      <c r="A248" s="129">
        <f t="shared" si="86"/>
        <v>0</v>
      </c>
      <c r="B248" s="203">
        <f t="shared" si="87"/>
        <v>0</v>
      </c>
    </row>
    <row r="249" spans="1:2" ht="15.75" customHeight="1" x14ac:dyDescent="0.25">
      <c r="A249" s="129">
        <f t="shared" si="86"/>
        <v>0</v>
      </c>
      <c r="B249" s="203">
        <f t="shared" si="87"/>
        <v>0</v>
      </c>
    </row>
    <row r="250" spans="1:2" ht="15.75" customHeight="1" x14ac:dyDescent="0.25">
      <c r="A250" s="129">
        <f t="shared" si="86"/>
        <v>0</v>
      </c>
      <c r="B250" s="203">
        <f t="shared" si="87"/>
        <v>0</v>
      </c>
    </row>
    <row r="251" spans="1:2" ht="15.75" customHeight="1" x14ac:dyDescent="0.25">
      <c r="A251" s="129">
        <f t="shared" si="86"/>
        <v>0</v>
      </c>
      <c r="B251" s="203">
        <f t="shared" si="87"/>
        <v>0</v>
      </c>
    </row>
    <row r="252" spans="1:2" ht="15.75" customHeight="1" x14ac:dyDescent="0.25">
      <c r="A252" s="129">
        <f t="shared" si="86"/>
        <v>0</v>
      </c>
      <c r="B252" s="203">
        <f t="shared" si="87"/>
        <v>0</v>
      </c>
    </row>
    <row r="253" spans="1:2" ht="15.75" customHeight="1" x14ac:dyDescent="0.25">
      <c r="A253" s="129">
        <f t="shared" si="86"/>
        <v>0</v>
      </c>
      <c r="B253" s="203">
        <f t="shared" si="87"/>
        <v>0</v>
      </c>
    </row>
    <row r="254" spans="1:2" ht="15.75" customHeight="1" x14ac:dyDescent="0.25">
      <c r="A254" s="129">
        <f t="shared" si="86"/>
        <v>0</v>
      </c>
      <c r="B254" s="203">
        <f t="shared" si="87"/>
        <v>0</v>
      </c>
    </row>
    <row r="255" spans="1:2" ht="15.75" customHeight="1" x14ac:dyDescent="0.25">
      <c r="A255" s="129">
        <f t="shared" si="86"/>
        <v>0</v>
      </c>
      <c r="B255" s="203">
        <f t="shared" si="87"/>
        <v>0</v>
      </c>
    </row>
    <row r="256" spans="1:2" ht="15.75" customHeight="1" x14ac:dyDescent="0.25">
      <c r="A256" s="129">
        <f t="shared" si="86"/>
        <v>0</v>
      </c>
      <c r="B256" s="203">
        <f t="shared" si="87"/>
        <v>0</v>
      </c>
    </row>
    <row r="257" spans="1:2" ht="15.75" customHeight="1" x14ac:dyDescent="0.25">
      <c r="A257" s="129">
        <f t="shared" si="86"/>
        <v>0</v>
      </c>
      <c r="B257" s="203">
        <f t="shared" si="87"/>
        <v>0</v>
      </c>
    </row>
    <row r="258" spans="1:2" ht="15.75" customHeight="1" x14ac:dyDescent="0.25">
      <c r="A258" s="129">
        <f t="shared" si="86"/>
        <v>0</v>
      </c>
      <c r="B258" s="203">
        <f t="shared" si="87"/>
        <v>0</v>
      </c>
    </row>
    <row r="259" spans="1:2" ht="15.75" customHeight="1" x14ac:dyDescent="0.25">
      <c r="A259" s="129">
        <f t="shared" si="86"/>
        <v>0</v>
      </c>
      <c r="B259" s="203">
        <f t="shared" si="87"/>
        <v>0</v>
      </c>
    </row>
    <row r="260" spans="1:2" ht="15.75" customHeight="1" x14ac:dyDescent="0.25">
      <c r="A260" s="129" t="str">
        <f t="shared" si="86"/>
        <v>Material</v>
      </c>
      <c r="B260" s="203" t="str">
        <f t="shared" si="87"/>
        <v>Plan APT</v>
      </c>
    </row>
    <row r="261" spans="1:2" ht="15.75" customHeight="1" x14ac:dyDescent="0.25">
      <c r="A261" s="129">
        <f t="shared" si="86"/>
        <v>0</v>
      </c>
      <c r="B261" s="203">
        <f t="shared" si="87"/>
        <v>0</v>
      </c>
    </row>
    <row r="262" spans="1:2" ht="15.75" customHeight="1" x14ac:dyDescent="0.25">
      <c r="A262" s="129">
        <f t="shared" si="86"/>
        <v>0</v>
      </c>
      <c r="B262" s="203">
        <f t="shared" si="87"/>
        <v>0</v>
      </c>
    </row>
    <row r="263" spans="1:2" ht="15.75" customHeight="1" x14ac:dyDescent="0.25">
      <c r="A263" s="129">
        <f t="shared" si="86"/>
        <v>0</v>
      </c>
      <c r="B263" s="203">
        <f t="shared" si="87"/>
        <v>0</v>
      </c>
    </row>
    <row r="264" spans="1:2" ht="16.5" customHeight="1" x14ac:dyDescent="0.25">
      <c r="A264" s="129" t="e">
        <f>#REF!</f>
        <v>#REF!</v>
      </c>
      <c r="B264" s="203" t="e">
        <f>#REF!</f>
        <v>#REF!</v>
      </c>
    </row>
  </sheetData>
  <sheetProtection formatCells="0" formatColumns="0" formatRows="0"/>
  <mergeCells count="155">
    <mergeCell ref="G77:H77"/>
    <mergeCell ref="G76:H76"/>
    <mergeCell ref="G75:H75"/>
    <mergeCell ref="G79:H79"/>
    <mergeCell ref="G78:H78"/>
    <mergeCell ref="A1:B1"/>
    <mergeCell ref="A3:H3"/>
    <mergeCell ref="I3:P3"/>
    <mergeCell ref="Q3:X3"/>
    <mergeCell ref="A29:H29"/>
    <mergeCell ref="I29:P29"/>
    <mergeCell ref="Q29:X29"/>
    <mergeCell ref="N15:P15"/>
    <mergeCell ref="N16:P16"/>
    <mergeCell ref="N17:P17"/>
    <mergeCell ref="N18:P18"/>
    <mergeCell ref="N14:P14"/>
    <mergeCell ref="N4:P4"/>
    <mergeCell ref="N5:P5"/>
    <mergeCell ref="N6:P6"/>
    <mergeCell ref="N12:P12"/>
    <mergeCell ref="N13:P13"/>
    <mergeCell ref="O24:P24"/>
    <mergeCell ref="O25:P25"/>
    <mergeCell ref="Y29:AG29"/>
    <mergeCell ref="A54:H54"/>
    <mergeCell ref="K55:K61"/>
    <mergeCell ref="N55:N61"/>
    <mergeCell ref="P55:P61"/>
    <mergeCell ref="S55:S61"/>
    <mergeCell ref="K63:K69"/>
    <mergeCell ref="N63:N69"/>
    <mergeCell ref="P63:P69"/>
    <mergeCell ref="F33:H33"/>
    <mergeCell ref="F34:H34"/>
    <mergeCell ref="F35:H35"/>
    <mergeCell ref="F36:H36"/>
    <mergeCell ref="F37:H37"/>
    <mergeCell ref="F38:H38"/>
    <mergeCell ref="F32:H32"/>
    <mergeCell ref="F58:H58"/>
    <mergeCell ref="V40:X40"/>
    <mergeCell ref="V41:X41"/>
    <mergeCell ref="G50:H50"/>
    <mergeCell ref="G51:H51"/>
    <mergeCell ref="G52:H52"/>
    <mergeCell ref="F44:H44"/>
    <mergeCell ref="F45:H45"/>
    <mergeCell ref="V9:X9"/>
    <mergeCell ref="V10:X10"/>
    <mergeCell ref="V11:X11"/>
    <mergeCell ref="V12:X12"/>
    <mergeCell ref="V13:X13"/>
    <mergeCell ref="V20:X20"/>
    <mergeCell ref="V21:X21"/>
    <mergeCell ref="V22:X22"/>
    <mergeCell ref="S63:S69"/>
    <mergeCell ref="V45:X45"/>
    <mergeCell ref="V46:X46"/>
    <mergeCell ref="V47:X47"/>
    <mergeCell ref="V48:X48"/>
    <mergeCell ref="V32:X32"/>
    <mergeCell ref="V33:X33"/>
    <mergeCell ref="V34:X34"/>
    <mergeCell ref="V35:X35"/>
    <mergeCell ref="V36:X36"/>
    <mergeCell ref="V37:X37"/>
    <mergeCell ref="V38:X38"/>
    <mergeCell ref="V42:X42"/>
    <mergeCell ref="V44:X44"/>
    <mergeCell ref="V43:X43"/>
    <mergeCell ref="V39:X39"/>
    <mergeCell ref="V4:X4"/>
    <mergeCell ref="V5:X5"/>
    <mergeCell ref="V6:X6"/>
    <mergeCell ref="V7:X7"/>
    <mergeCell ref="V8:X8"/>
    <mergeCell ref="F13:H13"/>
    <mergeCell ref="F14:H14"/>
    <mergeCell ref="F15:H15"/>
    <mergeCell ref="V19:X19"/>
    <mergeCell ref="V14:X14"/>
    <mergeCell ref="V15:X15"/>
    <mergeCell ref="V16:X16"/>
    <mergeCell ref="V17:X17"/>
    <mergeCell ref="V18:X18"/>
    <mergeCell ref="N19:P19"/>
    <mergeCell ref="F16:H16"/>
    <mergeCell ref="F17:H17"/>
    <mergeCell ref="F18:H18"/>
    <mergeCell ref="F19:H19"/>
    <mergeCell ref="N7:P7"/>
    <mergeCell ref="N8:P8"/>
    <mergeCell ref="N9:P9"/>
    <mergeCell ref="N10:P10"/>
    <mergeCell ref="N11:P11"/>
    <mergeCell ref="F4:H4"/>
    <mergeCell ref="F5:H5"/>
    <mergeCell ref="F6:H6"/>
    <mergeCell ref="F7:H7"/>
    <mergeCell ref="F8:H8"/>
    <mergeCell ref="F9:H9"/>
    <mergeCell ref="F10:H10"/>
    <mergeCell ref="F11:H11"/>
    <mergeCell ref="F12:H12"/>
    <mergeCell ref="F20:H20"/>
    <mergeCell ref="F21:H21"/>
    <mergeCell ref="F22:H22"/>
    <mergeCell ref="O26:P26"/>
    <mergeCell ref="W23:X23"/>
    <mergeCell ref="N20:P20"/>
    <mergeCell ref="N21:P21"/>
    <mergeCell ref="N22:P22"/>
    <mergeCell ref="W24:X24"/>
    <mergeCell ref="W25:X25"/>
    <mergeCell ref="W26:X26"/>
    <mergeCell ref="G26:H26"/>
    <mergeCell ref="G27:H27"/>
    <mergeCell ref="F30:H30"/>
    <mergeCell ref="F31:H31"/>
    <mergeCell ref="V30:X30"/>
    <mergeCell ref="V31:X31"/>
    <mergeCell ref="G24:H24"/>
    <mergeCell ref="G25:H25"/>
    <mergeCell ref="W27:X27"/>
    <mergeCell ref="O27:P27"/>
    <mergeCell ref="F46:H46"/>
    <mergeCell ref="F47:H47"/>
    <mergeCell ref="F48:H48"/>
    <mergeCell ref="F39:H39"/>
    <mergeCell ref="F40:H40"/>
    <mergeCell ref="F41:H41"/>
    <mergeCell ref="F42:H42"/>
    <mergeCell ref="F43:H43"/>
    <mergeCell ref="F59:H59"/>
    <mergeCell ref="F60:H60"/>
    <mergeCell ref="F61:H61"/>
    <mergeCell ref="F62:H62"/>
    <mergeCell ref="A55:H55"/>
    <mergeCell ref="F56:H56"/>
    <mergeCell ref="F57:H57"/>
    <mergeCell ref="G53:H53"/>
    <mergeCell ref="G49:H49"/>
    <mergeCell ref="F73:H73"/>
    <mergeCell ref="F74:H74"/>
    <mergeCell ref="F68:H68"/>
    <mergeCell ref="F69:H69"/>
    <mergeCell ref="F70:H70"/>
    <mergeCell ref="F71:H71"/>
    <mergeCell ref="F72:H72"/>
    <mergeCell ref="F63:H63"/>
    <mergeCell ref="F64:H64"/>
    <mergeCell ref="F65:H65"/>
    <mergeCell ref="F66:H66"/>
    <mergeCell ref="F67:H67"/>
  </mergeCells>
  <conditionalFormatting sqref="AH53:AH90 Y29 I28 Q28 Q54 Y31:Y37 Y62:Y90 I54 Y41:Y42 A28 Y44:Y54 A80:A91 H80:H90 I72:I79 I81:I88 Q63:Q68 M56:M61 M63:M69 Q70:Q90">
    <cfRule type="cellIs" dxfId="1183" priority="471" operator="equal">
      <formula>"SLC"</formula>
    </cfRule>
  </conditionalFormatting>
  <conditionalFormatting sqref="AH53:AH90 Y29 I28 Q28 Q54 Y31:Y37 Y62:Y90 I54 Y41:Y42 A28 Y44:Y54 A80:A91 H80:H90 I72:I79 I81:I88 Q63:Q68 M56:M61 M63:M69 Q70:Q90">
    <cfRule type="cellIs" dxfId="1182" priority="467" operator="equal">
      <formula>"IDF"</formula>
    </cfRule>
    <cfRule type="cellIs" dxfId="1181" priority="468" operator="equal">
      <formula>"Costco"</formula>
    </cfRule>
    <cfRule type="cellIs" dxfId="1180" priority="469" operator="equal">
      <formula>"Gutzy"</formula>
    </cfRule>
    <cfRule type="cellIs" dxfId="1179" priority="470" operator="equal">
      <formula>"LCP"</formula>
    </cfRule>
  </conditionalFormatting>
  <conditionalFormatting sqref="Q54 Y31:Y37 Y62:Y90 I54 Y41:Y42 Y44:Y54 A80:A90 H80:H90 I72:I79 I81:I88 Q63:Q68 Q70:Q90">
    <cfRule type="cellIs" dxfId="1178" priority="466" operator="equal">
      <formula>"Receiving"</formula>
    </cfRule>
  </conditionalFormatting>
  <conditionalFormatting sqref="R56:R61 R64:R69 U56:U61 N55 S63 K55:K61 Q55:Q61">
    <cfRule type="cellIs" dxfId="1177" priority="465" operator="equal">
      <formula>"SLC"</formula>
    </cfRule>
  </conditionalFormatting>
  <conditionalFormatting sqref="R56:R61 R64:R69 U56:U61 N55 S63 K55:K61 Q55:Q61">
    <cfRule type="cellIs" dxfId="1176" priority="461" operator="equal">
      <formula>"IDF"</formula>
    </cfRule>
    <cfRule type="cellIs" dxfId="1175" priority="462" operator="equal">
      <formula>"Costco"</formula>
    </cfRule>
    <cfRule type="cellIs" dxfId="1174" priority="463" operator="equal">
      <formula>"Gutzy"</formula>
    </cfRule>
    <cfRule type="cellIs" dxfId="1173" priority="464" operator="equal">
      <formula>"LCP"</formula>
    </cfRule>
  </conditionalFormatting>
  <conditionalFormatting sqref="U64:U69">
    <cfRule type="cellIs" dxfId="1172" priority="455" operator="equal">
      <formula>"SLC"</formula>
    </cfRule>
  </conditionalFormatting>
  <conditionalFormatting sqref="U64:U69">
    <cfRule type="cellIs" dxfId="1171" priority="451" operator="equal">
      <formula>"IDF"</formula>
    </cfRule>
    <cfRule type="cellIs" dxfId="1170" priority="452" operator="equal">
      <formula>"Costco"</formula>
    </cfRule>
    <cfRule type="cellIs" dxfId="1169" priority="453" operator="equal">
      <formula>"Gutzy"</formula>
    </cfRule>
    <cfRule type="cellIs" dxfId="1168" priority="454" operator="equal">
      <formula>"LCP"</formula>
    </cfRule>
  </conditionalFormatting>
  <conditionalFormatting sqref="M63:M69 S63 K55:K61 Q55:Q61">
    <cfRule type="cellIs" dxfId="1167" priority="450" operator="equal">
      <formula>"Receiving"</formula>
    </cfRule>
  </conditionalFormatting>
  <conditionalFormatting sqref="Y43">
    <cfRule type="cellIs" dxfId="1166" priority="449" operator="equal">
      <formula>"SLC"</formula>
    </cfRule>
  </conditionalFormatting>
  <conditionalFormatting sqref="Y43">
    <cfRule type="cellIs" dxfId="1165" priority="445" operator="equal">
      <formula>"IDF"</formula>
    </cfRule>
    <cfRule type="cellIs" dxfId="1164" priority="446" operator="equal">
      <formula>"Costco"</formula>
    </cfRule>
    <cfRule type="cellIs" dxfId="1163" priority="447" operator="equal">
      <formula>"Gutzy"</formula>
    </cfRule>
    <cfRule type="cellIs" dxfId="1162" priority="448" operator="equal">
      <formula>"LCP"</formula>
    </cfRule>
  </conditionalFormatting>
  <conditionalFormatting sqref="Y43">
    <cfRule type="cellIs" dxfId="1161" priority="444" operator="equal">
      <formula>"Receiving"</formula>
    </cfRule>
  </conditionalFormatting>
  <conditionalFormatting sqref="Y38">
    <cfRule type="cellIs" dxfId="1160" priority="443" operator="equal">
      <formula>"SLC"</formula>
    </cfRule>
  </conditionalFormatting>
  <conditionalFormatting sqref="Y38">
    <cfRule type="cellIs" dxfId="1159" priority="439" operator="equal">
      <formula>"IDF"</formula>
    </cfRule>
    <cfRule type="cellIs" dxfId="1158" priority="440" operator="equal">
      <formula>"Costco"</formula>
    </cfRule>
    <cfRule type="cellIs" dxfId="1157" priority="441" operator="equal">
      <formula>"Gutzy"</formula>
    </cfRule>
    <cfRule type="cellIs" dxfId="1156" priority="442" operator="equal">
      <formula>"LCP"</formula>
    </cfRule>
  </conditionalFormatting>
  <conditionalFormatting sqref="Y38">
    <cfRule type="cellIs" dxfId="1155" priority="438" operator="equal">
      <formula>"Receiving"</formula>
    </cfRule>
  </conditionalFormatting>
  <conditionalFormatting sqref="Y39">
    <cfRule type="cellIs" dxfId="1154" priority="437" operator="equal">
      <formula>"SLC"</formula>
    </cfRule>
  </conditionalFormatting>
  <conditionalFormatting sqref="Y39">
    <cfRule type="cellIs" dxfId="1153" priority="433" operator="equal">
      <formula>"IDF"</formula>
    </cfRule>
    <cfRule type="cellIs" dxfId="1152" priority="434" operator="equal">
      <formula>"Costco"</formula>
    </cfRule>
    <cfRule type="cellIs" dxfId="1151" priority="435" operator="equal">
      <formula>"Gutzy"</formula>
    </cfRule>
    <cfRule type="cellIs" dxfId="1150" priority="436" operator="equal">
      <formula>"LCP"</formula>
    </cfRule>
  </conditionalFormatting>
  <conditionalFormatting sqref="Y39">
    <cfRule type="cellIs" dxfId="1149" priority="432" operator="equal">
      <formula>"Receiving"</formula>
    </cfRule>
  </conditionalFormatting>
  <conditionalFormatting sqref="Y40">
    <cfRule type="cellIs" dxfId="1148" priority="431" operator="equal">
      <formula>"SLC"</formula>
    </cfRule>
  </conditionalFormatting>
  <conditionalFormatting sqref="Y40">
    <cfRule type="cellIs" dxfId="1147" priority="427" operator="equal">
      <formula>"IDF"</formula>
    </cfRule>
    <cfRule type="cellIs" dxfId="1146" priority="428" operator="equal">
      <formula>"Costco"</formula>
    </cfRule>
    <cfRule type="cellIs" dxfId="1145" priority="429" operator="equal">
      <formula>"Gutzy"</formula>
    </cfRule>
    <cfRule type="cellIs" dxfId="1144" priority="430" operator="equal">
      <formula>"LCP"</formula>
    </cfRule>
  </conditionalFormatting>
  <conditionalFormatting sqref="Y40">
    <cfRule type="cellIs" dxfId="1143" priority="426" operator="equal">
      <formula>"Receiving"</formula>
    </cfRule>
  </conditionalFormatting>
  <conditionalFormatting sqref="W91">
    <cfRule type="cellIs" dxfId="1142" priority="415" operator="equal">
      <formula>"SLC"</formula>
    </cfRule>
  </conditionalFormatting>
  <conditionalFormatting sqref="W91">
    <cfRule type="cellIs" dxfId="1141" priority="411" operator="equal">
      <formula>"IDF"</formula>
    </cfRule>
    <cfRule type="cellIs" dxfId="1140" priority="412" operator="equal">
      <formula>"Costco"</formula>
    </cfRule>
    <cfRule type="cellIs" dxfId="1139" priority="413" operator="equal">
      <formula>"Gutzy"</formula>
    </cfRule>
    <cfRule type="cellIs" dxfId="1138" priority="414" operator="equal">
      <formula>"LCP"</formula>
    </cfRule>
  </conditionalFormatting>
  <conditionalFormatting sqref="AD91">
    <cfRule type="cellIs" dxfId="1137" priority="410" operator="equal">
      <formula>"SLC"</formula>
    </cfRule>
  </conditionalFormatting>
  <conditionalFormatting sqref="AD91">
    <cfRule type="cellIs" dxfId="1136" priority="406" operator="equal">
      <formula>"IDF"</formula>
    </cfRule>
    <cfRule type="cellIs" dxfId="1135" priority="407" operator="equal">
      <formula>"Costco"</formula>
    </cfRule>
    <cfRule type="cellIs" dxfId="1134" priority="408" operator="equal">
      <formula>"Gutzy"</formula>
    </cfRule>
    <cfRule type="cellIs" dxfId="1133" priority="409" operator="equal">
      <formula>"LCP"</formula>
    </cfRule>
  </conditionalFormatting>
  <conditionalFormatting sqref="AL91">
    <cfRule type="cellIs" dxfId="1132" priority="405" operator="equal">
      <formula>"SLC"</formula>
    </cfRule>
  </conditionalFormatting>
  <conditionalFormatting sqref="AL91">
    <cfRule type="cellIs" dxfId="1131" priority="401" operator="equal">
      <formula>"IDF"</formula>
    </cfRule>
    <cfRule type="cellIs" dxfId="1130" priority="402" operator="equal">
      <formula>"Costco"</formula>
    </cfRule>
    <cfRule type="cellIs" dxfId="1129" priority="403" operator="equal">
      <formula>"Gutzy"</formula>
    </cfRule>
    <cfRule type="cellIs" dxfId="1128" priority="404" operator="equal">
      <formula>"LCP"</formula>
    </cfRule>
  </conditionalFormatting>
  <conditionalFormatting sqref="AT91">
    <cfRule type="cellIs" dxfId="1127" priority="400" operator="equal">
      <formula>"SLC"</formula>
    </cfRule>
  </conditionalFormatting>
  <conditionalFormatting sqref="AT91">
    <cfRule type="cellIs" dxfId="1126" priority="396" operator="equal">
      <formula>"IDF"</formula>
    </cfRule>
    <cfRule type="cellIs" dxfId="1125" priority="397" operator="equal">
      <formula>"Costco"</formula>
    </cfRule>
    <cfRule type="cellIs" dxfId="1124" priority="398" operator="equal">
      <formula>"Gutzy"</formula>
    </cfRule>
    <cfRule type="cellIs" dxfId="1123" priority="399" operator="equal">
      <formula>"LCP"</formula>
    </cfRule>
  </conditionalFormatting>
  <conditionalFormatting sqref="I25">
    <cfRule type="cellIs" dxfId="1122" priority="389" operator="equal">
      <formula>"SLC"</formula>
    </cfRule>
  </conditionalFormatting>
  <conditionalFormatting sqref="I25">
    <cfRule type="cellIs" dxfId="1121" priority="385" operator="equal">
      <formula>"IDF"</formula>
    </cfRule>
    <cfRule type="cellIs" dxfId="1120" priority="386" operator="equal">
      <formula>"Costco"</formula>
    </cfRule>
    <cfRule type="cellIs" dxfId="1119" priority="387" operator="equal">
      <formula>"Gutzy"</formula>
    </cfRule>
    <cfRule type="cellIs" dxfId="1118" priority="388" operator="equal">
      <formula>"LCP"</formula>
    </cfRule>
  </conditionalFormatting>
  <conditionalFormatting sqref="I25">
    <cfRule type="cellIs" dxfId="1117" priority="384" operator="equal">
      <formula>"Receiving"</formula>
    </cfRule>
  </conditionalFormatting>
  <conditionalFormatting sqref="I80">
    <cfRule type="cellIs" dxfId="1116" priority="359" operator="equal">
      <formula>"SLC"</formula>
    </cfRule>
  </conditionalFormatting>
  <conditionalFormatting sqref="I80">
    <cfRule type="cellIs" dxfId="1115" priority="355" operator="equal">
      <formula>"IDF"</formula>
    </cfRule>
    <cfRule type="cellIs" dxfId="1114" priority="356" operator="equal">
      <formula>"Costco"</formula>
    </cfRule>
    <cfRule type="cellIs" dxfId="1113" priority="357" operator="equal">
      <formula>"Gutzy"</formula>
    </cfRule>
    <cfRule type="cellIs" dxfId="1112" priority="358" operator="equal">
      <formula>"LCP"</formula>
    </cfRule>
  </conditionalFormatting>
  <conditionalFormatting sqref="I80">
    <cfRule type="cellIs" dxfId="1111" priority="354" operator="equal">
      <formula>"Receiving"</formula>
    </cfRule>
  </conditionalFormatting>
  <conditionalFormatting sqref="I27">
    <cfRule type="cellIs" dxfId="1110" priority="353" operator="equal">
      <formula>"SLC"</formula>
    </cfRule>
  </conditionalFormatting>
  <conditionalFormatting sqref="I27">
    <cfRule type="cellIs" dxfId="1109" priority="349" operator="equal">
      <formula>"IDF"</formula>
    </cfRule>
    <cfRule type="cellIs" dxfId="1108" priority="350" operator="equal">
      <formula>"Costco"</formula>
    </cfRule>
    <cfRule type="cellIs" dxfId="1107" priority="351" operator="equal">
      <formula>"Gutzy"</formula>
    </cfRule>
    <cfRule type="cellIs" dxfId="1106" priority="352" operator="equal">
      <formula>"LCP"</formula>
    </cfRule>
  </conditionalFormatting>
  <conditionalFormatting sqref="I27">
    <cfRule type="cellIs" dxfId="1105" priority="348" operator="equal">
      <formula>"Receiving"</formula>
    </cfRule>
  </conditionalFormatting>
  <conditionalFormatting sqref="I25:I27">
    <cfRule type="cellIs" dxfId="1104" priority="347" operator="equal">
      <formula>"SLC"</formula>
    </cfRule>
  </conditionalFormatting>
  <conditionalFormatting sqref="I25:I27">
    <cfRule type="cellIs" dxfId="1103" priority="343" operator="equal">
      <formula>"IDF"</formula>
    </cfRule>
    <cfRule type="cellIs" dxfId="1102" priority="344" operator="equal">
      <formula>"Costco"</formula>
    </cfRule>
    <cfRule type="cellIs" dxfId="1101" priority="345" operator="equal">
      <formula>"Gutzy"</formula>
    </cfRule>
    <cfRule type="cellIs" dxfId="1100" priority="346" operator="equal">
      <formula>"LCP"</formula>
    </cfRule>
  </conditionalFormatting>
  <conditionalFormatting sqref="I25:I27">
    <cfRule type="cellIs" dxfId="1099" priority="342" operator="equal">
      <formula>"Receiving"</formula>
    </cfRule>
  </conditionalFormatting>
  <conditionalFormatting sqref="I5:I16">
    <cfRule type="cellIs" dxfId="1098" priority="293" operator="equal">
      <formula>"SLC"</formula>
    </cfRule>
  </conditionalFormatting>
  <conditionalFormatting sqref="I5:I16">
    <cfRule type="cellIs" dxfId="1097" priority="289" operator="equal">
      <formula>"IDF"</formula>
    </cfRule>
    <cfRule type="cellIs" dxfId="1096" priority="290" operator="equal">
      <formula>"Costco"</formula>
    </cfRule>
    <cfRule type="cellIs" dxfId="1095" priority="291" operator="equal">
      <formula>"Gutzy"</formula>
    </cfRule>
    <cfRule type="cellIs" dxfId="1094" priority="292" operator="equal">
      <formula>"LCP"</formula>
    </cfRule>
  </conditionalFormatting>
  <conditionalFormatting sqref="I5:I16">
    <cfRule type="cellIs" dxfId="1093" priority="288" operator="equal">
      <formula>"Receiving"</formula>
    </cfRule>
  </conditionalFormatting>
  <conditionalFormatting sqref="I17:I22">
    <cfRule type="cellIs" dxfId="1092" priority="287" operator="equal">
      <formula>"SLC"</formula>
    </cfRule>
  </conditionalFormatting>
  <conditionalFormatting sqref="I17:I22">
    <cfRule type="cellIs" dxfId="1091" priority="283" operator="equal">
      <formula>"IDF"</formula>
    </cfRule>
    <cfRule type="cellIs" dxfId="1090" priority="284" operator="equal">
      <formula>"Costco"</formula>
    </cfRule>
    <cfRule type="cellIs" dxfId="1089" priority="285" operator="equal">
      <formula>"Gutzy"</formula>
    </cfRule>
    <cfRule type="cellIs" dxfId="1088" priority="286" operator="equal">
      <formula>"LCP"</formula>
    </cfRule>
  </conditionalFormatting>
  <conditionalFormatting sqref="I17:I22">
    <cfRule type="cellIs" dxfId="1087" priority="282" operator="equal">
      <formula>"Receiving"</formula>
    </cfRule>
  </conditionalFormatting>
  <conditionalFormatting sqref="A54">
    <cfRule type="cellIs" dxfId="1086" priority="185" operator="equal">
      <formula>"SLC"</formula>
    </cfRule>
  </conditionalFormatting>
  <conditionalFormatting sqref="A54">
    <cfRule type="cellIs" dxfId="1085" priority="181" operator="equal">
      <formula>"IDF"</formula>
    </cfRule>
    <cfRule type="cellIs" dxfId="1084" priority="182" operator="equal">
      <formula>"Costco"</formula>
    </cfRule>
    <cfRule type="cellIs" dxfId="1083" priority="183" operator="equal">
      <formula>"Gutzy"</formula>
    </cfRule>
    <cfRule type="cellIs" dxfId="1082" priority="184" operator="equal">
      <formula>"LCP"</formula>
    </cfRule>
  </conditionalFormatting>
  <conditionalFormatting sqref="Q25">
    <cfRule type="cellIs" dxfId="1081" priority="180" operator="equal">
      <formula>"SLC"</formula>
    </cfRule>
  </conditionalFormatting>
  <conditionalFormatting sqref="Q25">
    <cfRule type="cellIs" dxfId="1080" priority="176" operator="equal">
      <formula>"IDF"</formula>
    </cfRule>
    <cfRule type="cellIs" dxfId="1079" priority="177" operator="equal">
      <formula>"Costco"</formula>
    </cfRule>
    <cfRule type="cellIs" dxfId="1078" priority="178" operator="equal">
      <formula>"Gutzy"</formula>
    </cfRule>
    <cfRule type="cellIs" dxfId="1077" priority="179" operator="equal">
      <formula>"LCP"</formula>
    </cfRule>
  </conditionalFormatting>
  <conditionalFormatting sqref="Q25">
    <cfRule type="cellIs" dxfId="1076" priority="175" operator="equal">
      <formula>"Receiving"</formula>
    </cfRule>
  </conditionalFormatting>
  <conditionalFormatting sqref="Q27">
    <cfRule type="cellIs" dxfId="1075" priority="174" operator="equal">
      <formula>"SLC"</formula>
    </cfRule>
  </conditionalFormatting>
  <conditionalFormatting sqref="Q27">
    <cfRule type="cellIs" dxfId="1074" priority="170" operator="equal">
      <formula>"IDF"</formula>
    </cfRule>
    <cfRule type="cellIs" dxfId="1073" priority="171" operator="equal">
      <formula>"Costco"</formula>
    </cfRule>
    <cfRule type="cellIs" dxfId="1072" priority="172" operator="equal">
      <formula>"Gutzy"</formula>
    </cfRule>
    <cfRule type="cellIs" dxfId="1071" priority="173" operator="equal">
      <formula>"LCP"</formula>
    </cfRule>
  </conditionalFormatting>
  <conditionalFormatting sqref="Q27">
    <cfRule type="cellIs" dxfId="1070" priority="169" operator="equal">
      <formula>"Receiving"</formula>
    </cfRule>
  </conditionalFormatting>
  <conditionalFormatting sqref="Q25:Q27">
    <cfRule type="cellIs" dxfId="1069" priority="168" operator="equal">
      <formula>"SLC"</formula>
    </cfRule>
  </conditionalFormatting>
  <conditionalFormatting sqref="Q25:Q27">
    <cfRule type="cellIs" dxfId="1068" priority="164" operator="equal">
      <formula>"IDF"</formula>
    </cfRule>
    <cfRule type="cellIs" dxfId="1067" priority="165" operator="equal">
      <formula>"Costco"</formula>
    </cfRule>
    <cfRule type="cellIs" dxfId="1066" priority="166" operator="equal">
      <formula>"Gutzy"</formula>
    </cfRule>
    <cfRule type="cellIs" dxfId="1065" priority="167" operator="equal">
      <formula>"LCP"</formula>
    </cfRule>
  </conditionalFormatting>
  <conditionalFormatting sqref="Q25:Q27">
    <cfRule type="cellIs" dxfId="1064" priority="163" operator="equal">
      <formula>"Receiving"</formula>
    </cfRule>
  </conditionalFormatting>
  <conditionalFormatting sqref="Q5:Q16">
    <cfRule type="cellIs" dxfId="1063" priority="162" operator="equal">
      <formula>"SLC"</formula>
    </cfRule>
  </conditionalFormatting>
  <conditionalFormatting sqref="Q5:Q16">
    <cfRule type="cellIs" dxfId="1062" priority="158" operator="equal">
      <formula>"IDF"</formula>
    </cfRule>
    <cfRule type="cellIs" dxfId="1061" priority="159" operator="equal">
      <formula>"Costco"</formula>
    </cfRule>
    <cfRule type="cellIs" dxfId="1060" priority="160" operator="equal">
      <formula>"Gutzy"</formula>
    </cfRule>
    <cfRule type="cellIs" dxfId="1059" priority="161" operator="equal">
      <formula>"LCP"</formula>
    </cfRule>
  </conditionalFormatting>
  <conditionalFormatting sqref="Q5:Q16">
    <cfRule type="cellIs" dxfId="1058" priority="157" operator="equal">
      <formula>"Receiving"</formula>
    </cfRule>
  </conditionalFormatting>
  <conditionalFormatting sqref="Q17:Q22">
    <cfRule type="cellIs" dxfId="1057" priority="156" operator="equal">
      <formula>"SLC"</formula>
    </cfRule>
  </conditionalFormatting>
  <conditionalFormatting sqref="Q17:Q22">
    <cfRule type="cellIs" dxfId="1056" priority="152" operator="equal">
      <formula>"IDF"</formula>
    </cfRule>
    <cfRule type="cellIs" dxfId="1055" priority="153" operator="equal">
      <formula>"Costco"</formula>
    </cfRule>
    <cfRule type="cellIs" dxfId="1054" priority="154" operator="equal">
      <formula>"Gutzy"</formula>
    </cfRule>
    <cfRule type="cellIs" dxfId="1053" priority="155" operator="equal">
      <formula>"LCP"</formula>
    </cfRule>
  </conditionalFormatting>
  <conditionalFormatting sqref="Q17:Q22">
    <cfRule type="cellIs" dxfId="1052" priority="151" operator="equal">
      <formula>"Receiving"</formula>
    </cfRule>
  </conditionalFormatting>
  <conditionalFormatting sqref="A25">
    <cfRule type="cellIs" dxfId="1051" priority="150" operator="equal">
      <formula>"SLC"</formula>
    </cfRule>
  </conditionalFormatting>
  <conditionalFormatting sqref="A25">
    <cfRule type="cellIs" dxfId="1050" priority="146" operator="equal">
      <formula>"IDF"</formula>
    </cfRule>
    <cfRule type="cellIs" dxfId="1049" priority="147" operator="equal">
      <formula>"Costco"</formula>
    </cfRule>
    <cfRule type="cellIs" dxfId="1048" priority="148" operator="equal">
      <formula>"Gutzy"</formula>
    </cfRule>
    <cfRule type="cellIs" dxfId="1047" priority="149" operator="equal">
      <formula>"LCP"</formula>
    </cfRule>
  </conditionalFormatting>
  <conditionalFormatting sqref="A25">
    <cfRule type="cellIs" dxfId="1046" priority="145" operator="equal">
      <formula>"Receiving"</formula>
    </cfRule>
  </conditionalFormatting>
  <conditionalFormatting sqref="A27">
    <cfRule type="cellIs" dxfId="1045" priority="144" operator="equal">
      <formula>"SLC"</formula>
    </cfRule>
  </conditionalFormatting>
  <conditionalFormatting sqref="A27">
    <cfRule type="cellIs" dxfId="1044" priority="140" operator="equal">
      <formula>"IDF"</formula>
    </cfRule>
    <cfRule type="cellIs" dxfId="1043" priority="141" operator="equal">
      <formula>"Costco"</formula>
    </cfRule>
    <cfRule type="cellIs" dxfId="1042" priority="142" operator="equal">
      <formula>"Gutzy"</formula>
    </cfRule>
    <cfRule type="cellIs" dxfId="1041" priority="143" operator="equal">
      <formula>"LCP"</formula>
    </cfRule>
  </conditionalFormatting>
  <conditionalFormatting sqref="A27">
    <cfRule type="cellIs" dxfId="1040" priority="139" operator="equal">
      <formula>"Receiving"</formula>
    </cfRule>
  </conditionalFormatting>
  <conditionalFormatting sqref="A25:A27">
    <cfRule type="cellIs" dxfId="1039" priority="138" operator="equal">
      <formula>"SLC"</formula>
    </cfRule>
  </conditionalFormatting>
  <conditionalFormatting sqref="A25:A27">
    <cfRule type="cellIs" dxfId="1038" priority="134" operator="equal">
      <formula>"IDF"</formula>
    </cfRule>
    <cfRule type="cellIs" dxfId="1037" priority="135" operator="equal">
      <formula>"Costco"</formula>
    </cfRule>
    <cfRule type="cellIs" dxfId="1036" priority="136" operator="equal">
      <formula>"Gutzy"</formula>
    </cfRule>
    <cfRule type="cellIs" dxfId="1035" priority="137" operator="equal">
      <formula>"LCP"</formula>
    </cfRule>
  </conditionalFormatting>
  <conditionalFormatting sqref="A25:A27">
    <cfRule type="cellIs" dxfId="1034" priority="133" operator="equal">
      <formula>"Receiving"</formula>
    </cfRule>
  </conditionalFormatting>
  <conditionalFormatting sqref="A5:A16">
    <cfRule type="cellIs" dxfId="1033" priority="132" operator="equal">
      <formula>"SLC"</formula>
    </cfRule>
  </conditionalFormatting>
  <conditionalFormatting sqref="A5:A16">
    <cfRule type="cellIs" dxfId="1032" priority="128" operator="equal">
      <formula>"IDF"</formula>
    </cfRule>
    <cfRule type="cellIs" dxfId="1031" priority="129" operator="equal">
      <formula>"Costco"</formula>
    </cfRule>
    <cfRule type="cellIs" dxfId="1030" priority="130" operator="equal">
      <formula>"Gutzy"</formula>
    </cfRule>
    <cfRule type="cellIs" dxfId="1029" priority="131" operator="equal">
      <formula>"LCP"</formula>
    </cfRule>
  </conditionalFormatting>
  <conditionalFormatting sqref="A5:A16">
    <cfRule type="cellIs" dxfId="1028" priority="127" operator="equal">
      <formula>"Receiving"</formula>
    </cfRule>
  </conditionalFormatting>
  <conditionalFormatting sqref="A17:A22">
    <cfRule type="cellIs" dxfId="1027" priority="126" operator="equal">
      <formula>"SLC"</formula>
    </cfRule>
  </conditionalFormatting>
  <conditionalFormatting sqref="A17:A22">
    <cfRule type="cellIs" dxfId="1026" priority="122" operator="equal">
      <formula>"IDF"</formula>
    </cfRule>
    <cfRule type="cellIs" dxfId="1025" priority="123" operator="equal">
      <formula>"Costco"</formula>
    </cfRule>
    <cfRule type="cellIs" dxfId="1024" priority="124" operator="equal">
      <formula>"Gutzy"</formula>
    </cfRule>
    <cfRule type="cellIs" dxfId="1023" priority="125" operator="equal">
      <formula>"LCP"</formula>
    </cfRule>
  </conditionalFormatting>
  <conditionalFormatting sqref="A17:A22">
    <cfRule type="cellIs" dxfId="1022" priority="121" operator="equal">
      <formula>"Receiving"</formula>
    </cfRule>
  </conditionalFormatting>
  <conditionalFormatting sqref="A51">
    <cfRule type="cellIs" dxfId="1021" priority="120" operator="equal">
      <formula>"SLC"</formula>
    </cfRule>
  </conditionalFormatting>
  <conditionalFormatting sqref="A51">
    <cfRule type="cellIs" dxfId="1020" priority="116" operator="equal">
      <formula>"IDF"</formula>
    </cfRule>
    <cfRule type="cellIs" dxfId="1019" priority="117" operator="equal">
      <formula>"Costco"</formula>
    </cfRule>
    <cfRule type="cellIs" dxfId="1018" priority="118" operator="equal">
      <formula>"Gutzy"</formula>
    </cfRule>
    <cfRule type="cellIs" dxfId="1017" priority="119" operator="equal">
      <formula>"LCP"</formula>
    </cfRule>
  </conditionalFormatting>
  <conditionalFormatting sqref="A51">
    <cfRule type="cellIs" dxfId="1016" priority="115" operator="equal">
      <formula>"Receiving"</formula>
    </cfRule>
  </conditionalFormatting>
  <conditionalFormatting sqref="A53">
    <cfRule type="cellIs" dxfId="1015" priority="114" operator="equal">
      <formula>"SLC"</formula>
    </cfRule>
  </conditionalFormatting>
  <conditionalFormatting sqref="A53">
    <cfRule type="cellIs" dxfId="1014" priority="110" operator="equal">
      <formula>"IDF"</formula>
    </cfRule>
    <cfRule type="cellIs" dxfId="1013" priority="111" operator="equal">
      <formula>"Costco"</formula>
    </cfRule>
    <cfRule type="cellIs" dxfId="1012" priority="112" operator="equal">
      <formula>"Gutzy"</formula>
    </cfRule>
    <cfRule type="cellIs" dxfId="1011" priority="113" operator="equal">
      <formula>"LCP"</formula>
    </cfRule>
  </conditionalFormatting>
  <conditionalFormatting sqref="A53">
    <cfRule type="cellIs" dxfId="1010" priority="109" operator="equal">
      <formula>"Receiving"</formula>
    </cfRule>
  </conditionalFormatting>
  <conditionalFormatting sqref="A51:A53">
    <cfRule type="cellIs" dxfId="1009" priority="108" operator="equal">
      <formula>"SLC"</formula>
    </cfRule>
  </conditionalFormatting>
  <conditionalFormatting sqref="A51:A53">
    <cfRule type="cellIs" dxfId="1008" priority="104" operator="equal">
      <formula>"IDF"</formula>
    </cfRule>
    <cfRule type="cellIs" dxfId="1007" priority="105" operator="equal">
      <formula>"Costco"</formula>
    </cfRule>
    <cfRule type="cellIs" dxfId="1006" priority="106" operator="equal">
      <formula>"Gutzy"</formula>
    </cfRule>
    <cfRule type="cellIs" dxfId="1005" priority="107" operator="equal">
      <formula>"LCP"</formula>
    </cfRule>
  </conditionalFormatting>
  <conditionalFormatting sqref="A51:A53">
    <cfRule type="cellIs" dxfId="1004" priority="103" operator="equal">
      <formula>"Receiving"</formula>
    </cfRule>
  </conditionalFormatting>
  <conditionalFormatting sqref="A31:A42">
    <cfRule type="cellIs" dxfId="1003" priority="102" operator="equal">
      <formula>"SLC"</formula>
    </cfRule>
  </conditionalFormatting>
  <conditionalFormatting sqref="A31:A42">
    <cfRule type="cellIs" dxfId="1002" priority="98" operator="equal">
      <formula>"IDF"</formula>
    </cfRule>
    <cfRule type="cellIs" dxfId="1001" priority="99" operator="equal">
      <formula>"Costco"</formula>
    </cfRule>
    <cfRule type="cellIs" dxfId="1000" priority="100" operator="equal">
      <formula>"Gutzy"</formula>
    </cfRule>
    <cfRule type="cellIs" dxfId="999" priority="101" operator="equal">
      <formula>"LCP"</formula>
    </cfRule>
  </conditionalFormatting>
  <conditionalFormatting sqref="A31:A42">
    <cfRule type="cellIs" dxfId="998" priority="97" operator="equal">
      <formula>"Receiving"</formula>
    </cfRule>
  </conditionalFormatting>
  <conditionalFormatting sqref="A43:A48">
    <cfRule type="cellIs" dxfId="997" priority="96" operator="equal">
      <formula>"SLC"</formula>
    </cfRule>
  </conditionalFormatting>
  <conditionalFormatting sqref="A43:A48">
    <cfRule type="cellIs" dxfId="996" priority="92" operator="equal">
      <formula>"IDF"</formula>
    </cfRule>
    <cfRule type="cellIs" dxfId="995" priority="93" operator="equal">
      <formula>"Costco"</formula>
    </cfRule>
    <cfRule type="cellIs" dxfId="994" priority="94" operator="equal">
      <formula>"Gutzy"</formula>
    </cfRule>
    <cfRule type="cellIs" dxfId="993" priority="95" operator="equal">
      <formula>"LCP"</formula>
    </cfRule>
  </conditionalFormatting>
  <conditionalFormatting sqref="A43:A48">
    <cfRule type="cellIs" dxfId="992" priority="91" operator="equal">
      <formula>"Receiving"</formula>
    </cfRule>
  </conditionalFormatting>
  <conditionalFormatting sqref="I51">
    <cfRule type="cellIs" dxfId="991" priority="90" operator="equal">
      <formula>"SLC"</formula>
    </cfRule>
  </conditionalFormatting>
  <conditionalFormatting sqref="I51">
    <cfRule type="cellIs" dxfId="990" priority="86" operator="equal">
      <formula>"IDF"</formula>
    </cfRule>
    <cfRule type="cellIs" dxfId="989" priority="87" operator="equal">
      <formula>"Costco"</formula>
    </cfRule>
    <cfRule type="cellIs" dxfId="988" priority="88" operator="equal">
      <formula>"Gutzy"</formula>
    </cfRule>
    <cfRule type="cellIs" dxfId="987" priority="89" operator="equal">
      <formula>"LCP"</formula>
    </cfRule>
  </conditionalFormatting>
  <conditionalFormatting sqref="I51">
    <cfRule type="cellIs" dxfId="986" priority="85" operator="equal">
      <formula>"Receiving"</formula>
    </cfRule>
  </conditionalFormatting>
  <conditionalFormatting sqref="I53">
    <cfRule type="cellIs" dxfId="985" priority="84" operator="equal">
      <formula>"SLC"</formula>
    </cfRule>
  </conditionalFormatting>
  <conditionalFormatting sqref="I53">
    <cfRule type="cellIs" dxfId="984" priority="80" operator="equal">
      <formula>"IDF"</formula>
    </cfRule>
    <cfRule type="cellIs" dxfId="983" priority="81" operator="equal">
      <formula>"Costco"</formula>
    </cfRule>
    <cfRule type="cellIs" dxfId="982" priority="82" operator="equal">
      <formula>"Gutzy"</formula>
    </cfRule>
    <cfRule type="cellIs" dxfId="981" priority="83" operator="equal">
      <formula>"LCP"</formula>
    </cfRule>
  </conditionalFormatting>
  <conditionalFormatting sqref="I53">
    <cfRule type="cellIs" dxfId="980" priority="79" operator="equal">
      <formula>"Receiving"</formula>
    </cfRule>
  </conditionalFormatting>
  <conditionalFormatting sqref="I51:I53">
    <cfRule type="cellIs" dxfId="979" priority="78" operator="equal">
      <formula>"SLC"</formula>
    </cfRule>
  </conditionalFormatting>
  <conditionalFormatting sqref="I51:I53">
    <cfRule type="cellIs" dxfId="978" priority="74" operator="equal">
      <formula>"IDF"</formula>
    </cfRule>
    <cfRule type="cellIs" dxfId="977" priority="75" operator="equal">
      <formula>"Costco"</formula>
    </cfRule>
    <cfRule type="cellIs" dxfId="976" priority="76" operator="equal">
      <formula>"Gutzy"</formula>
    </cfRule>
    <cfRule type="cellIs" dxfId="975" priority="77" operator="equal">
      <formula>"LCP"</formula>
    </cfRule>
  </conditionalFormatting>
  <conditionalFormatting sqref="I51:I53">
    <cfRule type="cellIs" dxfId="974" priority="73" operator="equal">
      <formula>"Receiving"</formula>
    </cfRule>
  </conditionalFormatting>
  <conditionalFormatting sqref="I31:I42">
    <cfRule type="cellIs" dxfId="973" priority="72" operator="equal">
      <formula>"SLC"</formula>
    </cfRule>
  </conditionalFormatting>
  <conditionalFormatting sqref="I31:I42">
    <cfRule type="cellIs" dxfId="972" priority="68" operator="equal">
      <formula>"IDF"</formula>
    </cfRule>
    <cfRule type="cellIs" dxfId="971" priority="69" operator="equal">
      <formula>"Costco"</formula>
    </cfRule>
    <cfRule type="cellIs" dxfId="970" priority="70" operator="equal">
      <formula>"Gutzy"</formula>
    </cfRule>
    <cfRule type="cellIs" dxfId="969" priority="71" operator="equal">
      <formula>"LCP"</formula>
    </cfRule>
  </conditionalFormatting>
  <conditionalFormatting sqref="I31:I42">
    <cfRule type="cellIs" dxfId="968" priority="67" operator="equal">
      <formula>"Receiving"</formula>
    </cfRule>
  </conditionalFormatting>
  <conditionalFormatting sqref="I43:I48">
    <cfRule type="cellIs" dxfId="967" priority="66" operator="equal">
      <formula>"SLC"</formula>
    </cfRule>
  </conditionalFormatting>
  <conditionalFormatting sqref="I43:I48">
    <cfRule type="cellIs" dxfId="966" priority="62" operator="equal">
      <formula>"IDF"</formula>
    </cfRule>
    <cfRule type="cellIs" dxfId="965" priority="63" operator="equal">
      <formula>"Costco"</formula>
    </cfRule>
    <cfRule type="cellIs" dxfId="964" priority="64" operator="equal">
      <formula>"Gutzy"</formula>
    </cfRule>
    <cfRule type="cellIs" dxfId="963" priority="65" operator="equal">
      <formula>"LCP"</formula>
    </cfRule>
  </conditionalFormatting>
  <conditionalFormatting sqref="I43:I48">
    <cfRule type="cellIs" dxfId="962" priority="61" operator="equal">
      <formula>"Receiving"</formula>
    </cfRule>
  </conditionalFormatting>
  <conditionalFormatting sqref="Q51">
    <cfRule type="cellIs" dxfId="961" priority="60" operator="equal">
      <formula>"SLC"</formula>
    </cfRule>
  </conditionalFormatting>
  <conditionalFormatting sqref="Q51">
    <cfRule type="cellIs" dxfId="960" priority="56" operator="equal">
      <formula>"IDF"</formula>
    </cfRule>
    <cfRule type="cellIs" dxfId="959" priority="57" operator="equal">
      <formula>"Costco"</formula>
    </cfRule>
    <cfRule type="cellIs" dxfId="958" priority="58" operator="equal">
      <formula>"Gutzy"</formula>
    </cfRule>
    <cfRule type="cellIs" dxfId="957" priority="59" operator="equal">
      <formula>"LCP"</formula>
    </cfRule>
  </conditionalFormatting>
  <conditionalFormatting sqref="Q51">
    <cfRule type="cellIs" dxfId="956" priority="55" operator="equal">
      <formula>"Receiving"</formula>
    </cfRule>
  </conditionalFormatting>
  <conditionalFormatting sqref="Q53">
    <cfRule type="cellIs" dxfId="955" priority="54" operator="equal">
      <formula>"SLC"</formula>
    </cfRule>
  </conditionalFormatting>
  <conditionalFormatting sqref="Q53">
    <cfRule type="cellIs" dxfId="954" priority="50" operator="equal">
      <formula>"IDF"</formula>
    </cfRule>
    <cfRule type="cellIs" dxfId="953" priority="51" operator="equal">
      <formula>"Costco"</formula>
    </cfRule>
    <cfRule type="cellIs" dxfId="952" priority="52" operator="equal">
      <formula>"Gutzy"</formula>
    </cfRule>
    <cfRule type="cellIs" dxfId="951" priority="53" operator="equal">
      <formula>"LCP"</formula>
    </cfRule>
  </conditionalFormatting>
  <conditionalFormatting sqref="Q53">
    <cfRule type="cellIs" dxfId="950" priority="49" operator="equal">
      <formula>"Receiving"</formula>
    </cfRule>
  </conditionalFormatting>
  <conditionalFormatting sqref="Q51:Q53">
    <cfRule type="cellIs" dxfId="949" priority="48" operator="equal">
      <formula>"SLC"</formula>
    </cfRule>
  </conditionalFormatting>
  <conditionalFormatting sqref="Q51:Q53">
    <cfRule type="cellIs" dxfId="948" priority="44" operator="equal">
      <formula>"IDF"</formula>
    </cfRule>
    <cfRule type="cellIs" dxfId="947" priority="45" operator="equal">
      <formula>"Costco"</formula>
    </cfRule>
    <cfRule type="cellIs" dxfId="946" priority="46" operator="equal">
      <formula>"Gutzy"</formula>
    </cfRule>
    <cfRule type="cellIs" dxfId="945" priority="47" operator="equal">
      <formula>"LCP"</formula>
    </cfRule>
  </conditionalFormatting>
  <conditionalFormatting sqref="Q51:Q53">
    <cfRule type="cellIs" dxfId="944" priority="43" operator="equal">
      <formula>"Receiving"</formula>
    </cfRule>
  </conditionalFormatting>
  <conditionalFormatting sqref="Q31:Q42">
    <cfRule type="cellIs" dxfId="943" priority="42" operator="equal">
      <formula>"SLC"</formula>
    </cfRule>
  </conditionalFormatting>
  <conditionalFormatting sqref="Q31:Q42">
    <cfRule type="cellIs" dxfId="942" priority="38" operator="equal">
      <formula>"IDF"</formula>
    </cfRule>
    <cfRule type="cellIs" dxfId="941" priority="39" operator="equal">
      <formula>"Costco"</formula>
    </cfRule>
    <cfRule type="cellIs" dxfId="940" priority="40" operator="equal">
      <formula>"Gutzy"</formula>
    </cfRule>
    <cfRule type="cellIs" dxfId="939" priority="41" operator="equal">
      <formula>"LCP"</formula>
    </cfRule>
  </conditionalFormatting>
  <conditionalFormatting sqref="Q31:Q42">
    <cfRule type="cellIs" dxfId="938" priority="37" operator="equal">
      <formula>"Receiving"</formula>
    </cfRule>
  </conditionalFormatting>
  <conditionalFormatting sqref="Q43:Q48">
    <cfRule type="cellIs" dxfId="937" priority="36" operator="equal">
      <formula>"SLC"</formula>
    </cfRule>
  </conditionalFormatting>
  <conditionalFormatting sqref="Q43:Q48">
    <cfRule type="cellIs" dxfId="936" priority="32" operator="equal">
      <formula>"IDF"</formula>
    </cfRule>
    <cfRule type="cellIs" dxfId="935" priority="33" operator="equal">
      <formula>"Costco"</formula>
    </cfRule>
    <cfRule type="cellIs" dxfId="934" priority="34" operator="equal">
      <formula>"Gutzy"</formula>
    </cfRule>
    <cfRule type="cellIs" dxfId="933" priority="35" operator="equal">
      <formula>"LCP"</formula>
    </cfRule>
  </conditionalFormatting>
  <conditionalFormatting sqref="Q43:Q48">
    <cfRule type="cellIs" dxfId="932" priority="31" operator="equal">
      <formula>"Receiving"</formula>
    </cfRule>
  </conditionalFormatting>
  <conditionalFormatting sqref="A77">
    <cfRule type="cellIs" dxfId="931" priority="30" operator="equal">
      <formula>"SLC"</formula>
    </cfRule>
  </conditionalFormatting>
  <conditionalFormatting sqref="A77">
    <cfRule type="cellIs" dxfId="930" priority="26" operator="equal">
      <formula>"IDF"</formula>
    </cfRule>
    <cfRule type="cellIs" dxfId="929" priority="27" operator="equal">
      <formula>"Costco"</formula>
    </cfRule>
    <cfRule type="cellIs" dxfId="928" priority="28" operator="equal">
      <formula>"Gutzy"</formula>
    </cfRule>
    <cfRule type="cellIs" dxfId="927" priority="29" operator="equal">
      <formula>"LCP"</formula>
    </cfRule>
  </conditionalFormatting>
  <conditionalFormatting sqref="A77">
    <cfRule type="cellIs" dxfId="926" priority="25" operator="equal">
      <formula>"Receiving"</formula>
    </cfRule>
  </conditionalFormatting>
  <conditionalFormatting sqref="A79">
    <cfRule type="cellIs" dxfId="925" priority="24" operator="equal">
      <formula>"SLC"</formula>
    </cfRule>
  </conditionalFormatting>
  <conditionalFormatting sqref="A79">
    <cfRule type="cellIs" dxfId="924" priority="20" operator="equal">
      <formula>"IDF"</formula>
    </cfRule>
    <cfRule type="cellIs" dxfId="923" priority="21" operator="equal">
      <formula>"Costco"</formula>
    </cfRule>
    <cfRule type="cellIs" dxfId="922" priority="22" operator="equal">
      <formula>"Gutzy"</formula>
    </cfRule>
    <cfRule type="cellIs" dxfId="921" priority="23" operator="equal">
      <formula>"LCP"</formula>
    </cfRule>
  </conditionalFormatting>
  <conditionalFormatting sqref="A79">
    <cfRule type="cellIs" dxfId="920" priority="19" operator="equal">
      <formula>"Receiving"</formula>
    </cfRule>
  </conditionalFormatting>
  <conditionalFormatting sqref="A77:A79">
    <cfRule type="cellIs" dxfId="919" priority="18" operator="equal">
      <formula>"SLC"</formula>
    </cfRule>
  </conditionalFormatting>
  <conditionalFormatting sqref="A77:A79">
    <cfRule type="cellIs" dxfId="918" priority="14" operator="equal">
      <formula>"IDF"</formula>
    </cfRule>
    <cfRule type="cellIs" dxfId="917" priority="15" operator="equal">
      <formula>"Costco"</formula>
    </cfRule>
    <cfRule type="cellIs" dxfId="916" priority="16" operator="equal">
      <formula>"Gutzy"</formula>
    </cfRule>
    <cfRule type="cellIs" dxfId="915" priority="17" operator="equal">
      <formula>"LCP"</formula>
    </cfRule>
  </conditionalFormatting>
  <conditionalFormatting sqref="A77:A79">
    <cfRule type="cellIs" dxfId="914" priority="13" operator="equal">
      <formula>"Receiving"</formula>
    </cfRule>
  </conditionalFormatting>
  <conditionalFormatting sqref="A57:A68">
    <cfRule type="cellIs" dxfId="913" priority="12" operator="equal">
      <formula>"SLC"</formula>
    </cfRule>
  </conditionalFormatting>
  <conditionalFormatting sqref="A57:A68">
    <cfRule type="cellIs" dxfId="912" priority="8" operator="equal">
      <formula>"IDF"</formula>
    </cfRule>
    <cfRule type="cellIs" dxfId="911" priority="9" operator="equal">
      <formula>"Costco"</formula>
    </cfRule>
    <cfRule type="cellIs" dxfId="910" priority="10" operator="equal">
      <formula>"Gutzy"</formula>
    </cfRule>
    <cfRule type="cellIs" dxfId="909" priority="11" operator="equal">
      <formula>"LCP"</formula>
    </cfRule>
  </conditionalFormatting>
  <conditionalFormatting sqref="A57:A68">
    <cfRule type="cellIs" dxfId="908" priority="7" operator="equal">
      <formula>"Receiving"</formula>
    </cfRule>
  </conditionalFormatting>
  <conditionalFormatting sqref="A69:A74">
    <cfRule type="cellIs" dxfId="907" priority="6" operator="equal">
      <formula>"SLC"</formula>
    </cfRule>
  </conditionalFormatting>
  <conditionalFormatting sqref="A69:A74">
    <cfRule type="cellIs" dxfId="906" priority="2" operator="equal">
      <formula>"IDF"</formula>
    </cfRule>
    <cfRule type="cellIs" dxfId="905" priority="3" operator="equal">
      <formula>"Costco"</formula>
    </cfRule>
    <cfRule type="cellIs" dxfId="904" priority="4" operator="equal">
      <formula>"Gutzy"</formula>
    </cfRule>
    <cfRule type="cellIs" dxfId="903" priority="5" operator="equal">
      <formula>"LCP"</formula>
    </cfRule>
  </conditionalFormatting>
  <conditionalFormatting sqref="A69:A74">
    <cfRule type="cellIs" dxfId="902" priority="1" operator="equal">
      <formula>"Receiving"</formula>
    </cfRule>
  </conditionalFormatting>
  <printOptions horizontalCentered="1" verticalCentered="1"/>
  <pageMargins left="0.25" right="0.25" top="0.75" bottom="0.75" header="0.3" footer="0.3"/>
  <pageSetup paperSize="17" scale="65" fitToHeight="0" orientation="landscape" r:id="rId1"/>
  <headerFooter>
    <oddFooter>&amp;C_x000D_&amp;1#&amp;"Calibri"&amp;11&amp;K0000FF Sensitivity: Internal</oddFooter>
  </headerFooter>
  <rowBreaks count="1" manualBreakCount="1">
    <brk id="53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5217" r:id="rId4" name="Button 1">
              <controlPr defaultSize="0" print="0" autoFill="0" autoPict="0" macro="[0]!Macro_CopyRecords">
                <anchor moveWithCells="1" sizeWithCells="1">
                  <from>
                    <xdr:col>24</xdr:col>
                    <xdr:colOff>457200</xdr:colOff>
                    <xdr:row>3</xdr:row>
                    <xdr:rowOff>28575</xdr:rowOff>
                  </from>
                  <to>
                    <xdr:col>26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18" r:id="rId5" name="Button 2">
              <controlPr defaultSize="0" print="0" autoFill="0" autoPict="0" macro="[0]!Clear_all">
                <anchor moveWithCells="1" sizeWithCells="1">
                  <from>
                    <xdr:col>24</xdr:col>
                    <xdr:colOff>457200</xdr:colOff>
                    <xdr:row>8</xdr:row>
                    <xdr:rowOff>66675</xdr:rowOff>
                  </from>
                  <to>
                    <xdr:col>26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F3D301B-8BB4-424A-AED9-35FB427B0693}">
          <x14:formula1>
            <xm:f>Lists!$A$1:$A$52</xm:f>
          </x14:formula1>
          <xm:sqref>C1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D1384-8923-45A4-B487-66F7187388F9}">
  <sheetPr codeName="Sheet136">
    <tabColor rgb="FFFF0000"/>
    <pageSetUpPr fitToPage="1"/>
  </sheetPr>
  <dimension ref="A1:BC264"/>
  <sheetViews>
    <sheetView topLeftCell="A34" zoomScale="85" zoomScaleNormal="85" zoomScaleSheetLayoutView="37" workbookViewId="0">
      <selection activeCell="E48" sqref="E48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2.42578125" style="129" customWidth="1"/>
    <col min="4" max="4" width="13.42578125" style="129" bestFit="1" customWidth="1"/>
    <col min="5" max="5" width="13.5703125" style="129" bestFit="1" customWidth="1"/>
    <col min="6" max="6" width="12.42578125" style="129" bestFit="1" customWidth="1"/>
    <col min="7" max="7" width="12.5703125" style="129" bestFit="1" customWidth="1"/>
    <col min="8" max="8" width="10.42578125" style="129" bestFit="1" customWidth="1"/>
    <col min="9" max="9" width="12.42578125" style="129" bestFit="1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/>
    </row>
    <row r="2" spans="1:36" ht="8.25" customHeight="1" thickBot="1" x14ac:dyDescent="0.3"/>
    <row r="3" spans="1:36" ht="16.5" thickBot="1" x14ac:dyDescent="0.3">
      <c r="A3" s="476"/>
      <c r="B3" s="477"/>
      <c r="C3" s="477"/>
      <c r="D3" s="477"/>
      <c r="E3" s="477"/>
      <c r="F3" s="478"/>
      <c r="G3" s="478"/>
      <c r="H3" s="478"/>
      <c r="I3" s="479"/>
      <c r="J3" s="480">
        <f>A3+1</f>
        <v>1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2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6.5" thickBot="1" x14ac:dyDescent="0.3">
      <c r="A4" s="131" t="s">
        <v>2</v>
      </c>
      <c r="B4" s="132" t="s">
        <v>3</v>
      </c>
      <c r="C4" s="132" t="s">
        <v>35</v>
      </c>
      <c r="D4" s="132" t="s">
        <v>5</v>
      </c>
      <c r="E4" s="132" t="s">
        <v>6</v>
      </c>
      <c r="F4" s="133" t="s">
        <v>7</v>
      </c>
      <c r="G4" s="133" t="s">
        <v>325</v>
      </c>
      <c r="H4" s="133" t="s">
        <v>326</v>
      </c>
      <c r="I4" s="134" t="s">
        <v>10</v>
      </c>
      <c r="J4" s="131" t="s">
        <v>2</v>
      </c>
      <c r="K4" s="132" t="s">
        <v>3</v>
      </c>
      <c r="L4" s="132" t="s">
        <v>35</v>
      </c>
      <c r="M4" s="132" t="s">
        <v>5</v>
      </c>
      <c r="N4" s="132" t="s">
        <v>6</v>
      </c>
      <c r="O4" s="133" t="s">
        <v>7</v>
      </c>
      <c r="P4" s="133" t="s">
        <v>325</v>
      </c>
      <c r="Q4" s="133" t="s">
        <v>326</v>
      </c>
      <c r="R4" s="134" t="s">
        <v>10</v>
      </c>
      <c r="S4" s="131" t="s">
        <v>2</v>
      </c>
      <c r="T4" s="132" t="s">
        <v>3</v>
      </c>
      <c r="U4" s="132" t="s">
        <v>35</v>
      </c>
      <c r="V4" s="132" t="s">
        <v>5</v>
      </c>
      <c r="W4" s="132" t="s">
        <v>6</v>
      </c>
      <c r="X4" s="133" t="s">
        <v>7</v>
      </c>
      <c r="Y4" s="133" t="s">
        <v>325</v>
      </c>
      <c r="Z4" s="133" t="s">
        <v>326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x14ac:dyDescent="0.25">
      <c r="A5" s="135"/>
      <c r="B5" s="136"/>
      <c r="C5" s="137"/>
      <c r="D5" s="137"/>
      <c r="E5" s="137"/>
      <c r="F5" s="138"/>
      <c r="G5" s="139"/>
      <c r="H5" s="138"/>
      <c r="I5" s="140"/>
      <c r="J5" s="135"/>
      <c r="K5" s="141"/>
      <c r="L5" s="137"/>
      <c r="M5" s="137"/>
      <c r="N5" s="137"/>
      <c r="O5" s="142"/>
      <c r="P5" s="143"/>
      <c r="Q5" s="143"/>
      <c r="R5" s="140"/>
      <c r="S5" s="135"/>
      <c r="T5" s="137"/>
      <c r="U5" s="137"/>
      <c r="V5" s="137"/>
      <c r="W5" s="128"/>
      <c r="X5" s="142"/>
      <c r="Y5" s="144"/>
      <c r="Z5" s="143"/>
      <c r="AA5" s="14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x14ac:dyDescent="0.25">
      <c r="A6" s="145"/>
      <c r="B6" s="128"/>
      <c r="C6" s="128"/>
      <c r="D6" s="128"/>
      <c r="E6" s="128"/>
      <c r="F6" s="142"/>
      <c r="G6" s="146"/>
      <c r="H6" s="142"/>
      <c r="I6" s="147"/>
      <c r="J6" s="145"/>
      <c r="K6" s="128"/>
      <c r="L6" s="128"/>
      <c r="M6" s="128"/>
      <c r="N6" s="128"/>
      <c r="O6" s="142"/>
      <c r="P6" s="142"/>
      <c r="Q6" s="142"/>
      <c r="R6" s="147"/>
      <c r="S6" s="145"/>
      <c r="T6" s="128"/>
      <c r="U6" s="148"/>
      <c r="V6" s="128"/>
      <c r="W6" s="128"/>
      <c r="X6" s="142"/>
      <c r="Y6" s="149"/>
      <c r="Z6" s="142"/>
      <c r="AA6" s="147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x14ac:dyDescent="0.25">
      <c r="A7" s="145"/>
      <c r="B7" s="128"/>
      <c r="C7" s="128"/>
      <c r="D7" s="128"/>
      <c r="E7" s="128"/>
      <c r="F7" s="142"/>
      <c r="G7" s="146"/>
      <c r="H7" s="142"/>
      <c r="I7" s="150"/>
      <c r="J7" s="145"/>
      <c r="K7" s="128"/>
      <c r="L7" s="128"/>
      <c r="M7" s="128"/>
      <c r="N7" s="128"/>
      <c r="O7" s="142"/>
      <c r="P7" s="142"/>
      <c r="Q7" s="142"/>
      <c r="R7" s="147"/>
      <c r="S7" s="145"/>
      <c r="T7" s="128"/>
      <c r="U7" s="128"/>
      <c r="V7" s="128"/>
      <c r="W7" s="128"/>
      <c r="X7" s="142"/>
      <c r="Y7" s="149"/>
      <c r="Z7" s="142"/>
      <c r="AA7" s="147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x14ac:dyDescent="0.25">
      <c r="A8" s="145"/>
      <c r="B8" s="128"/>
      <c r="C8" s="128"/>
      <c r="D8" s="128"/>
      <c r="E8" s="128"/>
      <c r="F8" s="142"/>
      <c r="G8" s="146"/>
      <c r="H8" s="142"/>
      <c r="I8" s="150"/>
      <c r="J8" s="145"/>
      <c r="K8" s="128"/>
      <c r="L8" s="128"/>
      <c r="M8" s="128"/>
      <c r="N8" s="128"/>
      <c r="O8" s="142"/>
      <c r="P8" s="149"/>
      <c r="Q8" s="142"/>
      <c r="R8" s="147"/>
      <c r="S8" s="145"/>
      <c r="T8" s="128"/>
      <c r="U8" s="128"/>
      <c r="V8" s="128"/>
      <c r="W8" s="128"/>
      <c r="X8" s="142"/>
      <c r="Y8" s="149"/>
      <c r="Z8" s="142"/>
      <c r="AA8" s="147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x14ac:dyDescent="0.25">
      <c r="A9" s="145"/>
      <c r="B9" s="128"/>
      <c r="C9" s="128"/>
      <c r="D9" s="128"/>
      <c r="E9" s="128"/>
      <c r="F9" s="142"/>
      <c r="G9" s="146"/>
      <c r="H9" s="142"/>
      <c r="I9" s="147"/>
      <c r="J9" s="145"/>
      <c r="K9" s="128"/>
      <c r="L9" s="128"/>
      <c r="M9" s="128"/>
      <c r="N9" s="128"/>
      <c r="O9" s="142"/>
      <c r="P9" s="149"/>
      <c r="Q9" s="142"/>
      <c r="R9" s="147"/>
      <c r="S9" s="145"/>
      <c r="T9" s="128"/>
      <c r="U9" s="128"/>
      <c r="V9" s="128"/>
      <c r="W9" s="128"/>
      <c r="X9" s="142"/>
      <c r="Y9" s="149"/>
      <c r="Z9" s="142"/>
      <c r="AA9" s="147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x14ac:dyDescent="0.25">
      <c r="A10" s="145"/>
      <c r="B10" s="128"/>
      <c r="C10" s="128"/>
      <c r="D10" s="128"/>
      <c r="E10" s="128"/>
      <c r="F10" s="142"/>
      <c r="G10" s="146"/>
      <c r="H10" s="142"/>
      <c r="I10" s="147"/>
      <c r="J10" s="145"/>
      <c r="K10" s="128"/>
      <c r="L10" s="128"/>
      <c r="M10" s="128"/>
      <c r="N10" s="128"/>
      <c r="O10" s="142"/>
      <c r="P10" s="149"/>
      <c r="Q10" s="142"/>
      <c r="R10" s="147"/>
      <c r="S10" s="145"/>
      <c r="T10" s="128"/>
      <c r="U10" s="128"/>
      <c r="V10" s="128"/>
      <c r="W10" s="128"/>
      <c r="X10" s="142"/>
      <c r="Y10" s="149"/>
      <c r="Z10" s="142"/>
      <c r="AA10" s="147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x14ac:dyDescent="0.25">
      <c r="A11" s="145"/>
      <c r="B11" s="128"/>
      <c r="C11" s="128"/>
      <c r="D11" s="128"/>
      <c r="E11" s="128"/>
      <c r="F11" s="142"/>
      <c r="G11" s="146"/>
      <c r="H11" s="142"/>
      <c r="I11" s="147"/>
      <c r="J11" s="145"/>
      <c r="K11" s="128"/>
      <c r="L11" s="128"/>
      <c r="M11" s="128"/>
      <c r="N11" s="128"/>
      <c r="O11" s="142"/>
      <c r="P11" s="149"/>
      <c r="Q11" s="142"/>
      <c r="R11" s="147"/>
      <c r="S11" s="145"/>
      <c r="T11" s="128"/>
      <c r="U11" s="128"/>
      <c r="V11" s="128"/>
      <c r="W11" s="128"/>
      <c r="X11" s="142"/>
      <c r="Y11" s="149"/>
      <c r="Z11" s="142"/>
      <c r="AA11" s="147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x14ac:dyDescent="0.25">
      <c r="A12" s="145"/>
      <c r="B12" s="128"/>
      <c r="C12" s="128"/>
      <c r="D12" s="128"/>
      <c r="E12" s="128"/>
      <c r="F12" s="142"/>
      <c r="G12" s="146"/>
      <c r="H12" s="142"/>
      <c r="I12" s="147"/>
      <c r="J12" s="145"/>
      <c r="K12" s="128"/>
      <c r="L12" s="128"/>
      <c r="M12" s="128"/>
      <c r="N12" s="128"/>
      <c r="O12" s="142"/>
      <c r="P12" s="149"/>
      <c r="Q12" s="142"/>
      <c r="R12" s="147"/>
      <c r="S12" s="145"/>
      <c r="T12" s="128"/>
      <c r="U12" s="128"/>
      <c r="V12" s="128"/>
      <c r="W12" s="128"/>
      <c r="X12" s="142"/>
      <c r="Y12" s="149"/>
      <c r="Z12" s="142"/>
      <c r="AA12" s="147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x14ac:dyDescent="0.25">
      <c r="A13" s="145"/>
      <c r="B13" s="128"/>
      <c r="C13" s="128"/>
      <c r="D13" s="128"/>
      <c r="E13" s="128"/>
      <c r="F13" s="142"/>
      <c r="G13" s="146"/>
      <c r="H13" s="142"/>
      <c r="I13" s="147"/>
      <c r="J13" s="145"/>
      <c r="K13" s="128"/>
      <c r="L13" s="128"/>
      <c r="M13" s="128"/>
      <c r="N13" s="128"/>
      <c r="O13" s="142"/>
      <c r="P13" s="149"/>
      <c r="Q13" s="142"/>
      <c r="R13" s="147"/>
      <c r="S13" s="145"/>
      <c r="T13" s="128"/>
      <c r="U13" s="128"/>
      <c r="V13" s="128"/>
      <c r="W13" s="128"/>
      <c r="X13" s="142"/>
      <c r="Y13" s="149"/>
      <c r="Z13" s="142"/>
      <c r="AA13" s="147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x14ac:dyDescent="0.25">
      <c r="A14" s="145"/>
      <c r="B14" s="128"/>
      <c r="C14" s="128"/>
      <c r="D14" s="128"/>
      <c r="E14" s="128"/>
      <c r="F14" s="142"/>
      <c r="G14" s="146"/>
      <c r="H14" s="142"/>
      <c r="I14" s="147"/>
      <c r="J14" s="145"/>
      <c r="K14" s="128"/>
      <c r="L14" s="148"/>
      <c r="M14" s="128"/>
      <c r="N14" s="128"/>
      <c r="O14" s="142"/>
      <c r="P14" s="149"/>
      <c r="Q14" s="142"/>
      <c r="R14" s="147"/>
      <c r="S14" s="145"/>
      <c r="T14" s="128"/>
      <c r="U14" s="128"/>
      <c r="V14" s="128"/>
      <c r="W14" s="128"/>
      <c r="X14" s="142"/>
      <c r="Y14" s="149"/>
      <c r="Z14" s="142"/>
      <c r="AA14" s="147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x14ac:dyDescent="0.25">
      <c r="A15" s="145"/>
      <c r="B15" s="128"/>
      <c r="C15" s="128"/>
      <c r="D15" s="128"/>
      <c r="E15" s="128"/>
      <c r="F15" s="142"/>
      <c r="G15" s="146"/>
      <c r="H15" s="142"/>
      <c r="I15" s="147"/>
      <c r="J15" s="145"/>
      <c r="K15" s="128"/>
      <c r="L15" s="128"/>
      <c r="M15" s="128"/>
      <c r="N15" s="128"/>
      <c r="O15" s="142"/>
      <c r="P15" s="149"/>
      <c r="Q15" s="142"/>
      <c r="R15" s="147"/>
      <c r="S15" s="145"/>
      <c r="T15" s="128"/>
      <c r="U15" s="128"/>
      <c r="V15" s="128"/>
      <c r="W15" s="128"/>
      <c r="X15" s="142"/>
      <c r="Y15" s="149"/>
      <c r="Z15" s="142"/>
      <c r="AA15" s="147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x14ac:dyDescent="0.25">
      <c r="A16" s="145"/>
      <c r="B16" s="128"/>
      <c r="C16" s="128"/>
      <c r="D16" s="128"/>
      <c r="E16" s="128"/>
      <c r="F16" s="142"/>
      <c r="G16" s="146"/>
      <c r="H16" s="142"/>
      <c r="I16" s="147"/>
      <c r="J16" s="145"/>
      <c r="K16" s="128"/>
      <c r="L16" s="128"/>
      <c r="M16" s="128"/>
      <c r="N16" s="128"/>
      <c r="O16" s="142"/>
      <c r="P16" s="149"/>
      <c r="Q16" s="142"/>
      <c r="R16" s="147"/>
      <c r="S16" s="145"/>
      <c r="T16" s="128"/>
      <c r="U16" s="128"/>
      <c r="V16" s="128"/>
      <c r="W16" s="128"/>
      <c r="X16" s="142"/>
      <c r="Y16" s="142"/>
      <c r="Z16" s="142"/>
      <c r="AA16" s="147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43" x14ac:dyDescent="0.25">
      <c r="A17" s="145"/>
      <c r="B17" s="128"/>
      <c r="C17" s="128"/>
      <c r="D17" s="128"/>
      <c r="E17" s="128"/>
      <c r="F17" s="142"/>
      <c r="G17" s="146"/>
      <c r="H17" s="142"/>
      <c r="I17" s="147"/>
      <c r="J17" s="145"/>
      <c r="K17" s="128"/>
      <c r="L17" s="128"/>
      <c r="M17" s="128"/>
      <c r="N17" s="128"/>
      <c r="O17" s="142"/>
      <c r="P17" s="149"/>
      <c r="Q17" s="142"/>
      <c r="R17" s="147"/>
      <c r="S17" s="145"/>
      <c r="T17" s="128"/>
      <c r="U17" s="128"/>
      <c r="V17" s="128"/>
      <c r="W17" s="128"/>
      <c r="X17" s="142"/>
      <c r="Y17" s="142"/>
      <c r="Z17" s="142"/>
      <c r="AA17" s="147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43" x14ac:dyDescent="0.25">
      <c r="A18" s="145"/>
      <c r="B18" s="128"/>
      <c r="C18" s="128"/>
      <c r="D18" s="128"/>
      <c r="E18" s="128"/>
      <c r="F18" s="142"/>
      <c r="G18" s="146"/>
      <c r="H18" s="142"/>
      <c r="I18" s="147"/>
      <c r="J18" s="145"/>
      <c r="K18" s="128"/>
      <c r="L18" s="148"/>
      <c r="M18" s="128"/>
      <c r="N18" s="128"/>
      <c r="O18" s="142"/>
      <c r="P18" s="149"/>
      <c r="Q18" s="142"/>
      <c r="R18" s="151"/>
      <c r="S18" s="145"/>
      <c r="T18" s="128"/>
      <c r="U18" s="128"/>
      <c r="V18" s="128"/>
      <c r="W18" s="128"/>
      <c r="X18" s="142"/>
      <c r="Y18" s="142"/>
      <c r="Z18" s="142"/>
      <c r="AA18" s="147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43" x14ac:dyDescent="0.25">
      <c r="A19" s="145"/>
      <c r="B19" s="128"/>
      <c r="C19" s="128"/>
      <c r="D19" s="128"/>
      <c r="E19" s="128"/>
      <c r="F19" s="142"/>
      <c r="G19" s="146"/>
      <c r="H19" s="142"/>
      <c r="I19" s="147"/>
      <c r="J19" s="152"/>
      <c r="K19" s="128"/>
      <c r="L19" s="128"/>
      <c r="M19" s="128"/>
      <c r="N19" s="128"/>
      <c r="O19" s="142"/>
      <c r="P19" s="149"/>
      <c r="Q19" s="142"/>
      <c r="R19" s="147"/>
      <c r="S19" s="145"/>
      <c r="T19" s="128"/>
      <c r="U19" s="128"/>
      <c r="V19" s="128"/>
      <c r="W19" s="128"/>
      <c r="X19" s="142"/>
      <c r="Y19" s="149"/>
      <c r="Z19" s="142"/>
      <c r="AA19" s="147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43" x14ac:dyDescent="0.25">
      <c r="A20" s="145"/>
      <c r="B20" s="128"/>
      <c r="C20" s="128"/>
      <c r="D20" s="128"/>
      <c r="E20" s="128"/>
      <c r="F20" s="142"/>
      <c r="G20" s="146"/>
      <c r="H20" s="142"/>
      <c r="I20" s="147"/>
      <c r="J20" s="152"/>
      <c r="K20" s="128"/>
      <c r="L20" s="153"/>
      <c r="M20" s="128"/>
      <c r="N20" s="128"/>
      <c r="O20" s="142"/>
      <c r="P20" s="149"/>
      <c r="Q20" s="142"/>
      <c r="R20" s="151"/>
      <c r="S20" s="152"/>
      <c r="T20" s="128"/>
      <c r="U20" s="153"/>
      <c r="V20" s="128"/>
      <c r="W20" s="128"/>
      <c r="X20" s="142"/>
      <c r="Y20" s="149"/>
      <c r="Z20" s="142"/>
      <c r="AA20" s="147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43" x14ac:dyDescent="0.25">
      <c r="A21" s="145"/>
      <c r="B21" s="128"/>
      <c r="C21" s="128"/>
      <c r="D21" s="128"/>
      <c r="E21" s="128"/>
      <c r="F21" s="142"/>
      <c r="G21" s="146"/>
      <c r="H21" s="142"/>
      <c r="I21" s="147"/>
      <c r="J21" s="152"/>
      <c r="K21" s="128"/>
      <c r="L21" s="153"/>
      <c r="M21" s="128"/>
      <c r="N21" s="128"/>
      <c r="O21" s="142"/>
      <c r="P21" s="149"/>
      <c r="Q21" s="142"/>
      <c r="R21" s="147"/>
      <c r="S21" s="152"/>
      <c r="T21" s="128"/>
      <c r="U21" s="153"/>
      <c r="V21" s="128"/>
      <c r="W21" s="128"/>
      <c r="X21" s="142"/>
      <c r="Y21" s="149"/>
      <c r="Z21" s="142"/>
      <c r="AA21" s="147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43" x14ac:dyDescent="0.25">
      <c r="A22" s="145"/>
      <c r="B22" s="128"/>
      <c r="C22" s="128"/>
      <c r="D22" s="128"/>
      <c r="E22" s="128"/>
      <c r="F22" s="142"/>
      <c r="G22" s="146"/>
      <c r="H22" s="142"/>
      <c r="I22" s="147"/>
      <c r="J22" s="152"/>
      <c r="K22" s="141"/>
      <c r="L22" s="154"/>
      <c r="M22" s="141"/>
      <c r="N22" s="141"/>
      <c r="O22" s="142"/>
      <c r="P22" s="144"/>
      <c r="Q22" s="143"/>
      <c r="R22" s="155"/>
      <c r="S22" s="152"/>
      <c r="T22" s="128"/>
      <c r="U22" s="153"/>
      <c r="V22" s="128"/>
      <c r="W22" s="128"/>
      <c r="X22" s="142"/>
      <c r="Y22" s="149"/>
      <c r="Z22" s="142"/>
      <c r="AA22" s="147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43" x14ac:dyDescent="0.25">
      <c r="A23" s="145"/>
      <c r="B23" s="128"/>
      <c r="C23" s="128"/>
      <c r="D23" s="128"/>
      <c r="E23" s="128"/>
      <c r="F23" s="142"/>
      <c r="G23" s="146"/>
      <c r="H23" s="142"/>
      <c r="I23" s="147"/>
      <c r="J23" s="156"/>
      <c r="K23" s="141"/>
      <c r="L23" s="154"/>
      <c r="M23" s="141"/>
      <c r="N23" s="141"/>
      <c r="O23" s="143"/>
      <c r="P23" s="144"/>
      <c r="Q23" s="143"/>
      <c r="R23" s="155"/>
      <c r="S23" s="145"/>
      <c r="T23" s="148"/>
      <c r="U23" s="153"/>
      <c r="V23" s="128"/>
      <c r="W23" s="128"/>
      <c r="X23" s="142"/>
      <c r="Y23" s="142"/>
      <c r="Z23" s="142"/>
      <c r="AA23" s="147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43" x14ac:dyDescent="0.25">
      <c r="A24" s="145"/>
      <c r="B24" s="128"/>
      <c r="C24" s="128"/>
      <c r="D24" s="128"/>
      <c r="E24" s="128"/>
      <c r="F24" s="142"/>
      <c r="G24" s="146"/>
      <c r="H24" s="142"/>
      <c r="I24" s="147"/>
      <c r="J24" s="156"/>
      <c r="K24" s="141"/>
      <c r="L24" s="154"/>
      <c r="M24" s="141"/>
      <c r="N24" s="141"/>
      <c r="O24" s="143"/>
      <c r="P24" s="144"/>
      <c r="Q24" s="143"/>
      <c r="R24" s="155"/>
      <c r="S24" s="145"/>
      <c r="T24" s="148"/>
      <c r="U24" s="153"/>
      <c r="V24" s="128"/>
      <c r="W24" s="128"/>
      <c r="X24" s="142"/>
      <c r="Y24" s="142"/>
      <c r="Z24" s="142"/>
      <c r="AA24" s="147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43" x14ac:dyDescent="0.25">
      <c r="A25" s="145"/>
      <c r="B25" s="128"/>
      <c r="C25" s="128"/>
      <c r="D25" s="128"/>
      <c r="E25" s="128"/>
      <c r="F25" s="142"/>
      <c r="G25" s="146"/>
      <c r="H25" s="142"/>
      <c r="I25" s="147"/>
      <c r="J25" s="145"/>
      <c r="K25" s="128"/>
      <c r="L25" s="153"/>
      <c r="M25" s="128"/>
      <c r="N25" s="128"/>
      <c r="O25" s="142"/>
      <c r="P25" s="142"/>
      <c r="Q25" s="142"/>
      <c r="R25" s="147"/>
      <c r="S25" s="145"/>
      <c r="T25" s="128"/>
      <c r="U25" s="148"/>
      <c r="V25" s="128"/>
      <c r="W25" s="128"/>
      <c r="X25" s="142"/>
      <c r="Y25" s="142"/>
      <c r="Z25" s="142"/>
      <c r="AA25" s="147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43" x14ac:dyDescent="0.25">
      <c r="A26" s="145"/>
      <c r="B26" s="128"/>
      <c r="C26" s="128"/>
      <c r="D26" s="128"/>
      <c r="E26" s="128"/>
      <c r="F26" s="142"/>
      <c r="G26" s="146"/>
      <c r="H26" s="142"/>
      <c r="I26" s="147"/>
      <c r="J26" s="145"/>
      <c r="K26" s="128"/>
      <c r="L26" s="148"/>
      <c r="M26" s="128"/>
      <c r="N26" s="128"/>
      <c r="O26" s="142"/>
      <c r="P26" s="142"/>
      <c r="Q26" s="142"/>
      <c r="R26" s="147"/>
      <c r="S26" s="145"/>
      <c r="T26" s="128"/>
      <c r="U26" s="128"/>
      <c r="V26" s="128"/>
      <c r="W26" s="128"/>
      <c r="X26" s="142"/>
      <c r="Y26" s="142"/>
      <c r="Z26" s="142"/>
      <c r="AA26" s="147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43" ht="16.5" thickBot="1" x14ac:dyDescent="0.3">
      <c r="A27" s="157"/>
      <c r="B27" s="158"/>
      <c r="C27" s="158"/>
      <c r="D27" s="158"/>
      <c r="E27" s="158"/>
      <c r="F27" s="159"/>
      <c r="G27" s="159"/>
      <c r="H27" s="159"/>
      <c r="I27" s="160"/>
      <c r="J27" s="157"/>
      <c r="K27" s="158"/>
      <c r="L27" s="158"/>
      <c r="M27" s="158"/>
      <c r="N27" s="158"/>
      <c r="O27" s="159"/>
      <c r="P27" s="159"/>
      <c r="Q27" s="159"/>
      <c r="R27" s="160"/>
      <c r="S27" s="145"/>
      <c r="T27" s="128"/>
      <c r="U27" s="161"/>
      <c r="V27" s="128"/>
      <c r="W27" s="128"/>
      <c r="X27" s="162"/>
      <c r="Y27" s="162"/>
      <c r="Z27" s="142"/>
      <c r="AA27" s="147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43" ht="16.5" thickBot="1" x14ac:dyDescent="0.3">
      <c r="A28" s="163"/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4"/>
      <c r="T28" s="164"/>
      <c r="U28" s="164"/>
      <c r="V28" s="164"/>
      <c r="W28" s="164"/>
      <c r="X28" s="164"/>
      <c r="Y28" s="164"/>
      <c r="Z28" s="164"/>
      <c r="AA28" s="164"/>
    </row>
    <row r="29" spans="1:43" ht="16.5" thickBot="1" x14ac:dyDescent="0.3">
      <c r="A29" s="488">
        <f>S3+1</f>
        <v>3</v>
      </c>
      <c r="B29" s="489"/>
      <c r="C29" s="489"/>
      <c r="D29" s="489"/>
      <c r="E29" s="489"/>
      <c r="F29" s="489"/>
      <c r="G29" s="489"/>
      <c r="H29" s="489"/>
      <c r="I29" s="490"/>
      <c r="J29" s="491">
        <f>A29+1</f>
        <v>4</v>
      </c>
      <c r="K29" s="492"/>
      <c r="L29" s="492"/>
      <c r="M29" s="492"/>
      <c r="N29" s="492"/>
      <c r="O29" s="493"/>
      <c r="P29" s="493"/>
      <c r="Q29" s="493"/>
      <c r="R29" s="494"/>
      <c r="S29" s="495">
        <f>J29+1</f>
        <v>5</v>
      </c>
      <c r="T29" s="496"/>
      <c r="U29" s="496"/>
      <c r="V29" s="496"/>
      <c r="W29" s="496"/>
      <c r="X29" s="497"/>
      <c r="Y29" s="497"/>
      <c r="Z29" s="497"/>
      <c r="AA29" s="497"/>
      <c r="AB29" s="526"/>
      <c r="AC29" s="527"/>
      <c r="AD29" s="527"/>
      <c r="AE29" s="527"/>
      <c r="AF29" s="527"/>
      <c r="AG29" s="527"/>
      <c r="AH29" s="527"/>
      <c r="AI29" s="527"/>
      <c r="AJ29" s="527"/>
    </row>
    <row r="30" spans="1:43" ht="16.5" thickBot="1" x14ac:dyDescent="0.3">
      <c r="A30" s="131" t="s">
        <v>2</v>
      </c>
      <c r="B30" s="132" t="s">
        <v>3</v>
      </c>
      <c r="C30" s="132" t="s">
        <v>35</v>
      </c>
      <c r="D30" s="132" t="s">
        <v>5</v>
      </c>
      <c r="E30" s="132" t="s">
        <v>6</v>
      </c>
      <c r="F30" s="133" t="s">
        <v>7</v>
      </c>
      <c r="G30" s="133" t="s">
        <v>325</v>
      </c>
      <c r="H30" s="133" t="s">
        <v>326</v>
      </c>
      <c r="I30" s="134" t="s">
        <v>10</v>
      </c>
      <c r="J30" s="131" t="s">
        <v>2</v>
      </c>
      <c r="K30" s="132" t="s">
        <v>3</v>
      </c>
      <c r="L30" s="132" t="s">
        <v>35</v>
      </c>
      <c r="M30" s="132" t="s">
        <v>5</v>
      </c>
      <c r="N30" s="132" t="s">
        <v>6</v>
      </c>
      <c r="O30" s="133" t="s">
        <v>7</v>
      </c>
      <c r="P30" s="133" t="s">
        <v>325</v>
      </c>
      <c r="Q30" s="133" t="s">
        <v>326</v>
      </c>
      <c r="R30" s="134" t="s">
        <v>10</v>
      </c>
      <c r="S30" s="131" t="s">
        <v>2</v>
      </c>
      <c r="T30" s="132" t="s">
        <v>3</v>
      </c>
      <c r="U30" s="132" t="s">
        <v>35</v>
      </c>
      <c r="V30" s="132" t="s">
        <v>5</v>
      </c>
      <c r="W30" s="132" t="s">
        <v>6</v>
      </c>
      <c r="X30" s="133" t="s">
        <v>7</v>
      </c>
      <c r="Y30" s="133" t="s">
        <v>325</v>
      </c>
      <c r="Z30" s="133" t="s">
        <v>326</v>
      </c>
      <c r="AA30" s="133" t="s">
        <v>10</v>
      </c>
      <c r="AB30" s="165"/>
    </row>
    <row r="31" spans="1:43" x14ac:dyDescent="0.25">
      <c r="A31" s="135"/>
      <c r="B31" s="141"/>
      <c r="C31" s="137"/>
      <c r="D31" s="137"/>
      <c r="E31" s="137"/>
      <c r="F31" s="142"/>
      <c r="G31" s="143"/>
      <c r="H31" s="143"/>
      <c r="I31" s="140"/>
      <c r="J31" s="135"/>
      <c r="K31" s="141"/>
      <c r="L31" s="137"/>
      <c r="M31" s="137"/>
      <c r="N31" s="137"/>
      <c r="O31" s="142"/>
      <c r="P31" s="143"/>
      <c r="Q31" s="143"/>
      <c r="R31" s="140"/>
      <c r="S31" s="135"/>
      <c r="T31" s="141"/>
      <c r="U31" s="137"/>
      <c r="V31" s="137"/>
      <c r="W31" s="137"/>
      <c r="X31" s="142"/>
      <c r="Y31" s="143"/>
      <c r="Z31" s="143"/>
      <c r="AA31" s="140"/>
      <c r="AB31" s="166"/>
      <c r="AC31" s="167"/>
      <c r="AD31" s="167"/>
      <c r="AE31" s="167"/>
      <c r="AF31" s="167"/>
      <c r="AG31" s="168"/>
      <c r="AH31" s="168"/>
      <c r="AI31" s="168"/>
      <c r="AJ31" s="167"/>
      <c r="AO31" s="169"/>
      <c r="AP31" s="169"/>
      <c r="AQ31" s="169"/>
    </row>
    <row r="32" spans="1:43" x14ac:dyDescent="0.25">
      <c r="A32" s="145"/>
      <c r="B32" s="128"/>
      <c r="C32" s="128"/>
      <c r="D32" s="128"/>
      <c r="E32" s="128"/>
      <c r="F32" s="142"/>
      <c r="G32" s="142"/>
      <c r="H32" s="142"/>
      <c r="I32" s="147"/>
      <c r="J32" s="145"/>
      <c r="K32" s="128"/>
      <c r="L32" s="128"/>
      <c r="M32" s="128"/>
      <c r="N32" s="128"/>
      <c r="O32" s="142"/>
      <c r="P32" s="142"/>
      <c r="Q32" s="142"/>
      <c r="R32" s="147"/>
      <c r="S32" s="145"/>
      <c r="T32" s="128"/>
      <c r="U32" s="128"/>
      <c r="V32" s="128"/>
      <c r="W32" s="128"/>
      <c r="X32" s="142"/>
      <c r="Y32" s="142"/>
      <c r="Z32" s="142"/>
      <c r="AA32" s="147"/>
      <c r="AB32" s="166"/>
      <c r="AC32" s="167"/>
      <c r="AD32" s="167"/>
      <c r="AE32" s="167"/>
      <c r="AF32" s="167"/>
      <c r="AG32" s="168"/>
      <c r="AH32" s="168"/>
      <c r="AI32" s="168"/>
      <c r="AJ32" s="168"/>
      <c r="AO32" s="169"/>
      <c r="AP32" s="169"/>
      <c r="AQ32" s="169"/>
    </row>
    <row r="33" spans="1:43" x14ac:dyDescent="0.25">
      <c r="A33" s="145"/>
      <c r="B33" s="128"/>
      <c r="C33" s="128"/>
      <c r="D33" s="128"/>
      <c r="E33" s="128"/>
      <c r="F33" s="142"/>
      <c r="G33" s="142"/>
      <c r="H33" s="142"/>
      <c r="I33" s="147"/>
      <c r="J33" s="145"/>
      <c r="K33" s="128"/>
      <c r="L33" s="128"/>
      <c r="M33" s="128"/>
      <c r="N33" s="128"/>
      <c r="O33" s="142"/>
      <c r="P33" s="142"/>
      <c r="Q33" s="142"/>
      <c r="R33" s="147"/>
      <c r="S33" s="145"/>
      <c r="T33" s="128"/>
      <c r="U33" s="128"/>
      <c r="V33" s="128"/>
      <c r="W33" s="128"/>
      <c r="X33" s="142"/>
      <c r="Y33" s="142"/>
      <c r="Z33" s="142"/>
      <c r="AA33" s="147"/>
      <c r="AB33" s="166"/>
      <c r="AC33" s="167"/>
      <c r="AD33" s="167"/>
      <c r="AE33" s="167"/>
      <c r="AF33" s="167"/>
      <c r="AG33" s="168"/>
      <c r="AH33" s="168"/>
      <c r="AI33" s="168"/>
      <c r="AJ33" s="167"/>
      <c r="AO33" s="169"/>
      <c r="AP33" s="169"/>
      <c r="AQ33" s="169"/>
    </row>
    <row r="34" spans="1:43" x14ac:dyDescent="0.25">
      <c r="A34" s="145"/>
      <c r="B34" s="128"/>
      <c r="C34" s="128"/>
      <c r="D34" s="128"/>
      <c r="E34" s="128"/>
      <c r="F34" s="142"/>
      <c r="G34" s="149"/>
      <c r="H34" s="142"/>
      <c r="I34" s="147"/>
      <c r="J34" s="145"/>
      <c r="K34" s="128"/>
      <c r="L34" s="128"/>
      <c r="M34" s="128"/>
      <c r="N34" s="128"/>
      <c r="O34" s="142"/>
      <c r="P34" s="149"/>
      <c r="Q34" s="142"/>
      <c r="R34" s="147"/>
      <c r="S34" s="145"/>
      <c r="T34" s="128"/>
      <c r="U34" s="128"/>
      <c r="V34" s="128"/>
      <c r="W34" s="128"/>
      <c r="X34" s="142"/>
      <c r="Y34" s="149"/>
      <c r="Z34" s="142"/>
      <c r="AA34" s="147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149"/>
      <c r="H35" s="142"/>
      <c r="I35" s="147"/>
      <c r="J35" s="145"/>
      <c r="K35" s="128"/>
      <c r="L35" s="128"/>
      <c r="M35" s="128"/>
      <c r="N35" s="128"/>
      <c r="O35" s="142"/>
      <c r="P35" s="149"/>
      <c r="Q35" s="142"/>
      <c r="R35" s="147"/>
      <c r="S35" s="145"/>
      <c r="T35" s="128"/>
      <c r="U35" s="128"/>
      <c r="V35" s="128"/>
      <c r="W35" s="128"/>
      <c r="X35" s="142"/>
      <c r="Y35" s="149"/>
      <c r="Z35" s="142"/>
      <c r="AA35" s="147"/>
      <c r="AB35" s="166"/>
      <c r="AC35" s="167"/>
      <c r="AD35" s="167"/>
      <c r="AE35" s="167"/>
      <c r="AF35" s="167"/>
      <c r="AG35" s="168"/>
      <c r="AH35" s="168"/>
      <c r="AI35" s="168"/>
      <c r="AJ35" s="167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149"/>
      <c r="H36" s="142"/>
      <c r="I36" s="147"/>
      <c r="J36" s="145"/>
      <c r="K36" s="128"/>
      <c r="L36" s="128"/>
      <c r="M36" s="128"/>
      <c r="N36" s="128"/>
      <c r="O36" s="142"/>
      <c r="P36" s="149"/>
      <c r="Q36" s="142"/>
      <c r="R36" s="147"/>
      <c r="S36" s="145"/>
      <c r="T36" s="128"/>
      <c r="U36" s="128"/>
      <c r="V36" s="128"/>
      <c r="W36" s="128"/>
      <c r="X36" s="142"/>
      <c r="Y36" s="149"/>
      <c r="Z36" s="142"/>
      <c r="AA36" s="147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149"/>
      <c r="H37" s="142"/>
      <c r="I37" s="147"/>
      <c r="J37" s="145"/>
      <c r="K37" s="128"/>
      <c r="L37" s="128"/>
      <c r="M37" s="128"/>
      <c r="N37" s="128"/>
      <c r="O37" s="142"/>
      <c r="P37" s="149"/>
      <c r="Q37" s="142"/>
      <c r="R37" s="147"/>
      <c r="S37" s="145"/>
      <c r="T37" s="128"/>
      <c r="U37" s="128"/>
      <c r="V37" s="128"/>
      <c r="W37" s="128"/>
      <c r="X37" s="142"/>
      <c r="Y37" s="149"/>
      <c r="Z37" s="142"/>
      <c r="AA37" s="147"/>
      <c r="AB37" s="166"/>
      <c r="AC37" s="167"/>
      <c r="AD37" s="167"/>
      <c r="AE37" s="167"/>
      <c r="AF37" s="167"/>
      <c r="AG37" s="168"/>
      <c r="AH37" s="168"/>
      <c r="AI37" s="168"/>
      <c r="AJ37" s="168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149"/>
      <c r="H38" s="142"/>
      <c r="I38" s="147"/>
      <c r="J38" s="145"/>
      <c r="K38" s="128"/>
      <c r="L38" s="128"/>
      <c r="M38" s="128"/>
      <c r="N38" s="128"/>
      <c r="O38" s="142"/>
      <c r="P38" s="149"/>
      <c r="Q38" s="142"/>
      <c r="R38" s="147"/>
      <c r="S38" s="145"/>
      <c r="T38" s="128"/>
      <c r="U38" s="128"/>
      <c r="V38" s="128"/>
      <c r="W38" s="128"/>
      <c r="X38" s="142"/>
      <c r="Y38" s="149"/>
      <c r="Z38" s="142"/>
      <c r="AA38" s="147"/>
      <c r="AB38" s="166"/>
      <c r="AC38" s="167"/>
      <c r="AD38" s="171"/>
      <c r="AE38" s="167"/>
      <c r="AF38" s="167"/>
      <c r="AG38" s="168"/>
      <c r="AH38" s="168"/>
      <c r="AI38" s="168"/>
      <c r="AJ38" s="167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149"/>
      <c r="H39" s="142"/>
      <c r="I39" s="147"/>
      <c r="J39" s="145"/>
      <c r="K39" s="128"/>
      <c r="L39" s="128"/>
      <c r="M39" s="128"/>
      <c r="N39" s="128"/>
      <c r="O39" s="142"/>
      <c r="P39" s="149"/>
      <c r="Q39" s="142"/>
      <c r="R39" s="147"/>
      <c r="S39" s="145"/>
      <c r="T39" s="128"/>
      <c r="U39" s="128"/>
      <c r="V39" s="128"/>
      <c r="W39" s="128"/>
      <c r="X39" s="142"/>
      <c r="Y39" s="149"/>
      <c r="Z39" s="142"/>
      <c r="AA39" s="147"/>
      <c r="AB39" s="166"/>
      <c r="AC39" s="167"/>
      <c r="AD39" s="171"/>
      <c r="AE39" s="167"/>
      <c r="AF39" s="167"/>
      <c r="AG39" s="168"/>
      <c r="AH39" s="168"/>
      <c r="AI39" s="168"/>
      <c r="AJ39" s="168"/>
      <c r="AO39" s="169"/>
      <c r="AP39" s="169"/>
      <c r="AQ39" s="169"/>
    </row>
    <row r="40" spans="1:43" x14ac:dyDescent="0.25">
      <c r="A40" s="145"/>
      <c r="B40" s="128"/>
      <c r="C40" s="148"/>
      <c r="D40" s="128"/>
      <c r="E40" s="128"/>
      <c r="F40" s="142"/>
      <c r="G40" s="149"/>
      <c r="H40" s="142"/>
      <c r="I40" s="147"/>
      <c r="J40" s="145"/>
      <c r="K40" s="128"/>
      <c r="L40" s="148"/>
      <c r="M40" s="128"/>
      <c r="N40" s="128"/>
      <c r="O40" s="142"/>
      <c r="P40" s="149"/>
      <c r="Q40" s="142"/>
      <c r="R40" s="147"/>
      <c r="S40" s="145"/>
      <c r="T40" s="128"/>
      <c r="U40" s="148"/>
      <c r="V40" s="128"/>
      <c r="W40" s="128"/>
      <c r="X40" s="142"/>
      <c r="Y40" s="149"/>
      <c r="Z40" s="142"/>
      <c r="AA40" s="147"/>
      <c r="AB40" s="166"/>
      <c r="AC40" s="167"/>
      <c r="AD40" s="167"/>
      <c r="AE40" s="167"/>
      <c r="AF40" s="167"/>
      <c r="AG40" s="168"/>
      <c r="AH40" s="168"/>
      <c r="AI40" s="168"/>
      <c r="AJ40" s="167"/>
      <c r="AO40" s="169"/>
      <c r="AP40" s="169"/>
      <c r="AQ40" s="169"/>
    </row>
    <row r="41" spans="1:43" x14ac:dyDescent="0.25">
      <c r="A41" s="145"/>
      <c r="B41" s="128"/>
      <c r="C41" s="128"/>
      <c r="D41" s="128"/>
      <c r="E41" s="128"/>
      <c r="F41" s="142"/>
      <c r="G41" s="149"/>
      <c r="H41" s="142"/>
      <c r="I41" s="147"/>
      <c r="J41" s="145"/>
      <c r="K41" s="128"/>
      <c r="L41" s="128"/>
      <c r="M41" s="128"/>
      <c r="N41" s="128"/>
      <c r="O41" s="142"/>
      <c r="P41" s="149"/>
      <c r="Q41" s="142"/>
      <c r="R41" s="147"/>
      <c r="S41" s="145"/>
      <c r="T41" s="128"/>
      <c r="U41" s="128"/>
      <c r="V41" s="128"/>
      <c r="W41" s="128"/>
      <c r="X41" s="142"/>
      <c r="Y41" s="149"/>
      <c r="Z41" s="142"/>
      <c r="AA41" s="147"/>
      <c r="AB41" s="166"/>
      <c r="AC41" s="167"/>
      <c r="AD41" s="171"/>
      <c r="AE41" s="167"/>
      <c r="AF41" s="167"/>
      <c r="AG41" s="168"/>
      <c r="AH41" s="168"/>
      <c r="AI41" s="168"/>
      <c r="AJ41" s="168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149"/>
      <c r="H42" s="142"/>
      <c r="I42" s="147"/>
      <c r="J42" s="145"/>
      <c r="K42" s="128"/>
      <c r="L42" s="128"/>
      <c r="M42" s="128"/>
      <c r="N42" s="128"/>
      <c r="O42" s="142"/>
      <c r="P42" s="149"/>
      <c r="Q42" s="142"/>
      <c r="R42" s="147"/>
      <c r="S42" s="145"/>
      <c r="T42" s="128"/>
      <c r="U42" s="128"/>
      <c r="V42" s="128"/>
      <c r="W42" s="128"/>
      <c r="X42" s="142"/>
      <c r="Y42" s="149"/>
      <c r="Z42" s="142"/>
      <c r="AA42" s="147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149"/>
      <c r="H43" s="142"/>
      <c r="I43" s="147"/>
      <c r="J43" s="145"/>
      <c r="K43" s="128"/>
      <c r="L43" s="128"/>
      <c r="M43" s="128"/>
      <c r="N43" s="128"/>
      <c r="O43" s="142"/>
      <c r="P43" s="149"/>
      <c r="Q43" s="142"/>
      <c r="R43" s="147"/>
      <c r="S43" s="145"/>
      <c r="T43" s="128"/>
      <c r="U43" s="128"/>
      <c r="V43" s="128"/>
      <c r="W43" s="128"/>
      <c r="X43" s="142"/>
      <c r="Y43" s="149"/>
      <c r="Z43" s="142"/>
      <c r="AA43" s="147"/>
      <c r="AB43" s="166"/>
      <c r="AC43" s="167"/>
      <c r="AD43" s="167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48"/>
      <c r="D44" s="128"/>
      <c r="E44" s="128"/>
      <c r="F44" s="142"/>
      <c r="G44" s="149"/>
      <c r="H44" s="142"/>
      <c r="I44" s="151"/>
      <c r="J44" s="145"/>
      <c r="K44" s="128"/>
      <c r="L44" s="148"/>
      <c r="M44" s="128"/>
      <c r="N44" s="128"/>
      <c r="O44" s="142"/>
      <c r="P44" s="149"/>
      <c r="Q44" s="142"/>
      <c r="R44" s="151"/>
      <c r="S44" s="145"/>
      <c r="T44" s="128"/>
      <c r="U44" s="148"/>
      <c r="V44" s="128"/>
      <c r="W44" s="128"/>
      <c r="X44" s="142"/>
      <c r="Y44" s="149"/>
      <c r="Z44" s="142"/>
      <c r="AA44" s="151"/>
      <c r="AB44" s="166"/>
      <c r="AC44" s="167"/>
      <c r="AD44" s="171"/>
      <c r="AE44" s="167"/>
      <c r="AF44" s="167"/>
      <c r="AG44" s="168"/>
      <c r="AH44" s="168"/>
      <c r="AI44" s="168"/>
      <c r="AJ44" s="167"/>
      <c r="AO44" s="169"/>
      <c r="AP44" s="169"/>
      <c r="AQ44" s="169"/>
    </row>
    <row r="45" spans="1:43" x14ac:dyDescent="0.25">
      <c r="A45" s="152"/>
      <c r="B45" s="128"/>
      <c r="C45" s="128"/>
      <c r="D45" s="128"/>
      <c r="E45" s="128"/>
      <c r="F45" s="142"/>
      <c r="G45" s="149"/>
      <c r="H45" s="142"/>
      <c r="I45" s="147"/>
      <c r="J45" s="152"/>
      <c r="K45" s="128"/>
      <c r="L45" s="128"/>
      <c r="M45" s="128"/>
      <c r="N45" s="128"/>
      <c r="O45" s="142"/>
      <c r="P45" s="149"/>
      <c r="Q45" s="142"/>
      <c r="R45" s="147"/>
      <c r="S45" s="152"/>
      <c r="T45" s="128"/>
      <c r="U45" s="128"/>
      <c r="V45" s="128"/>
      <c r="W45" s="128"/>
      <c r="X45" s="142"/>
      <c r="Y45" s="149"/>
      <c r="Z45" s="142"/>
      <c r="AA45" s="147"/>
      <c r="AB45" s="166"/>
      <c r="AC45" s="167"/>
      <c r="AD45" s="167"/>
      <c r="AE45" s="167"/>
      <c r="AF45" s="167"/>
      <c r="AG45" s="168"/>
      <c r="AH45" s="168"/>
      <c r="AI45" s="168"/>
      <c r="AJ45" s="168"/>
      <c r="AO45" s="169"/>
      <c r="AP45" s="169"/>
      <c r="AQ45" s="169"/>
    </row>
    <row r="46" spans="1:43" x14ac:dyDescent="0.25">
      <c r="A46" s="152"/>
      <c r="B46" s="128"/>
      <c r="C46" s="153"/>
      <c r="D46" s="128"/>
      <c r="E46" s="128"/>
      <c r="F46" s="142"/>
      <c r="G46" s="149"/>
      <c r="H46" s="142"/>
      <c r="I46" s="151"/>
      <c r="J46" s="152"/>
      <c r="K46" s="128"/>
      <c r="L46" s="153"/>
      <c r="M46" s="128"/>
      <c r="N46" s="128"/>
      <c r="O46" s="142"/>
      <c r="P46" s="149"/>
      <c r="Q46" s="142"/>
      <c r="R46" s="151"/>
      <c r="S46" s="152"/>
      <c r="T46" s="128"/>
      <c r="U46" s="153"/>
      <c r="V46" s="128"/>
      <c r="W46" s="128"/>
      <c r="X46" s="142"/>
      <c r="Y46" s="149"/>
      <c r="Z46" s="142"/>
      <c r="AA46" s="151"/>
      <c r="AB46" s="166"/>
      <c r="AC46" s="167"/>
      <c r="AD46" s="167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52"/>
      <c r="B47" s="128"/>
      <c r="C47" s="153"/>
      <c r="D47" s="128"/>
      <c r="E47" s="128"/>
      <c r="F47" s="142"/>
      <c r="G47" s="149"/>
      <c r="H47" s="142"/>
      <c r="I47" s="147"/>
      <c r="J47" s="152"/>
      <c r="K47" s="128"/>
      <c r="L47" s="153"/>
      <c r="M47" s="128"/>
      <c r="N47" s="128"/>
      <c r="O47" s="142"/>
      <c r="P47" s="149"/>
      <c r="Q47" s="142"/>
      <c r="R47" s="147"/>
      <c r="S47" s="152"/>
      <c r="T47" s="128"/>
      <c r="U47" s="153"/>
      <c r="V47" s="128"/>
      <c r="W47" s="128"/>
      <c r="X47" s="142"/>
      <c r="Y47" s="149"/>
      <c r="Z47" s="142"/>
      <c r="AA47" s="147"/>
      <c r="AB47" s="166"/>
      <c r="AC47" s="167"/>
      <c r="AD47" s="171"/>
      <c r="AE47" s="167"/>
      <c r="AF47" s="167"/>
      <c r="AG47" s="168"/>
      <c r="AH47" s="168"/>
      <c r="AI47" s="168"/>
      <c r="AJ47" s="167"/>
      <c r="AO47" s="169"/>
      <c r="AP47" s="169"/>
      <c r="AQ47" s="169"/>
    </row>
    <row r="48" spans="1:43" x14ac:dyDescent="0.25">
      <c r="A48" s="152"/>
      <c r="B48" s="141"/>
      <c r="C48" s="154"/>
      <c r="D48" s="141"/>
      <c r="E48" s="141"/>
      <c r="F48" s="142"/>
      <c r="G48" s="144"/>
      <c r="H48" s="143"/>
      <c r="I48" s="155"/>
      <c r="J48" s="152"/>
      <c r="K48" s="141"/>
      <c r="L48" s="154"/>
      <c r="M48" s="141"/>
      <c r="N48" s="141"/>
      <c r="O48" s="142"/>
      <c r="P48" s="144"/>
      <c r="Q48" s="143"/>
      <c r="R48" s="155"/>
      <c r="S48" s="152"/>
      <c r="T48" s="141"/>
      <c r="U48" s="154"/>
      <c r="V48" s="141"/>
      <c r="W48" s="141"/>
      <c r="X48" s="142"/>
      <c r="Y48" s="144"/>
      <c r="Z48" s="143"/>
      <c r="AA48" s="155"/>
      <c r="AB48" s="166"/>
      <c r="AC48" s="167"/>
      <c r="AD48" s="171"/>
      <c r="AE48" s="167"/>
      <c r="AF48" s="167"/>
      <c r="AG48" s="168"/>
      <c r="AH48" s="168"/>
      <c r="AI48" s="168"/>
      <c r="AJ48" s="167"/>
      <c r="AO48" s="169"/>
      <c r="AP48" s="169"/>
      <c r="AQ48" s="169"/>
    </row>
    <row r="49" spans="1:43" x14ac:dyDescent="0.25">
      <c r="A49" s="156"/>
      <c r="B49" s="141"/>
      <c r="C49" s="154"/>
      <c r="D49" s="141"/>
      <c r="E49" s="141"/>
      <c r="F49" s="143"/>
      <c r="G49" s="144"/>
      <c r="H49" s="143"/>
      <c r="I49" s="155"/>
      <c r="J49" s="156"/>
      <c r="K49" s="141"/>
      <c r="L49" s="154"/>
      <c r="M49" s="141"/>
      <c r="N49" s="141"/>
      <c r="O49" s="143"/>
      <c r="P49" s="144"/>
      <c r="Q49" s="143"/>
      <c r="R49" s="155"/>
      <c r="S49" s="156"/>
      <c r="T49" s="141"/>
      <c r="U49" s="154"/>
      <c r="V49" s="141"/>
      <c r="W49" s="141"/>
      <c r="X49" s="143"/>
      <c r="Y49" s="144"/>
      <c r="Z49" s="143"/>
      <c r="AA49" s="155"/>
      <c r="AB49" s="166"/>
      <c r="AC49" s="167"/>
      <c r="AD49" s="167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A50" s="156"/>
      <c r="B50" s="141"/>
      <c r="C50" s="154"/>
      <c r="D50" s="141"/>
      <c r="E50" s="141"/>
      <c r="F50" s="143"/>
      <c r="G50" s="144"/>
      <c r="H50" s="143"/>
      <c r="I50" s="155"/>
      <c r="J50" s="156"/>
      <c r="K50" s="141"/>
      <c r="L50" s="154"/>
      <c r="M50" s="141"/>
      <c r="N50" s="141"/>
      <c r="O50" s="143"/>
      <c r="P50" s="144"/>
      <c r="Q50" s="143"/>
      <c r="R50" s="155"/>
      <c r="S50" s="156"/>
      <c r="T50" s="141"/>
      <c r="U50" s="154"/>
      <c r="V50" s="141"/>
      <c r="W50" s="141"/>
      <c r="X50" s="143"/>
      <c r="Y50" s="144"/>
      <c r="Z50" s="143"/>
      <c r="AA50" s="155"/>
      <c r="AB50" s="166"/>
      <c r="AC50" s="167"/>
      <c r="AD50" s="167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145"/>
      <c r="B51" s="128"/>
      <c r="C51" s="153"/>
      <c r="D51" s="128"/>
      <c r="E51" s="128"/>
      <c r="F51" s="142"/>
      <c r="G51" s="142"/>
      <c r="H51" s="142"/>
      <c r="I51" s="147"/>
      <c r="J51" s="145"/>
      <c r="K51" s="128"/>
      <c r="L51" s="153"/>
      <c r="M51" s="128"/>
      <c r="N51" s="128"/>
      <c r="O51" s="142"/>
      <c r="P51" s="142"/>
      <c r="Q51" s="142"/>
      <c r="R51" s="147"/>
      <c r="S51" s="145"/>
      <c r="T51" s="128"/>
      <c r="U51" s="153"/>
      <c r="V51" s="128"/>
      <c r="W51" s="128"/>
      <c r="X51" s="142"/>
      <c r="Y51" s="142"/>
      <c r="Z51" s="142"/>
      <c r="AA51" s="147"/>
      <c r="AB51" s="166"/>
      <c r="AC51" s="171"/>
      <c r="AD51" s="171"/>
      <c r="AE51" s="167"/>
      <c r="AF51" s="167"/>
      <c r="AG51" s="168"/>
      <c r="AH51" s="168"/>
      <c r="AI51" s="168"/>
      <c r="AJ51" s="167"/>
      <c r="AO51" s="169"/>
      <c r="AP51" s="169"/>
      <c r="AQ51" s="169"/>
    </row>
    <row r="52" spans="1:43" x14ac:dyDescent="0.25">
      <c r="A52" s="145"/>
      <c r="B52" s="128"/>
      <c r="C52" s="148"/>
      <c r="D52" s="128"/>
      <c r="E52" s="128"/>
      <c r="F52" s="142"/>
      <c r="G52" s="142"/>
      <c r="H52" s="142"/>
      <c r="I52" s="147"/>
      <c r="J52" s="145"/>
      <c r="K52" s="128"/>
      <c r="L52" s="148"/>
      <c r="M52" s="128"/>
      <c r="N52" s="128"/>
      <c r="O52" s="142"/>
      <c r="P52" s="142"/>
      <c r="Q52" s="142"/>
      <c r="R52" s="147"/>
      <c r="S52" s="145"/>
      <c r="T52" s="128"/>
      <c r="U52" s="148"/>
      <c r="V52" s="128"/>
      <c r="W52" s="128"/>
      <c r="X52" s="142"/>
      <c r="Y52" s="142"/>
      <c r="Z52" s="142"/>
      <c r="AA52" s="147"/>
      <c r="AB52" s="166"/>
      <c r="AC52" s="167"/>
      <c r="AD52" s="167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ht="16.5" thickBot="1" x14ac:dyDescent="0.3">
      <c r="A53" s="157"/>
      <c r="B53" s="158"/>
      <c r="C53" s="158"/>
      <c r="D53" s="158"/>
      <c r="E53" s="158"/>
      <c r="F53" s="159"/>
      <c r="G53" s="159"/>
      <c r="H53" s="159"/>
      <c r="I53" s="160"/>
      <c r="J53" s="157"/>
      <c r="K53" s="158"/>
      <c r="L53" s="158"/>
      <c r="M53" s="158"/>
      <c r="N53" s="158"/>
      <c r="O53" s="159"/>
      <c r="P53" s="159"/>
      <c r="Q53" s="159"/>
      <c r="R53" s="160"/>
      <c r="S53" s="157"/>
      <c r="T53" s="158"/>
      <c r="U53" s="158"/>
      <c r="V53" s="158"/>
      <c r="W53" s="158"/>
      <c r="X53" s="159"/>
      <c r="Y53" s="159"/>
      <c r="Z53" s="159"/>
      <c r="AA53" s="160"/>
      <c r="AK53" s="169"/>
      <c r="AL53" s="169"/>
      <c r="AM53" s="169"/>
      <c r="AN53" s="169"/>
      <c r="AO53" s="169"/>
      <c r="AP53" s="169"/>
      <c r="AQ53" s="169"/>
    </row>
    <row r="54" spans="1:43" ht="16.5" thickBot="1" x14ac:dyDescent="0.3">
      <c r="A54" s="498">
        <f>S29+1</f>
        <v>6</v>
      </c>
      <c r="B54" s="499"/>
      <c r="C54" s="499"/>
      <c r="D54" s="499"/>
      <c r="E54" s="499"/>
      <c r="F54" s="500"/>
      <c r="G54" s="500"/>
      <c r="H54" s="500"/>
      <c r="I54" s="501"/>
      <c r="AK54" s="169"/>
      <c r="AL54" s="169"/>
      <c r="AM54" s="169"/>
      <c r="AN54" s="169"/>
      <c r="AO54" s="169"/>
      <c r="AP54" s="169"/>
      <c r="AQ54" s="169"/>
    </row>
    <row r="55" spans="1:43" ht="16.5" thickBot="1" x14ac:dyDescent="0.3">
      <c r="A55" s="131" t="s">
        <v>2</v>
      </c>
      <c r="B55" s="132" t="s">
        <v>3</v>
      </c>
      <c r="C55" s="132" t="s">
        <v>35</v>
      </c>
      <c r="D55" s="132" t="s">
        <v>5</v>
      </c>
      <c r="E55" s="132" t="s">
        <v>6</v>
      </c>
      <c r="F55" s="133" t="s">
        <v>7</v>
      </c>
      <c r="G55" s="133" t="s">
        <v>325</v>
      </c>
      <c r="H55" s="133" t="s">
        <v>326</v>
      </c>
      <c r="I55" s="134" t="s">
        <v>10</v>
      </c>
      <c r="L55" s="502">
        <f>A3</f>
        <v>0</v>
      </c>
      <c r="M55" s="173">
        <f t="shared" ref="M55:M60" si="0">COUNTIF($A$5:$A$27,N55)</f>
        <v>0</v>
      </c>
      <c r="N55" s="174" t="s">
        <v>18</v>
      </c>
      <c r="O55" s="505">
        <f>J3</f>
        <v>1</v>
      </c>
      <c r="P55" s="173">
        <f t="shared" ref="P55:P60" si="1">COUNTIF($J$5:$J$27,Q55)</f>
        <v>0</v>
      </c>
      <c r="Q55" s="174" t="s">
        <v>18</v>
      </c>
      <c r="R55" s="508">
        <f>S3</f>
        <v>2</v>
      </c>
      <c r="S55" s="173">
        <f t="shared" ref="S55:S60" si="2">COUNTIF($S$5:$S$27,T55)</f>
        <v>0</v>
      </c>
      <c r="T55" s="174" t="s">
        <v>18</v>
      </c>
      <c r="U55" s="511">
        <f>A29</f>
        <v>3</v>
      </c>
      <c r="V55" s="173">
        <f t="shared" ref="V55:V60" si="3">COUNTIF($A$31:$A$52,W55)</f>
        <v>0</v>
      </c>
      <c r="W55" s="174" t="s">
        <v>18</v>
      </c>
    </row>
    <row r="56" spans="1:43" x14ac:dyDescent="0.25">
      <c r="A56" s="135"/>
      <c r="B56" s="141"/>
      <c r="C56" s="137"/>
      <c r="D56" s="137"/>
      <c r="E56" s="137"/>
      <c r="F56" s="142"/>
      <c r="G56" s="143"/>
      <c r="H56" s="143"/>
      <c r="I56" s="140"/>
      <c r="L56" s="503"/>
      <c r="M56" s="175">
        <f t="shared" si="0"/>
        <v>0</v>
      </c>
      <c r="N56" s="176" t="s">
        <v>19</v>
      </c>
      <c r="O56" s="506"/>
      <c r="P56" s="175">
        <f t="shared" si="1"/>
        <v>0</v>
      </c>
      <c r="Q56" s="176" t="s">
        <v>19</v>
      </c>
      <c r="R56" s="509"/>
      <c r="S56" s="175">
        <f t="shared" si="2"/>
        <v>0</v>
      </c>
      <c r="T56" s="176" t="s">
        <v>19</v>
      </c>
      <c r="U56" s="512"/>
      <c r="V56" s="175">
        <f t="shared" si="3"/>
        <v>0</v>
      </c>
      <c r="W56" s="176" t="s">
        <v>19</v>
      </c>
    </row>
    <row r="57" spans="1:43" x14ac:dyDescent="0.25">
      <c r="A57" s="145"/>
      <c r="B57" s="128"/>
      <c r="C57" s="128"/>
      <c r="D57" s="128"/>
      <c r="E57" s="128"/>
      <c r="F57" s="142"/>
      <c r="G57" s="142"/>
      <c r="H57" s="142"/>
      <c r="I57" s="147"/>
      <c r="L57" s="503"/>
      <c r="M57" s="175">
        <f t="shared" si="0"/>
        <v>0</v>
      </c>
      <c r="N57" s="176" t="s">
        <v>20</v>
      </c>
      <c r="O57" s="506"/>
      <c r="P57" s="175">
        <f t="shared" si="1"/>
        <v>0</v>
      </c>
      <c r="Q57" s="176" t="s">
        <v>20</v>
      </c>
      <c r="R57" s="509"/>
      <c r="S57" s="175">
        <f t="shared" si="2"/>
        <v>0</v>
      </c>
      <c r="T57" s="176" t="s">
        <v>20</v>
      </c>
      <c r="U57" s="512"/>
      <c r="V57" s="175">
        <f t="shared" si="3"/>
        <v>0</v>
      </c>
      <c r="W57" s="176" t="s">
        <v>20</v>
      </c>
    </row>
    <row r="58" spans="1:43" x14ac:dyDescent="0.25">
      <c r="A58" s="145"/>
      <c r="B58" s="128"/>
      <c r="C58" s="128"/>
      <c r="D58" s="128"/>
      <c r="E58" s="128"/>
      <c r="F58" s="142"/>
      <c r="G58" s="142"/>
      <c r="H58" s="142"/>
      <c r="I58" s="147"/>
      <c r="L58" s="503"/>
      <c r="M58" s="175">
        <f t="shared" si="0"/>
        <v>0</v>
      </c>
      <c r="N58" s="176" t="s">
        <v>21</v>
      </c>
      <c r="O58" s="506"/>
      <c r="P58" s="175">
        <f t="shared" si="1"/>
        <v>0</v>
      </c>
      <c r="Q58" s="176" t="s">
        <v>21</v>
      </c>
      <c r="R58" s="509"/>
      <c r="S58" s="175">
        <f t="shared" si="2"/>
        <v>0</v>
      </c>
      <c r="T58" s="176" t="s">
        <v>21</v>
      </c>
      <c r="U58" s="512"/>
      <c r="V58" s="175">
        <f t="shared" si="3"/>
        <v>0</v>
      </c>
      <c r="W58" s="176" t="s">
        <v>21</v>
      </c>
    </row>
    <row r="59" spans="1:43" x14ac:dyDescent="0.25">
      <c r="A59" s="145"/>
      <c r="B59" s="128"/>
      <c r="C59" s="128"/>
      <c r="D59" s="128"/>
      <c r="E59" s="128"/>
      <c r="F59" s="142"/>
      <c r="G59" s="149"/>
      <c r="H59" s="142"/>
      <c r="I59" s="147"/>
      <c r="L59" s="503"/>
      <c r="M59" s="175">
        <f t="shared" si="0"/>
        <v>0</v>
      </c>
      <c r="N59" s="176" t="s">
        <v>22</v>
      </c>
      <c r="O59" s="506"/>
      <c r="P59" s="175">
        <f t="shared" si="1"/>
        <v>0</v>
      </c>
      <c r="Q59" s="176" t="s">
        <v>22</v>
      </c>
      <c r="R59" s="509"/>
      <c r="S59" s="175">
        <f t="shared" si="2"/>
        <v>0</v>
      </c>
      <c r="T59" s="176" t="s">
        <v>22</v>
      </c>
      <c r="U59" s="512"/>
      <c r="V59" s="175">
        <f t="shared" si="3"/>
        <v>0</v>
      </c>
      <c r="W59" s="176" t="s">
        <v>22</v>
      </c>
    </row>
    <row r="60" spans="1:43" x14ac:dyDescent="0.25">
      <c r="A60" s="145"/>
      <c r="B60" s="128"/>
      <c r="C60" s="128"/>
      <c r="D60" s="128"/>
      <c r="E60" s="128"/>
      <c r="F60" s="142"/>
      <c r="G60" s="149"/>
      <c r="H60" s="142"/>
      <c r="I60" s="147"/>
      <c r="L60" s="503"/>
      <c r="M60" s="175">
        <f t="shared" si="0"/>
        <v>0</v>
      </c>
      <c r="N60" s="176" t="s">
        <v>23</v>
      </c>
      <c r="O60" s="506"/>
      <c r="P60" s="175">
        <f t="shared" si="1"/>
        <v>0</v>
      </c>
      <c r="Q60" s="176" t="s">
        <v>23</v>
      </c>
      <c r="R60" s="509"/>
      <c r="S60" s="175">
        <f t="shared" si="2"/>
        <v>0</v>
      </c>
      <c r="T60" s="176" t="s">
        <v>23</v>
      </c>
      <c r="U60" s="512"/>
      <c r="V60" s="175">
        <f t="shared" si="3"/>
        <v>0</v>
      </c>
      <c r="W60" s="176" t="s">
        <v>23</v>
      </c>
    </row>
    <row r="61" spans="1:43" ht="16.5" thickBot="1" x14ac:dyDescent="0.3">
      <c r="A61" s="145"/>
      <c r="B61" s="128"/>
      <c r="C61" s="128"/>
      <c r="D61" s="128"/>
      <c r="E61" s="128"/>
      <c r="F61" s="142"/>
      <c r="G61" s="149"/>
      <c r="H61" s="142"/>
      <c r="I61" s="147"/>
      <c r="L61" s="504"/>
      <c r="M61" s="177">
        <f>SUM(M55:M60)</f>
        <v>0</v>
      </c>
      <c r="N61" s="178" t="s">
        <v>24</v>
      </c>
      <c r="O61" s="507"/>
      <c r="P61" s="177">
        <f>SUM(P55:P60)</f>
        <v>0</v>
      </c>
      <c r="Q61" s="178" t="s">
        <v>24</v>
      </c>
      <c r="R61" s="510"/>
      <c r="S61" s="177">
        <f>SUM(S55:S60)</f>
        <v>0</v>
      </c>
      <c r="T61" s="178" t="s">
        <v>24</v>
      </c>
      <c r="U61" s="513"/>
      <c r="V61" s="177">
        <f>SUM(V55:V60)</f>
        <v>0</v>
      </c>
      <c r="W61" s="178" t="s">
        <v>24</v>
      </c>
    </row>
    <row r="62" spans="1:43" ht="16.5" thickBot="1" x14ac:dyDescent="0.3">
      <c r="A62" s="145"/>
      <c r="B62" s="128"/>
      <c r="C62" s="128"/>
      <c r="D62" s="128"/>
      <c r="E62" s="128"/>
      <c r="F62" s="142"/>
      <c r="G62" s="149"/>
      <c r="H62" s="142"/>
      <c r="I62" s="147"/>
    </row>
    <row r="63" spans="1:43" x14ac:dyDescent="0.25">
      <c r="A63" s="145"/>
      <c r="B63" s="128"/>
      <c r="C63" s="128"/>
      <c r="D63" s="128"/>
      <c r="E63" s="128"/>
      <c r="F63" s="142"/>
      <c r="G63" s="149"/>
      <c r="H63" s="142"/>
      <c r="I63" s="147"/>
      <c r="L63" s="514">
        <f>J29</f>
        <v>4</v>
      </c>
      <c r="M63" s="173">
        <f t="shared" ref="M63:M68" si="4">COUNTIF($J$31:$J$52,N63)</f>
        <v>0</v>
      </c>
      <c r="N63" s="174" t="s">
        <v>18</v>
      </c>
      <c r="O63" s="517">
        <f>S29</f>
        <v>5</v>
      </c>
      <c r="P63" s="173">
        <f t="shared" ref="P63:P68" si="5">COUNTIF($S$31:$S$52,Q63)</f>
        <v>0</v>
      </c>
      <c r="Q63" s="174" t="s">
        <v>18</v>
      </c>
      <c r="R63" s="520">
        <f>AB29</f>
        <v>0</v>
      </c>
      <c r="S63" s="173">
        <f t="shared" ref="S63:S68" si="6">COUNTIF($A$56:$A$77,T63)</f>
        <v>0</v>
      </c>
      <c r="T63" s="174" t="s">
        <v>18</v>
      </c>
      <c r="U63" s="523">
        <f>C1</f>
        <v>0</v>
      </c>
      <c r="V63" s="173">
        <f>SUM(M55,P55,S55,V55,S63,P63,M63)</f>
        <v>0</v>
      </c>
      <c r="W63" s="174" t="s">
        <v>18</v>
      </c>
    </row>
    <row r="64" spans="1:43" x14ac:dyDescent="0.25">
      <c r="A64" s="145"/>
      <c r="B64" s="128"/>
      <c r="C64" s="128"/>
      <c r="D64" s="128"/>
      <c r="E64" s="128"/>
      <c r="F64" s="142"/>
      <c r="G64" s="149"/>
      <c r="H64" s="142"/>
      <c r="I64" s="147"/>
      <c r="L64" s="515"/>
      <c r="M64" s="175">
        <f t="shared" si="4"/>
        <v>0</v>
      </c>
      <c r="N64" s="176" t="s">
        <v>19</v>
      </c>
      <c r="O64" s="518"/>
      <c r="P64" s="175">
        <f t="shared" si="5"/>
        <v>0</v>
      </c>
      <c r="Q64" s="176" t="s">
        <v>19</v>
      </c>
      <c r="R64" s="521"/>
      <c r="S64" s="175">
        <f t="shared" si="6"/>
        <v>0</v>
      </c>
      <c r="T64" s="176" t="s">
        <v>19</v>
      </c>
      <c r="U64" s="524"/>
      <c r="V64" s="175">
        <f>SUM(M56,P56,S56,V56,M64,P64,S64)</f>
        <v>0</v>
      </c>
      <c r="W64" s="176" t="s">
        <v>19</v>
      </c>
    </row>
    <row r="65" spans="1:23" x14ac:dyDescent="0.25">
      <c r="A65" s="145"/>
      <c r="B65" s="128"/>
      <c r="C65" s="148"/>
      <c r="D65" s="128"/>
      <c r="E65" s="128"/>
      <c r="F65" s="142"/>
      <c r="G65" s="149"/>
      <c r="H65" s="142"/>
      <c r="I65" s="147"/>
      <c r="L65" s="515"/>
      <c r="M65" s="175">
        <f t="shared" si="4"/>
        <v>0</v>
      </c>
      <c r="N65" s="176" t="s">
        <v>20</v>
      </c>
      <c r="O65" s="518"/>
      <c r="P65" s="175">
        <f t="shared" si="5"/>
        <v>0</v>
      </c>
      <c r="Q65" s="176" t="s">
        <v>20</v>
      </c>
      <c r="R65" s="521"/>
      <c r="S65" s="175">
        <f t="shared" si="6"/>
        <v>0</v>
      </c>
      <c r="T65" s="176" t="s">
        <v>20</v>
      </c>
      <c r="U65" s="524"/>
      <c r="V65" s="175">
        <f>SUM(M57,P57,S57,V57,M65,P65,S65)</f>
        <v>0</v>
      </c>
      <c r="W65" s="176" t="s">
        <v>20</v>
      </c>
    </row>
    <row r="66" spans="1:23" x14ac:dyDescent="0.25">
      <c r="A66" s="145"/>
      <c r="B66" s="128"/>
      <c r="C66" s="128"/>
      <c r="D66" s="128"/>
      <c r="E66" s="128"/>
      <c r="F66" s="142"/>
      <c r="G66" s="149"/>
      <c r="H66" s="142"/>
      <c r="I66" s="147"/>
      <c r="L66" s="515"/>
      <c r="M66" s="175">
        <f t="shared" si="4"/>
        <v>0</v>
      </c>
      <c r="N66" s="176" t="s">
        <v>21</v>
      </c>
      <c r="O66" s="518"/>
      <c r="P66" s="175">
        <f t="shared" si="5"/>
        <v>0</v>
      </c>
      <c r="Q66" s="176" t="s">
        <v>21</v>
      </c>
      <c r="R66" s="521"/>
      <c r="S66" s="175">
        <f t="shared" si="6"/>
        <v>0</v>
      </c>
      <c r="T66" s="176" t="s">
        <v>21</v>
      </c>
      <c r="U66" s="524"/>
      <c r="V66" s="175">
        <f>SUM(M58,P58,S58,V58,M66,P66,S66)</f>
        <v>0</v>
      </c>
      <c r="W66" s="176" t="s">
        <v>21</v>
      </c>
    </row>
    <row r="67" spans="1:23" x14ac:dyDescent="0.25">
      <c r="A67" s="145"/>
      <c r="B67" s="128"/>
      <c r="C67" s="128"/>
      <c r="D67" s="128"/>
      <c r="E67" s="128"/>
      <c r="F67" s="142"/>
      <c r="G67" s="149"/>
      <c r="H67" s="142"/>
      <c r="I67" s="147"/>
      <c r="L67" s="515"/>
      <c r="M67" s="175">
        <f t="shared" si="4"/>
        <v>0</v>
      </c>
      <c r="N67" s="176" t="s">
        <v>22</v>
      </c>
      <c r="O67" s="518"/>
      <c r="P67" s="175">
        <f t="shared" si="5"/>
        <v>0</v>
      </c>
      <c r="Q67" s="176" t="s">
        <v>22</v>
      </c>
      <c r="R67" s="521"/>
      <c r="S67" s="175">
        <f t="shared" si="6"/>
        <v>0</v>
      </c>
      <c r="T67" s="176" t="s">
        <v>22</v>
      </c>
      <c r="U67" s="524"/>
      <c r="V67" s="175">
        <f>SUM(M59,P59,S59,V59,M67,P67,S67)</f>
        <v>0</v>
      </c>
      <c r="W67" s="176" t="s">
        <v>22</v>
      </c>
    </row>
    <row r="68" spans="1:23" x14ac:dyDescent="0.25">
      <c r="A68" s="145"/>
      <c r="B68" s="128"/>
      <c r="C68" s="128"/>
      <c r="D68" s="128"/>
      <c r="E68" s="128"/>
      <c r="F68" s="142"/>
      <c r="G68" s="149"/>
      <c r="H68" s="142"/>
      <c r="I68" s="147"/>
      <c r="L68" s="515"/>
      <c r="M68" s="175">
        <f t="shared" si="4"/>
        <v>0</v>
      </c>
      <c r="N68" s="176" t="s">
        <v>23</v>
      </c>
      <c r="O68" s="518"/>
      <c r="P68" s="175">
        <f t="shared" si="5"/>
        <v>0</v>
      </c>
      <c r="Q68" s="176" t="s">
        <v>23</v>
      </c>
      <c r="R68" s="521"/>
      <c r="S68" s="175">
        <f t="shared" si="6"/>
        <v>0</v>
      </c>
      <c r="T68" s="176" t="s">
        <v>23</v>
      </c>
      <c r="U68" s="524"/>
      <c r="V68" s="175">
        <f>SUM(M60,P60,S60,V60,M68,P68,S68)</f>
        <v>0</v>
      </c>
      <c r="W68" s="176" t="s">
        <v>23</v>
      </c>
    </row>
    <row r="69" spans="1:23" ht="16.5" thickBot="1" x14ac:dyDescent="0.3">
      <c r="A69" s="145"/>
      <c r="B69" s="128"/>
      <c r="C69" s="148"/>
      <c r="D69" s="128"/>
      <c r="E69" s="128"/>
      <c r="F69" s="142"/>
      <c r="G69" s="149"/>
      <c r="H69" s="142"/>
      <c r="I69" s="151"/>
      <c r="L69" s="516"/>
      <c r="M69" s="177">
        <f>SUM(M63:M68)</f>
        <v>0</v>
      </c>
      <c r="N69" s="178" t="s">
        <v>24</v>
      </c>
      <c r="O69" s="519"/>
      <c r="P69" s="177">
        <f>SUM(P63:P68)</f>
        <v>0</v>
      </c>
      <c r="Q69" s="178" t="s">
        <v>24</v>
      </c>
      <c r="R69" s="522"/>
      <c r="S69" s="177">
        <f>SUM(S63:S68)</f>
        <v>0</v>
      </c>
      <c r="T69" s="178" t="s">
        <v>24</v>
      </c>
      <c r="U69" s="525"/>
      <c r="V69" s="177">
        <f>SUM(V63:V68)</f>
        <v>0</v>
      </c>
      <c r="W69" s="178" t="s">
        <v>24</v>
      </c>
    </row>
    <row r="70" spans="1:23" x14ac:dyDescent="0.25">
      <c r="A70" s="152"/>
      <c r="B70" s="128"/>
      <c r="C70" s="128"/>
      <c r="D70" s="128"/>
      <c r="E70" s="128"/>
      <c r="F70" s="142"/>
      <c r="G70" s="149"/>
      <c r="H70" s="142"/>
      <c r="I70" s="147"/>
    </row>
    <row r="71" spans="1:23" x14ac:dyDescent="0.25">
      <c r="A71" s="152"/>
      <c r="B71" s="128"/>
      <c r="C71" s="153"/>
      <c r="D71" s="128"/>
      <c r="E71" s="128"/>
      <c r="F71" s="142"/>
      <c r="G71" s="149"/>
      <c r="H71" s="142"/>
      <c r="I71" s="151"/>
    </row>
    <row r="72" spans="1:23" x14ac:dyDescent="0.25">
      <c r="A72" s="152"/>
      <c r="B72" s="128"/>
      <c r="C72" s="153"/>
      <c r="D72" s="128"/>
      <c r="E72" s="128"/>
      <c r="F72" s="142"/>
      <c r="G72" s="149"/>
      <c r="H72" s="142"/>
      <c r="I72" s="147"/>
    </row>
    <row r="73" spans="1:23" x14ac:dyDescent="0.25">
      <c r="A73" s="152"/>
      <c r="B73" s="141"/>
      <c r="C73" s="154"/>
      <c r="D73" s="141"/>
      <c r="E73" s="141"/>
      <c r="F73" s="142"/>
      <c r="G73" s="144"/>
      <c r="H73" s="143"/>
      <c r="I73" s="155"/>
    </row>
    <row r="74" spans="1:23" x14ac:dyDescent="0.25">
      <c r="A74" s="156"/>
      <c r="B74" s="141"/>
      <c r="C74" s="154"/>
      <c r="D74" s="141"/>
      <c r="E74" s="141"/>
      <c r="F74" s="143"/>
      <c r="G74" s="144"/>
      <c r="H74" s="143"/>
      <c r="I74" s="155"/>
    </row>
    <row r="75" spans="1:23" x14ac:dyDescent="0.25">
      <c r="A75" s="156"/>
      <c r="B75" s="141"/>
      <c r="C75" s="154"/>
      <c r="D75" s="141"/>
      <c r="E75" s="141"/>
      <c r="F75" s="143"/>
      <c r="G75" s="144"/>
      <c r="H75" s="143"/>
      <c r="I75" s="155"/>
    </row>
    <row r="76" spans="1:23" x14ac:dyDescent="0.25">
      <c r="A76" s="145"/>
      <c r="B76" s="128"/>
      <c r="C76" s="153"/>
      <c r="D76" s="128"/>
      <c r="E76" s="128"/>
      <c r="F76" s="142"/>
      <c r="G76" s="142"/>
      <c r="H76" s="142"/>
      <c r="I76" s="147"/>
    </row>
    <row r="77" spans="1:23" x14ac:dyDescent="0.25">
      <c r="A77" s="145"/>
      <c r="B77" s="128"/>
      <c r="C77" s="148"/>
      <c r="D77" s="128"/>
      <c r="E77" s="128"/>
      <c r="F77" s="142"/>
      <c r="G77" s="142"/>
      <c r="H77" s="142"/>
      <c r="I77" s="147"/>
    </row>
    <row r="78" spans="1:23" ht="16.5" thickBot="1" x14ac:dyDescent="0.3">
      <c r="A78" s="157"/>
      <c r="B78" s="158"/>
      <c r="C78" s="158"/>
      <c r="D78" s="158"/>
      <c r="E78" s="158"/>
      <c r="F78" s="159"/>
      <c r="G78" s="159"/>
      <c r="H78" s="159"/>
      <c r="I78" s="160"/>
    </row>
    <row r="79" spans="1:23" ht="16.5" thickBot="1" x14ac:dyDescent="0.3"/>
    <row r="80" spans="1:23" ht="16.5" thickBot="1" x14ac:dyDescent="0.3">
      <c r="A80" s="179" t="s">
        <v>25</v>
      </c>
      <c r="B80" s="180" t="s">
        <v>18</v>
      </c>
      <c r="C80" s="181" t="s">
        <v>19</v>
      </c>
      <c r="D80" s="182" t="s">
        <v>20</v>
      </c>
      <c r="E80" s="183" t="s">
        <v>21</v>
      </c>
      <c r="F80" s="184" t="s">
        <v>22</v>
      </c>
      <c r="G80" s="185" t="s">
        <v>23</v>
      </c>
      <c r="H80" s="186" t="s">
        <v>24</v>
      </c>
      <c r="J80" s="186" t="s">
        <v>26</v>
      </c>
    </row>
    <row r="81" spans="1:47" x14ac:dyDescent="0.25">
      <c r="A81" s="187" t="s">
        <v>27</v>
      </c>
      <c r="B81" s="188">
        <f t="shared" ref="B81:G81" si="7">COUNTIF($A$5:$A$9,B80)</f>
        <v>0</v>
      </c>
      <c r="C81" s="188">
        <f t="shared" si="7"/>
        <v>0</v>
      </c>
      <c r="D81" s="188">
        <f t="shared" si="7"/>
        <v>0</v>
      </c>
      <c r="E81" s="188">
        <f t="shared" si="7"/>
        <v>0</v>
      </c>
      <c r="F81" s="188">
        <f t="shared" si="7"/>
        <v>0</v>
      </c>
      <c r="G81" s="188">
        <f t="shared" si="7"/>
        <v>0</v>
      </c>
      <c r="H81" s="189">
        <f t="shared" ref="H81:H87" si="8">SUM(B81:G81)</f>
        <v>0</v>
      </c>
      <c r="J81" s="189">
        <f>SUM(C81:G81)</f>
        <v>0</v>
      </c>
    </row>
    <row r="82" spans="1:47" x14ac:dyDescent="0.25">
      <c r="A82" s="190" t="s">
        <v>28</v>
      </c>
      <c r="B82" s="188">
        <f t="shared" ref="B82:G82" si="9">COUNTIF($J$5:$J$27,B80)</f>
        <v>0</v>
      </c>
      <c r="C82" s="188">
        <f t="shared" si="9"/>
        <v>0</v>
      </c>
      <c r="D82" s="188">
        <f t="shared" si="9"/>
        <v>0</v>
      </c>
      <c r="E82" s="188">
        <f t="shared" si="9"/>
        <v>0</v>
      </c>
      <c r="F82" s="188">
        <f t="shared" si="9"/>
        <v>0</v>
      </c>
      <c r="G82" s="188">
        <f t="shared" si="9"/>
        <v>0</v>
      </c>
      <c r="H82" s="189">
        <f t="shared" si="8"/>
        <v>0</v>
      </c>
      <c r="J82" s="189">
        <f t="shared" ref="J82:J87" si="10">SUM(C82:G82)</f>
        <v>0</v>
      </c>
    </row>
    <row r="83" spans="1:47" x14ac:dyDescent="0.25">
      <c r="A83" s="191" t="s">
        <v>29</v>
      </c>
      <c r="B83" s="188">
        <f t="shared" ref="B83:G83" si="11">COUNTIF($S$5:$S$27,B80)</f>
        <v>0</v>
      </c>
      <c r="C83" s="188">
        <f t="shared" si="11"/>
        <v>0</v>
      </c>
      <c r="D83" s="188">
        <f t="shared" si="11"/>
        <v>0</v>
      </c>
      <c r="E83" s="188">
        <f t="shared" si="11"/>
        <v>0</v>
      </c>
      <c r="F83" s="188">
        <f t="shared" si="11"/>
        <v>0</v>
      </c>
      <c r="G83" s="188">
        <f t="shared" si="11"/>
        <v>0</v>
      </c>
      <c r="H83" s="189">
        <f t="shared" si="8"/>
        <v>0</v>
      </c>
      <c r="J83" s="189">
        <f t="shared" si="10"/>
        <v>0</v>
      </c>
    </row>
    <row r="84" spans="1:47" x14ac:dyDescent="0.25">
      <c r="A84" s="192" t="s">
        <v>30</v>
      </c>
      <c r="B84" s="188">
        <f t="shared" ref="B84:G84" si="12">COUNTIF($A$31:$A$52,B$80)</f>
        <v>0</v>
      </c>
      <c r="C84" s="188">
        <f t="shared" si="12"/>
        <v>0</v>
      </c>
      <c r="D84" s="188">
        <f t="shared" si="12"/>
        <v>0</v>
      </c>
      <c r="E84" s="188">
        <f t="shared" si="12"/>
        <v>0</v>
      </c>
      <c r="F84" s="188">
        <f t="shared" si="12"/>
        <v>0</v>
      </c>
      <c r="G84" s="188">
        <f t="shared" si="12"/>
        <v>0</v>
      </c>
      <c r="H84" s="189">
        <f t="shared" si="8"/>
        <v>0</v>
      </c>
      <c r="J84" s="189">
        <f t="shared" si="10"/>
        <v>0</v>
      </c>
    </row>
    <row r="85" spans="1:47" x14ac:dyDescent="0.25">
      <c r="A85" s="193" t="s">
        <v>31</v>
      </c>
      <c r="B85" s="188">
        <f t="shared" ref="B85:G85" si="13">COUNTIF($J$31:$J$52,B$80)</f>
        <v>0</v>
      </c>
      <c r="C85" s="188">
        <f t="shared" si="13"/>
        <v>0</v>
      </c>
      <c r="D85" s="188">
        <f t="shared" si="13"/>
        <v>0</v>
      </c>
      <c r="E85" s="188">
        <f t="shared" si="13"/>
        <v>0</v>
      </c>
      <c r="F85" s="188">
        <f t="shared" si="13"/>
        <v>0</v>
      </c>
      <c r="G85" s="188">
        <f t="shared" si="13"/>
        <v>0</v>
      </c>
      <c r="H85" s="189">
        <f t="shared" si="8"/>
        <v>0</v>
      </c>
      <c r="J85" s="189">
        <f t="shared" si="10"/>
        <v>0</v>
      </c>
    </row>
    <row r="86" spans="1:47" x14ac:dyDescent="0.25">
      <c r="A86" s="194" t="s">
        <v>32</v>
      </c>
      <c r="B86" s="188">
        <f t="shared" ref="B86:G86" si="14">COUNTIF($S$31:$S$52,B$80)</f>
        <v>0</v>
      </c>
      <c r="C86" s="188">
        <f t="shared" si="14"/>
        <v>0</v>
      </c>
      <c r="D86" s="188">
        <f t="shared" si="14"/>
        <v>0</v>
      </c>
      <c r="E86" s="188">
        <f t="shared" si="14"/>
        <v>0</v>
      </c>
      <c r="F86" s="188">
        <f t="shared" si="14"/>
        <v>0</v>
      </c>
      <c r="G86" s="188">
        <f t="shared" si="14"/>
        <v>0</v>
      </c>
      <c r="H86" s="189">
        <f t="shared" si="8"/>
        <v>0</v>
      </c>
      <c r="J86" s="189">
        <f t="shared" si="10"/>
        <v>0</v>
      </c>
    </row>
    <row r="87" spans="1:47" ht="16.5" thickBot="1" x14ac:dyDescent="0.3">
      <c r="A87" s="195" t="s">
        <v>33</v>
      </c>
      <c r="B87" s="188">
        <f t="shared" ref="B87:G87" si="15">COUNTIF($A$12:$A$27,B$80)</f>
        <v>0</v>
      </c>
      <c r="C87" s="188">
        <f t="shared" si="15"/>
        <v>0</v>
      </c>
      <c r="D87" s="188">
        <f t="shared" si="15"/>
        <v>0</v>
      </c>
      <c r="E87" s="188">
        <f t="shared" si="15"/>
        <v>0</v>
      </c>
      <c r="F87" s="188">
        <f t="shared" si="15"/>
        <v>0</v>
      </c>
      <c r="G87" s="188">
        <f t="shared" si="15"/>
        <v>0</v>
      </c>
      <c r="H87" s="189">
        <f t="shared" si="8"/>
        <v>0</v>
      </c>
      <c r="J87" s="189">
        <f t="shared" si="10"/>
        <v>0</v>
      </c>
    </row>
    <row r="88" spans="1:47" ht="16.5" thickBot="1" x14ac:dyDescent="0.3">
      <c r="A88" s="186" t="s">
        <v>24</v>
      </c>
      <c r="B88" s="196">
        <f>SUM(B81:B87)</f>
        <v>0</v>
      </c>
      <c r="C88" s="196">
        <f t="shared" ref="C88:E88" si="16">SUM(C81:C87)</f>
        <v>0</v>
      </c>
      <c r="D88" s="196">
        <f t="shared" si="16"/>
        <v>0</v>
      </c>
      <c r="E88" s="196">
        <f t="shared" si="16"/>
        <v>0</v>
      </c>
      <c r="F88" s="196">
        <f>SUM(F81:F87)</f>
        <v>0</v>
      </c>
      <c r="G88" s="196">
        <f>SUM(G81:G87)</f>
        <v>0</v>
      </c>
      <c r="H88" s="179">
        <f>SUM(H81:H87)</f>
        <v>0</v>
      </c>
      <c r="J88" s="179">
        <f>SUM(J81:J87)</f>
        <v>0</v>
      </c>
    </row>
    <row r="89" spans="1:47" x14ac:dyDescent="0.25">
      <c r="A89" s="130"/>
    </row>
    <row r="90" spans="1:47" x14ac:dyDescent="0.25">
      <c r="A90" s="130"/>
    </row>
    <row r="91" spans="1:47" x14ac:dyDescent="0.25">
      <c r="A91" s="129" t="s">
        <v>34</v>
      </c>
      <c r="B91" s="129" t="s">
        <v>35</v>
      </c>
      <c r="C91" s="129" t="s">
        <v>36</v>
      </c>
      <c r="D91" s="129" t="s">
        <v>37</v>
      </c>
      <c r="E91" s="129" t="s">
        <v>38</v>
      </c>
      <c r="F91" s="129" t="s">
        <v>39</v>
      </c>
      <c r="G91" s="129" t="s">
        <v>40</v>
      </c>
      <c r="I91" s="129" t="s">
        <v>34</v>
      </c>
      <c r="J91" s="129" t="s">
        <v>35</v>
      </c>
      <c r="K91" s="129" t="s">
        <v>36</v>
      </c>
      <c r="L91" s="129" t="s">
        <v>37</v>
      </c>
      <c r="M91" s="129" t="s">
        <v>38</v>
      </c>
      <c r="N91" s="129" t="s">
        <v>39</v>
      </c>
      <c r="O91" s="129" t="s">
        <v>40</v>
      </c>
      <c r="Q91" s="129" t="s">
        <v>34</v>
      </c>
      <c r="R91" s="129" t="s">
        <v>35</v>
      </c>
      <c r="S91" s="129" t="s">
        <v>36</v>
      </c>
      <c r="T91" s="129" t="s">
        <v>37</v>
      </c>
      <c r="U91" s="129" t="s">
        <v>38</v>
      </c>
      <c r="V91" s="129" t="s">
        <v>39</v>
      </c>
      <c r="W91" s="129" t="s">
        <v>40</v>
      </c>
      <c r="Y91" s="129" t="s">
        <v>34</v>
      </c>
      <c r="Z91" s="129" t="s">
        <v>35</v>
      </c>
      <c r="AA91" s="129" t="s">
        <v>36</v>
      </c>
      <c r="AB91" s="129" t="s">
        <v>37</v>
      </c>
      <c r="AC91" s="129" t="s">
        <v>38</v>
      </c>
      <c r="AD91" s="129" t="s">
        <v>39</v>
      </c>
      <c r="AE91" s="129" t="s">
        <v>40</v>
      </c>
      <c r="AG91" s="129" t="s">
        <v>34</v>
      </c>
      <c r="AH91" s="129" t="s">
        <v>35</v>
      </c>
      <c r="AI91" s="129" t="s">
        <v>36</v>
      </c>
      <c r="AJ91" s="129" t="s">
        <v>37</v>
      </c>
      <c r="AK91" s="129" t="s">
        <v>38</v>
      </c>
      <c r="AL91" s="129" t="s">
        <v>39</v>
      </c>
      <c r="AM91" s="129" t="s">
        <v>40</v>
      </c>
      <c r="AO91" s="129" t="s">
        <v>34</v>
      </c>
      <c r="AP91" s="129" t="s">
        <v>35</v>
      </c>
      <c r="AQ91" s="129" t="s">
        <v>36</v>
      </c>
      <c r="AR91" s="129" t="s">
        <v>37</v>
      </c>
      <c r="AS91" s="129" t="s">
        <v>38</v>
      </c>
      <c r="AT91" s="129" t="s">
        <v>39</v>
      </c>
      <c r="AU91" s="129" t="s">
        <v>40</v>
      </c>
    </row>
    <row r="92" spans="1:47" x14ac:dyDescent="0.25">
      <c r="A92" s="197" t="str">
        <f t="shared" ref="A92:B96" si="17">IF(B5="","",B5)</f>
        <v/>
      </c>
      <c r="B92" s="197" t="str">
        <f t="shared" si="17"/>
        <v/>
      </c>
      <c r="C92" s="198" t="str">
        <f>IF(B5="","",$A$3)</f>
        <v/>
      </c>
      <c r="D92" s="197" t="str">
        <f>IF(A5="","",A5)</f>
        <v/>
      </c>
      <c r="E92" s="197" t="str">
        <f>IF(E5="","",E5)</f>
        <v/>
      </c>
      <c r="F92" s="197" t="str">
        <f>IF(D5="","",D5)</f>
        <v/>
      </c>
      <c r="G92" s="199" t="str">
        <f>IF(G5="","",G5)</f>
        <v/>
      </c>
      <c r="H92" s="200">
        <v>1</v>
      </c>
      <c r="I92" s="197" t="str">
        <f t="shared" ref="I92:J107" si="18">IF(K5="","",K5)</f>
        <v/>
      </c>
      <c r="J92" s="197" t="str">
        <f t="shared" si="18"/>
        <v/>
      </c>
      <c r="K92" s="198" t="str">
        <f t="shared" ref="K92:K107" si="19">IF(K5="","",$J$3)</f>
        <v/>
      </c>
      <c r="L92" s="197" t="str">
        <f t="shared" ref="L92:L107" si="20">IF(J5="","",J5)</f>
        <v/>
      </c>
      <c r="M92" s="197" t="str">
        <f t="shared" ref="M92:M107" si="21">IF(N5="","",N5)</f>
        <v/>
      </c>
      <c r="N92" s="197" t="str">
        <f t="shared" ref="N92:N107" si="22">IF(M5="","",M5)</f>
        <v/>
      </c>
      <c r="O92" s="197" t="str">
        <f t="shared" ref="O92:O107" si="23">IF(P5="","",P5)</f>
        <v/>
      </c>
      <c r="P92" s="200"/>
      <c r="Q92" s="197" t="str">
        <f t="shared" ref="Q92:R108" si="24">IF(T5="","",T5)</f>
        <v/>
      </c>
      <c r="R92" s="197" t="str">
        <f t="shared" si="24"/>
        <v/>
      </c>
      <c r="S92" s="198" t="str">
        <f t="shared" ref="S92:S108" si="25">IF(T5="","",$S$3)</f>
        <v/>
      </c>
      <c r="T92" s="197" t="str">
        <f t="shared" ref="T92:T108" si="26">IF(S5="","",S5)</f>
        <v/>
      </c>
      <c r="U92" s="197" t="str">
        <f t="shared" ref="U92:U108" si="27">IF(W5="","",W5)</f>
        <v/>
      </c>
      <c r="V92" s="197" t="str">
        <f t="shared" ref="V92:V108" si="28">IF(V5="","",V5)</f>
        <v/>
      </c>
      <c r="W92" s="197" t="str">
        <f t="shared" ref="W92:W108" si="29">IF(Y5="","",Y5)</f>
        <v/>
      </c>
      <c r="X92" s="200"/>
      <c r="Y92" s="197" t="str">
        <f t="shared" ref="Y92:Z113" si="30">IF(B31="","",B31)</f>
        <v/>
      </c>
      <c r="Z92" s="197" t="str">
        <f t="shared" si="30"/>
        <v/>
      </c>
      <c r="AA92" s="198" t="str">
        <f t="shared" ref="AA92:AA113" si="31">IF(B31="","",$A$29)</f>
        <v/>
      </c>
      <c r="AB92" s="197" t="str">
        <f t="shared" ref="AB92:AB113" si="32">IF(A31="","",A31)</f>
        <v/>
      </c>
      <c r="AC92" s="197" t="str">
        <f t="shared" ref="AC92:AC113" si="33">IF(E31="","",E31)</f>
        <v/>
      </c>
      <c r="AD92" s="197" t="str">
        <f t="shared" ref="AD92:AD113" si="34">IF(D31="","",D31)</f>
        <v/>
      </c>
      <c r="AE92" s="197" t="str">
        <f t="shared" ref="AE92:AE113" si="35">IF(G31="","",G31)</f>
        <v/>
      </c>
      <c r="AF92" s="200"/>
      <c r="AG92" s="197" t="str">
        <f t="shared" ref="AG92:AH113" si="36">IF(K31="","",K31)</f>
        <v/>
      </c>
      <c r="AH92" s="197" t="str">
        <f t="shared" si="36"/>
        <v/>
      </c>
      <c r="AI92" s="198" t="str">
        <f t="shared" ref="AI92:AI113" si="37">IF(K31="","",$J$29)</f>
        <v/>
      </c>
      <c r="AJ92" s="197" t="str">
        <f t="shared" ref="AJ92:AJ113" si="38">IF(J31="","",J31)</f>
        <v/>
      </c>
      <c r="AK92" s="197" t="str">
        <f t="shared" ref="AK92:AK113" si="39">IF(N31="","",N31)</f>
        <v/>
      </c>
      <c r="AL92" s="197" t="str">
        <f t="shared" ref="AL92:AL113" si="40">IF(M31="","",M31)</f>
        <v/>
      </c>
      <c r="AM92" s="197" t="str">
        <f t="shared" ref="AM92:AM113" si="41">IF(P31="","",P31)</f>
        <v/>
      </c>
      <c r="AO92" s="197" t="str">
        <f t="shared" ref="AO92:AP113" si="42">IF(T31="","",T31)</f>
        <v/>
      </c>
      <c r="AP92" s="197" t="str">
        <f t="shared" si="42"/>
        <v/>
      </c>
      <c r="AQ92" s="198" t="str">
        <f t="shared" ref="AQ92:AQ113" si="43">IF(T31="","",$S$29)</f>
        <v/>
      </c>
      <c r="AR92" s="197" t="str">
        <f t="shared" ref="AR92:AR113" si="44">IF(S31="","",S31)</f>
        <v/>
      </c>
      <c r="AS92" s="197" t="str">
        <f t="shared" ref="AS92:AS113" si="45">IF(W31="","",W31)</f>
        <v/>
      </c>
      <c r="AT92" s="197" t="str">
        <f t="shared" ref="AT92:AT113" si="46">IF(V31="","",V31)</f>
        <v/>
      </c>
      <c r="AU92" s="197" t="str">
        <f t="shared" ref="AU92:AU113" si="47">IF(Y31="","",Y31)</f>
        <v/>
      </c>
    </row>
    <row r="93" spans="1:47" x14ac:dyDescent="0.25">
      <c r="A93" s="197" t="str">
        <f t="shared" si="17"/>
        <v/>
      </c>
      <c r="B93" s="197" t="str">
        <f t="shared" si="17"/>
        <v/>
      </c>
      <c r="C93" s="198" t="str">
        <f>IF(B6="","",$A$3)</f>
        <v/>
      </c>
      <c r="D93" s="197" t="str">
        <f>IF(A6="","",A6)</f>
        <v/>
      </c>
      <c r="E93" s="197" t="str">
        <f>IF(E6="","",E6)</f>
        <v/>
      </c>
      <c r="F93" s="197" t="str">
        <f>IF(D6="","",D6)</f>
        <v/>
      </c>
      <c r="G93" s="197" t="str">
        <f>IF(G6="","",G6)</f>
        <v/>
      </c>
      <c r="H93" s="200">
        <v>2</v>
      </c>
      <c r="I93" s="197" t="str">
        <f t="shared" si="18"/>
        <v/>
      </c>
      <c r="J93" s="197" t="str">
        <f t="shared" si="18"/>
        <v/>
      </c>
      <c r="K93" s="198" t="str">
        <f t="shared" si="19"/>
        <v/>
      </c>
      <c r="L93" s="197" t="str">
        <f t="shared" si="20"/>
        <v/>
      </c>
      <c r="M93" s="197" t="str">
        <f t="shared" si="21"/>
        <v/>
      </c>
      <c r="N93" s="197" t="str">
        <f t="shared" si="22"/>
        <v/>
      </c>
      <c r="O93" s="197" t="str">
        <f t="shared" si="23"/>
        <v/>
      </c>
      <c r="P93" s="200"/>
      <c r="Q93" s="197" t="str">
        <f t="shared" si="24"/>
        <v/>
      </c>
      <c r="R93" s="197" t="str">
        <f t="shared" si="24"/>
        <v/>
      </c>
      <c r="S93" s="198" t="str">
        <f t="shared" si="25"/>
        <v/>
      </c>
      <c r="T93" s="197" t="str">
        <f t="shared" si="26"/>
        <v/>
      </c>
      <c r="U93" s="197" t="str">
        <f t="shared" si="27"/>
        <v/>
      </c>
      <c r="V93" s="197" t="str">
        <f t="shared" si="28"/>
        <v/>
      </c>
      <c r="W93" s="197" t="str">
        <f t="shared" si="29"/>
        <v/>
      </c>
      <c r="X93" s="200"/>
      <c r="Y93" s="197" t="str">
        <f t="shared" si="30"/>
        <v/>
      </c>
      <c r="Z93" s="197" t="str">
        <f t="shared" si="30"/>
        <v/>
      </c>
      <c r="AA93" s="198" t="str">
        <f t="shared" si="31"/>
        <v/>
      </c>
      <c r="AB93" s="197" t="str">
        <f t="shared" si="32"/>
        <v/>
      </c>
      <c r="AC93" s="197" t="str">
        <f t="shared" si="33"/>
        <v/>
      </c>
      <c r="AD93" s="197" t="str">
        <f t="shared" si="34"/>
        <v/>
      </c>
      <c r="AE93" s="197" t="str">
        <f t="shared" si="35"/>
        <v/>
      </c>
      <c r="AF93" s="200"/>
      <c r="AG93" s="197" t="str">
        <f t="shared" si="36"/>
        <v/>
      </c>
      <c r="AH93" s="197" t="str">
        <f t="shared" si="36"/>
        <v/>
      </c>
      <c r="AI93" s="198" t="str">
        <f t="shared" si="37"/>
        <v/>
      </c>
      <c r="AJ93" s="197" t="str">
        <f t="shared" si="38"/>
        <v/>
      </c>
      <c r="AK93" s="197" t="str">
        <f t="shared" si="39"/>
        <v/>
      </c>
      <c r="AL93" s="197" t="str">
        <f t="shared" si="40"/>
        <v/>
      </c>
      <c r="AM93" s="197" t="str">
        <f t="shared" si="41"/>
        <v/>
      </c>
      <c r="AO93" s="197" t="str">
        <f t="shared" si="42"/>
        <v/>
      </c>
      <c r="AP93" s="197" t="str">
        <f t="shared" si="42"/>
        <v/>
      </c>
      <c r="AQ93" s="198" t="str">
        <f t="shared" si="43"/>
        <v/>
      </c>
      <c r="AR93" s="197" t="str">
        <f t="shared" si="44"/>
        <v/>
      </c>
      <c r="AS93" s="197" t="str">
        <f t="shared" si="45"/>
        <v/>
      </c>
      <c r="AT93" s="197" t="str">
        <f t="shared" si="46"/>
        <v/>
      </c>
      <c r="AU93" s="197" t="str">
        <f t="shared" si="47"/>
        <v/>
      </c>
    </row>
    <row r="94" spans="1:47" x14ac:dyDescent="0.25">
      <c r="A94" s="197" t="str">
        <f t="shared" si="17"/>
        <v/>
      </c>
      <c r="B94" s="197" t="str">
        <f t="shared" si="17"/>
        <v/>
      </c>
      <c r="C94" s="198" t="str">
        <f>IF(B7="","",$A$3)</f>
        <v/>
      </c>
      <c r="D94" s="197" t="str">
        <f>IF(A7="","",A7)</f>
        <v/>
      </c>
      <c r="E94" s="197" t="str">
        <f>IF(E7="","",E7)</f>
        <v/>
      </c>
      <c r="F94" s="197" t="str">
        <f>IF(D7="","",D7)</f>
        <v/>
      </c>
      <c r="G94" s="197" t="str">
        <f>IF(G7="","",G7)</f>
        <v/>
      </c>
      <c r="H94" s="200">
        <v>3</v>
      </c>
      <c r="I94" s="197" t="str">
        <f t="shared" si="18"/>
        <v/>
      </c>
      <c r="J94" s="197" t="str">
        <f t="shared" si="18"/>
        <v/>
      </c>
      <c r="K94" s="198" t="str">
        <f t="shared" si="19"/>
        <v/>
      </c>
      <c r="L94" s="197" t="str">
        <f t="shared" si="20"/>
        <v/>
      </c>
      <c r="M94" s="197" t="str">
        <f t="shared" si="21"/>
        <v/>
      </c>
      <c r="N94" s="197" t="str">
        <f t="shared" si="22"/>
        <v/>
      </c>
      <c r="O94" s="197" t="str">
        <f t="shared" si="23"/>
        <v/>
      </c>
      <c r="P94" s="200"/>
      <c r="Q94" s="197" t="str">
        <f t="shared" si="24"/>
        <v/>
      </c>
      <c r="R94" s="197" t="str">
        <f t="shared" si="24"/>
        <v/>
      </c>
      <c r="S94" s="198" t="str">
        <f t="shared" si="25"/>
        <v/>
      </c>
      <c r="T94" s="197" t="str">
        <f t="shared" si="26"/>
        <v/>
      </c>
      <c r="U94" s="197" t="str">
        <f t="shared" si="27"/>
        <v/>
      </c>
      <c r="V94" s="197" t="str">
        <f t="shared" si="28"/>
        <v/>
      </c>
      <c r="W94" s="197" t="str">
        <f t="shared" si="29"/>
        <v/>
      </c>
      <c r="X94" s="200"/>
      <c r="Y94" s="197" t="str">
        <f t="shared" si="30"/>
        <v/>
      </c>
      <c r="Z94" s="197" t="str">
        <f t="shared" si="30"/>
        <v/>
      </c>
      <c r="AA94" s="198" t="str">
        <f t="shared" si="31"/>
        <v/>
      </c>
      <c r="AB94" s="197" t="str">
        <f t="shared" si="32"/>
        <v/>
      </c>
      <c r="AC94" s="197" t="str">
        <f t="shared" si="33"/>
        <v/>
      </c>
      <c r="AD94" s="197" t="str">
        <f t="shared" si="34"/>
        <v/>
      </c>
      <c r="AE94" s="197" t="str">
        <f t="shared" si="35"/>
        <v/>
      </c>
      <c r="AF94" s="200"/>
      <c r="AG94" s="197" t="str">
        <f t="shared" si="36"/>
        <v/>
      </c>
      <c r="AH94" s="197" t="str">
        <f t="shared" si="36"/>
        <v/>
      </c>
      <c r="AI94" s="198" t="str">
        <f t="shared" si="37"/>
        <v/>
      </c>
      <c r="AJ94" s="197" t="str">
        <f t="shared" si="38"/>
        <v/>
      </c>
      <c r="AK94" s="197" t="str">
        <f t="shared" si="39"/>
        <v/>
      </c>
      <c r="AL94" s="197" t="str">
        <f t="shared" si="40"/>
        <v/>
      </c>
      <c r="AM94" s="197" t="str">
        <f t="shared" si="41"/>
        <v/>
      </c>
      <c r="AO94" s="197" t="str">
        <f t="shared" si="42"/>
        <v/>
      </c>
      <c r="AP94" s="197" t="str">
        <f t="shared" si="42"/>
        <v/>
      </c>
      <c r="AQ94" s="198" t="str">
        <f t="shared" si="43"/>
        <v/>
      </c>
      <c r="AR94" s="197" t="str">
        <f t="shared" si="44"/>
        <v/>
      </c>
      <c r="AS94" s="197" t="str">
        <f t="shared" si="45"/>
        <v/>
      </c>
      <c r="AT94" s="197" t="str">
        <f t="shared" si="46"/>
        <v/>
      </c>
      <c r="AU94" s="197" t="str">
        <f t="shared" si="47"/>
        <v/>
      </c>
    </row>
    <row r="95" spans="1:47" x14ac:dyDescent="0.25">
      <c r="A95" s="197" t="str">
        <f t="shared" si="17"/>
        <v/>
      </c>
      <c r="B95" s="197" t="str">
        <f t="shared" si="17"/>
        <v/>
      </c>
      <c r="C95" s="198" t="str">
        <f>IF(B8="","",$A$3)</f>
        <v/>
      </c>
      <c r="D95" s="197" t="str">
        <f>IF(A8="","",A8)</f>
        <v/>
      </c>
      <c r="E95" s="197" t="str">
        <f>IF(E8="","",E8)</f>
        <v/>
      </c>
      <c r="F95" s="197" t="str">
        <f>IF(D8="","",D8)</f>
        <v/>
      </c>
      <c r="G95" s="197" t="str">
        <f>IF(G8="","",G8)</f>
        <v/>
      </c>
      <c r="H95" s="200">
        <v>4</v>
      </c>
      <c r="I95" s="197" t="str">
        <f t="shared" si="18"/>
        <v/>
      </c>
      <c r="J95" s="197" t="str">
        <f t="shared" si="18"/>
        <v/>
      </c>
      <c r="K95" s="198" t="str">
        <f t="shared" si="19"/>
        <v/>
      </c>
      <c r="L95" s="197" t="str">
        <f t="shared" si="20"/>
        <v/>
      </c>
      <c r="M95" s="197" t="str">
        <f t="shared" si="21"/>
        <v/>
      </c>
      <c r="N95" s="197" t="str">
        <f t="shared" si="22"/>
        <v/>
      </c>
      <c r="O95" s="197" t="str">
        <f t="shared" si="23"/>
        <v/>
      </c>
      <c r="P95" s="200"/>
      <c r="Q95" s="197" t="str">
        <f t="shared" si="24"/>
        <v/>
      </c>
      <c r="R95" s="197" t="str">
        <f t="shared" si="24"/>
        <v/>
      </c>
      <c r="S95" s="198" t="str">
        <f t="shared" si="25"/>
        <v/>
      </c>
      <c r="T95" s="197" t="str">
        <f t="shared" si="26"/>
        <v/>
      </c>
      <c r="U95" s="197" t="str">
        <f t="shared" si="27"/>
        <v/>
      </c>
      <c r="V95" s="197" t="str">
        <f t="shared" si="28"/>
        <v/>
      </c>
      <c r="W95" s="197" t="str">
        <f t="shared" si="29"/>
        <v/>
      </c>
      <c r="X95" s="200"/>
      <c r="Y95" s="197" t="str">
        <f t="shared" si="30"/>
        <v/>
      </c>
      <c r="Z95" s="197" t="str">
        <f t="shared" si="30"/>
        <v/>
      </c>
      <c r="AA95" s="198" t="str">
        <f t="shared" si="31"/>
        <v/>
      </c>
      <c r="AB95" s="197" t="str">
        <f t="shared" si="32"/>
        <v/>
      </c>
      <c r="AC95" s="197" t="str">
        <f t="shared" si="33"/>
        <v/>
      </c>
      <c r="AD95" s="197" t="str">
        <f t="shared" si="34"/>
        <v/>
      </c>
      <c r="AE95" s="197" t="str">
        <f t="shared" si="35"/>
        <v/>
      </c>
      <c r="AF95" s="200"/>
      <c r="AG95" s="197" t="str">
        <f t="shared" si="36"/>
        <v/>
      </c>
      <c r="AH95" s="197" t="str">
        <f t="shared" si="36"/>
        <v/>
      </c>
      <c r="AI95" s="198" t="str">
        <f t="shared" si="37"/>
        <v/>
      </c>
      <c r="AJ95" s="197" t="str">
        <f t="shared" si="38"/>
        <v/>
      </c>
      <c r="AK95" s="197" t="str">
        <f t="shared" si="39"/>
        <v/>
      </c>
      <c r="AL95" s="197" t="str">
        <f t="shared" si="40"/>
        <v/>
      </c>
      <c r="AM95" s="197" t="str">
        <f t="shared" si="41"/>
        <v/>
      </c>
      <c r="AO95" s="197" t="str">
        <f t="shared" si="42"/>
        <v/>
      </c>
      <c r="AP95" s="197" t="str">
        <f t="shared" si="42"/>
        <v/>
      </c>
      <c r="AQ95" s="198" t="str">
        <f t="shared" si="43"/>
        <v/>
      </c>
      <c r="AR95" s="197" t="str">
        <f t="shared" si="44"/>
        <v/>
      </c>
      <c r="AS95" s="197" t="str">
        <f t="shared" si="45"/>
        <v/>
      </c>
      <c r="AT95" s="197" t="str">
        <f t="shared" si="46"/>
        <v/>
      </c>
      <c r="AU95" s="197" t="str">
        <f t="shared" si="47"/>
        <v/>
      </c>
    </row>
    <row r="96" spans="1:47" x14ac:dyDescent="0.25">
      <c r="A96" s="197" t="str">
        <f t="shared" si="17"/>
        <v/>
      </c>
      <c r="B96" s="197" t="str">
        <f t="shared" si="17"/>
        <v/>
      </c>
      <c r="C96" s="198" t="str">
        <f>IF(B9="","",$A$3)</f>
        <v/>
      </c>
      <c r="D96" s="197" t="str">
        <f>IF(A9="","",A9)</f>
        <v/>
      </c>
      <c r="E96" s="197" t="str">
        <f>IF(E9="","",E9)</f>
        <v/>
      </c>
      <c r="F96" s="197" t="str">
        <f>IF(D9="","",D9)</f>
        <v/>
      </c>
      <c r="G96" s="197" t="str">
        <f>IF(G9="","",G9)</f>
        <v/>
      </c>
      <c r="H96" s="200">
        <v>5</v>
      </c>
      <c r="I96" s="197" t="str">
        <f t="shared" si="18"/>
        <v/>
      </c>
      <c r="J96" s="197" t="str">
        <f t="shared" si="18"/>
        <v/>
      </c>
      <c r="K96" s="198" t="str">
        <f t="shared" si="19"/>
        <v/>
      </c>
      <c r="L96" s="197" t="str">
        <f t="shared" si="20"/>
        <v/>
      </c>
      <c r="M96" s="197" t="str">
        <f t="shared" si="21"/>
        <v/>
      </c>
      <c r="N96" s="197" t="str">
        <f t="shared" si="22"/>
        <v/>
      </c>
      <c r="O96" s="197" t="str">
        <f t="shared" si="23"/>
        <v/>
      </c>
      <c r="P96" s="200"/>
      <c r="Q96" s="197" t="str">
        <f t="shared" si="24"/>
        <v/>
      </c>
      <c r="R96" s="197" t="str">
        <f t="shared" si="24"/>
        <v/>
      </c>
      <c r="S96" s="198" t="str">
        <f t="shared" si="25"/>
        <v/>
      </c>
      <c r="T96" s="197" t="str">
        <f t="shared" si="26"/>
        <v/>
      </c>
      <c r="U96" s="197" t="str">
        <f t="shared" si="27"/>
        <v/>
      </c>
      <c r="V96" s="197" t="str">
        <f t="shared" si="28"/>
        <v/>
      </c>
      <c r="W96" s="197" t="str">
        <f t="shared" si="29"/>
        <v/>
      </c>
      <c r="X96" s="200"/>
      <c r="Y96" s="197" t="str">
        <f t="shared" si="30"/>
        <v/>
      </c>
      <c r="Z96" s="197" t="str">
        <f t="shared" si="30"/>
        <v/>
      </c>
      <c r="AA96" s="198" t="str">
        <f t="shared" si="31"/>
        <v/>
      </c>
      <c r="AB96" s="197" t="str">
        <f t="shared" si="32"/>
        <v/>
      </c>
      <c r="AC96" s="197" t="str">
        <f t="shared" si="33"/>
        <v/>
      </c>
      <c r="AD96" s="197" t="str">
        <f t="shared" si="34"/>
        <v/>
      </c>
      <c r="AE96" s="197" t="str">
        <f t="shared" si="35"/>
        <v/>
      </c>
      <c r="AF96" s="200"/>
      <c r="AG96" s="197" t="str">
        <f t="shared" si="36"/>
        <v/>
      </c>
      <c r="AH96" s="197" t="str">
        <f t="shared" si="36"/>
        <v/>
      </c>
      <c r="AI96" s="198" t="str">
        <f t="shared" si="37"/>
        <v/>
      </c>
      <c r="AJ96" s="197" t="str">
        <f t="shared" si="38"/>
        <v/>
      </c>
      <c r="AK96" s="197" t="str">
        <f t="shared" si="39"/>
        <v/>
      </c>
      <c r="AL96" s="197" t="str">
        <f t="shared" si="40"/>
        <v/>
      </c>
      <c r="AM96" s="197" t="str">
        <f t="shared" si="41"/>
        <v/>
      </c>
      <c r="AO96" s="197" t="str">
        <f t="shared" si="42"/>
        <v/>
      </c>
      <c r="AP96" s="197" t="str">
        <f t="shared" si="42"/>
        <v/>
      </c>
      <c r="AQ96" s="198" t="str">
        <f t="shared" si="43"/>
        <v/>
      </c>
      <c r="AR96" s="197" t="str">
        <f t="shared" si="44"/>
        <v/>
      </c>
      <c r="AS96" s="197" t="str">
        <f t="shared" si="45"/>
        <v/>
      </c>
      <c r="AT96" s="197" t="str">
        <f t="shared" si="46"/>
        <v/>
      </c>
      <c r="AU96" s="197" t="str">
        <f t="shared" si="47"/>
        <v/>
      </c>
    </row>
    <row r="97" spans="1:55" x14ac:dyDescent="0.25">
      <c r="A97" s="197" t="str">
        <f t="shared" ref="A97:B106" si="48">IF(B12="","",B12)</f>
        <v/>
      </c>
      <c r="B97" s="197" t="str">
        <f t="shared" si="48"/>
        <v/>
      </c>
      <c r="C97" s="198" t="str">
        <f t="shared" ref="C97:C106" si="49">IF(F12="","",F12)</f>
        <v/>
      </c>
      <c r="D97" s="197" t="str">
        <f t="shared" ref="D97:D106" si="50">IF(A12="","",A12)</f>
        <v/>
      </c>
      <c r="E97" s="197" t="str">
        <f t="shared" ref="E97:E106" si="51">IF(E12="","",E12)</f>
        <v/>
      </c>
      <c r="F97" s="197" t="str">
        <f t="shared" ref="F97:F106" si="52">IF(D12="","",D12)</f>
        <v/>
      </c>
      <c r="G97" s="197" t="str">
        <f t="shared" ref="G97:G106" si="53">IF(C12="","",C12)</f>
        <v/>
      </c>
      <c r="H97" s="200">
        <v>6</v>
      </c>
      <c r="I97" s="197" t="str">
        <f t="shared" si="18"/>
        <v/>
      </c>
      <c r="J97" s="197" t="str">
        <f t="shared" si="18"/>
        <v/>
      </c>
      <c r="K97" s="198" t="str">
        <f t="shared" si="19"/>
        <v/>
      </c>
      <c r="L97" s="197" t="str">
        <f t="shared" si="20"/>
        <v/>
      </c>
      <c r="M97" s="197" t="str">
        <f t="shared" si="21"/>
        <v/>
      </c>
      <c r="N97" s="197" t="str">
        <f t="shared" si="22"/>
        <v/>
      </c>
      <c r="O97" s="197" t="str">
        <f t="shared" si="23"/>
        <v/>
      </c>
      <c r="P97" s="200"/>
      <c r="Q97" s="197" t="str">
        <f t="shared" si="24"/>
        <v/>
      </c>
      <c r="R97" s="197" t="str">
        <f t="shared" si="24"/>
        <v/>
      </c>
      <c r="S97" s="198" t="str">
        <f t="shared" si="25"/>
        <v/>
      </c>
      <c r="T97" s="197" t="str">
        <f t="shared" si="26"/>
        <v/>
      </c>
      <c r="U97" s="197" t="str">
        <f t="shared" si="27"/>
        <v/>
      </c>
      <c r="V97" s="197" t="str">
        <f t="shared" si="28"/>
        <v/>
      </c>
      <c r="W97" s="197" t="str">
        <f t="shared" si="29"/>
        <v/>
      </c>
      <c r="X97" s="200"/>
      <c r="Y97" s="197" t="str">
        <f t="shared" si="30"/>
        <v/>
      </c>
      <c r="Z97" s="197" t="str">
        <f t="shared" si="30"/>
        <v/>
      </c>
      <c r="AA97" s="198" t="str">
        <f t="shared" si="31"/>
        <v/>
      </c>
      <c r="AB97" s="197" t="str">
        <f t="shared" si="32"/>
        <v/>
      </c>
      <c r="AC97" s="197" t="str">
        <f t="shared" si="33"/>
        <v/>
      </c>
      <c r="AD97" s="197" t="str">
        <f t="shared" si="34"/>
        <v/>
      </c>
      <c r="AE97" s="197" t="str">
        <f t="shared" si="35"/>
        <v/>
      </c>
      <c r="AF97" s="200"/>
      <c r="AG97" s="197" t="str">
        <f t="shared" si="36"/>
        <v/>
      </c>
      <c r="AH97" s="197" t="str">
        <f t="shared" si="36"/>
        <v/>
      </c>
      <c r="AI97" s="198" t="str">
        <f t="shared" si="37"/>
        <v/>
      </c>
      <c r="AJ97" s="197" t="str">
        <f t="shared" si="38"/>
        <v/>
      </c>
      <c r="AK97" s="197" t="str">
        <f t="shared" si="39"/>
        <v/>
      </c>
      <c r="AL97" s="197" t="str">
        <f t="shared" si="40"/>
        <v/>
      </c>
      <c r="AM97" s="197" t="str">
        <f t="shared" si="41"/>
        <v/>
      </c>
      <c r="AO97" s="197" t="str">
        <f t="shared" si="42"/>
        <v/>
      </c>
      <c r="AP97" s="197" t="str">
        <f t="shared" si="42"/>
        <v/>
      </c>
      <c r="AQ97" s="198" t="str">
        <f t="shared" si="43"/>
        <v/>
      </c>
      <c r="AR97" s="197" t="str">
        <f t="shared" si="44"/>
        <v/>
      </c>
      <c r="AS97" s="197" t="str">
        <f t="shared" si="45"/>
        <v/>
      </c>
      <c r="AT97" s="197" t="str">
        <f t="shared" si="46"/>
        <v/>
      </c>
      <c r="AU97" s="197" t="str">
        <f t="shared" si="47"/>
        <v/>
      </c>
    </row>
    <row r="98" spans="1:55" x14ac:dyDescent="0.25">
      <c r="A98" s="197" t="str">
        <f t="shared" si="48"/>
        <v/>
      </c>
      <c r="B98" s="197" t="str">
        <f t="shared" si="48"/>
        <v/>
      </c>
      <c r="C98" s="198" t="str">
        <f t="shared" si="49"/>
        <v/>
      </c>
      <c r="D98" s="197" t="str">
        <f t="shared" si="50"/>
        <v/>
      </c>
      <c r="E98" s="197" t="str">
        <f t="shared" si="51"/>
        <v/>
      </c>
      <c r="F98" s="197" t="str">
        <f t="shared" si="52"/>
        <v/>
      </c>
      <c r="G98" s="197" t="str">
        <f t="shared" si="53"/>
        <v/>
      </c>
      <c r="H98" s="200">
        <v>7</v>
      </c>
      <c r="I98" s="197" t="str">
        <f t="shared" si="18"/>
        <v/>
      </c>
      <c r="J98" s="197" t="str">
        <f t="shared" si="18"/>
        <v/>
      </c>
      <c r="K98" s="198" t="str">
        <f t="shared" si="19"/>
        <v/>
      </c>
      <c r="L98" s="197" t="str">
        <f t="shared" si="20"/>
        <v/>
      </c>
      <c r="M98" s="197" t="str">
        <f t="shared" si="21"/>
        <v/>
      </c>
      <c r="N98" s="197" t="str">
        <f t="shared" si="22"/>
        <v/>
      </c>
      <c r="O98" s="197" t="str">
        <f t="shared" si="23"/>
        <v/>
      </c>
      <c r="P98" s="200"/>
      <c r="Q98" s="197" t="str">
        <f t="shared" si="24"/>
        <v/>
      </c>
      <c r="R98" s="197" t="str">
        <f t="shared" si="24"/>
        <v/>
      </c>
      <c r="S98" s="198" t="str">
        <f t="shared" si="25"/>
        <v/>
      </c>
      <c r="T98" s="197" t="str">
        <f t="shared" si="26"/>
        <v/>
      </c>
      <c r="U98" s="197" t="str">
        <f t="shared" si="27"/>
        <v/>
      </c>
      <c r="V98" s="197" t="str">
        <f t="shared" si="28"/>
        <v/>
      </c>
      <c r="W98" s="197" t="str">
        <f t="shared" si="29"/>
        <v/>
      </c>
      <c r="X98" s="200"/>
      <c r="Y98" s="197" t="str">
        <f t="shared" si="30"/>
        <v/>
      </c>
      <c r="Z98" s="197" t="str">
        <f t="shared" si="30"/>
        <v/>
      </c>
      <c r="AA98" s="198" t="str">
        <f t="shared" si="31"/>
        <v/>
      </c>
      <c r="AB98" s="197" t="str">
        <f t="shared" si="32"/>
        <v/>
      </c>
      <c r="AC98" s="197" t="str">
        <f t="shared" si="33"/>
        <v/>
      </c>
      <c r="AD98" s="197" t="str">
        <f t="shared" si="34"/>
        <v/>
      </c>
      <c r="AE98" s="197" t="str">
        <f t="shared" si="35"/>
        <v/>
      </c>
      <c r="AF98" s="200"/>
      <c r="AG98" s="197" t="str">
        <f t="shared" si="36"/>
        <v/>
      </c>
      <c r="AH98" s="197" t="str">
        <f t="shared" si="36"/>
        <v/>
      </c>
      <c r="AI98" s="198" t="str">
        <f t="shared" si="37"/>
        <v/>
      </c>
      <c r="AJ98" s="197" t="str">
        <f t="shared" si="38"/>
        <v/>
      </c>
      <c r="AK98" s="197" t="str">
        <f t="shared" si="39"/>
        <v/>
      </c>
      <c r="AL98" s="197" t="str">
        <f t="shared" si="40"/>
        <v/>
      </c>
      <c r="AM98" s="197" t="str">
        <f t="shared" si="41"/>
        <v/>
      </c>
      <c r="AO98" s="197" t="str">
        <f t="shared" si="42"/>
        <v/>
      </c>
      <c r="AP98" s="197" t="str">
        <f t="shared" si="42"/>
        <v/>
      </c>
      <c r="AQ98" s="198" t="str">
        <f t="shared" si="43"/>
        <v/>
      </c>
      <c r="AR98" s="197" t="str">
        <f t="shared" si="44"/>
        <v/>
      </c>
      <c r="AS98" s="197" t="str">
        <f t="shared" si="45"/>
        <v/>
      </c>
      <c r="AT98" s="197" t="str">
        <f t="shared" si="46"/>
        <v/>
      </c>
      <c r="AU98" s="197" t="str">
        <f t="shared" si="47"/>
        <v/>
      </c>
    </row>
    <row r="99" spans="1:55" x14ac:dyDescent="0.25">
      <c r="A99" s="197" t="str">
        <f t="shared" si="48"/>
        <v/>
      </c>
      <c r="B99" s="197" t="str">
        <f t="shared" si="48"/>
        <v/>
      </c>
      <c r="C99" s="198" t="str">
        <f t="shared" si="49"/>
        <v/>
      </c>
      <c r="D99" s="197" t="str">
        <f t="shared" si="50"/>
        <v/>
      </c>
      <c r="E99" s="197" t="str">
        <f t="shared" si="51"/>
        <v/>
      </c>
      <c r="F99" s="197" t="str">
        <f t="shared" si="52"/>
        <v/>
      </c>
      <c r="G99" s="197" t="str">
        <f t="shared" si="53"/>
        <v/>
      </c>
      <c r="H99" s="200">
        <v>8</v>
      </c>
      <c r="I99" s="197" t="str">
        <f t="shared" si="18"/>
        <v/>
      </c>
      <c r="J99" s="197" t="str">
        <f t="shared" si="18"/>
        <v/>
      </c>
      <c r="K99" s="198" t="str">
        <f t="shared" si="19"/>
        <v/>
      </c>
      <c r="L99" s="197" t="str">
        <f t="shared" si="20"/>
        <v/>
      </c>
      <c r="M99" s="197" t="str">
        <f t="shared" si="21"/>
        <v/>
      </c>
      <c r="N99" s="197" t="str">
        <f t="shared" si="22"/>
        <v/>
      </c>
      <c r="O99" s="197" t="str">
        <f t="shared" si="23"/>
        <v/>
      </c>
      <c r="P99" s="200"/>
      <c r="Q99" s="197" t="str">
        <f t="shared" si="24"/>
        <v/>
      </c>
      <c r="R99" s="197" t="str">
        <f t="shared" si="24"/>
        <v/>
      </c>
      <c r="S99" s="198" t="str">
        <f t="shared" si="25"/>
        <v/>
      </c>
      <c r="T99" s="197" t="str">
        <f t="shared" si="26"/>
        <v/>
      </c>
      <c r="U99" s="197" t="str">
        <f t="shared" si="27"/>
        <v/>
      </c>
      <c r="V99" s="197" t="str">
        <f t="shared" si="28"/>
        <v/>
      </c>
      <c r="W99" s="197" t="str">
        <f t="shared" si="29"/>
        <v/>
      </c>
      <c r="X99" s="200"/>
      <c r="Y99" s="197" t="str">
        <f t="shared" si="30"/>
        <v/>
      </c>
      <c r="Z99" s="197" t="str">
        <f t="shared" si="30"/>
        <v/>
      </c>
      <c r="AA99" s="198" t="str">
        <f t="shared" si="31"/>
        <v/>
      </c>
      <c r="AB99" s="197" t="str">
        <f t="shared" si="32"/>
        <v/>
      </c>
      <c r="AC99" s="197" t="str">
        <f t="shared" si="33"/>
        <v/>
      </c>
      <c r="AD99" s="197" t="str">
        <f t="shared" si="34"/>
        <v/>
      </c>
      <c r="AE99" s="197" t="str">
        <f t="shared" si="35"/>
        <v/>
      </c>
      <c r="AF99" s="200"/>
      <c r="AG99" s="197" t="str">
        <f t="shared" si="36"/>
        <v/>
      </c>
      <c r="AH99" s="197" t="str">
        <f t="shared" si="36"/>
        <v/>
      </c>
      <c r="AI99" s="198" t="str">
        <f t="shared" si="37"/>
        <v/>
      </c>
      <c r="AJ99" s="197" t="str">
        <f t="shared" si="38"/>
        <v/>
      </c>
      <c r="AK99" s="197" t="str">
        <f t="shared" si="39"/>
        <v/>
      </c>
      <c r="AL99" s="197" t="str">
        <f t="shared" si="40"/>
        <v/>
      </c>
      <c r="AM99" s="197" t="str">
        <f t="shared" si="41"/>
        <v/>
      </c>
      <c r="AO99" s="197" t="str">
        <f t="shared" si="42"/>
        <v/>
      </c>
      <c r="AP99" s="197" t="str">
        <f t="shared" si="42"/>
        <v/>
      </c>
      <c r="AQ99" s="198" t="str">
        <f t="shared" si="43"/>
        <v/>
      </c>
      <c r="AR99" s="197" t="str">
        <f t="shared" si="44"/>
        <v/>
      </c>
      <c r="AS99" s="197" t="str">
        <f t="shared" si="45"/>
        <v/>
      </c>
      <c r="AT99" s="197" t="str">
        <f t="shared" si="46"/>
        <v/>
      </c>
      <c r="AU99" s="197" t="str">
        <f t="shared" si="47"/>
        <v/>
      </c>
    </row>
    <row r="100" spans="1:55" x14ac:dyDescent="0.25">
      <c r="A100" s="197" t="str">
        <f t="shared" si="48"/>
        <v/>
      </c>
      <c r="B100" s="197" t="str">
        <f t="shared" si="48"/>
        <v/>
      </c>
      <c r="C100" s="198" t="str">
        <f t="shared" si="49"/>
        <v/>
      </c>
      <c r="D100" s="197" t="str">
        <f t="shared" si="50"/>
        <v/>
      </c>
      <c r="E100" s="197" t="str">
        <f t="shared" si="51"/>
        <v/>
      </c>
      <c r="F100" s="197" t="str">
        <f t="shared" si="52"/>
        <v/>
      </c>
      <c r="G100" s="197" t="str">
        <f t="shared" si="53"/>
        <v/>
      </c>
      <c r="H100" s="200">
        <v>9</v>
      </c>
      <c r="I100" s="197" t="str">
        <f t="shared" si="18"/>
        <v/>
      </c>
      <c r="J100" s="197" t="str">
        <f t="shared" si="18"/>
        <v/>
      </c>
      <c r="K100" s="198" t="str">
        <f t="shared" si="19"/>
        <v/>
      </c>
      <c r="L100" s="197" t="str">
        <f t="shared" si="20"/>
        <v/>
      </c>
      <c r="M100" s="197" t="str">
        <f t="shared" si="21"/>
        <v/>
      </c>
      <c r="N100" s="197" t="str">
        <f t="shared" si="22"/>
        <v/>
      </c>
      <c r="O100" s="197" t="str">
        <f t="shared" si="23"/>
        <v/>
      </c>
      <c r="P100" s="200"/>
      <c r="Q100" s="197" t="str">
        <f t="shared" si="24"/>
        <v/>
      </c>
      <c r="R100" s="197" t="str">
        <f t="shared" si="24"/>
        <v/>
      </c>
      <c r="S100" s="198" t="str">
        <f t="shared" si="25"/>
        <v/>
      </c>
      <c r="T100" s="197" t="str">
        <f t="shared" si="26"/>
        <v/>
      </c>
      <c r="U100" s="197" t="str">
        <f t="shared" si="27"/>
        <v/>
      </c>
      <c r="V100" s="197" t="str">
        <f t="shared" si="28"/>
        <v/>
      </c>
      <c r="W100" s="197" t="str">
        <f t="shared" si="29"/>
        <v/>
      </c>
      <c r="X100" s="200"/>
      <c r="Y100" s="197" t="str">
        <f t="shared" si="30"/>
        <v/>
      </c>
      <c r="Z100" s="197" t="str">
        <f t="shared" si="30"/>
        <v/>
      </c>
      <c r="AA100" s="198" t="str">
        <f t="shared" si="31"/>
        <v/>
      </c>
      <c r="AB100" s="197" t="str">
        <f t="shared" si="32"/>
        <v/>
      </c>
      <c r="AC100" s="197" t="str">
        <f t="shared" si="33"/>
        <v/>
      </c>
      <c r="AD100" s="197" t="str">
        <f t="shared" si="34"/>
        <v/>
      </c>
      <c r="AE100" s="197" t="str">
        <f t="shared" si="35"/>
        <v/>
      </c>
      <c r="AF100" s="200"/>
      <c r="AG100" s="197" t="str">
        <f t="shared" si="36"/>
        <v/>
      </c>
      <c r="AH100" s="197" t="str">
        <f t="shared" si="36"/>
        <v/>
      </c>
      <c r="AI100" s="198" t="str">
        <f t="shared" si="37"/>
        <v/>
      </c>
      <c r="AJ100" s="197" t="str">
        <f t="shared" si="38"/>
        <v/>
      </c>
      <c r="AK100" s="197" t="str">
        <f t="shared" si="39"/>
        <v/>
      </c>
      <c r="AL100" s="197" t="str">
        <f t="shared" si="40"/>
        <v/>
      </c>
      <c r="AM100" s="197" t="str">
        <f t="shared" si="41"/>
        <v/>
      </c>
      <c r="AO100" s="197" t="str">
        <f t="shared" si="42"/>
        <v/>
      </c>
      <c r="AP100" s="197" t="str">
        <f t="shared" si="42"/>
        <v/>
      </c>
      <c r="AQ100" s="198" t="str">
        <f t="shared" si="43"/>
        <v/>
      </c>
      <c r="AR100" s="197" t="str">
        <f t="shared" si="44"/>
        <v/>
      </c>
      <c r="AS100" s="197" t="str">
        <f t="shared" si="45"/>
        <v/>
      </c>
      <c r="AT100" s="197" t="str">
        <f t="shared" si="46"/>
        <v/>
      </c>
      <c r="AU100" s="197" t="str">
        <f t="shared" si="47"/>
        <v/>
      </c>
    </row>
    <row r="101" spans="1:55" x14ac:dyDescent="0.25">
      <c r="A101" s="197" t="str">
        <f t="shared" si="48"/>
        <v/>
      </c>
      <c r="B101" s="197" t="str">
        <f t="shared" si="48"/>
        <v/>
      </c>
      <c r="C101" s="198" t="str">
        <f t="shared" si="49"/>
        <v/>
      </c>
      <c r="D101" s="197" t="str">
        <f t="shared" si="50"/>
        <v/>
      </c>
      <c r="E101" s="197" t="str">
        <f t="shared" si="51"/>
        <v/>
      </c>
      <c r="F101" s="197" t="str">
        <f t="shared" si="52"/>
        <v/>
      </c>
      <c r="G101" s="197" t="str">
        <f t="shared" si="53"/>
        <v/>
      </c>
      <c r="H101" s="200">
        <v>10</v>
      </c>
      <c r="I101" s="197" t="str">
        <f t="shared" si="18"/>
        <v/>
      </c>
      <c r="J101" s="197" t="str">
        <f t="shared" si="18"/>
        <v/>
      </c>
      <c r="K101" s="198" t="str">
        <f t="shared" si="19"/>
        <v/>
      </c>
      <c r="L101" s="197" t="str">
        <f t="shared" si="20"/>
        <v/>
      </c>
      <c r="M101" s="197" t="str">
        <f t="shared" si="21"/>
        <v/>
      </c>
      <c r="N101" s="197" t="str">
        <f t="shared" si="22"/>
        <v/>
      </c>
      <c r="O101" s="197" t="str">
        <f t="shared" si="23"/>
        <v/>
      </c>
      <c r="P101" s="200"/>
      <c r="Q101" s="197" t="str">
        <f t="shared" si="24"/>
        <v/>
      </c>
      <c r="R101" s="197" t="str">
        <f t="shared" si="24"/>
        <v/>
      </c>
      <c r="S101" s="198" t="str">
        <f t="shared" si="25"/>
        <v/>
      </c>
      <c r="T101" s="197" t="str">
        <f t="shared" si="26"/>
        <v/>
      </c>
      <c r="U101" s="197" t="str">
        <f t="shared" si="27"/>
        <v/>
      </c>
      <c r="V101" s="197" t="str">
        <f t="shared" si="28"/>
        <v/>
      </c>
      <c r="W101" s="197" t="str">
        <f t="shared" si="29"/>
        <v/>
      </c>
      <c r="X101" s="200"/>
      <c r="Y101" s="197" t="str">
        <f t="shared" si="30"/>
        <v/>
      </c>
      <c r="Z101" s="197" t="str">
        <f t="shared" si="30"/>
        <v/>
      </c>
      <c r="AA101" s="198" t="str">
        <f t="shared" si="31"/>
        <v/>
      </c>
      <c r="AB101" s="197" t="str">
        <f t="shared" si="32"/>
        <v/>
      </c>
      <c r="AC101" s="197" t="str">
        <f t="shared" si="33"/>
        <v/>
      </c>
      <c r="AD101" s="197" t="str">
        <f t="shared" si="34"/>
        <v/>
      </c>
      <c r="AE101" s="197" t="str">
        <f t="shared" si="35"/>
        <v/>
      </c>
      <c r="AF101" s="200"/>
      <c r="AG101" s="197" t="str">
        <f t="shared" si="36"/>
        <v/>
      </c>
      <c r="AH101" s="197" t="str">
        <f t="shared" si="36"/>
        <v/>
      </c>
      <c r="AI101" s="198" t="str">
        <f t="shared" si="37"/>
        <v/>
      </c>
      <c r="AJ101" s="197" t="str">
        <f t="shared" si="38"/>
        <v/>
      </c>
      <c r="AK101" s="197" t="str">
        <f t="shared" si="39"/>
        <v/>
      </c>
      <c r="AL101" s="197" t="str">
        <f t="shared" si="40"/>
        <v/>
      </c>
      <c r="AM101" s="197" t="str">
        <f t="shared" si="41"/>
        <v/>
      </c>
      <c r="AO101" s="197" t="str">
        <f t="shared" si="42"/>
        <v/>
      </c>
      <c r="AP101" s="197" t="str">
        <f t="shared" si="42"/>
        <v/>
      </c>
      <c r="AQ101" s="198" t="str">
        <f t="shared" si="43"/>
        <v/>
      </c>
      <c r="AR101" s="197" t="str">
        <f t="shared" si="44"/>
        <v/>
      </c>
      <c r="AS101" s="197" t="str">
        <f t="shared" si="45"/>
        <v/>
      </c>
      <c r="AT101" s="197" t="str">
        <f t="shared" si="46"/>
        <v/>
      </c>
      <c r="AU101" s="197" t="str">
        <f t="shared" si="47"/>
        <v/>
      </c>
    </row>
    <row r="102" spans="1:55" x14ac:dyDescent="0.25">
      <c r="A102" s="197" t="str">
        <f t="shared" si="48"/>
        <v/>
      </c>
      <c r="B102" s="197" t="str">
        <f t="shared" si="48"/>
        <v/>
      </c>
      <c r="C102" s="198" t="str">
        <f t="shared" si="49"/>
        <v/>
      </c>
      <c r="D102" s="197" t="str">
        <f t="shared" si="50"/>
        <v/>
      </c>
      <c r="E102" s="197" t="str">
        <f t="shared" si="51"/>
        <v/>
      </c>
      <c r="F102" s="197" t="str">
        <f t="shared" si="52"/>
        <v/>
      </c>
      <c r="G102" s="197" t="str">
        <f t="shared" si="53"/>
        <v/>
      </c>
      <c r="H102" s="200">
        <v>11</v>
      </c>
      <c r="I102" s="197" t="str">
        <f t="shared" si="18"/>
        <v/>
      </c>
      <c r="J102" s="197" t="str">
        <f t="shared" si="18"/>
        <v/>
      </c>
      <c r="K102" s="198" t="str">
        <f t="shared" si="19"/>
        <v/>
      </c>
      <c r="L102" s="197" t="str">
        <f t="shared" si="20"/>
        <v/>
      </c>
      <c r="M102" s="197" t="str">
        <f t="shared" si="21"/>
        <v/>
      </c>
      <c r="N102" s="197" t="str">
        <f t="shared" si="22"/>
        <v/>
      </c>
      <c r="O102" s="197" t="str">
        <f t="shared" si="23"/>
        <v/>
      </c>
      <c r="P102" s="200"/>
      <c r="Q102" s="197" t="str">
        <f t="shared" si="24"/>
        <v/>
      </c>
      <c r="R102" s="197" t="str">
        <f t="shared" si="24"/>
        <v/>
      </c>
      <c r="S102" s="198" t="str">
        <f t="shared" si="25"/>
        <v/>
      </c>
      <c r="T102" s="197" t="str">
        <f t="shared" si="26"/>
        <v/>
      </c>
      <c r="U102" s="197" t="str">
        <f t="shared" si="27"/>
        <v/>
      </c>
      <c r="V102" s="197" t="str">
        <f t="shared" si="28"/>
        <v/>
      </c>
      <c r="W102" s="197" t="str">
        <f t="shared" si="29"/>
        <v/>
      </c>
      <c r="X102" s="200"/>
      <c r="Y102" s="197" t="str">
        <f t="shared" si="30"/>
        <v/>
      </c>
      <c r="Z102" s="197" t="str">
        <f t="shared" si="30"/>
        <v/>
      </c>
      <c r="AA102" s="198" t="str">
        <f t="shared" si="31"/>
        <v/>
      </c>
      <c r="AB102" s="197" t="str">
        <f t="shared" si="32"/>
        <v/>
      </c>
      <c r="AC102" s="197" t="str">
        <f t="shared" si="33"/>
        <v/>
      </c>
      <c r="AD102" s="197" t="str">
        <f t="shared" si="34"/>
        <v/>
      </c>
      <c r="AE102" s="197" t="str">
        <f t="shared" si="35"/>
        <v/>
      </c>
      <c r="AF102" s="200"/>
      <c r="AG102" s="197" t="str">
        <f t="shared" si="36"/>
        <v/>
      </c>
      <c r="AH102" s="197" t="str">
        <f t="shared" si="36"/>
        <v/>
      </c>
      <c r="AI102" s="198" t="str">
        <f t="shared" si="37"/>
        <v/>
      </c>
      <c r="AJ102" s="197" t="str">
        <f t="shared" si="38"/>
        <v/>
      </c>
      <c r="AK102" s="197" t="str">
        <f t="shared" si="39"/>
        <v/>
      </c>
      <c r="AL102" s="197" t="str">
        <f t="shared" si="40"/>
        <v/>
      </c>
      <c r="AM102" s="197" t="str">
        <f t="shared" si="41"/>
        <v/>
      </c>
      <c r="AO102" s="197" t="str">
        <f t="shared" si="42"/>
        <v/>
      </c>
      <c r="AP102" s="197" t="str">
        <f t="shared" si="42"/>
        <v/>
      </c>
      <c r="AQ102" s="198" t="str">
        <f t="shared" si="43"/>
        <v/>
      </c>
      <c r="AR102" s="197" t="str">
        <f t="shared" si="44"/>
        <v/>
      </c>
      <c r="AS102" s="197" t="str">
        <f t="shared" si="45"/>
        <v/>
      </c>
      <c r="AT102" s="197" t="str">
        <f t="shared" si="46"/>
        <v/>
      </c>
      <c r="AU102" s="197" t="str">
        <f t="shared" si="47"/>
        <v/>
      </c>
    </row>
    <row r="103" spans="1:55" x14ac:dyDescent="0.25">
      <c r="A103" s="197" t="str">
        <f t="shared" si="48"/>
        <v/>
      </c>
      <c r="B103" s="197" t="str">
        <f t="shared" si="48"/>
        <v/>
      </c>
      <c r="C103" s="198" t="str">
        <f t="shared" si="49"/>
        <v/>
      </c>
      <c r="D103" s="197" t="str">
        <f t="shared" si="50"/>
        <v/>
      </c>
      <c r="E103" s="197" t="str">
        <f t="shared" si="51"/>
        <v/>
      </c>
      <c r="F103" s="197" t="str">
        <f t="shared" si="52"/>
        <v/>
      </c>
      <c r="G103" s="197" t="str">
        <f t="shared" si="53"/>
        <v/>
      </c>
      <c r="H103" s="200">
        <v>12</v>
      </c>
      <c r="I103" s="197" t="str">
        <f t="shared" si="18"/>
        <v/>
      </c>
      <c r="J103" s="197" t="str">
        <f t="shared" si="18"/>
        <v/>
      </c>
      <c r="K103" s="198" t="str">
        <f t="shared" si="19"/>
        <v/>
      </c>
      <c r="L103" s="197" t="str">
        <f t="shared" si="20"/>
        <v/>
      </c>
      <c r="M103" s="197" t="str">
        <f t="shared" si="21"/>
        <v/>
      </c>
      <c r="N103" s="197" t="str">
        <f t="shared" si="22"/>
        <v/>
      </c>
      <c r="O103" s="197" t="str">
        <f t="shared" si="23"/>
        <v/>
      </c>
      <c r="P103" s="200"/>
      <c r="Q103" s="197" t="str">
        <f t="shared" si="24"/>
        <v/>
      </c>
      <c r="R103" s="197" t="str">
        <f t="shared" si="24"/>
        <v/>
      </c>
      <c r="S103" s="198" t="str">
        <f t="shared" si="25"/>
        <v/>
      </c>
      <c r="T103" s="197" t="str">
        <f t="shared" si="26"/>
        <v/>
      </c>
      <c r="U103" s="197" t="str">
        <f t="shared" si="27"/>
        <v/>
      </c>
      <c r="V103" s="197" t="str">
        <f t="shared" si="28"/>
        <v/>
      </c>
      <c r="W103" s="197" t="str">
        <f t="shared" si="29"/>
        <v/>
      </c>
      <c r="X103" s="200"/>
      <c r="Y103" s="197" t="str">
        <f t="shared" si="30"/>
        <v/>
      </c>
      <c r="Z103" s="197" t="str">
        <f t="shared" si="30"/>
        <v/>
      </c>
      <c r="AA103" s="198" t="str">
        <f t="shared" si="31"/>
        <v/>
      </c>
      <c r="AB103" s="197" t="str">
        <f t="shared" si="32"/>
        <v/>
      </c>
      <c r="AC103" s="197" t="str">
        <f t="shared" si="33"/>
        <v/>
      </c>
      <c r="AD103" s="197" t="str">
        <f t="shared" si="34"/>
        <v/>
      </c>
      <c r="AE103" s="197" t="str">
        <f t="shared" si="35"/>
        <v/>
      </c>
      <c r="AF103" s="200"/>
      <c r="AG103" s="197" t="str">
        <f t="shared" si="36"/>
        <v/>
      </c>
      <c r="AH103" s="197" t="str">
        <f t="shared" si="36"/>
        <v/>
      </c>
      <c r="AI103" s="198" t="str">
        <f t="shared" si="37"/>
        <v/>
      </c>
      <c r="AJ103" s="197" t="str">
        <f t="shared" si="38"/>
        <v/>
      </c>
      <c r="AK103" s="197" t="str">
        <f t="shared" si="39"/>
        <v/>
      </c>
      <c r="AL103" s="197" t="str">
        <f t="shared" si="40"/>
        <v/>
      </c>
      <c r="AM103" s="197" t="str">
        <f t="shared" si="41"/>
        <v/>
      </c>
      <c r="AO103" s="197" t="str">
        <f t="shared" si="42"/>
        <v/>
      </c>
      <c r="AP103" s="197" t="str">
        <f t="shared" si="42"/>
        <v/>
      </c>
      <c r="AQ103" s="198" t="str">
        <f t="shared" si="43"/>
        <v/>
      </c>
      <c r="AR103" s="197" t="str">
        <f t="shared" si="44"/>
        <v/>
      </c>
      <c r="AS103" s="197" t="str">
        <f t="shared" si="45"/>
        <v/>
      </c>
      <c r="AT103" s="197" t="str">
        <f t="shared" si="46"/>
        <v/>
      </c>
      <c r="AU103" s="197" t="str">
        <f t="shared" si="47"/>
        <v/>
      </c>
    </row>
    <row r="104" spans="1:55" x14ac:dyDescent="0.25">
      <c r="A104" s="197" t="str">
        <f t="shared" si="48"/>
        <v/>
      </c>
      <c r="B104" s="197" t="str">
        <f t="shared" si="48"/>
        <v/>
      </c>
      <c r="C104" s="198" t="str">
        <f t="shared" si="49"/>
        <v/>
      </c>
      <c r="D104" s="197" t="str">
        <f t="shared" si="50"/>
        <v/>
      </c>
      <c r="E104" s="197" t="str">
        <f t="shared" si="51"/>
        <v/>
      </c>
      <c r="F104" s="197" t="str">
        <f t="shared" si="52"/>
        <v/>
      </c>
      <c r="G104" s="197" t="str">
        <f t="shared" si="53"/>
        <v/>
      </c>
      <c r="H104" s="200">
        <v>13</v>
      </c>
      <c r="I104" s="197" t="str">
        <f t="shared" si="18"/>
        <v/>
      </c>
      <c r="J104" s="197" t="str">
        <f t="shared" si="18"/>
        <v/>
      </c>
      <c r="K104" s="198" t="str">
        <f t="shared" si="19"/>
        <v/>
      </c>
      <c r="L104" s="197" t="str">
        <f t="shared" si="20"/>
        <v/>
      </c>
      <c r="M104" s="197" t="str">
        <f t="shared" si="21"/>
        <v/>
      </c>
      <c r="N104" s="197" t="str">
        <f t="shared" si="22"/>
        <v/>
      </c>
      <c r="O104" s="197" t="str">
        <f t="shared" si="23"/>
        <v/>
      </c>
      <c r="P104" s="200"/>
      <c r="Q104" s="197" t="str">
        <f t="shared" si="24"/>
        <v/>
      </c>
      <c r="R104" s="197" t="str">
        <f t="shared" si="24"/>
        <v/>
      </c>
      <c r="S104" s="198" t="str">
        <f t="shared" si="25"/>
        <v/>
      </c>
      <c r="T104" s="197" t="str">
        <f t="shared" si="26"/>
        <v/>
      </c>
      <c r="U104" s="197" t="str">
        <f t="shared" si="27"/>
        <v/>
      </c>
      <c r="V104" s="197" t="str">
        <f t="shared" si="28"/>
        <v/>
      </c>
      <c r="W104" s="197" t="str">
        <f t="shared" si="29"/>
        <v/>
      </c>
      <c r="X104" s="200"/>
      <c r="Y104" s="197" t="str">
        <f t="shared" si="30"/>
        <v/>
      </c>
      <c r="Z104" s="197" t="str">
        <f t="shared" si="30"/>
        <v/>
      </c>
      <c r="AA104" s="198" t="str">
        <f t="shared" si="31"/>
        <v/>
      </c>
      <c r="AB104" s="197" t="str">
        <f t="shared" si="32"/>
        <v/>
      </c>
      <c r="AC104" s="197" t="str">
        <f t="shared" si="33"/>
        <v/>
      </c>
      <c r="AD104" s="197" t="str">
        <f t="shared" si="34"/>
        <v/>
      </c>
      <c r="AE104" s="197" t="str">
        <f t="shared" si="35"/>
        <v/>
      </c>
      <c r="AF104" s="200"/>
      <c r="AG104" s="197" t="str">
        <f t="shared" si="36"/>
        <v/>
      </c>
      <c r="AH104" s="197" t="str">
        <f t="shared" si="36"/>
        <v/>
      </c>
      <c r="AI104" s="198" t="str">
        <f t="shared" si="37"/>
        <v/>
      </c>
      <c r="AJ104" s="197" t="str">
        <f t="shared" si="38"/>
        <v/>
      </c>
      <c r="AK104" s="197" t="str">
        <f t="shared" si="39"/>
        <v/>
      </c>
      <c r="AL104" s="197" t="str">
        <f t="shared" si="40"/>
        <v/>
      </c>
      <c r="AM104" s="197" t="str">
        <f t="shared" si="41"/>
        <v/>
      </c>
      <c r="AO104" s="197" t="str">
        <f t="shared" si="42"/>
        <v/>
      </c>
      <c r="AP104" s="197" t="str">
        <f t="shared" si="42"/>
        <v/>
      </c>
      <c r="AQ104" s="198" t="str">
        <f t="shared" si="43"/>
        <v/>
      </c>
      <c r="AR104" s="197" t="str">
        <f t="shared" si="44"/>
        <v/>
      </c>
      <c r="AS104" s="197" t="str">
        <f t="shared" si="45"/>
        <v/>
      </c>
      <c r="AT104" s="197" t="str">
        <f t="shared" si="46"/>
        <v/>
      </c>
      <c r="AU104" s="197" t="str">
        <f t="shared" si="47"/>
        <v/>
      </c>
    </row>
    <row r="105" spans="1:55" x14ac:dyDescent="0.25">
      <c r="A105" s="197" t="str">
        <f t="shared" si="48"/>
        <v/>
      </c>
      <c r="B105" s="197" t="str">
        <f t="shared" si="48"/>
        <v/>
      </c>
      <c r="C105" s="198" t="str">
        <f t="shared" si="49"/>
        <v/>
      </c>
      <c r="D105" s="197" t="str">
        <f t="shared" si="50"/>
        <v/>
      </c>
      <c r="E105" s="197" t="str">
        <f t="shared" si="51"/>
        <v/>
      </c>
      <c r="F105" s="197" t="str">
        <f t="shared" si="52"/>
        <v/>
      </c>
      <c r="G105" s="197" t="str">
        <f t="shared" si="53"/>
        <v/>
      </c>
      <c r="H105" s="200">
        <v>14</v>
      </c>
      <c r="I105" s="197" t="str">
        <f t="shared" si="18"/>
        <v/>
      </c>
      <c r="J105" s="197" t="str">
        <f t="shared" si="18"/>
        <v/>
      </c>
      <c r="K105" s="198" t="str">
        <f t="shared" si="19"/>
        <v/>
      </c>
      <c r="L105" s="197" t="str">
        <f t="shared" si="20"/>
        <v/>
      </c>
      <c r="M105" s="197" t="str">
        <f t="shared" si="21"/>
        <v/>
      </c>
      <c r="N105" s="197" t="str">
        <f t="shared" si="22"/>
        <v/>
      </c>
      <c r="O105" s="197" t="str">
        <f t="shared" si="23"/>
        <v/>
      </c>
      <c r="P105" s="200"/>
      <c r="Q105" s="197" t="str">
        <f t="shared" si="24"/>
        <v/>
      </c>
      <c r="R105" s="197" t="str">
        <f t="shared" si="24"/>
        <v/>
      </c>
      <c r="S105" s="198" t="str">
        <f t="shared" si="25"/>
        <v/>
      </c>
      <c r="T105" s="197" t="str">
        <f t="shared" si="26"/>
        <v/>
      </c>
      <c r="U105" s="197" t="str">
        <f t="shared" si="27"/>
        <v/>
      </c>
      <c r="V105" s="197" t="str">
        <f t="shared" si="28"/>
        <v/>
      </c>
      <c r="W105" s="197" t="str">
        <f t="shared" si="29"/>
        <v/>
      </c>
      <c r="X105" s="200"/>
      <c r="Y105" s="197" t="str">
        <f t="shared" si="30"/>
        <v/>
      </c>
      <c r="Z105" s="197" t="str">
        <f t="shared" si="30"/>
        <v/>
      </c>
      <c r="AA105" s="198" t="str">
        <f t="shared" si="31"/>
        <v/>
      </c>
      <c r="AB105" s="197" t="str">
        <f t="shared" si="32"/>
        <v/>
      </c>
      <c r="AC105" s="197" t="str">
        <f t="shared" si="33"/>
        <v/>
      </c>
      <c r="AD105" s="197" t="str">
        <f t="shared" si="34"/>
        <v/>
      </c>
      <c r="AE105" s="197" t="str">
        <f t="shared" si="35"/>
        <v/>
      </c>
      <c r="AF105" s="200"/>
      <c r="AG105" s="197" t="str">
        <f t="shared" si="36"/>
        <v/>
      </c>
      <c r="AH105" s="197" t="str">
        <f t="shared" si="36"/>
        <v/>
      </c>
      <c r="AI105" s="198" t="str">
        <f t="shared" si="37"/>
        <v/>
      </c>
      <c r="AJ105" s="197" t="str">
        <f t="shared" si="38"/>
        <v/>
      </c>
      <c r="AK105" s="197" t="str">
        <f t="shared" si="39"/>
        <v/>
      </c>
      <c r="AL105" s="197" t="str">
        <f t="shared" si="40"/>
        <v/>
      </c>
      <c r="AM105" s="197" t="str">
        <f t="shared" si="41"/>
        <v/>
      </c>
      <c r="AO105" s="197" t="str">
        <f t="shared" si="42"/>
        <v/>
      </c>
      <c r="AP105" s="197" t="str">
        <f t="shared" si="42"/>
        <v/>
      </c>
      <c r="AQ105" s="198" t="str">
        <f t="shared" si="43"/>
        <v/>
      </c>
      <c r="AR105" s="197" t="str">
        <f t="shared" si="44"/>
        <v/>
      </c>
      <c r="AS105" s="197" t="str">
        <f t="shared" si="45"/>
        <v/>
      </c>
      <c r="AT105" s="197" t="str">
        <f t="shared" si="46"/>
        <v/>
      </c>
      <c r="AU105" s="197" t="str">
        <f t="shared" si="47"/>
        <v/>
      </c>
    </row>
    <row r="106" spans="1:55" x14ac:dyDescent="0.25">
      <c r="A106" s="197" t="str">
        <f t="shared" si="48"/>
        <v/>
      </c>
      <c r="B106" s="197" t="str">
        <f t="shared" si="48"/>
        <v/>
      </c>
      <c r="C106" s="198" t="str">
        <f t="shared" si="49"/>
        <v/>
      </c>
      <c r="D106" s="197" t="str">
        <f t="shared" si="50"/>
        <v/>
      </c>
      <c r="E106" s="197" t="str">
        <f t="shared" si="51"/>
        <v/>
      </c>
      <c r="F106" s="197" t="str">
        <f t="shared" si="52"/>
        <v/>
      </c>
      <c r="G106" s="197" t="str">
        <f t="shared" si="53"/>
        <v/>
      </c>
      <c r="H106" s="200">
        <v>15</v>
      </c>
      <c r="I106" s="197" t="str">
        <f t="shared" si="18"/>
        <v/>
      </c>
      <c r="J106" s="197" t="str">
        <f t="shared" si="18"/>
        <v/>
      </c>
      <c r="K106" s="198" t="str">
        <f t="shared" si="19"/>
        <v/>
      </c>
      <c r="L106" s="197" t="str">
        <f t="shared" si="20"/>
        <v/>
      </c>
      <c r="M106" s="197" t="str">
        <f t="shared" si="21"/>
        <v/>
      </c>
      <c r="N106" s="197" t="str">
        <f t="shared" si="22"/>
        <v/>
      </c>
      <c r="O106" s="197" t="str">
        <f t="shared" si="23"/>
        <v/>
      </c>
      <c r="P106" s="200"/>
      <c r="Q106" s="197" t="str">
        <f t="shared" si="24"/>
        <v/>
      </c>
      <c r="R106" s="197" t="str">
        <f t="shared" si="24"/>
        <v/>
      </c>
      <c r="S106" s="198" t="str">
        <f t="shared" si="25"/>
        <v/>
      </c>
      <c r="T106" s="197" t="str">
        <f t="shared" si="26"/>
        <v/>
      </c>
      <c r="U106" s="197" t="str">
        <f t="shared" si="27"/>
        <v/>
      </c>
      <c r="V106" s="197" t="str">
        <f t="shared" si="28"/>
        <v/>
      </c>
      <c r="W106" s="197" t="str">
        <f t="shared" si="29"/>
        <v/>
      </c>
      <c r="X106" s="200"/>
      <c r="Y106" s="197" t="str">
        <f t="shared" si="30"/>
        <v/>
      </c>
      <c r="Z106" s="197" t="str">
        <f t="shared" si="30"/>
        <v/>
      </c>
      <c r="AA106" s="198" t="str">
        <f t="shared" si="31"/>
        <v/>
      </c>
      <c r="AB106" s="197" t="str">
        <f t="shared" si="32"/>
        <v/>
      </c>
      <c r="AC106" s="197" t="str">
        <f t="shared" si="33"/>
        <v/>
      </c>
      <c r="AD106" s="197" t="str">
        <f t="shared" si="34"/>
        <v/>
      </c>
      <c r="AE106" s="197" t="str">
        <f t="shared" si="35"/>
        <v/>
      </c>
      <c r="AF106" s="200"/>
      <c r="AG106" s="197" t="str">
        <f t="shared" si="36"/>
        <v/>
      </c>
      <c r="AH106" s="197" t="str">
        <f t="shared" si="36"/>
        <v/>
      </c>
      <c r="AI106" s="198" t="str">
        <f t="shared" si="37"/>
        <v/>
      </c>
      <c r="AJ106" s="197" t="str">
        <f t="shared" si="38"/>
        <v/>
      </c>
      <c r="AK106" s="197" t="str">
        <f t="shared" si="39"/>
        <v/>
      </c>
      <c r="AL106" s="197" t="str">
        <f t="shared" si="40"/>
        <v/>
      </c>
      <c r="AM106" s="197" t="str">
        <f t="shared" si="41"/>
        <v/>
      </c>
      <c r="AO106" s="197" t="str">
        <f t="shared" si="42"/>
        <v/>
      </c>
      <c r="AP106" s="197" t="str">
        <f t="shared" si="42"/>
        <v/>
      </c>
      <c r="AQ106" s="198" t="str">
        <f t="shared" si="43"/>
        <v/>
      </c>
      <c r="AR106" s="197" t="str">
        <f t="shared" si="44"/>
        <v/>
      </c>
      <c r="AS106" s="197" t="str">
        <f t="shared" si="45"/>
        <v/>
      </c>
      <c r="AT106" s="197" t="str">
        <f t="shared" si="46"/>
        <v/>
      </c>
      <c r="AU106" s="197" t="str">
        <f t="shared" si="47"/>
        <v/>
      </c>
    </row>
    <row r="107" spans="1:55" x14ac:dyDescent="0.25">
      <c r="A107" s="197" t="str">
        <f t="shared" ref="A107:B111" si="54">IF(B23="","",B23)</f>
        <v/>
      </c>
      <c r="B107" s="197" t="str">
        <f t="shared" si="54"/>
        <v/>
      </c>
      <c r="C107" s="198" t="str">
        <f t="shared" ref="C107:C111" si="55">IF(F23="","",F23)</f>
        <v/>
      </c>
      <c r="D107" s="197" t="str">
        <f t="shared" ref="D107:D111" si="56">IF(A23="","",A23)</f>
        <v/>
      </c>
      <c r="E107" s="197" t="str">
        <f t="shared" ref="E107:E111" si="57">IF(E23="","",E23)</f>
        <v/>
      </c>
      <c r="F107" s="197" t="str">
        <f t="shared" ref="F107:F111" si="58">IF(D23="","",D23)</f>
        <v/>
      </c>
      <c r="G107" s="197" t="str">
        <f t="shared" ref="G107:G111" si="59">IF(C23="","",C23)</f>
        <v/>
      </c>
      <c r="H107" s="200">
        <v>16</v>
      </c>
      <c r="I107" s="197" t="str">
        <f t="shared" si="18"/>
        <v/>
      </c>
      <c r="J107" s="197" t="str">
        <f t="shared" si="18"/>
        <v/>
      </c>
      <c r="K107" s="198" t="str">
        <f t="shared" si="19"/>
        <v/>
      </c>
      <c r="L107" s="197" t="str">
        <f t="shared" si="20"/>
        <v/>
      </c>
      <c r="M107" s="197" t="str">
        <f t="shared" si="21"/>
        <v/>
      </c>
      <c r="N107" s="197" t="str">
        <f t="shared" si="22"/>
        <v/>
      </c>
      <c r="O107" s="197" t="str">
        <f t="shared" si="23"/>
        <v/>
      </c>
      <c r="P107" s="200"/>
      <c r="Q107" s="197" t="str">
        <f t="shared" si="24"/>
        <v/>
      </c>
      <c r="R107" s="197" t="str">
        <f t="shared" si="24"/>
        <v/>
      </c>
      <c r="S107" s="198" t="str">
        <f t="shared" si="25"/>
        <v/>
      </c>
      <c r="T107" s="197" t="str">
        <f t="shared" si="26"/>
        <v/>
      </c>
      <c r="U107" s="197" t="str">
        <f t="shared" si="27"/>
        <v/>
      </c>
      <c r="V107" s="197" t="str">
        <f t="shared" si="28"/>
        <v/>
      </c>
      <c r="W107" s="197" t="str">
        <f t="shared" si="29"/>
        <v/>
      </c>
      <c r="X107" s="200"/>
      <c r="Y107" s="197" t="str">
        <f t="shared" si="30"/>
        <v/>
      </c>
      <c r="Z107" s="197" t="str">
        <f t="shared" si="30"/>
        <v/>
      </c>
      <c r="AA107" s="198" t="str">
        <f t="shared" si="31"/>
        <v/>
      </c>
      <c r="AB107" s="197" t="str">
        <f t="shared" si="32"/>
        <v/>
      </c>
      <c r="AC107" s="197" t="str">
        <f t="shared" si="33"/>
        <v/>
      </c>
      <c r="AD107" s="197" t="str">
        <f t="shared" si="34"/>
        <v/>
      </c>
      <c r="AE107" s="197" t="str">
        <f t="shared" si="35"/>
        <v/>
      </c>
      <c r="AF107" s="200"/>
      <c r="AG107" s="197" t="str">
        <f t="shared" si="36"/>
        <v/>
      </c>
      <c r="AH107" s="197" t="str">
        <f t="shared" si="36"/>
        <v/>
      </c>
      <c r="AI107" s="198" t="str">
        <f t="shared" si="37"/>
        <v/>
      </c>
      <c r="AJ107" s="197" t="str">
        <f t="shared" si="38"/>
        <v/>
      </c>
      <c r="AK107" s="197" t="str">
        <f t="shared" si="39"/>
        <v/>
      </c>
      <c r="AL107" s="197" t="str">
        <f t="shared" si="40"/>
        <v/>
      </c>
      <c r="AM107" s="197" t="str">
        <f t="shared" si="41"/>
        <v/>
      </c>
      <c r="AO107" s="197" t="str">
        <f t="shared" si="42"/>
        <v/>
      </c>
      <c r="AP107" s="197" t="str">
        <f t="shared" si="42"/>
        <v/>
      </c>
      <c r="AQ107" s="198" t="str">
        <f t="shared" si="43"/>
        <v/>
      </c>
      <c r="AR107" s="197" t="str">
        <f t="shared" si="44"/>
        <v/>
      </c>
      <c r="AS107" s="197" t="str">
        <f t="shared" si="45"/>
        <v/>
      </c>
      <c r="AT107" s="197" t="str">
        <f t="shared" si="46"/>
        <v/>
      </c>
      <c r="AU107" s="197" t="str">
        <f t="shared" si="47"/>
        <v/>
      </c>
    </row>
    <row r="108" spans="1:55" x14ac:dyDescent="0.25">
      <c r="A108" s="197" t="str">
        <f t="shared" si="54"/>
        <v/>
      </c>
      <c r="B108" s="197" t="str">
        <f t="shared" si="54"/>
        <v/>
      </c>
      <c r="C108" s="198" t="str">
        <f t="shared" si="55"/>
        <v/>
      </c>
      <c r="D108" s="197" t="str">
        <f t="shared" si="56"/>
        <v/>
      </c>
      <c r="E108" s="197" t="str">
        <f t="shared" si="57"/>
        <v/>
      </c>
      <c r="F108" s="197" t="str">
        <f t="shared" si="58"/>
        <v/>
      </c>
      <c r="G108" s="197" t="str">
        <f t="shared" si="59"/>
        <v/>
      </c>
      <c r="H108" s="200">
        <v>17</v>
      </c>
      <c r="I108" s="197" t="str">
        <f>IF(K21="","",K21)</f>
        <v/>
      </c>
      <c r="J108" s="197" t="str">
        <f>IF(L21="","",L21)</f>
        <v/>
      </c>
      <c r="K108" s="198" t="str">
        <f>IF(K21="","",$J$3)</f>
        <v/>
      </c>
      <c r="L108" s="197" t="str">
        <f>IF(J21="","",J21)</f>
        <v/>
      </c>
      <c r="M108" s="197" t="str">
        <f>IF(N21="","",N21)</f>
        <v/>
      </c>
      <c r="N108" s="197" t="str">
        <f>IF(M21="","",M21)</f>
        <v/>
      </c>
      <c r="O108" s="197" t="str">
        <f>IF(P21="","",P21)</f>
        <v/>
      </c>
      <c r="P108" s="200"/>
      <c r="Q108" s="197" t="str">
        <f t="shared" si="24"/>
        <v/>
      </c>
      <c r="R108" s="197" t="str">
        <f t="shared" si="24"/>
        <v/>
      </c>
      <c r="S108" s="198" t="str">
        <f t="shared" si="25"/>
        <v/>
      </c>
      <c r="T108" s="197" t="str">
        <f t="shared" si="26"/>
        <v/>
      </c>
      <c r="U108" s="197" t="str">
        <f t="shared" si="27"/>
        <v/>
      </c>
      <c r="V108" s="197" t="str">
        <f t="shared" si="28"/>
        <v/>
      </c>
      <c r="W108" s="197" t="str">
        <f t="shared" si="29"/>
        <v/>
      </c>
      <c r="X108" s="200"/>
      <c r="Y108" s="197" t="str">
        <f t="shared" si="30"/>
        <v/>
      </c>
      <c r="Z108" s="197" t="str">
        <f t="shared" si="30"/>
        <v/>
      </c>
      <c r="AA108" s="198" t="str">
        <f t="shared" si="31"/>
        <v/>
      </c>
      <c r="AB108" s="197" t="str">
        <f t="shared" si="32"/>
        <v/>
      </c>
      <c r="AC108" s="197" t="str">
        <f t="shared" si="33"/>
        <v/>
      </c>
      <c r="AD108" s="197" t="str">
        <f t="shared" si="34"/>
        <v/>
      </c>
      <c r="AE108" s="197" t="str">
        <f t="shared" si="35"/>
        <v/>
      </c>
      <c r="AF108" s="200"/>
      <c r="AG108" s="197" t="str">
        <f t="shared" si="36"/>
        <v/>
      </c>
      <c r="AH108" s="197" t="str">
        <f t="shared" si="36"/>
        <v/>
      </c>
      <c r="AI108" s="198" t="str">
        <f t="shared" si="37"/>
        <v/>
      </c>
      <c r="AJ108" s="197" t="str">
        <f t="shared" si="38"/>
        <v/>
      </c>
      <c r="AK108" s="197" t="str">
        <f t="shared" si="39"/>
        <v/>
      </c>
      <c r="AL108" s="197" t="str">
        <f t="shared" si="40"/>
        <v/>
      </c>
      <c r="AM108" s="197" t="str">
        <f t="shared" si="41"/>
        <v/>
      </c>
      <c r="AO108" s="197" t="str">
        <f t="shared" si="42"/>
        <v/>
      </c>
      <c r="AP108" s="197" t="str">
        <f t="shared" si="42"/>
        <v/>
      </c>
      <c r="AQ108" s="198" t="str">
        <f t="shared" si="43"/>
        <v/>
      </c>
      <c r="AR108" s="197" t="str">
        <f t="shared" si="44"/>
        <v/>
      </c>
      <c r="AS108" s="197" t="str">
        <f t="shared" si="45"/>
        <v/>
      </c>
      <c r="AT108" s="197" t="str">
        <f t="shared" si="46"/>
        <v/>
      </c>
      <c r="AU108" s="197" t="str">
        <f t="shared" si="47"/>
        <v/>
      </c>
    </row>
    <row r="109" spans="1:55" x14ac:dyDescent="0.25">
      <c r="A109" s="197" t="str">
        <f t="shared" si="54"/>
        <v/>
      </c>
      <c r="B109" s="197" t="str">
        <f t="shared" si="54"/>
        <v/>
      </c>
      <c r="C109" s="198" t="str">
        <f t="shared" si="55"/>
        <v/>
      </c>
      <c r="D109" s="197" t="str">
        <f t="shared" si="56"/>
        <v/>
      </c>
      <c r="E109" s="197" t="str">
        <f t="shared" si="57"/>
        <v/>
      </c>
      <c r="F109" s="197" t="str">
        <f t="shared" si="58"/>
        <v/>
      </c>
      <c r="G109" s="197" t="str">
        <f t="shared" si="59"/>
        <v/>
      </c>
      <c r="H109" s="200">
        <v>18</v>
      </c>
      <c r="I109" s="197" t="str">
        <f>IF(K23="","",K23)</f>
        <v/>
      </c>
      <c r="J109" s="197" t="str">
        <f>IF(L23="","",L23)</f>
        <v/>
      </c>
      <c r="K109" s="198" t="str">
        <f>IF(K23="","",$J$3)</f>
        <v/>
      </c>
      <c r="L109" s="197" t="str">
        <f>IF(J23="","",J23)</f>
        <v/>
      </c>
      <c r="M109" s="197" t="str">
        <f>IF(N23="","",N23)</f>
        <v/>
      </c>
      <c r="N109" s="197" t="str">
        <f>IF(M23="","",M23)</f>
        <v/>
      </c>
      <c r="O109" s="197" t="str">
        <f>IF(P23="","",P23)</f>
        <v/>
      </c>
      <c r="P109" s="200"/>
      <c r="Q109" s="197" t="str">
        <f t="shared" ref="Q109:R113" si="60">IF(T23="","",T23)</f>
        <v/>
      </c>
      <c r="R109" s="197" t="str">
        <f t="shared" si="60"/>
        <v/>
      </c>
      <c r="S109" s="198" t="str">
        <f t="shared" ref="S109:S113" si="61">IF(T23="","",$S$3)</f>
        <v/>
      </c>
      <c r="T109" s="197" t="str">
        <f t="shared" ref="T109:T113" si="62">IF(S23="","",S23)</f>
        <v/>
      </c>
      <c r="U109" s="197" t="str">
        <f t="shared" ref="U109:U113" si="63">IF(W23="","",W23)</f>
        <v/>
      </c>
      <c r="V109" s="197" t="str">
        <f t="shared" ref="V109:V113" si="64">IF(V23="","",V23)</f>
        <v/>
      </c>
      <c r="W109" s="197" t="str">
        <f t="shared" ref="W109:W113" si="65">IF(Y23="","",Y23)</f>
        <v/>
      </c>
      <c r="X109" s="200"/>
      <c r="Y109" s="197" t="str">
        <f t="shared" si="30"/>
        <v/>
      </c>
      <c r="Z109" s="197" t="str">
        <f t="shared" si="30"/>
        <v/>
      </c>
      <c r="AA109" s="198" t="str">
        <f t="shared" si="31"/>
        <v/>
      </c>
      <c r="AB109" s="197" t="str">
        <f t="shared" si="32"/>
        <v/>
      </c>
      <c r="AC109" s="197" t="str">
        <f t="shared" si="33"/>
        <v/>
      </c>
      <c r="AD109" s="197" t="str">
        <f t="shared" si="34"/>
        <v/>
      </c>
      <c r="AE109" s="197" t="str">
        <f t="shared" si="35"/>
        <v/>
      </c>
      <c r="AF109" s="200"/>
      <c r="AG109" s="197" t="str">
        <f t="shared" si="36"/>
        <v/>
      </c>
      <c r="AH109" s="197" t="str">
        <f t="shared" si="36"/>
        <v/>
      </c>
      <c r="AI109" s="198" t="str">
        <f t="shared" si="37"/>
        <v/>
      </c>
      <c r="AJ109" s="197" t="str">
        <f t="shared" si="38"/>
        <v/>
      </c>
      <c r="AK109" s="197" t="str">
        <f t="shared" si="39"/>
        <v/>
      </c>
      <c r="AL109" s="197" t="str">
        <f t="shared" si="40"/>
        <v/>
      </c>
      <c r="AM109" s="197" t="str">
        <f t="shared" si="41"/>
        <v/>
      </c>
      <c r="AO109" s="197" t="str">
        <f t="shared" si="42"/>
        <v/>
      </c>
      <c r="AP109" s="197" t="str">
        <f t="shared" si="42"/>
        <v/>
      </c>
      <c r="AQ109" s="198" t="str">
        <f t="shared" si="43"/>
        <v/>
      </c>
      <c r="AR109" s="197" t="str">
        <f t="shared" si="44"/>
        <v/>
      </c>
      <c r="AS109" s="197" t="str">
        <f t="shared" si="45"/>
        <v/>
      </c>
      <c r="AT109" s="197" t="str">
        <f t="shared" si="46"/>
        <v/>
      </c>
      <c r="AU109" s="197" t="str">
        <f t="shared" si="47"/>
        <v/>
      </c>
    </row>
    <row r="110" spans="1:55" x14ac:dyDescent="0.25">
      <c r="A110" s="197" t="str">
        <f t="shared" si="54"/>
        <v/>
      </c>
      <c r="B110" s="197" t="str">
        <f t="shared" si="54"/>
        <v/>
      </c>
      <c r="C110" s="198" t="str">
        <f t="shared" si="55"/>
        <v/>
      </c>
      <c r="D110" s="197" t="str">
        <f t="shared" si="56"/>
        <v/>
      </c>
      <c r="E110" s="197" t="str">
        <f t="shared" si="57"/>
        <v/>
      </c>
      <c r="F110" s="197" t="str">
        <f t="shared" si="58"/>
        <v/>
      </c>
      <c r="G110" s="197" t="str">
        <f t="shared" si="59"/>
        <v/>
      </c>
      <c r="H110" s="200">
        <v>19</v>
      </c>
      <c r="I110" s="197" t="str">
        <f t="shared" ref="I110:J113" si="66">IF(K24="","",K24)</f>
        <v/>
      </c>
      <c r="J110" s="197" t="str">
        <f t="shared" si="66"/>
        <v/>
      </c>
      <c r="K110" s="198" t="str">
        <f t="shared" ref="K110:K113" si="67">IF(K24="","",$J$3)</f>
        <v/>
      </c>
      <c r="L110" s="197" t="str">
        <f t="shared" ref="L110:L113" si="68">IF(J24="","",J24)</f>
        <v/>
      </c>
      <c r="M110" s="197" t="str">
        <f t="shared" ref="M110:M113" si="69">IF(N24="","",N24)</f>
        <v/>
      </c>
      <c r="N110" s="197" t="str">
        <f t="shared" ref="N110:N113" si="70">IF(M24="","",M24)</f>
        <v/>
      </c>
      <c r="O110" s="197" t="str">
        <f t="shared" ref="O110:O113" si="71">IF(P24="","",P24)</f>
        <v/>
      </c>
      <c r="P110" s="200"/>
      <c r="Q110" s="197" t="str">
        <f t="shared" si="60"/>
        <v/>
      </c>
      <c r="R110" s="197" t="str">
        <f t="shared" si="60"/>
        <v/>
      </c>
      <c r="S110" s="198" t="str">
        <f t="shared" si="61"/>
        <v/>
      </c>
      <c r="T110" s="197" t="str">
        <f t="shared" si="62"/>
        <v/>
      </c>
      <c r="U110" s="197" t="str">
        <f t="shared" si="63"/>
        <v/>
      </c>
      <c r="V110" s="197" t="str">
        <f t="shared" si="64"/>
        <v/>
      </c>
      <c r="W110" s="197" t="str">
        <f t="shared" si="65"/>
        <v/>
      </c>
      <c r="X110" s="200"/>
      <c r="Y110" s="197" t="str">
        <f t="shared" si="30"/>
        <v/>
      </c>
      <c r="Z110" s="197" t="str">
        <f t="shared" si="30"/>
        <v/>
      </c>
      <c r="AA110" s="198" t="str">
        <f t="shared" si="31"/>
        <v/>
      </c>
      <c r="AB110" s="197" t="str">
        <f t="shared" si="32"/>
        <v/>
      </c>
      <c r="AC110" s="197" t="str">
        <f t="shared" si="33"/>
        <v/>
      </c>
      <c r="AD110" s="197" t="str">
        <f t="shared" si="34"/>
        <v/>
      </c>
      <c r="AE110" s="197" t="str">
        <f t="shared" si="35"/>
        <v/>
      </c>
      <c r="AF110" s="200"/>
      <c r="AG110" s="197" t="str">
        <f t="shared" si="36"/>
        <v/>
      </c>
      <c r="AH110" s="197" t="str">
        <f t="shared" si="36"/>
        <v/>
      </c>
      <c r="AI110" s="198" t="str">
        <f t="shared" si="37"/>
        <v/>
      </c>
      <c r="AJ110" s="197" t="str">
        <f t="shared" si="38"/>
        <v/>
      </c>
      <c r="AK110" s="197" t="str">
        <f t="shared" si="39"/>
        <v/>
      </c>
      <c r="AL110" s="197" t="str">
        <f t="shared" si="40"/>
        <v/>
      </c>
      <c r="AM110" s="197" t="str">
        <f t="shared" si="41"/>
        <v/>
      </c>
      <c r="AO110" s="197" t="str">
        <f t="shared" si="42"/>
        <v/>
      </c>
      <c r="AP110" s="197" t="str">
        <f t="shared" si="42"/>
        <v/>
      </c>
      <c r="AQ110" s="198" t="str">
        <f t="shared" si="43"/>
        <v/>
      </c>
      <c r="AR110" s="197" t="str">
        <f t="shared" si="44"/>
        <v/>
      </c>
      <c r="AS110" s="197" t="str">
        <f t="shared" si="45"/>
        <v/>
      </c>
      <c r="AT110" s="197" t="str">
        <f t="shared" si="46"/>
        <v/>
      </c>
      <c r="AU110" s="197" t="str">
        <f t="shared" si="47"/>
        <v/>
      </c>
      <c r="AW110" s="200"/>
      <c r="AX110" s="200"/>
      <c r="AY110" s="201"/>
      <c r="AZ110" s="200"/>
      <c r="BA110" s="200"/>
      <c r="BB110" s="200"/>
      <c r="BC110" s="200"/>
    </row>
    <row r="111" spans="1:55" x14ac:dyDescent="0.25">
      <c r="A111" s="197" t="str">
        <f t="shared" si="54"/>
        <v/>
      </c>
      <c r="B111" s="197" t="str">
        <f t="shared" si="54"/>
        <v/>
      </c>
      <c r="C111" s="198" t="str">
        <f t="shared" si="55"/>
        <v/>
      </c>
      <c r="D111" s="197" t="str">
        <f t="shared" si="56"/>
        <v/>
      </c>
      <c r="E111" s="197" t="str">
        <f t="shared" si="57"/>
        <v/>
      </c>
      <c r="F111" s="197" t="str">
        <f t="shared" si="58"/>
        <v/>
      </c>
      <c r="G111" s="197" t="str">
        <f t="shared" si="59"/>
        <v/>
      </c>
      <c r="H111" s="200">
        <v>20</v>
      </c>
      <c r="I111" s="197" t="str">
        <f t="shared" si="66"/>
        <v/>
      </c>
      <c r="J111" s="197" t="str">
        <f t="shared" si="66"/>
        <v/>
      </c>
      <c r="K111" s="198" t="str">
        <f t="shared" si="67"/>
        <v/>
      </c>
      <c r="L111" s="197" t="str">
        <f t="shared" si="68"/>
        <v/>
      </c>
      <c r="M111" s="197" t="str">
        <f t="shared" si="69"/>
        <v/>
      </c>
      <c r="N111" s="197" t="str">
        <f t="shared" si="70"/>
        <v/>
      </c>
      <c r="O111" s="197" t="str">
        <f t="shared" si="71"/>
        <v/>
      </c>
      <c r="P111" s="200"/>
      <c r="Q111" s="197" t="str">
        <f t="shared" si="60"/>
        <v/>
      </c>
      <c r="R111" s="197" t="str">
        <f t="shared" si="60"/>
        <v/>
      </c>
      <c r="S111" s="198" t="str">
        <f t="shared" si="61"/>
        <v/>
      </c>
      <c r="T111" s="197" t="str">
        <f t="shared" si="62"/>
        <v/>
      </c>
      <c r="U111" s="197" t="str">
        <f t="shared" si="63"/>
        <v/>
      </c>
      <c r="V111" s="197" t="str">
        <f t="shared" si="64"/>
        <v/>
      </c>
      <c r="W111" s="197" t="str">
        <f t="shared" si="65"/>
        <v/>
      </c>
      <c r="X111" s="200"/>
      <c r="Y111" s="197" t="str">
        <f t="shared" si="30"/>
        <v/>
      </c>
      <c r="Z111" s="197" t="str">
        <f t="shared" si="30"/>
        <v/>
      </c>
      <c r="AA111" s="198" t="str">
        <f t="shared" si="31"/>
        <v/>
      </c>
      <c r="AB111" s="197" t="str">
        <f t="shared" si="32"/>
        <v/>
      </c>
      <c r="AC111" s="197" t="str">
        <f t="shared" si="33"/>
        <v/>
      </c>
      <c r="AD111" s="197" t="str">
        <f t="shared" si="34"/>
        <v/>
      </c>
      <c r="AE111" s="197" t="str">
        <f t="shared" si="35"/>
        <v/>
      </c>
      <c r="AF111" s="200"/>
      <c r="AG111" s="197" t="str">
        <f t="shared" si="36"/>
        <v/>
      </c>
      <c r="AH111" s="197" t="str">
        <f t="shared" si="36"/>
        <v/>
      </c>
      <c r="AI111" s="198" t="str">
        <f t="shared" si="37"/>
        <v/>
      </c>
      <c r="AJ111" s="197" t="str">
        <f t="shared" si="38"/>
        <v/>
      </c>
      <c r="AK111" s="197" t="str">
        <f t="shared" si="39"/>
        <v/>
      </c>
      <c r="AL111" s="197" t="str">
        <f t="shared" si="40"/>
        <v/>
      </c>
      <c r="AM111" s="197" t="str">
        <f t="shared" si="41"/>
        <v/>
      </c>
      <c r="AO111" s="197" t="str">
        <f t="shared" si="42"/>
        <v/>
      </c>
      <c r="AP111" s="197" t="str">
        <f t="shared" si="42"/>
        <v/>
      </c>
      <c r="AQ111" s="198" t="str">
        <f t="shared" si="43"/>
        <v/>
      </c>
      <c r="AR111" s="197" t="str">
        <f t="shared" si="44"/>
        <v/>
      </c>
      <c r="AS111" s="197" t="str">
        <f t="shared" si="45"/>
        <v/>
      </c>
      <c r="AT111" s="197" t="str">
        <f t="shared" si="46"/>
        <v/>
      </c>
      <c r="AU111" s="197" t="str">
        <f t="shared" si="47"/>
        <v/>
      </c>
      <c r="AW111" s="200"/>
      <c r="AX111" s="200"/>
      <c r="AY111" s="201"/>
      <c r="AZ111" s="200"/>
      <c r="BA111" s="200"/>
      <c r="BB111" s="200"/>
      <c r="BC111" s="200"/>
    </row>
    <row r="112" spans="1:55" x14ac:dyDescent="0.25">
      <c r="A112" s="197" t="e">
        <f>IF(#REF!="","",#REF!)</f>
        <v>#REF!</v>
      </c>
      <c r="B112" s="197" t="e">
        <f>IF(#REF!="","",#REF!)</f>
        <v>#REF!</v>
      </c>
      <c r="C112" s="198" t="e">
        <f>IF(#REF!="","",#REF!)</f>
        <v>#REF!</v>
      </c>
      <c r="D112" s="197" t="e">
        <f>IF(#REF!="","",#REF!)</f>
        <v>#REF!</v>
      </c>
      <c r="E112" s="197" t="e">
        <f>IF(#REF!="","",#REF!)</f>
        <v>#REF!</v>
      </c>
      <c r="F112" s="197" t="e">
        <f>IF(#REF!="","",#REF!)</f>
        <v>#REF!</v>
      </c>
      <c r="G112" s="197" t="e">
        <f>IF(#REF!="","",#REF!)</f>
        <v>#REF!</v>
      </c>
      <c r="H112" s="200">
        <v>21</v>
      </c>
      <c r="I112" s="197" t="str">
        <f t="shared" si="66"/>
        <v/>
      </c>
      <c r="J112" s="197" t="str">
        <f t="shared" si="66"/>
        <v/>
      </c>
      <c r="K112" s="198" t="str">
        <f t="shared" si="67"/>
        <v/>
      </c>
      <c r="L112" s="197" t="str">
        <f t="shared" si="68"/>
        <v/>
      </c>
      <c r="M112" s="197" t="str">
        <f t="shared" si="69"/>
        <v/>
      </c>
      <c r="N112" s="197" t="str">
        <f t="shared" si="70"/>
        <v/>
      </c>
      <c r="O112" s="197" t="str">
        <f t="shared" si="71"/>
        <v/>
      </c>
      <c r="P112" s="200"/>
      <c r="Q112" s="197" t="str">
        <f t="shared" si="60"/>
        <v/>
      </c>
      <c r="R112" s="197" t="str">
        <f t="shared" si="60"/>
        <v/>
      </c>
      <c r="S112" s="198" t="str">
        <f t="shared" si="61"/>
        <v/>
      </c>
      <c r="T112" s="197" t="str">
        <f t="shared" si="62"/>
        <v/>
      </c>
      <c r="U112" s="197" t="str">
        <f t="shared" si="63"/>
        <v/>
      </c>
      <c r="V112" s="197" t="str">
        <f t="shared" si="64"/>
        <v/>
      </c>
      <c r="W112" s="197" t="str">
        <f t="shared" si="65"/>
        <v/>
      </c>
      <c r="X112" s="200"/>
      <c r="Y112" s="197" t="str">
        <f t="shared" si="30"/>
        <v/>
      </c>
      <c r="Z112" s="197" t="str">
        <f t="shared" si="30"/>
        <v/>
      </c>
      <c r="AA112" s="198" t="str">
        <f t="shared" si="31"/>
        <v/>
      </c>
      <c r="AB112" s="197" t="str">
        <f t="shared" si="32"/>
        <v/>
      </c>
      <c r="AC112" s="197" t="str">
        <f t="shared" si="33"/>
        <v/>
      </c>
      <c r="AD112" s="197" t="str">
        <f t="shared" si="34"/>
        <v/>
      </c>
      <c r="AE112" s="197" t="str">
        <f t="shared" si="35"/>
        <v/>
      </c>
      <c r="AF112" s="200"/>
      <c r="AG112" s="197" t="str">
        <f t="shared" si="36"/>
        <v/>
      </c>
      <c r="AH112" s="197" t="str">
        <f t="shared" si="36"/>
        <v/>
      </c>
      <c r="AI112" s="198" t="str">
        <f t="shared" si="37"/>
        <v/>
      </c>
      <c r="AJ112" s="197" t="str">
        <f t="shared" si="38"/>
        <v/>
      </c>
      <c r="AK112" s="197" t="str">
        <f t="shared" si="39"/>
        <v/>
      </c>
      <c r="AL112" s="197" t="str">
        <f t="shared" si="40"/>
        <v/>
      </c>
      <c r="AM112" s="197" t="str">
        <f t="shared" si="41"/>
        <v/>
      </c>
      <c r="AO112" s="197" t="str">
        <f t="shared" si="42"/>
        <v/>
      </c>
      <c r="AP112" s="197" t="str">
        <f t="shared" si="42"/>
        <v/>
      </c>
      <c r="AQ112" s="198" t="str">
        <f t="shared" si="43"/>
        <v/>
      </c>
      <c r="AR112" s="197" t="str">
        <f t="shared" si="44"/>
        <v/>
      </c>
      <c r="AS112" s="197" t="str">
        <f t="shared" si="45"/>
        <v/>
      </c>
      <c r="AT112" s="197" t="str">
        <f t="shared" si="46"/>
        <v/>
      </c>
      <c r="AU112" s="197" t="str">
        <f t="shared" si="47"/>
        <v/>
      </c>
      <c r="AW112" s="200"/>
      <c r="AX112" s="200"/>
      <c r="AY112" s="201"/>
      <c r="AZ112" s="200"/>
      <c r="BA112" s="200"/>
      <c r="BB112" s="200"/>
      <c r="BC112" s="200"/>
    </row>
    <row r="113" spans="1:55" x14ac:dyDescent="0.25">
      <c r="A113" s="197"/>
      <c r="B113" s="197"/>
      <c r="C113" s="198"/>
      <c r="D113" s="197"/>
      <c r="E113" s="197"/>
      <c r="F113" s="197"/>
      <c r="G113" s="197"/>
      <c r="H113" s="200">
        <v>22</v>
      </c>
      <c r="I113" s="197" t="str">
        <f t="shared" si="66"/>
        <v/>
      </c>
      <c r="J113" s="197" t="str">
        <f t="shared" si="66"/>
        <v/>
      </c>
      <c r="K113" s="198" t="str">
        <f t="shared" si="67"/>
        <v/>
      </c>
      <c r="L113" s="197" t="str">
        <f t="shared" si="68"/>
        <v/>
      </c>
      <c r="M113" s="197" t="str">
        <f t="shared" si="69"/>
        <v/>
      </c>
      <c r="N113" s="197" t="str">
        <f t="shared" si="70"/>
        <v/>
      </c>
      <c r="O113" s="197" t="str">
        <f t="shared" si="71"/>
        <v/>
      </c>
      <c r="P113" s="200"/>
      <c r="Q113" s="197" t="str">
        <f t="shared" si="60"/>
        <v/>
      </c>
      <c r="R113" s="197" t="str">
        <f t="shared" si="60"/>
        <v/>
      </c>
      <c r="S113" s="198" t="str">
        <f t="shared" si="61"/>
        <v/>
      </c>
      <c r="T113" s="197" t="str">
        <f t="shared" si="62"/>
        <v/>
      </c>
      <c r="U113" s="197" t="str">
        <f t="shared" si="63"/>
        <v/>
      </c>
      <c r="V113" s="197" t="str">
        <f t="shared" si="64"/>
        <v/>
      </c>
      <c r="W113" s="197" t="str">
        <f t="shared" si="65"/>
        <v/>
      </c>
      <c r="X113" s="200"/>
      <c r="Y113" s="197" t="str">
        <f t="shared" si="30"/>
        <v/>
      </c>
      <c r="Z113" s="197" t="str">
        <f t="shared" si="30"/>
        <v/>
      </c>
      <c r="AA113" s="198" t="str">
        <f t="shared" si="31"/>
        <v/>
      </c>
      <c r="AB113" s="197" t="str">
        <f t="shared" si="32"/>
        <v/>
      </c>
      <c r="AC113" s="197" t="str">
        <f t="shared" si="33"/>
        <v/>
      </c>
      <c r="AD113" s="197" t="str">
        <f t="shared" si="34"/>
        <v/>
      </c>
      <c r="AE113" s="197" t="str">
        <f t="shared" si="35"/>
        <v/>
      </c>
      <c r="AF113" s="200"/>
      <c r="AG113" s="197" t="str">
        <f t="shared" si="36"/>
        <v/>
      </c>
      <c r="AH113" s="197" t="str">
        <f t="shared" si="36"/>
        <v/>
      </c>
      <c r="AI113" s="198" t="str">
        <f t="shared" si="37"/>
        <v/>
      </c>
      <c r="AJ113" s="197" t="str">
        <f t="shared" si="38"/>
        <v/>
      </c>
      <c r="AK113" s="197" t="str">
        <f t="shared" si="39"/>
        <v/>
      </c>
      <c r="AL113" s="197" t="str">
        <f t="shared" si="40"/>
        <v/>
      </c>
      <c r="AM113" s="197" t="str">
        <f t="shared" si="41"/>
        <v/>
      </c>
      <c r="AO113" s="197" t="str">
        <f t="shared" si="42"/>
        <v/>
      </c>
      <c r="AP113" s="197" t="str">
        <f t="shared" si="42"/>
        <v/>
      </c>
      <c r="AQ113" s="198" t="str">
        <f t="shared" si="43"/>
        <v/>
      </c>
      <c r="AR113" s="197" t="str">
        <f t="shared" si="44"/>
        <v/>
      </c>
      <c r="AS113" s="197" t="str">
        <f t="shared" si="45"/>
        <v/>
      </c>
      <c r="AT113" s="197" t="str">
        <f t="shared" si="46"/>
        <v/>
      </c>
      <c r="AU113" s="197" t="str">
        <f t="shared" si="47"/>
        <v/>
      </c>
      <c r="AW113" s="200"/>
      <c r="AX113" s="200"/>
      <c r="AY113" s="201"/>
      <c r="AZ113" s="200"/>
      <c r="BA113" s="200"/>
      <c r="BB113" s="200"/>
      <c r="BC113" s="200"/>
    </row>
    <row r="114" spans="1:55" x14ac:dyDescent="0.25">
      <c r="A114" s="197"/>
      <c r="B114" s="197"/>
      <c r="C114" s="198"/>
      <c r="D114" s="197"/>
      <c r="E114" s="197"/>
      <c r="F114" s="197"/>
      <c r="G114" s="197"/>
      <c r="H114" s="200">
        <v>23</v>
      </c>
      <c r="I114" s="197" t="e">
        <f>IF(#REF!="","",#REF!)</f>
        <v>#REF!</v>
      </c>
      <c r="J114" s="197" t="e">
        <f>IF(#REF!="","",#REF!)</f>
        <v>#REF!</v>
      </c>
      <c r="K114" s="198" t="e">
        <f>IF(#REF!="","",$J$3)</f>
        <v>#REF!</v>
      </c>
      <c r="L114" s="197" t="e">
        <f>IF(#REF!="","",#REF!)</f>
        <v>#REF!</v>
      </c>
      <c r="M114" s="197" t="e">
        <f>IF(#REF!="","",#REF!)</f>
        <v>#REF!</v>
      </c>
      <c r="N114" s="197" t="e">
        <f>IF(#REF!="","",#REF!)</f>
        <v>#REF!</v>
      </c>
      <c r="O114" s="197" t="e">
        <f>IF(#REF!="","",#REF!)</f>
        <v>#REF!</v>
      </c>
      <c r="P114" s="200"/>
      <c r="Q114" s="197" t="e">
        <f>IF(#REF!="","",#REF!)</f>
        <v>#REF!</v>
      </c>
      <c r="R114" s="197" t="e">
        <f>IF(#REF!="","",#REF!)</f>
        <v>#REF!</v>
      </c>
      <c r="S114" s="198" t="e">
        <f>IF(#REF!="","",$S$3)</f>
        <v>#REF!</v>
      </c>
      <c r="T114" s="197" t="e">
        <f>IF(#REF!="","",#REF!)</f>
        <v>#REF!</v>
      </c>
      <c r="U114" s="197" t="e">
        <f>IF(#REF!="","",#REF!)</f>
        <v>#REF!</v>
      </c>
      <c r="V114" s="197" t="e">
        <f>IF(#REF!="","",#REF!)</f>
        <v>#REF!</v>
      </c>
      <c r="W114" s="197" t="e">
        <f>IF(#REF!="","",#REF!)</f>
        <v>#REF!</v>
      </c>
      <c r="X114" s="200"/>
      <c r="Y114" s="197" t="e">
        <f>IF(#REF!="","",#REF!)</f>
        <v>#REF!</v>
      </c>
      <c r="Z114" s="197" t="e">
        <f>IF(#REF!="","",#REF!)</f>
        <v>#REF!</v>
      </c>
      <c r="AA114" s="198" t="e">
        <f>IF(#REF!="","",$A$29)</f>
        <v>#REF!</v>
      </c>
      <c r="AB114" s="197" t="e">
        <f>IF(#REF!="","",#REF!)</f>
        <v>#REF!</v>
      </c>
      <c r="AC114" s="197" t="e">
        <f>IF(#REF!="","",#REF!)</f>
        <v>#REF!</v>
      </c>
      <c r="AD114" s="197" t="e">
        <f>IF(#REF!="","",#REF!)</f>
        <v>#REF!</v>
      </c>
      <c r="AE114" s="197" t="e">
        <f>IF(#REF!="","",#REF!)</f>
        <v>#REF!</v>
      </c>
      <c r="AF114" s="200"/>
      <c r="AG114" s="197" t="e">
        <f>IF(#REF!="","",#REF!)</f>
        <v>#REF!</v>
      </c>
      <c r="AH114" s="197" t="e">
        <f>IF(#REF!="","",#REF!)</f>
        <v>#REF!</v>
      </c>
      <c r="AI114" s="198" t="e">
        <f>IF(#REF!="","",$J$29)</f>
        <v>#REF!</v>
      </c>
      <c r="AJ114" s="197" t="e">
        <f>IF(#REF!="","",#REF!)</f>
        <v>#REF!</v>
      </c>
      <c r="AK114" s="197" t="e">
        <f>IF(#REF!="","",#REF!)</f>
        <v>#REF!</v>
      </c>
      <c r="AL114" s="197" t="e">
        <f>IF(#REF!="","",#REF!)</f>
        <v>#REF!</v>
      </c>
      <c r="AM114" s="197" t="e">
        <f>IF(#REF!="","",#REF!)</f>
        <v>#REF!</v>
      </c>
      <c r="AO114" s="197" t="e">
        <f>IF(#REF!="","",#REF!)</f>
        <v>#REF!</v>
      </c>
      <c r="AP114" s="197" t="e">
        <f>IF(#REF!="","",#REF!)</f>
        <v>#REF!</v>
      </c>
      <c r="AQ114" s="198" t="e">
        <f>IF(#REF!="","",$S$29)</f>
        <v>#REF!</v>
      </c>
      <c r="AR114" s="197" t="e">
        <f>IF(#REF!="","",#REF!)</f>
        <v>#REF!</v>
      </c>
      <c r="AS114" s="197" t="e">
        <f>IF(#REF!="","",#REF!)</f>
        <v>#REF!</v>
      </c>
      <c r="AT114" s="197" t="e">
        <f>IF(#REF!="","",#REF!)</f>
        <v>#REF!</v>
      </c>
      <c r="AU114" s="197" t="e">
        <f>IF(#REF!="","",#REF!)</f>
        <v>#REF!</v>
      </c>
      <c r="AW114" s="200"/>
      <c r="AX114" s="200"/>
      <c r="AY114" s="201"/>
      <c r="AZ114" s="200"/>
      <c r="BA114" s="200"/>
      <c r="BB114" s="200"/>
      <c r="BC114" s="200"/>
    </row>
    <row r="115" spans="1:55" x14ac:dyDescent="0.25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Q115" s="200"/>
      <c r="AR115" s="200"/>
      <c r="AS115" s="200"/>
    </row>
    <row r="116" spans="1:55" x14ac:dyDescent="0.25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Q116" s="200"/>
      <c r="AR116" s="200"/>
      <c r="AS116" s="200"/>
    </row>
    <row r="117" spans="1:55" x14ac:dyDescent="0.25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Q117" s="200"/>
      <c r="AR117" s="200"/>
      <c r="AS117" s="200"/>
    </row>
    <row r="118" spans="1:55" x14ac:dyDescent="0.25">
      <c r="A118" s="200">
        <f t="shared" ref="A118:A134" si="72">C5</f>
        <v>0</v>
      </c>
      <c r="B118" s="202">
        <f t="shared" ref="B118:B134" si="73">F5</f>
        <v>0</v>
      </c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Q118" s="200"/>
      <c r="AR118" s="200"/>
      <c r="AS118" s="200"/>
    </row>
    <row r="119" spans="1:55" x14ac:dyDescent="0.25">
      <c r="A119" s="200">
        <f t="shared" si="72"/>
        <v>0</v>
      </c>
      <c r="B119" s="202">
        <f t="shared" si="73"/>
        <v>0</v>
      </c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Q119" s="200"/>
      <c r="AR119" s="200"/>
      <c r="AS119" s="200"/>
    </row>
    <row r="120" spans="1:55" x14ac:dyDescent="0.25">
      <c r="A120" s="200">
        <f t="shared" si="72"/>
        <v>0</v>
      </c>
      <c r="B120" s="202">
        <f t="shared" si="73"/>
        <v>0</v>
      </c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Q120" s="200"/>
      <c r="AR120" s="200"/>
      <c r="AS120" s="200"/>
    </row>
    <row r="121" spans="1:55" x14ac:dyDescent="0.25">
      <c r="A121" s="200">
        <f t="shared" si="72"/>
        <v>0</v>
      </c>
      <c r="B121" s="202">
        <f t="shared" si="73"/>
        <v>0</v>
      </c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Q121" s="200"/>
      <c r="AR121" s="200"/>
      <c r="AS121" s="200"/>
    </row>
    <row r="122" spans="1:55" x14ac:dyDescent="0.25">
      <c r="A122" s="200">
        <f t="shared" si="72"/>
        <v>0</v>
      </c>
      <c r="B122" s="202">
        <f t="shared" si="73"/>
        <v>0</v>
      </c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Q122" s="200"/>
      <c r="AR122" s="200"/>
      <c r="AS122" s="200"/>
    </row>
    <row r="123" spans="1:55" x14ac:dyDescent="0.25">
      <c r="A123" s="200">
        <f t="shared" si="72"/>
        <v>0</v>
      </c>
      <c r="B123" s="202">
        <f t="shared" si="73"/>
        <v>0</v>
      </c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Q123" s="200"/>
      <c r="AR123" s="200"/>
      <c r="AS123" s="200"/>
    </row>
    <row r="124" spans="1:55" x14ac:dyDescent="0.25">
      <c r="A124" s="200">
        <f t="shared" si="72"/>
        <v>0</v>
      </c>
      <c r="B124" s="202">
        <f t="shared" si="73"/>
        <v>0</v>
      </c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>
        <f t="shared" si="72"/>
        <v>0</v>
      </c>
      <c r="B125" s="202">
        <f t="shared" si="73"/>
        <v>0</v>
      </c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>
        <f t="shared" si="72"/>
        <v>0</v>
      </c>
      <c r="B126" s="202">
        <f t="shared" si="73"/>
        <v>0</v>
      </c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si="72"/>
        <v>0</v>
      </c>
      <c r="B127" s="202">
        <f t="shared" si="73"/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72"/>
        <v>0</v>
      </c>
      <c r="B128" s="202">
        <f t="shared" si="73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72"/>
        <v>0</v>
      </c>
      <c r="B129" s="202">
        <f t="shared" si="73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72"/>
        <v>0</v>
      </c>
      <c r="B130" s="202">
        <f t="shared" si="73"/>
        <v>0</v>
      </c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72"/>
        <v>0</v>
      </c>
      <c r="B131" s="202">
        <f t="shared" si="73"/>
        <v>0</v>
      </c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72"/>
        <v>0</v>
      </c>
      <c r="B132" s="202">
        <f t="shared" si="73"/>
        <v>0</v>
      </c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72"/>
        <v>0</v>
      </c>
      <c r="B133" s="202">
        <f t="shared" si="73"/>
        <v>0</v>
      </c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72"/>
        <v>0</v>
      </c>
      <c r="B134" s="202">
        <f t="shared" si="73"/>
        <v>0</v>
      </c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ref="A135:A139" si="74">C23</f>
        <v>0</v>
      </c>
      <c r="B135" s="202">
        <f t="shared" ref="B135:B139" si="75">F23</f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si="74"/>
        <v>0</v>
      </c>
      <c r="B136" s="202">
        <f t="shared" si="75"/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74"/>
        <v>0</v>
      </c>
      <c r="B137" s="202">
        <f t="shared" si="75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74"/>
        <v>0</v>
      </c>
      <c r="B138" s="202">
        <f t="shared" si="75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74"/>
        <v>0</v>
      </c>
      <c r="B139" s="202">
        <f t="shared" si="75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 t="e">
        <f>#REF!</f>
        <v>#REF!</v>
      </c>
      <c r="B140" s="202" t="e">
        <f>#REF!</f>
        <v>#REF!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</row>
    <row r="141" spans="1:45" x14ac:dyDescent="0.25">
      <c r="A141" s="200">
        <f t="shared" ref="A141:A165" si="76">C28</f>
        <v>0</v>
      </c>
      <c r="B141" s="202">
        <f t="shared" ref="B141:B165" si="77">F28</f>
        <v>0</v>
      </c>
    </row>
    <row r="142" spans="1:45" x14ac:dyDescent="0.25">
      <c r="A142" s="200">
        <f t="shared" si="76"/>
        <v>0</v>
      </c>
      <c r="B142" s="202">
        <f t="shared" si="77"/>
        <v>0</v>
      </c>
    </row>
    <row r="143" spans="1:45" x14ac:dyDescent="0.25">
      <c r="A143" s="200" t="str">
        <f t="shared" si="76"/>
        <v>SO</v>
      </c>
      <c r="B143" s="202" t="str">
        <f t="shared" si="77"/>
        <v>Plan APT</v>
      </c>
    </row>
    <row r="144" spans="1:45" x14ac:dyDescent="0.25">
      <c r="A144" s="200">
        <f t="shared" si="76"/>
        <v>0</v>
      </c>
      <c r="B144" s="202">
        <f t="shared" si="77"/>
        <v>0</v>
      </c>
    </row>
    <row r="145" spans="1:2" x14ac:dyDescent="0.25">
      <c r="A145" s="200">
        <f t="shared" si="76"/>
        <v>0</v>
      </c>
      <c r="B145" s="202">
        <f t="shared" si="77"/>
        <v>0</v>
      </c>
    </row>
    <row r="146" spans="1:2" x14ac:dyDescent="0.25">
      <c r="A146" s="200">
        <f t="shared" si="76"/>
        <v>0</v>
      </c>
      <c r="B146" s="202">
        <f t="shared" si="77"/>
        <v>0</v>
      </c>
    </row>
    <row r="147" spans="1:2" x14ac:dyDescent="0.25">
      <c r="A147" s="200">
        <f t="shared" si="76"/>
        <v>0</v>
      </c>
      <c r="B147" s="202">
        <f t="shared" si="77"/>
        <v>0</v>
      </c>
    </row>
    <row r="148" spans="1:2" x14ac:dyDescent="0.25">
      <c r="A148" s="200">
        <f t="shared" si="76"/>
        <v>0</v>
      </c>
      <c r="B148" s="202">
        <f t="shared" si="77"/>
        <v>0</v>
      </c>
    </row>
    <row r="149" spans="1:2" x14ac:dyDescent="0.25">
      <c r="A149" s="200">
        <f t="shared" si="76"/>
        <v>0</v>
      </c>
      <c r="B149" s="202">
        <f t="shared" si="77"/>
        <v>0</v>
      </c>
    </row>
    <row r="150" spans="1:2" x14ac:dyDescent="0.25">
      <c r="A150" s="200">
        <f t="shared" si="76"/>
        <v>0</v>
      </c>
      <c r="B150" s="202">
        <f t="shared" si="77"/>
        <v>0</v>
      </c>
    </row>
    <row r="151" spans="1:2" x14ac:dyDescent="0.25">
      <c r="A151" s="200">
        <f t="shared" si="76"/>
        <v>0</v>
      </c>
      <c r="B151" s="202">
        <f t="shared" si="77"/>
        <v>0</v>
      </c>
    </row>
    <row r="152" spans="1:2" x14ac:dyDescent="0.25">
      <c r="A152" s="200">
        <f t="shared" si="76"/>
        <v>0</v>
      </c>
      <c r="B152" s="202">
        <f t="shared" si="77"/>
        <v>0</v>
      </c>
    </row>
    <row r="153" spans="1:2" x14ac:dyDescent="0.25">
      <c r="A153" s="200">
        <f t="shared" si="76"/>
        <v>0</v>
      </c>
      <c r="B153" s="202">
        <f t="shared" si="77"/>
        <v>0</v>
      </c>
    </row>
    <row r="154" spans="1:2" x14ac:dyDescent="0.25">
      <c r="A154" s="200">
        <f t="shared" si="76"/>
        <v>0</v>
      </c>
      <c r="B154" s="202">
        <f t="shared" si="77"/>
        <v>0</v>
      </c>
    </row>
    <row r="155" spans="1:2" x14ac:dyDescent="0.25">
      <c r="A155" s="200">
        <f t="shared" si="76"/>
        <v>0</v>
      </c>
      <c r="B155" s="202">
        <f t="shared" si="77"/>
        <v>0</v>
      </c>
    </row>
    <row r="156" spans="1:2" x14ac:dyDescent="0.25">
      <c r="A156" s="200">
        <f t="shared" si="76"/>
        <v>0</v>
      </c>
      <c r="B156" s="202">
        <f t="shared" si="77"/>
        <v>0</v>
      </c>
    </row>
    <row r="157" spans="1:2" x14ac:dyDescent="0.25">
      <c r="A157" s="200">
        <f t="shared" si="76"/>
        <v>0</v>
      </c>
      <c r="B157" s="202">
        <f t="shared" si="77"/>
        <v>0</v>
      </c>
    </row>
    <row r="158" spans="1:2" x14ac:dyDescent="0.25">
      <c r="A158" s="200">
        <f t="shared" si="76"/>
        <v>0</v>
      </c>
      <c r="B158" s="202">
        <f t="shared" si="77"/>
        <v>0</v>
      </c>
    </row>
    <row r="159" spans="1:2" x14ac:dyDescent="0.25">
      <c r="A159" s="200">
        <f t="shared" si="76"/>
        <v>0</v>
      </c>
      <c r="B159" s="202">
        <f t="shared" si="77"/>
        <v>0</v>
      </c>
    </row>
    <row r="160" spans="1:2" x14ac:dyDescent="0.25">
      <c r="A160" s="200">
        <f t="shared" si="76"/>
        <v>0</v>
      </c>
      <c r="B160" s="202">
        <f t="shared" si="77"/>
        <v>0</v>
      </c>
    </row>
    <row r="161" spans="1:2" x14ac:dyDescent="0.25">
      <c r="A161" s="200">
        <f t="shared" si="76"/>
        <v>0</v>
      </c>
      <c r="B161" s="202">
        <f t="shared" si="77"/>
        <v>0</v>
      </c>
    </row>
    <row r="162" spans="1:2" x14ac:dyDescent="0.25">
      <c r="A162" s="200">
        <f t="shared" si="76"/>
        <v>0</v>
      </c>
      <c r="B162" s="202">
        <f t="shared" si="77"/>
        <v>0</v>
      </c>
    </row>
    <row r="163" spans="1:2" x14ac:dyDescent="0.25">
      <c r="A163" s="200">
        <f t="shared" si="76"/>
        <v>0</v>
      </c>
      <c r="B163" s="202">
        <f t="shared" si="77"/>
        <v>0</v>
      </c>
    </row>
    <row r="164" spans="1:2" x14ac:dyDescent="0.25">
      <c r="A164" s="200">
        <f t="shared" si="76"/>
        <v>0</v>
      </c>
      <c r="B164" s="202">
        <f t="shared" si="77"/>
        <v>0</v>
      </c>
    </row>
    <row r="165" spans="1:2" x14ac:dyDescent="0.25">
      <c r="A165" s="200">
        <f t="shared" si="76"/>
        <v>0</v>
      </c>
      <c r="B165" s="202">
        <f t="shared" si="77"/>
        <v>0</v>
      </c>
    </row>
    <row r="166" spans="1:2" x14ac:dyDescent="0.25">
      <c r="A166" s="200" t="e">
        <f>#REF!</f>
        <v>#REF!</v>
      </c>
      <c r="B166" s="202" t="e">
        <f>#REF!</f>
        <v>#REF!</v>
      </c>
    </row>
    <row r="167" spans="1:2" x14ac:dyDescent="0.25">
      <c r="A167" s="129">
        <f t="shared" ref="A167:A182" si="78">L5</f>
        <v>0</v>
      </c>
      <c r="B167" s="203">
        <f t="shared" ref="B167:B182" si="79">O5</f>
        <v>0</v>
      </c>
    </row>
    <row r="168" spans="1:2" x14ac:dyDescent="0.25">
      <c r="A168" s="129">
        <f t="shared" si="78"/>
        <v>0</v>
      </c>
      <c r="B168" s="203">
        <f t="shared" si="79"/>
        <v>0</v>
      </c>
    </row>
    <row r="169" spans="1:2" x14ac:dyDescent="0.25">
      <c r="A169" s="129">
        <f t="shared" si="78"/>
        <v>0</v>
      </c>
      <c r="B169" s="203">
        <f t="shared" si="79"/>
        <v>0</v>
      </c>
    </row>
    <row r="170" spans="1:2" x14ac:dyDescent="0.25">
      <c r="A170" s="129">
        <f t="shared" si="78"/>
        <v>0</v>
      </c>
      <c r="B170" s="203">
        <f t="shared" si="79"/>
        <v>0</v>
      </c>
    </row>
    <row r="171" spans="1:2" x14ac:dyDescent="0.25">
      <c r="A171" s="129">
        <f t="shared" si="78"/>
        <v>0</v>
      </c>
      <c r="B171" s="203">
        <f t="shared" si="79"/>
        <v>0</v>
      </c>
    </row>
    <row r="172" spans="1:2" x14ac:dyDescent="0.25">
      <c r="A172" s="129">
        <f t="shared" si="78"/>
        <v>0</v>
      </c>
      <c r="B172" s="203">
        <f t="shared" si="79"/>
        <v>0</v>
      </c>
    </row>
    <row r="173" spans="1:2" x14ac:dyDescent="0.25">
      <c r="A173" s="129">
        <f t="shared" si="78"/>
        <v>0</v>
      </c>
      <c r="B173" s="203">
        <f t="shared" si="79"/>
        <v>0</v>
      </c>
    </row>
    <row r="174" spans="1:2" x14ac:dyDescent="0.25">
      <c r="A174" s="129">
        <f t="shared" si="78"/>
        <v>0</v>
      </c>
      <c r="B174" s="203">
        <f t="shared" si="79"/>
        <v>0</v>
      </c>
    </row>
    <row r="175" spans="1:2" x14ac:dyDescent="0.25">
      <c r="A175" s="129">
        <f t="shared" si="78"/>
        <v>0</v>
      </c>
      <c r="B175" s="203">
        <f t="shared" si="79"/>
        <v>0</v>
      </c>
    </row>
    <row r="176" spans="1:2" x14ac:dyDescent="0.25">
      <c r="A176" s="129">
        <f t="shared" si="78"/>
        <v>0</v>
      </c>
      <c r="B176" s="203">
        <f t="shared" si="79"/>
        <v>0</v>
      </c>
    </row>
    <row r="177" spans="1:2" x14ac:dyDescent="0.25">
      <c r="A177" s="129">
        <f t="shared" si="78"/>
        <v>0</v>
      </c>
      <c r="B177" s="203">
        <f t="shared" si="79"/>
        <v>0</v>
      </c>
    </row>
    <row r="178" spans="1:2" x14ac:dyDescent="0.25">
      <c r="A178" s="129">
        <f t="shared" si="78"/>
        <v>0</v>
      </c>
      <c r="B178" s="203">
        <f t="shared" si="79"/>
        <v>0</v>
      </c>
    </row>
    <row r="179" spans="1:2" x14ac:dyDescent="0.25">
      <c r="A179" s="129">
        <f t="shared" si="78"/>
        <v>0</v>
      </c>
      <c r="B179" s="203">
        <f t="shared" si="79"/>
        <v>0</v>
      </c>
    </row>
    <row r="180" spans="1:2" x14ac:dyDescent="0.25">
      <c r="A180" s="129">
        <f t="shared" si="78"/>
        <v>0</v>
      </c>
      <c r="B180" s="203">
        <f t="shared" si="79"/>
        <v>0</v>
      </c>
    </row>
    <row r="181" spans="1:2" x14ac:dyDescent="0.25">
      <c r="A181" s="129">
        <f t="shared" si="78"/>
        <v>0</v>
      </c>
      <c r="B181" s="203">
        <f t="shared" si="79"/>
        <v>0</v>
      </c>
    </row>
    <row r="182" spans="1:2" x14ac:dyDescent="0.25">
      <c r="A182" s="129">
        <f t="shared" si="78"/>
        <v>0</v>
      </c>
      <c r="B182" s="203">
        <f t="shared" si="79"/>
        <v>0</v>
      </c>
    </row>
    <row r="183" spans="1:2" x14ac:dyDescent="0.25">
      <c r="A183" s="129">
        <f>L21</f>
        <v>0</v>
      </c>
      <c r="B183" s="203">
        <f>O21</f>
        <v>0</v>
      </c>
    </row>
    <row r="184" spans="1:2" x14ac:dyDescent="0.25">
      <c r="A184" s="129">
        <f>L23</f>
        <v>0</v>
      </c>
      <c r="B184" s="203">
        <f>O23</f>
        <v>0</v>
      </c>
    </row>
    <row r="185" spans="1:2" x14ac:dyDescent="0.25">
      <c r="A185" s="129">
        <f t="shared" ref="A185:A188" si="80">L24</f>
        <v>0</v>
      </c>
      <c r="B185" s="203">
        <f t="shared" ref="B185:B188" si="81">O24</f>
        <v>0</v>
      </c>
    </row>
    <row r="186" spans="1:2" x14ac:dyDescent="0.25">
      <c r="A186" s="129">
        <f t="shared" si="80"/>
        <v>0</v>
      </c>
      <c r="B186" s="203">
        <f t="shared" si="81"/>
        <v>0</v>
      </c>
    </row>
    <row r="187" spans="1:2" x14ac:dyDescent="0.25">
      <c r="A187" s="129">
        <f t="shared" si="80"/>
        <v>0</v>
      </c>
      <c r="B187" s="203">
        <f t="shared" si="81"/>
        <v>0</v>
      </c>
    </row>
    <row r="188" spans="1:2" x14ac:dyDescent="0.25">
      <c r="A188" s="129">
        <f t="shared" si="80"/>
        <v>0</v>
      </c>
      <c r="B188" s="203">
        <f t="shared" si="81"/>
        <v>0</v>
      </c>
    </row>
    <row r="189" spans="1:2" x14ac:dyDescent="0.25">
      <c r="A189" s="129" t="e">
        <f>#REF!</f>
        <v>#REF!</v>
      </c>
      <c r="B189" s="203" t="e">
        <f>#REF!</f>
        <v>#REF!</v>
      </c>
    </row>
    <row r="190" spans="1:2" x14ac:dyDescent="0.25">
      <c r="A190" s="129">
        <f t="shared" ref="A190:A214" si="82">L28</f>
        <v>0</v>
      </c>
      <c r="B190" s="203">
        <f t="shared" ref="B190:B214" si="83">O28</f>
        <v>0</v>
      </c>
    </row>
    <row r="191" spans="1:2" x14ac:dyDescent="0.25">
      <c r="A191" s="129">
        <f t="shared" si="82"/>
        <v>0</v>
      </c>
      <c r="B191" s="203">
        <f t="shared" si="83"/>
        <v>0</v>
      </c>
    </row>
    <row r="192" spans="1:2" x14ac:dyDescent="0.25">
      <c r="A192" s="129" t="str">
        <f t="shared" si="82"/>
        <v>SO</v>
      </c>
      <c r="B192" s="203" t="str">
        <f t="shared" si="83"/>
        <v>Plan APT</v>
      </c>
    </row>
    <row r="193" spans="1:2" x14ac:dyDescent="0.25">
      <c r="A193" s="129">
        <f t="shared" si="82"/>
        <v>0</v>
      </c>
      <c r="B193" s="203">
        <f t="shared" si="83"/>
        <v>0</v>
      </c>
    </row>
    <row r="194" spans="1:2" x14ac:dyDescent="0.25">
      <c r="A194" s="129">
        <f t="shared" si="82"/>
        <v>0</v>
      </c>
      <c r="B194" s="203">
        <f t="shared" si="83"/>
        <v>0</v>
      </c>
    </row>
    <row r="195" spans="1:2" x14ac:dyDescent="0.25">
      <c r="A195" s="129">
        <f t="shared" si="82"/>
        <v>0</v>
      </c>
      <c r="B195" s="203">
        <f t="shared" si="83"/>
        <v>0</v>
      </c>
    </row>
    <row r="196" spans="1:2" x14ac:dyDescent="0.25">
      <c r="A196" s="129">
        <f t="shared" si="82"/>
        <v>0</v>
      </c>
      <c r="B196" s="203">
        <f t="shared" si="83"/>
        <v>0</v>
      </c>
    </row>
    <row r="197" spans="1:2" x14ac:dyDescent="0.25">
      <c r="A197" s="129">
        <f t="shared" si="82"/>
        <v>0</v>
      </c>
      <c r="B197" s="203">
        <f t="shared" si="83"/>
        <v>0</v>
      </c>
    </row>
    <row r="198" spans="1:2" x14ac:dyDescent="0.25">
      <c r="A198" s="129">
        <f t="shared" si="82"/>
        <v>0</v>
      </c>
      <c r="B198" s="203">
        <f t="shared" si="83"/>
        <v>0</v>
      </c>
    </row>
    <row r="199" spans="1:2" x14ac:dyDescent="0.25">
      <c r="A199" s="129">
        <f t="shared" si="82"/>
        <v>0</v>
      </c>
      <c r="B199" s="203">
        <f t="shared" si="83"/>
        <v>0</v>
      </c>
    </row>
    <row r="200" spans="1:2" x14ac:dyDescent="0.25">
      <c r="A200" s="129">
        <f t="shared" si="82"/>
        <v>0</v>
      </c>
      <c r="B200" s="203">
        <f t="shared" si="83"/>
        <v>0</v>
      </c>
    </row>
    <row r="201" spans="1:2" x14ac:dyDescent="0.25">
      <c r="A201" s="129">
        <f t="shared" si="82"/>
        <v>0</v>
      </c>
      <c r="B201" s="203">
        <f t="shared" si="83"/>
        <v>0</v>
      </c>
    </row>
    <row r="202" spans="1:2" x14ac:dyDescent="0.25">
      <c r="A202" s="129">
        <f t="shared" si="82"/>
        <v>0</v>
      </c>
      <c r="B202" s="203">
        <f t="shared" si="83"/>
        <v>0</v>
      </c>
    </row>
    <row r="203" spans="1:2" x14ac:dyDescent="0.25">
      <c r="A203" s="129">
        <f t="shared" si="82"/>
        <v>0</v>
      </c>
      <c r="B203" s="203">
        <f t="shared" si="83"/>
        <v>0</v>
      </c>
    </row>
    <row r="204" spans="1:2" x14ac:dyDescent="0.25">
      <c r="A204" s="129">
        <f t="shared" si="82"/>
        <v>0</v>
      </c>
      <c r="B204" s="203">
        <f t="shared" si="83"/>
        <v>0</v>
      </c>
    </row>
    <row r="205" spans="1:2" x14ac:dyDescent="0.25">
      <c r="A205" s="129">
        <f t="shared" si="82"/>
        <v>0</v>
      </c>
      <c r="B205" s="203">
        <f t="shared" si="83"/>
        <v>0</v>
      </c>
    </row>
    <row r="206" spans="1:2" x14ac:dyDescent="0.25">
      <c r="A206" s="129">
        <f t="shared" si="82"/>
        <v>0</v>
      </c>
      <c r="B206" s="203">
        <f t="shared" si="83"/>
        <v>0</v>
      </c>
    </row>
    <row r="207" spans="1:2" x14ac:dyDescent="0.25">
      <c r="A207" s="129">
        <f t="shared" si="82"/>
        <v>0</v>
      </c>
      <c r="B207" s="203">
        <f t="shared" si="83"/>
        <v>0</v>
      </c>
    </row>
    <row r="208" spans="1:2" x14ac:dyDescent="0.25">
      <c r="A208" s="129">
        <f t="shared" si="82"/>
        <v>0</v>
      </c>
      <c r="B208" s="203">
        <f t="shared" si="83"/>
        <v>0</v>
      </c>
    </row>
    <row r="209" spans="1:2" x14ac:dyDescent="0.25">
      <c r="A209" s="129">
        <f t="shared" si="82"/>
        <v>0</v>
      </c>
      <c r="B209" s="203">
        <f t="shared" si="83"/>
        <v>0</v>
      </c>
    </row>
    <row r="210" spans="1:2" x14ac:dyDescent="0.25">
      <c r="A210" s="129">
        <f t="shared" si="82"/>
        <v>0</v>
      </c>
      <c r="B210" s="203">
        <f t="shared" si="83"/>
        <v>0</v>
      </c>
    </row>
    <row r="211" spans="1:2" x14ac:dyDescent="0.25">
      <c r="A211" s="129">
        <f t="shared" si="82"/>
        <v>0</v>
      </c>
      <c r="B211" s="203">
        <f t="shared" si="83"/>
        <v>0</v>
      </c>
    </row>
    <row r="212" spans="1:2" x14ac:dyDescent="0.25">
      <c r="A212" s="129">
        <f t="shared" si="82"/>
        <v>0</v>
      </c>
      <c r="B212" s="203">
        <f t="shared" si="83"/>
        <v>0</v>
      </c>
    </row>
    <row r="213" spans="1:2" x14ac:dyDescent="0.25">
      <c r="A213" s="129">
        <f t="shared" si="82"/>
        <v>0</v>
      </c>
      <c r="B213" s="203">
        <f t="shared" si="83"/>
        <v>0</v>
      </c>
    </row>
    <row r="214" spans="1:2" x14ac:dyDescent="0.25">
      <c r="A214" s="129">
        <f t="shared" si="82"/>
        <v>0</v>
      </c>
      <c r="B214" s="203">
        <f t="shared" si="83"/>
        <v>0</v>
      </c>
    </row>
    <row r="215" spans="1:2" x14ac:dyDescent="0.25">
      <c r="A215" s="129" t="e">
        <f>#REF!</f>
        <v>#REF!</v>
      </c>
      <c r="B215" s="203" t="e">
        <f>#REF!</f>
        <v>#REF!</v>
      </c>
    </row>
    <row r="216" spans="1:2" x14ac:dyDescent="0.25">
      <c r="A216" s="129">
        <f t="shared" ref="A216:A232" si="84">U5</f>
        <v>0</v>
      </c>
      <c r="B216" s="203">
        <f t="shared" ref="B216:B232" si="85">X5</f>
        <v>0</v>
      </c>
    </row>
    <row r="217" spans="1:2" x14ac:dyDescent="0.25">
      <c r="A217" s="129">
        <f t="shared" si="84"/>
        <v>0</v>
      </c>
      <c r="B217" s="203">
        <f t="shared" si="85"/>
        <v>0</v>
      </c>
    </row>
    <row r="218" spans="1:2" x14ac:dyDescent="0.25">
      <c r="A218" s="129">
        <f t="shared" si="84"/>
        <v>0</v>
      </c>
      <c r="B218" s="203">
        <f t="shared" si="85"/>
        <v>0</v>
      </c>
    </row>
    <row r="219" spans="1:2" x14ac:dyDescent="0.25">
      <c r="A219" s="129">
        <f t="shared" si="84"/>
        <v>0</v>
      </c>
      <c r="B219" s="203">
        <f t="shared" si="85"/>
        <v>0</v>
      </c>
    </row>
    <row r="220" spans="1:2" x14ac:dyDescent="0.25">
      <c r="A220" s="129">
        <f t="shared" si="84"/>
        <v>0</v>
      </c>
      <c r="B220" s="203">
        <f t="shared" si="85"/>
        <v>0</v>
      </c>
    </row>
    <row r="221" spans="1:2" x14ac:dyDescent="0.25">
      <c r="A221" s="129">
        <f t="shared" si="84"/>
        <v>0</v>
      </c>
      <c r="B221" s="203">
        <f t="shared" si="85"/>
        <v>0</v>
      </c>
    </row>
    <row r="222" spans="1:2" x14ac:dyDescent="0.25">
      <c r="A222" s="129">
        <f t="shared" si="84"/>
        <v>0</v>
      </c>
      <c r="B222" s="203">
        <f t="shared" si="85"/>
        <v>0</v>
      </c>
    </row>
    <row r="223" spans="1:2" x14ac:dyDescent="0.25">
      <c r="A223" s="129">
        <f t="shared" si="84"/>
        <v>0</v>
      </c>
      <c r="B223" s="203">
        <f t="shared" si="85"/>
        <v>0</v>
      </c>
    </row>
    <row r="224" spans="1:2" x14ac:dyDescent="0.25">
      <c r="A224" s="129">
        <f t="shared" si="84"/>
        <v>0</v>
      </c>
      <c r="B224" s="203">
        <f t="shared" si="85"/>
        <v>0</v>
      </c>
    </row>
    <row r="225" spans="1:2" x14ac:dyDescent="0.25">
      <c r="A225" s="129">
        <f t="shared" si="84"/>
        <v>0</v>
      </c>
      <c r="B225" s="203">
        <f t="shared" si="85"/>
        <v>0</v>
      </c>
    </row>
    <row r="226" spans="1:2" x14ac:dyDescent="0.25">
      <c r="A226" s="129">
        <f t="shared" si="84"/>
        <v>0</v>
      </c>
      <c r="B226" s="203">
        <f t="shared" si="85"/>
        <v>0</v>
      </c>
    </row>
    <row r="227" spans="1:2" x14ac:dyDescent="0.25">
      <c r="A227" s="129">
        <f t="shared" si="84"/>
        <v>0</v>
      </c>
      <c r="B227" s="203">
        <f t="shared" si="85"/>
        <v>0</v>
      </c>
    </row>
    <row r="228" spans="1:2" x14ac:dyDescent="0.25">
      <c r="A228" s="129">
        <f t="shared" si="84"/>
        <v>0</v>
      </c>
      <c r="B228" s="203">
        <f t="shared" si="85"/>
        <v>0</v>
      </c>
    </row>
    <row r="229" spans="1:2" x14ac:dyDescent="0.25">
      <c r="A229" s="129">
        <f t="shared" si="84"/>
        <v>0</v>
      </c>
      <c r="B229" s="203">
        <f t="shared" si="85"/>
        <v>0</v>
      </c>
    </row>
    <row r="230" spans="1:2" x14ac:dyDescent="0.25">
      <c r="A230" s="129">
        <f t="shared" si="84"/>
        <v>0</v>
      </c>
      <c r="B230" s="203">
        <f t="shared" si="85"/>
        <v>0</v>
      </c>
    </row>
    <row r="231" spans="1:2" x14ac:dyDescent="0.25">
      <c r="A231" s="129">
        <f t="shared" si="84"/>
        <v>0</v>
      </c>
      <c r="B231" s="203">
        <f t="shared" si="85"/>
        <v>0</v>
      </c>
    </row>
    <row r="232" spans="1:2" x14ac:dyDescent="0.25">
      <c r="A232" s="129">
        <f t="shared" si="84"/>
        <v>0</v>
      </c>
      <c r="B232" s="203">
        <f t="shared" si="85"/>
        <v>0</v>
      </c>
    </row>
    <row r="233" spans="1:2" x14ac:dyDescent="0.25">
      <c r="A233" s="129">
        <f t="shared" ref="A233:A237" si="86">U23</f>
        <v>0</v>
      </c>
      <c r="B233" s="203">
        <f t="shared" ref="B233:B237" si="87">X23</f>
        <v>0</v>
      </c>
    </row>
    <row r="234" spans="1:2" x14ac:dyDescent="0.25">
      <c r="A234" s="129">
        <f t="shared" si="86"/>
        <v>0</v>
      </c>
      <c r="B234" s="203">
        <f t="shared" si="87"/>
        <v>0</v>
      </c>
    </row>
    <row r="235" spans="1:2" x14ac:dyDescent="0.25">
      <c r="A235" s="129">
        <f t="shared" si="86"/>
        <v>0</v>
      </c>
      <c r="B235" s="203">
        <f t="shared" si="87"/>
        <v>0</v>
      </c>
    </row>
    <row r="236" spans="1:2" x14ac:dyDescent="0.25">
      <c r="A236" s="129">
        <f t="shared" si="86"/>
        <v>0</v>
      </c>
      <c r="B236" s="203">
        <f t="shared" si="87"/>
        <v>0</v>
      </c>
    </row>
    <row r="237" spans="1:2" x14ac:dyDescent="0.25">
      <c r="A237" s="129">
        <f t="shared" si="86"/>
        <v>0</v>
      </c>
      <c r="B237" s="203">
        <f t="shared" si="87"/>
        <v>0</v>
      </c>
    </row>
    <row r="238" spans="1:2" x14ac:dyDescent="0.25">
      <c r="A238" s="129" t="e">
        <f>#REF!</f>
        <v>#REF!</v>
      </c>
      <c r="B238" s="203" t="e">
        <f>#REF!</f>
        <v>#REF!</v>
      </c>
    </row>
    <row r="239" spans="1:2" x14ac:dyDescent="0.25">
      <c r="A239" s="129">
        <f t="shared" ref="A239:A263" si="88">U28</f>
        <v>0</v>
      </c>
      <c r="B239" s="203">
        <f t="shared" ref="B239:B263" si="89">X28</f>
        <v>0</v>
      </c>
    </row>
    <row r="240" spans="1:2" x14ac:dyDescent="0.25">
      <c r="A240" s="129">
        <f t="shared" si="88"/>
        <v>0</v>
      </c>
      <c r="B240" s="203">
        <f t="shared" si="89"/>
        <v>0</v>
      </c>
    </row>
    <row r="241" spans="1:2" x14ac:dyDescent="0.25">
      <c r="A241" s="129" t="str">
        <f t="shared" si="88"/>
        <v>SO</v>
      </c>
      <c r="B241" s="203" t="str">
        <f t="shared" si="89"/>
        <v>Plan APT</v>
      </c>
    </row>
    <row r="242" spans="1:2" x14ac:dyDescent="0.25">
      <c r="A242" s="129">
        <f t="shared" si="88"/>
        <v>0</v>
      </c>
      <c r="B242" s="203">
        <f t="shared" si="89"/>
        <v>0</v>
      </c>
    </row>
    <row r="243" spans="1:2" x14ac:dyDescent="0.25">
      <c r="A243" s="129">
        <f t="shared" si="88"/>
        <v>0</v>
      </c>
      <c r="B243" s="203">
        <f t="shared" si="89"/>
        <v>0</v>
      </c>
    </row>
    <row r="244" spans="1:2" x14ac:dyDescent="0.25">
      <c r="A244" s="129">
        <f t="shared" si="88"/>
        <v>0</v>
      </c>
      <c r="B244" s="203">
        <f t="shared" si="89"/>
        <v>0</v>
      </c>
    </row>
    <row r="245" spans="1:2" x14ac:dyDescent="0.25">
      <c r="A245" s="129">
        <f t="shared" si="88"/>
        <v>0</v>
      </c>
      <c r="B245" s="203">
        <f t="shared" si="89"/>
        <v>0</v>
      </c>
    </row>
    <row r="246" spans="1:2" x14ac:dyDescent="0.25">
      <c r="A246" s="129">
        <f t="shared" si="88"/>
        <v>0</v>
      </c>
      <c r="B246" s="203">
        <f t="shared" si="89"/>
        <v>0</v>
      </c>
    </row>
    <row r="247" spans="1:2" x14ac:dyDescent="0.25">
      <c r="A247" s="129">
        <f t="shared" si="88"/>
        <v>0</v>
      </c>
      <c r="B247" s="203">
        <f t="shared" si="89"/>
        <v>0</v>
      </c>
    </row>
    <row r="248" spans="1:2" x14ac:dyDescent="0.25">
      <c r="A248" s="129">
        <f t="shared" si="88"/>
        <v>0</v>
      </c>
      <c r="B248" s="203">
        <f t="shared" si="89"/>
        <v>0</v>
      </c>
    </row>
    <row r="249" spans="1:2" x14ac:dyDescent="0.25">
      <c r="A249" s="129">
        <f t="shared" si="88"/>
        <v>0</v>
      </c>
      <c r="B249" s="203">
        <f t="shared" si="89"/>
        <v>0</v>
      </c>
    </row>
    <row r="250" spans="1:2" x14ac:dyDescent="0.25">
      <c r="A250" s="129">
        <f t="shared" si="88"/>
        <v>0</v>
      </c>
      <c r="B250" s="203">
        <f t="shared" si="89"/>
        <v>0</v>
      </c>
    </row>
    <row r="251" spans="1:2" x14ac:dyDescent="0.25">
      <c r="A251" s="129">
        <f t="shared" si="88"/>
        <v>0</v>
      </c>
      <c r="B251" s="203">
        <f t="shared" si="89"/>
        <v>0</v>
      </c>
    </row>
    <row r="252" spans="1:2" x14ac:dyDescent="0.25">
      <c r="A252" s="129">
        <f t="shared" si="88"/>
        <v>0</v>
      </c>
      <c r="B252" s="203">
        <f t="shared" si="89"/>
        <v>0</v>
      </c>
    </row>
    <row r="253" spans="1:2" x14ac:dyDescent="0.25">
      <c r="A253" s="129">
        <f t="shared" si="88"/>
        <v>0</v>
      </c>
      <c r="B253" s="203">
        <f t="shared" si="89"/>
        <v>0</v>
      </c>
    </row>
    <row r="254" spans="1:2" x14ac:dyDescent="0.25">
      <c r="A254" s="129">
        <f t="shared" si="88"/>
        <v>0</v>
      </c>
      <c r="B254" s="203">
        <f t="shared" si="89"/>
        <v>0</v>
      </c>
    </row>
    <row r="255" spans="1:2" x14ac:dyDescent="0.25">
      <c r="A255" s="129">
        <f t="shared" si="88"/>
        <v>0</v>
      </c>
      <c r="B255" s="203">
        <f t="shared" si="89"/>
        <v>0</v>
      </c>
    </row>
    <row r="256" spans="1:2" x14ac:dyDescent="0.25">
      <c r="A256" s="129">
        <f t="shared" si="88"/>
        <v>0</v>
      </c>
      <c r="B256" s="203">
        <f t="shared" si="89"/>
        <v>0</v>
      </c>
    </row>
    <row r="257" spans="1:2" x14ac:dyDescent="0.25">
      <c r="A257" s="129">
        <f t="shared" si="88"/>
        <v>0</v>
      </c>
      <c r="B257" s="203">
        <f t="shared" si="89"/>
        <v>0</v>
      </c>
    </row>
    <row r="258" spans="1:2" x14ac:dyDescent="0.25">
      <c r="A258" s="129">
        <f t="shared" si="88"/>
        <v>0</v>
      </c>
      <c r="B258" s="203">
        <f t="shared" si="89"/>
        <v>0</v>
      </c>
    </row>
    <row r="259" spans="1:2" x14ac:dyDescent="0.25">
      <c r="A259" s="129">
        <f t="shared" si="88"/>
        <v>0</v>
      </c>
      <c r="B259" s="203">
        <f t="shared" si="89"/>
        <v>0</v>
      </c>
    </row>
    <row r="260" spans="1:2" x14ac:dyDescent="0.25">
      <c r="A260" s="129">
        <f t="shared" si="88"/>
        <v>0</v>
      </c>
      <c r="B260" s="203">
        <f t="shared" si="89"/>
        <v>0</v>
      </c>
    </row>
    <row r="261" spans="1:2" x14ac:dyDescent="0.25">
      <c r="A261" s="129">
        <f t="shared" si="88"/>
        <v>0</v>
      </c>
      <c r="B261" s="203">
        <f t="shared" si="89"/>
        <v>0</v>
      </c>
    </row>
    <row r="262" spans="1:2" x14ac:dyDescent="0.25">
      <c r="A262" s="129">
        <f t="shared" si="88"/>
        <v>0</v>
      </c>
      <c r="B262" s="203">
        <f t="shared" si="89"/>
        <v>0</v>
      </c>
    </row>
    <row r="263" spans="1:2" x14ac:dyDescent="0.25">
      <c r="A263" s="129">
        <f t="shared" si="88"/>
        <v>0</v>
      </c>
      <c r="B263" s="203">
        <f t="shared" si="89"/>
        <v>0</v>
      </c>
    </row>
    <row r="264" spans="1:2" x14ac:dyDescent="0.25">
      <c r="A264" s="129" t="e">
        <f>#REF!</f>
        <v>#REF!</v>
      </c>
      <c r="B264" s="203" t="e">
        <f>#REF!</f>
        <v>#REF!</v>
      </c>
    </row>
  </sheetData>
  <sheetProtection formatCells="0" formatColumns="0" formatRows="0"/>
  <mergeCells count="17">
    <mergeCell ref="A1:B1"/>
    <mergeCell ref="A3:I3"/>
    <mergeCell ref="J3:R3"/>
    <mergeCell ref="S3:AA3"/>
    <mergeCell ref="A29:I29"/>
    <mergeCell ref="J29:R29"/>
    <mergeCell ref="S29:AA29"/>
    <mergeCell ref="A54:I54"/>
    <mergeCell ref="L55:L61"/>
    <mergeCell ref="O55:O61"/>
    <mergeCell ref="R55:R61"/>
    <mergeCell ref="U55:U61"/>
    <mergeCell ref="L63:L69"/>
    <mergeCell ref="O63:O69"/>
    <mergeCell ref="R63:R69"/>
    <mergeCell ref="U63:U69"/>
    <mergeCell ref="AB29:AJ29"/>
  </mergeCells>
  <conditionalFormatting sqref="AK53:AK90 AB29 J28:J29 S28:S29 S54 AB31:AB37 AB62:AB90 J54 AB41:AB42 A28:A29 AB44:AB54 A6:A26 A79:A91 H80:H90 J72:J79 J81:J88 S63:S68 N56:N61 N63:N69 S70:S90">
    <cfRule type="cellIs" dxfId="901" priority="411" operator="equal">
      <formula>"SLC"</formula>
    </cfRule>
  </conditionalFormatting>
  <conditionalFormatting sqref="AK53:AK90 AB29 J28:J29 S28:S29 S54 AB31:AB37 AB62:AB90 J54 AB41:AB42 A28:A29 AB44:AB54 A6:A26 A79:A91 H80:H90 J72:J79 J81:J88 S63:S68 N56:N61 N63:N69 S70:S90">
    <cfRule type="cellIs" dxfId="900" priority="407" operator="equal">
      <formula>"IDF"</formula>
    </cfRule>
    <cfRule type="cellIs" dxfId="899" priority="408" operator="equal">
      <formula>"Costco"</formula>
    </cfRule>
    <cfRule type="cellIs" dxfId="898" priority="409" operator="equal">
      <formula>"Gutzy"</formula>
    </cfRule>
    <cfRule type="cellIs" dxfId="897" priority="410" operator="equal">
      <formula>"LCP"</formula>
    </cfRule>
  </conditionalFormatting>
  <conditionalFormatting sqref="S54 AB31:AB37 AB62:AB90 J54 AB41:AB42 AB44:AB54 A6:A26 A79:A90 H80:H90 J72:J79 J81:J88 S63:S68 S70:S90">
    <cfRule type="cellIs" dxfId="896" priority="406" operator="equal">
      <formula>"Receiving"</formula>
    </cfRule>
  </conditionalFormatting>
  <conditionalFormatting sqref="Q56:Q60 T56:T61 T64:T69 W56:W61 O55 U63 L55:L61 S55:S61">
    <cfRule type="cellIs" dxfId="895" priority="405" operator="equal">
      <formula>"SLC"</formula>
    </cfRule>
  </conditionalFormatting>
  <conditionalFormatting sqref="Q56:Q60 T56:T61 T64:T69 W56:W61 O55 U63 L55:L61 S55:S61">
    <cfRule type="cellIs" dxfId="894" priority="401" operator="equal">
      <formula>"IDF"</formula>
    </cfRule>
    <cfRule type="cellIs" dxfId="893" priority="402" operator="equal">
      <formula>"Costco"</formula>
    </cfRule>
    <cfRule type="cellIs" dxfId="892" priority="403" operator="equal">
      <formula>"Gutzy"</formula>
    </cfRule>
    <cfRule type="cellIs" dxfId="891" priority="404" operator="equal">
      <formula>"LCP"</formula>
    </cfRule>
  </conditionalFormatting>
  <conditionalFormatting sqref="Q64:Q69">
    <cfRule type="cellIs" dxfId="890" priority="400" operator="equal">
      <formula>"SLC"</formula>
    </cfRule>
  </conditionalFormatting>
  <conditionalFormatting sqref="Q64:Q69">
    <cfRule type="cellIs" dxfId="889" priority="396" operator="equal">
      <formula>"IDF"</formula>
    </cfRule>
    <cfRule type="cellIs" dxfId="888" priority="397" operator="equal">
      <formula>"Costco"</formula>
    </cfRule>
    <cfRule type="cellIs" dxfId="887" priority="398" operator="equal">
      <formula>"Gutzy"</formula>
    </cfRule>
    <cfRule type="cellIs" dxfId="886" priority="399" operator="equal">
      <formula>"LCP"</formula>
    </cfRule>
  </conditionalFormatting>
  <conditionalFormatting sqref="W64:W69">
    <cfRule type="cellIs" dxfId="885" priority="395" operator="equal">
      <formula>"SLC"</formula>
    </cfRule>
  </conditionalFormatting>
  <conditionalFormatting sqref="W64:W69">
    <cfRule type="cellIs" dxfId="884" priority="391" operator="equal">
      <formula>"IDF"</formula>
    </cfRule>
    <cfRule type="cellIs" dxfId="883" priority="392" operator="equal">
      <formula>"Costco"</formula>
    </cfRule>
    <cfRule type="cellIs" dxfId="882" priority="393" operator="equal">
      <formula>"Gutzy"</formula>
    </cfRule>
    <cfRule type="cellIs" dxfId="881" priority="394" operator="equal">
      <formula>"LCP"</formula>
    </cfRule>
  </conditionalFormatting>
  <conditionalFormatting sqref="N63:N69 U63 L55:L61 S55:S61">
    <cfRule type="cellIs" dxfId="880" priority="390" operator="equal">
      <formula>"Receiving"</formula>
    </cfRule>
  </conditionalFormatting>
  <conditionalFormatting sqref="AB43">
    <cfRule type="cellIs" dxfId="879" priority="389" operator="equal">
      <formula>"SLC"</formula>
    </cfRule>
  </conditionalFormatting>
  <conditionalFormatting sqref="AB43">
    <cfRule type="cellIs" dxfId="878" priority="385" operator="equal">
      <formula>"IDF"</formula>
    </cfRule>
    <cfRule type="cellIs" dxfId="877" priority="386" operator="equal">
      <formula>"Costco"</formula>
    </cfRule>
    <cfRule type="cellIs" dxfId="876" priority="387" operator="equal">
      <formula>"Gutzy"</formula>
    </cfRule>
    <cfRule type="cellIs" dxfId="875" priority="388" operator="equal">
      <formula>"LCP"</formula>
    </cfRule>
  </conditionalFormatting>
  <conditionalFormatting sqref="AB43">
    <cfRule type="cellIs" dxfId="874" priority="384" operator="equal">
      <formula>"Receiving"</formula>
    </cfRule>
  </conditionalFormatting>
  <conditionalFormatting sqref="AB38">
    <cfRule type="cellIs" dxfId="873" priority="383" operator="equal">
      <formula>"SLC"</formula>
    </cfRule>
  </conditionalFormatting>
  <conditionalFormatting sqref="AB38">
    <cfRule type="cellIs" dxfId="872" priority="379" operator="equal">
      <formula>"IDF"</formula>
    </cfRule>
    <cfRule type="cellIs" dxfId="871" priority="380" operator="equal">
      <formula>"Costco"</formula>
    </cfRule>
    <cfRule type="cellIs" dxfId="870" priority="381" operator="equal">
      <formula>"Gutzy"</formula>
    </cfRule>
    <cfRule type="cellIs" dxfId="869" priority="382" operator="equal">
      <formula>"LCP"</formula>
    </cfRule>
  </conditionalFormatting>
  <conditionalFormatting sqref="AB38">
    <cfRule type="cellIs" dxfId="868" priority="378" operator="equal">
      <formula>"Receiving"</formula>
    </cfRule>
  </conditionalFormatting>
  <conditionalFormatting sqref="AB39">
    <cfRule type="cellIs" dxfId="867" priority="377" operator="equal">
      <formula>"SLC"</formula>
    </cfRule>
  </conditionalFormatting>
  <conditionalFormatting sqref="AB39">
    <cfRule type="cellIs" dxfId="866" priority="373" operator="equal">
      <formula>"IDF"</formula>
    </cfRule>
    <cfRule type="cellIs" dxfId="865" priority="374" operator="equal">
      <formula>"Costco"</formula>
    </cfRule>
    <cfRule type="cellIs" dxfId="864" priority="375" operator="equal">
      <formula>"Gutzy"</formula>
    </cfRule>
    <cfRule type="cellIs" dxfId="863" priority="376" operator="equal">
      <formula>"LCP"</formula>
    </cfRule>
  </conditionalFormatting>
  <conditionalFormatting sqref="AB39">
    <cfRule type="cellIs" dxfId="862" priority="372" operator="equal">
      <formula>"Receiving"</formula>
    </cfRule>
  </conditionalFormatting>
  <conditionalFormatting sqref="AB40">
    <cfRule type="cellIs" dxfId="861" priority="371" operator="equal">
      <formula>"SLC"</formula>
    </cfRule>
  </conditionalFormatting>
  <conditionalFormatting sqref="AB40">
    <cfRule type="cellIs" dxfId="860" priority="367" operator="equal">
      <formula>"IDF"</formula>
    </cfRule>
    <cfRule type="cellIs" dxfId="859" priority="368" operator="equal">
      <formula>"Costco"</formula>
    </cfRule>
    <cfRule type="cellIs" dxfId="858" priority="369" operator="equal">
      <formula>"Gutzy"</formula>
    </cfRule>
    <cfRule type="cellIs" dxfId="857" priority="370" operator="equal">
      <formula>"LCP"</formula>
    </cfRule>
  </conditionalFormatting>
  <conditionalFormatting sqref="AB40">
    <cfRule type="cellIs" dxfId="856" priority="366" operator="equal">
      <formula>"Receiving"</formula>
    </cfRule>
  </conditionalFormatting>
  <conditionalFormatting sqref="I91">
    <cfRule type="cellIs" dxfId="855" priority="365" operator="equal">
      <formula>"SLC"</formula>
    </cfRule>
  </conditionalFormatting>
  <conditionalFormatting sqref="I91">
    <cfRule type="cellIs" dxfId="854" priority="361" operator="equal">
      <formula>"IDF"</formula>
    </cfRule>
    <cfRule type="cellIs" dxfId="853" priority="362" operator="equal">
      <formula>"Costco"</formula>
    </cfRule>
    <cfRule type="cellIs" dxfId="852" priority="363" operator="equal">
      <formula>"Gutzy"</formula>
    </cfRule>
    <cfRule type="cellIs" dxfId="851" priority="364" operator="equal">
      <formula>"LCP"</formula>
    </cfRule>
  </conditionalFormatting>
  <conditionalFormatting sqref="Q91">
    <cfRule type="cellIs" dxfId="850" priority="360" operator="equal">
      <formula>"SLC"</formula>
    </cfRule>
  </conditionalFormatting>
  <conditionalFormatting sqref="Q91">
    <cfRule type="cellIs" dxfId="849" priority="356" operator="equal">
      <formula>"IDF"</formula>
    </cfRule>
    <cfRule type="cellIs" dxfId="848" priority="357" operator="equal">
      <formula>"Costco"</formula>
    </cfRule>
    <cfRule type="cellIs" dxfId="847" priority="358" operator="equal">
      <formula>"Gutzy"</formula>
    </cfRule>
    <cfRule type="cellIs" dxfId="846" priority="359" operator="equal">
      <formula>"LCP"</formula>
    </cfRule>
  </conditionalFormatting>
  <conditionalFormatting sqref="Y91">
    <cfRule type="cellIs" dxfId="845" priority="355" operator="equal">
      <formula>"SLC"</formula>
    </cfRule>
  </conditionalFormatting>
  <conditionalFormatting sqref="Y91">
    <cfRule type="cellIs" dxfId="844" priority="351" operator="equal">
      <formula>"IDF"</formula>
    </cfRule>
    <cfRule type="cellIs" dxfId="843" priority="352" operator="equal">
      <formula>"Costco"</formula>
    </cfRule>
    <cfRule type="cellIs" dxfId="842" priority="353" operator="equal">
      <formula>"Gutzy"</formula>
    </cfRule>
    <cfRule type="cellIs" dxfId="841" priority="354" operator="equal">
      <formula>"LCP"</formula>
    </cfRule>
  </conditionalFormatting>
  <conditionalFormatting sqref="AG91">
    <cfRule type="cellIs" dxfId="840" priority="350" operator="equal">
      <formula>"SLC"</formula>
    </cfRule>
  </conditionalFormatting>
  <conditionalFormatting sqref="AG91">
    <cfRule type="cellIs" dxfId="839" priority="346" operator="equal">
      <formula>"IDF"</formula>
    </cfRule>
    <cfRule type="cellIs" dxfId="838" priority="347" operator="equal">
      <formula>"Costco"</formula>
    </cfRule>
    <cfRule type="cellIs" dxfId="837" priority="348" operator="equal">
      <formula>"Gutzy"</formula>
    </cfRule>
    <cfRule type="cellIs" dxfId="836" priority="349" operator="equal">
      <formula>"LCP"</formula>
    </cfRule>
  </conditionalFormatting>
  <conditionalFormatting sqref="AO91">
    <cfRule type="cellIs" dxfId="835" priority="345" operator="equal">
      <formula>"SLC"</formula>
    </cfRule>
  </conditionalFormatting>
  <conditionalFormatting sqref="AO91">
    <cfRule type="cellIs" dxfId="834" priority="341" operator="equal">
      <formula>"IDF"</formula>
    </cfRule>
    <cfRule type="cellIs" dxfId="833" priority="342" operator="equal">
      <formula>"Costco"</formula>
    </cfRule>
    <cfRule type="cellIs" dxfId="832" priority="343" operator="equal">
      <formula>"Gutzy"</formula>
    </cfRule>
    <cfRule type="cellIs" dxfId="831" priority="344" operator="equal">
      <formula>"LCP"</formula>
    </cfRule>
  </conditionalFormatting>
  <conditionalFormatting sqref="AW91">
    <cfRule type="cellIs" dxfId="830" priority="340" operator="equal">
      <formula>"SLC"</formula>
    </cfRule>
  </conditionalFormatting>
  <conditionalFormatting sqref="AW91">
    <cfRule type="cellIs" dxfId="829" priority="336" operator="equal">
      <formula>"IDF"</formula>
    </cfRule>
    <cfRule type="cellIs" dxfId="828" priority="337" operator="equal">
      <formula>"Costco"</formula>
    </cfRule>
    <cfRule type="cellIs" dxfId="827" priority="338" operator="equal">
      <formula>"Gutzy"</formula>
    </cfRule>
    <cfRule type="cellIs" dxfId="826" priority="339" operator="equal">
      <formula>"LCP"</formula>
    </cfRule>
  </conditionalFormatting>
  <conditionalFormatting sqref="A5">
    <cfRule type="cellIs" dxfId="825" priority="335" operator="equal">
      <formula>"SLC"</formula>
    </cfRule>
  </conditionalFormatting>
  <conditionalFormatting sqref="A5">
    <cfRule type="cellIs" dxfId="824" priority="331" operator="equal">
      <formula>"IDF"</formula>
    </cfRule>
    <cfRule type="cellIs" dxfId="823" priority="332" operator="equal">
      <formula>"Costco"</formula>
    </cfRule>
    <cfRule type="cellIs" dxfId="822" priority="333" operator="equal">
      <formula>"Gutzy"</formula>
    </cfRule>
    <cfRule type="cellIs" dxfId="821" priority="334" operator="equal">
      <formula>"LCP"</formula>
    </cfRule>
  </conditionalFormatting>
  <conditionalFormatting sqref="A5">
    <cfRule type="cellIs" dxfId="820" priority="330" operator="equal">
      <formula>"Receiving"</formula>
    </cfRule>
  </conditionalFormatting>
  <conditionalFormatting sqref="J25">
    <cfRule type="cellIs" dxfId="819" priority="329" operator="equal">
      <formula>"SLC"</formula>
    </cfRule>
  </conditionalFormatting>
  <conditionalFormatting sqref="J25">
    <cfRule type="cellIs" dxfId="818" priority="325" operator="equal">
      <formula>"IDF"</formula>
    </cfRule>
    <cfRule type="cellIs" dxfId="817" priority="326" operator="equal">
      <formula>"Costco"</formula>
    </cfRule>
    <cfRule type="cellIs" dxfId="816" priority="327" operator="equal">
      <formula>"Gutzy"</formula>
    </cfRule>
    <cfRule type="cellIs" dxfId="815" priority="328" operator="equal">
      <formula>"LCP"</formula>
    </cfRule>
  </conditionalFormatting>
  <conditionalFormatting sqref="J25">
    <cfRule type="cellIs" dxfId="814" priority="324" operator="equal">
      <formula>"Receiving"</formula>
    </cfRule>
  </conditionalFormatting>
  <conditionalFormatting sqref="S26 S21 S23:S24">
    <cfRule type="cellIs" dxfId="813" priority="323" operator="equal">
      <formula>"SLC"</formula>
    </cfRule>
  </conditionalFormatting>
  <conditionalFormatting sqref="S26 S21 S23:S24">
    <cfRule type="cellIs" dxfId="812" priority="319" operator="equal">
      <formula>"IDF"</formula>
    </cfRule>
    <cfRule type="cellIs" dxfId="811" priority="320" operator="equal">
      <formula>"Costco"</formula>
    </cfRule>
    <cfRule type="cellIs" dxfId="810" priority="321" operator="equal">
      <formula>"Gutzy"</formula>
    </cfRule>
    <cfRule type="cellIs" dxfId="809" priority="322" operator="equal">
      <formula>"LCP"</formula>
    </cfRule>
  </conditionalFormatting>
  <conditionalFormatting sqref="S26 S21 S23:S24">
    <cfRule type="cellIs" dxfId="808" priority="318" operator="equal">
      <formula>"Receiving"</formula>
    </cfRule>
  </conditionalFormatting>
  <conditionalFormatting sqref="J80">
    <cfRule type="cellIs" dxfId="807" priority="299" operator="equal">
      <formula>"SLC"</formula>
    </cfRule>
  </conditionalFormatting>
  <conditionalFormatting sqref="J80">
    <cfRule type="cellIs" dxfId="806" priority="295" operator="equal">
      <formula>"IDF"</formula>
    </cfRule>
    <cfRule type="cellIs" dxfId="805" priority="296" operator="equal">
      <formula>"Costco"</formula>
    </cfRule>
    <cfRule type="cellIs" dxfId="804" priority="297" operator="equal">
      <formula>"Gutzy"</formula>
    </cfRule>
    <cfRule type="cellIs" dxfId="803" priority="298" operator="equal">
      <formula>"LCP"</formula>
    </cfRule>
  </conditionalFormatting>
  <conditionalFormatting sqref="J80">
    <cfRule type="cellIs" dxfId="802" priority="294" operator="equal">
      <formula>"Receiving"</formula>
    </cfRule>
  </conditionalFormatting>
  <conditionalFormatting sqref="J27">
    <cfRule type="cellIs" dxfId="801" priority="293" operator="equal">
      <formula>"SLC"</formula>
    </cfRule>
  </conditionalFormatting>
  <conditionalFormatting sqref="J27">
    <cfRule type="cellIs" dxfId="800" priority="289" operator="equal">
      <formula>"IDF"</formula>
    </cfRule>
    <cfRule type="cellIs" dxfId="799" priority="290" operator="equal">
      <formula>"Costco"</formula>
    </cfRule>
    <cfRule type="cellIs" dxfId="798" priority="291" operator="equal">
      <formula>"Gutzy"</formula>
    </cfRule>
    <cfRule type="cellIs" dxfId="797" priority="292" operator="equal">
      <formula>"LCP"</formula>
    </cfRule>
  </conditionalFormatting>
  <conditionalFormatting sqref="J27">
    <cfRule type="cellIs" dxfId="796" priority="288" operator="equal">
      <formula>"Receiving"</formula>
    </cfRule>
  </conditionalFormatting>
  <conditionalFormatting sqref="J25:J27">
    <cfRule type="cellIs" dxfId="795" priority="287" operator="equal">
      <formula>"SLC"</formula>
    </cfRule>
  </conditionalFormatting>
  <conditionalFormatting sqref="J25:J27">
    <cfRule type="cellIs" dxfId="794" priority="283" operator="equal">
      <formula>"IDF"</formula>
    </cfRule>
    <cfRule type="cellIs" dxfId="793" priority="284" operator="equal">
      <formula>"Costco"</formula>
    </cfRule>
    <cfRule type="cellIs" dxfId="792" priority="285" operator="equal">
      <formula>"Gutzy"</formula>
    </cfRule>
    <cfRule type="cellIs" dxfId="791" priority="286" operator="equal">
      <formula>"LCP"</formula>
    </cfRule>
  </conditionalFormatting>
  <conditionalFormatting sqref="J25:J27">
    <cfRule type="cellIs" dxfId="790" priority="282" operator="equal">
      <formula>"Receiving"</formula>
    </cfRule>
  </conditionalFormatting>
  <conditionalFormatting sqref="S25">
    <cfRule type="cellIs" dxfId="789" priority="281" operator="equal">
      <formula>"SLC"</formula>
    </cfRule>
  </conditionalFormatting>
  <conditionalFormatting sqref="S25">
    <cfRule type="cellIs" dxfId="788" priority="277" operator="equal">
      <formula>"IDF"</formula>
    </cfRule>
    <cfRule type="cellIs" dxfId="787" priority="278" operator="equal">
      <formula>"Costco"</formula>
    </cfRule>
    <cfRule type="cellIs" dxfId="786" priority="279" operator="equal">
      <formula>"Gutzy"</formula>
    </cfRule>
    <cfRule type="cellIs" dxfId="785" priority="280" operator="equal">
      <formula>"LCP"</formula>
    </cfRule>
  </conditionalFormatting>
  <conditionalFormatting sqref="S25">
    <cfRule type="cellIs" dxfId="784" priority="276" operator="equal">
      <formula>"Receiving"</formula>
    </cfRule>
  </conditionalFormatting>
  <conditionalFormatting sqref="S27">
    <cfRule type="cellIs" dxfId="783" priority="257" operator="equal">
      <formula>"SLC"</formula>
    </cfRule>
  </conditionalFormatting>
  <conditionalFormatting sqref="S27">
    <cfRule type="cellIs" dxfId="782" priority="253" operator="equal">
      <formula>"IDF"</formula>
    </cfRule>
    <cfRule type="cellIs" dxfId="781" priority="254" operator="equal">
      <formula>"Costco"</formula>
    </cfRule>
    <cfRule type="cellIs" dxfId="780" priority="255" operator="equal">
      <formula>"Gutzy"</formula>
    </cfRule>
    <cfRule type="cellIs" dxfId="779" priority="256" operator="equal">
      <formula>"LCP"</formula>
    </cfRule>
  </conditionalFormatting>
  <conditionalFormatting sqref="S27">
    <cfRule type="cellIs" dxfId="778" priority="252" operator="equal">
      <formula>"Receiving"</formula>
    </cfRule>
  </conditionalFormatting>
  <conditionalFormatting sqref="J5:J16 J23:J24">
    <cfRule type="cellIs" dxfId="777" priority="233" operator="equal">
      <formula>"SLC"</formula>
    </cfRule>
  </conditionalFormatting>
  <conditionalFormatting sqref="J5:J16 J23:J24">
    <cfRule type="cellIs" dxfId="776" priority="229" operator="equal">
      <formula>"IDF"</formula>
    </cfRule>
    <cfRule type="cellIs" dxfId="775" priority="230" operator="equal">
      <formula>"Costco"</formula>
    </cfRule>
    <cfRule type="cellIs" dxfId="774" priority="231" operator="equal">
      <formula>"Gutzy"</formula>
    </cfRule>
    <cfRule type="cellIs" dxfId="773" priority="232" operator="equal">
      <formula>"LCP"</formula>
    </cfRule>
  </conditionalFormatting>
  <conditionalFormatting sqref="J5:J16 J23:J24">
    <cfRule type="cellIs" dxfId="772" priority="228" operator="equal">
      <formula>"Receiving"</formula>
    </cfRule>
  </conditionalFormatting>
  <conditionalFormatting sqref="J17:J22">
    <cfRule type="cellIs" dxfId="771" priority="227" operator="equal">
      <formula>"SLC"</formula>
    </cfRule>
  </conditionalFormatting>
  <conditionalFormatting sqref="J17:J22">
    <cfRule type="cellIs" dxfId="770" priority="223" operator="equal">
      <formula>"IDF"</formula>
    </cfRule>
    <cfRule type="cellIs" dxfId="769" priority="224" operator="equal">
      <formula>"Costco"</formula>
    </cfRule>
    <cfRule type="cellIs" dxfId="768" priority="225" operator="equal">
      <formula>"Gutzy"</formula>
    </cfRule>
    <cfRule type="cellIs" dxfId="767" priority="226" operator="equal">
      <formula>"LCP"</formula>
    </cfRule>
  </conditionalFormatting>
  <conditionalFormatting sqref="J17:J22">
    <cfRule type="cellIs" dxfId="766" priority="222" operator="equal">
      <formula>"Receiving"</formula>
    </cfRule>
  </conditionalFormatting>
  <conditionalFormatting sqref="S5:S16">
    <cfRule type="cellIs" dxfId="765" priority="221" operator="equal">
      <formula>"SLC"</formula>
    </cfRule>
  </conditionalFormatting>
  <conditionalFormatting sqref="S5:S16">
    <cfRule type="cellIs" dxfId="764" priority="217" operator="equal">
      <formula>"IDF"</formula>
    </cfRule>
    <cfRule type="cellIs" dxfId="763" priority="218" operator="equal">
      <formula>"Costco"</formula>
    </cfRule>
    <cfRule type="cellIs" dxfId="762" priority="219" operator="equal">
      <formula>"Gutzy"</formula>
    </cfRule>
    <cfRule type="cellIs" dxfId="761" priority="220" operator="equal">
      <formula>"LCP"</formula>
    </cfRule>
  </conditionalFormatting>
  <conditionalFormatting sqref="S5:S16">
    <cfRule type="cellIs" dxfId="760" priority="216" operator="equal">
      <formula>"Receiving"</formula>
    </cfRule>
  </conditionalFormatting>
  <conditionalFormatting sqref="S17:S21">
    <cfRule type="cellIs" dxfId="759" priority="215" operator="equal">
      <formula>"SLC"</formula>
    </cfRule>
  </conditionalFormatting>
  <conditionalFormatting sqref="S17:S21">
    <cfRule type="cellIs" dxfId="758" priority="211" operator="equal">
      <formula>"IDF"</formula>
    </cfRule>
    <cfRule type="cellIs" dxfId="757" priority="212" operator="equal">
      <formula>"Costco"</formula>
    </cfRule>
    <cfRule type="cellIs" dxfId="756" priority="213" operator="equal">
      <formula>"Gutzy"</formula>
    </cfRule>
    <cfRule type="cellIs" dxfId="755" priority="214" operator="equal">
      <formula>"LCP"</formula>
    </cfRule>
  </conditionalFormatting>
  <conditionalFormatting sqref="S17:S21">
    <cfRule type="cellIs" dxfId="754" priority="210" operator="equal">
      <formula>"Receiving"</formula>
    </cfRule>
  </conditionalFormatting>
  <conditionalFormatting sqref="S22">
    <cfRule type="cellIs" dxfId="753" priority="173" operator="equal">
      <formula>"SLC"</formula>
    </cfRule>
  </conditionalFormatting>
  <conditionalFormatting sqref="S22">
    <cfRule type="cellIs" dxfId="752" priority="169" operator="equal">
      <formula>"IDF"</formula>
    </cfRule>
    <cfRule type="cellIs" dxfId="751" priority="170" operator="equal">
      <formula>"Costco"</formula>
    </cfRule>
    <cfRule type="cellIs" dxfId="750" priority="171" operator="equal">
      <formula>"Gutzy"</formula>
    </cfRule>
    <cfRule type="cellIs" dxfId="749" priority="172" operator="equal">
      <formula>"LCP"</formula>
    </cfRule>
  </conditionalFormatting>
  <conditionalFormatting sqref="S22">
    <cfRule type="cellIs" dxfId="748" priority="168" operator="equal">
      <formula>"Receiving"</formula>
    </cfRule>
  </conditionalFormatting>
  <conditionalFormatting sqref="A27">
    <cfRule type="cellIs" dxfId="747" priority="167" operator="equal">
      <formula>"SLC"</formula>
    </cfRule>
  </conditionalFormatting>
  <conditionalFormatting sqref="A27">
    <cfRule type="cellIs" dxfId="746" priority="163" operator="equal">
      <formula>"IDF"</formula>
    </cfRule>
    <cfRule type="cellIs" dxfId="745" priority="164" operator="equal">
      <formula>"Costco"</formula>
    </cfRule>
    <cfRule type="cellIs" dxfId="744" priority="165" operator="equal">
      <formula>"Gutzy"</formula>
    </cfRule>
    <cfRule type="cellIs" dxfId="743" priority="166" operator="equal">
      <formula>"LCP"</formula>
    </cfRule>
  </conditionalFormatting>
  <conditionalFormatting sqref="A27">
    <cfRule type="cellIs" dxfId="742" priority="162" operator="equal">
      <formula>"Receiving"</formula>
    </cfRule>
  </conditionalFormatting>
  <conditionalFormatting sqref="A27">
    <cfRule type="cellIs" dxfId="741" priority="161" operator="equal">
      <formula>"SLC"</formula>
    </cfRule>
  </conditionalFormatting>
  <conditionalFormatting sqref="A27">
    <cfRule type="cellIs" dxfId="740" priority="157" operator="equal">
      <formula>"IDF"</formula>
    </cfRule>
    <cfRule type="cellIs" dxfId="739" priority="158" operator="equal">
      <formula>"Costco"</formula>
    </cfRule>
    <cfRule type="cellIs" dxfId="738" priority="159" operator="equal">
      <formula>"Gutzy"</formula>
    </cfRule>
    <cfRule type="cellIs" dxfId="737" priority="160" operator="equal">
      <formula>"LCP"</formula>
    </cfRule>
  </conditionalFormatting>
  <conditionalFormatting sqref="A27">
    <cfRule type="cellIs" dxfId="736" priority="156" operator="equal">
      <formula>"Receiving"</formula>
    </cfRule>
  </conditionalFormatting>
  <conditionalFormatting sqref="A54">
    <cfRule type="cellIs" dxfId="735" priority="125" operator="equal">
      <formula>"SLC"</formula>
    </cfRule>
  </conditionalFormatting>
  <conditionalFormatting sqref="A54">
    <cfRule type="cellIs" dxfId="734" priority="121" operator="equal">
      <formula>"IDF"</formula>
    </cfRule>
    <cfRule type="cellIs" dxfId="733" priority="122" operator="equal">
      <formula>"Costco"</formula>
    </cfRule>
    <cfRule type="cellIs" dxfId="732" priority="123" operator="equal">
      <formula>"Gutzy"</formula>
    </cfRule>
    <cfRule type="cellIs" dxfId="731" priority="124" operator="equal">
      <formula>"LCP"</formula>
    </cfRule>
  </conditionalFormatting>
  <conditionalFormatting sqref="A51">
    <cfRule type="cellIs" dxfId="730" priority="120" operator="equal">
      <formula>"SLC"</formula>
    </cfRule>
  </conditionalFormatting>
  <conditionalFormatting sqref="A51">
    <cfRule type="cellIs" dxfId="729" priority="116" operator="equal">
      <formula>"IDF"</formula>
    </cfRule>
    <cfRule type="cellIs" dxfId="728" priority="117" operator="equal">
      <formula>"Costco"</formula>
    </cfRule>
    <cfRule type="cellIs" dxfId="727" priority="118" operator="equal">
      <formula>"Gutzy"</formula>
    </cfRule>
    <cfRule type="cellIs" dxfId="726" priority="119" operator="equal">
      <formula>"LCP"</formula>
    </cfRule>
  </conditionalFormatting>
  <conditionalFormatting sqref="A51">
    <cfRule type="cellIs" dxfId="725" priority="115" operator="equal">
      <formula>"Receiving"</formula>
    </cfRule>
  </conditionalFormatting>
  <conditionalFormatting sqref="A53">
    <cfRule type="cellIs" dxfId="724" priority="114" operator="equal">
      <formula>"SLC"</formula>
    </cfRule>
  </conditionalFormatting>
  <conditionalFormatting sqref="A53">
    <cfRule type="cellIs" dxfId="723" priority="110" operator="equal">
      <formula>"IDF"</formula>
    </cfRule>
    <cfRule type="cellIs" dxfId="722" priority="111" operator="equal">
      <formula>"Costco"</formula>
    </cfRule>
    <cfRule type="cellIs" dxfId="721" priority="112" operator="equal">
      <formula>"Gutzy"</formula>
    </cfRule>
    <cfRule type="cellIs" dxfId="720" priority="113" operator="equal">
      <formula>"LCP"</formula>
    </cfRule>
  </conditionalFormatting>
  <conditionalFormatting sqref="A53">
    <cfRule type="cellIs" dxfId="719" priority="109" operator="equal">
      <formula>"Receiving"</formula>
    </cfRule>
  </conditionalFormatting>
  <conditionalFormatting sqref="A51:A53">
    <cfRule type="cellIs" dxfId="718" priority="108" operator="equal">
      <formula>"SLC"</formula>
    </cfRule>
  </conditionalFormatting>
  <conditionalFormatting sqref="A51:A53">
    <cfRule type="cellIs" dxfId="717" priority="104" operator="equal">
      <formula>"IDF"</formula>
    </cfRule>
    <cfRule type="cellIs" dxfId="716" priority="105" operator="equal">
      <formula>"Costco"</formula>
    </cfRule>
    <cfRule type="cellIs" dxfId="715" priority="106" operator="equal">
      <formula>"Gutzy"</formula>
    </cfRule>
    <cfRule type="cellIs" dxfId="714" priority="107" operator="equal">
      <formula>"LCP"</formula>
    </cfRule>
  </conditionalFormatting>
  <conditionalFormatting sqref="A51:A53">
    <cfRule type="cellIs" dxfId="713" priority="103" operator="equal">
      <formula>"Receiving"</formula>
    </cfRule>
  </conditionalFormatting>
  <conditionalFormatting sqref="A31:A42 A49:A50">
    <cfRule type="cellIs" dxfId="712" priority="102" operator="equal">
      <formula>"SLC"</formula>
    </cfRule>
  </conditionalFormatting>
  <conditionalFormatting sqref="A31:A42 A49:A50">
    <cfRule type="cellIs" dxfId="711" priority="98" operator="equal">
      <formula>"IDF"</formula>
    </cfRule>
    <cfRule type="cellIs" dxfId="710" priority="99" operator="equal">
      <formula>"Costco"</formula>
    </cfRule>
    <cfRule type="cellIs" dxfId="709" priority="100" operator="equal">
      <formula>"Gutzy"</formula>
    </cfRule>
    <cfRule type="cellIs" dxfId="708" priority="101" operator="equal">
      <formula>"LCP"</formula>
    </cfRule>
  </conditionalFormatting>
  <conditionalFormatting sqref="A31:A42 A49:A50">
    <cfRule type="cellIs" dxfId="707" priority="97" operator="equal">
      <formula>"Receiving"</formula>
    </cfRule>
  </conditionalFormatting>
  <conditionalFormatting sqref="A43:A48">
    <cfRule type="cellIs" dxfId="706" priority="96" operator="equal">
      <formula>"SLC"</formula>
    </cfRule>
  </conditionalFormatting>
  <conditionalFormatting sqref="A43:A48">
    <cfRule type="cellIs" dxfId="705" priority="92" operator="equal">
      <formula>"IDF"</formula>
    </cfRule>
    <cfRule type="cellIs" dxfId="704" priority="93" operator="equal">
      <formula>"Costco"</formula>
    </cfRule>
    <cfRule type="cellIs" dxfId="703" priority="94" operator="equal">
      <formula>"Gutzy"</formula>
    </cfRule>
    <cfRule type="cellIs" dxfId="702" priority="95" operator="equal">
      <formula>"LCP"</formula>
    </cfRule>
  </conditionalFormatting>
  <conditionalFormatting sqref="A43:A48">
    <cfRule type="cellIs" dxfId="701" priority="91" operator="equal">
      <formula>"Receiving"</formula>
    </cfRule>
  </conditionalFormatting>
  <conditionalFormatting sqref="J51">
    <cfRule type="cellIs" dxfId="700" priority="90" operator="equal">
      <formula>"SLC"</formula>
    </cfRule>
  </conditionalFormatting>
  <conditionalFormatting sqref="J51">
    <cfRule type="cellIs" dxfId="699" priority="86" operator="equal">
      <formula>"IDF"</formula>
    </cfRule>
    <cfRule type="cellIs" dxfId="698" priority="87" operator="equal">
      <formula>"Costco"</formula>
    </cfRule>
    <cfRule type="cellIs" dxfId="697" priority="88" operator="equal">
      <formula>"Gutzy"</formula>
    </cfRule>
    <cfRule type="cellIs" dxfId="696" priority="89" operator="equal">
      <formula>"LCP"</formula>
    </cfRule>
  </conditionalFormatting>
  <conditionalFormatting sqref="J51">
    <cfRule type="cellIs" dxfId="695" priority="85" operator="equal">
      <formula>"Receiving"</formula>
    </cfRule>
  </conditionalFormatting>
  <conditionalFormatting sqref="J53">
    <cfRule type="cellIs" dxfId="694" priority="84" operator="equal">
      <formula>"SLC"</formula>
    </cfRule>
  </conditionalFormatting>
  <conditionalFormatting sqref="J53">
    <cfRule type="cellIs" dxfId="693" priority="80" operator="equal">
      <formula>"IDF"</formula>
    </cfRule>
    <cfRule type="cellIs" dxfId="692" priority="81" operator="equal">
      <formula>"Costco"</formula>
    </cfRule>
    <cfRule type="cellIs" dxfId="691" priority="82" operator="equal">
      <formula>"Gutzy"</formula>
    </cfRule>
    <cfRule type="cellIs" dxfId="690" priority="83" operator="equal">
      <formula>"LCP"</formula>
    </cfRule>
  </conditionalFormatting>
  <conditionalFormatting sqref="J53">
    <cfRule type="cellIs" dxfId="689" priority="79" operator="equal">
      <formula>"Receiving"</formula>
    </cfRule>
  </conditionalFormatting>
  <conditionalFormatting sqref="J51:J53">
    <cfRule type="cellIs" dxfId="688" priority="78" operator="equal">
      <formula>"SLC"</formula>
    </cfRule>
  </conditionalFormatting>
  <conditionalFormatting sqref="J51:J53">
    <cfRule type="cellIs" dxfId="687" priority="74" operator="equal">
      <formula>"IDF"</formula>
    </cfRule>
    <cfRule type="cellIs" dxfId="686" priority="75" operator="equal">
      <formula>"Costco"</formula>
    </cfRule>
    <cfRule type="cellIs" dxfId="685" priority="76" operator="equal">
      <formula>"Gutzy"</formula>
    </cfRule>
    <cfRule type="cellIs" dxfId="684" priority="77" operator="equal">
      <formula>"LCP"</formula>
    </cfRule>
  </conditionalFormatting>
  <conditionalFormatting sqref="J51:J53">
    <cfRule type="cellIs" dxfId="683" priority="73" operator="equal">
      <formula>"Receiving"</formula>
    </cfRule>
  </conditionalFormatting>
  <conditionalFormatting sqref="J31:J42 J49:J50">
    <cfRule type="cellIs" dxfId="682" priority="72" operator="equal">
      <formula>"SLC"</formula>
    </cfRule>
  </conditionalFormatting>
  <conditionalFormatting sqref="J31:J42 J49:J50">
    <cfRule type="cellIs" dxfId="681" priority="68" operator="equal">
      <formula>"IDF"</formula>
    </cfRule>
    <cfRule type="cellIs" dxfId="680" priority="69" operator="equal">
      <formula>"Costco"</formula>
    </cfRule>
    <cfRule type="cellIs" dxfId="679" priority="70" operator="equal">
      <formula>"Gutzy"</formula>
    </cfRule>
    <cfRule type="cellIs" dxfId="678" priority="71" operator="equal">
      <formula>"LCP"</formula>
    </cfRule>
  </conditionalFormatting>
  <conditionalFormatting sqref="J31:J42 J49:J50">
    <cfRule type="cellIs" dxfId="677" priority="67" operator="equal">
      <formula>"Receiving"</formula>
    </cfRule>
  </conditionalFormatting>
  <conditionalFormatting sqref="J43:J48">
    <cfRule type="cellIs" dxfId="676" priority="66" operator="equal">
      <formula>"SLC"</formula>
    </cfRule>
  </conditionalFormatting>
  <conditionalFormatting sqref="J43:J48">
    <cfRule type="cellIs" dxfId="675" priority="62" operator="equal">
      <formula>"IDF"</formula>
    </cfRule>
    <cfRule type="cellIs" dxfId="674" priority="63" operator="equal">
      <formula>"Costco"</formula>
    </cfRule>
    <cfRule type="cellIs" dxfId="673" priority="64" operator="equal">
      <formula>"Gutzy"</formula>
    </cfRule>
    <cfRule type="cellIs" dxfId="672" priority="65" operator="equal">
      <formula>"LCP"</formula>
    </cfRule>
  </conditionalFormatting>
  <conditionalFormatting sqref="J43:J48">
    <cfRule type="cellIs" dxfId="671" priority="61" operator="equal">
      <formula>"Receiving"</formula>
    </cfRule>
  </conditionalFormatting>
  <conditionalFormatting sqref="S51">
    <cfRule type="cellIs" dxfId="670" priority="60" operator="equal">
      <formula>"SLC"</formula>
    </cfRule>
  </conditionalFormatting>
  <conditionalFormatting sqref="S51">
    <cfRule type="cellIs" dxfId="669" priority="56" operator="equal">
      <formula>"IDF"</formula>
    </cfRule>
    <cfRule type="cellIs" dxfId="668" priority="57" operator="equal">
      <formula>"Costco"</formula>
    </cfRule>
    <cfRule type="cellIs" dxfId="667" priority="58" operator="equal">
      <formula>"Gutzy"</formula>
    </cfRule>
    <cfRule type="cellIs" dxfId="666" priority="59" operator="equal">
      <formula>"LCP"</formula>
    </cfRule>
  </conditionalFormatting>
  <conditionalFormatting sqref="S51">
    <cfRule type="cellIs" dxfId="665" priority="55" operator="equal">
      <formula>"Receiving"</formula>
    </cfRule>
  </conditionalFormatting>
  <conditionalFormatting sqref="S53">
    <cfRule type="cellIs" dxfId="664" priority="54" operator="equal">
      <formula>"SLC"</formula>
    </cfRule>
  </conditionalFormatting>
  <conditionalFormatting sqref="S53">
    <cfRule type="cellIs" dxfId="663" priority="50" operator="equal">
      <formula>"IDF"</formula>
    </cfRule>
    <cfRule type="cellIs" dxfId="662" priority="51" operator="equal">
      <formula>"Costco"</formula>
    </cfRule>
    <cfRule type="cellIs" dxfId="661" priority="52" operator="equal">
      <formula>"Gutzy"</formula>
    </cfRule>
    <cfRule type="cellIs" dxfId="660" priority="53" operator="equal">
      <formula>"LCP"</formula>
    </cfRule>
  </conditionalFormatting>
  <conditionalFormatting sqref="S53">
    <cfRule type="cellIs" dxfId="659" priority="49" operator="equal">
      <formula>"Receiving"</formula>
    </cfRule>
  </conditionalFormatting>
  <conditionalFormatting sqref="S51:S53">
    <cfRule type="cellIs" dxfId="658" priority="48" operator="equal">
      <formula>"SLC"</formula>
    </cfRule>
  </conditionalFormatting>
  <conditionalFormatting sqref="S51:S53">
    <cfRule type="cellIs" dxfId="657" priority="44" operator="equal">
      <formula>"IDF"</formula>
    </cfRule>
    <cfRule type="cellIs" dxfId="656" priority="45" operator="equal">
      <formula>"Costco"</formula>
    </cfRule>
    <cfRule type="cellIs" dxfId="655" priority="46" operator="equal">
      <formula>"Gutzy"</formula>
    </cfRule>
    <cfRule type="cellIs" dxfId="654" priority="47" operator="equal">
      <formula>"LCP"</formula>
    </cfRule>
  </conditionalFormatting>
  <conditionalFormatting sqref="S51:S53">
    <cfRule type="cellIs" dxfId="653" priority="43" operator="equal">
      <formula>"Receiving"</formula>
    </cfRule>
  </conditionalFormatting>
  <conditionalFormatting sqref="S31:S42 S49:S50">
    <cfRule type="cellIs" dxfId="652" priority="42" operator="equal">
      <formula>"SLC"</formula>
    </cfRule>
  </conditionalFormatting>
  <conditionalFormatting sqref="S31:S42 S49:S50">
    <cfRule type="cellIs" dxfId="651" priority="38" operator="equal">
      <formula>"IDF"</formula>
    </cfRule>
    <cfRule type="cellIs" dxfId="650" priority="39" operator="equal">
      <formula>"Costco"</formula>
    </cfRule>
    <cfRule type="cellIs" dxfId="649" priority="40" operator="equal">
      <formula>"Gutzy"</formula>
    </cfRule>
    <cfRule type="cellIs" dxfId="648" priority="41" operator="equal">
      <formula>"LCP"</formula>
    </cfRule>
  </conditionalFormatting>
  <conditionalFormatting sqref="S31:S42 S49:S50">
    <cfRule type="cellIs" dxfId="647" priority="37" operator="equal">
      <formula>"Receiving"</formula>
    </cfRule>
  </conditionalFormatting>
  <conditionalFormatting sqref="S43:S48">
    <cfRule type="cellIs" dxfId="646" priority="36" operator="equal">
      <formula>"SLC"</formula>
    </cfRule>
  </conditionalFormatting>
  <conditionalFormatting sqref="S43:S48">
    <cfRule type="cellIs" dxfId="645" priority="32" operator="equal">
      <formula>"IDF"</formula>
    </cfRule>
    <cfRule type="cellIs" dxfId="644" priority="33" operator="equal">
      <formula>"Costco"</formula>
    </cfRule>
    <cfRule type="cellIs" dxfId="643" priority="34" operator="equal">
      <formula>"Gutzy"</formula>
    </cfRule>
    <cfRule type="cellIs" dxfId="642" priority="35" operator="equal">
      <formula>"LCP"</formula>
    </cfRule>
  </conditionalFormatting>
  <conditionalFormatting sqref="S43:S48">
    <cfRule type="cellIs" dxfId="641" priority="31" operator="equal">
      <formula>"Receiving"</formula>
    </cfRule>
  </conditionalFormatting>
  <conditionalFormatting sqref="A76">
    <cfRule type="cellIs" dxfId="640" priority="30" operator="equal">
      <formula>"SLC"</formula>
    </cfRule>
  </conditionalFormatting>
  <conditionalFormatting sqref="A76">
    <cfRule type="cellIs" dxfId="639" priority="26" operator="equal">
      <formula>"IDF"</formula>
    </cfRule>
    <cfRule type="cellIs" dxfId="638" priority="27" operator="equal">
      <formula>"Costco"</formula>
    </cfRule>
    <cfRule type="cellIs" dxfId="637" priority="28" operator="equal">
      <formula>"Gutzy"</formula>
    </cfRule>
    <cfRule type="cellIs" dxfId="636" priority="29" operator="equal">
      <formula>"LCP"</formula>
    </cfRule>
  </conditionalFormatting>
  <conditionalFormatting sqref="A76">
    <cfRule type="cellIs" dxfId="635" priority="25" operator="equal">
      <formula>"Receiving"</formula>
    </cfRule>
  </conditionalFormatting>
  <conditionalFormatting sqref="A78">
    <cfRule type="cellIs" dxfId="634" priority="24" operator="equal">
      <formula>"SLC"</formula>
    </cfRule>
  </conditionalFormatting>
  <conditionalFormatting sqref="A78">
    <cfRule type="cellIs" dxfId="633" priority="20" operator="equal">
      <formula>"IDF"</formula>
    </cfRule>
    <cfRule type="cellIs" dxfId="632" priority="21" operator="equal">
      <formula>"Costco"</formula>
    </cfRule>
    <cfRule type="cellIs" dxfId="631" priority="22" operator="equal">
      <formula>"Gutzy"</formula>
    </cfRule>
    <cfRule type="cellIs" dxfId="630" priority="23" operator="equal">
      <formula>"LCP"</formula>
    </cfRule>
  </conditionalFormatting>
  <conditionalFormatting sqref="A78">
    <cfRule type="cellIs" dxfId="629" priority="19" operator="equal">
      <formula>"Receiving"</formula>
    </cfRule>
  </conditionalFormatting>
  <conditionalFormatting sqref="A76:A78">
    <cfRule type="cellIs" dxfId="628" priority="18" operator="equal">
      <formula>"SLC"</formula>
    </cfRule>
  </conditionalFormatting>
  <conditionalFormatting sqref="A76:A78">
    <cfRule type="cellIs" dxfId="627" priority="14" operator="equal">
      <formula>"IDF"</formula>
    </cfRule>
    <cfRule type="cellIs" dxfId="626" priority="15" operator="equal">
      <formula>"Costco"</formula>
    </cfRule>
    <cfRule type="cellIs" dxfId="625" priority="16" operator="equal">
      <formula>"Gutzy"</formula>
    </cfRule>
    <cfRule type="cellIs" dxfId="624" priority="17" operator="equal">
      <formula>"LCP"</formula>
    </cfRule>
  </conditionalFormatting>
  <conditionalFormatting sqref="A76:A78">
    <cfRule type="cellIs" dxfId="623" priority="13" operator="equal">
      <formula>"Receiving"</formula>
    </cfRule>
  </conditionalFormatting>
  <conditionalFormatting sqref="A56:A67 A74:A75">
    <cfRule type="cellIs" dxfId="622" priority="12" operator="equal">
      <formula>"SLC"</formula>
    </cfRule>
  </conditionalFormatting>
  <conditionalFormatting sqref="A56:A67 A74:A75">
    <cfRule type="cellIs" dxfId="621" priority="8" operator="equal">
      <formula>"IDF"</formula>
    </cfRule>
    <cfRule type="cellIs" dxfId="620" priority="9" operator="equal">
      <formula>"Costco"</formula>
    </cfRule>
    <cfRule type="cellIs" dxfId="619" priority="10" operator="equal">
      <formula>"Gutzy"</formula>
    </cfRule>
    <cfRule type="cellIs" dxfId="618" priority="11" operator="equal">
      <formula>"LCP"</formula>
    </cfRule>
  </conditionalFormatting>
  <conditionalFormatting sqref="A56:A67 A74:A75">
    <cfRule type="cellIs" dxfId="617" priority="7" operator="equal">
      <formula>"Receiving"</formula>
    </cfRule>
  </conditionalFormatting>
  <conditionalFormatting sqref="A68:A73">
    <cfRule type="cellIs" dxfId="616" priority="6" operator="equal">
      <formula>"SLC"</formula>
    </cfRule>
  </conditionalFormatting>
  <conditionalFormatting sqref="A68:A73">
    <cfRule type="cellIs" dxfId="615" priority="2" operator="equal">
      <formula>"IDF"</formula>
    </cfRule>
    <cfRule type="cellIs" dxfId="614" priority="3" operator="equal">
      <formula>"Costco"</formula>
    </cfRule>
    <cfRule type="cellIs" dxfId="613" priority="4" operator="equal">
      <formula>"Gutzy"</formula>
    </cfRule>
    <cfRule type="cellIs" dxfId="612" priority="5" operator="equal">
      <formula>"LCP"</formula>
    </cfRule>
  </conditionalFormatting>
  <conditionalFormatting sqref="A68:A73">
    <cfRule type="cellIs" dxfId="611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60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371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71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694291-C8F2-4208-84A8-B5C646875D58}">
          <x14:formula1>
            <xm:f>Lists!$A$1:$A$52</xm:f>
          </x14:formula1>
          <xm:sqref>C1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A0995-42FA-4855-B097-9D19216B9B42}">
  <sheetPr codeName="Sheet131">
    <tabColor rgb="FFFF0000"/>
    <pageSetUpPr fitToPage="1"/>
  </sheetPr>
  <dimension ref="A1:BC247"/>
  <sheetViews>
    <sheetView zoomScale="80" zoomScaleNormal="80" zoomScaleSheetLayoutView="37" workbookViewId="0">
      <selection activeCell="N64" sqref="N64"/>
    </sheetView>
  </sheetViews>
  <sheetFormatPr defaultColWidth="9.28515625" defaultRowHeight="15" x14ac:dyDescent="0.25"/>
  <cols>
    <col min="1" max="1" width="15.5703125" style="16" customWidth="1"/>
    <col min="2" max="2" width="12.7109375" style="16" bestFit="1" customWidth="1"/>
    <col min="3" max="3" width="12.42578125" style="16" customWidth="1"/>
    <col min="4" max="5" width="13" style="16" bestFit="1" customWidth="1"/>
    <col min="6" max="6" width="11.7109375" style="16" bestFit="1" customWidth="1"/>
    <col min="7" max="7" width="12.28515625" style="16" bestFit="1" customWidth="1"/>
    <col min="8" max="8" width="10.28515625" style="16" bestFit="1" customWidth="1"/>
    <col min="9" max="9" width="11.7109375" style="16" bestFit="1" customWidth="1"/>
    <col min="10" max="10" width="14" style="16" bestFit="1" customWidth="1"/>
    <col min="11" max="11" width="12.7109375" style="16" bestFit="1" customWidth="1"/>
    <col min="12" max="12" width="12.7109375" style="16" customWidth="1"/>
    <col min="13" max="13" width="12" style="16" bestFit="1" customWidth="1"/>
    <col min="14" max="14" width="13" style="16" bestFit="1" customWidth="1"/>
    <col min="15" max="15" width="11.7109375" style="16" bestFit="1" customWidth="1"/>
    <col min="16" max="16" width="12.28515625" style="16" bestFit="1" customWidth="1"/>
    <col min="17" max="17" width="10.28515625" style="16" bestFit="1" customWidth="1"/>
    <col min="18" max="18" width="11.5703125" style="16" bestFit="1" customWidth="1"/>
    <col min="19" max="19" width="11.7109375" style="16" bestFit="1" customWidth="1"/>
    <col min="20" max="20" width="13" style="16" bestFit="1" customWidth="1"/>
    <col min="21" max="21" width="12.28515625" style="16" bestFit="1" customWidth="1"/>
    <col min="22" max="22" width="14.28515625" style="16" customWidth="1"/>
    <col min="23" max="23" width="13" style="16" bestFit="1" customWidth="1"/>
    <col min="24" max="24" width="11.5703125" style="16" bestFit="1" customWidth="1"/>
    <col min="25" max="25" width="12.28515625" style="16" bestFit="1" customWidth="1"/>
    <col min="26" max="26" width="10" style="16" bestFit="1" customWidth="1"/>
    <col min="27" max="27" width="10.7109375" style="16" bestFit="1" customWidth="1"/>
    <col min="28" max="28" width="12.7109375" style="16" bestFit="1" customWidth="1"/>
    <col min="29" max="29" width="8.42578125" style="16" bestFit="1" customWidth="1"/>
    <col min="30" max="30" width="6" style="16" bestFit="1" customWidth="1"/>
    <col min="31" max="31" width="6.7109375" style="16" bestFit="1" customWidth="1"/>
    <col min="32" max="32" width="12.7109375" style="16" bestFit="1" customWidth="1"/>
    <col min="33" max="33" width="9" style="16" bestFit="1" customWidth="1"/>
    <col min="34" max="34" width="4.5703125" style="16" bestFit="1" customWidth="1"/>
    <col min="35" max="35" width="9.7109375" style="16" bestFit="1" customWidth="1"/>
    <col min="36" max="36" width="12.7109375" style="16" bestFit="1" customWidth="1"/>
    <col min="37" max="37" width="8.42578125" style="16" bestFit="1" customWidth="1"/>
    <col min="38" max="38" width="6" style="16" bestFit="1" customWidth="1"/>
    <col min="39" max="39" width="6.7109375" style="16" bestFit="1" customWidth="1"/>
    <col min="40" max="40" width="10.28515625" style="16" customWidth="1"/>
    <col min="41" max="41" width="9" style="16" bestFit="1" customWidth="1"/>
    <col min="42" max="42" width="4.5703125" style="16" bestFit="1" customWidth="1"/>
    <col min="43" max="43" width="9.7109375" style="16" bestFit="1" customWidth="1"/>
    <col min="44" max="44" width="12.7109375" style="16" bestFit="1" customWidth="1"/>
    <col min="45" max="45" width="8.42578125" style="16" bestFit="1" customWidth="1"/>
    <col min="46" max="46" width="6" style="16" bestFit="1" customWidth="1"/>
    <col min="47" max="47" width="6.7109375" style="16" bestFit="1" customWidth="1"/>
    <col min="48" max="48" width="9.28515625" style="16"/>
    <col min="49" max="49" width="9.42578125" style="16" bestFit="1" customWidth="1"/>
    <col min="50" max="50" width="12" style="16" bestFit="1" customWidth="1"/>
    <col min="51" max="51" width="11.28515625" style="16" bestFit="1" customWidth="1"/>
    <col min="52" max="52" width="9.28515625" style="16"/>
    <col min="53" max="53" width="11.5703125" style="16" bestFit="1" customWidth="1"/>
    <col min="54" max="54" width="9.42578125" style="16" bestFit="1" customWidth="1"/>
    <col min="55" max="16384" width="9.28515625" style="16"/>
  </cols>
  <sheetData>
    <row r="1" spans="1:36" x14ac:dyDescent="0.25">
      <c r="A1" s="635" t="s">
        <v>0</v>
      </c>
      <c r="B1" s="635"/>
      <c r="C1" s="71" t="s">
        <v>280</v>
      </c>
    </row>
    <row r="2" spans="1:36" ht="8.25" customHeight="1" thickBot="1" x14ac:dyDescent="0.3"/>
    <row r="3" spans="1:36" ht="15.75" thickBot="1" x14ac:dyDescent="0.3">
      <c r="A3" s="636" t="s">
        <v>327</v>
      </c>
      <c r="B3" s="637"/>
      <c r="C3" s="637"/>
      <c r="D3" s="637"/>
      <c r="E3" s="637"/>
      <c r="F3" s="638"/>
      <c r="G3" s="638"/>
      <c r="H3" s="638"/>
      <c r="I3" s="639"/>
      <c r="J3" s="640">
        <v>45334</v>
      </c>
      <c r="K3" s="641"/>
      <c r="L3" s="641"/>
      <c r="M3" s="641"/>
      <c r="N3" s="641"/>
      <c r="O3" s="642"/>
      <c r="P3" s="642"/>
      <c r="Q3" s="642"/>
      <c r="R3" s="643"/>
      <c r="S3" s="644">
        <f>J3+1</f>
        <v>45335</v>
      </c>
      <c r="T3" s="645"/>
      <c r="U3" s="645"/>
      <c r="V3" s="645"/>
      <c r="W3" s="645"/>
      <c r="X3" s="646"/>
      <c r="Y3" s="646"/>
      <c r="Z3" s="646"/>
      <c r="AA3" s="647"/>
      <c r="AB3" s="73"/>
      <c r="AC3" s="73"/>
      <c r="AD3" s="73"/>
      <c r="AE3" s="73"/>
      <c r="AF3" s="73"/>
      <c r="AG3" s="73"/>
      <c r="AH3" s="73"/>
      <c r="AI3" s="73"/>
      <c r="AJ3" s="73"/>
    </row>
    <row r="4" spans="1:36" ht="15.75" thickBot="1" x14ac:dyDescent="0.3">
      <c r="A4" s="102" t="s">
        <v>2</v>
      </c>
      <c r="B4" s="103" t="s">
        <v>3</v>
      </c>
      <c r="C4" s="103" t="s">
        <v>35</v>
      </c>
      <c r="D4" s="103" t="s">
        <v>5</v>
      </c>
      <c r="E4" s="103" t="s">
        <v>6</v>
      </c>
      <c r="F4" s="104" t="s">
        <v>7</v>
      </c>
      <c r="G4" s="104" t="s">
        <v>325</v>
      </c>
      <c r="H4" s="104" t="s">
        <v>326</v>
      </c>
      <c r="I4" s="105" t="s">
        <v>10</v>
      </c>
      <c r="J4" s="102" t="s">
        <v>2</v>
      </c>
      <c r="K4" s="103" t="s">
        <v>3</v>
      </c>
      <c r="L4" s="103" t="s">
        <v>35</v>
      </c>
      <c r="M4" s="103" t="s">
        <v>5</v>
      </c>
      <c r="N4" s="103" t="s">
        <v>6</v>
      </c>
      <c r="O4" s="104" t="s">
        <v>7</v>
      </c>
      <c r="P4" s="104" t="s">
        <v>325</v>
      </c>
      <c r="Q4" s="104" t="s">
        <v>326</v>
      </c>
      <c r="R4" s="105" t="s">
        <v>10</v>
      </c>
      <c r="S4" s="102" t="s">
        <v>2</v>
      </c>
      <c r="T4" s="103" t="s">
        <v>3</v>
      </c>
      <c r="U4" s="103" t="s">
        <v>35</v>
      </c>
      <c r="V4" s="103" t="s">
        <v>5</v>
      </c>
      <c r="W4" s="103" t="s">
        <v>6</v>
      </c>
      <c r="X4" s="104" t="s">
        <v>7</v>
      </c>
      <c r="Y4" s="104" t="s">
        <v>325</v>
      </c>
      <c r="Z4" s="104" t="s">
        <v>326</v>
      </c>
      <c r="AA4" s="105" t="s">
        <v>10</v>
      </c>
      <c r="AB4" s="73"/>
      <c r="AC4" s="73"/>
      <c r="AD4" s="73"/>
      <c r="AE4" s="73"/>
      <c r="AF4" s="73"/>
      <c r="AG4" s="73"/>
      <c r="AH4" s="73"/>
      <c r="AI4" s="73"/>
      <c r="AJ4" s="73"/>
    </row>
    <row r="5" spans="1:36" x14ac:dyDescent="0.25">
      <c r="A5" s="106"/>
      <c r="B5" s="48"/>
      <c r="C5" s="12"/>
      <c r="D5" s="12"/>
      <c r="E5" s="12"/>
      <c r="F5" s="13"/>
      <c r="G5" s="56"/>
      <c r="H5" s="13"/>
      <c r="I5" s="49"/>
      <c r="J5" s="106" t="s">
        <v>19</v>
      </c>
      <c r="K5" s="69">
        <v>23280</v>
      </c>
      <c r="L5" s="12">
        <v>15504</v>
      </c>
      <c r="M5" s="12"/>
      <c r="N5" s="12" t="s">
        <v>328</v>
      </c>
      <c r="O5" s="15">
        <v>45334</v>
      </c>
      <c r="P5" s="34"/>
      <c r="Q5" s="34"/>
      <c r="R5" s="49"/>
      <c r="S5" s="106" t="s">
        <v>19</v>
      </c>
      <c r="T5" s="12">
        <v>23296</v>
      </c>
      <c r="U5" s="12">
        <v>15534</v>
      </c>
      <c r="V5" s="12"/>
      <c r="W5" s="14" t="s">
        <v>328</v>
      </c>
      <c r="X5" s="15">
        <v>45335</v>
      </c>
      <c r="Y5" s="41"/>
      <c r="Z5" s="34"/>
      <c r="AA5" s="49"/>
      <c r="AB5" s="73"/>
      <c r="AC5" s="73"/>
      <c r="AD5" s="73"/>
      <c r="AE5" s="73"/>
      <c r="AF5" s="73"/>
      <c r="AG5" s="73"/>
      <c r="AH5" s="73"/>
      <c r="AI5" s="73"/>
      <c r="AJ5" s="73"/>
    </row>
    <row r="6" spans="1:36" x14ac:dyDescent="0.25">
      <c r="A6" s="100"/>
      <c r="B6" s="14"/>
      <c r="C6" s="14"/>
      <c r="D6" s="14"/>
      <c r="E6" s="14"/>
      <c r="F6" s="15"/>
      <c r="G6" s="55"/>
      <c r="H6" s="15"/>
      <c r="I6" s="50"/>
      <c r="J6" s="100" t="s">
        <v>19</v>
      </c>
      <c r="K6" s="14">
        <v>23281</v>
      </c>
      <c r="L6" s="14">
        <v>15515</v>
      </c>
      <c r="M6" s="14"/>
      <c r="N6" s="14" t="s">
        <v>328</v>
      </c>
      <c r="O6" s="15">
        <v>45334</v>
      </c>
      <c r="P6" s="15"/>
      <c r="Q6" s="15"/>
      <c r="R6" s="50"/>
      <c r="S6" s="100" t="s">
        <v>19</v>
      </c>
      <c r="T6" s="14">
        <v>23297</v>
      </c>
      <c r="U6" s="5">
        <v>15535</v>
      </c>
      <c r="V6" s="14"/>
      <c r="W6" s="14" t="s">
        <v>328</v>
      </c>
      <c r="X6" s="15">
        <v>45335</v>
      </c>
      <c r="Y6" s="40"/>
      <c r="Z6" s="15"/>
      <c r="AA6" s="50"/>
      <c r="AB6" s="73"/>
      <c r="AC6" s="73"/>
      <c r="AD6" s="73"/>
      <c r="AE6" s="73"/>
      <c r="AF6" s="73"/>
      <c r="AG6" s="73"/>
      <c r="AH6" s="73"/>
      <c r="AI6" s="73"/>
      <c r="AJ6" s="73"/>
    </row>
    <row r="7" spans="1:36" x14ac:dyDescent="0.25">
      <c r="A7" s="100"/>
      <c r="B7" s="35"/>
      <c r="C7" s="35"/>
      <c r="D7" s="35"/>
      <c r="E7" s="35"/>
      <c r="F7" s="36"/>
      <c r="G7" s="57"/>
      <c r="H7" s="36"/>
      <c r="I7" s="54"/>
      <c r="J7" s="100" t="s">
        <v>19</v>
      </c>
      <c r="K7" s="14">
        <v>23282</v>
      </c>
      <c r="L7" s="14">
        <v>15526</v>
      </c>
      <c r="M7" s="14"/>
      <c r="N7" s="14" t="s">
        <v>328</v>
      </c>
      <c r="O7" s="15">
        <v>45334</v>
      </c>
      <c r="P7" s="15"/>
      <c r="Q7" s="15"/>
      <c r="R7" s="50"/>
      <c r="S7" s="100" t="s">
        <v>19</v>
      </c>
      <c r="T7" s="14">
        <v>23298</v>
      </c>
      <c r="U7" s="14">
        <v>15536</v>
      </c>
      <c r="V7" s="14"/>
      <c r="W7" s="14" t="s">
        <v>328</v>
      </c>
      <c r="X7" s="15">
        <v>45335</v>
      </c>
      <c r="Y7" s="40"/>
      <c r="Z7" s="15"/>
      <c r="AA7" s="50"/>
      <c r="AB7" s="73"/>
      <c r="AC7" s="73"/>
      <c r="AD7" s="73"/>
      <c r="AE7" s="73"/>
      <c r="AF7" s="73"/>
      <c r="AG7" s="73"/>
      <c r="AH7" s="73"/>
      <c r="AI7" s="73"/>
      <c r="AJ7" s="73"/>
    </row>
    <row r="8" spans="1:36" x14ac:dyDescent="0.25">
      <c r="A8" s="100"/>
      <c r="B8" s="35"/>
      <c r="C8" s="35"/>
      <c r="D8" s="35"/>
      <c r="E8" s="35"/>
      <c r="F8" s="36"/>
      <c r="G8" s="57"/>
      <c r="H8" s="36"/>
      <c r="I8" s="54"/>
      <c r="J8" s="100" t="s">
        <v>19</v>
      </c>
      <c r="K8" s="14">
        <v>23283</v>
      </c>
      <c r="L8" s="14">
        <v>15527</v>
      </c>
      <c r="M8" s="14"/>
      <c r="N8" s="14" t="s">
        <v>329</v>
      </c>
      <c r="O8" s="15">
        <v>45334</v>
      </c>
      <c r="P8" s="40"/>
      <c r="Q8" s="15"/>
      <c r="R8" s="50"/>
      <c r="S8" s="100" t="s">
        <v>19</v>
      </c>
      <c r="T8" s="14">
        <v>23299</v>
      </c>
      <c r="U8" s="14">
        <v>15537</v>
      </c>
      <c r="V8" s="14"/>
      <c r="W8" s="14" t="s">
        <v>329</v>
      </c>
      <c r="X8" s="15">
        <v>45335</v>
      </c>
      <c r="Y8" s="40"/>
      <c r="Z8" s="15"/>
      <c r="AA8" s="50"/>
      <c r="AB8" s="73"/>
      <c r="AC8" s="73"/>
      <c r="AD8" s="73"/>
      <c r="AE8" s="73"/>
      <c r="AF8" s="73"/>
      <c r="AG8" s="73"/>
      <c r="AH8" s="73"/>
      <c r="AI8" s="73"/>
      <c r="AJ8" s="73"/>
    </row>
    <row r="9" spans="1:36" ht="15.75" thickBot="1" x14ac:dyDescent="0.3">
      <c r="A9" s="100"/>
      <c r="B9" s="14"/>
      <c r="C9" s="14"/>
      <c r="D9" s="14"/>
      <c r="E9" s="14"/>
      <c r="F9" s="15"/>
      <c r="G9" s="55"/>
      <c r="H9" s="15"/>
      <c r="I9" s="50"/>
      <c r="J9" s="100" t="s">
        <v>19</v>
      </c>
      <c r="K9" s="14">
        <v>23284</v>
      </c>
      <c r="L9" s="14">
        <v>15528</v>
      </c>
      <c r="M9" s="14"/>
      <c r="N9" s="14" t="s">
        <v>329</v>
      </c>
      <c r="O9" s="15">
        <v>45334</v>
      </c>
      <c r="P9" s="40"/>
      <c r="Q9" s="15"/>
      <c r="R9" s="50"/>
      <c r="S9" s="100" t="s">
        <v>19</v>
      </c>
      <c r="T9" s="14">
        <v>23300</v>
      </c>
      <c r="U9" s="14">
        <v>15538</v>
      </c>
      <c r="V9" s="14"/>
      <c r="W9" s="14" t="s">
        <v>329</v>
      </c>
      <c r="X9" s="15">
        <v>45335</v>
      </c>
      <c r="Y9" s="40"/>
      <c r="Z9" s="15"/>
      <c r="AA9" s="50"/>
      <c r="AB9" s="73"/>
      <c r="AC9" s="73"/>
      <c r="AD9" s="73"/>
      <c r="AE9" s="73"/>
      <c r="AF9" s="73"/>
      <c r="AG9" s="73"/>
      <c r="AH9" s="73"/>
      <c r="AI9" s="73"/>
      <c r="AJ9" s="73"/>
    </row>
    <row r="10" spans="1:36" ht="15.75" thickBot="1" x14ac:dyDescent="0.3">
      <c r="A10" s="648">
        <f>S29+1</f>
        <v>45339</v>
      </c>
      <c r="B10" s="649"/>
      <c r="C10" s="649"/>
      <c r="D10" s="649"/>
      <c r="E10" s="649"/>
      <c r="F10" s="650"/>
      <c r="G10" s="650"/>
      <c r="H10" s="650"/>
      <c r="I10" s="651"/>
      <c r="J10" s="100" t="s">
        <v>19</v>
      </c>
      <c r="K10" s="14">
        <v>23285</v>
      </c>
      <c r="L10" s="14">
        <v>15530</v>
      </c>
      <c r="M10" s="14"/>
      <c r="N10" s="14" t="s">
        <v>329</v>
      </c>
      <c r="O10" s="15">
        <v>45334</v>
      </c>
      <c r="P10" s="40"/>
      <c r="Q10" s="15"/>
      <c r="R10" s="50"/>
      <c r="S10" s="100" t="s">
        <v>19</v>
      </c>
      <c r="T10" s="14">
        <v>23301</v>
      </c>
      <c r="U10" s="14">
        <v>15539</v>
      </c>
      <c r="V10" s="14"/>
      <c r="W10" s="14" t="s">
        <v>329</v>
      </c>
      <c r="X10" s="15">
        <v>45335</v>
      </c>
      <c r="Y10" s="40"/>
      <c r="Z10" s="15"/>
      <c r="AA10" s="50"/>
      <c r="AB10" s="73"/>
      <c r="AC10" s="73"/>
      <c r="AD10" s="73"/>
      <c r="AE10" s="73"/>
      <c r="AF10" s="73"/>
      <c r="AG10" s="73"/>
      <c r="AH10" s="73"/>
      <c r="AI10" s="73"/>
      <c r="AJ10" s="73"/>
    </row>
    <row r="11" spans="1:36" ht="15.75" thickBot="1" x14ac:dyDescent="0.3">
      <c r="A11" s="102" t="s">
        <v>2</v>
      </c>
      <c r="B11" s="103" t="s">
        <v>3</v>
      </c>
      <c r="C11" s="103" t="s">
        <v>35</v>
      </c>
      <c r="D11" s="103" t="s">
        <v>5</v>
      </c>
      <c r="E11" s="103" t="s">
        <v>6</v>
      </c>
      <c r="F11" s="104" t="s">
        <v>7</v>
      </c>
      <c r="G11" s="104" t="s">
        <v>325</v>
      </c>
      <c r="H11" s="104" t="s">
        <v>326</v>
      </c>
      <c r="I11" s="105" t="s">
        <v>10</v>
      </c>
      <c r="J11" s="100" t="s">
        <v>19</v>
      </c>
      <c r="K11" s="14">
        <v>23286</v>
      </c>
      <c r="L11" s="14">
        <v>15531</v>
      </c>
      <c r="M11" s="14"/>
      <c r="N11" s="14" t="s">
        <v>330</v>
      </c>
      <c r="O11" s="15">
        <v>45334</v>
      </c>
      <c r="P11" s="40"/>
      <c r="Q11" s="15"/>
      <c r="R11" s="50"/>
      <c r="S11" s="100" t="s">
        <v>19</v>
      </c>
      <c r="T11" s="14">
        <v>23302</v>
      </c>
      <c r="U11" s="14">
        <v>15540</v>
      </c>
      <c r="V11" s="14"/>
      <c r="W11" s="14" t="s">
        <v>330</v>
      </c>
      <c r="X11" s="15">
        <v>45335</v>
      </c>
      <c r="Y11" s="40"/>
      <c r="Z11" s="15"/>
      <c r="AA11" s="50"/>
      <c r="AB11" s="73"/>
      <c r="AC11" s="73"/>
      <c r="AD11" s="73"/>
      <c r="AE11" s="73"/>
      <c r="AF11" s="73"/>
      <c r="AG11" s="73"/>
      <c r="AH11" s="73"/>
      <c r="AI11" s="73"/>
      <c r="AJ11" s="73"/>
    </row>
    <row r="12" spans="1:36" x14ac:dyDescent="0.25">
      <c r="A12" s="106" t="s">
        <v>19</v>
      </c>
      <c r="B12" s="14">
        <v>23357</v>
      </c>
      <c r="C12" s="14">
        <v>15513</v>
      </c>
      <c r="D12" s="14" t="s">
        <v>330</v>
      </c>
      <c r="E12" s="14"/>
      <c r="F12" s="21">
        <v>45339</v>
      </c>
      <c r="G12" s="40"/>
      <c r="H12" s="15"/>
      <c r="I12" s="55"/>
      <c r="J12" s="100" t="s">
        <v>19</v>
      </c>
      <c r="K12" s="14">
        <v>23287</v>
      </c>
      <c r="L12" s="14">
        <v>15532</v>
      </c>
      <c r="M12" s="14"/>
      <c r="N12" s="14" t="s">
        <v>331</v>
      </c>
      <c r="O12" s="15">
        <v>45334</v>
      </c>
      <c r="P12" s="40"/>
      <c r="Q12" s="15"/>
      <c r="R12" s="50"/>
      <c r="S12" s="100" t="s">
        <v>19</v>
      </c>
      <c r="T12" s="14">
        <v>23303</v>
      </c>
      <c r="U12" s="14">
        <v>15542</v>
      </c>
      <c r="V12" s="14"/>
      <c r="W12" s="14" t="s">
        <v>331</v>
      </c>
      <c r="X12" s="15">
        <v>45335</v>
      </c>
      <c r="Y12" s="40"/>
      <c r="Z12" s="15"/>
      <c r="AA12" s="50"/>
      <c r="AB12" s="73"/>
      <c r="AC12" s="73"/>
      <c r="AD12" s="73"/>
      <c r="AE12" s="73"/>
      <c r="AF12" s="73"/>
      <c r="AG12" s="73"/>
      <c r="AH12" s="73"/>
      <c r="AI12" s="73"/>
      <c r="AJ12" s="73"/>
    </row>
    <row r="13" spans="1:36" x14ac:dyDescent="0.25">
      <c r="A13" s="100" t="s">
        <v>19</v>
      </c>
      <c r="B13" s="14">
        <v>23358</v>
      </c>
      <c r="C13" s="14">
        <v>15514</v>
      </c>
      <c r="D13" s="14" t="s">
        <v>330</v>
      </c>
      <c r="E13" s="14"/>
      <c r="F13" s="21">
        <v>45339</v>
      </c>
      <c r="G13" s="40"/>
      <c r="H13" s="15"/>
      <c r="I13" s="55"/>
      <c r="J13" s="100" t="s">
        <v>19</v>
      </c>
      <c r="K13" s="14">
        <v>23288</v>
      </c>
      <c r="L13" s="14">
        <v>15533</v>
      </c>
      <c r="M13" s="14"/>
      <c r="N13" s="14" t="s">
        <v>332</v>
      </c>
      <c r="O13" s="15">
        <v>45334</v>
      </c>
      <c r="P13" s="40"/>
      <c r="Q13" s="15"/>
      <c r="R13" s="50"/>
      <c r="S13" s="100" t="s">
        <v>19</v>
      </c>
      <c r="T13" s="14">
        <v>23304</v>
      </c>
      <c r="U13" s="14">
        <v>15543</v>
      </c>
      <c r="V13" s="14"/>
      <c r="W13" s="14" t="s">
        <v>333</v>
      </c>
      <c r="X13" s="15">
        <v>45335</v>
      </c>
      <c r="Y13" s="40"/>
      <c r="Z13" s="15"/>
      <c r="AA13" s="50"/>
      <c r="AB13" s="73"/>
      <c r="AC13" s="73"/>
      <c r="AD13" s="73"/>
      <c r="AE13" s="73"/>
      <c r="AF13" s="73"/>
      <c r="AG13" s="73"/>
      <c r="AH13" s="73"/>
      <c r="AI13" s="73"/>
      <c r="AJ13" s="73"/>
    </row>
    <row r="14" spans="1:36" x14ac:dyDescent="0.25">
      <c r="A14" s="100" t="s">
        <v>19</v>
      </c>
      <c r="B14" s="14">
        <v>23359</v>
      </c>
      <c r="C14" s="14">
        <v>15516</v>
      </c>
      <c r="D14" s="14" t="s">
        <v>331</v>
      </c>
      <c r="E14" s="14"/>
      <c r="F14" s="21">
        <v>45339</v>
      </c>
      <c r="G14" s="40"/>
      <c r="H14" s="15"/>
      <c r="I14" s="55"/>
      <c r="J14" s="100" t="s">
        <v>19</v>
      </c>
      <c r="K14" s="14">
        <v>23289</v>
      </c>
      <c r="L14" s="5">
        <v>15541</v>
      </c>
      <c r="M14" s="14"/>
      <c r="N14" s="14" t="s">
        <v>332</v>
      </c>
      <c r="O14" s="15">
        <v>45334</v>
      </c>
      <c r="P14" s="40"/>
      <c r="Q14" s="15"/>
      <c r="R14" s="50"/>
      <c r="S14" s="100" t="s">
        <v>19</v>
      </c>
      <c r="T14" s="14">
        <v>23305</v>
      </c>
      <c r="U14" s="14">
        <v>15544</v>
      </c>
      <c r="V14" s="14"/>
      <c r="W14" s="14" t="s">
        <v>333</v>
      </c>
      <c r="X14" s="15">
        <v>45335</v>
      </c>
      <c r="Y14" s="40"/>
      <c r="Z14" s="15"/>
      <c r="AA14" s="50"/>
      <c r="AB14" s="73"/>
      <c r="AC14" s="73"/>
      <c r="AD14" s="73"/>
      <c r="AE14" s="73"/>
      <c r="AF14" s="73"/>
      <c r="AG14" s="73"/>
      <c r="AH14" s="73"/>
      <c r="AI14" s="73"/>
      <c r="AJ14" s="73"/>
    </row>
    <row r="15" spans="1:36" x14ac:dyDescent="0.25">
      <c r="A15" s="100" t="s">
        <v>19</v>
      </c>
      <c r="B15" s="14">
        <v>23360</v>
      </c>
      <c r="C15" s="14">
        <v>15517</v>
      </c>
      <c r="D15" s="14" t="s">
        <v>331</v>
      </c>
      <c r="E15" s="14"/>
      <c r="F15" s="21">
        <v>45339</v>
      </c>
      <c r="G15" s="15"/>
      <c r="H15" s="15"/>
      <c r="I15" s="55"/>
      <c r="J15" s="100" t="s">
        <v>19</v>
      </c>
      <c r="K15" s="14">
        <v>23290</v>
      </c>
      <c r="L15" s="14">
        <v>15552</v>
      </c>
      <c r="M15" s="14"/>
      <c r="N15" s="14" t="s">
        <v>332</v>
      </c>
      <c r="O15" s="15">
        <v>45334</v>
      </c>
      <c r="P15" s="40"/>
      <c r="Q15" s="15"/>
      <c r="R15" s="50"/>
      <c r="S15" s="100" t="s">
        <v>19</v>
      </c>
      <c r="T15" s="14">
        <v>23306</v>
      </c>
      <c r="U15" s="14">
        <v>15545</v>
      </c>
      <c r="V15" s="14"/>
      <c r="W15" s="14" t="s">
        <v>333</v>
      </c>
      <c r="X15" s="15">
        <v>45335</v>
      </c>
      <c r="Y15" s="40"/>
      <c r="Z15" s="15"/>
      <c r="AA15" s="50"/>
      <c r="AB15" s="73"/>
      <c r="AC15" s="73"/>
      <c r="AD15" s="73"/>
      <c r="AE15" s="73"/>
      <c r="AF15" s="73"/>
      <c r="AG15" s="73"/>
      <c r="AH15" s="73"/>
      <c r="AI15" s="73"/>
      <c r="AJ15" s="73"/>
    </row>
    <row r="16" spans="1:36" x14ac:dyDescent="0.25">
      <c r="A16" s="100" t="s">
        <v>19</v>
      </c>
      <c r="B16" s="14">
        <v>23361</v>
      </c>
      <c r="C16" s="14">
        <v>15518</v>
      </c>
      <c r="D16" s="14" t="s">
        <v>115</v>
      </c>
      <c r="E16" s="14"/>
      <c r="F16" s="21">
        <v>45339</v>
      </c>
      <c r="G16" s="15"/>
      <c r="H16" s="15"/>
      <c r="I16" s="55"/>
      <c r="J16" s="100" t="s">
        <v>19</v>
      </c>
      <c r="K16" s="14">
        <v>23291</v>
      </c>
      <c r="L16" s="14">
        <v>15563</v>
      </c>
      <c r="M16" s="14"/>
      <c r="N16" s="14" t="s">
        <v>332</v>
      </c>
      <c r="O16" s="15">
        <v>45334</v>
      </c>
      <c r="P16" s="40"/>
      <c r="Q16" s="15"/>
      <c r="R16" s="50"/>
      <c r="S16" s="100" t="s">
        <v>19</v>
      </c>
      <c r="T16" s="14">
        <v>23307</v>
      </c>
      <c r="U16" s="14">
        <v>15546</v>
      </c>
      <c r="V16" s="14"/>
      <c r="W16" s="14" t="s">
        <v>333</v>
      </c>
      <c r="X16" s="15">
        <v>45335</v>
      </c>
      <c r="Y16" s="15"/>
      <c r="Z16" s="15"/>
      <c r="AA16" s="50"/>
      <c r="AB16" s="73"/>
      <c r="AC16" s="73"/>
      <c r="AD16" s="73"/>
      <c r="AE16" s="73"/>
      <c r="AF16" s="73"/>
      <c r="AG16" s="73"/>
      <c r="AH16" s="73"/>
      <c r="AI16" s="73"/>
      <c r="AJ16" s="73"/>
    </row>
    <row r="17" spans="1:43" x14ac:dyDescent="0.25">
      <c r="A17" s="100" t="s">
        <v>19</v>
      </c>
      <c r="B17" s="14">
        <v>23362</v>
      </c>
      <c r="C17" s="14">
        <v>15519</v>
      </c>
      <c r="D17" s="14" t="s">
        <v>115</v>
      </c>
      <c r="E17" s="14"/>
      <c r="F17" s="21">
        <v>45339</v>
      </c>
      <c r="G17" s="15"/>
      <c r="H17" s="15"/>
      <c r="I17" s="55"/>
      <c r="J17" s="100" t="s">
        <v>20</v>
      </c>
      <c r="K17" s="14">
        <v>23292</v>
      </c>
      <c r="L17" s="14">
        <v>15469</v>
      </c>
      <c r="M17" s="14"/>
      <c r="N17" s="14" t="s">
        <v>329</v>
      </c>
      <c r="O17" s="15">
        <v>45334</v>
      </c>
      <c r="P17" s="40"/>
      <c r="Q17" s="15"/>
      <c r="R17" s="50"/>
      <c r="S17" s="100" t="s">
        <v>20</v>
      </c>
      <c r="T17" s="14">
        <v>23308</v>
      </c>
      <c r="U17" s="14">
        <v>15472</v>
      </c>
      <c r="V17" s="14"/>
      <c r="W17" s="14" t="s">
        <v>329</v>
      </c>
      <c r="X17" s="15">
        <v>45335</v>
      </c>
      <c r="Y17" s="15"/>
      <c r="Z17" s="15"/>
      <c r="AA17" s="50"/>
      <c r="AB17" s="73"/>
      <c r="AC17" s="73"/>
      <c r="AD17" s="73"/>
      <c r="AE17" s="73"/>
      <c r="AF17" s="73"/>
      <c r="AG17" s="73"/>
      <c r="AH17" s="73"/>
      <c r="AI17" s="73"/>
      <c r="AJ17" s="73"/>
    </row>
    <row r="18" spans="1:43" x14ac:dyDescent="0.25">
      <c r="A18" s="100" t="s">
        <v>22</v>
      </c>
      <c r="B18" s="14">
        <v>23363</v>
      </c>
      <c r="C18" s="5">
        <v>15489</v>
      </c>
      <c r="D18" s="14">
        <v>4500015551</v>
      </c>
      <c r="E18" s="14"/>
      <c r="F18" s="21">
        <v>45339</v>
      </c>
      <c r="G18" s="15"/>
      <c r="H18" s="15"/>
      <c r="I18" s="55"/>
      <c r="J18" s="100" t="s">
        <v>20</v>
      </c>
      <c r="K18" s="14">
        <v>23293</v>
      </c>
      <c r="L18" s="5">
        <v>15471</v>
      </c>
      <c r="M18" s="14"/>
      <c r="N18" s="14" t="s">
        <v>329</v>
      </c>
      <c r="O18" s="15">
        <v>45334</v>
      </c>
      <c r="P18" s="40"/>
      <c r="Q18" s="15"/>
      <c r="R18" s="51"/>
      <c r="S18" s="100" t="s">
        <v>20</v>
      </c>
      <c r="T18" s="14">
        <v>23309</v>
      </c>
      <c r="U18" s="14">
        <v>15473</v>
      </c>
      <c r="V18" s="14"/>
      <c r="W18" s="14" t="s">
        <v>332</v>
      </c>
      <c r="X18" s="15">
        <v>45335</v>
      </c>
      <c r="Y18" s="15"/>
      <c r="Z18" s="15"/>
      <c r="AA18" s="50"/>
      <c r="AB18" s="73"/>
      <c r="AC18" s="73"/>
      <c r="AD18" s="73"/>
      <c r="AE18" s="73"/>
      <c r="AF18" s="73"/>
      <c r="AG18" s="73"/>
      <c r="AH18" s="73"/>
      <c r="AI18" s="73"/>
      <c r="AJ18" s="73"/>
    </row>
    <row r="19" spans="1:43" x14ac:dyDescent="0.25">
      <c r="A19" s="100" t="s">
        <v>22</v>
      </c>
      <c r="B19" s="14">
        <v>23364</v>
      </c>
      <c r="C19" s="5">
        <v>15490</v>
      </c>
      <c r="D19" s="14">
        <v>4500015552</v>
      </c>
      <c r="E19" s="14"/>
      <c r="F19" s="21">
        <v>45339</v>
      </c>
      <c r="G19" s="15"/>
      <c r="H19" s="15"/>
      <c r="I19" s="55"/>
      <c r="J19" s="119" t="s">
        <v>22</v>
      </c>
      <c r="K19" s="14">
        <v>23294</v>
      </c>
      <c r="L19" s="14">
        <v>15479</v>
      </c>
      <c r="M19" s="14">
        <v>4500015539</v>
      </c>
      <c r="N19" s="14"/>
      <c r="O19" s="15">
        <v>45334</v>
      </c>
      <c r="P19" s="40"/>
      <c r="Q19" s="15"/>
      <c r="R19" s="50"/>
      <c r="S19" s="100" t="s">
        <v>20</v>
      </c>
      <c r="T19" s="14">
        <v>23310</v>
      </c>
      <c r="U19" s="14">
        <v>15474</v>
      </c>
      <c r="V19" s="14"/>
      <c r="W19" s="14" t="s">
        <v>332</v>
      </c>
      <c r="X19" s="15">
        <v>45335</v>
      </c>
      <c r="Y19" s="40"/>
      <c r="Z19" s="15"/>
      <c r="AA19" s="50"/>
      <c r="AB19" s="73"/>
      <c r="AC19" s="73"/>
      <c r="AD19" s="73"/>
      <c r="AE19" s="73"/>
      <c r="AF19" s="73"/>
      <c r="AG19" s="73"/>
      <c r="AH19" s="73"/>
      <c r="AI19" s="73"/>
      <c r="AJ19" s="73"/>
    </row>
    <row r="20" spans="1:43" x14ac:dyDescent="0.25">
      <c r="A20" s="100" t="s">
        <v>22</v>
      </c>
      <c r="B20" s="14">
        <v>23365</v>
      </c>
      <c r="C20" s="5">
        <v>15491</v>
      </c>
      <c r="D20" s="14">
        <v>4500015553</v>
      </c>
      <c r="E20" s="14"/>
      <c r="F20" s="21">
        <v>45339</v>
      </c>
      <c r="G20" s="15"/>
      <c r="H20" s="15"/>
      <c r="I20" s="55"/>
      <c r="J20" s="119" t="s">
        <v>22</v>
      </c>
      <c r="K20" s="14">
        <v>23295</v>
      </c>
      <c r="L20" s="10">
        <v>15480</v>
      </c>
      <c r="M20" s="14">
        <v>4500015540</v>
      </c>
      <c r="N20" s="14"/>
      <c r="O20" s="15">
        <v>45334</v>
      </c>
      <c r="P20" s="40"/>
      <c r="Q20" s="15"/>
      <c r="R20" s="51"/>
      <c r="S20" s="119" t="s">
        <v>22</v>
      </c>
      <c r="T20" s="14">
        <v>23311</v>
      </c>
      <c r="U20" s="10">
        <v>15481</v>
      </c>
      <c r="V20" s="14">
        <v>4500015541</v>
      </c>
      <c r="W20" s="14"/>
      <c r="X20" s="15">
        <v>45335</v>
      </c>
      <c r="Y20" s="40"/>
      <c r="Z20" s="15"/>
      <c r="AA20" s="50"/>
      <c r="AB20" s="73"/>
      <c r="AC20" s="73"/>
      <c r="AD20" s="73"/>
      <c r="AE20" s="73"/>
      <c r="AF20" s="73"/>
      <c r="AG20" s="73"/>
      <c r="AH20" s="73"/>
      <c r="AI20" s="73"/>
      <c r="AJ20" s="73"/>
    </row>
    <row r="21" spans="1:43" x14ac:dyDescent="0.25">
      <c r="A21" s="74"/>
      <c r="B21" s="14"/>
      <c r="C21" s="14"/>
      <c r="D21" s="14"/>
      <c r="E21" s="14"/>
      <c r="F21" s="21"/>
      <c r="G21" s="15"/>
      <c r="H21" s="15"/>
      <c r="I21" s="55"/>
      <c r="J21" s="119"/>
      <c r="K21" s="14"/>
      <c r="L21" s="10"/>
      <c r="M21" s="14"/>
      <c r="N21" s="14"/>
      <c r="O21" s="15"/>
      <c r="P21" s="40"/>
      <c r="Q21" s="15"/>
      <c r="R21" s="50"/>
      <c r="S21" s="119" t="s">
        <v>22</v>
      </c>
      <c r="T21" s="14">
        <v>23312</v>
      </c>
      <c r="U21" s="10">
        <v>15482</v>
      </c>
      <c r="V21" s="14">
        <v>4500015544</v>
      </c>
      <c r="W21" s="14"/>
      <c r="X21" s="15">
        <v>45335</v>
      </c>
      <c r="Y21" s="40"/>
      <c r="Z21" s="15"/>
      <c r="AA21" s="50"/>
      <c r="AB21" s="73"/>
      <c r="AC21" s="73"/>
      <c r="AD21" s="73"/>
      <c r="AE21" s="73"/>
      <c r="AF21" s="73"/>
      <c r="AG21" s="73"/>
      <c r="AH21" s="73"/>
      <c r="AI21" s="73"/>
      <c r="AJ21" s="73"/>
    </row>
    <row r="22" spans="1:43" x14ac:dyDescent="0.25">
      <c r="A22" s="74"/>
      <c r="B22" s="14"/>
      <c r="C22" s="14"/>
      <c r="D22" s="14"/>
      <c r="E22" s="14"/>
      <c r="F22" s="21"/>
      <c r="G22" s="15"/>
      <c r="H22" s="15"/>
      <c r="I22" s="55"/>
      <c r="J22" s="119"/>
      <c r="K22" s="69"/>
      <c r="L22" s="111"/>
      <c r="M22" s="69"/>
      <c r="N22" s="69"/>
      <c r="O22" s="15"/>
      <c r="P22" s="41"/>
      <c r="Q22" s="34"/>
      <c r="R22" s="70"/>
      <c r="S22" s="119"/>
      <c r="T22" s="14"/>
      <c r="U22" s="10"/>
      <c r="V22" s="14"/>
      <c r="W22" s="14"/>
      <c r="X22" s="15"/>
      <c r="Y22" s="40"/>
      <c r="Z22" s="15"/>
      <c r="AA22" s="50"/>
      <c r="AB22" s="73"/>
      <c r="AC22" s="73"/>
      <c r="AD22" s="73"/>
      <c r="AE22" s="73"/>
      <c r="AF22" s="73"/>
      <c r="AG22" s="73"/>
      <c r="AH22" s="73"/>
      <c r="AI22" s="73"/>
      <c r="AJ22" s="73"/>
    </row>
    <row r="23" spans="1:43" x14ac:dyDescent="0.25">
      <c r="A23" s="74"/>
      <c r="B23" s="14"/>
      <c r="C23" s="14"/>
      <c r="D23" s="14"/>
      <c r="E23" s="14"/>
      <c r="F23" s="21"/>
      <c r="G23" s="15"/>
      <c r="H23" s="15"/>
      <c r="I23" s="55"/>
      <c r="J23" s="101"/>
      <c r="K23" s="69"/>
      <c r="L23" s="111"/>
      <c r="M23" s="69"/>
      <c r="N23" s="69"/>
      <c r="O23" s="34"/>
      <c r="P23" s="41"/>
      <c r="Q23" s="34"/>
      <c r="R23" s="70"/>
      <c r="S23" s="100"/>
      <c r="T23" s="5"/>
      <c r="U23" s="10"/>
      <c r="V23" s="14"/>
      <c r="W23" s="14"/>
      <c r="X23" s="15"/>
      <c r="Y23" s="15"/>
      <c r="Z23" s="15"/>
      <c r="AA23" s="50"/>
      <c r="AB23" s="73"/>
      <c r="AC23" s="73"/>
      <c r="AD23" s="73"/>
      <c r="AE23" s="73"/>
      <c r="AF23" s="73"/>
      <c r="AG23" s="73"/>
      <c r="AH23" s="73"/>
      <c r="AI23" s="73"/>
      <c r="AJ23" s="73"/>
    </row>
    <row r="24" spans="1:43" x14ac:dyDescent="0.25">
      <c r="A24" s="100" t="s">
        <v>18</v>
      </c>
      <c r="B24" s="14">
        <v>300294879</v>
      </c>
      <c r="C24" s="5" t="s">
        <v>243</v>
      </c>
      <c r="D24" s="14" t="s">
        <v>96</v>
      </c>
      <c r="E24" s="14" t="s">
        <v>334</v>
      </c>
      <c r="F24" s="21">
        <v>45339</v>
      </c>
      <c r="G24" s="21" t="s">
        <v>91</v>
      </c>
      <c r="H24" s="15"/>
      <c r="I24" s="55"/>
      <c r="J24" s="120" t="s">
        <v>18</v>
      </c>
      <c r="K24" s="121">
        <v>30029308</v>
      </c>
      <c r="L24" s="121"/>
      <c r="M24" s="122"/>
      <c r="N24" s="122" t="s">
        <v>321</v>
      </c>
      <c r="O24" s="123">
        <v>45334</v>
      </c>
      <c r="P24" s="123"/>
      <c r="Q24" s="123"/>
      <c r="R24" s="124"/>
      <c r="S24" s="100" t="s">
        <v>18</v>
      </c>
      <c r="T24" s="5">
        <v>30029430</v>
      </c>
      <c r="U24" s="10" t="s">
        <v>335</v>
      </c>
      <c r="V24" s="14" t="s">
        <v>96</v>
      </c>
      <c r="W24" s="14" t="s">
        <v>77</v>
      </c>
      <c r="X24" s="15">
        <v>45335</v>
      </c>
      <c r="Y24" s="15" t="s">
        <v>92</v>
      </c>
      <c r="Z24" s="15"/>
      <c r="AA24" s="50"/>
      <c r="AB24" s="73"/>
      <c r="AC24" s="73"/>
      <c r="AD24" s="73"/>
      <c r="AE24" s="73"/>
      <c r="AF24" s="73"/>
      <c r="AG24" s="73"/>
      <c r="AH24" s="73"/>
      <c r="AI24" s="73"/>
      <c r="AJ24" s="73"/>
    </row>
    <row r="25" spans="1:43" x14ac:dyDescent="0.25">
      <c r="A25" s="100" t="s">
        <v>18</v>
      </c>
      <c r="B25" s="14">
        <v>30029481</v>
      </c>
      <c r="C25" s="43" t="s">
        <v>243</v>
      </c>
      <c r="D25" s="14" t="s">
        <v>96</v>
      </c>
      <c r="E25" s="14" t="s">
        <v>336</v>
      </c>
      <c r="F25" s="21">
        <v>45339</v>
      </c>
      <c r="G25" s="21" t="s">
        <v>129</v>
      </c>
      <c r="H25" s="15"/>
      <c r="I25" s="55"/>
      <c r="J25" s="100" t="s">
        <v>18</v>
      </c>
      <c r="K25" s="14"/>
      <c r="L25" s="10"/>
      <c r="M25" s="14"/>
      <c r="N25" s="14"/>
      <c r="O25" s="15">
        <v>45334</v>
      </c>
      <c r="P25" s="15"/>
      <c r="Q25" s="15"/>
      <c r="R25" s="50"/>
      <c r="S25" s="100" t="s">
        <v>18</v>
      </c>
      <c r="T25" s="14"/>
      <c r="U25" s="5"/>
      <c r="V25" s="14"/>
      <c r="W25" s="14"/>
      <c r="X25" s="15">
        <v>45335</v>
      </c>
      <c r="Y25" s="15"/>
      <c r="Z25" s="15"/>
      <c r="AA25" s="50"/>
      <c r="AB25" s="73"/>
      <c r="AC25" s="73"/>
      <c r="AD25" s="73"/>
      <c r="AE25" s="73"/>
      <c r="AF25" s="73"/>
      <c r="AG25" s="73"/>
      <c r="AH25" s="73"/>
      <c r="AI25" s="73"/>
      <c r="AJ25" s="73"/>
    </row>
    <row r="26" spans="1:43" x14ac:dyDescent="0.25">
      <c r="A26" s="74"/>
      <c r="B26" s="14"/>
      <c r="C26" s="5"/>
      <c r="D26" s="14"/>
      <c r="E26" s="14"/>
      <c r="F26" s="21"/>
      <c r="G26" s="15"/>
      <c r="H26" s="15"/>
      <c r="I26" s="55"/>
      <c r="J26" s="100" t="s">
        <v>18</v>
      </c>
      <c r="K26" s="14">
        <v>30029346</v>
      </c>
      <c r="L26" s="5" t="s">
        <v>337</v>
      </c>
      <c r="M26" s="14">
        <v>756070</v>
      </c>
      <c r="N26" s="14" t="s">
        <v>94</v>
      </c>
      <c r="O26" s="15">
        <v>45334</v>
      </c>
      <c r="P26" s="98" t="s">
        <v>338</v>
      </c>
      <c r="Q26" s="15"/>
      <c r="R26" s="50"/>
      <c r="S26" s="100" t="s">
        <v>18</v>
      </c>
      <c r="T26" s="14"/>
      <c r="U26" s="14"/>
      <c r="V26" s="14"/>
      <c r="W26" s="14"/>
      <c r="X26" s="15">
        <v>45335</v>
      </c>
      <c r="Y26" s="15"/>
      <c r="Z26" s="15"/>
      <c r="AA26" s="50"/>
      <c r="AB26" s="73"/>
      <c r="AC26" s="73"/>
      <c r="AD26" s="73"/>
      <c r="AE26" s="73"/>
      <c r="AF26" s="73"/>
      <c r="AG26" s="73"/>
      <c r="AH26" s="73"/>
      <c r="AI26" s="73"/>
      <c r="AJ26" s="73"/>
    </row>
    <row r="27" spans="1:43" ht="15.75" thickBot="1" x14ac:dyDescent="0.3">
      <c r="A27" s="74"/>
      <c r="B27" s="14"/>
      <c r="C27" s="14"/>
      <c r="D27" s="14"/>
      <c r="E27" s="14"/>
      <c r="F27" s="15"/>
      <c r="G27" s="15"/>
      <c r="H27" s="15"/>
      <c r="I27" s="55"/>
      <c r="J27" s="107" t="s">
        <v>18</v>
      </c>
      <c r="K27" s="18">
        <v>30029099</v>
      </c>
      <c r="L27" s="18" t="s">
        <v>339</v>
      </c>
      <c r="M27" s="18">
        <v>756050</v>
      </c>
      <c r="N27" s="18" t="s">
        <v>340</v>
      </c>
      <c r="O27" s="37">
        <v>45334</v>
      </c>
      <c r="P27" s="37" t="s">
        <v>91</v>
      </c>
      <c r="Q27" s="37"/>
      <c r="R27" s="52"/>
      <c r="S27" s="100" t="s">
        <v>18</v>
      </c>
      <c r="T27" s="14">
        <v>30029101</v>
      </c>
      <c r="U27" s="43" t="s">
        <v>339</v>
      </c>
      <c r="V27" s="14">
        <v>756050</v>
      </c>
      <c r="W27" s="14" t="s">
        <v>340</v>
      </c>
      <c r="X27" s="21">
        <v>45335</v>
      </c>
      <c r="Y27" s="21" t="s">
        <v>91</v>
      </c>
      <c r="Z27" s="15"/>
      <c r="AA27" s="50"/>
      <c r="AB27" s="73"/>
      <c r="AC27" s="73"/>
      <c r="AD27" s="73"/>
      <c r="AE27" s="73"/>
      <c r="AF27" s="73"/>
      <c r="AG27" s="73"/>
      <c r="AH27" s="73"/>
      <c r="AI27" s="73"/>
      <c r="AJ27" s="73"/>
    </row>
    <row r="28" spans="1:43" ht="15.75" thickBot="1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20"/>
      <c r="T28" s="20"/>
      <c r="U28" s="20"/>
      <c r="V28" s="20"/>
      <c r="W28" s="20"/>
      <c r="X28" s="20"/>
      <c r="Y28" s="20"/>
      <c r="Z28" s="20"/>
      <c r="AA28" s="20"/>
    </row>
    <row r="29" spans="1:43" ht="15.75" thickBot="1" x14ac:dyDescent="0.3">
      <c r="A29" s="678">
        <f>S3+1</f>
        <v>45336</v>
      </c>
      <c r="B29" s="679"/>
      <c r="C29" s="679"/>
      <c r="D29" s="679"/>
      <c r="E29" s="679"/>
      <c r="F29" s="679"/>
      <c r="G29" s="679"/>
      <c r="H29" s="679"/>
      <c r="I29" s="680"/>
      <c r="J29" s="681">
        <f>A29+1</f>
        <v>45337</v>
      </c>
      <c r="K29" s="682"/>
      <c r="L29" s="682"/>
      <c r="M29" s="682"/>
      <c r="N29" s="682"/>
      <c r="O29" s="683"/>
      <c r="P29" s="683"/>
      <c r="Q29" s="683"/>
      <c r="R29" s="684"/>
      <c r="S29" s="685">
        <f>J29+1</f>
        <v>45338</v>
      </c>
      <c r="T29" s="686"/>
      <c r="U29" s="686"/>
      <c r="V29" s="686"/>
      <c r="W29" s="686"/>
      <c r="X29" s="687"/>
      <c r="Y29" s="687"/>
      <c r="Z29" s="687"/>
      <c r="AA29" s="687"/>
      <c r="AB29" s="652"/>
      <c r="AC29" s="653"/>
      <c r="AD29" s="653"/>
      <c r="AE29" s="653"/>
      <c r="AF29" s="653"/>
      <c r="AG29" s="653"/>
      <c r="AH29" s="653"/>
      <c r="AI29" s="653"/>
      <c r="AJ29" s="653"/>
    </row>
    <row r="30" spans="1:43" ht="15.75" thickBot="1" x14ac:dyDescent="0.3">
      <c r="A30" s="102" t="s">
        <v>2</v>
      </c>
      <c r="B30" s="103" t="s">
        <v>3</v>
      </c>
      <c r="C30" s="103" t="s">
        <v>35</v>
      </c>
      <c r="D30" s="103" t="s">
        <v>5</v>
      </c>
      <c r="E30" s="103" t="s">
        <v>6</v>
      </c>
      <c r="F30" s="104" t="s">
        <v>7</v>
      </c>
      <c r="G30" s="104" t="s">
        <v>325</v>
      </c>
      <c r="H30" s="104" t="s">
        <v>326</v>
      </c>
      <c r="I30" s="105" t="s">
        <v>10</v>
      </c>
      <c r="J30" s="102" t="s">
        <v>2</v>
      </c>
      <c r="K30" s="103" t="s">
        <v>3</v>
      </c>
      <c r="L30" s="103" t="s">
        <v>35</v>
      </c>
      <c r="M30" s="103" t="s">
        <v>5</v>
      </c>
      <c r="N30" s="103" t="s">
        <v>6</v>
      </c>
      <c r="O30" s="104" t="s">
        <v>7</v>
      </c>
      <c r="P30" s="104" t="s">
        <v>325</v>
      </c>
      <c r="Q30" s="104" t="s">
        <v>326</v>
      </c>
      <c r="R30" s="105" t="s">
        <v>10</v>
      </c>
      <c r="S30" s="102" t="s">
        <v>2</v>
      </c>
      <c r="T30" s="103" t="s">
        <v>3</v>
      </c>
      <c r="U30" s="103" t="s">
        <v>35</v>
      </c>
      <c r="V30" s="103" t="s">
        <v>5</v>
      </c>
      <c r="W30" s="103" t="s">
        <v>6</v>
      </c>
      <c r="X30" s="104" t="s">
        <v>7</v>
      </c>
      <c r="Y30" s="104" t="s">
        <v>325</v>
      </c>
      <c r="Z30" s="104" t="s">
        <v>326</v>
      </c>
      <c r="AA30" s="104" t="s">
        <v>10</v>
      </c>
      <c r="AB30" s="77"/>
    </row>
    <row r="31" spans="1:43" x14ac:dyDescent="0.25">
      <c r="A31" s="106" t="s">
        <v>19</v>
      </c>
      <c r="B31" s="12">
        <v>23313</v>
      </c>
      <c r="C31" s="12">
        <v>15547</v>
      </c>
      <c r="D31" s="12"/>
      <c r="E31" s="14" t="s">
        <v>328</v>
      </c>
      <c r="F31" s="38"/>
      <c r="G31" s="38"/>
      <c r="H31" s="38"/>
      <c r="I31" s="49"/>
      <c r="J31" s="106" t="s">
        <v>19</v>
      </c>
      <c r="K31" s="12">
        <v>23328</v>
      </c>
      <c r="L31" s="12">
        <v>15495</v>
      </c>
      <c r="M31" s="12"/>
      <c r="N31" s="14" t="s">
        <v>328</v>
      </c>
      <c r="O31" s="38"/>
      <c r="P31" s="38"/>
      <c r="Q31" s="38"/>
      <c r="R31" s="49"/>
      <c r="S31" s="106" t="s">
        <v>19</v>
      </c>
      <c r="T31" s="12">
        <v>23343</v>
      </c>
      <c r="U31" s="46">
        <v>15502</v>
      </c>
      <c r="V31" s="12"/>
      <c r="W31" s="14" t="s">
        <v>328</v>
      </c>
      <c r="X31" s="38">
        <v>45338</v>
      </c>
      <c r="Y31" s="38"/>
      <c r="Z31" s="38"/>
      <c r="AA31" s="49"/>
      <c r="AB31" s="108"/>
      <c r="AC31" s="31"/>
      <c r="AD31" s="31"/>
      <c r="AE31" s="31"/>
      <c r="AF31" s="31"/>
      <c r="AG31" s="32"/>
      <c r="AH31" s="32"/>
      <c r="AI31" s="32"/>
      <c r="AJ31" s="31"/>
      <c r="AO31" s="72"/>
      <c r="AP31" s="72"/>
      <c r="AQ31" s="72"/>
    </row>
    <row r="32" spans="1:43" x14ac:dyDescent="0.25">
      <c r="A32" s="100" t="s">
        <v>19</v>
      </c>
      <c r="B32" s="14">
        <v>23314</v>
      </c>
      <c r="C32" s="14">
        <v>15548</v>
      </c>
      <c r="D32" s="14"/>
      <c r="E32" s="14" t="s">
        <v>328</v>
      </c>
      <c r="F32" s="21"/>
      <c r="G32" s="21"/>
      <c r="H32" s="21"/>
      <c r="I32" s="50"/>
      <c r="J32" s="100" t="s">
        <v>19</v>
      </c>
      <c r="K32" s="14">
        <v>23329</v>
      </c>
      <c r="L32" s="14">
        <v>15496</v>
      </c>
      <c r="M32" s="14"/>
      <c r="N32" s="14" t="s">
        <v>328</v>
      </c>
      <c r="O32" s="21"/>
      <c r="P32" s="21"/>
      <c r="Q32" s="21"/>
      <c r="R32" s="50"/>
      <c r="S32" s="100" t="s">
        <v>19</v>
      </c>
      <c r="T32" s="14">
        <v>23344</v>
      </c>
      <c r="U32" s="43">
        <v>15503</v>
      </c>
      <c r="V32" s="14"/>
      <c r="W32" s="14" t="s">
        <v>328</v>
      </c>
      <c r="X32" s="21">
        <v>45338</v>
      </c>
      <c r="Y32" s="21"/>
      <c r="Z32" s="21"/>
      <c r="AA32" s="50"/>
      <c r="AB32" s="108"/>
      <c r="AC32" s="31"/>
      <c r="AD32" s="31"/>
      <c r="AE32" s="31"/>
      <c r="AF32" s="31"/>
      <c r="AG32" s="32"/>
      <c r="AH32" s="32"/>
      <c r="AI32" s="32"/>
      <c r="AJ32" s="32"/>
      <c r="AO32" s="72"/>
      <c r="AP32" s="72"/>
      <c r="AQ32" s="72"/>
    </row>
    <row r="33" spans="1:43" x14ac:dyDescent="0.25">
      <c r="A33" s="100" t="s">
        <v>19</v>
      </c>
      <c r="B33" s="14">
        <v>23315</v>
      </c>
      <c r="C33" s="14">
        <v>15549</v>
      </c>
      <c r="D33" s="14"/>
      <c r="E33" s="14" t="s">
        <v>328</v>
      </c>
      <c r="F33" s="21"/>
      <c r="G33" s="21"/>
      <c r="H33" s="21"/>
      <c r="I33" s="50"/>
      <c r="J33" s="100" t="s">
        <v>19</v>
      </c>
      <c r="K33" s="14">
        <v>23330</v>
      </c>
      <c r="L33" s="14">
        <v>15497</v>
      </c>
      <c r="M33" s="14"/>
      <c r="N33" s="14" t="s">
        <v>328</v>
      </c>
      <c r="O33" s="21"/>
      <c r="P33" s="21"/>
      <c r="Q33" s="21"/>
      <c r="R33" s="50"/>
      <c r="S33" s="100" t="s">
        <v>19</v>
      </c>
      <c r="T33" s="14">
        <v>23345</v>
      </c>
      <c r="U33" s="43">
        <v>15505</v>
      </c>
      <c r="V33" s="14"/>
      <c r="W33" s="14" t="s">
        <v>328</v>
      </c>
      <c r="X33" s="21">
        <v>45338</v>
      </c>
      <c r="Y33" s="21"/>
      <c r="Z33" s="21"/>
      <c r="AA33" s="50"/>
      <c r="AB33" s="108"/>
      <c r="AC33" s="31"/>
      <c r="AD33" s="31"/>
      <c r="AE33" s="31"/>
      <c r="AF33" s="31"/>
      <c r="AG33" s="32"/>
      <c r="AH33" s="32"/>
      <c r="AI33" s="32"/>
      <c r="AJ33" s="31"/>
      <c r="AO33" s="72"/>
      <c r="AP33" s="72"/>
      <c r="AQ33" s="72"/>
    </row>
    <row r="34" spans="1:43" x14ac:dyDescent="0.25">
      <c r="A34" s="100" t="s">
        <v>19</v>
      </c>
      <c r="B34" s="14">
        <v>23316</v>
      </c>
      <c r="C34" s="14">
        <v>15550</v>
      </c>
      <c r="D34" s="14"/>
      <c r="E34" s="14" t="s">
        <v>329</v>
      </c>
      <c r="F34" s="21"/>
      <c r="G34" s="42"/>
      <c r="H34" s="21"/>
      <c r="I34" s="50"/>
      <c r="J34" s="100" t="s">
        <v>19</v>
      </c>
      <c r="K34" s="14">
        <v>23331</v>
      </c>
      <c r="L34" s="14">
        <v>15498</v>
      </c>
      <c r="M34" s="14"/>
      <c r="N34" s="14" t="s">
        <v>329</v>
      </c>
      <c r="O34" s="21"/>
      <c r="P34" s="42"/>
      <c r="Q34" s="21"/>
      <c r="R34" s="50"/>
      <c r="S34" s="100" t="s">
        <v>19</v>
      </c>
      <c r="T34" s="14">
        <v>23346</v>
      </c>
      <c r="U34" s="43">
        <v>15506</v>
      </c>
      <c r="V34" s="14"/>
      <c r="W34" s="14" t="s">
        <v>329</v>
      </c>
      <c r="X34" s="21">
        <v>45338</v>
      </c>
      <c r="Y34" s="42"/>
      <c r="Z34" s="21"/>
      <c r="AA34" s="50"/>
      <c r="AB34" s="108"/>
      <c r="AC34" s="31"/>
      <c r="AD34" s="31"/>
      <c r="AE34" s="31"/>
      <c r="AF34" s="31"/>
      <c r="AG34" s="32"/>
      <c r="AH34" s="32"/>
      <c r="AI34" s="32"/>
      <c r="AJ34" s="31"/>
      <c r="AO34" s="72"/>
      <c r="AP34" s="72"/>
      <c r="AQ34" s="72"/>
    </row>
    <row r="35" spans="1:43" x14ac:dyDescent="0.25">
      <c r="A35" s="100" t="s">
        <v>19</v>
      </c>
      <c r="B35" s="14">
        <v>23317</v>
      </c>
      <c r="C35" s="14">
        <v>15551</v>
      </c>
      <c r="D35" s="14"/>
      <c r="E35" s="14" t="s">
        <v>329</v>
      </c>
      <c r="F35" s="21"/>
      <c r="G35" s="42"/>
      <c r="H35" s="21"/>
      <c r="I35" s="50"/>
      <c r="J35" s="100" t="s">
        <v>19</v>
      </c>
      <c r="K35" s="14">
        <v>23332</v>
      </c>
      <c r="L35" s="14">
        <v>15499</v>
      </c>
      <c r="M35" s="14"/>
      <c r="N35" s="14" t="s">
        <v>329</v>
      </c>
      <c r="O35" s="21"/>
      <c r="P35" s="42"/>
      <c r="Q35" s="21"/>
      <c r="R35" s="50"/>
      <c r="S35" s="100" t="s">
        <v>19</v>
      </c>
      <c r="T35" s="14">
        <v>23347</v>
      </c>
      <c r="U35" s="43">
        <v>15507</v>
      </c>
      <c r="V35" s="14"/>
      <c r="W35" s="14" t="s">
        <v>329</v>
      </c>
      <c r="X35" s="21">
        <v>45338</v>
      </c>
      <c r="Y35" s="42"/>
      <c r="Z35" s="21"/>
      <c r="AA35" s="50"/>
      <c r="AB35" s="108"/>
      <c r="AC35" s="31"/>
      <c r="AD35" s="31"/>
      <c r="AE35" s="31"/>
      <c r="AF35" s="31"/>
      <c r="AG35" s="32"/>
      <c r="AH35" s="32"/>
      <c r="AI35" s="32"/>
      <c r="AJ35" s="31"/>
      <c r="AO35" s="72"/>
      <c r="AP35" s="72"/>
      <c r="AQ35" s="72"/>
    </row>
    <row r="36" spans="1:43" x14ac:dyDescent="0.25">
      <c r="A36" s="100" t="s">
        <v>19</v>
      </c>
      <c r="B36" s="14">
        <v>23318</v>
      </c>
      <c r="C36" s="14">
        <v>15553</v>
      </c>
      <c r="D36" s="14"/>
      <c r="E36" s="14" t="s">
        <v>329</v>
      </c>
      <c r="F36" s="21"/>
      <c r="G36" s="42"/>
      <c r="H36" s="21"/>
      <c r="I36" s="50"/>
      <c r="J36" s="100" t="s">
        <v>19</v>
      </c>
      <c r="K36" s="14">
        <v>23333</v>
      </c>
      <c r="L36" s="14">
        <v>15500</v>
      </c>
      <c r="M36" s="14"/>
      <c r="N36" s="14" t="s">
        <v>329</v>
      </c>
      <c r="O36" s="21"/>
      <c r="P36" s="42"/>
      <c r="Q36" s="21"/>
      <c r="R36" s="50"/>
      <c r="S36" s="100" t="s">
        <v>19</v>
      </c>
      <c r="T36" s="14">
        <v>23348</v>
      </c>
      <c r="U36" s="43">
        <v>15508</v>
      </c>
      <c r="V36" s="14"/>
      <c r="W36" s="14" t="s">
        <v>329</v>
      </c>
      <c r="X36" s="21">
        <v>45338</v>
      </c>
      <c r="Y36" s="42"/>
      <c r="Z36" s="21"/>
      <c r="AA36" s="50"/>
      <c r="AB36" s="108"/>
      <c r="AC36" s="31"/>
      <c r="AD36" s="31"/>
      <c r="AE36" s="31"/>
      <c r="AF36" s="31"/>
      <c r="AG36" s="32"/>
      <c r="AH36" s="32"/>
      <c r="AI36" s="32"/>
      <c r="AJ36" s="31"/>
      <c r="AO36" s="72"/>
      <c r="AP36" s="72"/>
      <c r="AQ36" s="72"/>
    </row>
    <row r="37" spans="1:43" x14ac:dyDescent="0.25">
      <c r="A37" s="100" t="s">
        <v>19</v>
      </c>
      <c r="B37" s="14">
        <v>23319</v>
      </c>
      <c r="C37" s="14">
        <v>15554</v>
      </c>
      <c r="D37" s="14"/>
      <c r="E37" s="14" t="s">
        <v>330</v>
      </c>
      <c r="F37" s="21"/>
      <c r="G37" s="42"/>
      <c r="H37" s="21"/>
      <c r="I37" s="50"/>
      <c r="J37" s="100" t="s">
        <v>19</v>
      </c>
      <c r="K37" s="14">
        <v>23334</v>
      </c>
      <c r="L37" s="14">
        <v>15501</v>
      </c>
      <c r="M37" s="14"/>
      <c r="N37" s="14" t="s">
        <v>330</v>
      </c>
      <c r="O37" s="21"/>
      <c r="P37" s="42"/>
      <c r="Q37" s="21"/>
      <c r="R37" s="50"/>
      <c r="S37" s="100" t="s">
        <v>19</v>
      </c>
      <c r="T37" s="14">
        <v>23349</v>
      </c>
      <c r="U37" s="43">
        <v>15509</v>
      </c>
      <c r="V37" s="14"/>
      <c r="W37" s="14" t="s">
        <v>330</v>
      </c>
      <c r="X37" s="21">
        <v>45338</v>
      </c>
      <c r="Y37" s="42"/>
      <c r="Z37" s="21"/>
      <c r="AA37" s="50"/>
      <c r="AB37" s="108"/>
      <c r="AC37" s="31"/>
      <c r="AD37" s="31"/>
      <c r="AE37" s="31"/>
      <c r="AF37" s="31"/>
      <c r="AG37" s="32"/>
      <c r="AH37" s="32"/>
      <c r="AI37" s="32"/>
      <c r="AJ37" s="32"/>
      <c r="AO37" s="72"/>
      <c r="AP37" s="72"/>
      <c r="AQ37" s="72"/>
    </row>
    <row r="38" spans="1:43" x14ac:dyDescent="0.25">
      <c r="A38" s="100" t="s">
        <v>19</v>
      </c>
      <c r="B38" s="14">
        <v>23320</v>
      </c>
      <c r="C38" s="14">
        <v>15555</v>
      </c>
      <c r="D38" s="14"/>
      <c r="E38" s="14" t="s">
        <v>331</v>
      </c>
      <c r="F38" s="21"/>
      <c r="G38" s="42"/>
      <c r="H38" s="21"/>
      <c r="I38" s="50"/>
      <c r="J38" s="100" t="s">
        <v>19</v>
      </c>
      <c r="K38" s="14">
        <v>23335</v>
      </c>
      <c r="L38" s="14">
        <v>15529</v>
      </c>
      <c r="M38" s="14"/>
      <c r="N38" s="14" t="s">
        <v>331</v>
      </c>
      <c r="O38" s="21"/>
      <c r="P38" s="42"/>
      <c r="Q38" s="21"/>
      <c r="R38" s="50"/>
      <c r="S38" s="100" t="s">
        <v>19</v>
      </c>
      <c r="T38" s="14">
        <v>23350</v>
      </c>
      <c r="U38" s="43">
        <v>15510</v>
      </c>
      <c r="V38" s="14"/>
      <c r="W38" s="14" t="s">
        <v>331</v>
      </c>
      <c r="X38" s="21">
        <v>45338</v>
      </c>
      <c r="Y38" s="42"/>
      <c r="Z38" s="21"/>
      <c r="AA38" s="50"/>
      <c r="AB38" s="108"/>
      <c r="AC38" s="31"/>
      <c r="AD38" s="33"/>
      <c r="AE38" s="31"/>
      <c r="AF38" s="31"/>
      <c r="AG38" s="32"/>
      <c r="AH38" s="32"/>
      <c r="AI38" s="32"/>
      <c r="AJ38" s="31"/>
      <c r="AO38" s="72"/>
      <c r="AP38" s="72"/>
      <c r="AQ38" s="72"/>
    </row>
    <row r="39" spans="1:43" x14ac:dyDescent="0.25">
      <c r="A39" s="100" t="s">
        <v>19</v>
      </c>
      <c r="B39" s="14">
        <v>23321</v>
      </c>
      <c r="C39" s="14">
        <v>15556</v>
      </c>
      <c r="D39" s="14"/>
      <c r="E39" s="14" t="s">
        <v>332</v>
      </c>
      <c r="F39" s="21"/>
      <c r="G39" s="42"/>
      <c r="H39" s="21"/>
      <c r="I39" s="50"/>
      <c r="J39" s="100" t="s">
        <v>19</v>
      </c>
      <c r="K39" s="14">
        <v>23336</v>
      </c>
      <c r="L39" s="14">
        <v>15561</v>
      </c>
      <c r="M39" s="14"/>
      <c r="N39" s="14" t="s">
        <v>332</v>
      </c>
      <c r="O39" s="21"/>
      <c r="P39" s="42"/>
      <c r="Q39" s="21"/>
      <c r="R39" s="50"/>
      <c r="S39" s="100" t="s">
        <v>19</v>
      </c>
      <c r="T39" s="14">
        <v>23351</v>
      </c>
      <c r="U39" s="43">
        <v>15511</v>
      </c>
      <c r="V39" s="14"/>
      <c r="W39" s="14" t="s">
        <v>332</v>
      </c>
      <c r="X39" s="21">
        <v>45338</v>
      </c>
      <c r="Y39" s="42"/>
      <c r="Z39" s="21"/>
      <c r="AA39" s="50"/>
      <c r="AB39" s="108"/>
      <c r="AC39" s="31"/>
      <c r="AD39" s="33"/>
      <c r="AE39" s="31"/>
      <c r="AF39" s="31"/>
      <c r="AG39" s="32"/>
      <c r="AH39" s="32"/>
      <c r="AI39" s="32"/>
      <c r="AJ39" s="32"/>
      <c r="AO39" s="72"/>
      <c r="AP39" s="72"/>
      <c r="AQ39" s="72"/>
    </row>
    <row r="40" spans="1:43" x14ac:dyDescent="0.25">
      <c r="A40" s="100" t="s">
        <v>19</v>
      </c>
      <c r="B40" s="14">
        <v>23322</v>
      </c>
      <c r="C40" s="14">
        <v>15557</v>
      </c>
      <c r="D40" s="14"/>
      <c r="E40" s="14" t="s">
        <v>332</v>
      </c>
      <c r="F40" s="21"/>
      <c r="G40" s="42"/>
      <c r="H40" s="21"/>
      <c r="I40" s="50"/>
      <c r="J40" s="100" t="s">
        <v>19</v>
      </c>
      <c r="K40" s="14">
        <v>23337</v>
      </c>
      <c r="L40" s="14">
        <v>15562</v>
      </c>
      <c r="M40" s="14"/>
      <c r="N40" s="14" t="s">
        <v>332</v>
      </c>
      <c r="O40" s="21"/>
      <c r="P40" s="42"/>
      <c r="Q40" s="21"/>
      <c r="R40" s="50"/>
      <c r="S40" s="100" t="s">
        <v>19</v>
      </c>
      <c r="T40" s="14">
        <v>23352</v>
      </c>
      <c r="U40" s="44">
        <v>15512</v>
      </c>
      <c r="V40" s="14"/>
      <c r="W40" s="14" t="s">
        <v>332</v>
      </c>
      <c r="X40" s="21">
        <v>45338</v>
      </c>
      <c r="Y40" s="42"/>
      <c r="Z40" s="21"/>
      <c r="AA40" s="50"/>
      <c r="AB40" s="108"/>
      <c r="AC40" s="31"/>
      <c r="AD40" s="31"/>
      <c r="AE40" s="31"/>
      <c r="AF40" s="31"/>
      <c r="AG40" s="32"/>
      <c r="AH40" s="32"/>
      <c r="AI40" s="32"/>
      <c r="AJ40" s="31"/>
      <c r="AO40" s="72"/>
      <c r="AP40" s="72"/>
      <c r="AQ40" s="72"/>
    </row>
    <row r="41" spans="1:43" x14ac:dyDescent="0.25">
      <c r="A41" s="100" t="s">
        <v>19</v>
      </c>
      <c r="B41" s="14">
        <v>23323</v>
      </c>
      <c r="C41" s="14">
        <v>15558</v>
      </c>
      <c r="D41" s="14"/>
      <c r="E41" s="14" t="s">
        <v>332</v>
      </c>
      <c r="F41" s="21"/>
      <c r="G41" s="14"/>
      <c r="H41" s="21"/>
      <c r="I41" s="50"/>
      <c r="J41" s="100" t="s">
        <v>20</v>
      </c>
      <c r="K41" s="14">
        <v>23338</v>
      </c>
      <c r="L41" s="43">
        <v>15475</v>
      </c>
      <c r="M41" s="14"/>
      <c r="N41" s="14" t="s">
        <v>329</v>
      </c>
      <c r="O41" s="21"/>
      <c r="P41" s="42"/>
      <c r="Q41" s="21"/>
      <c r="R41" s="50"/>
      <c r="S41" s="100" t="s">
        <v>20</v>
      </c>
      <c r="T41" s="14">
        <v>23353</v>
      </c>
      <c r="U41" s="43">
        <v>15470</v>
      </c>
      <c r="V41" s="14"/>
      <c r="W41" s="14" t="s">
        <v>332</v>
      </c>
      <c r="X41" s="21">
        <v>45338</v>
      </c>
      <c r="Y41" s="42"/>
      <c r="Z41" s="21"/>
      <c r="AA41" s="50"/>
      <c r="AB41" s="108"/>
      <c r="AC41" s="31"/>
      <c r="AD41" s="33"/>
      <c r="AE41" s="31"/>
      <c r="AF41" s="31"/>
      <c r="AG41" s="32"/>
      <c r="AH41" s="32"/>
      <c r="AI41" s="32"/>
      <c r="AJ41" s="32"/>
      <c r="AO41" s="72"/>
      <c r="AP41" s="72"/>
      <c r="AQ41" s="72"/>
    </row>
    <row r="42" spans="1:43" x14ac:dyDescent="0.25">
      <c r="A42" s="100" t="s">
        <v>19</v>
      </c>
      <c r="B42" s="14">
        <v>23324</v>
      </c>
      <c r="C42" s="14">
        <v>15559</v>
      </c>
      <c r="D42" s="14"/>
      <c r="E42" s="14" t="s">
        <v>332</v>
      </c>
      <c r="F42" s="21"/>
      <c r="G42" s="14"/>
      <c r="H42" s="21"/>
      <c r="I42" s="50"/>
      <c r="J42" s="100" t="s">
        <v>20</v>
      </c>
      <c r="K42" s="14">
        <v>23339</v>
      </c>
      <c r="L42" s="43">
        <v>15476</v>
      </c>
      <c r="M42" s="14"/>
      <c r="N42" s="14" t="s">
        <v>329</v>
      </c>
      <c r="O42" s="21"/>
      <c r="P42" s="42"/>
      <c r="Q42" s="21"/>
      <c r="R42" s="50"/>
      <c r="S42" s="100" t="s">
        <v>20</v>
      </c>
      <c r="T42" s="14">
        <v>23354</v>
      </c>
      <c r="U42" s="43">
        <v>15478</v>
      </c>
      <c r="V42" s="14"/>
      <c r="W42" s="14" t="s">
        <v>332</v>
      </c>
      <c r="X42" s="21">
        <v>45338</v>
      </c>
      <c r="Y42" s="42"/>
      <c r="Z42" s="21"/>
      <c r="AA42" s="50"/>
      <c r="AB42" s="108"/>
      <c r="AC42" s="31"/>
      <c r="AD42" s="33"/>
      <c r="AE42" s="31"/>
      <c r="AF42" s="31"/>
      <c r="AG42" s="32"/>
      <c r="AH42" s="32"/>
      <c r="AI42" s="32"/>
      <c r="AJ42" s="32"/>
      <c r="AO42" s="72"/>
      <c r="AP42" s="72"/>
      <c r="AQ42" s="72"/>
    </row>
    <row r="43" spans="1:43" x14ac:dyDescent="0.25">
      <c r="A43" s="100" t="s">
        <v>19</v>
      </c>
      <c r="B43" s="14">
        <v>23325</v>
      </c>
      <c r="C43" s="14">
        <v>15560</v>
      </c>
      <c r="D43" s="14"/>
      <c r="E43" s="14" t="s">
        <v>332</v>
      </c>
      <c r="F43" s="21"/>
      <c r="G43" s="14"/>
      <c r="H43" s="21"/>
      <c r="I43" s="50"/>
      <c r="J43" s="100" t="s">
        <v>20</v>
      </c>
      <c r="K43" s="14">
        <v>23340</v>
      </c>
      <c r="L43" s="43">
        <v>15477</v>
      </c>
      <c r="M43" s="14"/>
      <c r="N43" s="14" t="s">
        <v>332</v>
      </c>
      <c r="O43" s="21"/>
      <c r="P43" s="42"/>
      <c r="Q43" s="21"/>
      <c r="R43" s="50"/>
      <c r="S43" s="100" t="s">
        <v>22</v>
      </c>
      <c r="T43" s="14">
        <v>23355</v>
      </c>
      <c r="U43" s="43">
        <v>15487</v>
      </c>
      <c r="V43" s="14">
        <v>4500015549</v>
      </c>
      <c r="W43" s="14"/>
      <c r="X43" s="21">
        <v>45338</v>
      </c>
      <c r="Y43" s="42"/>
      <c r="Z43" s="21"/>
      <c r="AA43" s="50"/>
      <c r="AB43" s="108"/>
      <c r="AC43" s="31"/>
      <c r="AD43" s="31"/>
      <c r="AE43" s="31"/>
      <c r="AF43" s="31"/>
      <c r="AG43" s="32"/>
      <c r="AH43" s="32"/>
      <c r="AI43" s="32"/>
      <c r="AJ43" s="32"/>
      <c r="AO43" s="72"/>
      <c r="AP43" s="72"/>
      <c r="AQ43" s="72"/>
    </row>
    <row r="44" spans="1:43" x14ac:dyDescent="0.25">
      <c r="A44" s="100" t="s">
        <v>22</v>
      </c>
      <c r="B44" s="14">
        <v>23326</v>
      </c>
      <c r="C44" s="5">
        <v>15483</v>
      </c>
      <c r="D44" s="14">
        <v>4500015545</v>
      </c>
      <c r="E44" s="14"/>
      <c r="F44" s="21"/>
      <c r="G44" s="42"/>
      <c r="H44" s="21"/>
      <c r="I44" s="50"/>
      <c r="J44" s="100" t="s">
        <v>22</v>
      </c>
      <c r="K44" s="14">
        <v>23341</v>
      </c>
      <c r="L44" s="44">
        <v>15485</v>
      </c>
      <c r="M44" s="14">
        <v>4500015547</v>
      </c>
      <c r="N44" s="14"/>
      <c r="O44" s="21"/>
      <c r="P44" s="45"/>
      <c r="Q44" s="39"/>
      <c r="R44" s="53"/>
      <c r="S44" s="100" t="s">
        <v>22</v>
      </c>
      <c r="T44" s="14">
        <v>23356</v>
      </c>
      <c r="U44" s="44">
        <v>15488</v>
      </c>
      <c r="V44" s="14">
        <v>4500015550</v>
      </c>
      <c r="W44" s="14"/>
      <c r="X44" s="21">
        <v>45338</v>
      </c>
      <c r="Y44" s="21"/>
      <c r="Z44" s="21"/>
      <c r="AA44" s="50"/>
      <c r="AB44" s="108"/>
      <c r="AC44" s="31"/>
      <c r="AD44" s="33"/>
      <c r="AE44" s="31"/>
      <c r="AF44" s="31"/>
      <c r="AG44" s="32"/>
      <c r="AH44" s="32"/>
      <c r="AI44" s="32"/>
      <c r="AJ44" s="31"/>
      <c r="AO44" s="72"/>
      <c r="AP44" s="72"/>
      <c r="AQ44" s="72"/>
    </row>
    <row r="45" spans="1:43" x14ac:dyDescent="0.25">
      <c r="A45" s="100" t="s">
        <v>22</v>
      </c>
      <c r="B45" s="14">
        <v>23327</v>
      </c>
      <c r="C45" s="14">
        <v>15484</v>
      </c>
      <c r="D45" s="14">
        <v>4500015546</v>
      </c>
      <c r="E45" s="14"/>
      <c r="F45" s="21"/>
      <c r="G45" s="21"/>
      <c r="H45" s="21"/>
      <c r="I45" s="50"/>
      <c r="J45" s="100" t="s">
        <v>22</v>
      </c>
      <c r="K45" s="14">
        <v>23342</v>
      </c>
      <c r="L45" s="14">
        <v>15486</v>
      </c>
      <c r="M45" s="14">
        <v>4500015548</v>
      </c>
      <c r="N45" s="14"/>
      <c r="O45" s="21"/>
      <c r="P45" s="21"/>
      <c r="Q45" s="21"/>
      <c r="R45" s="50"/>
      <c r="S45" s="100"/>
      <c r="T45" s="14"/>
      <c r="U45" s="43"/>
      <c r="V45" s="14"/>
      <c r="W45" s="14"/>
      <c r="X45" s="21"/>
      <c r="Y45" s="21"/>
      <c r="Z45" s="21"/>
      <c r="AA45" s="50"/>
      <c r="AB45" s="108"/>
      <c r="AC45" s="31"/>
      <c r="AD45" s="31"/>
      <c r="AE45" s="31"/>
      <c r="AF45" s="31"/>
      <c r="AG45" s="32"/>
      <c r="AH45" s="32"/>
      <c r="AI45" s="32"/>
      <c r="AJ45" s="32"/>
      <c r="AO45" s="72"/>
      <c r="AP45" s="72"/>
      <c r="AQ45" s="72"/>
    </row>
    <row r="46" spans="1:43" x14ac:dyDescent="0.25">
      <c r="A46" s="100"/>
      <c r="B46" s="14"/>
      <c r="C46" s="10"/>
      <c r="D46" s="14"/>
      <c r="E46" s="14"/>
      <c r="F46" s="21"/>
      <c r="G46" s="14"/>
      <c r="H46" s="21"/>
      <c r="I46" s="50"/>
      <c r="J46" s="100"/>
      <c r="K46" s="14"/>
      <c r="L46" s="10"/>
      <c r="M46" s="14"/>
      <c r="N46" s="14"/>
      <c r="O46" s="21"/>
      <c r="P46" s="21"/>
      <c r="Q46" s="21"/>
      <c r="R46" s="50"/>
      <c r="S46" s="100"/>
      <c r="T46" s="14"/>
      <c r="U46" s="47"/>
      <c r="V46" s="14"/>
      <c r="W46" s="14"/>
      <c r="X46" s="21"/>
      <c r="Y46" s="21"/>
      <c r="Z46" s="21"/>
      <c r="AA46" s="50"/>
      <c r="AB46" s="108"/>
      <c r="AC46" s="31"/>
      <c r="AD46" s="31"/>
      <c r="AE46" s="31"/>
      <c r="AF46" s="31"/>
      <c r="AG46" s="32"/>
      <c r="AH46" s="32"/>
      <c r="AI46" s="32"/>
      <c r="AJ46" s="32"/>
      <c r="AO46" s="72"/>
      <c r="AP46" s="72"/>
      <c r="AQ46" s="72"/>
    </row>
    <row r="47" spans="1:43" x14ac:dyDescent="0.25">
      <c r="A47" s="100"/>
      <c r="B47" s="14"/>
      <c r="C47" s="10"/>
      <c r="D47" s="14"/>
      <c r="E47" s="14"/>
      <c r="F47" s="21"/>
      <c r="G47" s="14"/>
      <c r="H47" s="21"/>
      <c r="I47" s="50"/>
      <c r="J47" s="100"/>
      <c r="K47" s="14"/>
      <c r="L47" s="10"/>
      <c r="M47" s="14"/>
      <c r="N47" s="14"/>
      <c r="O47" s="21"/>
      <c r="P47" s="21"/>
      <c r="Q47" s="21"/>
      <c r="R47" s="50"/>
      <c r="S47" s="100"/>
      <c r="T47" s="14"/>
      <c r="U47" s="47"/>
      <c r="V47" s="14"/>
      <c r="W47" s="14"/>
      <c r="X47" s="21"/>
      <c r="Y47" s="21"/>
      <c r="Z47" s="21"/>
      <c r="AA47" s="50"/>
      <c r="AB47" s="108"/>
      <c r="AC47" s="31"/>
      <c r="AD47" s="33"/>
      <c r="AE47" s="31"/>
      <c r="AF47" s="31"/>
      <c r="AG47" s="32"/>
      <c r="AH47" s="32"/>
      <c r="AI47" s="32"/>
      <c r="AJ47" s="31"/>
      <c r="AO47" s="72"/>
      <c r="AP47" s="72"/>
      <c r="AQ47" s="72"/>
    </row>
    <row r="48" spans="1:43" x14ac:dyDescent="0.25">
      <c r="A48" s="100"/>
      <c r="B48" s="14"/>
      <c r="C48" s="10"/>
      <c r="D48" s="14"/>
      <c r="E48" s="14"/>
      <c r="F48" s="21"/>
      <c r="G48" s="14"/>
      <c r="H48" s="21"/>
      <c r="I48" s="50"/>
      <c r="J48" s="100"/>
      <c r="K48" s="14"/>
      <c r="L48" s="10"/>
      <c r="M48" s="14"/>
      <c r="N48" s="14"/>
      <c r="O48" s="21"/>
      <c r="P48" s="21"/>
      <c r="Q48" s="21"/>
      <c r="R48" s="50"/>
      <c r="S48" s="100"/>
      <c r="T48" s="14"/>
      <c r="U48" s="47"/>
      <c r="V48" s="14"/>
      <c r="W48" s="14"/>
      <c r="X48" s="21"/>
      <c r="Y48" s="21"/>
      <c r="Z48" s="21"/>
      <c r="AA48" s="50"/>
      <c r="AB48" s="108"/>
      <c r="AC48" s="31"/>
      <c r="AD48" s="33"/>
      <c r="AE48" s="31"/>
      <c r="AF48" s="31"/>
      <c r="AG48" s="32"/>
      <c r="AH48" s="32"/>
      <c r="AI48" s="32"/>
      <c r="AJ48" s="31"/>
      <c r="AO48" s="72"/>
      <c r="AP48" s="72"/>
      <c r="AQ48" s="72"/>
    </row>
    <row r="49" spans="1:43" x14ac:dyDescent="0.25">
      <c r="A49" s="120" t="s">
        <v>18</v>
      </c>
      <c r="B49" s="121">
        <v>30029309</v>
      </c>
      <c r="C49" s="121"/>
      <c r="D49" s="122"/>
      <c r="E49" s="122" t="s">
        <v>321</v>
      </c>
      <c r="F49" s="123"/>
      <c r="G49" s="123"/>
      <c r="H49" s="123"/>
      <c r="I49" s="124"/>
      <c r="J49" s="120" t="s">
        <v>18</v>
      </c>
      <c r="K49" s="121">
        <v>30029310</v>
      </c>
      <c r="L49" s="121"/>
      <c r="M49" s="122"/>
      <c r="N49" s="122" t="s">
        <v>321</v>
      </c>
      <c r="O49" s="123"/>
      <c r="P49" s="123"/>
      <c r="Q49" s="123"/>
      <c r="R49" s="124"/>
      <c r="S49" s="120" t="s">
        <v>18</v>
      </c>
      <c r="T49" s="121">
        <v>30029311</v>
      </c>
      <c r="U49" s="121"/>
      <c r="V49" s="122"/>
      <c r="W49" s="122" t="s">
        <v>321</v>
      </c>
      <c r="X49" s="123">
        <v>45338</v>
      </c>
      <c r="Y49" s="123"/>
      <c r="Z49" s="123"/>
      <c r="AA49" s="124"/>
      <c r="AB49" s="108"/>
      <c r="AC49" s="31"/>
      <c r="AD49" s="31"/>
      <c r="AE49" s="31"/>
      <c r="AF49" s="31"/>
      <c r="AG49" s="32"/>
      <c r="AH49" s="32"/>
      <c r="AI49" s="32"/>
      <c r="AJ49" s="31"/>
      <c r="AO49" s="72"/>
      <c r="AP49" s="72"/>
      <c r="AQ49" s="72"/>
    </row>
    <row r="50" spans="1:43" x14ac:dyDescent="0.25">
      <c r="A50" s="100" t="s">
        <v>18</v>
      </c>
      <c r="B50" s="14"/>
      <c r="C50" s="5"/>
      <c r="D50" s="14"/>
      <c r="E50" s="14"/>
      <c r="F50" s="21"/>
      <c r="G50" s="14"/>
      <c r="H50" s="21"/>
      <c r="I50" s="50"/>
      <c r="J50" s="100" t="s">
        <v>18</v>
      </c>
      <c r="K50" s="14"/>
      <c r="L50" s="5"/>
      <c r="M50" s="14"/>
      <c r="N50" s="14"/>
      <c r="O50" s="21"/>
      <c r="P50" s="42"/>
      <c r="Q50" s="21"/>
      <c r="R50" s="50"/>
      <c r="S50" s="100" t="s">
        <v>18</v>
      </c>
      <c r="T50" s="14"/>
      <c r="U50" s="5"/>
      <c r="V50" s="14"/>
      <c r="W50" s="14"/>
      <c r="X50" s="21">
        <v>45338</v>
      </c>
      <c r="Y50" s="21"/>
      <c r="Z50" s="21"/>
      <c r="AA50" s="50"/>
      <c r="AB50" s="108"/>
      <c r="AC50" s="31"/>
      <c r="AD50" s="31"/>
      <c r="AE50" s="31"/>
      <c r="AF50" s="31"/>
      <c r="AG50" s="32"/>
      <c r="AH50" s="32"/>
      <c r="AI50" s="32"/>
      <c r="AJ50" s="31"/>
      <c r="AO50" s="72"/>
      <c r="AP50" s="72"/>
      <c r="AQ50" s="72"/>
    </row>
    <row r="51" spans="1:43" x14ac:dyDescent="0.25">
      <c r="A51" s="100" t="s">
        <v>18</v>
      </c>
      <c r="B51" s="14"/>
      <c r="C51" s="14"/>
      <c r="D51" s="14"/>
      <c r="E51" s="14"/>
      <c r="F51" s="15"/>
      <c r="G51" s="15"/>
      <c r="H51" s="15"/>
      <c r="I51" s="50"/>
      <c r="J51" s="100" t="s">
        <v>18</v>
      </c>
      <c r="K51" s="14"/>
      <c r="L51" s="14"/>
      <c r="M51" s="14"/>
      <c r="N51" s="14"/>
      <c r="O51" s="15"/>
      <c r="P51" s="15"/>
      <c r="Q51" s="15"/>
      <c r="R51" s="50"/>
      <c r="S51" s="100" t="s">
        <v>18</v>
      </c>
      <c r="T51" s="14"/>
      <c r="U51" s="14"/>
      <c r="V51" s="14"/>
      <c r="W51" s="14"/>
      <c r="X51" s="15">
        <v>45338</v>
      </c>
      <c r="Y51" s="15"/>
      <c r="Z51" s="15"/>
      <c r="AA51" s="50"/>
      <c r="AB51" s="108"/>
      <c r="AC51" s="33"/>
      <c r="AD51" s="33"/>
      <c r="AE51" s="31"/>
      <c r="AF51" s="31"/>
      <c r="AG51" s="32"/>
      <c r="AH51" s="32"/>
      <c r="AI51" s="32"/>
      <c r="AJ51" s="31"/>
      <c r="AO51" s="72"/>
      <c r="AP51" s="72"/>
      <c r="AQ51" s="72"/>
    </row>
    <row r="52" spans="1:43" x14ac:dyDescent="0.25">
      <c r="A52" s="100" t="s">
        <v>18</v>
      </c>
      <c r="B52" s="5"/>
      <c r="C52" s="14"/>
      <c r="D52" s="14"/>
      <c r="E52" s="14"/>
      <c r="F52" s="21"/>
      <c r="G52" s="14"/>
      <c r="H52" s="21"/>
      <c r="I52" s="50"/>
      <c r="J52" s="100" t="s">
        <v>18</v>
      </c>
      <c r="K52" s="14">
        <v>30029480</v>
      </c>
      <c r="L52" s="14" t="s">
        <v>243</v>
      </c>
      <c r="M52" s="14" t="s">
        <v>96</v>
      </c>
      <c r="N52" s="14" t="s">
        <v>334</v>
      </c>
      <c r="O52" s="21" t="s">
        <v>91</v>
      </c>
      <c r="P52" s="21"/>
      <c r="Q52" s="21"/>
      <c r="R52" s="50"/>
      <c r="S52" s="100" t="s">
        <v>18</v>
      </c>
      <c r="T52" s="125">
        <v>30029479</v>
      </c>
      <c r="U52" s="126" t="s">
        <v>341</v>
      </c>
      <c r="V52" s="14"/>
      <c r="W52" s="14" t="s">
        <v>77</v>
      </c>
      <c r="X52" s="21">
        <v>45338</v>
      </c>
      <c r="Y52" s="21" t="s">
        <v>129</v>
      </c>
      <c r="Z52" s="21"/>
      <c r="AA52" s="50"/>
      <c r="AB52" s="108"/>
      <c r="AC52" s="31"/>
      <c r="AD52" s="31"/>
      <c r="AE52" s="31"/>
      <c r="AF52" s="31"/>
      <c r="AG52" s="32"/>
      <c r="AH52" s="32"/>
      <c r="AI52" s="32"/>
      <c r="AJ52" s="31"/>
      <c r="AO52" s="72"/>
      <c r="AP52" s="72"/>
      <c r="AQ52" s="72"/>
    </row>
    <row r="53" spans="1:43" x14ac:dyDescent="0.25">
      <c r="AK53" s="72"/>
      <c r="AL53" s="72"/>
      <c r="AM53" s="72"/>
      <c r="AN53" s="72"/>
      <c r="AO53" s="72"/>
      <c r="AP53" s="72"/>
      <c r="AQ53" s="72"/>
    </row>
    <row r="54" spans="1:43" ht="15.75" thickBot="1" x14ac:dyDescent="0.3">
      <c r="AK54" s="72"/>
      <c r="AL54" s="72"/>
      <c r="AM54" s="72"/>
      <c r="AN54" s="72"/>
      <c r="AO54" s="72"/>
      <c r="AP54" s="72"/>
      <c r="AQ54" s="72"/>
    </row>
    <row r="55" spans="1:43" x14ac:dyDescent="0.25">
      <c r="A55" s="654" t="str">
        <f>A3</f>
        <v>Sunday 2/11/24</v>
      </c>
      <c r="B55" s="75">
        <f t="shared" ref="B55:B60" si="0">COUNTIF($A$5:$A$9,C55)</f>
        <v>0</v>
      </c>
      <c r="C55" s="76" t="s">
        <v>18</v>
      </c>
      <c r="D55" s="657">
        <f>J3</f>
        <v>45334</v>
      </c>
      <c r="E55" s="75">
        <f t="shared" ref="E55:E60" si="1">COUNTIF($J$5:$J$27,F55)</f>
        <v>4</v>
      </c>
      <c r="F55" s="76" t="s">
        <v>18</v>
      </c>
      <c r="G55" s="660">
        <f>S3</f>
        <v>45335</v>
      </c>
      <c r="H55" s="75">
        <f t="shared" ref="H55:H60" si="2">COUNTIF($S$5:$S$27,I55)</f>
        <v>4</v>
      </c>
      <c r="I55" s="76" t="s">
        <v>18</v>
      </c>
      <c r="J55" s="663">
        <f>A29</f>
        <v>45336</v>
      </c>
      <c r="K55" s="75">
        <f t="shared" ref="K55:K60" si="3">COUNTIF($A$31:$A$52,L55)</f>
        <v>4</v>
      </c>
      <c r="L55" s="76" t="s">
        <v>18</v>
      </c>
      <c r="M55" s="666">
        <f>J29</f>
        <v>45337</v>
      </c>
      <c r="N55" s="75">
        <f t="shared" ref="N55:N60" si="4">COUNTIF($J$31:$J$52,O55)</f>
        <v>4</v>
      </c>
      <c r="O55" s="76" t="s">
        <v>18</v>
      </c>
      <c r="P55" s="669">
        <f>S29</f>
        <v>45338</v>
      </c>
      <c r="Q55" s="75">
        <f t="shared" ref="Q55:Q60" si="5">COUNTIF($S$31:$S$52,R55)</f>
        <v>4</v>
      </c>
      <c r="R55" s="76" t="s">
        <v>18</v>
      </c>
      <c r="S55" s="672">
        <f>AB29</f>
        <v>0</v>
      </c>
      <c r="T55" s="75">
        <f t="shared" ref="T55:T61" si="6">COUNTIF($A$12:$A$27,U55)</f>
        <v>2</v>
      </c>
      <c r="U55" s="76" t="s">
        <v>18</v>
      </c>
      <c r="W55" s="675" t="str">
        <f>C1</f>
        <v>WW07</v>
      </c>
      <c r="X55" s="75">
        <f>SUM(B55,E55,H55,K55,T55,Q55,N55)</f>
        <v>22</v>
      </c>
      <c r="Y55" s="76" t="s">
        <v>18</v>
      </c>
      <c r="Z55" s="77"/>
    </row>
    <row r="56" spans="1:43" x14ac:dyDescent="0.25">
      <c r="A56" s="655"/>
      <c r="B56" s="78">
        <f t="shared" si="0"/>
        <v>0</v>
      </c>
      <c r="C56" s="79" t="s">
        <v>19</v>
      </c>
      <c r="D56" s="658"/>
      <c r="E56" s="78">
        <f t="shared" si="1"/>
        <v>12</v>
      </c>
      <c r="F56" s="79" t="s">
        <v>19</v>
      </c>
      <c r="G56" s="661"/>
      <c r="H56" s="78">
        <f t="shared" si="2"/>
        <v>12</v>
      </c>
      <c r="I56" s="79" t="s">
        <v>19</v>
      </c>
      <c r="J56" s="664"/>
      <c r="K56" s="78">
        <f t="shared" si="3"/>
        <v>13</v>
      </c>
      <c r="L56" s="79" t="s">
        <v>19</v>
      </c>
      <c r="M56" s="667"/>
      <c r="N56" s="78">
        <f t="shared" si="4"/>
        <v>10</v>
      </c>
      <c r="O56" s="79" t="s">
        <v>19</v>
      </c>
      <c r="P56" s="670"/>
      <c r="Q56" s="78">
        <f t="shared" si="5"/>
        <v>10</v>
      </c>
      <c r="R56" s="79" t="s">
        <v>19</v>
      </c>
      <c r="S56" s="673"/>
      <c r="T56" s="78">
        <f t="shared" si="6"/>
        <v>6</v>
      </c>
      <c r="U56" s="79" t="s">
        <v>19</v>
      </c>
      <c r="W56" s="676"/>
      <c r="X56" s="78">
        <f>SUM(B56,E56,H56,K56,N56,Q56,T56)</f>
        <v>63</v>
      </c>
      <c r="Y56" s="79" t="s">
        <v>19</v>
      </c>
      <c r="Z56" s="77"/>
    </row>
    <row r="57" spans="1:43" x14ac:dyDescent="0.25">
      <c r="A57" s="655"/>
      <c r="B57" s="78">
        <f t="shared" si="0"/>
        <v>0</v>
      </c>
      <c r="C57" s="79" t="s">
        <v>20</v>
      </c>
      <c r="D57" s="658"/>
      <c r="E57" s="78">
        <f t="shared" si="1"/>
        <v>2</v>
      </c>
      <c r="F57" s="79" t="s">
        <v>20</v>
      </c>
      <c r="G57" s="661"/>
      <c r="H57" s="78">
        <f t="shared" si="2"/>
        <v>3</v>
      </c>
      <c r="I57" s="79" t="s">
        <v>20</v>
      </c>
      <c r="J57" s="664"/>
      <c r="K57" s="78">
        <f t="shared" si="3"/>
        <v>0</v>
      </c>
      <c r="L57" s="79" t="s">
        <v>20</v>
      </c>
      <c r="M57" s="667"/>
      <c r="N57" s="78">
        <f t="shared" si="4"/>
        <v>3</v>
      </c>
      <c r="O57" s="79" t="s">
        <v>20</v>
      </c>
      <c r="P57" s="670"/>
      <c r="Q57" s="78">
        <f t="shared" si="5"/>
        <v>2</v>
      </c>
      <c r="R57" s="79" t="s">
        <v>20</v>
      </c>
      <c r="S57" s="673"/>
      <c r="T57" s="78">
        <f t="shared" si="6"/>
        <v>0</v>
      </c>
      <c r="U57" s="79" t="s">
        <v>20</v>
      </c>
      <c r="W57" s="676"/>
      <c r="X57" s="78">
        <f>SUM(B57,E57,H57,K57,N57,Q57,T57)</f>
        <v>10</v>
      </c>
      <c r="Y57" s="79" t="s">
        <v>20</v>
      </c>
      <c r="Z57" s="77"/>
    </row>
    <row r="58" spans="1:43" x14ac:dyDescent="0.25">
      <c r="A58" s="655"/>
      <c r="B58" s="78">
        <f t="shared" si="0"/>
        <v>0</v>
      </c>
      <c r="C58" s="79" t="s">
        <v>21</v>
      </c>
      <c r="D58" s="658"/>
      <c r="E58" s="78">
        <f t="shared" si="1"/>
        <v>0</v>
      </c>
      <c r="F58" s="79" t="s">
        <v>21</v>
      </c>
      <c r="G58" s="661"/>
      <c r="H58" s="78">
        <f t="shared" si="2"/>
        <v>0</v>
      </c>
      <c r="I58" s="79" t="s">
        <v>21</v>
      </c>
      <c r="J58" s="664"/>
      <c r="K58" s="78">
        <f t="shared" si="3"/>
        <v>0</v>
      </c>
      <c r="L58" s="79" t="s">
        <v>21</v>
      </c>
      <c r="M58" s="667"/>
      <c r="N58" s="78">
        <f t="shared" si="4"/>
        <v>0</v>
      </c>
      <c r="O58" s="79" t="s">
        <v>21</v>
      </c>
      <c r="P58" s="670"/>
      <c r="Q58" s="78">
        <f t="shared" si="5"/>
        <v>0</v>
      </c>
      <c r="R58" s="79" t="s">
        <v>21</v>
      </c>
      <c r="S58" s="673"/>
      <c r="T58" s="78">
        <f t="shared" si="6"/>
        <v>0</v>
      </c>
      <c r="U58" s="79" t="s">
        <v>21</v>
      </c>
      <c r="W58" s="676"/>
      <c r="X58" s="78">
        <f>SUM(B58,E58,H58,K58,N58,Q58,T58)</f>
        <v>0</v>
      </c>
      <c r="Y58" s="79" t="s">
        <v>21</v>
      </c>
      <c r="Z58" s="77"/>
    </row>
    <row r="59" spans="1:43" x14ac:dyDescent="0.25">
      <c r="A59" s="655"/>
      <c r="B59" s="78">
        <f t="shared" si="0"/>
        <v>0</v>
      </c>
      <c r="C59" s="79" t="s">
        <v>22</v>
      </c>
      <c r="D59" s="658"/>
      <c r="E59" s="78">
        <f t="shared" si="1"/>
        <v>2</v>
      </c>
      <c r="F59" s="79" t="s">
        <v>22</v>
      </c>
      <c r="G59" s="661"/>
      <c r="H59" s="78">
        <f t="shared" si="2"/>
        <v>2</v>
      </c>
      <c r="I59" s="79" t="s">
        <v>22</v>
      </c>
      <c r="J59" s="664"/>
      <c r="K59" s="78">
        <f t="shared" si="3"/>
        <v>2</v>
      </c>
      <c r="L59" s="79" t="s">
        <v>22</v>
      </c>
      <c r="M59" s="667"/>
      <c r="N59" s="78">
        <f t="shared" si="4"/>
        <v>2</v>
      </c>
      <c r="O59" s="79" t="s">
        <v>22</v>
      </c>
      <c r="P59" s="670"/>
      <c r="Q59" s="78">
        <f t="shared" si="5"/>
        <v>2</v>
      </c>
      <c r="R59" s="79" t="s">
        <v>22</v>
      </c>
      <c r="S59" s="673"/>
      <c r="T59" s="78">
        <f t="shared" si="6"/>
        <v>3</v>
      </c>
      <c r="U59" s="79" t="s">
        <v>22</v>
      </c>
      <c r="W59" s="676"/>
      <c r="X59" s="78">
        <f>SUM(B59,E59,H59,K59,N59,Q59,T59)</f>
        <v>13</v>
      </c>
      <c r="Y59" s="79" t="s">
        <v>22</v>
      </c>
      <c r="Z59" s="77"/>
    </row>
    <row r="60" spans="1:43" x14ac:dyDescent="0.25">
      <c r="A60" s="655"/>
      <c r="B60" s="78">
        <f t="shared" si="0"/>
        <v>0</v>
      </c>
      <c r="C60" s="79" t="s">
        <v>23</v>
      </c>
      <c r="D60" s="658"/>
      <c r="E60" s="78">
        <f t="shared" si="1"/>
        <v>0</v>
      </c>
      <c r="F60" s="79" t="s">
        <v>23</v>
      </c>
      <c r="G60" s="661"/>
      <c r="H60" s="78">
        <f t="shared" si="2"/>
        <v>0</v>
      </c>
      <c r="I60" s="79" t="s">
        <v>23</v>
      </c>
      <c r="J60" s="664"/>
      <c r="K60" s="78">
        <f t="shared" si="3"/>
        <v>0</v>
      </c>
      <c r="L60" s="79" t="s">
        <v>23</v>
      </c>
      <c r="M60" s="667"/>
      <c r="N60" s="78">
        <f t="shared" si="4"/>
        <v>0</v>
      </c>
      <c r="O60" s="79" t="s">
        <v>23</v>
      </c>
      <c r="P60" s="670"/>
      <c r="Q60" s="78">
        <f t="shared" si="5"/>
        <v>0</v>
      </c>
      <c r="R60" s="79" t="s">
        <v>23</v>
      </c>
      <c r="S60" s="673"/>
      <c r="T60" s="78">
        <f t="shared" si="6"/>
        <v>0</v>
      </c>
      <c r="U60" s="79" t="s">
        <v>23</v>
      </c>
      <c r="W60" s="676"/>
      <c r="X60" s="78">
        <f>SUM(B60,E60,H60,K60,N60,Q60,T60)</f>
        <v>0</v>
      </c>
      <c r="Y60" s="79" t="s">
        <v>23</v>
      </c>
      <c r="Z60" s="77"/>
    </row>
    <row r="61" spans="1:43" ht="15.75" thickBot="1" x14ac:dyDescent="0.3">
      <c r="A61" s="656"/>
      <c r="B61" s="80">
        <f>SUM(B55:B60)</f>
        <v>0</v>
      </c>
      <c r="C61" s="81" t="s">
        <v>24</v>
      </c>
      <c r="D61" s="659"/>
      <c r="E61" s="80">
        <f>SUM(E55:E60)</f>
        <v>20</v>
      </c>
      <c r="F61" s="81" t="s">
        <v>24</v>
      </c>
      <c r="G61" s="662"/>
      <c r="H61" s="80">
        <f>SUM(H55:H60)</f>
        <v>21</v>
      </c>
      <c r="I61" s="81" t="s">
        <v>24</v>
      </c>
      <c r="J61" s="665"/>
      <c r="K61" s="80">
        <f>SUM(K55:K60)</f>
        <v>19</v>
      </c>
      <c r="L61" s="81" t="s">
        <v>24</v>
      </c>
      <c r="M61" s="668"/>
      <c r="N61" s="80">
        <f>SUM(N55:N60)</f>
        <v>19</v>
      </c>
      <c r="O61" s="81" t="s">
        <v>24</v>
      </c>
      <c r="P61" s="671"/>
      <c r="Q61" s="80">
        <f>SUM(Q55:Q60)</f>
        <v>18</v>
      </c>
      <c r="R61" s="81" t="s">
        <v>24</v>
      </c>
      <c r="S61" s="674"/>
      <c r="T61" s="80">
        <f t="shared" si="6"/>
        <v>0</v>
      </c>
      <c r="U61" s="81" t="s">
        <v>24</v>
      </c>
      <c r="W61" s="677"/>
      <c r="X61" s="80">
        <f>SUM(X55:X60)</f>
        <v>108</v>
      </c>
      <c r="Y61" s="81" t="s">
        <v>24</v>
      </c>
      <c r="Z61" s="77"/>
    </row>
    <row r="62" spans="1:43" ht="15.75" thickBot="1" x14ac:dyDescent="0.3"/>
    <row r="63" spans="1:43" ht="15.75" thickBot="1" x14ac:dyDescent="0.3">
      <c r="A63" s="90" t="s">
        <v>25</v>
      </c>
      <c r="B63" s="22" t="s">
        <v>18</v>
      </c>
      <c r="C63" s="23" t="s">
        <v>19</v>
      </c>
      <c r="D63" s="24" t="s">
        <v>20</v>
      </c>
      <c r="E63" s="25" t="s">
        <v>21</v>
      </c>
      <c r="F63" s="26" t="s">
        <v>22</v>
      </c>
      <c r="G63" s="27" t="s">
        <v>23</v>
      </c>
      <c r="H63" s="28" t="s">
        <v>24</v>
      </c>
      <c r="J63" s="28" t="s">
        <v>26</v>
      </c>
    </row>
    <row r="64" spans="1:43" ht="18.75" customHeight="1" x14ac:dyDescent="0.25">
      <c r="A64" s="82" t="s">
        <v>27</v>
      </c>
      <c r="B64" s="29">
        <f t="shared" ref="B64:G64" si="7">COUNTIF($A$5:$A$9,B63)</f>
        <v>0</v>
      </c>
      <c r="C64" s="29">
        <f t="shared" si="7"/>
        <v>0</v>
      </c>
      <c r="D64" s="29">
        <f t="shared" si="7"/>
        <v>0</v>
      </c>
      <c r="E64" s="29">
        <f t="shared" si="7"/>
        <v>0</v>
      </c>
      <c r="F64" s="29">
        <f t="shared" si="7"/>
        <v>0</v>
      </c>
      <c r="G64" s="29">
        <f t="shared" si="7"/>
        <v>0</v>
      </c>
      <c r="H64" s="83">
        <f t="shared" ref="H64:H70" si="8">SUM(B64:G64)</f>
        <v>0</v>
      </c>
      <c r="J64" s="83">
        <f>SUM(C64:G64)</f>
        <v>0</v>
      </c>
      <c r="L64" s="634" t="s">
        <v>342</v>
      </c>
      <c r="M64" s="16" t="s">
        <v>343</v>
      </c>
    </row>
    <row r="65" spans="1:47" ht="18.75" customHeight="1" x14ac:dyDescent="0.25">
      <c r="A65" s="84" t="s">
        <v>28</v>
      </c>
      <c r="B65" s="29">
        <f t="shared" ref="B65:G65" si="9">COUNTIF($J$5:$J$27,B63)</f>
        <v>4</v>
      </c>
      <c r="C65" s="29">
        <f t="shared" si="9"/>
        <v>12</v>
      </c>
      <c r="D65" s="29">
        <f t="shared" si="9"/>
        <v>2</v>
      </c>
      <c r="E65" s="29">
        <f t="shared" si="9"/>
        <v>0</v>
      </c>
      <c r="F65" s="29">
        <f t="shared" si="9"/>
        <v>2</v>
      </c>
      <c r="G65" s="29">
        <f t="shared" si="9"/>
        <v>0</v>
      </c>
      <c r="H65" s="83">
        <f t="shared" si="8"/>
        <v>20</v>
      </c>
      <c r="J65" s="83">
        <f t="shared" ref="J65:J70" si="10">SUM(C65:G65)</f>
        <v>16</v>
      </c>
      <c r="L65" s="634"/>
      <c r="M65" s="16" t="s">
        <v>344</v>
      </c>
    </row>
    <row r="66" spans="1:47" x14ac:dyDescent="0.25">
      <c r="A66" s="85" t="s">
        <v>29</v>
      </c>
      <c r="B66" s="29">
        <f t="shared" ref="B66:G66" si="11">COUNTIF($S$5:$S$27,B63)</f>
        <v>4</v>
      </c>
      <c r="C66" s="29">
        <f t="shared" si="11"/>
        <v>12</v>
      </c>
      <c r="D66" s="29">
        <f t="shared" si="11"/>
        <v>3</v>
      </c>
      <c r="E66" s="29">
        <f t="shared" si="11"/>
        <v>0</v>
      </c>
      <c r="F66" s="29">
        <f t="shared" si="11"/>
        <v>2</v>
      </c>
      <c r="G66" s="29">
        <f t="shared" si="11"/>
        <v>0</v>
      </c>
      <c r="H66" s="83">
        <f t="shared" si="8"/>
        <v>21</v>
      </c>
      <c r="J66" s="83">
        <f t="shared" si="10"/>
        <v>17</v>
      </c>
    </row>
    <row r="67" spans="1:47" x14ac:dyDescent="0.25">
      <c r="A67" s="86" t="s">
        <v>30</v>
      </c>
      <c r="B67" s="29">
        <f t="shared" ref="B67:G67" si="12">COUNTIF($A$31:$A$52,B$63)</f>
        <v>4</v>
      </c>
      <c r="C67" s="29">
        <f t="shared" si="12"/>
        <v>13</v>
      </c>
      <c r="D67" s="29">
        <f t="shared" si="12"/>
        <v>0</v>
      </c>
      <c r="E67" s="29">
        <f t="shared" si="12"/>
        <v>0</v>
      </c>
      <c r="F67" s="29">
        <f t="shared" si="12"/>
        <v>2</v>
      </c>
      <c r="G67" s="29">
        <f t="shared" si="12"/>
        <v>0</v>
      </c>
      <c r="H67" s="83">
        <f t="shared" si="8"/>
        <v>19</v>
      </c>
      <c r="J67" s="83">
        <f t="shared" si="10"/>
        <v>15</v>
      </c>
    </row>
    <row r="68" spans="1:47" x14ac:dyDescent="0.25">
      <c r="A68" s="87" t="s">
        <v>31</v>
      </c>
      <c r="B68" s="29">
        <f t="shared" ref="B68:G68" si="13">COUNTIF($J$31:$J$52,B$63)</f>
        <v>4</v>
      </c>
      <c r="C68" s="29">
        <f t="shared" si="13"/>
        <v>10</v>
      </c>
      <c r="D68" s="29">
        <f t="shared" si="13"/>
        <v>3</v>
      </c>
      <c r="E68" s="29">
        <f t="shared" si="13"/>
        <v>0</v>
      </c>
      <c r="F68" s="29">
        <f t="shared" si="13"/>
        <v>2</v>
      </c>
      <c r="G68" s="29">
        <f t="shared" si="13"/>
        <v>0</v>
      </c>
      <c r="H68" s="83">
        <f t="shared" si="8"/>
        <v>19</v>
      </c>
      <c r="J68" s="83">
        <f t="shared" si="10"/>
        <v>15</v>
      </c>
    </row>
    <row r="69" spans="1:47" x14ac:dyDescent="0.25">
      <c r="A69" s="88" t="s">
        <v>32</v>
      </c>
      <c r="B69" s="29">
        <f t="shared" ref="B69:G69" si="14">COUNTIF($S$31:$S$52,B$63)</f>
        <v>4</v>
      </c>
      <c r="C69" s="29">
        <f t="shared" si="14"/>
        <v>10</v>
      </c>
      <c r="D69" s="29">
        <f t="shared" si="14"/>
        <v>2</v>
      </c>
      <c r="E69" s="29">
        <f t="shared" si="14"/>
        <v>0</v>
      </c>
      <c r="F69" s="29">
        <f t="shared" si="14"/>
        <v>2</v>
      </c>
      <c r="G69" s="29">
        <f t="shared" si="14"/>
        <v>0</v>
      </c>
      <c r="H69" s="83">
        <f t="shared" si="8"/>
        <v>18</v>
      </c>
      <c r="J69" s="83">
        <f t="shared" si="10"/>
        <v>14</v>
      </c>
    </row>
    <row r="70" spans="1:47" ht="15.75" thickBot="1" x14ac:dyDescent="0.3">
      <c r="A70" s="89" t="s">
        <v>33</v>
      </c>
      <c r="B70" s="29">
        <f t="shared" ref="B70:G70" si="15">COUNTIF($A$12:$A$27,B$63)</f>
        <v>2</v>
      </c>
      <c r="C70" s="29">
        <f t="shared" si="15"/>
        <v>6</v>
      </c>
      <c r="D70" s="29">
        <f t="shared" si="15"/>
        <v>0</v>
      </c>
      <c r="E70" s="29">
        <f t="shared" si="15"/>
        <v>0</v>
      </c>
      <c r="F70" s="29">
        <f t="shared" si="15"/>
        <v>3</v>
      </c>
      <c r="G70" s="29">
        <f t="shared" si="15"/>
        <v>0</v>
      </c>
      <c r="H70" s="83">
        <f t="shared" si="8"/>
        <v>11</v>
      </c>
      <c r="J70" s="83">
        <f t="shared" si="10"/>
        <v>9</v>
      </c>
    </row>
    <row r="71" spans="1:47" ht="15.75" thickBot="1" x14ac:dyDescent="0.3">
      <c r="A71" s="28" t="s">
        <v>24</v>
      </c>
      <c r="B71" s="30">
        <f>SUM(B64:B70)</f>
        <v>22</v>
      </c>
      <c r="C71" s="30">
        <f t="shared" ref="C71:E71" si="16">SUM(C64:C70)</f>
        <v>63</v>
      </c>
      <c r="D71" s="30">
        <f t="shared" si="16"/>
        <v>10</v>
      </c>
      <c r="E71" s="30">
        <f t="shared" si="16"/>
        <v>0</v>
      </c>
      <c r="F71" s="30">
        <f>SUM(F64:F70)</f>
        <v>13</v>
      </c>
      <c r="G71" s="30">
        <f>SUM(G64:G70)</f>
        <v>0</v>
      </c>
      <c r="H71" s="90">
        <f>SUM(H64:H70)</f>
        <v>108</v>
      </c>
      <c r="J71" s="90">
        <f>SUM(J64:J70)</f>
        <v>86</v>
      </c>
    </row>
    <row r="72" spans="1:47" x14ac:dyDescent="0.25">
      <c r="A72" s="73"/>
    </row>
    <row r="73" spans="1:47" x14ac:dyDescent="0.25">
      <c r="A73" s="73"/>
    </row>
    <row r="74" spans="1:47" x14ac:dyDescent="0.25">
      <c r="A74" s="16" t="s">
        <v>34</v>
      </c>
      <c r="B74" s="16" t="s">
        <v>35</v>
      </c>
      <c r="C74" s="16" t="s">
        <v>36</v>
      </c>
      <c r="D74" s="16" t="s">
        <v>37</v>
      </c>
      <c r="E74" s="16" t="s">
        <v>38</v>
      </c>
      <c r="F74" s="16" t="s">
        <v>39</v>
      </c>
      <c r="G74" s="16" t="s">
        <v>40</v>
      </c>
      <c r="I74" s="16" t="s">
        <v>34</v>
      </c>
      <c r="J74" s="16" t="s">
        <v>35</v>
      </c>
      <c r="K74" s="16" t="s">
        <v>36</v>
      </c>
      <c r="L74" s="16" t="s">
        <v>37</v>
      </c>
      <c r="M74" s="16" t="s">
        <v>38</v>
      </c>
      <c r="N74" s="16" t="s">
        <v>39</v>
      </c>
      <c r="O74" s="16" t="s">
        <v>40</v>
      </c>
      <c r="Q74" s="16" t="s">
        <v>34</v>
      </c>
      <c r="R74" s="16" t="s">
        <v>35</v>
      </c>
      <c r="S74" s="16" t="s">
        <v>36</v>
      </c>
      <c r="T74" s="16" t="s">
        <v>37</v>
      </c>
      <c r="U74" s="16" t="s">
        <v>38</v>
      </c>
      <c r="V74" s="16" t="s">
        <v>39</v>
      </c>
      <c r="W74" s="16" t="s">
        <v>40</v>
      </c>
      <c r="Y74" s="16" t="s">
        <v>34</v>
      </c>
      <c r="Z74" s="16" t="s">
        <v>35</v>
      </c>
      <c r="AA74" s="16" t="s">
        <v>36</v>
      </c>
      <c r="AB74" s="16" t="s">
        <v>37</v>
      </c>
      <c r="AC74" s="16" t="s">
        <v>38</v>
      </c>
      <c r="AD74" s="16" t="s">
        <v>39</v>
      </c>
      <c r="AE74" s="16" t="s">
        <v>40</v>
      </c>
      <c r="AG74" s="16" t="s">
        <v>34</v>
      </c>
      <c r="AH74" s="16" t="s">
        <v>35</v>
      </c>
      <c r="AI74" s="16" t="s">
        <v>36</v>
      </c>
      <c r="AJ74" s="16" t="s">
        <v>37</v>
      </c>
      <c r="AK74" s="16" t="s">
        <v>38</v>
      </c>
      <c r="AL74" s="16" t="s">
        <v>39</v>
      </c>
      <c r="AM74" s="16" t="s">
        <v>40</v>
      </c>
      <c r="AO74" s="16" t="s">
        <v>34</v>
      </c>
      <c r="AP74" s="16" t="s">
        <v>35</v>
      </c>
      <c r="AQ74" s="16" t="s">
        <v>36</v>
      </c>
      <c r="AR74" s="16" t="s">
        <v>37</v>
      </c>
      <c r="AS74" s="16" t="s">
        <v>38</v>
      </c>
      <c r="AT74" s="16" t="s">
        <v>39</v>
      </c>
      <c r="AU74" s="16" t="s">
        <v>40</v>
      </c>
    </row>
    <row r="75" spans="1:47" x14ac:dyDescent="0.25">
      <c r="A75" s="91" t="str">
        <f t="shared" ref="A75:B79" si="17">IF(B5="","",B5)</f>
        <v/>
      </c>
      <c r="B75" s="91" t="str">
        <f t="shared" si="17"/>
        <v/>
      </c>
      <c r="C75" s="92" t="str">
        <f>IF(B5="","",$A$3)</f>
        <v/>
      </c>
      <c r="D75" s="91" t="str">
        <f>IF(A5="","",A5)</f>
        <v/>
      </c>
      <c r="E75" s="91" t="str">
        <f>IF(E5="","",E5)</f>
        <v/>
      </c>
      <c r="F75" s="91" t="str">
        <f>IF(D5="","",D5)</f>
        <v/>
      </c>
      <c r="G75" s="93" t="str">
        <f>IF(G5="","",G5)</f>
        <v/>
      </c>
      <c r="H75" s="94">
        <v>1</v>
      </c>
      <c r="I75" s="91">
        <f t="shared" ref="I75:I90" si="18">IF(K5="","",K5)</f>
        <v>23280</v>
      </c>
      <c r="J75" s="91">
        <f t="shared" ref="J75:J90" si="19">IF(L5="","",L5)</f>
        <v>15504</v>
      </c>
      <c r="K75" s="92">
        <f t="shared" ref="K75:K90" si="20">IF(K5="","",$J$3)</f>
        <v>45334</v>
      </c>
      <c r="L75" s="91" t="str">
        <f t="shared" ref="L75:L90" si="21">IF(J5="","",J5)</f>
        <v>SLC</v>
      </c>
      <c r="M75" s="91" t="str">
        <f t="shared" ref="M75:M90" si="22">IF(N5="","",N5)</f>
        <v>Sauer</v>
      </c>
      <c r="N75" s="91" t="str">
        <f t="shared" ref="N75:N90" si="23">IF(M5="","",M5)</f>
        <v/>
      </c>
      <c r="O75" s="91" t="str">
        <f t="shared" ref="O75:O90" si="24">IF(P5="","",P5)</f>
        <v/>
      </c>
      <c r="P75" s="94"/>
      <c r="Q75" s="91">
        <f t="shared" ref="Q75:Q91" si="25">IF(T5="","",T5)</f>
        <v>23296</v>
      </c>
      <c r="R75" s="91">
        <f t="shared" ref="R75:R91" si="26">IF(U5="","",U5)</f>
        <v>15534</v>
      </c>
      <c r="S75" s="92">
        <f t="shared" ref="S75:S91" si="27">IF(T5="","",$S$3)</f>
        <v>45335</v>
      </c>
      <c r="T75" s="91" t="str">
        <f t="shared" ref="T75:T91" si="28">IF(S5="","",S5)</f>
        <v>SLC</v>
      </c>
      <c r="U75" s="91" t="str">
        <f t="shared" ref="U75:U91" si="29">IF(W5="","",W5)</f>
        <v>Sauer</v>
      </c>
      <c r="V75" s="91" t="str">
        <f t="shared" ref="V75:V91" si="30">IF(V5="","",V5)</f>
        <v/>
      </c>
      <c r="W75" s="91" t="str">
        <f t="shared" ref="W75:W91" si="31">IF(Y5="","",Y5)</f>
        <v/>
      </c>
      <c r="X75" s="94"/>
      <c r="Y75" s="91">
        <f t="shared" ref="Y75:Y96" si="32">IF(B31="","",B31)</f>
        <v>23313</v>
      </c>
      <c r="Z75" s="91">
        <f t="shared" ref="Z75:Z96" si="33">IF(C31="","",C31)</f>
        <v>15547</v>
      </c>
      <c r="AA75" s="92">
        <f t="shared" ref="AA75:AA96" si="34">IF(B31="","",$A$29)</f>
        <v>45336</v>
      </c>
      <c r="AB75" s="91" t="str">
        <f t="shared" ref="AB75:AB96" si="35">IF(A31="","",A31)</f>
        <v>SLC</v>
      </c>
      <c r="AC75" s="91" t="str">
        <f t="shared" ref="AC75:AC96" si="36">IF(E31="","",E31)</f>
        <v>Sauer</v>
      </c>
      <c r="AD75" s="91" t="str">
        <f t="shared" ref="AD75:AD96" si="37">IF(D31="","",D31)</f>
        <v/>
      </c>
      <c r="AE75" s="91" t="str">
        <f t="shared" ref="AE75:AE96" si="38">IF(G31="","",G31)</f>
        <v/>
      </c>
      <c r="AF75" s="94"/>
      <c r="AG75" s="91">
        <f t="shared" ref="AG75:AG96" si="39">IF(K31="","",K31)</f>
        <v>23328</v>
      </c>
      <c r="AH75" s="91">
        <f t="shared" ref="AH75:AH96" si="40">IF(L31="","",L31)</f>
        <v>15495</v>
      </c>
      <c r="AI75" s="92">
        <f t="shared" ref="AI75:AI96" si="41">IF(K31="","",$J$29)</f>
        <v>45337</v>
      </c>
      <c r="AJ75" s="91" t="str">
        <f t="shared" ref="AJ75:AJ96" si="42">IF(J31="","",J31)</f>
        <v>SLC</v>
      </c>
      <c r="AK75" s="91" t="str">
        <f t="shared" ref="AK75:AK96" si="43">IF(N31="","",N31)</f>
        <v>Sauer</v>
      </c>
      <c r="AL75" s="91" t="str">
        <f t="shared" ref="AL75:AL96" si="44">IF(M31="","",M31)</f>
        <v/>
      </c>
      <c r="AM75" s="91" t="str">
        <f t="shared" ref="AM75:AM96" si="45">IF(P31="","",P31)</f>
        <v/>
      </c>
      <c r="AO75" s="91">
        <f t="shared" ref="AO75:AO96" si="46">IF(T31="","",T31)</f>
        <v>23343</v>
      </c>
      <c r="AP75" s="91">
        <f t="shared" ref="AP75:AP96" si="47">IF(U31="","",U31)</f>
        <v>15502</v>
      </c>
      <c r="AQ75" s="92">
        <f t="shared" ref="AQ75:AQ96" si="48">IF(T31="","",$S$29)</f>
        <v>45338</v>
      </c>
      <c r="AR75" s="91" t="str">
        <f t="shared" ref="AR75:AR96" si="49">IF(S31="","",S31)</f>
        <v>SLC</v>
      </c>
      <c r="AS75" s="91" t="str">
        <f t="shared" ref="AS75:AS96" si="50">IF(W31="","",W31)</f>
        <v>Sauer</v>
      </c>
      <c r="AT75" s="91" t="str">
        <f t="shared" ref="AT75:AT96" si="51">IF(V31="","",V31)</f>
        <v/>
      </c>
      <c r="AU75" s="91" t="str">
        <f t="shared" ref="AU75:AU96" si="52">IF(Y31="","",Y31)</f>
        <v/>
      </c>
    </row>
    <row r="76" spans="1:47" x14ac:dyDescent="0.25">
      <c r="A76" s="91" t="str">
        <f t="shared" si="17"/>
        <v/>
      </c>
      <c r="B76" s="91" t="str">
        <f t="shared" si="17"/>
        <v/>
      </c>
      <c r="C76" s="92" t="str">
        <f>IF(B6="","",$A$3)</f>
        <v/>
      </c>
      <c r="D76" s="91" t="str">
        <f>IF(A6="","",A6)</f>
        <v/>
      </c>
      <c r="E76" s="91" t="str">
        <f>IF(E6="","",E6)</f>
        <v/>
      </c>
      <c r="F76" s="91" t="str">
        <f>IF(D6="","",D6)</f>
        <v/>
      </c>
      <c r="G76" s="91" t="str">
        <f>IF(G6="","",G6)</f>
        <v/>
      </c>
      <c r="H76" s="94">
        <v>2</v>
      </c>
      <c r="I76" s="91">
        <f t="shared" si="18"/>
        <v>23281</v>
      </c>
      <c r="J76" s="91">
        <f t="shared" si="19"/>
        <v>15515</v>
      </c>
      <c r="K76" s="92">
        <f t="shared" si="20"/>
        <v>45334</v>
      </c>
      <c r="L76" s="91" t="str">
        <f t="shared" si="21"/>
        <v>SLC</v>
      </c>
      <c r="M76" s="91" t="str">
        <f t="shared" si="22"/>
        <v>Sauer</v>
      </c>
      <c r="N76" s="91" t="str">
        <f t="shared" si="23"/>
        <v/>
      </c>
      <c r="O76" s="91" t="str">
        <f t="shared" si="24"/>
        <v/>
      </c>
      <c r="P76" s="94"/>
      <c r="Q76" s="91">
        <f t="shared" si="25"/>
        <v>23297</v>
      </c>
      <c r="R76" s="91">
        <f t="shared" si="26"/>
        <v>15535</v>
      </c>
      <c r="S76" s="92">
        <f t="shared" si="27"/>
        <v>45335</v>
      </c>
      <c r="T76" s="91" t="str">
        <f t="shared" si="28"/>
        <v>SLC</v>
      </c>
      <c r="U76" s="91" t="str">
        <f t="shared" si="29"/>
        <v>Sauer</v>
      </c>
      <c r="V76" s="91" t="str">
        <f t="shared" si="30"/>
        <v/>
      </c>
      <c r="W76" s="91" t="str">
        <f t="shared" si="31"/>
        <v/>
      </c>
      <c r="X76" s="94"/>
      <c r="Y76" s="91">
        <f t="shared" si="32"/>
        <v>23314</v>
      </c>
      <c r="Z76" s="91">
        <f t="shared" si="33"/>
        <v>15548</v>
      </c>
      <c r="AA76" s="92">
        <f t="shared" si="34"/>
        <v>45336</v>
      </c>
      <c r="AB76" s="91" t="str">
        <f t="shared" si="35"/>
        <v>SLC</v>
      </c>
      <c r="AC76" s="91" t="str">
        <f t="shared" si="36"/>
        <v>Sauer</v>
      </c>
      <c r="AD76" s="91" t="str">
        <f t="shared" si="37"/>
        <v/>
      </c>
      <c r="AE76" s="91" t="str">
        <f t="shared" si="38"/>
        <v/>
      </c>
      <c r="AF76" s="94"/>
      <c r="AG76" s="91">
        <f t="shared" si="39"/>
        <v>23329</v>
      </c>
      <c r="AH76" s="91">
        <f t="shared" si="40"/>
        <v>15496</v>
      </c>
      <c r="AI76" s="92">
        <f t="shared" si="41"/>
        <v>45337</v>
      </c>
      <c r="AJ76" s="91" t="str">
        <f t="shared" si="42"/>
        <v>SLC</v>
      </c>
      <c r="AK76" s="91" t="str">
        <f t="shared" si="43"/>
        <v>Sauer</v>
      </c>
      <c r="AL76" s="91" t="str">
        <f t="shared" si="44"/>
        <v/>
      </c>
      <c r="AM76" s="91" t="str">
        <f t="shared" si="45"/>
        <v/>
      </c>
      <c r="AO76" s="91">
        <f t="shared" si="46"/>
        <v>23344</v>
      </c>
      <c r="AP76" s="91">
        <f t="shared" si="47"/>
        <v>15503</v>
      </c>
      <c r="AQ76" s="92">
        <f t="shared" si="48"/>
        <v>45338</v>
      </c>
      <c r="AR76" s="91" t="str">
        <f t="shared" si="49"/>
        <v>SLC</v>
      </c>
      <c r="AS76" s="91" t="str">
        <f t="shared" si="50"/>
        <v>Sauer</v>
      </c>
      <c r="AT76" s="91" t="str">
        <f t="shared" si="51"/>
        <v/>
      </c>
      <c r="AU76" s="91" t="str">
        <f t="shared" si="52"/>
        <v/>
      </c>
    </row>
    <row r="77" spans="1:47" x14ac:dyDescent="0.25">
      <c r="A77" s="91" t="str">
        <f t="shared" si="17"/>
        <v/>
      </c>
      <c r="B77" s="91" t="str">
        <f t="shared" si="17"/>
        <v/>
      </c>
      <c r="C77" s="92" t="str">
        <f>IF(B7="","",$A$3)</f>
        <v/>
      </c>
      <c r="D77" s="91" t="str">
        <f>IF(A7="","",A7)</f>
        <v/>
      </c>
      <c r="E77" s="91" t="str">
        <f>IF(E7="","",E7)</f>
        <v/>
      </c>
      <c r="F77" s="91" t="str">
        <f>IF(D7="","",D7)</f>
        <v/>
      </c>
      <c r="G77" s="91" t="str">
        <f>IF(G7="","",G7)</f>
        <v/>
      </c>
      <c r="H77" s="94">
        <v>3</v>
      </c>
      <c r="I77" s="91">
        <f t="shared" si="18"/>
        <v>23282</v>
      </c>
      <c r="J77" s="91">
        <f t="shared" si="19"/>
        <v>15526</v>
      </c>
      <c r="K77" s="92">
        <f t="shared" si="20"/>
        <v>45334</v>
      </c>
      <c r="L77" s="91" t="str">
        <f t="shared" si="21"/>
        <v>SLC</v>
      </c>
      <c r="M77" s="91" t="str">
        <f t="shared" si="22"/>
        <v>Sauer</v>
      </c>
      <c r="N77" s="91" t="str">
        <f t="shared" si="23"/>
        <v/>
      </c>
      <c r="O77" s="91" t="str">
        <f t="shared" si="24"/>
        <v/>
      </c>
      <c r="P77" s="94"/>
      <c r="Q77" s="91">
        <f t="shared" si="25"/>
        <v>23298</v>
      </c>
      <c r="R77" s="91">
        <f t="shared" si="26"/>
        <v>15536</v>
      </c>
      <c r="S77" s="92">
        <f t="shared" si="27"/>
        <v>45335</v>
      </c>
      <c r="T77" s="91" t="str">
        <f t="shared" si="28"/>
        <v>SLC</v>
      </c>
      <c r="U77" s="91" t="str">
        <f t="shared" si="29"/>
        <v>Sauer</v>
      </c>
      <c r="V77" s="91" t="str">
        <f t="shared" si="30"/>
        <v/>
      </c>
      <c r="W77" s="91" t="str">
        <f t="shared" si="31"/>
        <v/>
      </c>
      <c r="X77" s="94"/>
      <c r="Y77" s="91">
        <f t="shared" si="32"/>
        <v>23315</v>
      </c>
      <c r="Z77" s="91">
        <f t="shared" si="33"/>
        <v>15549</v>
      </c>
      <c r="AA77" s="92">
        <f t="shared" si="34"/>
        <v>45336</v>
      </c>
      <c r="AB77" s="91" t="str">
        <f t="shared" si="35"/>
        <v>SLC</v>
      </c>
      <c r="AC77" s="91" t="str">
        <f t="shared" si="36"/>
        <v>Sauer</v>
      </c>
      <c r="AD77" s="91" t="str">
        <f t="shared" si="37"/>
        <v/>
      </c>
      <c r="AE77" s="91" t="str">
        <f t="shared" si="38"/>
        <v/>
      </c>
      <c r="AF77" s="94"/>
      <c r="AG77" s="91">
        <f t="shared" si="39"/>
        <v>23330</v>
      </c>
      <c r="AH77" s="91">
        <f t="shared" si="40"/>
        <v>15497</v>
      </c>
      <c r="AI77" s="92">
        <f t="shared" si="41"/>
        <v>45337</v>
      </c>
      <c r="AJ77" s="91" t="str">
        <f t="shared" si="42"/>
        <v>SLC</v>
      </c>
      <c r="AK77" s="91" t="str">
        <f t="shared" si="43"/>
        <v>Sauer</v>
      </c>
      <c r="AL77" s="91" t="str">
        <f t="shared" si="44"/>
        <v/>
      </c>
      <c r="AM77" s="91" t="str">
        <f t="shared" si="45"/>
        <v/>
      </c>
      <c r="AO77" s="91">
        <f t="shared" si="46"/>
        <v>23345</v>
      </c>
      <c r="AP77" s="91">
        <f t="shared" si="47"/>
        <v>15505</v>
      </c>
      <c r="AQ77" s="92">
        <f t="shared" si="48"/>
        <v>45338</v>
      </c>
      <c r="AR77" s="91" t="str">
        <f t="shared" si="49"/>
        <v>SLC</v>
      </c>
      <c r="AS77" s="91" t="str">
        <f t="shared" si="50"/>
        <v>Sauer</v>
      </c>
      <c r="AT77" s="91" t="str">
        <f t="shared" si="51"/>
        <v/>
      </c>
      <c r="AU77" s="91" t="str">
        <f t="shared" si="52"/>
        <v/>
      </c>
    </row>
    <row r="78" spans="1:47" x14ac:dyDescent="0.25">
      <c r="A78" s="91" t="str">
        <f t="shared" si="17"/>
        <v/>
      </c>
      <c r="B78" s="91" t="str">
        <f t="shared" si="17"/>
        <v/>
      </c>
      <c r="C78" s="92" t="str">
        <f>IF(B8="","",$A$3)</f>
        <v/>
      </c>
      <c r="D78" s="91" t="str">
        <f>IF(A8="","",A8)</f>
        <v/>
      </c>
      <c r="E78" s="91" t="str">
        <f>IF(E8="","",E8)</f>
        <v/>
      </c>
      <c r="F78" s="91" t="str">
        <f>IF(D8="","",D8)</f>
        <v/>
      </c>
      <c r="G78" s="91" t="str">
        <f>IF(G8="","",G8)</f>
        <v/>
      </c>
      <c r="H78" s="94">
        <v>4</v>
      </c>
      <c r="I78" s="91">
        <f t="shared" si="18"/>
        <v>23283</v>
      </c>
      <c r="J78" s="91">
        <f t="shared" si="19"/>
        <v>15527</v>
      </c>
      <c r="K78" s="92">
        <f t="shared" si="20"/>
        <v>45334</v>
      </c>
      <c r="L78" s="91" t="str">
        <f t="shared" si="21"/>
        <v>SLC</v>
      </c>
      <c r="M78" s="91" t="str">
        <f t="shared" si="22"/>
        <v>Sunrise</v>
      </c>
      <c r="N78" s="91" t="str">
        <f t="shared" si="23"/>
        <v/>
      </c>
      <c r="O78" s="91" t="str">
        <f t="shared" si="24"/>
        <v/>
      </c>
      <c r="P78" s="94"/>
      <c r="Q78" s="91">
        <f t="shared" si="25"/>
        <v>23299</v>
      </c>
      <c r="R78" s="91">
        <f t="shared" si="26"/>
        <v>15537</v>
      </c>
      <c r="S78" s="92">
        <f t="shared" si="27"/>
        <v>45335</v>
      </c>
      <c r="T78" s="91" t="str">
        <f t="shared" si="28"/>
        <v>SLC</v>
      </c>
      <c r="U78" s="91" t="str">
        <f t="shared" si="29"/>
        <v>Sunrise</v>
      </c>
      <c r="V78" s="91" t="str">
        <f t="shared" si="30"/>
        <v/>
      </c>
      <c r="W78" s="91" t="str">
        <f t="shared" si="31"/>
        <v/>
      </c>
      <c r="X78" s="94"/>
      <c r="Y78" s="91">
        <f t="shared" si="32"/>
        <v>23316</v>
      </c>
      <c r="Z78" s="91">
        <f t="shared" si="33"/>
        <v>15550</v>
      </c>
      <c r="AA78" s="92">
        <f t="shared" si="34"/>
        <v>45336</v>
      </c>
      <c r="AB78" s="91" t="str">
        <f t="shared" si="35"/>
        <v>SLC</v>
      </c>
      <c r="AC78" s="91" t="str">
        <f t="shared" si="36"/>
        <v>Sunrise</v>
      </c>
      <c r="AD78" s="91" t="str">
        <f t="shared" si="37"/>
        <v/>
      </c>
      <c r="AE78" s="91" t="str">
        <f t="shared" si="38"/>
        <v/>
      </c>
      <c r="AF78" s="94"/>
      <c r="AG78" s="91">
        <f t="shared" si="39"/>
        <v>23331</v>
      </c>
      <c r="AH78" s="91">
        <f t="shared" si="40"/>
        <v>15498</v>
      </c>
      <c r="AI78" s="92">
        <f t="shared" si="41"/>
        <v>45337</v>
      </c>
      <c r="AJ78" s="91" t="str">
        <f t="shared" si="42"/>
        <v>SLC</v>
      </c>
      <c r="AK78" s="91" t="str">
        <f t="shared" si="43"/>
        <v>Sunrise</v>
      </c>
      <c r="AL78" s="91" t="str">
        <f t="shared" si="44"/>
        <v/>
      </c>
      <c r="AM78" s="91" t="str">
        <f t="shared" si="45"/>
        <v/>
      </c>
      <c r="AO78" s="91">
        <f t="shared" si="46"/>
        <v>23346</v>
      </c>
      <c r="AP78" s="91">
        <f t="shared" si="47"/>
        <v>15506</v>
      </c>
      <c r="AQ78" s="92">
        <f t="shared" si="48"/>
        <v>45338</v>
      </c>
      <c r="AR78" s="91" t="str">
        <f t="shared" si="49"/>
        <v>SLC</v>
      </c>
      <c r="AS78" s="91" t="str">
        <f t="shared" si="50"/>
        <v>Sunrise</v>
      </c>
      <c r="AT78" s="91" t="str">
        <f t="shared" si="51"/>
        <v/>
      </c>
      <c r="AU78" s="91" t="str">
        <f t="shared" si="52"/>
        <v/>
      </c>
    </row>
    <row r="79" spans="1:47" x14ac:dyDescent="0.25">
      <c r="A79" s="91" t="str">
        <f t="shared" si="17"/>
        <v/>
      </c>
      <c r="B79" s="91" t="str">
        <f t="shared" si="17"/>
        <v/>
      </c>
      <c r="C79" s="92" t="str">
        <f>IF(B9="","",$A$3)</f>
        <v/>
      </c>
      <c r="D79" s="91" t="str">
        <f>IF(A9="","",A9)</f>
        <v/>
      </c>
      <c r="E79" s="91" t="str">
        <f>IF(E9="","",E9)</f>
        <v/>
      </c>
      <c r="F79" s="91" t="str">
        <f>IF(D9="","",D9)</f>
        <v/>
      </c>
      <c r="G79" s="91" t="str">
        <f>IF(G9="","",G9)</f>
        <v/>
      </c>
      <c r="H79" s="94">
        <v>5</v>
      </c>
      <c r="I79" s="91">
        <f t="shared" si="18"/>
        <v>23284</v>
      </c>
      <c r="J79" s="91">
        <f t="shared" si="19"/>
        <v>15528</v>
      </c>
      <c r="K79" s="92">
        <f t="shared" si="20"/>
        <v>45334</v>
      </c>
      <c r="L79" s="91" t="str">
        <f t="shared" si="21"/>
        <v>SLC</v>
      </c>
      <c r="M79" s="91" t="str">
        <f t="shared" si="22"/>
        <v>Sunrise</v>
      </c>
      <c r="N79" s="91" t="str">
        <f t="shared" si="23"/>
        <v/>
      </c>
      <c r="O79" s="91" t="str">
        <f t="shared" si="24"/>
        <v/>
      </c>
      <c r="P79" s="94"/>
      <c r="Q79" s="91">
        <f t="shared" si="25"/>
        <v>23300</v>
      </c>
      <c r="R79" s="91">
        <f t="shared" si="26"/>
        <v>15538</v>
      </c>
      <c r="S79" s="92">
        <f t="shared" si="27"/>
        <v>45335</v>
      </c>
      <c r="T79" s="91" t="str">
        <f t="shared" si="28"/>
        <v>SLC</v>
      </c>
      <c r="U79" s="91" t="str">
        <f t="shared" si="29"/>
        <v>Sunrise</v>
      </c>
      <c r="V79" s="91" t="str">
        <f t="shared" si="30"/>
        <v/>
      </c>
      <c r="W79" s="91" t="str">
        <f t="shared" si="31"/>
        <v/>
      </c>
      <c r="X79" s="94"/>
      <c r="Y79" s="91">
        <f t="shared" si="32"/>
        <v>23317</v>
      </c>
      <c r="Z79" s="91">
        <f t="shared" si="33"/>
        <v>15551</v>
      </c>
      <c r="AA79" s="92">
        <f t="shared" si="34"/>
        <v>45336</v>
      </c>
      <c r="AB79" s="91" t="str">
        <f t="shared" si="35"/>
        <v>SLC</v>
      </c>
      <c r="AC79" s="91" t="str">
        <f t="shared" si="36"/>
        <v>Sunrise</v>
      </c>
      <c r="AD79" s="91" t="str">
        <f t="shared" si="37"/>
        <v/>
      </c>
      <c r="AE79" s="91" t="str">
        <f t="shared" si="38"/>
        <v/>
      </c>
      <c r="AF79" s="94"/>
      <c r="AG79" s="91">
        <f t="shared" si="39"/>
        <v>23332</v>
      </c>
      <c r="AH79" s="91">
        <f t="shared" si="40"/>
        <v>15499</v>
      </c>
      <c r="AI79" s="92">
        <f t="shared" si="41"/>
        <v>45337</v>
      </c>
      <c r="AJ79" s="91" t="str">
        <f t="shared" si="42"/>
        <v>SLC</v>
      </c>
      <c r="AK79" s="91" t="str">
        <f t="shared" si="43"/>
        <v>Sunrise</v>
      </c>
      <c r="AL79" s="91" t="str">
        <f t="shared" si="44"/>
        <v/>
      </c>
      <c r="AM79" s="91" t="str">
        <f t="shared" si="45"/>
        <v/>
      </c>
      <c r="AO79" s="91">
        <f t="shared" si="46"/>
        <v>23347</v>
      </c>
      <c r="AP79" s="91">
        <f t="shared" si="47"/>
        <v>15507</v>
      </c>
      <c r="AQ79" s="92">
        <f t="shared" si="48"/>
        <v>45338</v>
      </c>
      <c r="AR79" s="91" t="str">
        <f t="shared" si="49"/>
        <v>SLC</v>
      </c>
      <c r="AS79" s="91" t="str">
        <f t="shared" si="50"/>
        <v>Sunrise</v>
      </c>
      <c r="AT79" s="91" t="str">
        <f t="shared" si="51"/>
        <v/>
      </c>
      <c r="AU79" s="91" t="str">
        <f t="shared" si="52"/>
        <v/>
      </c>
    </row>
    <row r="80" spans="1:47" x14ac:dyDescent="0.25">
      <c r="A80" s="91">
        <f t="shared" ref="A80:B85" si="53">IF(B12="","",B12)</f>
        <v>23357</v>
      </c>
      <c r="B80" s="91">
        <f t="shared" si="53"/>
        <v>15513</v>
      </c>
      <c r="C80" s="92">
        <f t="shared" ref="C80:C85" si="54">IF(F12="","",F12)</f>
        <v>45339</v>
      </c>
      <c r="D80" s="91" t="str">
        <f t="shared" ref="D80:D85" si="55">IF(A12="","",A12)</f>
        <v>SLC</v>
      </c>
      <c r="E80" s="91" t="str">
        <f t="shared" ref="E80:E85" si="56">IF(E12="","",E12)</f>
        <v/>
      </c>
      <c r="F80" s="91" t="str">
        <f t="shared" ref="F80:F85" si="57">IF(D12="","",D12)</f>
        <v>May</v>
      </c>
      <c r="G80" s="91">
        <f t="shared" ref="G80:G85" si="58">IF(C12="","",C12)</f>
        <v>15513</v>
      </c>
      <c r="H80" s="94">
        <v>6</v>
      </c>
      <c r="I80" s="91">
        <f t="shared" si="18"/>
        <v>23285</v>
      </c>
      <c r="J80" s="91">
        <f t="shared" si="19"/>
        <v>15530</v>
      </c>
      <c r="K80" s="92">
        <f t="shared" si="20"/>
        <v>45334</v>
      </c>
      <c r="L80" s="91" t="str">
        <f t="shared" si="21"/>
        <v>SLC</v>
      </c>
      <c r="M80" s="91" t="str">
        <f t="shared" si="22"/>
        <v>Sunrise</v>
      </c>
      <c r="N80" s="91" t="str">
        <f t="shared" si="23"/>
        <v/>
      </c>
      <c r="O80" s="91" t="str">
        <f t="shared" si="24"/>
        <v/>
      </c>
      <c r="P80" s="94"/>
      <c r="Q80" s="91">
        <f t="shared" si="25"/>
        <v>23301</v>
      </c>
      <c r="R80" s="91">
        <f t="shared" si="26"/>
        <v>15539</v>
      </c>
      <c r="S80" s="92">
        <f t="shared" si="27"/>
        <v>45335</v>
      </c>
      <c r="T80" s="91" t="str">
        <f t="shared" si="28"/>
        <v>SLC</v>
      </c>
      <c r="U80" s="91" t="str">
        <f t="shared" si="29"/>
        <v>Sunrise</v>
      </c>
      <c r="V80" s="91" t="str">
        <f t="shared" si="30"/>
        <v/>
      </c>
      <c r="W80" s="91" t="str">
        <f t="shared" si="31"/>
        <v/>
      </c>
      <c r="X80" s="94"/>
      <c r="Y80" s="91">
        <f t="shared" si="32"/>
        <v>23318</v>
      </c>
      <c r="Z80" s="91">
        <f t="shared" si="33"/>
        <v>15553</v>
      </c>
      <c r="AA80" s="92">
        <f t="shared" si="34"/>
        <v>45336</v>
      </c>
      <c r="AB80" s="91" t="str">
        <f t="shared" si="35"/>
        <v>SLC</v>
      </c>
      <c r="AC80" s="91" t="str">
        <f t="shared" si="36"/>
        <v>Sunrise</v>
      </c>
      <c r="AD80" s="91" t="str">
        <f t="shared" si="37"/>
        <v/>
      </c>
      <c r="AE80" s="91" t="str">
        <f t="shared" si="38"/>
        <v/>
      </c>
      <c r="AF80" s="94"/>
      <c r="AG80" s="91">
        <f t="shared" si="39"/>
        <v>23333</v>
      </c>
      <c r="AH80" s="91">
        <f t="shared" si="40"/>
        <v>15500</v>
      </c>
      <c r="AI80" s="92">
        <f t="shared" si="41"/>
        <v>45337</v>
      </c>
      <c r="AJ80" s="91" t="str">
        <f t="shared" si="42"/>
        <v>SLC</v>
      </c>
      <c r="AK80" s="91" t="str">
        <f t="shared" si="43"/>
        <v>Sunrise</v>
      </c>
      <c r="AL80" s="91" t="str">
        <f t="shared" si="44"/>
        <v/>
      </c>
      <c r="AM80" s="91" t="str">
        <f t="shared" si="45"/>
        <v/>
      </c>
      <c r="AO80" s="91">
        <f t="shared" si="46"/>
        <v>23348</v>
      </c>
      <c r="AP80" s="91">
        <f t="shared" si="47"/>
        <v>15508</v>
      </c>
      <c r="AQ80" s="92">
        <f t="shared" si="48"/>
        <v>45338</v>
      </c>
      <c r="AR80" s="91" t="str">
        <f t="shared" si="49"/>
        <v>SLC</v>
      </c>
      <c r="AS80" s="91" t="str">
        <f t="shared" si="50"/>
        <v>Sunrise</v>
      </c>
      <c r="AT80" s="91" t="str">
        <f t="shared" si="51"/>
        <v/>
      </c>
      <c r="AU80" s="91" t="str">
        <f t="shared" si="52"/>
        <v/>
      </c>
    </row>
    <row r="81" spans="1:55" x14ac:dyDescent="0.25">
      <c r="A81" s="91">
        <f t="shared" si="53"/>
        <v>23358</v>
      </c>
      <c r="B81" s="91">
        <f t="shared" si="53"/>
        <v>15514</v>
      </c>
      <c r="C81" s="92">
        <f t="shared" si="54"/>
        <v>45339</v>
      </c>
      <c r="D81" s="91" t="str">
        <f t="shared" si="55"/>
        <v>SLC</v>
      </c>
      <c r="E81" s="91" t="str">
        <f t="shared" si="56"/>
        <v/>
      </c>
      <c r="F81" s="91" t="str">
        <f t="shared" si="57"/>
        <v>May</v>
      </c>
      <c r="G81" s="91">
        <f t="shared" si="58"/>
        <v>15514</v>
      </c>
      <c r="H81" s="94">
        <v>7</v>
      </c>
      <c r="I81" s="91">
        <f t="shared" si="18"/>
        <v>23286</v>
      </c>
      <c r="J81" s="91">
        <f t="shared" si="19"/>
        <v>15531</v>
      </c>
      <c r="K81" s="92">
        <f t="shared" si="20"/>
        <v>45334</v>
      </c>
      <c r="L81" s="91" t="str">
        <f t="shared" si="21"/>
        <v>SLC</v>
      </c>
      <c r="M81" s="91" t="str">
        <f t="shared" si="22"/>
        <v>May</v>
      </c>
      <c r="N81" s="91" t="str">
        <f t="shared" si="23"/>
        <v/>
      </c>
      <c r="O81" s="91" t="str">
        <f t="shared" si="24"/>
        <v/>
      </c>
      <c r="P81" s="94"/>
      <c r="Q81" s="91">
        <f t="shared" si="25"/>
        <v>23302</v>
      </c>
      <c r="R81" s="91">
        <f t="shared" si="26"/>
        <v>15540</v>
      </c>
      <c r="S81" s="92">
        <f t="shared" si="27"/>
        <v>45335</v>
      </c>
      <c r="T81" s="91" t="str">
        <f t="shared" si="28"/>
        <v>SLC</v>
      </c>
      <c r="U81" s="91" t="str">
        <f t="shared" si="29"/>
        <v>May</v>
      </c>
      <c r="V81" s="91" t="str">
        <f t="shared" si="30"/>
        <v/>
      </c>
      <c r="W81" s="91" t="str">
        <f t="shared" si="31"/>
        <v/>
      </c>
      <c r="X81" s="94"/>
      <c r="Y81" s="91">
        <f t="shared" si="32"/>
        <v>23319</v>
      </c>
      <c r="Z81" s="91">
        <f t="shared" si="33"/>
        <v>15554</v>
      </c>
      <c r="AA81" s="92">
        <f t="shared" si="34"/>
        <v>45336</v>
      </c>
      <c r="AB81" s="91" t="str">
        <f t="shared" si="35"/>
        <v>SLC</v>
      </c>
      <c r="AC81" s="91" t="str">
        <f t="shared" si="36"/>
        <v>May</v>
      </c>
      <c r="AD81" s="91" t="str">
        <f t="shared" si="37"/>
        <v/>
      </c>
      <c r="AE81" s="91" t="str">
        <f t="shared" si="38"/>
        <v/>
      </c>
      <c r="AF81" s="94"/>
      <c r="AG81" s="91">
        <f t="shared" si="39"/>
        <v>23334</v>
      </c>
      <c r="AH81" s="91">
        <f t="shared" si="40"/>
        <v>15501</v>
      </c>
      <c r="AI81" s="92">
        <f t="shared" si="41"/>
        <v>45337</v>
      </c>
      <c r="AJ81" s="91" t="str">
        <f t="shared" si="42"/>
        <v>SLC</v>
      </c>
      <c r="AK81" s="91" t="str">
        <f t="shared" si="43"/>
        <v>May</v>
      </c>
      <c r="AL81" s="91" t="str">
        <f t="shared" si="44"/>
        <v/>
      </c>
      <c r="AM81" s="91" t="str">
        <f t="shared" si="45"/>
        <v/>
      </c>
      <c r="AO81" s="91">
        <f t="shared" si="46"/>
        <v>23349</v>
      </c>
      <c r="AP81" s="91">
        <f t="shared" si="47"/>
        <v>15509</v>
      </c>
      <c r="AQ81" s="92">
        <f t="shared" si="48"/>
        <v>45338</v>
      </c>
      <c r="AR81" s="91" t="str">
        <f t="shared" si="49"/>
        <v>SLC</v>
      </c>
      <c r="AS81" s="91" t="str">
        <f t="shared" si="50"/>
        <v>May</v>
      </c>
      <c r="AT81" s="91" t="str">
        <f t="shared" si="51"/>
        <v/>
      </c>
      <c r="AU81" s="91" t="str">
        <f t="shared" si="52"/>
        <v/>
      </c>
    </row>
    <row r="82" spans="1:55" x14ac:dyDescent="0.25">
      <c r="A82" s="91">
        <f t="shared" si="53"/>
        <v>23359</v>
      </c>
      <c r="B82" s="91">
        <f t="shared" si="53"/>
        <v>15516</v>
      </c>
      <c r="C82" s="92">
        <f t="shared" si="54"/>
        <v>45339</v>
      </c>
      <c r="D82" s="91" t="str">
        <f t="shared" si="55"/>
        <v>SLC</v>
      </c>
      <c r="E82" s="91" t="str">
        <f t="shared" si="56"/>
        <v/>
      </c>
      <c r="F82" s="91" t="str">
        <f t="shared" si="57"/>
        <v>Handy</v>
      </c>
      <c r="G82" s="91">
        <f t="shared" si="58"/>
        <v>15516</v>
      </c>
      <c r="H82" s="94">
        <v>8</v>
      </c>
      <c r="I82" s="91">
        <f t="shared" si="18"/>
        <v>23287</v>
      </c>
      <c r="J82" s="91">
        <f t="shared" si="19"/>
        <v>15532</v>
      </c>
      <c r="K82" s="92">
        <f t="shared" si="20"/>
        <v>45334</v>
      </c>
      <c r="L82" s="91" t="str">
        <f t="shared" si="21"/>
        <v>SLC</v>
      </c>
      <c r="M82" s="91" t="str">
        <f t="shared" si="22"/>
        <v>Handy</v>
      </c>
      <c r="N82" s="91" t="str">
        <f t="shared" si="23"/>
        <v/>
      </c>
      <c r="O82" s="91" t="str">
        <f t="shared" si="24"/>
        <v/>
      </c>
      <c r="P82" s="94"/>
      <c r="Q82" s="91">
        <f t="shared" si="25"/>
        <v>23303</v>
      </c>
      <c r="R82" s="91">
        <f t="shared" si="26"/>
        <v>15542</v>
      </c>
      <c r="S82" s="92">
        <f t="shared" si="27"/>
        <v>45335</v>
      </c>
      <c r="T82" s="91" t="str">
        <f t="shared" si="28"/>
        <v>SLC</v>
      </c>
      <c r="U82" s="91" t="str">
        <f t="shared" si="29"/>
        <v>Handy</v>
      </c>
      <c r="V82" s="91" t="str">
        <f t="shared" si="30"/>
        <v/>
      </c>
      <c r="W82" s="91" t="str">
        <f t="shared" si="31"/>
        <v/>
      </c>
      <c r="X82" s="94"/>
      <c r="Y82" s="91">
        <f t="shared" si="32"/>
        <v>23320</v>
      </c>
      <c r="Z82" s="91">
        <f t="shared" si="33"/>
        <v>15555</v>
      </c>
      <c r="AA82" s="92">
        <f t="shared" si="34"/>
        <v>45336</v>
      </c>
      <c r="AB82" s="91" t="str">
        <f t="shared" si="35"/>
        <v>SLC</v>
      </c>
      <c r="AC82" s="91" t="str">
        <f t="shared" si="36"/>
        <v>Handy</v>
      </c>
      <c r="AD82" s="91" t="str">
        <f t="shared" si="37"/>
        <v/>
      </c>
      <c r="AE82" s="91" t="str">
        <f t="shared" si="38"/>
        <v/>
      </c>
      <c r="AF82" s="94"/>
      <c r="AG82" s="91">
        <f t="shared" si="39"/>
        <v>23335</v>
      </c>
      <c r="AH82" s="91">
        <f t="shared" si="40"/>
        <v>15529</v>
      </c>
      <c r="AI82" s="92">
        <f t="shared" si="41"/>
        <v>45337</v>
      </c>
      <c r="AJ82" s="91" t="str">
        <f t="shared" si="42"/>
        <v>SLC</v>
      </c>
      <c r="AK82" s="91" t="str">
        <f t="shared" si="43"/>
        <v>Handy</v>
      </c>
      <c r="AL82" s="91" t="str">
        <f t="shared" si="44"/>
        <v/>
      </c>
      <c r="AM82" s="91" t="str">
        <f t="shared" si="45"/>
        <v/>
      </c>
      <c r="AO82" s="91">
        <f t="shared" si="46"/>
        <v>23350</v>
      </c>
      <c r="AP82" s="91">
        <f t="shared" si="47"/>
        <v>15510</v>
      </c>
      <c r="AQ82" s="92">
        <f t="shared" si="48"/>
        <v>45338</v>
      </c>
      <c r="AR82" s="91" t="str">
        <f t="shared" si="49"/>
        <v>SLC</v>
      </c>
      <c r="AS82" s="91" t="str">
        <f t="shared" si="50"/>
        <v>Handy</v>
      </c>
      <c r="AT82" s="91" t="str">
        <f t="shared" si="51"/>
        <v/>
      </c>
      <c r="AU82" s="91" t="str">
        <f t="shared" si="52"/>
        <v/>
      </c>
    </row>
    <row r="83" spans="1:55" x14ac:dyDescent="0.25">
      <c r="A83" s="91">
        <f t="shared" si="53"/>
        <v>23360</v>
      </c>
      <c r="B83" s="91">
        <f t="shared" si="53"/>
        <v>15517</v>
      </c>
      <c r="C83" s="92">
        <f t="shared" si="54"/>
        <v>45339</v>
      </c>
      <c r="D83" s="91" t="str">
        <f t="shared" si="55"/>
        <v>SLC</v>
      </c>
      <c r="E83" s="91" t="str">
        <f t="shared" si="56"/>
        <v/>
      </c>
      <c r="F83" s="91" t="str">
        <f t="shared" si="57"/>
        <v>Handy</v>
      </c>
      <c r="G83" s="91">
        <f t="shared" si="58"/>
        <v>15517</v>
      </c>
      <c r="H83" s="94">
        <v>9</v>
      </c>
      <c r="I83" s="91">
        <f t="shared" si="18"/>
        <v>23288</v>
      </c>
      <c r="J83" s="91">
        <f t="shared" si="19"/>
        <v>15533</v>
      </c>
      <c r="K83" s="92">
        <f t="shared" si="20"/>
        <v>45334</v>
      </c>
      <c r="L83" s="91" t="str">
        <f t="shared" si="21"/>
        <v>SLC</v>
      </c>
      <c r="M83" s="91" t="str">
        <f t="shared" si="22"/>
        <v>Navajo</v>
      </c>
      <c r="N83" s="91" t="str">
        <f t="shared" si="23"/>
        <v/>
      </c>
      <c r="O83" s="91" t="str">
        <f t="shared" si="24"/>
        <v/>
      </c>
      <c r="P83" s="94"/>
      <c r="Q83" s="91">
        <f t="shared" si="25"/>
        <v>23304</v>
      </c>
      <c r="R83" s="91">
        <f t="shared" si="26"/>
        <v>15543</v>
      </c>
      <c r="S83" s="92">
        <f t="shared" si="27"/>
        <v>45335</v>
      </c>
      <c r="T83" s="91" t="str">
        <f t="shared" si="28"/>
        <v>SLC</v>
      </c>
      <c r="U83" s="91" t="str">
        <f t="shared" si="29"/>
        <v>Navajo*</v>
      </c>
      <c r="V83" s="91" t="str">
        <f t="shared" si="30"/>
        <v/>
      </c>
      <c r="W83" s="91" t="str">
        <f t="shared" si="31"/>
        <v/>
      </c>
      <c r="X83" s="94"/>
      <c r="Y83" s="91">
        <f t="shared" si="32"/>
        <v>23321</v>
      </c>
      <c r="Z83" s="91">
        <f t="shared" si="33"/>
        <v>15556</v>
      </c>
      <c r="AA83" s="92">
        <f t="shared" si="34"/>
        <v>45336</v>
      </c>
      <c r="AB83" s="91" t="str">
        <f t="shared" si="35"/>
        <v>SLC</v>
      </c>
      <c r="AC83" s="91" t="str">
        <f t="shared" si="36"/>
        <v>Navajo</v>
      </c>
      <c r="AD83" s="91" t="str">
        <f t="shared" si="37"/>
        <v/>
      </c>
      <c r="AE83" s="91" t="str">
        <f t="shared" si="38"/>
        <v/>
      </c>
      <c r="AF83" s="94"/>
      <c r="AG83" s="91">
        <f t="shared" si="39"/>
        <v>23336</v>
      </c>
      <c r="AH83" s="91">
        <f t="shared" si="40"/>
        <v>15561</v>
      </c>
      <c r="AI83" s="92">
        <f t="shared" si="41"/>
        <v>45337</v>
      </c>
      <c r="AJ83" s="91" t="str">
        <f t="shared" si="42"/>
        <v>SLC</v>
      </c>
      <c r="AK83" s="91" t="str">
        <f t="shared" si="43"/>
        <v>Navajo</v>
      </c>
      <c r="AL83" s="91" t="str">
        <f t="shared" si="44"/>
        <v/>
      </c>
      <c r="AM83" s="91" t="str">
        <f t="shared" si="45"/>
        <v/>
      </c>
      <c r="AO83" s="91">
        <f t="shared" si="46"/>
        <v>23351</v>
      </c>
      <c r="AP83" s="91">
        <f t="shared" si="47"/>
        <v>15511</v>
      </c>
      <c r="AQ83" s="92">
        <f t="shared" si="48"/>
        <v>45338</v>
      </c>
      <c r="AR83" s="91" t="str">
        <f t="shared" si="49"/>
        <v>SLC</v>
      </c>
      <c r="AS83" s="91" t="str">
        <f t="shared" si="50"/>
        <v>Navajo</v>
      </c>
      <c r="AT83" s="91" t="str">
        <f t="shared" si="51"/>
        <v/>
      </c>
      <c r="AU83" s="91" t="str">
        <f t="shared" si="52"/>
        <v/>
      </c>
    </row>
    <row r="84" spans="1:55" x14ac:dyDescent="0.25">
      <c r="A84" s="91">
        <f t="shared" si="53"/>
        <v>23361</v>
      </c>
      <c r="B84" s="91">
        <f t="shared" si="53"/>
        <v>15518</v>
      </c>
      <c r="C84" s="92">
        <f t="shared" si="54"/>
        <v>45339</v>
      </c>
      <c r="D84" s="91" t="str">
        <f t="shared" si="55"/>
        <v>SLC</v>
      </c>
      <c r="E84" s="91" t="str">
        <f t="shared" si="56"/>
        <v/>
      </c>
      <c r="F84" s="91" t="str">
        <f t="shared" si="57"/>
        <v>CHR</v>
      </c>
      <c r="G84" s="91">
        <f t="shared" si="58"/>
        <v>15518</v>
      </c>
      <c r="H84" s="94">
        <v>10</v>
      </c>
      <c r="I84" s="91">
        <f t="shared" si="18"/>
        <v>23289</v>
      </c>
      <c r="J84" s="91">
        <f t="shared" si="19"/>
        <v>15541</v>
      </c>
      <c r="K84" s="92">
        <f t="shared" si="20"/>
        <v>45334</v>
      </c>
      <c r="L84" s="91" t="str">
        <f t="shared" si="21"/>
        <v>SLC</v>
      </c>
      <c r="M84" s="91" t="str">
        <f t="shared" si="22"/>
        <v>Navajo</v>
      </c>
      <c r="N84" s="91" t="str">
        <f t="shared" si="23"/>
        <v/>
      </c>
      <c r="O84" s="91" t="str">
        <f t="shared" si="24"/>
        <v/>
      </c>
      <c r="P84" s="94"/>
      <c r="Q84" s="91">
        <f t="shared" si="25"/>
        <v>23305</v>
      </c>
      <c r="R84" s="91">
        <f t="shared" si="26"/>
        <v>15544</v>
      </c>
      <c r="S84" s="92">
        <f t="shared" si="27"/>
        <v>45335</v>
      </c>
      <c r="T84" s="91" t="str">
        <f t="shared" si="28"/>
        <v>SLC</v>
      </c>
      <c r="U84" s="91" t="str">
        <f t="shared" si="29"/>
        <v>Navajo*</v>
      </c>
      <c r="V84" s="91" t="str">
        <f t="shared" si="30"/>
        <v/>
      </c>
      <c r="W84" s="91" t="str">
        <f t="shared" si="31"/>
        <v/>
      </c>
      <c r="X84" s="94"/>
      <c r="Y84" s="91">
        <f t="shared" si="32"/>
        <v>23322</v>
      </c>
      <c r="Z84" s="91">
        <f t="shared" si="33"/>
        <v>15557</v>
      </c>
      <c r="AA84" s="92">
        <f t="shared" si="34"/>
        <v>45336</v>
      </c>
      <c r="AB84" s="91" t="str">
        <f t="shared" si="35"/>
        <v>SLC</v>
      </c>
      <c r="AC84" s="91" t="str">
        <f t="shared" si="36"/>
        <v>Navajo</v>
      </c>
      <c r="AD84" s="91" t="str">
        <f t="shared" si="37"/>
        <v/>
      </c>
      <c r="AE84" s="91" t="str">
        <f t="shared" si="38"/>
        <v/>
      </c>
      <c r="AF84" s="94"/>
      <c r="AG84" s="91">
        <f t="shared" si="39"/>
        <v>23337</v>
      </c>
      <c r="AH84" s="91">
        <f t="shared" si="40"/>
        <v>15562</v>
      </c>
      <c r="AI84" s="92">
        <f t="shared" si="41"/>
        <v>45337</v>
      </c>
      <c r="AJ84" s="91" t="str">
        <f t="shared" si="42"/>
        <v>SLC</v>
      </c>
      <c r="AK84" s="91" t="str">
        <f t="shared" si="43"/>
        <v>Navajo</v>
      </c>
      <c r="AL84" s="91" t="str">
        <f t="shared" si="44"/>
        <v/>
      </c>
      <c r="AM84" s="91" t="str">
        <f t="shared" si="45"/>
        <v/>
      </c>
      <c r="AO84" s="91">
        <f t="shared" si="46"/>
        <v>23352</v>
      </c>
      <c r="AP84" s="91">
        <f t="shared" si="47"/>
        <v>15512</v>
      </c>
      <c r="AQ84" s="92">
        <f t="shared" si="48"/>
        <v>45338</v>
      </c>
      <c r="AR84" s="91" t="str">
        <f t="shared" si="49"/>
        <v>SLC</v>
      </c>
      <c r="AS84" s="91" t="str">
        <f t="shared" si="50"/>
        <v>Navajo</v>
      </c>
      <c r="AT84" s="91" t="str">
        <f t="shared" si="51"/>
        <v/>
      </c>
      <c r="AU84" s="91" t="str">
        <f t="shared" si="52"/>
        <v/>
      </c>
    </row>
    <row r="85" spans="1:55" x14ac:dyDescent="0.25">
      <c r="A85" s="91">
        <f t="shared" si="53"/>
        <v>23362</v>
      </c>
      <c r="B85" s="91">
        <f t="shared" si="53"/>
        <v>15519</v>
      </c>
      <c r="C85" s="92">
        <f t="shared" si="54"/>
        <v>45339</v>
      </c>
      <c r="D85" s="91" t="str">
        <f t="shared" si="55"/>
        <v>SLC</v>
      </c>
      <c r="E85" s="91" t="str">
        <f t="shared" si="56"/>
        <v/>
      </c>
      <c r="F85" s="91" t="str">
        <f t="shared" si="57"/>
        <v>CHR</v>
      </c>
      <c r="G85" s="91">
        <f t="shared" si="58"/>
        <v>15519</v>
      </c>
      <c r="H85" s="94">
        <v>11</v>
      </c>
      <c r="I85" s="91">
        <f t="shared" si="18"/>
        <v>23290</v>
      </c>
      <c r="J85" s="91">
        <f t="shared" si="19"/>
        <v>15552</v>
      </c>
      <c r="K85" s="92">
        <f t="shared" si="20"/>
        <v>45334</v>
      </c>
      <c r="L85" s="91" t="str">
        <f t="shared" si="21"/>
        <v>SLC</v>
      </c>
      <c r="M85" s="91" t="str">
        <f t="shared" si="22"/>
        <v>Navajo</v>
      </c>
      <c r="N85" s="91" t="str">
        <f t="shared" si="23"/>
        <v/>
      </c>
      <c r="O85" s="91" t="str">
        <f t="shared" si="24"/>
        <v/>
      </c>
      <c r="P85" s="94"/>
      <c r="Q85" s="91">
        <f t="shared" si="25"/>
        <v>23306</v>
      </c>
      <c r="R85" s="91">
        <f t="shared" si="26"/>
        <v>15545</v>
      </c>
      <c r="S85" s="92">
        <f t="shared" si="27"/>
        <v>45335</v>
      </c>
      <c r="T85" s="91" t="str">
        <f t="shared" si="28"/>
        <v>SLC</v>
      </c>
      <c r="U85" s="91" t="str">
        <f t="shared" si="29"/>
        <v>Navajo*</v>
      </c>
      <c r="V85" s="91" t="str">
        <f t="shared" si="30"/>
        <v/>
      </c>
      <c r="W85" s="91" t="str">
        <f t="shared" si="31"/>
        <v/>
      </c>
      <c r="X85" s="94"/>
      <c r="Y85" s="91">
        <f t="shared" si="32"/>
        <v>23323</v>
      </c>
      <c r="Z85" s="91">
        <f t="shared" si="33"/>
        <v>15558</v>
      </c>
      <c r="AA85" s="92">
        <f t="shared" si="34"/>
        <v>45336</v>
      </c>
      <c r="AB85" s="91" t="str">
        <f t="shared" si="35"/>
        <v>SLC</v>
      </c>
      <c r="AC85" s="91" t="str">
        <f t="shared" si="36"/>
        <v>Navajo</v>
      </c>
      <c r="AD85" s="91" t="str">
        <f t="shared" si="37"/>
        <v/>
      </c>
      <c r="AE85" s="91" t="str">
        <f t="shared" si="38"/>
        <v/>
      </c>
      <c r="AF85" s="94"/>
      <c r="AG85" s="91">
        <f t="shared" si="39"/>
        <v>23338</v>
      </c>
      <c r="AH85" s="91">
        <f t="shared" si="40"/>
        <v>15475</v>
      </c>
      <c r="AI85" s="92">
        <f t="shared" si="41"/>
        <v>45337</v>
      </c>
      <c r="AJ85" s="91" t="str">
        <f t="shared" si="42"/>
        <v>LCP</v>
      </c>
      <c r="AK85" s="91" t="str">
        <f t="shared" si="43"/>
        <v>Sunrise</v>
      </c>
      <c r="AL85" s="91" t="str">
        <f t="shared" si="44"/>
        <v/>
      </c>
      <c r="AM85" s="91" t="str">
        <f t="shared" si="45"/>
        <v/>
      </c>
      <c r="AO85" s="91">
        <f t="shared" si="46"/>
        <v>23353</v>
      </c>
      <c r="AP85" s="91">
        <f t="shared" si="47"/>
        <v>15470</v>
      </c>
      <c r="AQ85" s="92">
        <f t="shared" si="48"/>
        <v>45338</v>
      </c>
      <c r="AR85" s="91" t="str">
        <f t="shared" si="49"/>
        <v>LCP</v>
      </c>
      <c r="AS85" s="91" t="str">
        <f t="shared" si="50"/>
        <v>Navajo</v>
      </c>
      <c r="AT85" s="91" t="str">
        <f t="shared" si="51"/>
        <v/>
      </c>
      <c r="AU85" s="91" t="str">
        <f t="shared" si="52"/>
        <v/>
      </c>
    </row>
    <row r="86" spans="1:55" x14ac:dyDescent="0.25">
      <c r="A86" s="91">
        <f t="shared" ref="A86:B89" si="59">IF(B18="","",B18)</f>
        <v>23363</v>
      </c>
      <c r="B86" s="91">
        <f t="shared" si="59"/>
        <v>15489</v>
      </c>
      <c r="C86" s="92">
        <f>IF(F18="","",F18)</f>
        <v>45339</v>
      </c>
      <c r="D86" s="91" t="str">
        <f>IF(A18="","",A18)</f>
        <v>IDF</v>
      </c>
      <c r="E86" s="91" t="str">
        <f>IF(E18="","",E18)</f>
        <v/>
      </c>
      <c r="F86" s="91">
        <f>IF(D18="","",D18)</f>
        <v>4500015551</v>
      </c>
      <c r="G86" s="91">
        <f>IF(C18="","",C18)</f>
        <v>15489</v>
      </c>
      <c r="H86" s="94">
        <v>12</v>
      </c>
      <c r="I86" s="91">
        <f t="shared" si="18"/>
        <v>23291</v>
      </c>
      <c r="J86" s="91">
        <f t="shared" si="19"/>
        <v>15563</v>
      </c>
      <c r="K86" s="92">
        <f t="shared" si="20"/>
        <v>45334</v>
      </c>
      <c r="L86" s="91" t="str">
        <f t="shared" si="21"/>
        <v>SLC</v>
      </c>
      <c r="M86" s="91" t="str">
        <f t="shared" si="22"/>
        <v>Navajo</v>
      </c>
      <c r="N86" s="91" t="str">
        <f t="shared" si="23"/>
        <v/>
      </c>
      <c r="O86" s="91" t="str">
        <f t="shared" si="24"/>
        <v/>
      </c>
      <c r="P86" s="94"/>
      <c r="Q86" s="91">
        <f t="shared" si="25"/>
        <v>23307</v>
      </c>
      <c r="R86" s="91">
        <f t="shared" si="26"/>
        <v>15546</v>
      </c>
      <c r="S86" s="92">
        <f t="shared" si="27"/>
        <v>45335</v>
      </c>
      <c r="T86" s="91" t="str">
        <f t="shared" si="28"/>
        <v>SLC</v>
      </c>
      <c r="U86" s="91" t="str">
        <f t="shared" si="29"/>
        <v>Navajo*</v>
      </c>
      <c r="V86" s="91" t="str">
        <f t="shared" si="30"/>
        <v/>
      </c>
      <c r="W86" s="91" t="str">
        <f t="shared" si="31"/>
        <v/>
      </c>
      <c r="X86" s="94"/>
      <c r="Y86" s="91">
        <f t="shared" si="32"/>
        <v>23324</v>
      </c>
      <c r="Z86" s="91">
        <f t="shared" si="33"/>
        <v>15559</v>
      </c>
      <c r="AA86" s="92">
        <f t="shared" si="34"/>
        <v>45336</v>
      </c>
      <c r="AB86" s="91" t="str">
        <f t="shared" si="35"/>
        <v>SLC</v>
      </c>
      <c r="AC86" s="91" t="str">
        <f t="shared" si="36"/>
        <v>Navajo</v>
      </c>
      <c r="AD86" s="91" t="str">
        <f t="shared" si="37"/>
        <v/>
      </c>
      <c r="AE86" s="91" t="str">
        <f t="shared" si="38"/>
        <v/>
      </c>
      <c r="AF86" s="94"/>
      <c r="AG86" s="91">
        <f t="shared" si="39"/>
        <v>23339</v>
      </c>
      <c r="AH86" s="91">
        <f t="shared" si="40"/>
        <v>15476</v>
      </c>
      <c r="AI86" s="92">
        <f t="shared" si="41"/>
        <v>45337</v>
      </c>
      <c r="AJ86" s="91" t="str">
        <f t="shared" si="42"/>
        <v>LCP</v>
      </c>
      <c r="AK86" s="91" t="str">
        <f t="shared" si="43"/>
        <v>Sunrise</v>
      </c>
      <c r="AL86" s="91" t="str">
        <f t="shared" si="44"/>
        <v/>
      </c>
      <c r="AM86" s="91" t="str">
        <f t="shared" si="45"/>
        <v/>
      </c>
      <c r="AO86" s="91">
        <f t="shared" si="46"/>
        <v>23354</v>
      </c>
      <c r="AP86" s="91">
        <f t="shared" si="47"/>
        <v>15478</v>
      </c>
      <c r="AQ86" s="92">
        <f t="shared" si="48"/>
        <v>45338</v>
      </c>
      <c r="AR86" s="91" t="str">
        <f t="shared" si="49"/>
        <v>LCP</v>
      </c>
      <c r="AS86" s="91" t="str">
        <f t="shared" si="50"/>
        <v>Navajo</v>
      </c>
      <c r="AT86" s="91" t="str">
        <f t="shared" si="51"/>
        <v/>
      </c>
      <c r="AU86" s="91" t="str">
        <f t="shared" si="52"/>
        <v/>
      </c>
    </row>
    <row r="87" spans="1:55" x14ac:dyDescent="0.25">
      <c r="A87" s="91">
        <f t="shared" si="59"/>
        <v>23364</v>
      </c>
      <c r="B87" s="91">
        <f t="shared" si="59"/>
        <v>15490</v>
      </c>
      <c r="C87" s="92">
        <f>IF(F19="","",F19)</f>
        <v>45339</v>
      </c>
      <c r="D87" s="91" t="str">
        <f>IF(A19="","",A19)</f>
        <v>IDF</v>
      </c>
      <c r="E87" s="91" t="str">
        <f>IF(E19="","",E19)</f>
        <v/>
      </c>
      <c r="F87" s="91">
        <f>IF(D19="","",D19)</f>
        <v>4500015552</v>
      </c>
      <c r="G87" s="91">
        <f>IF(C19="","",C19)</f>
        <v>15490</v>
      </c>
      <c r="H87" s="94">
        <v>13</v>
      </c>
      <c r="I87" s="91">
        <f t="shared" si="18"/>
        <v>23292</v>
      </c>
      <c r="J87" s="91">
        <f t="shared" si="19"/>
        <v>15469</v>
      </c>
      <c r="K87" s="92">
        <f t="shared" si="20"/>
        <v>45334</v>
      </c>
      <c r="L87" s="91" t="str">
        <f t="shared" si="21"/>
        <v>LCP</v>
      </c>
      <c r="M87" s="91" t="str">
        <f t="shared" si="22"/>
        <v>Sunrise</v>
      </c>
      <c r="N87" s="91" t="str">
        <f t="shared" si="23"/>
        <v/>
      </c>
      <c r="O87" s="91" t="str">
        <f t="shared" si="24"/>
        <v/>
      </c>
      <c r="P87" s="94"/>
      <c r="Q87" s="91">
        <f t="shared" si="25"/>
        <v>23308</v>
      </c>
      <c r="R87" s="91">
        <f t="shared" si="26"/>
        <v>15472</v>
      </c>
      <c r="S87" s="92">
        <f t="shared" si="27"/>
        <v>45335</v>
      </c>
      <c r="T87" s="91" t="str">
        <f t="shared" si="28"/>
        <v>LCP</v>
      </c>
      <c r="U87" s="91" t="str">
        <f t="shared" si="29"/>
        <v>Sunrise</v>
      </c>
      <c r="V87" s="91" t="str">
        <f t="shared" si="30"/>
        <v/>
      </c>
      <c r="W87" s="91" t="str">
        <f t="shared" si="31"/>
        <v/>
      </c>
      <c r="X87" s="94"/>
      <c r="Y87" s="91">
        <f t="shared" si="32"/>
        <v>23325</v>
      </c>
      <c r="Z87" s="91">
        <f t="shared" si="33"/>
        <v>15560</v>
      </c>
      <c r="AA87" s="92">
        <f t="shared" si="34"/>
        <v>45336</v>
      </c>
      <c r="AB87" s="91" t="str">
        <f t="shared" si="35"/>
        <v>SLC</v>
      </c>
      <c r="AC87" s="91" t="str">
        <f t="shared" si="36"/>
        <v>Navajo</v>
      </c>
      <c r="AD87" s="91" t="str">
        <f t="shared" si="37"/>
        <v/>
      </c>
      <c r="AE87" s="91" t="str">
        <f t="shared" si="38"/>
        <v/>
      </c>
      <c r="AF87" s="94"/>
      <c r="AG87" s="91">
        <f t="shared" si="39"/>
        <v>23340</v>
      </c>
      <c r="AH87" s="91">
        <f t="shared" si="40"/>
        <v>15477</v>
      </c>
      <c r="AI87" s="92">
        <f t="shared" si="41"/>
        <v>45337</v>
      </c>
      <c r="AJ87" s="91" t="str">
        <f t="shared" si="42"/>
        <v>LCP</v>
      </c>
      <c r="AK87" s="91" t="str">
        <f t="shared" si="43"/>
        <v>Navajo</v>
      </c>
      <c r="AL87" s="91" t="str">
        <f t="shared" si="44"/>
        <v/>
      </c>
      <c r="AM87" s="91" t="str">
        <f t="shared" si="45"/>
        <v/>
      </c>
      <c r="AO87" s="91">
        <f t="shared" si="46"/>
        <v>23355</v>
      </c>
      <c r="AP87" s="91">
        <f t="shared" si="47"/>
        <v>15487</v>
      </c>
      <c r="AQ87" s="92">
        <f t="shared" si="48"/>
        <v>45338</v>
      </c>
      <c r="AR87" s="91" t="str">
        <f t="shared" si="49"/>
        <v>IDF</v>
      </c>
      <c r="AS87" s="91" t="str">
        <f t="shared" si="50"/>
        <v/>
      </c>
      <c r="AT87" s="91">
        <f t="shared" si="51"/>
        <v>4500015549</v>
      </c>
      <c r="AU87" s="91" t="str">
        <f t="shared" si="52"/>
        <v/>
      </c>
    </row>
    <row r="88" spans="1:55" x14ac:dyDescent="0.25">
      <c r="A88" s="91">
        <f t="shared" si="59"/>
        <v>23365</v>
      </c>
      <c r="B88" s="91">
        <f t="shared" si="59"/>
        <v>15491</v>
      </c>
      <c r="C88" s="92">
        <f>IF(F20="","",F20)</f>
        <v>45339</v>
      </c>
      <c r="D88" s="91" t="str">
        <f>IF(A20="","",A20)</f>
        <v>IDF</v>
      </c>
      <c r="E88" s="91" t="str">
        <f>IF(E20="","",E20)</f>
        <v/>
      </c>
      <c r="F88" s="91">
        <f>IF(D20="","",D20)</f>
        <v>4500015553</v>
      </c>
      <c r="G88" s="91">
        <f>IF(C20="","",C20)</f>
        <v>15491</v>
      </c>
      <c r="H88" s="94">
        <v>14</v>
      </c>
      <c r="I88" s="91">
        <f t="shared" si="18"/>
        <v>23293</v>
      </c>
      <c r="J88" s="91">
        <f t="shared" si="19"/>
        <v>15471</v>
      </c>
      <c r="K88" s="92">
        <f t="shared" si="20"/>
        <v>45334</v>
      </c>
      <c r="L88" s="91" t="str">
        <f t="shared" si="21"/>
        <v>LCP</v>
      </c>
      <c r="M88" s="91" t="str">
        <f t="shared" si="22"/>
        <v>Sunrise</v>
      </c>
      <c r="N88" s="91" t="str">
        <f t="shared" si="23"/>
        <v/>
      </c>
      <c r="O88" s="91" t="str">
        <f t="shared" si="24"/>
        <v/>
      </c>
      <c r="P88" s="94"/>
      <c r="Q88" s="91">
        <f t="shared" si="25"/>
        <v>23309</v>
      </c>
      <c r="R88" s="91">
        <f t="shared" si="26"/>
        <v>15473</v>
      </c>
      <c r="S88" s="92">
        <f t="shared" si="27"/>
        <v>45335</v>
      </c>
      <c r="T88" s="91" t="str">
        <f t="shared" si="28"/>
        <v>LCP</v>
      </c>
      <c r="U88" s="91" t="str">
        <f t="shared" si="29"/>
        <v>Navajo</v>
      </c>
      <c r="V88" s="91" t="str">
        <f t="shared" si="30"/>
        <v/>
      </c>
      <c r="W88" s="91" t="str">
        <f t="shared" si="31"/>
        <v/>
      </c>
      <c r="X88" s="94"/>
      <c r="Y88" s="91">
        <f t="shared" si="32"/>
        <v>23326</v>
      </c>
      <c r="Z88" s="91">
        <f t="shared" si="33"/>
        <v>15483</v>
      </c>
      <c r="AA88" s="92">
        <f t="shared" si="34"/>
        <v>45336</v>
      </c>
      <c r="AB88" s="91" t="str">
        <f t="shared" si="35"/>
        <v>IDF</v>
      </c>
      <c r="AC88" s="91" t="str">
        <f t="shared" si="36"/>
        <v/>
      </c>
      <c r="AD88" s="91">
        <f t="shared" si="37"/>
        <v>4500015545</v>
      </c>
      <c r="AE88" s="91" t="str">
        <f t="shared" si="38"/>
        <v/>
      </c>
      <c r="AF88" s="94"/>
      <c r="AG88" s="91">
        <f t="shared" si="39"/>
        <v>23341</v>
      </c>
      <c r="AH88" s="91">
        <f t="shared" si="40"/>
        <v>15485</v>
      </c>
      <c r="AI88" s="92">
        <f t="shared" si="41"/>
        <v>45337</v>
      </c>
      <c r="AJ88" s="91" t="str">
        <f t="shared" si="42"/>
        <v>IDF</v>
      </c>
      <c r="AK88" s="91" t="str">
        <f t="shared" si="43"/>
        <v/>
      </c>
      <c r="AL88" s="91">
        <f t="shared" si="44"/>
        <v>4500015547</v>
      </c>
      <c r="AM88" s="91" t="str">
        <f t="shared" si="45"/>
        <v/>
      </c>
      <c r="AO88" s="91">
        <f t="shared" si="46"/>
        <v>23356</v>
      </c>
      <c r="AP88" s="91">
        <f t="shared" si="47"/>
        <v>15488</v>
      </c>
      <c r="AQ88" s="92">
        <f t="shared" si="48"/>
        <v>45338</v>
      </c>
      <c r="AR88" s="91" t="str">
        <f t="shared" si="49"/>
        <v>IDF</v>
      </c>
      <c r="AS88" s="91" t="str">
        <f t="shared" si="50"/>
        <v/>
      </c>
      <c r="AT88" s="91">
        <f t="shared" si="51"/>
        <v>4500015550</v>
      </c>
      <c r="AU88" s="91" t="str">
        <f t="shared" si="52"/>
        <v/>
      </c>
    </row>
    <row r="89" spans="1:55" x14ac:dyDescent="0.25">
      <c r="A89" s="91" t="str">
        <f t="shared" si="59"/>
        <v/>
      </c>
      <c r="B89" s="91" t="str">
        <f t="shared" si="59"/>
        <v/>
      </c>
      <c r="C89" s="92" t="str">
        <f>IF(F21="","",F21)</f>
        <v/>
      </c>
      <c r="D89" s="91" t="str">
        <f>IF(A21="","",A21)</f>
        <v/>
      </c>
      <c r="E89" s="91" t="str">
        <f>IF(E21="","",E21)</f>
        <v/>
      </c>
      <c r="F89" s="91" t="str">
        <f>IF(D21="","",D21)</f>
        <v/>
      </c>
      <c r="G89" s="91" t="str">
        <f>IF(C21="","",C21)</f>
        <v/>
      </c>
      <c r="H89" s="94">
        <v>15</v>
      </c>
      <c r="I89" s="91">
        <f t="shared" si="18"/>
        <v>23294</v>
      </c>
      <c r="J89" s="91">
        <f t="shared" si="19"/>
        <v>15479</v>
      </c>
      <c r="K89" s="92">
        <f t="shared" si="20"/>
        <v>45334</v>
      </c>
      <c r="L89" s="91" t="str">
        <f t="shared" si="21"/>
        <v>IDF</v>
      </c>
      <c r="M89" s="91" t="str">
        <f t="shared" si="22"/>
        <v/>
      </c>
      <c r="N89" s="91">
        <f t="shared" si="23"/>
        <v>4500015539</v>
      </c>
      <c r="O89" s="91" t="str">
        <f t="shared" si="24"/>
        <v/>
      </c>
      <c r="P89" s="94"/>
      <c r="Q89" s="91">
        <f t="shared" si="25"/>
        <v>23310</v>
      </c>
      <c r="R89" s="91">
        <f t="shared" si="26"/>
        <v>15474</v>
      </c>
      <c r="S89" s="92">
        <f t="shared" si="27"/>
        <v>45335</v>
      </c>
      <c r="T89" s="91" t="str">
        <f t="shared" si="28"/>
        <v>LCP</v>
      </c>
      <c r="U89" s="91" t="str">
        <f t="shared" si="29"/>
        <v>Navajo</v>
      </c>
      <c r="V89" s="91" t="str">
        <f t="shared" si="30"/>
        <v/>
      </c>
      <c r="W89" s="91" t="str">
        <f t="shared" si="31"/>
        <v/>
      </c>
      <c r="X89" s="94"/>
      <c r="Y89" s="91">
        <f t="shared" si="32"/>
        <v>23327</v>
      </c>
      <c r="Z89" s="91">
        <f t="shared" si="33"/>
        <v>15484</v>
      </c>
      <c r="AA89" s="92">
        <f t="shared" si="34"/>
        <v>45336</v>
      </c>
      <c r="AB89" s="91" t="str">
        <f t="shared" si="35"/>
        <v>IDF</v>
      </c>
      <c r="AC89" s="91" t="str">
        <f t="shared" si="36"/>
        <v/>
      </c>
      <c r="AD89" s="91">
        <f t="shared" si="37"/>
        <v>4500015546</v>
      </c>
      <c r="AE89" s="91" t="str">
        <f t="shared" si="38"/>
        <v/>
      </c>
      <c r="AF89" s="94"/>
      <c r="AG89" s="91">
        <f t="shared" si="39"/>
        <v>23342</v>
      </c>
      <c r="AH89" s="91">
        <f t="shared" si="40"/>
        <v>15486</v>
      </c>
      <c r="AI89" s="92">
        <f t="shared" si="41"/>
        <v>45337</v>
      </c>
      <c r="AJ89" s="91" t="str">
        <f t="shared" si="42"/>
        <v>IDF</v>
      </c>
      <c r="AK89" s="91" t="str">
        <f t="shared" si="43"/>
        <v/>
      </c>
      <c r="AL89" s="91">
        <f t="shared" si="44"/>
        <v>4500015548</v>
      </c>
      <c r="AM89" s="91" t="str">
        <f t="shared" si="45"/>
        <v/>
      </c>
      <c r="AO89" s="91" t="str">
        <f t="shared" si="46"/>
        <v/>
      </c>
      <c r="AP89" s="91" t="str">
        <f t="shared" si="47"/>
        <v/>
      </c>
      <c r="AQ89" s="92" t="str">
        <f t="shared" si="48"/>
        <v/>
      </c>
      <c r="AR89" s="91" t="str">
        <f t="shared" si="49"/>
        <v/>
      </c>
      <c r="AS89" s="91" t="str">
        <f t="shared" si="50"/>
        <v/>
      </c>
      <c r="AT89" s="91" t="str">
        <f t="shared" si="51"/>
        <v/>
      </c>
      <c r="AU89" s="91" t="str">
        <f t="shared" si="52"/>
        <v/>
      </c>
    </row>
    <row r="90" spans="1:55" x14ac:dyDescent="0.25">
      <c r="A90" s="91" t="str">
        <f t="shared" ref="A90:B94" si="60">IF(B23="","",B23)</f>
        <v/>
      </c>
      <c r="B90" s="91" t="str">
        <f t="shared" si="60"/>
        <v/>
      </c>
      <c r="C90" s="92" t="str">
        <f t="shared" ref="C90:C94" si="61">IF(F23="","",F23)</f>
        <v/>
      </c>
      <c r="D90" s="91" t="str">
        <f t="shared" ref="D90:D94" si="62">IF(A23="","",A23)</f>
        <v/>
      </c>
      <c r="E90" s="91" t="str">
        <f t="shared" ref="E90:E94" si="63">IF(E23="","",E23)</f>
        <v/>
      </c>
      <c r="F90" s="91" t="str">
        <f t="shared" ref="F90:F94" si="64">IF(D23="","",D23)</f>
        <v/>
      </c>
      <c r="G90" s="91" t="str">
        <f t="shared" ref="G90:G94" si="65">IF(C23="","",C23)</f>
        <v/>
      </c>
      <c r="H90" s="94">
        <v>16</v>
      </c>
      <c r="I90" s="91">
        <f t="shared" si="18"/>
        <v>23295</v>
      </c>
      <c r="J90" s="91">
        <f t="shared" si="19"/>
        <v>15480</v>
      </c>
      <c r="K90" s="92">
        <f t="shared" si="20"/>
        <v>45334</v>
      </c>
      <c r="L90" s="91" t="str">
        <f t="shared" si="21"/>
        <v>IDF</v>
      </c>
      <c r="M90" s="91" t="str">
        <f t="shared" si="22"/>
        <v/>
      </c>
      <c r="N90" s="91">
        <f t="shared" si="23"/>
        <v>4500015540</v>
      </c>
      <c r="O90" s="91" t="str">
        <f t="shared" si="24"/>
        <v/>
      </c>
      <c r="P90" s="94"/>
      <c r="Q90" s="91">
        <f t="shared" si="25"/>
        <v>23311</v>
      </c>
      <c r="R90" s="91">
        <f t="shared" si="26"/>
        <v>15481</v>
      </c>
      <c r="S90" s="92">
        <f t="shared" si="27"/>
        <v>45335</v>
      </c>
      <c r="T90" s="91" t="str">
        <f t="shared" si="28"/>
        <v>IDF</v>
      </c>
      <c r="U90" s="91" t="str">
        <f t="shared" si="29"/>
        <v/>
      </c>
      <c r="V90" s="91">
        <f t="shared" si="30"/>
        <v>4500015541</v>
      </c>
      <c r="W90" s="91" t="str">
        <f t="shared" si="31"/>
        <v/>
      </c>
      <c r="X90" s="94"/>
      <c r="Y90" s="91" t="str">
        <f t="shared" si="32"/>
        <v/>
      </c>
      <c r="Z90" s="91" t="str">
        <f t="shared" si="33"/>
        <v/>
      </c>
      <c r="AA90" s="92" t="str">
        <f t="shared" si="34"/>
        <v/>
      </c>
      <c r="AB90" s="91" t="str">
        <f t="shared" si="35"/>
        <v/>
      </c>
      <c r="AC90" s="91" t="str">
        <f t="shared" si="36"/>
        <v/>
      </c>
      <c r="AD90" s="91" t="str">
        <f t="shared" si="37"/>
        <v/>
      </c>
      <c r="AE90" s="91" t="str">
        <f t="shared" si="38"/>
        <v/>
      </c>
      <c r="AF90" s="94"/>
      <c r="AG90" s="91" t="str">
        <f t="shared" si="39"/>
        <v/>
      </c>
      <c r="AH90" s="91" t="str">
        <f t="shared" si="40"/>
        <v/>
      </c>
      <c r="AI90" s="92" t="str">
        <f t="shared" si="41"/>
        <v/>
      </c>
      <c r="AJ90" s="91" t="str">
        <f t="shared" si="42"/>
        <v/>
      </c>
      <c r="AK90" s="91" t="str">
        <f t="shared" si="43"/>
        <v/>
      </c>
      <c r="AL90" s="91" t="str">
        <f t="shared" si="44"/>
        <v/>
      </c>
      <c r="AM90" s="91" t="str">
        <f t="shared" si="45"/>
        <v/>
      </c>
      <c r="AO90" s="91" t="str">
        <f t="shared" si="46"/>
        <v/>
      </c>
      <c r="AP90" s="91" t="str">
        <f t="shared" si="47"/>
        <v/>
      </c>
      <c r="AQ90" s="92" t="str">
        <f t="shared" si="48"/>
        <v/>
      </c>
      <c r="AR90" s="91" t="str">
        <f t="shared" si="49"/>
        <v/>
      </c>
      <c r="AS90" s="91" t="str">
        <f t="shared" si="50"/>
        <v/>
      </c>
      <c r="AT90" s="91" t="str">
        <f t="shared" si="51"/>
        <v/>
      </c>
      <c r="AU90" s="91" t="str">
        <f t="shared" si="52"/>
        <v/>
      </c>
    </row>
    <row r="91" spans="1:55" x14ac:dyDescent="0.25">
      <c r="A91" s="91">
        <f t="shared" si="60"/>
        <v>300294879</v>
      </c>
      <c r="B91" s="91" t="str">
        <f t="shared" si="60"/>
        <v>Film</v>
      </c>
      <c r="C91" s="92">
        <f t="shared" si="61"/>
        <v>45339</v>
      </c>
      <c r="D91" s="91" t="str">
        <f t="shared" si="62"/>
        <v>Receiving</v>
      </c>
      <c r="E91" s="91" t="str">
        <f t="shared" si="63"/>
        <v>Scholle</v>
      </c>
      <c r="F91" s="91" t="str">
        <f t="shared" si="64"/>
        <v>Mixed</v>
      </c>
      <c r="G91" s="91" t="str">
        <f t="shared" si="65"/>
        <v>Film</v>
      </c>
      <c r="H91" s="94">
        <v>17</v>
      </c>
      <c r="I91" s="91" t="str">
        <f>IF(K21="","",K21)</f>
        <v/>
      </c>
      <c r="J91" s="91" t="str">
        <f>IF(L21="","",L21)</f>
        <v/>
      </c>
      <c r="K91" s="92" t="str">
        <f>IF(K21="","",$J$3)</f>
        <v/>
      </c>
      <c r="L91" s="91" t="str">
        <f>IF(J21="","",J21)</f>
        <v/>
      </c>
      <c r="M91" s="91" t="str">
        <f>IF(N21="","",N21)</f>
        <v/>
      </c>
      <c r="N91" s="91" t="str">
        <f>IF(M21="","",M21)</f>
        <v/>
      </c>
      <c r="O91" s="91" t="str">
        <f>IF(P21="","",P21)</f>
        <v/>
      </c>
      <c r="P91" s="94"/>
      <c r="Q91" s="91">
        <f t="shared" si="25"/>
        <v>23312</v>
      </c>
      <c r="R91" s="91">
        <f t="shared" si="26"/>
        <v>15482</v>
      </c>
      <c r="S91" s="92">
        <f t="shared" si="27"/>
        <v>45335</v>
      </c>
      <c r="T91" s="91" t="str">
        <f t="shared" si="28"/>
        <v>IDF</v>
      </c>
      <c r="U91" s="91" t="str">
        <f t="shared" si="29"/>
        <v/>
      </c>
      <c r="V91" s="91">
        <f t="shared" si="30"/>
        <v>4500015544</v>
      </c>
      <c r="W91" s="91" t="str">
        <f t="shared" si="31"/>
        <v/>
      </c>
      <c r="X91" s="94"/>
      <c r="Y91" s="91" t="str">
        <f t="shared" si="32"/>
        <v/>
      </c>
      <c r="Z91" s="91" t="str">
        <f t="shared" si="33"/>
        <v/>
      </c>
      <c r="AA91" s="92" t="str">
        <f t="shared" si="34"/>
        <v/>
      </c>
      <c r="AB91" s="91" t="str">
        <f t="shared" si="35"/>
        <v/>
      </c>
      <c r="AC91" s="91" t="str">
        <f t="shared" si="36"/>
        <v/>
      </c>
      <c r="AD91" s="91" t="str">
        <f t="shared" si="37"/>
        <v/>
      </c>
      <c r="AE91" s="91" t="str">
        <f t="shared" si="38"/>
        <v/>
      </c>
      <c r="AF91" s="94"/>
      <c r="AG91" s="91" t="str">
        <f t="shared" si="39"/>
        <v/>
      </c>
      <c r="AH91" s="91" t="str">
        <f t="shared" si="40"/>
        <v/>
      </c>
      <c r="AI91" s="92" t="str">
        <f t="shared" si="41"/>
        <v/>
      </c>
      <c r="AJ91" s="91" t="str">
        <f t="shared" si="42"/>
        <v/>
      </c>
      <c r="AK91" s="91" t="str">
        <f t="shared" si="43"/>
        <v/>
      </c>
      <c r="AL91" s="91" t="str">
        <f t="shared" si="44"/>
        <v/>
      </c>
      <c r="AM91" s="91" t="str">
        <f t="shared" si="45"/>
        <v/>
      </c>
      <c r="AO91" s="91" t="str">
        <f t="shared" si="46"/>
        <v/>
      </c>
      <c r="AP91" s="91" t="str">
        <f t="shared" si="47"/>
        <v/>
      </c>
      <c r="AQ91" s="92" t="str">
        <f t="shared" si="48"/>
        <v/>
      </c>
      <c r="AR91" s="91" t="str">
        <f t="shared" si="49"/>
        <v/>
      </c>
      <c r="AS91" s="91" t="str">
        <f t="shared" si="50"/>
        <v/>
      </c>
      <c r="AT91" s="91" t="str">
        <f t="shared" si="51"/>
        <v/>
      </c>
      <c r="AU91" s="91" t="str">
        <f t="shared" si="52"/>
        <v/>
      </c>
    </row>
    <row r="92" spans="1:55" x14ac:dyDescent="0.25">
      <c r="A92" s="91">
        <f t="shared" si="60"/>
        <v>30029481</v>
      </c>
      <c r="B92" s="91" t="str">
        <f t="shared" si="60"/>
        <v>Film</v>
      </c>
      <c r="C92" s="92">
        <f t="shared" si="61"/>
        <v>45339</v>
      </c>
      <c r="D92" s="91" t="str">
        <f t="shared" si="62"/>
        <v>Receiving</v>
      </c>
      <c r="E92" s="91" t="str">
        <f t="shared" si="63"/>
        <v>Amcor</v>
      </c>
      <c r="F92" s="91" t="str">
        <f t="shared" si="64"/>
        <v>Mixed</v>
      </c>
      <c r="G92" s="91" t="str">
        <f t="shared" si="65"/>
        <v>Film</v>
      </c>
      <c r="H92" s="94">
        <v>18</v>
      </c>
      <c r="I92" s="91" t="str">
        <f>IF(K23="","",K23)</f>
        <v/>
      </c>
      <c r="J92" s="91" t="str">
        <f>IF(L23="","",L23)</f>
        <v/>
      </c>
      <c r="K92" s="92" t="str">
        <f>IF(K23="","",$J$3)</f>
        <v/>
      </c>
      <c r="L92" s="91" t="str">
        <f>IF(J23="","",J23)</f>
        <v/>
      </c>
      <c r="M92" s="91" t="str">
        <f>IF(N23="","",N23)</f>
        <v/>
      </c>
      <c r="N92" s="91" t="str">
        <f>IF(M23="","",M23)</f>
        <v/>
      </c>
      <c r="O92" s="91" t="str">
        <f>IF(P23="","",P23)</f>
        <v/>
      </c>
      <c r="P92" s="94"/>
      <c r="Q92" s="91" t="str">
        <f t="shared" ref="Q92:Q96" si="66">IF(T23="","",T23)</f>
        <v/>
      </c>
      <c r="R92" s="91" t="str">
        <f t="shared" ref="R92:R96" si="67">IF(U23="","",U23)</f>
        <v/>
      </c>
      <c r="S92" s="92" t="str">
        <f t="shared" ref="S92:S96" si="68">IF(T23="","",$S$3)</f>
        <v/>
      </c>
      <c r="T92" s="91" t="str">
        <f t="shared" ref="T92:T96" si="69">IF(S23="","",S23)</f>
        <v/>
      </c>
      <c r="U92" s="91" t="str">
        <f t="shared" ref="U92:U96" si="70">IF(W23="","",W23)</f>
        <v/>
      </c>
      <c r="V92" s="91" t="str">
        <f t="shared" ref="V92:V96" si="71">IF(V23="","",V23)</f>
        <v/>
      </c>
      <c r="W92" s="91" t="str">
        <f t="shared" ref="W92:W96" si="72">IF(Y23="","",Y23)</f>
        <v/>
      </c>
      <c r="X92" s="94"/>
      <c r="Y92" s="91" t="str">
        <f t="shared" si="32"/>
        <v/>
      </c>
      <c r="Z92" s="91" t="str">
        <f t="shared" si="33"/>
        <v/>
      </c>
      <c r="AA92" s="92" t="str">
        <f t="shared" si="34"/>
        <v/>
      </c>
      <c r="AB92" s="91" t="str">
        <f t="shared" si="35"/>
        <v/>
      </c>
      <c r="AC92" s="91" t="str">
        <f t="shared" si="36"/>
        <v/>
      </c>
      <c r="AD92" s="91" t="str">
        <f t="shared" si="37"/>
        <v/>
      </c>
      <c r="AE92" s="91" t="str">
        <f t="shared" si="38"/>
        <v/>
      </c>
      <c r="AF92" s="94"/>
      <c r="AG92" s="91" t="str">
        <f t="shared" si="39"/>
        <v/>
      </c>
      <c r="AH92" s="91" t="str">
        <f t="shared" si="40"/>
        <v/>
      </c>
      <c r="AI92" s="92" t="str">
        <f t="shared" si="41"/>
        <v/>
      </c>
      <c r="AJ92" s="91" t="str">
        <f t="shared" si="42"/>
        <v/>
      </c>
      <c r="AK92" s="91" t="str">
        <f t="shared" si="43"/>
        <v/>
      </c>
      <c r="AL92" s="91" t="str">
        <f t="shared" si="44"/>
        <v/>
      </c>
      <c r="AM92" s="91" t="str">
        <f t="shared" si="45"/>
        <v/>
      </c>
      <c r="AO92" s="91" t="str">
        <f t="shared" si="46"/>
        <v/>
      </c>
      <c r="AP92" s="91" t="str">
        <f t="shared" si="47"/>
        <v/>
      </c>
      <c r="AQ92" s="92" t="str">
        <f t="shared" si="48"/>
        <v/>
      </c>
      <c r="AR92" s="91" t="str">
        <f t="shared" si="49"/>
        <v/>
      </c>
      <c r="AS92" s="91" t="str">
        <f t="shared" si="50"/>
        <v/>
      </c>
      <c r="AT92" s="91" t="str">
        <f t="shared" si="51"/>
        <v/>
      </c>
      <c r="AU92" s="91" t="str">
        <f t="shared" si="52"/>
        <v/>
      </c>
    </row>
    <row r="93" spans="1:55" x14ac:dyDescent="0.25">
      <c r="A93" s="91" t="str">
        <f t="shared" si="60"/>
        <v/>
      </c>
      <c r="B93" s="91" t="str">
        <f t="shared" si="60"/>
        <v/>
      </c>
      <c r="C93" s="92" t="str">
        <f t="shared" si="61"/>
        <v/>
      </c>
      <c r="D93" s="91" t="str">
        <f t="shared" si="62"/>
        <v/>
      </c>
      <c r="E93" s="91" t="str">
        <f t="shared" si="63"/>
        <v/>
      </c>
      <c r="F93" s="91" t="str">
        <f t="shared" si="64"/>
        <v/>
      </c>
      <c r="G93" s="91" t="str">
        <f t="shared" si="65"/>
        <v/>
      </c>
      <c r="H93" s="94">
        <v>19</v>
      </c>
      <c r="I93" s="91">
        <f t="shared" ref="I93:I96" si="73">IF(K24="","",K24)</f>
        <v>30029308</v>
      </c>
      <c r="J93" s="91" t="str">
        <f t="shared" ref="J93:J96" si="74">IF(L24="","",L24)</f>
        <v/>
      </c>
      <c r="K93" s="92">
        <f t="shared" ref="K93:K96" si="75">IF(K24="","",$J$3)</f>
        <v>45334</v>
      </c>
      <c r="L93" s="91" t="str">
        <f t="shared" ref="L93:L96" si="76">IF(J24="","",J24)</f>
        <v>Receiving</v>
      </c>
      <c r="M93" s="91" t="str">
        <f t="shared" ref="M93:M96" si="77">IF(N24="","",N24)</f>
        <v>Chep</v>
      </c>
      <c r="N93" s="91" t="str">
        <f t="shared" ref="N93:N96" si="78">IF(M24="","",M24)</f>
        <v/>
      </c>
      <c r="O93" s="91" t="str">
        <f t="shared" ref="O93:O96" si="79">IF(P24="","",P24)</f>
        <v/>
      </c>
      <c r="P93" s="94"/>
      <c r="Q93" s="91">
        <f t="shared" si="66"/>
        <v>30029430</v>
      </c>
      <c r="R93" s="91" t="str">
        <f t="shared" si="67"/>
        <v>Sleeves</v>
      </c>
      <c r="S93" s="92">
        <f t="shared" si="68"/>
        <v>45335</v>
      </c>
      <c r="T93" s="91" t="str">
        <f t="shared" si="69"/>
        <v>Receiving</v>
      </c>
      <c r="U93" s="91" t="str">
        <f t="shared" si="70"/>
        <v>GPI</v>
      </c>
      <c r="V93" s="91" t="str">
        <f t="shared" si="71"/>
        <v>Mixed</v>
      </c>
      <c r="W93" s="91" t="str">
        <f t="shared" si="72"/>
        <v>3pm</v>
      </c>
      <c r="X93" s="94"/>
      <c r="Y93" s="91">
        <f t="shared" si="32"/>
        <v>30029309</v>
      </c>
      <c r="Z93" s="91" t="str">
        <f t="shared" si="33"/>
        <v/>
      </c>
      <c r="AA93" s="92">
        <f t="shared" si="34"/>
        <v>45336</v>
      </c>
      <c r="AB93" s="91" t="str">
        <f t="shared" si="35"/>
        <v>Receiving</v>
      </c>
      <c r="AC93" s="91" t="str">
        <f t="shared" si="36"/>
        <v>Chep</v>
      </c>
      <c r="AD93" s="91" t="str">
        <f t="shared" si="37"/>
        <v/>
      </c>
      <c r="AE93" s="91" t="str">
        <f t="shared" si="38"/>
        <v/>
      </c>
      <c r="AF93" s="94"/>
      <c r="AG93" s="91">
        <f t="shared" si="39"/>
        <v>30029310</v>
      </c>
      <c r="AH93" s="91" t="str">
        <f t="shared" si="40"/>
        <v/>
      </c>
      <c r="AI93" s="92">
        <f t="shared" si="41"/>
        <v>45337</v>
      </c>
      <c r="AJ93" s="91" t="str">
        <f t="shared" si="42"/>
        <v>Receiving</v>
      </c>
      <c r="AK93" s="91" t="str">
        <f t="shared" si="43"/>
        <v>Chep</v>
      </c>
      <c r="AL93" s="91" t="str">
        <f t="shared" si="44"/>
        <v/>
      </c>
      <c r="AM93" s="91" t="str">
        <f t="shared" si="45"/>
        <v/>
      </c>
      <c r="AO93" s="91">
        <f t="shared" si="46"/>
        <v>30029311</v>
      </c>
      <c r="AP93" s="91" t="str">
        <f t="shared" si="47"/>
        <v/>
      </c>
      <c r="AQ93" s="92">
        <f t="shared" si="48"/>
        <v>45338</v>
      </c>
      <c r="AR93" s="91" t="str">
        <f t="shared" si="49"/>
        <v>Receiving</v>
      </c>
      <c r="AS93" s="91" t="str">
        <f t="shared" si="50"/>
        <v>Chep</v>
      </c>
      <c r="AT93" s="91" t="str">
        <f t="shared" si="51"/>
        <v/>
      </c>
      <c r="AU93" s="91" t="str">
        <f t="shared" si="52"/>
        <v/>
      </c>
      <c r="AW93" s="94"/>
      <c r="AX93" s="94"/>
      <c r="AY93" s="95"/>
      <c r="AZ93" s="94"/>
      <c r="BA93" s="94"/>
      <c r="BB93" s="94"/>
      <c r="BC93" s="94"/>
    </row>
    <row r="94" spans="1:55" x14ac:dyDescent="0.25">
      <c r="A94" s="91" t="str">
        <f t="shared" si="60"/>
        <v/>
      </c>
      <c r="B94" s="91" t="str">
        <f t="shared" si="60"/>
        <v/>
      </c>
      <c r="C94" s="92" t="str">
        <f t="shared" si="61"/>
        <v/>
      </c>
      <c r="D94" s="91" t="str">
        <f t="shared" si="62"/>
        <v/>
      </c>
      <c r="E94" s="91" t="str">
        <f t="shared" si="63"/>
        <v/>
      </c>
      <c r="F94" s="91" t="str">
        <f t="shared" si="64"/>
        <v/>
      </c>
      <c r="G94" s="91" t="str">
        <f t="shared" si="65"/>
        <v/>
      </c>
      <c r="H94" s="94">
        <v>20</v>
      </c>
      <c r="I94" s="91" t="str">
        <f t="shared" si="73"/>
        <v/>
      </c>
      <c r="J94" s="91" t="str">
        <f t="shared" si="74"/>
        <v/>
      </c>
      <c r="K94" s="92" t="str">
        <f t="shared" si="75"/>
        <v/>
      </c>
      <c r="L94" s="91" t="str">
        <f t="shared" si="76"/>
        <v>Receiving</v>
      </c>
      <c r="M94" s="91" t="str">
        <f t="shared" si="77"/>
        <v/>
      </c>
      <c r="N94" s="91" t="str">
        <f t="shared" si="78"/>
        <v/>
      </c>
      <c r="O94" s="91" t="str">
        <f t="shared" si="79"/>
        <v/>
      </c>
      <c r="P94" s="94"/>
      <c r="Q94" s="91" t="str">
        <f t="shared" si="66"/>
        <v/>
      </c>
      <c r="R94" s="91" t="str">
        <f t="shared" si="67"/>
        <v/>
      </c>
      <c r="S94" s="92" t="str">
        <f t="shared" si="68"/>
        <v/>
      </c>
      <c r="T94" s="91" t="str">
        <f t="shared" si="69"/>
        <v>Receiving</v>
      </c>
      <c r="U94" s="91" t="str">
        <f t="shared" si="70"/>
        <v/>
      </c>
      <c r="V94" s="91" t="str">
        <f t="shared" si="71"/>
        <v/>
      </c>
      <c r="W94" s="91" t="str">
        <f t="shared" si="72"/>
        <v/>
      </c>
      <c r="X94" s="94"/>
      <c r="Y94" s="91" t="str">
        <f t="shared" si="32"/>
        <v/>
      </c>
      <c r="Z94" s="91" t="str">
        <f t="shared" si="33"/>
        <v/>
      </c>
      <c r="AA94" s="92" t="str">
        <f t="shared" si="34"/>
        <v/>
      </c>
      <c r="AB94" s="91" t="str">
        <f t="shared" si="35"/>
        <v>Receiving</v>
      </c>
      <c r="AC94" s="91" t="str">
        <f t="shared" si="36"/>
        <v/>
      </c>
      <c r="AD94" s="91" t="str">
        <f t="shared" si="37"/>
        <v/>
      </c>
      <c r="AE94" s="91" t="str">
        <f t="shared" si="38"/>
        <v/>
      </c>
      <c r="AF94" s="94"/>
      <c r="AG94" s="91" t="str">
        <f t="shared" si="39"/>
        <v/>
      </c>
      <c r="AH94" s="91" t="str">
        <f t="shared" si="40"/>
        <v/>
      </c>
      <c r="AI94" s="92" t="str">
        <f t="shared" si="41"/>
        <v/>
      </c>
      <c r="AJ94" s="91" t="str">
        <f t="shared" si="42"/>
        <v>Receiving</v>
      </c>
      <c r="AK94" s="91" t="str">
        <f t="shared" si="43"/>
        <v/>
      </c>
      <c r="AL94" s="91" t="str">
        <f t="shared" si="44"/>
        <v/>
      </c>
      <c r="AM94" s="91" t="str">
        <f t="shared" si="45"/>
        <v/>
      </c>
      <c r="AO94" s="91" t="str">
        <f t="shared" si="46"/>
        <v/>
      </c>
      <c r="AP94" s="91" t="str">
        <f t="shared" si="47"/>
        <v/>
      </c>
      <c r="AQ94" s="92" t="str">
        <f t="shared" si="48"/>
        <v/>
      </c>
      <c r="AR94" s="91" t="str">
        <f t="shared" si="49"/>
        <v>Receiving</v>
      </c>
      <c r="AS94" s="91" t="str">
        <f t="shared" si="50"/>
        <v/>
      </c>
      <c r="AT94" s="91" t="str">
        <f t="shared" si="51"/>
        <v/>
      </c>
      <c r="AU94" s="91" t="str">
        <f t="shared" si="52"/>
        <v/>
      </c>
      <c r="AW94" s="94"/>
      <c r="AX94" s="94"/>
      <c r="AY94" s="95"/>
      <c r="AZ94" s="94"/>
      <c r="BA94" s="94"/>
      <c r="BB94" s="94"/>
      <c r="BC94" s="94"/>
    </row>
    <row r="95" spans="1:55" x14ac:dyDescent="0.25">
      <c r="A95" s="91" t="e">
        <f>IF(#REF!="","",#REF!)</f>
        <v>#REF!</v>
      </c>
      <c r="B95" s="91" t="e">
        <f>IF(#REF!="","",#REF!)</f>
        <v>#REF!</v>
      </c>
      <c r="C95" s="92" t="e">
        <f>IF(#REF!="","",#REF!)</f>
        <v>#REF!</v>
      </c>
      <c r="D95" s="91" t="e">
        <f>IF(#REF!="","",#REF!)</f>
        <v>#REF!</v>
      </c>
      <c r="E95" s="91" t="e">
        <f>IF(#REF!="","",#REF!)</f>
        <v>#REF!</v>
      </c>
      <c r="F95" s="91" t="e">
        <f>IF(#REF!="","",#REF!)</f>
        <v>#REF!</v>
      </c>
      <c r="G95" s="91" t="e">
        <f>IF(#REF!="","",#REF!)</f>
        <v>#REF!</v>
      </c>
      <c r="H95" s="94">
        <v>21</v>
      </c>
      <c r="I95" s="91">
        <f t="shared" si="73"/>
        <v>30029346</v>
      </c>
      <c r="J95" s="91" t="str">
        <f t="shared" si="74"/>
        <v>Gutzy Wraps</v>
      </c>
      <c r="K95" s="92">
        <f t="shared" si="75"/>
        <v>45334</v>
      </c>
      <c r="L95" s="91" t="str">
        <f t="shared" si="76"/>
        <v>Receiving</v>
      </c>
      <c r="M95" s="91" t="str">
        <f t="shared" si="77"/>
        <v>PCA</v>
      </c>
      <c r="N95" s="91">
        <f t="shared" si="78"/>
        <v>756070</v>
      </c>
      <c r="O95" s="91" t="str">
        <f t="shared" si="79"/>
        <v>5am</v>
      </c>
      <c r="P95" s="94"/>
      <c r="Q95" s="91" t="str">
        <f t="shared" si="66"/>
        <v/>
      </c>
      <c r="R95" s="91" t="str">
        <f t="shared" si="67"/>
        <v/>
      </c>
      <c r="S95" s="92" t="str">
        <f t="shared" si="68"/>
        <v/>
      </c>
      <c r="T95" s="91" t="str">
        <f t="shared" si="69"/>
        <v>Receiving</v>
      </c>
      <c r="U95" s="91" t="str">
        <f t="shared" si="70"/>
        <v/>
      </c>
      <c r="V95" s="91" t="str">
        <f t="shared" si="71"/>
        <v/>
      </c>
      <c r="W95" s="91" t="str">
        <f t="shared" si="72"/>
        <v/>
      </c>
      <c r="X95" s="94"/>
      <c r="Y95" s="91" t="str">
        <f t="shared" si="32"/>
        <v/>
      </c>
      <c r="Z95" s="91" t="str">
        <f t="shared" si="33"/>
        <v/>
      </c>
      <c r="AA95" s="92" t="str">
        <f t="shared" si="34"/>
        <v/>
      </c>
      <c r="AB95" s="91" t="str">
        <f t="shared" si="35"/>
        <v>Receiving</v>
      </c>
      <c r="AC95" s="91" t="str">
        <f t="shared" si="36"/>
        <v/>
      </c>
      <c r="AD95" s="91" t="str">
        <f t="shared" si="37"/>
        <v/>
      </c>
      <c r="AE95" s="91" t="str">
        <f t="shared" si="38"/>
        <v/>
      </c>
      <c r="AF95" s="94"/>
      <c r="AG95" s="91" t="str">
        <f t="shared" si="39"/>
        <v/>
      </c>
      <c r="AH95" s="91" t="str">
        <f t="shared" si="40"/>
        <v/>
      </c>
      <c r="AI95" s="92" t="str">
        <f t="shared" si="41"/>
        <v/>
      </c>
      <c r="AJ95" s="91" t="str">
        <f t="shared" si="42"/>
        <v>Receiving</v>
      </c>
      <c r="AK95" s="91" t="str">
        <f t="shared" si="43"/>
        <v/>
      </c>
      <c r="AL95" s="91" t="str">
        <f t="shared" si="44"/>
        <v/>
      </c>
      <c r="AM95" s="91" t="str">
        <f t="shared" si="45"/>
        <v/>
      </c>
      <c r="AO95" s="91" t="str">
        <f t="shared" si="46"/>
        <v/>
      </c>
      <c r="AP95" s="91" t="str">
        <f t="shared" si="47"/>
        <v/>
      </c>
      <c r="AQ95" s="92" t="str">
        <f t="shared" si="48"/>
        <v/>
      </c>
      <c r="AR95" s="91" t="str">
        <f t="shared" si="49"/>
        <v>Receiving</v>
      </c>
      <c r="AS95" s="91" t="str">
        <f t="shared" si="50"/>
        <v/>
      </c>
      <c r="AT95" s="91" t="str">
        <f t="shared" si="51"/>
        <v/>
      </c>
      <c r="AU95" s="91" t="str">
        <f t="shared" si="52"/>
        <v/>
      </c>
      <c r="AW95" s="94"/>
      <c r="AX95" s="94"/>
      <c r="AY95" s="95"/>
      <c r="AZ95" s="94"/>
      <c r="BA95" s="94"/>
      <c r="BB95" s="94"/>
      <c r="BC95" s="94"/>
    </row>
    <row r="96" spans="1:55" x14ac:dyDescent="0.25">
      <c r="A96" s="91"/>
      <c r="B96" s="91"/>
      <c r="C96" s="92"/>
      <c r="D96" s="91"/>
      <c r="E96" s="91"/>
      <c r="F96" s="91"/>
      <c r="G96" s="91"/>
      <c r="H96" s="94">
        <v>22</v>
      </c>
      <c r="I96" s="91">
        <f t="shared" si="73"/>
        <v>30029099</v>
      </c>
      <c r="J96" s="91" t="str">
        <f t="shared" si="74"/>
        <v>Caps</v>
      </c>
      <c r="K96" s="92">
        <f t="shared" si="75"/>
        <v>45334</v>
      </c>
      <c r="L96" s="91" t="str">
        <f t="shared" si="76"/>
        <v>Receiving</v>
      </c>
      <c r="M96" s="91" t="str">
        <f t="shared" si="77"/>
        <v>IPN</v>
      </c>
      <c r="N96" s="91">
        <f t="shared" si="78"/>
        <v>756050</v>
      </c>
      <c r="O96" s="91" t="str">
        <f t="shared" si="79"/>
        <v>8am</v>
      </c>
      <c r="P96" s="94"/>
      <c r="Q96" s="91">
        <f t="shared" si="66"/>
        <v>30029101</v>
      </c>
      <c r="R96" s="91" t="str">
        <f t="shared" si="67"/>
        <v>Caps</v>
      </c>
      <c r="S96" s="92">
        <f t="shared" si="68"/>
        <v>45335</v>
      </c>
      <c r="T96" s="91" t="str">
        <f t="shared" si="69"/>
        <v>Receiving</v>
      </c>
      <c r="U96" s="91" t="str">
        <f t="shared" si="70"/>
        <v>IPN</v>
      </c>
      <c r="V96" s="91">
        <f t="shared" si="71"/>
        <v>756050</v>
      </c>
      <c r="W96" s="91" t="str">
        <f t="shared" si="72"/>
        <v>8am</v>
      </c>
      <c r="X96" s="94"/>
      <c r="Y96" s="91" t="str">
        <f t="shared" si="32"/>
        <v/>
      </c>
      <c r="Z96" s="91" t="str">
        <f t="shared" si="33"/>
        <v/>
      </c>
      <c r="AA96" s="92" t="str">
        <f t="shared" si="34"/>
        <v/>
      </c>
      <c r="AB96" s="91" t="str">
        <f t="shared" si="35"/>
        <v>Receiving</v>
      </c>
      <c r="AC96" s="91" t="str">
        <f t="shared" si="36"/>
        <v/>
      </c>
      <c r="AD96" s="91" t="str">
        <f t="shared" si="37"/>
        <v/>
      </c>
      <c r="AE96" s="91" t="str">
        <f t="shared" si="38"/>
        <v/>
      </c>
      <c r="AF96" s="94"/>
      <c r="AG96" s="91">
        <f t="shared" si="39"/>
        <v>30029480</v>
      </c>
      <c r="AH96" s="91" t="str">
        <f t="shared" si="40"/>
        <v>Film</v>
      </c>
      <c r="AI96" s="92">
        <f t="shared" si="41"/>
        <v>45337</v>
      </c>
      <c r="AJ96" s="91" t="str">
        <f t="shared" si="42"/>
        <v>Receiving</v>
      </c>
      <c r="AK96" s="91" t="str">
        <f t="shared" si="43"/>
        <v>Scholle</v>
      </c>
      <c r="AL96" s="91" t="str">
        <f t="shared" si="44"/>
        <v>Mixed</v>
      </c>
      <c r="AM96" s="91" t="str">
        <f t="shared" si="45"/>
        <v/>
      </c>
      <c r="AO96" s="91">
        <f t="shared" si="46"/>
        <v>30029479</v>
      </c>
      <c r="AP96" s="91" t="str">
        <f t="shared" si="47"/>
        <v>Sleeves  754543 &amp; 754681</v>
      </c>
      <c r="AQ96" s="92">
        <f t="shared" si="48"/>
        <v>45338</v>
      </c>
      <c r="AR96" s="91" t="str">
        <f t="shared" si="49"/>
        <v>Receiving</v>
      </c>
      <c r="AS96" s="91" t="str">
        <f t="shared" si="50"/>
        <v>GPI</v>
      </c>
      <c r="AT96" s="91" t="str">
        <f t="shared" si="51"/>
        <v/>
      </c>
      <c r="AU96" s="91" t="str">
        <f t="shared" si="52"/>
        <v>7am</v>
      </c>
      <c r="AW96" s="94"/>
      <c r="AX96" s="94"/>
      <c r="AY96" s="95"/>
      <c r="AZ96" s="94"/>
      <c r="BA96" s="94"/>
      <c r="BB96" s="94"/>
      <c r="BC96" s="94"/>
    </row>
    <row r="97" spans="1:55" x14ac:dyDescent="0.25">
      <c r="A97" s="91"/>
      <c r="B97" s="91"/>
      <c r="C97" s="92"/>
      <c r="D97" s="91"/>
      <c r="E97" s="91"/>
      <c r="F97" s="91"/>
      <c r="G97" s="91"/>
      <c r="H97" s="94">
        <v>23</v>
      </c>
      <c r="I97" s="91" t="e">
        <f>IF(#REF!="","",#REF!)</f>
        <v>#REF!</v>
      </c>
      <c r="J97" s="91" t="e">
        <f>IF(#REF!="","",#REF!)</f>
        <v>#REF!</v>
      </c>
      <c r="K97" s="92" t="e">
        <f>IF(#REF!="","",$J$3)</f>
        <v>#REF!</v>
      </c>
      <c r="L97" s="91" t="e">
        <f>IF(#REF!="","",#REF!)</f>
        <v>#REF!</v>
      </c>
      <c r="M97" s="91" t="e">
        <f>IF(#REF!="","",#REF!)</f>
        <v>#REF!</v>
      </c>
      <c r="N97" s="91" t="e">
        <f>IF(#REF!="","",#REF!)</f>
        <v>#REF!</v>
      </c>
      <c r="O97" s="91" t="e">
        <f>IF(#REF!="","",#REF!)</f>
        <v>#REF!</v>
      </c>
      <c r="P97" s="94"/>
      <c r="Q97" s="91" t="e">
        <f>IF(#REF!="","",#REF!)</f>
        <v>#REF!</v>
      </c>
      <c r="R97" s="91" t="e">
        <f>IF(#REF!="","",#REF!)</f>
        <v>#REF!</v>
      </c>
      <c r="S97" s="92" t="e">
        <f>IF(#REF!="","",$S$3)</f>
        <v>#REF!</v>
      </c>
      <c r="T97" s="91" t="e">
        <f>IF(#REF!="","",#REF!)</f>
        <v>#REF!</v>
      </c>
      <c r="U97" s="91" t="e">
        <f>IF(#REF!="","",#REF!)</f>
        <v>#REF!</v>
      </c>
      <c r="V97" s="91" t="e">
        <f>IF(#REF!="","",#REF!)</f>
        <v>#REF!</v>
      </c>
      <c r="W97" s="91" t="e">
        <f>IF(#REF!="","",#REF!)</f>
        <v>#REF!</v>
      </c>
      <c r="X97" s="94"/>
      <c r="Y97" s="91" t="e">
        <f>IF(#REF!="","",#REF!)</f>
        <v>#REF!</v>
      </c>
      <c r="Z97" s="91" t="e">
        <f>IF(#REF!="","",#REF!)</f>
        <v>#REF!</v>
      </c>
      <c r="AA97" s="92" t="e">
        <f>IF(#REF!="","",$A$29)</f>
        <v>#REF!</v>
      </c>
      <c r="AB97" s="91" t="e">
        <f>IF(#REF!="","",#REF!)</f>
        <v>#REF!</v>
      </c>
      <c r="AC97" s="91" t="e">
        <f>IF(#REF!="","",#REF!)</f>
        <v>#REF!</v>
      </c>
      <c r="AD97" s="91" t="e">
        <f>IF(#REF!="","",#REF!)</f>
        <v>#REF!</v>
      </c>
      <c r="AE97" s="91" t="e">
        <f>IF(#REF!="","",#REF!)</f>
        <v>#REF!</v>
      </c>
      <c r="AF97" s="94"/>
      <c r="AG97" s="91" t="e">
        <f>IF(#REF!="","",#REF!)</f>
        <v>#REF!</v>
      </c>
      <c r="AH97" s="91" t="e">
        <f>IF(#REF!="","",#REF!)</f>
        <v>#REF!</v>
      </c>
      <c r="AI97" s="92" t="e">
        <f>IF(#REF!="","",$J$29)</f>
        <v>#REF!</v>
      </c>
      <c r="AJ97" s="91" t="e">
        <f>IF(#REF!="","",#REF!)</f>
        <v>#REF!</v>
      </c>
      <c r="AK97" s="91" t="e">
        <f>IF(#REF!="","",#REF!)</f>
        <v>#REF!</v>
      </c>
      <c r="AL97" s="91" t="e">
        <f>IF(#REF!="","",#REF!)</f>
        <v>#REF!</v>
      </c>
      <c r="AM97" s="91" t="e">
        <f>IF(#REF!="","",#REF!)</f>
        <v>#REF!</v>
      </c>
      <c r="AO97" s="91" t="e">
        <f>IF(#REF!="","",#REF!)</f>
        <v>#REF!</v>
      </c>
      <c r="AP97" s="91" t="e">
        <f>IF(#REF!="","",#REF!)</f>
        <v>#REF!</v>
      </c>
      <c r="AQ97" s="92" t="e">
        <f>IF(#REF!="","",$S$29)</f>
        <v>#REF!</v>
      </c>
      <c r="AR97" s="91" t="e">
        <f>IF(#REF!="","",#REF!)</f>
        <v>#REF!</v>
      </c>
      <c r="AS97" s="91" t="e">
        <f>IF(#REF!="","",#REF!)</f>
        <v>#REF!</v>
      </c>
      <c r="AT97" s="91" t="e">
        <f>IF(#REF!="","",#REF!)</f>
        <v>#REF!</v>
      </c>
      <c r="AU97" s="91" t="e">
        <f>IF(#REF!="","",#REF!)</f>
        <v>#REF!</v>
      </c>
      <c r="AW97" s="94"/>
      <c r="AX97" s="94"/>
      <c r="AY97" s="95"/>
      <c r="AZ97" s="94"/>
      <c r="BA97" s="94"/>
      <c r="BB97" s="94"/>
      <c r="BC97" s="94"/>
    </row>
    <row r="98" spans="1:55" x14ac:dyDescent="0.25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94"/>
      <c r="AJ98" s="94"/>
      <c r="AK98" s="94"/>
      <c r="AL98" s="94"/>
      <c r="AM98" s="94"/>
      <c r="AQ98" s="94"/>
      <c r="AR98" s="94"/>
      <c r="AS98" s="94"/>
    </row>
    <row r="99" spans="1:55" x14ac:dyDescent="0.25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Q99" s="94"/>
      <c r="AR99" s="94"/>
      <c r="AS99" s="94"/>
    </row>
    <row r="100" spans="1:55" x14ac:dyDescent="0.25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Q100" s="94"/>
      <c r="AR100" s="94"/>
      <c r="AS100" s="94"/>
    </row>
    <row r="101" spans="1:55" x14ac:dyDescent="0.25">
      <c r="A101" s="94">
        <f t="shared" ref="A101:A113" si="80">C5</f>
        <v>0</v>
      </c>
      <c r="B101" s="96">
        <f t="shared" ref="B101:B113" si="81">F5</f>
        <v>0</v>
      </c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Q101" s="94"/>
      <c r="AR101" s="94"/>
      <c r="AS101" s="94"/>
    </row>
    <row r="102" spans="1:55" x14ac:dyDescent="0.25">
      <c r="A102" s="94">
        <f t="shared" si="80"/>
        <v>0</v>
      </c>
      <c r="B102" s="96">
        <f t="shared" si="81"/>
        <v>0</v>
      </c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Q102" s="94"/>
      <c r="AR102" s="94"/>
      <c r="AS102" s="94"/>
    </row>
    <row r="103" spans="1:55" x14ac:dyDescent="0.25">
      <c r="A103" s="94">
        <f t="shared" si="80"/>
        <v>0</v>
      </c>
      <c r="B103" s="96">
        <f t="shared" si="81"/>
        <v>0</v>
      </c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Q103" s="94"/>
      <c r="AR103" s="94"/>
      <c r="AS103" s="94"/>
    </row>
    <row r="104" spans="1:55" x14ac:dyDescent="0.25">
      <c r="A104" s="94">
        <f t="shared" si="80"/>
        <v>0</v>
      </c>
      <c r="B104" s="96">
        <f t="shared" si="81"/>
        <v>0</v>
      </c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  <c r="AI104" s="94"/>
      <c r="AJ104" s="94"/>
      <c r="AK104" s="94"/>
      <c r="AL104" s="94"/>
      <c r="AM104" s="94"/>
      <c r="AQ104" s="94"/>
      <c r="AR104" s="94"/>
      <c r="AS104" s="94"/>
    </row>
    <row r="105" spans="1:55" x14ac:dyDescent="0.25">
      <c r="A105" s="94">
        <f t="shared" si="80"/>
        <v>0</v>
      </c>
      <c r="B105" s="96">
        <f t="shared" si="81"/>
        <v>0</v>
      </c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  <c r="AI105" s="94"/>
      <c r="AJ105" s="94"/>
      <c r="AK105" s="94"/>
      <c r="AL105" s="94"/>
      <c r="AM105" s="94"/>
      <c r="AQ105" s="94"/>
      <c r="AR105" s="94"/>
      <c r="AS105" s="94"/>
    </row>
    <row r="106" spans="1:55" x14ac:dyDescent="0.25">
      <c r="A106" s="94">
        <f t="shared" si="80"/>
        <v>0</v>
      </c>
      <c r="B106" s="96">
        <f t="shared" si="81"/>
        <v>0</v>
      </c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Q106" s="94"/>
      <c r="AR106" s="94"/>
      <c r="AS106" s="94"/>
    </row>
    <row r="107" spans="1:55" x14ac:dyDescent="0.25">
      <c r="A107" s="94" t="str">
        <f t="shared" si="80"/>
        <v>SO</v>
      </c>
      <c r="B107" s="96" t="str">
        <f t="shared" si="81"/>
        <v>Plan APT</v>
      </c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Q107" s="94"/>
      <c r="AR107" s="94"/>
      <c r="AS107" s="94"/>
    </row>
    <row r="108" spans="1:55" x14ac:dyDescent="0.25">
      <c r="A108" s="94">
        <f t="shared" si="80"/>
        <v>15513</v>
      </c>
      <c r="B108" s="96">
        <f t="shared" si="81"/>
        <v>45339</v>
      </c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Q108" s="94"/>
      <c r="AR108" s="94"/>
      <c r="AS108" s="94"/>
    </row>
    <row r="109" spans="1:55" x14ac:dyDescent="0.25">
      <c r="A109" s="94">
        <f t="shared" si="80"/>
        <v>15514</v>
      </c>
      <c r="B109" s="96">
        <f t="shared" si="81"/>
        <v>45339</v>
      </c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Q109" s="94"/>
      <c r="AR109" s="94"/>
      <c r="AS109" s="94"/>
    </row>
    <row r="110" spans="1:55" x14ac:dyDescent="0.25">
      <c r="A110" s="94">
        <f t="shared" si="80"/>
        <v>15516</v>
      </c>
      <c r="B110" s="96">
        <f t="shared" si="81"/>
        <v>45339</v>
      </c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Q110" s="94"/>
      <c r="AR110" s="94"/>
      <c r="AS110" s="94"/>
    </row>
    <row r="111" spans="1:55" x14ac:dyDescent="0.25">
      <c r="A111" s="94">
        <f t="shared" si="80"/>
        <v>15517</v>
      </c>
      <c r="B111" s="96">
        <f t="shared" si="81"/>
        <v>45339</v>
      </c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Q111" s="94"/>
      <c r="AR111" s="94"/>
      <c r="AS111" s="94"/>
    </row>
    <row r="112" spans="1:55" x14ac:dyDescent="0.25">
      <c r="A112" s="94">
        <f t="shared" si="80"/>
        <v>15518</v>
      </c>
      <c r="B112" s="96">
        <f t="shared" si="81"/>
        <v>45339</v>
      </c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Q112" s="94"/>
      <c r="AR112" s="94"/>
      <c r="AS112" s="94"/>
    </row>
    <row r="113" spans="1:45" x14ac:dyDescent="0.25">
      <c r="A113" s="94">
        <f t="shared" si="80"/>
        <v>15519</v>
      </c>
      <c r="B113" s="96">
        <f t="shared" si="81"/>
        <v>45339</v>
      </c>
      <c r="AG113" s="94"/>
      <c r="AH113" s="94"/>
      <c r="AI113" s="94"/>
      <c r="AJ113" s="94"/>
      <c r="AK113" s="94"/>
      <c r="AL113" s="94"/>
      <c r="AM113" s="94"/>
      <c r="AQ113" s="94"/>
      <c r="AR113" s="94"/>
      <c r="AS113" s="94"/>
    </row>
    <row r="114" spans="1:45" x14ac:dyDescent="0.25">
      <c r="A114" s="94">
        <f>C18</f>
        <v>15489</v>
      </c>
      <c r="B114" s="96">
        <f>F18</f>
        <v>45339</v>
      </c>
      <c r="AG114" s="94"/>
      <c r="AH114" s="94"/>
      <c r="AI114" s="94"/>
      <c r="AJ114" s="94"/>
      <c r="AK114" s="94"/>
      <c r="AL114" s="94"/>
      <c r="AM114" s="94"/>
      <c r="AQ114" s="94"/>
      <c r="AR114" s="94"/>
      <c r="AS114" s="94"/>
    </row>
    <row r="115" spans="1:45" x14ac:dyDescent="0.25">
      <c r="A115" s="94">
        <f>C19</f>
        <v>15490</v>
      </c>
      <c r="B115" s="96">
        <f>F19</f>
        <v>45339</v>
      </c>
      <c r="AG115" s="94"/>
      <c r="AH115" s="94"/>
      <c r="AI115" s="94"/>
      <c r="AJ115" s="94"/>
      <c r="AK115" s="94"/>
      <c r="AL115" s="94"/>
      <c r="AM115" s="94"/>
      <c r="AQ115" s="94"/>
      <c r="AR115" s="94"/>
      <c r="AS115" s="94"/>
    </row>
    <row r="116" spans="1:45" x14ac:dyDescent="0.25">
      <c r="A116" s="94">
        <f>C20</f>
        <v>15491</v>
      </c>
      <c r="B116" s="96">
        <f>F20</f>
        <v>45339</v>
      </c>
      <c r="AG116" s="94"/>
      <c r="AH116" s="94"/>
      <c r="AI116" s="94"/>
      <c r="AJ116" s="94"/>
      <c r="AK116" s="94"/>
      <c r="AL116" s="94"/>
      <c r="AM116" s="94"/>
      <c r="AQ116" s="94"/>
      <c r="AR116" s="94"/>
      <c r="AS116" s="94"/>
    </row>
    <row r="117" spans="1:45" x14ac:dyDescent="0.25">
      <c r="A117" s="94">
        <f>C21</f>
        <v>0</v>
      </c>
      <c r="B117" s="96">
        <f>F21</f>
        <v>0</v>
      </c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Q117" s="94"/>
      <c r="AR117" s="94"/>
      <c r="AS117" s="94"/>
    </row>
    <row r="118" spans="1:45" x14ac:dyDescent="0.25">
      <c r="A118" s="94">
        <f t="shared" ref="A118:A122" si="82">C23</f>
        <v>0</v>
      </c>
      <c r="B118" s="96">
        <f t="shared" ref="B118:B122" si="83">F23</f>
        <v>0</v>
      </c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Q118" s="94"/>
      <c r="AR118" s="94"/>
      <c r="AS118" s="94"/>
    </row>
    <row r="119" spans="1:45" x14ac:dyDescent="0.25">
      <c r="A119" s="94" t="str">
        <f t="shared" si="82"/>
        <v>Film</v>
      </c>
      <c r="B119" s="96">
        <f t="shared" si="83"/>
        <v>45339</v>
      </c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Q119" s="94"/>
      <c r="AR119" s="94"/>
      <c r="AS119" s="94"/>
    </row>
    <row r="120" spans="1:45" x14ac:dyDescent="0.25">
      <c r="A120" s="94" t="str">
        <f t="shared" si="82"/>
        <v>Film</v>
      </c>
      <c r="B120" s="96">
        <f t="shared" si="83"/>
        <v>45339</v>
      </c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  <c r="AI120" s="94"/>
      <c r="AJ120" s="94"/>
      <c r="AK120" s="94"/>
      <c r="AL120" s="94"/>
      <c r="AM120" s="94"/>
      <c r="AQ120" s="94"/>
      <c r="AR120" s="94"/>
      <c r="AS120" s="94"/>
    </row>
    <row r="121" spans="1:45" x14ac:dyDescent="0.25">
      <c r="A121" s="94">
        <f t="shared" si="82"/>
        <v>0</v>
      </c>
      <c r="B121" s="96">
        <f t="shared" si="83"/>
        <v>0</v>
      </c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Q121" s="94"/>
      <c r="AR121" s="94"/>
      <c r="AS121" s="94"/>
    </row>
    <row r="122" spans="1:45" x14ac:dyDescent="0.25">
      <c r="A122" s="94">
        <f t="shared" si="82"/>
        <v>0</v>
      </c>
      <c r="B122" s="96">
        <f t="shared" si="83"/>
        <v>0</v>
      </c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  <c r="AI122" s="94"/>
      <c r="AJ122" s="94"/>
      <c r="AK122" s="94"/>
      <c r="AL122" s="94"/>
      <c r="AM122" s="94"/>
      <c r="AQ122" s="94"/>
      <c r="AR122" s="94"/>
      <c r="AS122" s="94"/>
    </row>
    <row r="123" spans="1:45" x14ac:dyDescent="0.25">
      <c r="A123" s="94" t="e">
        <f>#REF!</f>
        <v>#REF!</v>
      </c>
      <c r="B123" s="96" t="e">
        <f>#REF!</f>
        <v>#REF!</v>
      </c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</row>
    <row r="124" spans="1:45" x14ac:dyDescent="0.25">
      <c r="A124" s="94">
        <f t="shared" ref="A124:A148" si="84">C28</f>
        <v>0</v>
      </c>
      <c r="B124" s="96">
        <f t="shared" ref="B124:B148" si="85">F28</f>
        <v>0</v>
      </c>
    </row>
    <row r="125" spans="1:45" x14ac:dyDescent="0.25">
      <c r="A125" s="94">
        <f t="shared" si="84"/>
        <v>0</v>
      </c>
      <c r="B125" s="96">
        <f t="shared" si="85"/>
        <v>0</v>
      </c>
    </row>
    <row r="126" spans="1:45" x14ac:dyDescent="0.25">
      <c r="A126" s="94" t="str">
        <f t="shared" si="84"/>
        <v>SO</v>
      </c>
      <c r="B126" s="96" t="str">
        <f t="shared" si="85"/>
        <v>Plan APT</v>
      </c>
    </row>
    <row r="127" spans="1:45" x14ac:dyDescent="0.25">
      <c r="A127" s="94">
        <f t="shared" si="84"/>
        <v>15547</v>
      </c>
      <c r="B127" s="96">
        <f t="shared" si="85"/>
        <v>0</v>
      </c>
    </row>
    <row r="128" spans="1:45" x14ac:dyDescent="0.25">
      <c r="A128" s="94">
        <f t="shared" si="84"/>
        <v>15548</v>
      </c>
      <c r="B128" s="96">
        <f t="shared" si="85"/>
        <v>0</v>
      </c>
    </row>
    <row r="129" spans="1:2" x14ac:dyDescent="0.25">
      <c r="A129" s="94">
        <f t="shared" si="84"/>
        <v>15549</v>
      </c>
      <c r="B129" s="96">
        <f t="shared" si="85"/>
        <v>0</v>
      </c>
    </row>
    <row r="130" spans="1:2" x14ac:dyDescent="0.25">
      <c r="A130" s="94">
        <f t="shared" si="84"/>
        <v>15550</v>
      </c>
      <c r="B130" s="96">
        <f t="shared" si="85"/>
        <v>0</v>
      </c>
    </row>
    <row r="131" spans="1:2" x14ac:dyDescent="0.25">
      <c r="A131" s="94">
        <f t="shared" si="84"/>
        <v>15551</v>
      </c>
      <c r="B131" s="96">
        <f t="shared" si="85"/>
        <v>0</v>
      </c>
    </row>
    <row r="132" spans="1:2" x14ac:dyDescent="0.25">
      <c r="A132" s="94">
        <f t="shared" si="84"/>
        <v>15553</v>
      </c>
      <c r="B132" s="96">
        <f t="shared" si="85"/>
        <v>0</v>
      </c>
    </row>
    <row r="133" spans="1:2" x14ac:dyDescent="0.25">
      <c r="A133" s="94">
        <f t="shared" si="84"/>
        <v>15554</v>
      </c>
      <c r="B133" s="96">
        <f t="shared" si="85"/>
        <v>0</v>
      </c>
    </row>
    <row r="134" spans="1:2" x14ac:dyDescent="0.25">
      <c r="A134" s="94">
        <f t="shared" si="84"/>
        <v>15555</v>
      </c>
      <c r="B134" s="96">
        <f t="shared" si="85"/>
        <v>0</v>
      </c>
    </row>
    <row r="135" spans="1:2" x14ac:dyDescent="0.25">
      <c r="A135" s="94">
        <f t="shared" si="84"/>
        <v>15556</v>
      </c>
      <c r="B135" s="96">
        <f t="shared" si="85"/>
        <v>0</v>
      </c>
    </row>
    <row r="136" spans="1:2" x14ac:dyDescent="0.25">
      <c r="A136" s="94">
        <f t="shared" si="84"/>
        <v>15557</v>
      </c>
      <c r="B136" s="96">
        <f t="shared" si="85"/>
        <v>0</v>
      </c>
    </row>
    <row r="137" spans="1:2" x14ac:dyDescent="0.25">
      <c r="A137" s="94">
        <f t="shared" si="84"/>
        <v>15558</v>
      </c>
      <c r="B137" s="96">
        <f t="shared" si="85"/>
        <v>0</v>
      </c>
    </row>
    <row r="138" spans="1:2" x14ac:dyDescent="0.25">
      <c r="A138" s="94">
        <f t="shared" si="84"/>
        <v>15559</v>
      </c>
      <c r="B138" s="96">
        <f t="shared" si="85"/>
        <v>0</v>
      </c>
    </row>
    <row r="139" spans="1:2" x14ac:dyDescent="0.25">
      <c r="A139" s="94">
        <f t="shared" si="84"/>
        <v>15560</v>
      </c>
      <c r="B139" s="96">
        <f t="shared" si="85"/>
        <v>0</v>
      </c>
    </row>
    <row r="140" spans="1:2" x14ac:dyDescent="0.25">
      <c r="A140" s="94">
        <f t="shared" si="84"/>
        <v>15483</v>
      </c>
      <c r="B140" s="96">
        <f t="shared" si="85"/>
        <v>0</v>
      </c>
    </row>
    <row r="141" spans="1:2" x14ac:dyDescent="0.25">
      <c r="A141" s="94">
        <f t="shared" si="84"/>
        <v>15484</v>
      </c>
      <c r="B141" s="96">
        <f t="shared" si="85"/>
        <v>0</v>
      </c>
    </row>
    <row r="142" spans="1:2" x14ac:dyDescent="0.25">
      <c r="A142" s="94">
        <f t="shared" si="84"/>
        <v>0</v>
      </c>
      <c r="B142" s="96">
        <f t="shared" si="85"/>
        <v>0</v>
      </c>
    </row>
    <row r="143" spans="1:2" x14ac:dyDescent="0.25">
      <c r="A143" s="94">
        <f t="shared" si="84"/>
        <v>0</v>
      </c>
      <c r="B143" s="96">
        <f t="shared" si="85"/>
        <v>0</v>
      </c>
    </row>
    <row r="144" spans="1:2" x14ac:dyDescent="0.25">
      <c r="A144" s="94">
        <f t="shared" si="84"/>
        <v>0</v>
      </c>
      <c r="B144" s="96">
        <f t="shared" si="85"/>
        <v>0</v>
      </c>
    </row>
    <row r="145" spans="1:2" x14ac:dyDescent="0.25">
      <c r="A145" s="94">
        <f t="shared" si="84"/>
        <v>0</v>
      </c>
      <c r="B145" s="96">
        <f t="shared" si="85"/>
        <v>0</v>
      </c>
    </row>
    <row r="146" spans="1:2" x14ac:dyDescent="0.25">
      <c r="A146" s="94">
        <f t="shared" si="84"/>
        <v>0</v>
      </c>
      <c r="B146" s="96">
        <f t="shared" si="85"/>
        <v>0</v>
      </c>
    </row>
    <row r="147" spans="1:2" x14ac:dyDescent="0.25">
      <c r="A147" s="94">
        <f t="shared" si="84"/>
        <v>0</v>
      </c>
      <c r="B147" s="96">
        <f t="shared" si="85"/>
        <v>0</v>
      </c>
    </row>
    <row r="148" spans="1:2" x14ac:dyDescent="0.25">
      <c r="A148" s="94">
        <f t="shared" si="84"/>
        <v>0</v>
      </c>
      <c r="B148" s="96">
        <f t="shared" si="85"/>
        <v>0</v>
      </c>
    </row>
    <row r="149" spans="1:2" x14ac:dyDescent="0.25">
      <c r="A149" s="94" t="e">
        <f>#REF!</f>
        <v>#REF!</v>
      </c>
      <c r="B149" s="96" t="e">
        <f>#REF!</f>
        <v>#REF!</v>
      </c>
    </row>
    <row r="150" spans="1:2" x14ac:dyDescent="0.25">
      <c r="A150" s="16">
        <f t="shared" ref="A150:A165" si="86">L5</f>
        <v>15504</v>
      </c>
      <c r="B150" s="97">
        <f t="shared" ref="B150:B165" si="87">O5</f>
        <v>45334</v>
      </c>
    </row>
    <row r="151" spans="1:2" x14ac:dyDescent="0.25">
      <c r="A151" s="16">
        <f t="shared" si="86"/>
        <v>15515</v>
      </c>
      <c r="B151" s="97">
        <f t="shared" si="87"/>
        <v>45334</v>
      </c>
    </row>
    <row r="152" spans="1:2" x14ac:dyDescent="0.25">
      <c r="A152" s="16">
        <f t="shared" si="86"/>
        <v>15526</v>
      </c>
      <c r="B152" s="97">
        <f t="shared" si="87"/>
        <v>45334</v>
      </c>
    </row>
    <row r="153" spans="1:2" x14ac:dyDescent="0.25">
      <c r="A153" s="16">
        <f t="shared" si="86"/>
        <v>15527</v>
      </c>
      <c r="B153" s="97">
        <f t="shared" si="87"/>
        <v>45334</v>
      </c>
    </row>
    <row r="154" spans="1:2" x14ac:dyDescent="0.25">
      <c r="A154" s="16">
        <f t="shared" si="86"/>
        <v>15528</v>
      </c>
      <c r="B154" s="97">
        <f t="shared" si="87"/>
        <v>45334</v>
      </c>
    </row>
    <row r="155" spans="1:2" x14ac:dyDescent="0.25">
      <c r="A155" s="16">
        <f t="shared" si="86"/>
        <v>15530</v>
      </c>
      <c r="B155" s="97">
        <f t="shared" si="87"/>
        <v>45334</v>
      </c>
    </row>
    <row r="156" spans="1:2" x14ac:dyDescent="0.25">
      <c r="A156" s="16">
        <f t="shared" si="86"/>
        <v>15531</v>
      </c>
      <c r="B156" s="97">
        <f t="shared" si="87"/>
        <v>45334</v>
      </c>
    </row>
    <row r="157" spans="1:2" x14ac:dyDescent="0.25">
      <c r="A157" s="16">
        <f t="shared" si="86"/>
        <v>15532</v>
      </c>
      <c r="B157" s="97">
        <f t="shared" si="87"/>
        <v>45334</v>
      </c>
    </row>
    <row r="158" spans="1:2" x14ac:dyDescent="0.25">
      <c r="A158" s="16">
        <f t="shared" si="86"/>
        <v>15533</v>
      </c>
      <c r="B158" s="97">
        <f t="shared" si="87"/>
        <v>45334</v>
      </c>
    </row>
    <row r="159" spans="1:2" x14ac:dyDescent="0.25">
      <c r="A159" s="16">
        <f t="shared" si="86"/>
        <v>15541</v>
      </c>
      <c r="B159" s="97">
        <f t="shared" si="87"/>
        <v>45334</v>
      </c>
    </row>
    <row r="160" spans="1:2" x14ac:dyDescent="0.25">
      <c r="A160" s="16">
        <f t="shared" si="86"/>
        <v>15552</v>
      </c>
      <c r="B160" s="97">
        <f t="shared" si="87"/>
        <v>45334</v>
      </c>
    </row>
    <row r="161" spans="1:2" x14ac:dyDescent="0.25">
      <c r="A161" s="16">
        <f t="shared" si="86"/>
        <v>15563</v>
      </c>
      <c r="B161" s="97">
        <f t="shared" si="87"/>
        <v>45334</v>
      </c>
    </row>
    <row r="162" spans="1:2" x14ac:dyDescent="0.25">
      <c r="A162" s="16">
        <f t="shared" si="86"/>
        <v>15469</v>
      </c>
      <c r="B162" s="97">
        <f t="shared" si="87"/>
        <v>45334</v>
      </c>
    </row>
    <row r="163" spans="1:2" x14ac:dyDescent="0.25">
      <c r="A163" s="16">
        <f t="shared" si="86"/>
        <v>15471</v>
      </c>
      <c r="B163" s="97">
        <f t="shared" si="87"/>
        <v>45334</v>
      </c>
    </row>
    <row r="164" spans="1:2" x14ac:dyDescent="0.25">
      <c r="A164" s="16">
        <f t="shared" si="86"/>
        <v>15479</v>
      </c>
      <c r="B164" s="97">
        <f t="shared" si="87"/>
        <v>45334</v>
      </c>
    </row>
    <row r="165" spans="1:2" x14ac:dyDescent="0.25">
      <c r="A165" s="16">
        <f t="shared" si="86"/>
        <v>15480</v>
      </c>
      <c r="B165" s="97">
        <f t="shared" si="87"/>
        <v>45334</v>
      </c>
    </row>
    <row r="166" spans="1:2" x14ac:dyDescent="0.25">
      <c r="A166" s="16">
        <f>L21</f>
        <v>0</v>
      </c>
      <c r="B166" s="97">
        <f>O21</f>
        <v>0</v>
      </c>
    </row>
    <row r="167" spans="1:2" x14ac:dyDescent="0.25">
      <c r="A167" s="16">
        <f>L23</f>
        <v>0</v>
      </c>
      <c r="B167" s="97">
        <f>O23</f>
        <v>0</v>
      </c>
    </row>
    <row r="168" spans="1:2" x14ac:dyDescent="0.25">
      <c r="A168" s="16">
        <f t="shared" ref="A168:A171" si="88">L24</f>
        <v>0</v>
      </c>
      <c r="B168" s="97">
        <f t="shared" ref="B168:B171" si="89">O24</f>
        <v>45334</v>
      </c>
    </row>
    <row r="169" spans="1:2" x14ac:dyDescent="0.25">
      <c r="A169" s="16">
        <f t="shared" si="88"/>
        <v>0</v>
      </c>
      <c r="B169" s="97">
        <f t="shared" si="89"/>
        <v>45334</v>
      </c>
    </row>
    <row r="170" spans="1:2" x14ac:dyDescent="0.25">
      <c r="A170" s="16" t="str">
        <f t="shared" si="88"/>
        <v>Gutzy Wraps</v>
      </c>
      <c r="B170" s="97">
        <f t="shared" si="89"/>
        <v>45334</v>
      </c>
    </row>
    <row r="171" spans="1:2" x14ac:dyDescent="0.25">
      <c r="A171" s="16" t="str">
        <f t="shared" si="88"/>
        <v>Caps</v>
      </c>
      <c r="B171" s="97">
        <f t="shared" si="89"/>
        <v>45334</v>
      </c>
    </row>
    <row r="172" spans="1:2" x14ac:dyDescent="0.25">
      <c r="A172" s="16" t="e">
        <f>#REF!</f>
        <v>#REF!</v>
      </c>
      <c r="B172" s="97" t="e">
        <f>#REF!</f>
        <v>#REF!</v>
      </c>
    </row>
    <row r="173" spans="1:2" x14ac:dyDescent="0.25">
      <c r="A173" s="16">
        <f t="shared" ref="A173:A197" si="90">L28</f>
        <v>0</v>
      </c>
      <c r="B173" s="97">
        <f t="shared" ref="B173:B197" si="91">O28</f>
        <v>0</v>
      </c>
    </row>
    <row r="174" spans="1:2" x14ac:dyDescent="0.25">
      <c r="A174" s="16">
        <f t="shared" si="90"/>
        <v>0</v>
      </c>
      <c r="B174" s="97">
        <f t="shared" si="91"/>
        <v>0</v>
      </c>
    </row>
    <row r="175" spans="1:2" x14ac:dyDescent="0.25">
      <c r="A175" s="16" t="str">
        <f t="shared" si="90"/>
        <v>SO</v>
      </c>
      <c r="B175" s="97" t="str">
        <f t="shared" si="91"/>
        <v>Plan APT</v>
      </c>
    </row>
    <row r="176" spans="1:2" x14ac:dyDescent="0.25">
      <c r="A176" s="16">
        <f t="shared" si="90"/>
        <v>15495</v>
      </c>
      <c r="B176" s="97">
        <f t="shared" si="91"/>
        <v>0</v>
      </c>
    </row>
    <row r="177" spans="1:2" x14ac:dyDescent="0.25">
      <c r="A177" s="16">
        <f t="shared" si="90"/>
        <v>15496</v>
      </c>
      <c r="B177" s="97">
        <f t="shared" si="91"/>
        <v>0</v>
      </c>
    </row>
    <row r="178" spans="1:2" x14ac:dyDescent="0.25">
      <c r="A178" s="16">
        <f t="shared" si="90"/>
        <v>15497</v>
      </c>
      <c r="B178" s="97">
        <f t="shared" si="91"/>
        <v>0</v>
      </c>
    </row>
    <row r="179" spans="1:2" x14ac:dyDescent="0.25">
      <c r="A179" s="16">
        <f t="shared" si="90"/>
        <v>15498</v>
      </c>
      <c r="B179" s="97">
        <f t="shared" si="91"/>
        <v>0</v>
      </c>
    </row>
    <row r="180" spans="1:2" x14ac:dyDescent="0.25">
      <c r="A180" s="16">
        <f t="shared" si="90"/>
        <v>15499</v>
      </c>
      <c r="B180" s="97">
        <f t="shared" si="91"/>
        <v>0</v>
      </c>
    </row>
    <row r="181" spans="1:2" x14ac:dyDescent="0.25">
      <c r="A181" s="16">
        <f t="shared" si="90"/>
        <v>15500</v>
      </c>
      <c r="B181" s="97">
        <f t="shared" si="91"/>
        <v>0</v>
      </c>
    </row>
    <row r="182" spans="1:2" x14ac:dyDescent="0.25">
      <c r="A182" s="16">
        <f t="shared" si="90"/>
        <v>15501</v>
      </c>
      <c r="B182" s="97">
        <f t="shared" si="91"/>
        <v>0</v>
      </c>
    </row>
    <row r="183" spans="1:2" x14ac:dyDescent="0.25">
      <c r="A183" s="16">
        <f t="shared" si="90"/>
        <v>15529</v>
      </c>
      <c r="B183" s="97">
        <f t="shared" si="91"/>
        <v>0</v>
      </c>
    </row>
    <row r="184" spans="1:2" x14ac:dyDescent="0.25">
      <c r="A184" s="16">
        <f t="shared" si="90"/>
        <v>15561</v>
      </c>
      <c r="B184" s="97">
        <f t="shared" si="91"/>
        <v>0</v>
      </c>
    </row>
    <row r="185" spans="1:2" x14ac:dyDescent="0.25">
      <c r="A185" s="16">
        <f t="shared" si="90"/>
        <v>15562</v>
      </c>
      <c r="B185" s="97">
        <f t="shared" si="91"/>
        <v>0</v>
      </c>
    </row>
    <row r="186" spans="1:2" x14ac:dyDescent="0.25">
      <c r="A186" s="16">
        <f t="shared" si="90"/>
        <v>15475</v>
      </c>
      <c r="B186" s="97">
        <f t="shared" si="91"/>
        <v>0</v>
      </c>
    </row>
    <row r="187" spans="1:2" x14ac:dyDescent="0.25">
      <c r="A187" s="16">
        <f t="shared" si="90"/>
        <v>15476</v>
      </c>
      <c r="B187" s="97">
        <f t="shared" si="91"/>
        <v>0</v>
      </c>
    </row>
    <row r="188" spans="1:2" x14ac:dyDescent="0.25">
      <c r="A188" s="16">
        <f t="shared" si="90"/>
        <v>15477</v>
      </c>
      <c r="B188" s="97">
        <f t="shared" si="91"/>
        <v>0</v>
      </c>
    </row>
    <row r="189" spans="1:2" x14ac:dyDescent="0.25">
      <c r="A189" s="16">
        <f t="shared" si="90"/>
        <v>15485</v>
      </c>
      <c r="B189" s="97">
        <f t="shared" si="91"/>
        <v>0</v>
      </c>
    </row>
    <row r="190" spans="1:2" x14ac:dyDescent="0.25">
      <c r="A190" s="16">
        <f t="shared" si="90"/>
        <v>15486</v>
      </c>
      <c r="B190" s="97">
        <f t="shared" si="91"/>
        <v>0</v>
      </c>
    </row>
    <row r="191" spans="1:2" x14ac:dyDescent="0.25">
      <c r="A191" s="16">
        <f t="shared" si="90"/>
        <v>0</v>
      </c>
      <c r="B191" s="97">
        <f t="shared" si="91"/>
        <v>0</v>
      </c>
    </row>
    <row r="192" spans="1:2" x14ac:dyDescent="0.25">
      <c r="A192" s="16">
        <f t="shared" si="90"/>
        <v>0</v>
      </c>
      <c r="B192" s="97">
        <f t="shared" si="91"/>
        <v>0</v>
      </c>
    </row>
    <row r="193" spans="1:2" x14ac:dyDescent="0.25">
      <c r="A193" s="16">
        <f t="shared" si="90"/>
        <v>0</v>
      </c>
      <c r="B193" s="97">
        <f t="shared" si="91"/>
        <v>0</v>
      </c>
    </row>
    <row r="194" spans="1:2" x14ac:dyDescent="0.25">
      <c r="A194" s="16">
        <f t="shared" si="90"/>
        <v>0</v>
      </c>
      <c r="B194" s="97">
        <f t="shared" si="91"/>
        <v>0</v>
      </c>
    </row>
    <row r="195" spans="1:2" x14ac:dyDescent="0.25">
      <c r="A195" s="16">
        <f t="shared" si="90"/>
        <v>0</v>
      </c>
      <c r="B195" s="97">
        <f t="shared" si="91"/>
        <v>0</v>
      </c>
    </row>
    <row r="196" spans="1:2" x14ac:dyDescent="0.25">
      <c r="A196" s="16">
        <f t="shared" si="90"/>
        <v>0</v>
      </c>
      <c r="B196" s="97">
        <f t="shared" si="91"/>
        <v>0</v>
      </c>
    </row>
    <row r="197" spans="1:2" x14ac:dyDescent="0.25">
      <c r="A197" s="16" t="str">
        <f t="shared" si="90"/>
        <v>Film</v>
      </c>
      <c r="B197" s="97" t="str">
        <f t="shared" si="91"/>
        <v>8am</v>
      </c>
    </row>
    <row r="198" spans="1:2" x14ac:dyDescent="0.25">
      <c r="A198" s="16" t="e">
        <f>#REF!</f>
        <v>#REF!</v>
      </c>
      <c r="B198" s="97" t="e">
        <f>#REF!</f>
        <v>#REF!</v>
      </c>
    </row>
    <row r="199" spans="1:2" x14ac:dyDescent="0.25">
      <c r="A199" s="16">
        <f t="shared" ref="A199:A215" si="92">U5</f>
        <v>15534</v>
      </c>
      <c r="B199" s="97">
        <f t="shared" ref="B199:B215" si="93">X5</f>
        <v>45335</v>
      </c>
    </row>
    <row r="200" spans="1:2" x14ac:dyDescent="0.25">
      <c r="A200" s="16">
        <f t="shared" si="92"/>
        <v>15535</v>
      </c>
      <c r="B200" s="97">
        <f t="shared" si="93"/>
        <v>45335</v>
      </c>
    </row>
    <row r="201" spans="1:2" x14ac:dyDescent="0.25">
      <c r="A201" s="16">
        <f t="shared" si="92"/>
        <v>15536</v>
      </c>
      <c r="B201" s="97">
        <f t="shared" si="93"/>
        <v>45335</v>
      </c>
    </row>
    <row r="202" spans="1:2" x14ac:dyDescent="0.25">
      <c r="A202" s="16">
        <f t="shared" si="92"/>
        <v>15537</v>
      </c>
      <c r="B202" s="97">
        <f t="shared" si="93"/>
        <v>45335</v>
      </c>
    </row>
    <row r="203" spans="1:2" x14ac:dyDescent="0.25">
      <c r="A203" s="16">
        <f t="shared" si="92"/>
        <v>15538</v>
      </c>
      <c r="B203" s="97">
        <f t="shared" si="93"/>
        <v>45335</v>
      </c>
    </row>
    <row r="204" spans="1:2" x14ac:dyDescent="0.25">
      <c r="A204" s="16">
        <f t="shared" si="92"/>
        <v>15539</v>
      </c>
      <c r="B204" s="97">
        <f t="shared" si="93"/>
        <v>45335</v>
      </c>
    </row>
    <row r="205" spans="1:2" x14ac:dyDescent="0.25">
      <c r="A205" s="16">
        <f t="shared" si="92"/>
        <v>15540</v>
      </c>
      <c r="B205" s="97">
        <f t="shared" si="93"/>
        <v>45335</v>
      </c>
    </row>
    <row r="206" spans="1:2" x14ac:dyDescent="0.25">
      <c r="A206" s="16">
        <f t="shared" si="92"/>
        <v>15542</v>
      </c>
      <c r="B206" s="97">
        <f t="shared" si="93"/>
        <v>45335</v>
      </c>
    </row>
    <row r="207" spans="1:2" x14ac:dyDescent="0.25">
      <c r="A207" s="16">
        <f t="shared" si="92"/>
        <v>15543</v>
      </c>
      <c r="B207" s="97">
        <f t="shared" si="93"/>
        <v>45335</v>
      </c>
    </row>
    <row r="208" spans="1:2" x14ac:dyDescent="0.25">
      <c r="A208" s="16">
        <f t="shared" si="92"/>
        <v>15544</v>
      </c>
      <c r="B208" s="97">
        <f t="shared" si="93"/>
        <v>45335</v>
      </c>
    </row>
    <row r="209" spans="1:2" x14ac:dyDescent="0.25">
      <c r="A209" s="16">
        <f t="shared" si="92"/>
        <v>15545</v>
      </c>
      <c r="B209" s="97">
        <f t="shared" si="93"/>
        <v>45335</v>
      </c>
    </row>
    <row r="210" spans="1:2" x14ac:dyDescent="0.25">
      <c r="A210" s="16">
        <f t="shared" si="92"/>
        <v>15546</v>
      </c>
      <c r="B210" s="97">
        <f t="shared" si="93"/>
        <v>45335</v>
      </c>
    </row>
    <row r="211" spans="1:2" x14ac:dyDescent="0.25">
      <c r="A211" s="16">
        <f t="shared" si="92"/>
        <v>15472</v>
      </c>
      <c r="B211" s="97">
        <f t="shared" si="93"/>
        <v>45335</v>
      </c>
    </row>
    <row r="212" spans="1:2" x14ac:dyDescent="0.25">
      <c r="A212" s="16">
        <f t="shared" si="92"/>
        <v>15473</v>
      </c>
      <c r="B212" s="97">
        <f t="shared" si="93"/>
        <v>45335</v>
      </c>
    </row>
    <row r="213" spans="1:2" x14ac:dyDescent="0.25">
      <c r="A213" s="16">
        <f t="shared" si="92"/>
        <v>15474</v>
      </c>
      <c r="B213" s="97">
        <f t="shared" si="93"/>
        <v>45335</v>
      </c>
    </row>
    <row r="214" spans="1:2" x14ac:dyDescent="0.25">
      <c r="A214" s="16">
        <f t="shared" si="92"/>
        <v>15481</v>
      </c>
      <c r="B214" s="97">
        <f t="shared" si="93"/>
        <v>45335</v>
      </c>
    </row>
    <row r="215" spans="1:2" x14ac:dyDescent="0.25">
      <c r="A215" s="16">
        <f t="shared" si="92"/>
        <v>15482</v>
      </c>
      <c r="B215" s="97">
        <f t="shared" si="93"/>
        <v>45335</v>
      </c>
    </row>
    <row r="216" spans="1:2" x14ac:dyDescent="0.25">
      <c r="A216" s="16">
        <f t="shared" ref="A216:A220" si="94">U23</f>
        <v>0</v>
      </c>
      <c r="B216" s="97">
        <f t="shared" ref="B216:B220" si="95">X23</f>
        <v>0</v>
      </c>
    </row>
    <row r="217" spans="1:2" x14ac:dyDescent="0.25">
      <c r="A217" s="16" t="str">
        <f t="shared" si="94"/>
        <v>Sleeves</v>
      </c>
      <c r="B217" s="97">
        <f t="shared" si="95"/>
        <v>45335</v>
      </c>
    </row>
    <row r="218" spans="1:2" x14ac:dyDescent="0.25">
      <c r="A218" s="16">
        <f t="shared" si="94"/>
        <v>0</v>
      </c>
      <c r="B218" s="97">
        <f t="shared" si="95"/>
        <v>45335</v>
      </c>
    </row>
    <row r="219" spans="1:2" x14ac:dyDescent="0.25">
      <c r="A219" s="16">
        <f t="shared" si="94"/>
        <v>0</v>
      </c>
      <c r="B219" s="97">
        <f t="shared" si="95"/>
        <v>45335</v>
      </c>
    </row>
    <row r="220" spans="1:2" x14ac:dyDescent="0.25">
      <c r="A220" s="16" t="str">
        <f t="shared" si="94"/>
        <v>Caps</v>
      </c>
      <c r="B220" s="97">
        <f t="shared" si="95"/>
        <v>45335</v>
      </c>
    </row>
    <row r="221" spans="1:2" x14ac:dyDescent="0.25">
      <c r="A221" s="16" t="e">
        <f>#REF!</f>
        <v>#REF!</v>
      </c>
      <c r="B221" s="97" t="e">
        <f>#REF!</f>
        <v>#REF!</v>
      </c>
    </row>
    <row r="222" spans="1:2" x14ac:dyDescent="0.25">
      <c r="A222" s="16">
        <f t="shared" ref="A222:A246" si="96">U28</f>
        <v>0</v>
      </c>
      <c r="B222" s="97">
        <f t="shared" ref="B222:B246" si="97">X28</f>
        <v>0</v>
      </c>
    </row>
    <row r="223" spans="1:2" x14ac:dyDescent="0.25">
      <c r="A223" s="16">
        <f t="shared" si="96"/>
        <v>0</v>
      </c>
      <c r="B223" s="97">
        <f t="shared" si="97"/>
        <v>0</v>
      </c>
    </row>
    <row r="224" spans="1:2" x14ac:dyDescent="0.25">
      <c r="A224" s="16" t="str">
        <f t="shared" si="96"/>
        <v>SO</v>
      </c>
      <c r="B224" s="97" t="str">
        <f t="shared" si="97"/>
        <v>Plan APT</v>
      </c>
    </row>
    <row r="225" spans="1:2" x14ac:dyDescent="0.25">
      <c r="A225" s="16">
        <f t="shared" si="96"/>
        <v>15502</v>
      </c>
      <c r="B225" s="97">
        <f t="shared" si="97"/>
        <v>45338</v>
      </c>
    </row>
    <row r="226" spans="1:2" x14ac:dyDescent="0.25">
      <c r="A226" s="16">
        <f t="shared" si="96"/>
        <v>15503</v>
      </c>
      <c r="B226" s="97">
        <f t="shared" si="97"/>
        <v>45338</v>
      </c>
    </row>
    <row r="227" spans="1:2" x14ac:dyDescent="0.25">
      <c r="A227" s="16">
        <f t="shared" si="96"/>
        <v>15505</v>
      </c>
      <c r="B227" s="97">
        <f t="shared" si="97"/>
        <v>45338</v>
      </c>
    </row>
    <row r="228" spans="1:2" x14ac:dyDescent="0.25">
      <c r="A228" s="16">
        <f t="shared" si="96"/>
        <v>15506</v>
      </c>
      <c r="B228" s="97">
        <f t="shared" si="97"/>
        <v>45338</v>
      </c>
    </row>
    <row r="229" spans="1:2" x14ac:dyDescent="0.25">
      <c r="A229" s="16">
        <f t="shared" si="96"/>
        <v>15507</v>
      </c>
      <c r="B229" s="97">
        <f t="shared" si="97"/>
        <v>45338</v>
      </c>
    </row>
    <row r="230" spans="1:2" x14ac:dyDescent="0.25">
      <c r="A230" s="16">
        <f t="shared" si="96"/>
        <v>15508</v>
      </c>
      <c r="B230" s="97">
        <f t="shared" si="97"/>
        <v>45338</v>
      </c>
    </row>
    <row r="231" spans="1:2" x14ac:dyDescent="0.25">
      <c r="A231" s="16">
        <f t="shared" si="96"/>
        <v>15509</v>
      </c>
      <c r="B231" s="97">
        <f t="shared" si="97"/>
        <v>45338</v>
      </c>
    </row>
    <row r="232" spans="1:2" x14ac:dyDescent="0.25">
      <c r="A232" s="16">
        <f t="shared" si="96"/>
        <v>15510</v>
      </c>
      <c r="B232" s="97">
        <f t="shared" si="97"/>
        <v>45338</v>
      </c>
    </row>
    <row r="233" spans="1:2" x14ac:dyDescent="0.25">
      <c r="A233" s="16">
        <f t="shared" si="96"/>
        <v>15511</v>
      </c>
      <c r="B233" s="97">
        <f t="shared" si="97"/>
        <v>45338</v>
      </c>
    </row>
    <row r="234" spans="1:2" x14ac:dyDescent="0.25">
      <c r="A234" s="16">
        <f t="shared" si="96"/>
        <v>15512</v>
      </c>
      <c r="B234" s="97">
        <f t="shared" si="97"/>
        <v>45338</v>
      </c>
    </row>
    <row r="235" spans="1:2" x14ac:dyDescent="0.25">
      <c r="A235" s="16">
        <f t="shared" si="96"/>
        <v>15470</v>
      </c>
      <c r="B235" s="97">
        <f t="shared" si="97"/>
        <v>45338</v>
      </c>
    </row>
    <row r="236" spans="1:2" x14ac:dyDescent="0.25">
      <c r="A236" s="16">
        <f t="shared" si="96"/>
        <v>15478</v>
      </c>
      <c r="B236" s="97">
        <f t="shared" si="97"/>
        <v>45338</v>
      </c>
    </row>
    <row r="237" spans="1:2" x14ac:dyDescent="0.25">
      <c r="A237" s="16">
        <f t="shared" si="96"/>
        <v>15487</v>
      </c>
      <c r="B237" s="97">
        <f t="shared" si="97"/>
        <v>45338</v>
      </c>
    </row>
    <row r="238" spans="1:2" x14ac:dyDescent="0.25">
      <c r="A238" s="16">
        <f t="shared" si="96"/>
        <v>15488</v>
      </c>
      <c r="B238" s="97">
        <f t="shared" si="97"/>
        <v>45338</v>
      </c>
    </row>
    <row r="239" spans="1:2" x14ac:dyDescent="0.25">
      <c r="A239" s="16">
        <f t="shared" si="96"/>
        <v>0</v>
      </c>
      <c r="B239" s="97">
        <f t="shared" si="97"/>
        <v>0</v>
      </c>
    </row>
    <row r="240" spans="1:2" x14ac:dyDescent="0.25">
      <c r="A240" s="16">
        <f t="shared" si="96"/>
        <v>0</v>
      </c>
      <c r="B240" s="97">
        <f t="shared" si="97"/>
        <v>0</v>
      </c>
    </row>
    <row r="241" spans="1:2" x14ac:dyDescent="0.25">
      <c r="A241" s="16">
        <f t="shared" si="96"/>
        <v>0</v>
      </c>
      <c r="B241" s="97">
        <f t="shared" si="97"/>
        <v>0</v>
      </c>
    </row>
    <row r="242" spans="1:2" x14ac:dyDescent="0.25">
      <c r="A242" s="16">
        <f t="shared" si="96"/>
        <v>0</v>
      </c>
      <c r="B242" s="97">
        <f t="shared" si="97"/>
        <v>0</v>
      </c>
    </row>
    <row r="243" spans="1:2" x14ac:dyDescent="0.25">
      <c r="A243" s="16">
        <f t="shared" si="96"/>
        <v>0</v>
      </c>
      <c r="B243" s="97">
        <f t="shared" si="97"/>
        <v>45338</v>
      </c>
    </row>
    <row r="244" spans="1:2" x14ac:dyDescent="0.25">
      <c r="A244" s="16">
        <f t="shared" si="96"/>
        <v>0</v>
      </c>
      <c r="B244" s="97">
        <f t="shared" si="97"/>
        <v>45338</v>
      </c>
    </row>
    <row r="245" spans="1:2" x14ac:dyDescent="0.25">
      <c r="A245" s="16">
        <f t="shared" si="96"/>
        <v>0</v>
      </c>
      <c r="B245" s="97">
        <f t="shared" si="97"/>
        <v>45338</v>
      </c>
    </row>
    <row r="246" spans="1:2" x14ac:dyDescent="0.25">
      <c r="A246" s="16" t="str">
        <f t="shared" si="96"/>
        <v>Sleeves  754543 &amp; 754681</v>
      </c>
      <c r="B246" s="97">
        <f t="shared" si="97"/>
        <v>45338</v>
      </c>
    </row>
    <row r="247" spans="1:2" x14ac:dyDescent="0.25">
      <c r="A247" s="16" t="e">
        <f>#REF!</f>
        <v>#REF!</v>
      </c>
      <c r="B247" s="97" t="e">
        <f>#REF!</f>
        <v>#REF!</v>
      </c>
    </row>
  </sheetData>
  <sheetProtection formatCells="0" formatColumns="0" formatRows="0"/>
  <mergeCells count="18">
    <mergeCell ref="AB29:AJ29"/>
    <mergeCell ref="A55:A61"/>
    <mergeCell ref="D55:D61"/>
    <mergeCell ref="G55:G61"/>
    <mergeCell ref="J55:J61"/>
    <mergeCell ref="M55:M61"/>
    <mergeCell ref="P55:P61"/>
    <mergeCell ref="S55:S61"/>
    <mergeCell ref="W55:W61"/>
    <mergeCell ref="A29:I29"/>
    <mergeCell ref="J29:R29"/>
    <mergeCell ref="S29:AA29"/>
    <mergeCell ref="L64:L65"/>
    <mergeCell ref="A1:B1"/>
    <mergeCell ref="A3:I3"/>
    <mergeCell ref="J3:R3"/>
    <mergeCell ref="S3:AA3"/>
    <mergeCell ref="A10:I10"/>
  </mergeCells>
  <conditionalFormatting sqref="AK53:AK73 AB29 A6:A9 J28:J29 S28:S29 S53:S54 AB31:AB37 AB62:AB73 A53:A54 J53:J54 A62:A74 S62:S73 AB41:AB42 J62 H63 A28:A29 AB44:AB54">
    <cfRule type="cellIs" dxfId="610" priority="334" operator="equal">
      <formula>"SLC"</formula>
    </cfRule>
  </conditionalFormatting>
  <conditionalFormatting sqref="AK53:AK73 AB29 A6:A9 J28:J29 S28:S29 S53:S54 AB31:AB37 AB62:AB73 A53:A54 J53:J54 A62:A74 S62:S73 AB41:AB42 J62 H63 A28:A29 AB44:AB54">
    <cfRule type="cellIs" dxfId="609" priority="330" operator="equal">
      <formula>"IDF"</formula>
    </cfRule>
    <cfRule type="cellIs" dxfId="608" priority="331" operator="equal">
      <formula>"Costco"</formula>
    </cfRule>
    <cfRule type="cellIs" dxfId="607" priority="332" operator="equal">
      <formula>"Gutzy"</formula>
    </cfRule>
    <cfRule type="cellIs" dxfId="606" priority="333" operator="equal">
      <formula>"LCP"</formula>
    </cfRule>
  </conditionalFormatting>
  <conditionalFormatting sqref="A6:A9 S53:S54 AB31:AB37 AB62:AB73 A53:A54 J53:J54 A62:A73 S62:S73 AB41:AB42 J62 H63 AB44:AB54">
    <cfRule type="cellIs" dxfId="605" priority="329" operator="equal">
      <formula>"Receiving"</formula>
    </cfRule>
  </conditionalFormatting>
  <conditionalFormatting sqref="H64:H73">
    <cfRule type="cellIs" dxfId="604" priority="328" operator="equal">
      <formula>"SLC"</formula>
    </cfRule>
  </conditionalFormatting>
  <conditionalFormatting sqref="H64:H73">
    <cfRule type="cellIs" dxfId="603" priority="324" operator="equal">
      <formula>"IDF"</formula>
    </cfRule>
    <cfRule type="cellIs" dxfId="602" priority="325" operator="equal">
      <formula>"Costco"</formula>
    </cfRule>
    <cfRule type="cellIs" dxfId="601" priority="326" operator="equal">
      <formula>"Gutzy"</formula>
    </cfRule>
    <cfRule type="cellIs" dxfId="600" priority="327" operator="equal">
      <formula>"LCP"</formula>
    </cfRule>
  </conditionalFormatting>
  <conditionalFormatting sqref="H64:H73">
    <cfRule type="cellIs" dxfId="599" priority="323" operator="equal">
      <formula>"Receiving"</formula>
    </cfRule>
  </conditionalFormatting>
  <conditionalFormatting sqref="F56:F60 C56:C61 I56:I61 U56:U61 O55:O61 L56:L61 D55 W55:W61 A55:A61 H55:H61">
    <cfRule type="cellIs" dxfId="598" priority="322" operator="equal">
      <formula>"SLC"</formula>
    </cfRule>
  </conditionalFormatting>
  <conditionalFormatting sqref="F56:F60 C56:C61 I56:I61 U56:U61 O55:O61 L56:L61 D55 W55:W61 A55:A61 H55:H61">
    <cfRule type="cellIs" dxfId="597" priority="318" operator="equal">
      <formula>"IDF"</formula>
    </cfRule>
    <cfRule type="cellIs" dxfId="596" priority="319" operator="equal">
      <formula>"Costco"</formula>
    </cfRule>
    <cfRule type="cellIs" dxfId="595" priority="320" operator="equal">
      <formula>"Gutzy"</formula>
    </cfRule>
    <cfRule type="cellIs" dxfId="594" priority="321" operator="equal">
      <formula>"LCP"</formula>
    </cfRule>
  </conditionalFormatting>
  <conditionalFormatting sqref="R56:R61">
    <cfRule type="cellIs" dxfId="593" priority="317" operator="equal">
      <formula>"SLC"</formula>
    </cfRule>
  </conditionalFormatting>
  <conditionalFormatting sqref="R56:R61">
    <cfRule type="cellIs" dxfId="592" priority="313" operator="equal">
      <formula>"IDF"</formula>
    </cfRule>
    <cfRule type="cellIs" dxfId="591" priority="314" operator="equal">
      <formula>"Costco"</formula>
    </cfRule>
    <cfRule type="cellIs" dxfId="590" priority="315" operator="equal">
      <formula>"Gutzy"</formula>
    </cfRule>
    <cfRule type="cellIs" dxfId="589" priority="316" operator="equal">
      <formula>"LCP"</formula>
    </cfRule>
  </conditionalFormatting>
  <conditionalFormatting sqref="Y56:Y61">
    <cfRule type="cellIs" dxfId="588" priority="312" operator="equal">
      <formula>"SLC"</formula>
    </cfRule>
  </conditionalFormatting>
  <conditionalFormatting sqref="Y56:Y61">
    <cfRule type="cellIs" dxfId="587" priority="308" operator="equal">
      <formula>"IDF"</formula>
    </cfRule>
    <cfRule type="cellIs" dxfId="586" priority="309" operator="equal">
      <formula>"Costco"</formula>
    </cfRule>
    <cfRule type="cellIs" dxfId="585" priority="310" operator="equal">
      <formula>"Gutzy"</formula>
    </cfRule>
    <cfRule type="cellIs" dxfId="584" priority="311" operator="equal">
      <formula>"LCP"</formula>
    </cfRule>
  </conditionalFormatting>
  <conditionalFormatting sqref="O55:O61 W55:W61 A55:A61 H55:H61">
    <cfRule type="cellIs" dxfId="583" priority="307" operator="equal">
      <formula>"Receiving"</formula>
    </cfRule>
  </conditionalFormatting>
  <conditionalFormatting sqref="AB43">
    <cfRule type="cellIs" dxfId="582" priority="306" operator="equal">
      <formula>"SLC"</formula>
    </cfRule>
  </conditionalFormatting>
  <conditionalFormatting sqref="AB43">
    <cfRule type="cellIs" dxfId="581" priority="302" operator="equal">
      <formula>"IDF"</formula>
    </cfRule>
    <cfRule type="cellIs" dxfId="580" priority="303" operator="equal">
      <formula>"Costco"</formula>
    </cfRule>
    <cfRule type="cellIs" dxfId="579" priority="304" operator="equal">
      <formula>"Gutzy"</formula>
    </cfRule>
    <cfRule type="cellIs" dxfId="578" priority="305" operator="equal">
      <formula>"LCP"</formula>
    </cfRule>
  </conditionalFormatting>
  <conditionalFormatting sqref="AB43">
    <cfRule type="cellIs" dxfId="577" priority="301" operator="equal">
      <formula>"Receiving"</formula>
    </cfRule>
  </conditionalFormatting>
  <conditionalFormatting sqref="AB38">
    <cfRule type="cellIs" dxfId="576" priority="300" operator="equal">
      <formula>"SLC"</formula>
    </cfRule>
  </conditionalFormatting>
  <conditionalFormatting sqref="AB38">
    <cfRule type="cellIs" dxfId="575" priority="296" operator="equal">
      <formula>"IDF"</formula>
    </cfRule>
    <cfRule type="cellIs" dxfId="574" priority="297" operator="equal">
      <formula>"Costco"</formula>
    </cfRule>
    <cfRule type="cellIs" dxfId="573" priority="298" operator="equal">
      <formula>"Gutzy"</formula>
    </cfRule>
    <cfRule type="cellIs" dxfId="572" priority="299" operator="equal">
      <formula>"LCP"</formula>
    </cfRule>
  </conditionalFormatting>
  <conditionalFormatting sqref="AB38">
    <cfRule type="cellIs" dxfId="571" priority="295" operator="equal">
      <formula>"Receiving"</formula>
    </cfRule>
  </conditionalFormatting>
  <conditionalFormatting sqref="AB39">
    <cfRule type="cellIs" dxfId="570" priority="294" operator="equal">
      <formula>"SLC"</formula>
    </cfRule>
  </conditionalFormatting>
  <conditionalFormatting sqref="AB39">
    <cfRule type="cellIs" dxfId="569" priority="290" operator="equal">
      <formula>"IDF"</formula>
    </cfRule>
    <cfRule type="cellIs" dxfId="568" priority="291" operator="equal">
      <formula>"Costco"</formula>
    </cfRule>
    <cfRule type="cellIs" dxfId="567" priority="292" operator="equal">
      <formula>"Gutzy"</formula>
    </cfRule>
    <cfRule type="cellIs" dxfId="566" priority="293" operator="equal">
      <formula>"LCP"</formula>
    </cfRule>
  </conditionalFormatting>
  <conditionalFormatting sqref="AB39">
    <cfRule type="cellIs" dxfId="565" priority="289" operator="equal">
      <formula>"Receiving"</formula>
    </cfRule>
  </conditionalFormatting>
  <conditionalFormatting sqref="AB40">
    <cfRule type="cellIs" dxfId="564" priority="288" operator="equal">
      <formula>"SLC"</formula>
    </cfRule>
  </conditionalFormatting>
  <conditionalFormatting sqref="AB40">
    <cfRule type="cellIs" dxfId="563" priority="284" operator="equal">
      <formula>"IDF"</formula>
    </cfRule>
    <cfRule type="cellIs" dxfId="562" priority="285" operator="equal">
      <formula>"Costco"</formula>
    </cfRule>
    <cfRule type="cellIs" dxfId="561" priority="286" operator="equal">
      <formula>"Gutzy"</formula>
    </cfRule>
    <cfRule type="cellIs" dxfId="560" priority="287" operator="equal">
      <formula>"LCP"</formula>
    </cfRule>
  </conditionalFormatting>
  <conditionalFormatting sqref="AB40">
    <cfRule type="cellIs" dxfId="559" priority="283" operator="equal">
      <formula>"Receiving"</formula>
    </cfRule>
  </conditionalFormatting>
  <conditionalFormatting sqref="I74">
    <cfRule type="cellIs" dxfId="558" priority="282" operator="equal">
      <formula>"SLC"</formula>
    </cfRule>
  </conditionalFormatting>
  <conditionalFormatting sqref="I74">
    <cfRule type="cellIs" dxfId="557" priority="278" operator="equal">
      <formula>"IDF"</formula>
    </cfRule>
    <cfRule type="cellIs" dxfId="556" priority="279" operator="equal">
      <formula>"Costco"</formula>
    </cfRule>
    <cfRule type="cellIs" dxfId="555" priority="280" operator="equal">
      <formula>"Gutzy"</formula>
    </cfRule>
    <cfRule type="cellIs" dxfId="554" priority="281" operator="equal">
      <formula>"LCP"</formula>
    </cfRule>
  </conditionalFormatting>
  <conditionalFormatting sqref="Q74">
    <cfRule type="cellIs" dxfId="553" priority="277" operator="equal">
      <formula>"SLC"</formula>
    </cfRule>
  </conditionalFormatting>
  <conditionalFormatting sqref="Q74">
    <cfRule type="cellIs" dxfId="552" priority="273" operator="equal">
      <formula>"IDF"</formula>
    </cfRule>
    <cfRule type="cellIs" dxfId="551" priority="274" operator="equal">
      <formula>"Costco"</formula>
    </cfRule>
    <cfRule type="cellIs" dxfId="550" priority="275" operator="equal">
      <formula>"Gutzy"</formula>
    </cfRule>
    <cfRule type="cellIs" dxfId="549" priority="276" operator="equal">
      <formula>"LCP"</formula>
    </cfRule>
  </conditionalFormatting>
  <conditionalFormatting sqref="Y74">
    <cfRule type="cellIs" dxfId="548" priority="272" operator="equal">
      <formula>"SLC"</formula>
    </cfRule>
  </conditionalFormatting>
  <conditionalFormatting sqref="Y74">
    <cfRule type="cellIs" dxfId="547" priority="268" operator="equal">
      <formula>"IDF"</formula>
    </cfRule>
    <cfRule type="cellIs" dxfId="546" priority="269" operator="equal">
      <formula>"Costco"</formula>
    </cfRule>
    <cfRule type="cellIs" dxfId="545" priority="270" operator="equal">
      <formula>"Gutzy"</formula>
    </cfRule>
    <cfRule type="cellIs" dxfId="544" priority="271" operator="equal">
      <formula>"LCP"</formula>
    </cfRule>
  </conditionalFormatting>
  <conditionalFormatting sqref="AG74">
    <cfRule type="cellIs" dxfId="543" priority="267" operator="equal">
      <formula>"SLC"</formula>
    </cfRule>
  </conditionalFormatting>
  <conditionalFormatting sqref="AG74">
    <cfRule type="cellIs" dxfId="542" priority="263" operator="equal">
      <formula>"IDF"</formula>
    </cfRule>
    <cfRule type="cellIs" dxfId="541" priority="264" operator="equal">
      <formula>"Costco"</formula>
    </cfRule>
    <cfRule type="cellIs" dxfId="540" priority="265" operator="equal">
      <formula>"Gutzy"</formula>
    </cfRule>
    <cfRule type="cellIs" dxfId="539" priority="266" operator="equal">
      <formula>"LCP"</formula>
    </cfRule>
  </conditionalFormatting>
  <conditionalFormatting sqref="AO74">
    <cfRule type="cellIs" dxfId="538" priority="262" operator="equal">
      <formula>"SLC"</formula>
    </cfRule>
  </conditionalFormatting>
  <conditionalFormatting sqref="AO74">
    <cfRule type="cellIs" dxfId="537" priority="258" operator="equal">
      <formula>"IDF"</formula>
    </cfRule>
    <cfRule type="cellIs" dxfId="536" priority="259" operator="equal">
      <formula>"Costco"</formula>
    </cfRule>
    <cfRule type="cellIs" dxfId="535" priority="260" operator="equal">
      <formula>"Gutzy"</formula>
    </cfRule>
    <cfRule type="cellIs" dxfId="534" priority="261" operator="equal">
      <formula>"LCP"</formula>
    </cfRule>
  </conditionalFormatting>
  <conditionalFormatting sqref="AW74">
    <cfRule type="cellIs" dxfId="533" priority="257" operator="equal">
      <formula>"SLC"</formula>
    </cfRule>
  </conditionalFormatting>
  <conditionalFormatting sqref="AW74">
    <cfRule type="cellIs" dxfId="532" priority="253" operator="equal">
      <formula>"IDF"</formula>
    </cfRule>
    <cfRule type="cellIs" dxfId="531" priority="254" operator="equal">
      <formula>"Costco"</formula>
    </cfRule>
    <cfRule type="cellIs" dxfId="530" priority="255" operator="equal">
      <formula>"Gutzy"</formula>
    </cfRule>
    <cfRule type="cellIs" dxfId="529" priority="256" operator="equal">
      <formula>"LCP"</formula>
    </cfRule>
  </conditionalFormatting>
  <conditionalFormatting sqref="A21:A22">
    <cfRule type="cellIs" dxfId="528" priority="223" operator="equal">
      <formula>"Receiving"</formula>
    </cfRule>
  </conditionalFormatting>
  <conditionalFormatting sqref="A10 A26:A27 A23 A12:A17">
    <cfRule type="cellIs" dxfId="527" priority="252" operator="equal">
      <formula>"SLC"</formula>
    </cfRule>
  </conditionalFormatting>
  <conditionalFormatting sqref="A10 A26:A27 A23 A12:A17">
    <cfRule type="cellIs" dxfId="526" priority="248" operator="equal">
      <formula>"IDF"</formula>
    </cfRule>
    <cfRule type="cellIs" dxfId="525" priority="249" operator="equal">
      <formula>"Costco"</formula>
    </cfRule>
    <cfRule type="cellIs" dxfId="524" priority="250" operator="equal">
      <formula>"Gutzy"</formula>
    </cfRule>
    <cfRule type="cellIs" dxfId="523" priority="251" operator="equal">
      <formula>"LCP"</formula>
    </cfRule>
  </conditionalFormatting>
  <conditionalFormatting sqref="A26:A27 A23 A12:A17">
    <cfRule type="cellIs" dxfId="522" priority="247" operator="equal">
      <formula>"Receiving"</formula>
    </cfRule>
  </conditionalFormatting>
  <conditionalFormatting sqref="A21:A22">
    <cfRule type="cellIs" dxfId="521" priority="228" operator="equal">
      <formula>"SLC"</formula>
    </cfRule>
  </conditionalFormatting>
  <conditionalFormatting sqref="A21:A22">
    <cfRule type="cellIs" dxfId="520" priority="224" operator="equal">
      <formula>"IDF"</formula>
    </cfRule>
    <cfRule type="cellIs" dxfId="519" priority="225" operator="equal">
      <formula>"Costco"</formula>
    </cfRule>
    <cfRule type="cellIs" dxfId="518" priority="226" operator="equal">
      <formula>"Gutzy"</formula>
    </cfRule>
    <cfRule type="cellIs" dxfId="517" priority="227" operator="equal">
      <formula>"LCP"</formula>
    </cfRule>
  </conditionalFormatting>
  <conditionalFormatting sqref="A5">
    <cfRule type="cellIs" dxfId="516" priority="222" operator="equal">
      <formula>"SLC"</formula>
    </cfRule>
  </conditionalFormatting>
  <conditionalFormatting sqref="A5">
    <cfRule type="cellIs" dxfId="515" priority="218" operator="equal">
      <formula>"IDF"</formula>
    </cfRule>
    <cfRule type="cellIs" dxfId="514" priority="219" operator="equal">
      <formula>"Costco"</formula>
    </cfRule>
    <cfRule type="cellIs" dxfId="513" priority="220" operator="equal">
      <formula>"Gutzy"</formula>
    </cfRule>
    <cfRule type="cellIs" dxfId="512" priority="221" operator="equal">
      <formula>"LCP"</formula>
    </cfRule>
  </conditionalFormatting>
  <conditionalFormatting sqref="A5">
    <cfRule type="cellIs" dxfId="511" priority="217" operator="equal">
      <formula>"Receiving"</formula>
    </cfRule>
  </conditionalFormatting>
  <conditionalFormatting sqref="J25">
    <cfRule type="cellIs" dxfId="510" priority="216" operator="equal">
      <formula>"SLC"</formula>
    </cfRule>
  </conditionalFormatting>
  <conditionalFormatting sqref="J25">
    <cfRule type="cellIs" dxfId="509" priority="212" operator="equal">
      <formula>"IDF"</formula>
    </cfRule>
    <cfRule type="cellIs" dxfId="508" priority="213" operator="equal">
      <formula>"Costco"</formula>
    </cfRule>
    <cfRule type="cellIs" dxfId="507" priority="214" operator="equal">
      <formula>"Gutzy"</formula>
    </cfRule>
    <cfRule type="cellIs" dxfId="506" priority="215" operator="equal">
      <formula>"LCP"</formula>
    </cfRule>
  </conditionalFormatting>
  <conditionalFormatting sqref="J25">
    <cfRule type="cellIs" dxfId="505" priority="211" operator="equal">
      <formula>"Receiving"</formula>
    </cfRule>
  </conditionalFormatting>
  <conditionalFormatting sqref="S26 S21 S23:S24">
    <cfRule type="cellIs" dxfId="504" priority="210" operator="equal">
      <formula>"SLC"</formula>
    </cfRule>
  </conditionalFormatting>
  <conditionalFormatting sqref="S26 S21 S23:S24">
    <cfRule type="cellIs" dxfId="503" priority="206" operator="equal">
      <formula>"IDF"</formula>
    </cfRule>
    <cfRule type="cellIs" dxfId="502" priority="207" operator="equal">
      <formula>"Costco"</formula>
    </cfRule>
    <cfRule type="cellIs" dxfId="501" priority="208" operator="equal">
      <formula>"Gutzy"</formula>
    </cfRule>
    <cfRule type="cellIs" dxfId="500" priority="209" operator="equal">
      <formula>"LCP"</formula>
    </cfRule>
  </conditionalFormatting>
  <conditionalFormatting sqref="S26 S21 S23:S24">
    <cfRule type="cellIs" dxfId="499" priority="205" operator="equal">
      <formula>"Receiving"</formula>
    </cfRule>
  </conditionalFormatting>
  <conditionalFormatting sqref="A46:A48">
    <cfRule type="cellIs" dxfId="498" priority="204" operator="equal">
      <formula>"SLC"</formula>
    </cfRule>
  </conditionalFormatting>
  <conditionalFormatting sqref="A46:A48">
    <cfRule type="cellIs" dxfId="497" priority="200" operator="equal">
      <formula>"IDF"</formula>
    </cfRule>
    <cfRule type="cellIs" dxfId="496" priority="201" operator="equal">
      <formula>"Costco"</formula>
    </cfRule>
    <cfRule type="cellIs" dxfId="495" priority="202" operator="equal">
      <formula>"Gutzy"</formula>
    </cfRule>
    <cfRule type="cellIs" dxfId="494" priority="203" operator="equal">
      <formula>"LCP"</formula>
    </cfRule>
  </conditionalFormatting>
  <conditionalFormatting sqref="A46:A48">
    <cfRule type="cellIs" dxfId="493" priority="199" operator="equal">
      <formula>"Receiving"</formula>
    </cfRule>
  </conditionalFormatting>
  <conditionalFormatting sqref="J52 J46:J48">
    <cfRule type="cellIs" dxfId="492" priority="198" operator="equal">
      <formula>"SLC"</formula>
    </cfRule>
  </conditionalFormatting>
  <conditionalFormatting sqref="J52 J46:J48">
    <cfRule type="cellIs" dxfId="491" priority="194" operator="equal">
      <formula>"IDF"</formula>
    </cfRule>
    <cfRule type="cellIs" dxfId="490" priority="195" operator="equal">
      <formula>"Costco"</formula>
    </cfRule>
    <cfRule type="cellIs" dxfId="489" priority="196" operator="equal">
      <formula>"Gutzy"</formula>
    </cfRule>
    <cfRule type="cellIs" dxfId="488" priority="197" operator="equal">
      <formula>"LCP"</formula>
    </cfRule>
  </conditionalFormatting>
  <conditionalFormatting sqref="J52 J46:J48">
    <cfRule type="cellIs" dxfId="487" priority="193" operator="equal">
      <formula>"Receiving"</formula>
    </cfRule>
  </conditionalFormatting>
  <conditionalFormatting sqref="S47:S48">
    <cfRule type="cellIs" dxfId="486" priority="192" operator="equal">
      <formula>"SLC"</formula>
    </cfRule>
  </conditionalFormatting>
  <conditionalFormatting sqref="S47:S48">
    <cfRule type="cellIs" dxfId="485" priority="188" operator="equal">
      <formula>"IDF"</formula>
    </cfRule>
    <cfRule type="cellIs" dxfId="484" priority="189" operator="equal">
      <formula>"Costco"</formula>
    </cfRule>
    <cfRule type="cellIs" dxfId="483" priority="190" operator="equal">
      <formula>"Gutzy"</formula>
    </cfRule>
    <cfRule type="cellIs" dxfId="482" priority="191" operator="equal">
      <formula>"LCP"</formula>
    </cfRule>
  </conditionalFormatting>
  <conditionalFormatting sqref="S47:S48">
    <cfRule type="cellIs" dxfId="481" priority="187" operator="equal">
      <formula>"Receiving"</formula>
    </cfRule>
  </conditionalFormatting>
  <conditionalFormatting sqref="J63">
    <cfRule type="cellIs" dxfId="480" priority="180" operator="equal">
      <formula>"SLC"</formula>
    </cfRule>
  </conditionalFormatting>
  <conditionalFormatting sqref="J63">
    <cfRule type="cellIs" dxfId="479" priority="176" operator="equal">
      <formula>"IDF"</formula>
    </cfRule>
    <cfRule type="cellIs" dxfId="478" priority="177" operator="equal">
      <formula>"Costco"</formula>
    </cfRule>
    <cfRule type="cellIs" dxfId="477" priority="178" operator="equal">
      <formula>"Gutzy"</formula>
    </cfRule>
    <cfRule type="cellIs" dxfId="476" priority="179" operator="equal">
      <formula>"LCP"</formula>
    </cfRule>
  </conditionalFormatting>
  <conditionalFormatting sqref="J63">
    <cfRule type="cellIs" dxfId="475" priority="175" operator="equal">
      <formula>"Receiving"</formula>
    </cfRule>
  </conditionalFormatting>
  <conditionalFormatting sqref="J64:J71">
    <cfRule type="cellIs" dxfId="474" priority="174" operator="equal">
      <formula>"SLC"</formula>
    </cfRule>
  </conditionalFormatting>
  <conditionalFormatting sqref="J64:J71">
    <cfRule type="cellIs" dxfId="473" priority="170" operator="equal">
      <formula>"IDF"</formula>
    </cfRule>
    <cfRule type="cellIs" dxfId="472" priority="171" operator="equal">
      <formula>"Costco"</formula>
    </cfRule>
    <cfRule type="cellIs" dxfId="471" priority="172" operator="equal">
      <formula>"Gutzy"</formula>
    </cfRule>
    <cfRule type="cellIs" dxfId="470" priority="173" operator="equal">
      <formula>"LCP"</formula>
    </cfRule>
  </conditionalFormatting>
  <conditionalFormatting sqref="J64:J71">
    <cfRule type="cellIs" dxfId="469" priority="169" operator="equal">
      <formula>"Receiving"</formula>
    </cfRule>
  </conditionalFormatting>
  <conditionalFormatting sqref="J27">
    <cfRule type="cellIs" dxfId="468" priority="162" operator="equal">
      <formula>"SLC"</formula>
    </cfRule>
  </conditionalFormatting>
  <conditionalFormatting sqref="J27">
    <cfRule type="cellIs" dxfId="467" priority="158" operator="equal">
      <formula>"IDF"</formula>
    </cfRule>
    <cfRule type="cellIs" dxfId="466" priority="159" operator="equal">
      <formula>"Costco"</formula>
    </cfRule>
    <cfRule type="cellIs" dxfId="465" priority="160" operator="equal">
      <formula>"Gutzy"</formula>
    </cfRule>
    <cfRule type="cellIs" dxfId="464" priority="161" operator="equal">
      <formula>"LCP"</formula>
    </cfRule>
  </conditionalFormatting>
  <conditionalFormatting sqref="J27">
    <cfRule type="cellIs" dxfId="463" priority="157" operator="equal">
      <formula>"Receiving"</formula>
    </cfRule>
  </conditionalFormatting>
  <conditionalFormatting sqref="J25:J27">
    <cfRule type="cellIs" dxfId="462" priority="156" operator="equal">
      <formula>"SLC"</formula>
    </cfRule>
  </conditionalFormatting>
  <conditionalFormatting sqref="J25:J27">
    <cfRule type="cellIs" dxfId="461" priority="152" operator="equal">
      <formula>"IDF"</formula>
    </cfRule>
    <cfRule type="cellIs" dxfId="460" priority="153" operator="equal">
      <formula>"Costco"</formula>
    </cfRule>
    <cfRule type="cellIs" dxfId="459" priority="154" operator="equal">
      <formula>"Gutzy"</formula>
    </cfRule>
    <cfRule type="cellIs" dxfId="458" priority="155" operator="equal">
      <formula>"LCP"</formula>
    </cfRule>
  </conditionalFormatting>
  <conditionalFormatting sqref="J25:J27">
    <cfRule type="cellIs" dxfId="457" priority="151" operator="equal">
      <formula>"Receiving"</formula>
    </cfRule>
  </conditionalFormatting>
  <conditionalFormatting sqref="S25">
    <cfRule type="cellIs" dxfId="456" priority="150" operator="equal">
      <formula>"SLC"</formula>
    </cfRule>
  </conditionalFormatting>
  <conditionalFormatting sqref="S25">
    <cfRule type="cellIs" dxfId="455" priority="146" operator="equal">
      <formula>"IDF"</formula>
    </cfRule>
    <cfRule type="cellIs" dxfId="454" priority="147" operator="equal">
      <formula>"Costco"</formula>
    </cfRule>
    <cfRule type="cellIs" dxfId="453" priority="148" operator="equal">
      <formula>"Gutzy"</formula>
    </cfRule>
    <cfRule type="cellIs" dxfId="452" priority="149" operator="equal">
      <formula>"LCP"</formula>
    </cfRule>
  </conditionalFormatting>
  <conditionalFormatting sqref="S25">
    <cfRule type="cellIs" dxfId="451" priority="145" operator="equal">
      <formula>"Receiving"</formula>
    </cfRule>
  </conditionalFormatting>
  <conditionalFormatting sqref="S50">
    <cfRule type="cellIs" dxfId="450" priority="144" operator="equal">
      <formula>"SLC"</formula>
    </cfRule>
  </conditionalFormatting>
  <conditionalFormatting sqref="S50">
    <cfRule type="cellIs" dxfId="449" priority="140" operator="equal">
      <formula>"IDF"</formula>
    </cfRule>
    <cfRule type="cellIs" dxfId="448" priority="141" operator="equal">
      <formula>"Costco"</formula>
    </cfRule>
    <cfRule type="cellIs" dxfId="447" priority="142" operator="equal">
      <formula>"Gutzy"</formula>
    </cfRule>
    <cfRule type="cellIs" dxfId="446" priority="143" operator="equal">
      <formula>"LCP"</formula>
    </cfRule>
  </conditionalFormatting>
  <conditionalFormatting sqref="S50">
    <cfRule type="cellIs" dxfId="445" priority="139" operator="equal">
      <formula>"Receiving"</formula>
    </cfRule>
  </conditionalFormatting>
  <conditionalFormatting sqref="J50">
    <cfRule type="cellIs" dxfId="444" priority="138" operator="equal">
      <formula>"SLC"</formula>
    </cfRule>
  </conditionalFormatting>
  <conditionalFormatting sqref="J50">
    <cfRule type="cellIs" dxfId="443" priority="134" operator="equal">
      <formula>"IDF"</formula>
    </cfRule>
    <cfRule type="cellIs" dxfId="442" priority="135" operator="equal">
      <formula>"Costco"</formula>
    </cfRule>
    <cfRule type="cellIs" dxfId="441" priority="136" operator="equal">
      <formula>"Gutzy"</formula>
    </cfRule>
    <cfRule type="cellIs" dxfId="440" priority="137" operator="equal">
      <formula>"LCP"</formula>
    </cfRule>
  </conditionalFormatting>
  <conditionalFormatting sqref="J50">
    <cfRule type="cellIs" dxfId="439" priority="133" operator="equal">
      <formula>"Receiving"</formula>
    </cfRule>
  </conditionalFormatting>
  <conditionalFormatting sqref="A50">
    <cfRule type="cellIs" dxfId="438" priority="132" operator="equal">
      <formula>"SLC"</formula>
    </cfRule>
  </conditionalFormatting>
  <conditionalFormatting sqref="A50">
    <cfRule type="cellIs" dxfId="437" priority="128" operator="equal">
      <formula>"IDF"</formula>
    </cfRule>
    <cfRule type="cellIs" dxfId="436" priority="129" operator="equal">
      <formula>"Costco"</formula>
    </cfRule>
    <cfRule type="cellIs" dxfId="435" priority="130" operator="equal">
      <formula>"Gutzy"</formula>
    </cfRule>
    <cfRule type="cellIs" dxfId="434" priority="131" operator="equal">
      <formula>"LCP"</formula>
    </cfRule>
  </conditionalFormatting>
  <conditionalFormatting sqref="A50">
    <cfRule type="cellIs" dxfId="433" priority="127" operator="equal">
      <formula>"Receiving"</formula>
    </cfRule>
  </conditionalFormatting>
  <conditionalFormatting sqref="S27">
    <cfRule type="cellIs" dxfId="432" priority="126" operator="equal">
      <formula>"SLC"</formula>
    </cfRule>
  </conditionalFormatting>
  <conditionalFormatting sqref="S27">
    <cfRule type="cellIs" dxfId="431" priority="122" operator="equal">
      <formula>"IDF"</formula>
    </cfRule>
    <cfRule type="cellIs" dxfId="430" priority="123" operator="equal">
      <formula>"Costco"</formula>
    </cfRule>
    <cfRule type="cellIs" dxfId="429" priority="124" operator="equal">
      <formula>"Gutzy"</formula>
    </cfRule>
    <cfRule type="cellIs" dxfId="428" priority="125" operator="equal">
      <formula>"LCP"</formula>
    </cfRule>
  </conditionalFormatting>
  <conditionalFormatting sqref="S27">
    <cfRule type="cellIs" dxfId="427" priority="121" operator="equal">
      <formula>"Receiving"</formula>
    </cfRule>
  </conditionalFormatting>
  <conditionalFormatting sqref="A51:A52">
    <cfRule type="cellIs" dxfId="426" priority="120" operator="equal">
      <formula>"SLC"</formula>
    </cfRule>
  </conditionalFormatting>
  <conditionalFormatting sqref="A51:A52">
    <cfRule type="cellIs" dxfId="425" priority="116" operator="equal">
      <formula>"IDF"</formula>
    </cfRule>
    <cfRule type="cellIs" dxfId="424" priority="117" operator="equal">
      <formula>"Costco"</formula>
    </cfRule>
    <cfRule type="cellIs" dxfId="423" priority="118" operator="equal">
      <formula>"Gutzy"</formula>
    </cfRule>
    <cfRule type="cellIs" dxfId="422" priority="119" operator="equal">
      <formula>"LCP"</formula>
    </cfRule>
  </conditionalFormatting>
  <conditionalFormatting sqref="A51:A52">
    <cfRule type="cellIs" dxfId="421" priority="115" operator="equal">
      <formula>"Receiving"</formula>
    </cfRule>
  </conditionalFormatting>
  <conditionalFormatting sqref="J51">
    <cfRule type="cellIs" dxfId="420" priority="114" operator="equal">
      <formula>"SLC"</formula>
    </cfRule>
  </conditionalFormatting>
  <conditionalFormatting sqref="J51">
    <cfRule type="cellIs" dxfId="419" priority="110" operator="equal">
      <formula>"IDF"</formula>
    </cfRule>
    <cfRule type="cellIs" dxfId="418" priority="111" operator="equal">
      <formula>"Costco"</formula>
    </cfRule>
    <cfRule type="cellIs" dxfId="417" priority="112" operator="equal">
      <formula>"Gutzy"</formula>
    </cfRule>
    <cfRule type="cellIs" dxfId="416" priority="113" operator="equal">
      <formula>"LCP"</formula>
    </cfRule>
  </conditionalFormatting>
  <conditionalFormatting sqref="J51">
    <cfRule type="cellIs" dxfId="415" priority="109" operator="equal">
      <formula>"Receiving"</formula>
    </cfRule>
  </conditionalFormatting>
  <conditionalFormatting sqref="S51:S52">
    <cfRule type="cellIs" dxfId="414" priority="108" operator="equal">
      <formula>"SLC"</formula>
    </cfRule>
  </conditionalFormatting>
  <conditionalFormatting sqref="S51:S52">
    <cfRule type="cellIs" dxfId="413" priority="104" operator="equal">
      <formula>"IDF"</formula>
    </cfRule>
    <cfRule type="cellIs" dxfId="412" priority="105" operator="equal">
      <formula>"Costco"</formula>
    </cfRule>
    <cfRule type="cellIs" dxfId="411" priority="106" operator="equal">
      <formula>"Gutzy"</formula>
    </cfRule>
    <cfRule type="cellIs" dxfId="410" priority="107" operator="equal">
      <formula>"LCP"</formula>
    </cfRule>
  </conditionalFormatting>
  <conditionalFormatting sqref="S51:S52">
    <cfRule type="cellIs" dxfId="409" priority="103" operator="equal">
      <formula>"Receiving"</formula>
    </cfRule>
  </conditionalFormatting>
  <conditionalFormatting sqref="A24">
    <cfRule type="cellIs" dxfId="408" priority="102" operator="equal">
      <formula>"SLC"</formula>
    </cfRule>
  </conditionalFormatting>
  <conditionalFormatting sqref="A24">
    <cfRule type="cellIs" dxfId="407" priority="98" operator="equal">
      <formula>"IDF"</formula>
    </cfRule>
    <cfRule type="cellIs" dxfId="406" priority="99" operator="equal">
      <formula>"Costco"</formula>
    </cfRule>
    <cfRule type="cellIs" dxfId="405" priority="100" operator="equal">
      <formula>"Gutzy"</formula>
    </cfRule>
    <cfRule type="cellIs" dxfId="404" priority="101" operator="equal">
      <formula>"LCP"</formula>
    </cfRule>
  </conditionalFormatting>
  <conditionalFormatting sqref="A24">
    <cfRule type="cellIs" dxfId="403" priority="97" operator="equal">
      <formula>"Receiving"</formula>
    </cfRule>
  </conditionalFormatting>
  <conditionalFormatting sqref="J5:J16 J23">
    <cfRule type="cellIs" dxfId="402" priority="96" operator="equal">
      <formula>"SLC"</formula>
    </cfRule>
  </conditionalFormatting>
  <conditionalFormatting sqref="J5:J16 J23">
    <cfRule type="cellIs" dxfId="401" priority="92" operator="equal">
      <formula>"IDF"</formula>
    </cfRule>
    <cfRule type="cellIs" dxfId="400" priority="93" operator="equal">
      <formula>"Costco"</formula>
    </cfRule>
    <cfRule type="cellIs" dxfId="399" priority="94" operator="equal">
      <formula>"Gutzy"</formula>
    </cfRule>
    <cfRule type="cellIs" dxfId="398" priority="95" operator="equal">
      <formula>"LCP"</formula>
    </cfRule>
  </conditionalFormatting>
  <conditionalFormatting sqref="J5:J16 J23">
    <cfRule type="cellIs" dxfId="397" priority="91" operator="equal">
      <formula>"Receiving"</formula>
    </cfRule>
  </conditionalFormatting>
  <conditionalFormatting sqref="J17:J22">
    <cfRule type="cellIs" dxfId="396" priority="90" operator="equal">
      <formula>"SLC"</formula>
    </cfRule>
  </conditionalFormatting>
  <conditionalFormatting sqref="J17:J22">
    <cfRule type="cellIs" dxfId="395" priority="86" operator="equal">
      <formula>"IDF"</formula>
    </cfRule>
    <cfRule type="cellIs" dxfId="394" priority="87" operator="equal">
      <formula>"Costco"</formula>
    </cfRule>
    <cfRule type="cellIs" dxfId="393" priority="88" operator="equal">
      <formula>"Gutzy"</formula>
    </cfRule>
    <cfRule type="cellIs" dxfId="392" priority="89" operator="equal">
      <formula>"LCP"</formula>
    </cfRule>
  </conditionalFormatting>
  <conditionalFormatting sqref="J17:J22">
    <cfRule type="cellIs" dxfId="391" priority="85" operator="equal">
      <formula>"Receiving"</formula>
    </cfRule>
  </conditionalFormatting>
  <conditionalFormatting sqref="S5:S16">
    <cfRule type="cellIs" dxfId="390" priority="84" operator="equal">
      <formula>"SLC"</formula>
    </cfRule>
  </conditionalFormatting>
  <conditionalFormatting sqref="S5:S16">
    <cfRule type="cellIs" dxfId="389" priority="80" operator="equal">
      <formula>"IDF"</formula>
    </cfRule>
    <cfRule type="cellIs" dxfId="388" priority="81" operator="equal">
      <formula>"Costco"</formula>
    </cfRule>
    <cfRule type="cellIs" dxfId="387" priority="82" operator="equal">
      <formula>"Gutzy"</formula>
    </cfRule>
    <cfRule type="cellIs" dxfId="386" priority="83" operator="equal">
      <formula>"LCP"</formula>
    </cfRule>
  </conditionalFormatting>
  <conditionalFormatting sqref="S5:S16">
    <cfRule type="cellIs" dxfId="385" priority="79" operator="equal">
      <formula>"Receiving"</formula>
    </cfRule>
  </conditionalFormatting>
  <conditionalFormatting sqref="S17:S21">
    <cfRule type="cellIs" dxfId="384" priority="78" operator="equal">
      <formula>"SLC"</formula>
    </cfRule>
  </conditionalFormatting>
  <conditionalFormatting sqref="S17:S21">
    <cfRule type="cellIs" dxfId="383" priority="74" operator="equal">
      <formula>"IDF"</formula>
    </cfRule>
    <cfRule type="cellIs" dxfId="382" priority="75" operator="equal">
      <formula>"Costco"</formula>
    </cfRule>
    <cfRule type="cellIs" dxfId="381" priority="76" operator="equal">
      <formula>"Gutzy"</formula>
    </cfRule>
    <cfRule type="cellIs" dxfId="380" priority="77" operator="equal">
      <formula>"LCP"</formula>
    </cfRule>
  </conditionalFormatting>
  <conditionalFormatting sqref="S17:S21">
    <cfRule type="cellIs" dxfId="379" priority="73" operator="equal">
      <formula>"Receiving"</formula>
    </cfRule>
  </conditionalFormatting>
  <conditionalFormatting sqref="A31:A43">
    <cfRule type="cellIs" dxfId="378" priority="72" operator="equal">
      <formula>"SLC"</formula>
    </cfRule>
  </conditionalFormatting>
  <conditionalFormatting sqref="A31:A43">
    <cfRule type="cellIs" dxfId="377" priority="68" operator="equal">
      <formula>"IDF"</formula>
    </cfRule>
    <cfRule type="cellIs" dxfId="376" priority="69" operator="equal">
      <formula>"Costco"</formula>
    </cfRule>
    <cfRule type="cellIs" dxfId="375" priority="70" operator="equal">
      <formula>"Gutzy"</formula>
    </cfRule>
    <cfRule type="cellIs" dxfId="374" priority="71" operator="equal">
      <formula>"LCP"</formula>
    </cfRule>
  </conditionalFormatting>
  <conditionalFormatting sqref="A31:A43">
    <cfRule type="cellIs" dxfId="373" priority="67" operator="equal">
      <formula>"Receiving"</formula>
    </cfRule>
  </conditionalFormatting>
  <conditionalFormatting sqref="A44:A45">
    <cfRule type="cellIs" dxfId="372" priority="66" operator="equal">
      <formula>"SLC"</formula>
    </cfRule>
  </conditionalFormatting>
  <conditionalFormatting sqref="A44:A45">
    <cfRule type="cellIs" dxfId="371" priority="62" operator="equal">
      <formula>"IDF"</formula>
    </cfRule>
    <cfRule type="cellIs" dxfId="370" priority="63" operator="equal">
      <formula>"Costco"</formula>
    </cfRule>
    <cfRule type="cellIs" dxfId="369" priority="64" operator="equal">
      <formula>"Gutzy"</formula>
    </cfRule>
    <cfRule type="cellIs" dxfId="368" priority="65" operator="equal">
      <formula>"LCP"</formula>
    </cfRule>
  </conditionalFormatting>
  <conditionalFormatting sqref="A44:A45">
    <cfRule type="cellIs" dxfId="367" priority="61" operator="equal">
      <formula>"Receiving"</formula>
    </cfRule>
  </conditionalFormatting>
  <conditionalFormatting sqref="J31:J43">
    <cfRule type="cellIs" dxfId="366" priority="60" operator="equal">
      <formula>"SLC"</formula>
    </cfRule>
  </conditionalFormatting>
  <conditionalFormatting sqref="J31:J43">
    <cfRule type="cellIs" dxfId="365" priority="56" operator="equal">
      <formula>"IDF"</formula>
    </cfRule>
    <cfRule type="cellIs" dxfId="364" priority="57" operator="equal">
      <formula>"Costco"</formula>
    </cfRule>
    <cfRule type="cellIs" dxfId="363" priority="58" operator="equal">
      <formula>"Gutzy"</formula>
    </cfRule>
    <cfRule type="cellIs" dxfId="362" priority="59" operator="equal">
      <formula>"LCP"</formula>
    </cfRule>
  </conditionalFormatting>
  <conditionalFormatting sqref="J31:J43">
    <cfRule type="cellIs" dxfId="361" priority="55" operator="equal">
      <formula>"Receiving"</formula>
    </cfRule>
  </conditionalFormatting>
  <conditionalFormatting sqref="J41:J45">
    <cfRule type="cellIs" dxfId="360" priority="54" operator="equal">
      <formula>"SLC"</formula>
    </cfRule>
  </conditionalFormatting>
  <conditionalFormatting sqref="J41:J45">
    <cfRule type="cellIs" dxfId="359" priority="50" operator="equal">
      <formula>"IDF"</formula>
    </cfRule>
    <cfRule type="cellIs" dxfId="358" priority="51" operator="equal">
      <formula>"Costco"</formula>
    </cfRule>
    <cfRule type="cellIs" dxfId="357" priority="52" operator="equal">
      <formula>"Gutzy"</formula>
    </cfRule>
    <cfRule type="cellIs" dxfId="356" priority="53" operator="equal">
      <formula>"LCP"</formula>
    </cfRule>
  </conditionalFormatting>
  <conditionalFormatting sqref="J41:J45">
    <cfRule type="cellIs" dxfId="355" priority="49" operator="equal">
      <formula>"Receiving"</formula>
    </cfRule>
  </conditionalFormatting>
  <conditionalFormatting sqref="S31:S42">
    <cfRule type="cellIs" dxfId="354" priority="48" operator="equal">
      <formula>"SLC"</formula>
    </cfRule>
  </conditionalFormatting>
  <conditionalFormatting sqref="S31:S42">
    <cfRule type="cellIs" dxfId="353" priority="44" operator="equal">
      <formula>"IDF"</formula>
    </cfRule>
    <cfRule type="cellIs" dxfId="352" priority="45" operator="equal">
      <formula>"Costco"</formula>
    </cfRule>
    <cfRule type="cellIs" dxfId="351" priority="46" operator="equal">
      <formula>"Gutzy"</formula>
    </cfRule>
    <cfRule type="cellIs" dxfId="350" priority="47" operator="equal">
      <formula>"LCP"</formula>
    </cfRule>
  </conditionalFormatting>
  <conditionalFormatting sqref="S31:S42">
    <cfRule type="cellIs" dxfId="349" priority="43" operator="equal">
      <formula>"Receiving"</formula>
    </cfRule>
  </conditionalFormatting>
  <conditionalFormatting sqref="S41:S46">
    <cfRule type="cellIs" dxfId="348" priority="42" operator="equal">
      <formula>"SLC"</formula>
    </cfRule>
  </conditionalFormatting>
  <conditionalFormatting sqref="S41:S46">
    <cfRule type="cellIs" dxfId="347" priority="38" operator="equal">
      <formula>"IDF"</formula>
    </cfRule>
    <cfRule type="cellIs" dxfId="346" priority="39" operator="equal">
      <formula>"Costco"</formula>
    </cfRule>
    <cfRule type="cellIs" dxfId="345" priority="40" operator="equal">
      <formula>"Gutzy"</formula>
    </cfRule>
    <cfRule type="cellIs" dxfId="344" priority="41" operator="equal">
      <formula>"LCP"</formula>
    </cfRule>
  </conditionalFormatting>
  <conditionalFormatting sqref="S41:S46">
    <cfRule type="cellIs" dxfId="343" priority="37" operator="equal">
      <formula>"Receiving"</formula>
    </cfRule>
  </conditionalFormatting>
  <conditionalFormatting sqref="A18:A19">
    <cfRule type="cellIs" dxfId="342" priority="36" operator="equal">
      <formula>"SLC"</formula>
    </cfRule>
  </conditionalFormatting>
  <conditionalFormatting sqref="A18:A19">
    <cfRule type="cellIs" dxfId="341" priority="32" operator="equal">
      <formula>"IDF"</formula>
    </cfRule>
    <cfRule type="cellIs" dxfId="340" priority="33" operator="equal">
      <formula>"Costco"</formula>
    </cfRule>
    <cfRule type="cellIs" dxfId="339" priority="34" operator="equal">
      <formula>"Gutzy"</formula>
    </cfRule>
    <cfRule type="cellIs" dxfId="338" priority="35" operator="equal">
      <formula>"LCP"</formula>
    </cfRule>
  </conditionalFormatting>
  <conditionalFormatting sqref="A18:A19">
    <cfRule type="cellIs" dxfId="337" priority="31" operator="equal">
      <formula>"Receiving"</formula>
    </cfRule>
  </conditionalFormatting>
  <conditionalFormatting sqref="A20">
    <cfRule type="cellIs" dxfId="336" priority="18" operator="equal">
      <formula>"SLC"</formula>
    </cfRule>
  </conditionalFormatting>
  <conditionalFormatting sqref="A20">
    <cfRule type="cellIs" dxfId="335" priority="14" operator="equal">
      <formula>"IDF"</formula>
    </cfRule>
    <cfRule type="cellIs" dxfId="334" priority="15" operator="equal">
      <formula>"Costco"</formula>
    </cfRule>
    <cfRule type="cellIs" dxfId="333" priority="16" operator="equal">
      <formula>"Gutzy"</formula>
    </cfRule>
    <cfRule type="cellIs" dxfId="332" priority="17" operator="equal">
      <formula>"LCP"</formula>
    </cfRule>
  </conditionalFormatting>
  <conditionalFormatting sqref="A20">
    <cfRule type="cellIs" dxfId="331" priority="13" operator="equal">
      <formula>"Receiving"</formula>
    </cfRule>
  </conditionalFormatting>
  <conditionalFormatting sqref="A25">
    <cfRule type="cellIs" dxfId="330" priority="12" operator="equal">
      <formula>"SLC"</formula>
    </cfRule>
  </conditionalFormatting>
  <conditionalFormatting sqref="A25">
    <cfRule type="cellIs" dxfId="329" priority="8" operator="equal">
      <formula>"IDF"</formula>
    </cfRule>
    <cfRule type="cellIs" dxfId="328" priority="9" operator="equal">
      <formula>"Costco"</formula>
    </cfRule>
    <cfRule type="cellIs" dxfId="327" priority="10" operator="equal">
      <formula>"Gutzy"</formula>
    </cfRule>
    <cfRule type="cellIs" dxfId="326" priority="11" operator="equal">
      <formula>"LCP"</formula>
    </cfRule>
  </conditionalFormatting>
  <conditionalFormatting sqref="A25">
    <cfRule type="cellIs" dxfId="325" priority="7" operator="equal">
      <formula>"Receiving"</formula>
    </cfRule>
  </conditionalFormatting>
  <conditionalFormatting sqref="S22">
    <cfRule type="cellIs" dxfId="324" priority="6" operator="equal">
      <formula>"SLC"</formula>
    </cfRule>
  </conditionalFormatting>
  <conditionalFormatting sqref="S22">
    <cfRule type="cellIs" dxfId="323" priority="2" operator="equal">
      <formula>"IDF"</formula>
    </cfRule>
    <cfRule type="cellIs" dxfId="322" priority="3" operator="equal">
      <formula>"Costco"</formula>
    </cfRule>
    <cfRule type="cellIs" dxfId="321" priority="4" operator="equal">
      <formula>"Gutzy"</formula>
    </cfRule>
    <cfRule type="cellIs" dxfId="320" priority="5" operator="equal">
      <formula>"LCP"</formula>
    </cfRule>
  </conditionalFormatting>
  <conditionalFormatting sqref="S22">
    <cfRule type="cellIs" dxfId="319" priority="1" operator="equal">
      <formula>"Receiving"</formula>
    </cfRule>
  </conditionalFormatting>
  <pageMargins left="0.25" right="0.25" top="0.75" bottom="0.75" header="0.3" footer="0.3"/>
  <pageSetup paperSize="17" scale="63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21729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730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789D35-81DE-42E4-9412-7E23CB584A0D}">
          <x14:formula1>
            <xm:f>Lists!$A$1:$A$52</xm:f>
          </x14:formula1>
          <xm:sqref>C1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CEB1-F0B8-47AF-A84E-08BE7F29A25D}">
  <sheetPr codeName="Sheet6">
    <tabColor rgb="FFFF0000"/>
  </sheetPr>
  <dimension ref="A1:L24"/>
  <sheetViews>
    <sheetView workbookViewId="0">
      <pane ySplit="2" topLeftCell="A3" activePane="bottomLeft" state="frozen"/>
      <selection pane="bottomLeft" activeCell="F22" sqref="F22"/>
    </sheetView>
  </sheetViews>
  <sheetFormatPr defaultRowHeight="15" x14ac:dyDescent="0.25"/>
  <cols>
    <col min="1" max="1" width="10.7109375" customWidth="1"/>
    <col min="2" max="2" width="10.7109375" bestFit="1" customWidth="1"/>
    <col min="3" max="3" width="10.42578125" customWidth="1"/>
    <col min="4" max="4" width="11.5703125" customWidth="1"/>
    <col min="5" max="5" width="12.28515625" customWidth="1"/>
    <col min="6" max="6" width="10.42578125" customWidth="1"/>
    <col min="8" max="8" width="9.5703125" bestFit="1" customWidth="1"/>
    <col min="12" max="12" width="20.5703125" customWidth="1"/>
  </cols>
  <sheetData>
    <row r="1" spans="1:12" ht="15.75" thickBot="1" x14ac:dyDescent="0.3">
      <c r="A1" s="112" t="s">
        <v>345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4"/>
    </row>
    <row r="2" spans="1:12" ht="30.75" customHeight="1" thickBot="1" x14ac:dyDescent="0.3">
      <c r="A2" s="102" t="s">
        <v>2</v>
      </c>
      <c r="B2" s="103" t="s">
        <v>3</v>
      </c>
      <c r="C2" s="103" t="s">
        <v>35</v>
      </c>
      <c r="D2" s="103" t="s">
        <v>5</v>
      </c>
      <c r="E2" s="103" t="s">
        <v>6</v>
      </c>
      <c r="F2" s="104" t="s">
        <v>325</v>
      </c>
      <c r="G2" s="103" t="s">
        <v>10</v>
      </c>
      <c r="H2" s="116" t="s">
        <v>346</v>
      </c>
      <c r="I2" s="117" t="s">
        <v>347</v>
      </c>
      <c r="J2" s="115" t="s">
        <v>348</v>
      </c>
      <c r="K2" s="115" t="s">
        <v>349</v>
      </c>
      <c r="L2" s="105" t="s">
        <v>314</v>
      </c>
    </row>
    <row r="3" spans="1:12" x14ac:dyDescent="0.25">
      <c r="A3" s="106" t="s">
        <v>19</v>
      </c>
      <c r="B3" s="110">
        <v>23218</v>
      </c>
      <c r="C3" s="12">
        <v>14819</v>
      </c>
      <c r="D3" s="12"/>
      <c r="E3" s="12" t="s">
        <v>329</v>
      </c>
      <c r="F3" s="38"/>
      <c r="G3" s="38"/>
      <c r="H3" s="38"/>
      <c r="I3" s="38"/>
      <c r="J3" s="38"/>
      <c r="K3" s="13"/>
      <c r="L3" s="49"/>
    </row>
    <row r="4" spans="1:12" x14ac:dyDescent="0.25">
      <c r="A4" s="100" t="s">
        <v>19</v>
      </c>
      <c r="B4" s="99">
        <v>23219</v>
      </c>
      <c r="C4" s="14">
        <v>14820</v>
      </c>
      <c r="D4" s="14"/>
      <c r="E4" s="14" t="s">
        <v>329</v>
      </c>
      <c r="F4" s="21"/>
      <c r="G4" s="21"/>
      <c r="H4" s="21"/>
      <c r="I4" s="21"/>
      <c r="J4" s="21"/>
      <c r="K4" s="15"/>
      <c r="L4" s="50"/>
    </row>
    <row r="5" spans="1:12" x14ac:dyDescent="0.25">
      <c r="A5" s="100" t="s">
        <v>19</v>
      </c>
      <c r="B5" s="99">
        <v>23220</v>
      </c>
      <c r="C5" s="14">
        <v>14821</v>
      </c>
      <c r="D5" s="14"/>
      <c r="E5" s="14" t="s">
        <v>329</v>
      </c>
      <c r="F5" s="21"/>
      <c r="G5" s="21"/>
      <c r="H5" s="21"/>
      <c r="I5" s="21"/>
      <c r="J5" s="21"/>
      <c r="K5" s="15"/>
      <c r="L5" s="50"/>
    </row>
    <row r="6" spans="1:12" x14ac:dyDescent="0.25">
      <c r="A6" s="100" t="s">
        <v>19</v>
      </c>
      <c r="B6" s="14">
        <v>23221</v>
      </c>
      <c r="C6" s="14">
        <v>14822</v>
      </c>
      <c r="D6" s="14"/>
      <c r="E6" s="14" t="s">
        <v>328</v>
      </c>
      <c r="F6" s="21"/>
      <c r="G6" s="42"/>
      <c r="H6" s="21"/>
      <c r="I6" s="42"/>
      <c r="J6" s="42"/>
      <c r="K6" s="40"/>
      <c r="L6" s="50"/>
    </row>
    <row r="7" spans="1:12" x14ac:dyDescent="0.25">
      <c r="A7" s="100" t="s">
        <v>19</v>
      </c>
      <c r="B7" s="14">
        <v>23222</v>
      </c>
      <c r="C7" s="14">
        <v>14823</v>
      </c>
      <c r="D7" s="14"/>
      <c r="E7" s="14" t="s">
        <v>328</v>
      </c>
      <c r="F7" s="21"/>
      <c r="G7" s="42"/>
      <c r="H7" s="21"/>
      <c r="I7" s="42"/>
      <c r="J7" s="42"/>
      <c r="K7" s="40"/>
      <c r="L7" s="50"/>
    </row>
    <row r="8" spans="1:12" x14ac:dyDescent="0.25">
      <c r="A8" s="100" t="s">
        <v>19</v>
      </c>
      <c r="B8" s="14">
        <v>23223</v>
      </c>
      <c r="C8" s="14">
        <v>14824</v>
      </c>
      <c r="D8" s="14"/>
      <c r="E8" s="14" t="s">
        <v>328</v>
      </c>
      <c r="F8" s="21"/>
      <c r="G8" s="42"/>
      <c r="H8" s="21"/>
      <c r="I8" s="42"/>
      <c r="J8" s="42"/>
      <c r="K8" s="40"/>
      <c r="L8" s="50"/>
    </row>
    <row r="9" spans="1:12" x14ac:dyDescent="0.25">
      <c r="A9" s="100" t="s">
        <v>19</v>
      </c>
      <c r="B9" s="14">
        <v>23224</v>
      </c>
      <c r="C9" s="14">
        <v>14826</v>
      </c>
      <c r="D9" s="14"/>
      <c r="E9" s="14" t="s">
        <v>330</v>
      </c>
      <c r="F9" s="118"/>
      <c r="G9" s="42"/>
      <c r="H9" s="21"/>
      <c r="I9" s="42"/>
      <c r="J9" s="42"/>
      <c r="K9" s="40"/>
      <c r="L9" s="50"/>
    </row>
    <row r="10" spans="1:12" x14ac:dyDescent="0.25">
      <c r="A10" s="100" t="s">
        <v>19</v>
      </c>
      <c r="B10" s="14">
        <v>23225</v>
      </c>
      <c r="C10" s="14">
        <v>14827</v>
      </c>
      <c r="D10" s="14"/>
      <c r="E10" s="14" t="s">
        <v>330</v>
      </c>
      <c r="F10" s="118"/>
      <c r="G10" s="42"/>
      <c r="H10" s="21"/>
      <c r="I10" s="42"/>
      <c r="J10" s="42"/>
      <c r="K10" s="40"/>
      <c r="L10" s="50"/>
    </row>
    <row r="11" spans="1:12" x14ac:dyDescent="0.25">
      <c r="A11" s="100" t="s">
        <v>19</v>
      </c>
      <c r="B11" s="14">
        <v>23226</v>
      </c>
      <c r="C11" s="14">
        <v>14828</v>
      </c>
      <c r="D11" s="14"/>
      <c r="E11" s="14" t="s">
        <v>331</v>
      </c>
      <c r="F11" s="118"/>
      <c r="G11" s="42"/>
      <c r="H11" s="21"/>
      <c r="I11" s="42"/>
      <c r="J11" s="42"/>
      <c r="K11" s="40"/>
      <c r="L11" s="50"/>
    </row>
    <row r="12" spans="1:12" x14ac:dyDescent="0.25">
      <c r="A12" s="100" t="s">
        <v>19</v>
      </c>
      <c r="B12" s="14">
        <v>23227</v>
      </c>
      <c r="C12" s="5">
        <v>14829</v>
      </c>
      <c r="D12" s="14"/>
      <c r="E12" s="14" t="s">
        <v>332</v>
      </c>
      <c r="F12" s="118"/>
      <c r="G12" s="42"/>
      <c r="H12" s="21"/>
      <c r="I12" s="42"/>
      <c r="J12" s="42"/>
      <c r="K12" s="40"/>
      <c r="L12" s="50"/>
    </row>
    <row r="13" spans="1:12" x14ac:dyDescent="0.25">
      <c r="A13" s="100" t="s">
        <v>19</v>
      </c>
      <c r="B13" s="14">
        <v>23228</v>
      </c>
      <c r="C13" s="14">
        <v>14830</v>
      </c>
      <c r="D13" s="14"/>
      <c r="E13" s="14" t="s">
        <v>332</v>
      </c>
      <c r="F13" s="118"/>
      <c r="G13" s="14"/>
      <c r="H13" s="21"/>
      <c r="I13" s="14"/>
      <c r="J13" s="14"/>
      <c r="K13" s="109"/>
      <c r="L13" s="50"/>
    </row>
    <row r="14" spans="1:12" x14ac:dyDescent="0.25">
      <c r="A14" s="100" t="s">
        <v>19</v>
      </c>
      <c r="B14" s="14">
        <v>23229</v>
      </c>
      <c r="C14" s="14">
        <v>14831</v>
      </c>
      <c r="D14" s="14"/>
      <c r="E14" s="14" t="s">
        <v>332</v>
      </c>
      <c r="F14" s="118"/>
      <c r="G14" s="14"/>
      <c r="H14" s="21"/>
      <c r="I14" s="14"/>
      <c r="J14" s="14"/>
      <c r="K14" s="109"/>
      <c r="L14" s="50"/>
    </row>
    <row r="15" spans="1:12" x14ac:dyDescent="0.25">
      <c r="A15" s="100" t="s">
        <v>19</v>
      </c>
      <c r="B15" s="14">
        <v>23230</v>
      </c>
      <c r="C15" s="14">
        <v>14832</v>
      </c>
      <c r="D15" s="14"/>
      <c r="E15" s="14" t="s">
        <v>332</v>
      </c>
      <c r="F15" s="118"/>
      <c r="G15" s="14"/>
      <c r="H15" s="21"/>
      <c r="I15" s="14"/>
      <c r="J15" s="14"/>
      <c r="K15" s="109"/>
      <c r="L15" s="50"/>
    </row>
    <row r="16" spans="1:12" x14ac:dyDescent="0.25">
      <c r="A16" s="100" t="s">
        <v>19</v>
      </c>
      <c r="B16" s="14">
        <v>23231</v>
      </c>
      <c r="C16" s="5">
        <v>14833</v>
      </c>
      <c r="D16" s="14"/>
      <c r="E16" s="14" t="s">
        <v>332</v>
      </c>
      <c r="F16" s="118"/>
      <c r="G16" s="42"/>
      <c r="H16" s="21"/>
      <c r="I16" s="42"/>
      <c r="J16" s="42"/>
      <c r="K16" s="40"/>
      <c r="L16" s="50"/>
    </row>
    <row r="17" spans="1:12" x14ac:dyDescent="0.25">
      <c r="A17" s="100" t="s">
        <v>19</v>
      </c>
      <c r="B17" s="14">
        <v>23232</v>
      </c>
      <c r="C17" s="14">
        <v>14834</v>
      </c>
      <c r="D17" s="14"/>
      <c r="E17" s="14" t="s">
        <v>332</v>
      </c>
      <c r="F17" s="118"/>
      <c r="G17" s="21"/>
      <c r="H17" s="21"/>
      <c r="I17" s="21"/>
      <c r="J17" s="21"/>
      <c r="K17" s="15"/>
      <c r="L17" s="50"/>
    </row>
    <row r="18" spans="1:12" x14ac:dyDescent="0.25">
      <c r="A18" s="100" t="s">
        <v>22</v>
      </c>
      <c r="B18" s="14">
        <v>23233</v>
      </c>
      <c r="C18" s="10"/>
      <c r="D18" s="14">
        <v>4500015471</v>
      </c>
      <c r="E18" s="14"/>
      <c r="F18" s="118"/>
      <c r="G18" s="14"/>
      <c r="H18" s="21"/>
      <c r="I18" s="14"/>
      <c r="J18" s="14"/>
      <c r="K18" s="109"/>
      <c r="L18" s="50"/>
    </row>
    <row r="19" spans="1:12" x14ac:dyDescent="0.25">
      <c r="A19" s="100" t="s">
        <v>22</v>
      </c>
      <c r="B19" s="14">
        <v>23234</v>
      </c>
      <c r="C19" s="10">
        <v>14961</v>
      </c>
      <c r="D19" s="14">
        <v>4500015472</v>
      </c>
      <c r="E19" s="14"/>
      <c r="F19" s="118" t="s">
        <v>91</v>
      </c>
      <c r="G19" s="14"/>
      <c r="H19" s="21"/>
      <c r="I19" s="14"/>
      <c r="J19" s="14"/>
      <c r="K19" s="109"/>
      <c r="L19" s="50"/>
    </row>
    <row r="20" spans="1:12" x14ac:dyDescent="0.25">
      <c r="A20" s="100"/>
      <c r="B20" s="14"/>
      <c r="C20" s="10"/>
      <c r="D20" s="14"/>
      <c r="E20" s="14"/>
      <c r="F20" s="118"/>
      <c r="G20" s="14"/>
      <c r="H20" s="21"/>
      <c r="I20" s="14"/>
      <c r="J20" s="14"/>
      <c r="K20" s="109"/>
      <c r="L20" s="50"/>
    </row>
    <row r="21" spans="1:12" x14ac:dyDescent="0.25">
      <c r="A21" s="100"/>
      <c r="B21" s="14"/>
      <c r="C21" s="14"/>
      <c r="D21" s="14"/>
      <c r="E21" s="14"/>
      <c r="F21" s="118"/>
      <c r="G21" s="15"/>
      <c r="H21" s="15"/>
      <c r="I21" s="15"/>
      <c r="J21" s="15"/>
      <c r="K21" s="15"/>
      <c r="L21" s="50"/>
    </row>
    <row r="22" spans="1:12" x14ac:dyDescent="0.25">
      <c r="A22" s="100" t="s">
        <v>18</v>
      </c>
      <c r="B22" s="14">
        <v>30029219</v>
      </c>
      <c r="C22" s="5" t="s">
        <v>350</v>
      </c>
      <c r="D22" s="14">
        <v>756110</v>
      </c>
      <c r="E22" s="14" t="s">
        <v>94</v>
      </c>
      <c r="F22" s="14" t="s">
        <v>351</v>
      </c>
      <c r="G22" s="15"/>
      <c r="H22" s="15"/>
      <c r="I22" s="15"/>
      <c r="J22" s="15"/>
      <c r="K22" s="15"/>
      <c r="L22" s="50" t="s">
        <v>352</v>
      </c>
    </row>
    <row r="23" spans="1:12" x14ac:dyDescent="0.25">
      <c r="A23" s="100" t="s">
        <v>18</v>
      </c>
      <c r="B23" s="14">
        <v>30029345</v>
      </c>
      <c r="C23" s="5" t="s">
        <v>243</v>
      </c>
      <c r="D23" s="14" t="s">
        <v>96</v>
      </c>
      <c r="E23" s="14" t="s">
        <v>334</v>
      </c>
      <c r="F23" s="14" t="s">
        <v>353</v>
      </c>
      <c r="G23" s="14"/>
      <c r="H23" s="21"/>
      <c r="I23" s="14"/>
      <c r="J23" s="14"/>
      <c r="K23" s="109"/>
      <c r="L23" s="50" t="s">
        <v>354</v>
      </c>
    </row>
    <row r="24" spans="1:12" x14ac:dyDescent="0.25">
      <c r="A24" s="100" t="s">
        <v>18</v>
      </c>
      <c r="B24" s="5">
        <v>30029232</v>
      </c>
      <c r="C24" s="14" t="s">
        <v>335</v>
      </c>
      <c r="D24" s="14" t="s">
        <v>355</v>
      </c>
      <c r="E24" s="14" t="s">
        <v>77</v>
      </c>
      <c r="F24" s="14">
        <v>1100</v>
      </c>
      <c r="G24" s="14"/>
      <c r="H24" s="21"/>
      <c r="I24" s="14"/>
      <c r="J24" s="14"/>
      <c r="K24" s="109"/>
      <c r="L24" s="50"/>
    </row>
  </sheetData>
  <conditionalFormatting sqref="A1">
    <cfRule type="cellIs" dxfId="318" priority="23" operator="equal">
      <formula>"SLC"</formula>
    </cfRule>
  </conditionalFormatting>
  <conditionalFormatting sqref="A1">
    <cfRule type="cellIs" dxfId="317" priority="19" operator="equal">
      <formula>"IDF"</formula>
    </cfRule>
    <cfRule type="cellIs" dxfId="316" priority="20" operator="equal">
      <formula>"Costco"</formula>
    </cfRule>
    <cfRule type="cellIs" dxfId="315" priority="21" operator="equal">
      <formula>"Gutzy"</formula>
    </cfRule>
    <cfRule type="cellIs" dxfId="314" priority="22" operator="equal">
      <formula>"LCP"</formula>
    </cfRule>
  </conditionalFormatting>
  <conditionalFormatting sqref="A23:A24 A3:A20">
    <cfRule type="cellIs" dxfId="313" priority="18" operator="equal">
      <formula>"SLC"</formula>
    </cfRule>
  </conditionalFormatting>
  <conditionalFormatting sqref="A23:A24 A3:A20">
    <cfRule type="cellIs" dxfId="312" priority="14" operator="equal">
      <formula>"IDF"</formula>
    </cfRule>
    <cfRule type="cellIs" dxfId="311" priority="15" operator="equal">
      <formula>"Costco"</formula>
    </cfRule>
    <cfRule type="cellIs" dxfId="310" priority="16" operator="equal">
      <formula>"Gutzy"</formula>
    </cfRule>
    <cfRule type="cellIs" dxfId="309" priority="17" operator="equal">
      <formula>"LCP"</formula>
    </cfRule>
  </conditionalFormatting>
  <conditionalFormatting sqref="A23:A24 A3:A20">
    <cfRule type="cellIs" dxfId="308" priority="13" operator="equal">
      <formula>"Receiving"</formula>
    </cfRule>
  </conditionalFormatting>
  <conditionalFormatting sqref="A22">
    <cfRule type="cellIs" dxfId="307" priority="12" operator="equal">
      <formula>"SLC"</formula>
    </cfRule>
  </conditionalFormatting>
  <conditionalFormatting sqref="A22">
    <cfRule type="cellIs" dxfId="306" priority="8" operator="equal">
      <formula>"IDF"</formula>
    </cfRule>
    <cfRule type="cellIs" dxfId="305" priority="9" operator="equal">
      <formula>"Costco"</formula>
    </cfRule>
    <cfRule type="cellIs" dxfId="304" priority="10" operator="equal">
      <formula>"Gutzy"</formula>
    </cfRule>
    <cfRule type="cellIs" dxfId="303" priority="11" operator="equal">
      <formula>"LCP"</formula>
    </cfRule>
  </conditionalFormatting>
  <conditionalFormatting sqref="A22">
    <cfRule type="cellIs" dxfId="302" priority="7" operator="equal">
      <formula>"Receiving"</formula>
    </cfRule>
  </conditionalFormatting>
  <conditionalFormatting sqref="A21">
    <cfRule type="cellIs" dxfId="301" priority="6" operator="equal">
      <formula>"SLC"</formula>
    </cfRule>
  </conditionalFormatting>
  <conditionalFormatting sqref="A21">
    <cfRule type="cellIs" dxfId="300" priority="2" operator="equal">
      <formula>"IDF"</formula>
    </cfRule>
    <cfRule type="cellIs" dxfId="299" priority="3" operator="equal">
      <formula>"Costco"</formula>
    </cfRule>
    <cfRule type="cellIs" dxfId="298" priority="4" operator="equal">
      <formula>"Gutzy"</formula>
    </cfRule>
    <cfRule type="cellIs" dxfId="297" priority="5" operator="equal">
      <formula>"LCP"</formula>
    </cfRule>
  </conditionalFormatting>
  <conditionalFormatting sqref="A21">
    <cfRule type="cellIs" dxfId="296" priority="1" operator="equal">
      <formula>"Receiving"</formula>
    </cfRule>
  </conditionalFormatting>
  <printOptions horizontalCentered="1"/>
  <pageMargins left="0.25" right="0.25" top="0.75" bottom="0.75" header="0.3" footer="0.3"/>
  <pageSetup orientation="landscape" verticalDpi="0" r:id="rId1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3B853-0F90-4A9B-A0CC-244C64549C7F}">
  <sheetPr codeName="Sheet3">
    <tabColor theme="7"/>
  </sheetPr>
  <dimension ref="A1:I54"/>
  <sheetViews>
    <sheetView workbookViewId="0">
      <selection activeCell="D10" sqref="D10"/>
    </sheetView>
  </sheetViews>
  <sheetFormatPr defaultRowHeight="15" x14ac:dyDescent="0.25"/>
  <cols>
    <col min="2" max="2" width="10.5703125" bestFit="1" customWidth="1"/>
    <col min="5" max="5" width="10.42578125" bestFit="1" customWidth="1"/>
    <col min="9" max="9" width="10.42578125" bestFit="1" customWidth="1"/>
  </cols>
  <sheetData>
    <row r="1" spans="1:9" x14ac:dyDescent="0.25">
      <c r="A1" t="s">
        <v>306</v>
      </c>
      <c r="B1" s="1">
        <v>46019</v>
      </c>
      <c r="E1" t="s">
        <v>19</v>
      </c>
      <c r="G1" t="s">
        <v>356</v>
      </c>
      <c r="I1" s="11">
        <v>280052</v>
      </c>
    </row>
    <row r="2" spans="1:9" x14ac:dyDescent="0.25">
      <c r="A2" t="s">
        <v>301</v>
      </c>
      <c r="B2" s="1">
        <f>B1+7</f>
        <v>46026</v>
      </c>
      <c r="E2" t="s">
        <v>20</v>
      </c>
      <c r="G2" t="s">
        <v>357</v>
      </c>
      <c r="I2" s="11">
        <v>280222</v>
      </c>
    </row>
    <row r="3" spans="1:9" x14ac:dyDescent="0.25">
      <c r="A3" t="s">
        <v>298</v>
      </c>
      <c r="B3" s="1">
        <f t="shared" ref="B3:B52" si="0">B2+7</f>
        <v>46033</v>
      </c>
      <c r="E3" t="s">
        <v>23</v>
      </c>
      <c r="G3" t="s">
        <v>358</v>
      </c>
      <c r="I3" s="11">
        <v>280216</v>
      </c>
    </row>
    <row r="4" spans="1:9" x14ac:dyDescent="0.25">
      <c r="A4" t="s">
        <v>293</v>
      </c>
      <c r="B4" s="1">
        <f t="shared" si="0"/>
        <v>46040</v>
      </c>
      <c r="E4" t="s">
        <v>22</v>
      </c>
      <c r="G4" t="s">
        <v>359</v>
      </c>
      <c r="I4" s="11">
        <v>280351</v>
      </c>
    </row>
    <row r="5" spans="1:9" x14ac:dyDescent="0.25">
      <c r="A5" t="s">
        <v>289</v>
      </c>
      <c r="B5" s="1">
        <f t="shared" si="0"/>
        <v>46047</v>
      </c>
      <c r="E5" t="s">
        <v>21</v>
      </c>
      <c r="G5" t="s">
        <v>360</v>
      </c>
      <c r="I5" s="11">
        <v>280212</v>
      </c>
    </row>
    <row r="6" spans="1:9" x14ac:dyDescent="0.25">
      <c r="A6" t="s">
        <v>284</v>
      </c>
      <c r="B6" s="1">
        <f t="shared" si="0"/>
        <v>46054</v>
      </c>
      <c r="E6" t="s">
        <v>18</v>
      </c>
      <c r="G6" t="s">
        <v>361</v>
      </c>
      <c r="I6" s="11">
        <v>280213</v>
      </c>
    </row>
    <row r="7" spans="1:9" x14ac:dyDescent="0.25">
      <c r="A7" t="s">
        <v>280</v>
      </c>
      <c r="B7" s="1">
        <f t="shared" si="0"/>
        <v>46061</v>
      </c>
      <c r="E7" t="s">
        <v>362</v>
      </c>
      <c r="G7" t="s">
        <v>363</v>
      </c>
      <c r="I7" s="11">
        <v>280172</v>
      </c>
    </row>
    <row r="8" spans="1:9" x14ac:dyDescent="0.25">
      <c r="A8" t="s">
        <v>272</v>
      </c>
      <c r="B8" s="1">
        <f t="shared" si="0"/>
        <v>46068</v>
      </c>
      <c r="G8" t="s">
        <v>364</v>
      </c>
      <c r="I8" s="11">
        <v>280166</v>
      </c>
    </row>
    <row r="9" spans="1:9" x14ac:dyDescent="0.25">
      <c r="A9" t="s">
        <v>252</v>
      </c>
      <c r="B9" s="1">
        <f t="shared" si="0"/>
        <v>46075</v>
      </c>
      <c r="G9" t="s">
        <v>365</v>
      </c>
      <c r="I9" s="11">
        <v>241283</v>
      </c>
    </row>
    <row r="10" spans="1:9" x14ac:dyDescent="0.25">
      <c r="A10" t="s">
        <v>237</v>
      </c>
      <c r="B10" s="1">
        <f t="shared" si="0"/>
        <v>46082</v>
      </c>
      <c r="G10" t="s">
        <v>115</v>
      </c>
      <c r="I10" s="11" t="s">
        <v>335</v>
      </c>
    </row>
    <row r="11" spans="1:9" x14ac:dyDescent="0.25">
      <c r="A11" t="s">
        <v>231</v>
      </c>
      <c r="B11" s="1">
        <f t="shared" si="0"/>
        <v>46089</v>
      </c>
      <c r="G11" t="s">
        <v>366</v>
      </c>
      <c r="I11" s="11" t="s">
        <v>367</v>
      </c>
    </row>
    <row r="12" spans="1:9" x14ac:dyDescent="0.25">
      <c r="A12" t="s">
        <v>223</v>
      </c>
      <c r="B12" s="1">
        <f t="shared" si="0"/>
        <v>46096</v>
      </c>
      <c r="G12" t="s">
        <v>368</v>
      </c>
      <c r="I12" s="11">
        <v>120437</v>
      </c>
    </row>
    <row r="13" spans="1:9" x14ac:dyDescent="0.25">
      <c r="A13" t="s">
        <v>218</v>
      </c>
      <c r="B13" s="1">
        <f t="shared" si="0"/>
        <v>46103</v>
      </c>
      <c r="G13" t="s">
        <v>329</v>
      </c>
      <c r="I13" s="11" t="s">
        <v>369</v>
      </c>
    </row>
    <row r="14" spans="1:9" x14ac:dyDescent="0.25">
      <c r="A14" t="s">
        <v>212</v>
      </c>
      <c r="B14" s="1">
        <f t="shared" si="0"/>
        <v>46110</v>
      </c>
      <c r="G14" t="s">
        <v>370</v>
      </c>
      <c r="I14">
        <v>280324</v>
      </c>
    </row>
    <row r="15" spans="1:9" x14ac:dyDescent="0.25">
      <c r="A15" t="s">
        <v>207</v>
      </c>
      <c r="B15" s="1">
        <f t="shared" si="0"/>
        <v>46117</v>
      </c>
      <c r="G15" t="s">
        <v>371</v>
      </c>
      <c r="I15">
        <v>280357</v>
      </c>
    </row>
    <row r="16" spans="1:9" x14ac:dyDescent="0.25">
      <c r="A16" t="s">
        <v>203</v>
      </c>
      <c r="B16" s="1">
        <f t="shared" si="0"/>
        <v>46124</v>
      </c>
      <c r="G16" t="s">
        <v>372</v>
      </c>
      <c r="I16">
        <v>280323</v>
      </c>
    </row>
    <row r="17" spans="1:9" x14ac:dyDescent="0.25">
      <c r="A17" t="s">
        <v>197</v>
      </c>
      <c r="B17" s="1">
        <f t="shared" si="0"/>
        <v>46131</v>
      </c>
      <c r="G17" t="s">
        <v>373</v>
      </c>
      <c r="I17">
        <v>280264</v>
      </c>
    </row>
    <row r="18" spans="1:9" x14ac:dyDescent="0.25">
      <c r="A18" t="s">
        <v>193</v>
      </c>
      <c r="B18" s="1">
        <f t="shared" si="0"/>
        <v>46138</v>
      </c>
      <c r="G18" t="s">
        <v>328</v>
      </c>
      <c r="I18">
        <v>280169</v>
      </c>
    </row>
    <row r="19" spans="1:9" x14ac:dyDescent="0.25">
      <c r="A19" t="s">
        <v>190</v>
      </c>
      <c r="B19" s="1">
        <f t="shared" si="0"/>
        <v>46145</v>
      </c>
      <c r="G19" t="s">
        <v>374</v>
      </c>
      <c r="I19">
        <v>280233</v>
      </c>
    </row>
    <row r="20" spans="1:9" x14ac:dyDescent="0.25">
      <c r="A20" t="s">
        <v>183</v>
      </c>
      <c r="B20" s="1">
        <f t="shared" si="0"/>
        <v>46152</v>
      </c>
      <c r="G20" t="s">
        <v>375</v>
      </c>
      <c r="I20">
        <v>280325</v>
      </c>
    </row>
    <row r="21" spans="1:9" x14ac:dyDescent="0.25">
      <c r="A21" t="s">
        <v>173</v>
      </c>
      <c r="B21" s="1">
        <f t="shared" si="0"/>
        <v>46159</v>
      </c>
      <c r="G21" t="s">
        <v>376</v>
      </c>
      <c r="I21">
        <v>280323</v>
      </c>
    </row>
    <row r="22" spans="1:9" x14ac:dyDescent="0.25">
      <c r="A22" t="s">
        <v>164</v>
      </c>
      <c r="B22" s="1">
        <f t="shared" si="0"/>
        <v>46166</v>
      </c>
      <c r="G22" t="s">
        <v>377</v>
      </c>
    </row>
    <row r="23" spans="1:9" x14ac:dyDescent="0.25">
      <c r="A23" t="s">
        <v>157</v>
      </c>
      <c r="B23" s="1">
        <f t="shared" si="0"/>
        <v>46173</v>
      </c>
      <c r="G23" t="s">
        <v>378</v>
      </c>
    </row>
    <row r="24" spans="1:9" x14ac:dyDescent="0.25">
      <c r="A24" t="s">
        <v>150</v>
      </c>
      <c r="B24" s="1">
        <f t="shared" si="0"/>
        <v>46180</v>
      </c>
    </row>
    <row r="25" spans="1:9" x14ac:dyDescent="0.25">
      <c r="A25" t="s">
        <v>143</v>
      </c>
      <c r="B25" s="1">
        <f t="shared" si="0"/>
        <v>46187</v>
      </c>
    </row>
    <row r="26" spans="1:9" x14ac:dyDescent="0.25">
      <c r="A26" t="s">
        <v>131</v>
      </c>
      <c r="B26" s="1">
        <f t="shared" si="0"/>
        <v>46194</v>
      </c>
    </row>
    <row r="27" spans="1:9" x14ac:dyDescent="0.25">
      <c r="A27" t="s">
        <v>112</v>
      </c>
      <c r="B27" s="1">
        <f t="shared" si="0"/>
        <v>46201</v>
      </c>
    </row>
    <row r="28" spans="1:9" x14ac:dyDescent="0.25">
      <c r="A28" t="s">
        <v>101</v>
      </c>
      <c r="B28" s="1">
        <f t="shared" si="0"/>
        <v>46208</v>
      </c>
    </row>
    <row r="29" spans="1:9" x14ac:dyDescent="0.25">
      <c r="A29" t="s">
        <v>85</v>
      </c>
      <c r="B29" s="1">
        <f t="shared" si="0"/>
        <v>46215</v>
      </c>
    </row>
    <row r="30" spans="1:9" x14ac:dyDescent="0.25">
      <c r="A30" t="s">
        <v>67</v>
      </c>
      <c r="B30" s="1">
        <f t="shared" si="0"/>
        <v>46222</v>
      </c>
    </row>
    <row r="31" spans="1:9" x14ac:dyDescent="0.25">
      <c r="A31" t="s">
        <v>61</v>
      </c>
      <c r="B31" s="1">
        <f t="shared" si="0"/>
        <v>46229</v>
      </c>
    </row>
    <row r="32" spans="1:9" x14ac:dyDescent="0.25">
      <c r="A32" t="s">
        <v>60</v>
      </c>
      <c r="B32" s="1">
        <f t="shared" si="0"/>
        <v>46236</v>
      </c>
    </row>
    <row r="33" spans="1:2" x14ac:dyDescent="0.25">
      <c r="A33" t="s">
        <v>59</v>
      </c>
      <c r="B33" s="1">
        <f t="shared" si="0"/>
        <v>46243</v>
      </c>
    </row>
    <row r="34" spans="1:2" x14ac:dyDescent="0.25">
      <c r="A34" t="s">
        <v>58</v>
      </c>
      <c r="B34" s="1">
        <f t="shared" si="0"/>
        <v>46250</v>
      </c>
    </row>
    <row r="35" spans="1:2" x14ac:dyDescent="0.25">
      <c r="A35" t="s">
        <v>57</v>
      </c>
      <c r="B35" s="1">
        <f t="shared" si="0"/>
        <v>46257</v>
      </c>
    </row>
    <row r="36" spans="1:2" x14ac:dyDescent="0.25">
      <c r="A36" t="s">
        <v>56</v>
      </c>
      <c r="B36" s="1">
        <f t="shared" si="0"/>
        <v>46264</v>
      </c>
    </row>
    <row r="37" spans="1:2" x14ac:dyDescent="0.25">
      <c r="A37" t="s">
        <v>55</v>
      </c>
      <c r="B37" s="1">
        <f t="shared" si="0"/>
        <v>46271</v>
      </c>
    </row>
    <row r="38" spans="1:2" x14ac:dyDescent="0.25">
      <c r="A38" t="s">
        <v>54</v>
      </c>
      <c r="B38" s="1">
        <f t="shared" si="0"/>
        <v>46278</v>
      </c>
    </row>
    <row r="39" spans="1:2" x14ac:dyDescent="0.25">
      <c r="A39" t="s">
        <v>53</v>
      </c>
      <c r="B39" s="1">
        <f t="shared" si="0"/>
        <v>46285</v>
      </c>
    </row>
    <row r="40" spans="1:2" x14ac:dyDescent="0.25">
      <c r="A40" t="s">
        <v>52</v>
      </c>
      <c r="B40" s="1">
        <f t="shared" si="0"/>
        <v>46292</v>
      </c>
    </row>
    <row r="41" spans="1:2" x14ac:dyDescent="0.25">
      <c r="A41" t="s">
        <v>51</v>
      </c>
      <c r="B41" s="1">
        <f t="shared" si="0"/>
        <v>46299</v>
      </c>
    </row>
    <row r="42" spans="1:2" x14ac:dyDescent="0.25">
      <c r="A42" t="s">
        <v>50</v>
      </c>
      <c r="B42" s="1">
        <f t="shared" si="0"/>
        <v>46306</v>
      </c>
    </row>
    <row r="43" spans="1:2" x14ac:dyDescent="0.25">
      <c r="A43" t="s">
        <v>49</v>
      </c>
      <c r="B43" s="1">
        <f t="shared" si="0"/>
        <v>46313</v>
      </c>
    </row>
    <row r="44" spans="1:2" x14ac:dyDescent="0.25">
      <c r="A44" t="s">
        <v>48</v>
      </c>
      <c r="B44" s="1">
        <f t="shared" si="0"/>
        <v>46320</v>
      </c>
    </row>
    <row r="45" spans="1:2" x14ac:dyDescent="0.25">
      <c r="A45" t="s">
        <v>47</v>
      </c>
      <c r="B45" s="1">
        <f t="shared" si="0"/>
        <v>46327</v>
      </c>
    </row>
    <row r="46" spans="1:2" x14ac:dyDescent="0.25">
      <c r="A46" t="s">
        <v>46</v>
      </c>
      <c r="B46" s="1">
        <f t="shared" si="0"/>
        <v>46334</v>
      </c>
    </row>
    <row r="47" spans="1:2" x14ac:dyDescent="0.25">
      <c r="A47" t="s">
        <v>45</v>
      </c>
      <c r="B47" s="1">
        <f t="shared" si="0"/>
        <v>46341</v>
      </c>
    </row>
    <row r="48" spans="1:2" x14ac:dyDescent="0.25">
      <c r="A48" t="s">
        <v>44</v>
      </c>
      <c r="B48" s="1">
        <f t="shared" si="0"/>
        <v>46348</v>
      </c>
    </row>
    <row r="49" spans="1:2" x14ac:dyDescent="0.25">
      <c r="A49" t="s">
        <v>43</v>
      </c>
      <c r="B49" s="1">
        <f t="shared" si="0"/>
        <v>46355</v>
      </c>
    </row>
    <row r="50" spans="1:2" x14ac:dyDescent="0.25">
      <c r="A50" t="s">
        <v>42</v>
      </c>
      <c r="B50" s="1">
        <f t="shared" si="0"/>
        <v>46362</v>
      </c>
    </row>
    <row r="51" spans="1:2" x14ac:dyDescent="0.25">
      <c r="A51" t="s">
        <v>41</v>
      </c>
      <c r="B51" s="1">
        <f t="shared" si="0"/>
        <v>46369</v>
      </c>
    </row>
    <row r="52" spans="1:2" x14ac:dyDescent="0.25">
      <c r="A52" t="s">
        <v>1</v>
      </c>
      <c r="B52" s="1">
        <f t="shared" si="0"/>
        <v>46376</v>
      </c>
    </row>
    <row r="53" spans="1:2" x14ac:dyDescent="0.25">
      <c r="B53" s="1"/>
    </row>
    <row r="54" spans="1:2" x14ac:dyDescent="0.25">
      <c r="B54" s="1"/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&amp;C_x000D_&amp;1#&amp;"Calibri"&amp;11&amp;K0000FF Sensitivity: Internal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4B4F-1879-42C5-942D-A763D9E149B1}">
  <sheetPr codeName="Sheet154">
    <tabColor rgb="FFFF0000"/>
    <pageSetUpPr fitToPage="1"/>
  </sheetPr>
  <dimension ref="A1:BC265"/>
  <sheetViews>
    <sheetView topLeftCell="A30" zoomScale="85" zoomScaleNormal="85" zoomScaleSheetLayoutView="37" workbookViewId="0">
      <selection activeCell="E47" sqref="E47"/>
    </sheetView>
  </sheetViews>
  <sheetFormatPr defaultColWidth="9.28515625" defaultRowHeight="15.75" x14ac:dyDescent="0.25"/>
  <cols>
    <col min="1" max="1" width="15.5703125" style="129" customWidth="1"/>
    <col min="2" max="2" width="13.42578125" style="129" bestFit="1" customWidth="1"/>
    <col min="3" max="3" width="14.42578125" style="129" customWidth="1"/>
    <col min="4" max="4" width="13.42578125" style="129" bestFit="1" customWidth="1"/>
    <col min="5" max="5" width="19.5703125" style="129" customWidth="1"/>
    <col min="6" max="6" width="19.7109375" style="129" customWidth="1"/>
    <col min="7" max="7" width="0.5703125" style="129" hidden="1" customWidth="1"/>
    <col min="8" max="8" width="5" style="129" hidden="1" customWidth="1"/>
    <col min="9" max="9" width="0.42578125" style="129" customWidth="1"/>
    <col min="10" max="10" width="14.42578125" style="129" bestFit="1" customWidth="1"/>
    <col min="11" max="11" width="13.42578125" style="129" bestFit="1" customWidth="1"/>
    <col min="12" max="12" width="12.7109375" style="129" customWidth="1"/>
    <col min="13" max="13" width="12.7109375" style="129" bestFit="1" customWidth="1"/>
    <col min="14" max="14" width="13.5703125" style="129" bestFit="1" customWidth="1"/>
    <col min="15" max="15" width="12.42578125" style="129" bestFit="1" customWidth="1"/>
    <col min="16" max="16" width="12.5703125" style="129" bestFit="1" customWidth="1"/>
    <col min="17" max="17" width="11.42578125" style="129" bestFit="1" customWidth="1"/>
    <col min="18" max="18" width="12.28515625" style="129" bestFit="1" customWidth="1"/>
    <col min="19" max="19" width="12.42578125" style="129" bestFit="1" customWidth="1"/>
    <col min="20" max="20" width="13.42578125" style="129" bestFit="1" customWidth="1"/>
    <col min="21" max="21" width="13" style="129" bestFit="1" customWidth="1"/>
    <col min="22" max="22" width="15.42578125" style="129" bestFit="1" customWidth="1"/>
    <col min="23" max="23" width="13.5703125" style="129" bestFit="1" customWidth="1"/>
    <col min="24" max="24" width="11.7109375" style="129" bestFit="1" customWidth="1"/>
    <col min="25" max="25" width="12.5703125" style="129" bestFit="1" customWidth="1"/>
    <col min="26" max="26" width="10.42578125" style="129" bestFit="1" customWidth="1"/>
    <col min="27" max="27" width="12.42578125" style="129" bestFit="1" customWidth="1"/>
    <col min="28" max="28" width="13.42578125" style="129" bestFit="1" customWidth="1"/>
    <col min="29" max="29" width="8.5703125" style="129" bestFit="1" customWidth="1"/>
    <col min="30" max="30" width="12.7109375" style="129" bestFit="1" customWidth="1"/>
    <col min="31" max="31" width="8" style="129" bestFit="1" customWidth="1"/>
    <col min="32" max="32" width="12.7109375" style="129" bestFit="1" customWidth="1"/>
    <col min="33" max="33" width="11.42578125" style="129" bestFit="1" customWidth="1"/>
    <col min="34" max="34" width="8" style="129" bestFit="1" customWidth="1"/>
    <col min="35" max="35" width="12.42578125" style="129" bestFit="1" customWidth="1"/>
    <col min="36" max="36" width="13.42578125" style="129" bestFit="1" customWidth="1"/>
    <col min="37" max="37" width="8.5703125" style="129" bestFit="1" customWidth="1"/>
    <col min="38" max="38" width="12.7109375" style="129" bestFit="1" customWidth="1"/>
    <col min="39" max="39" width="8" style="129" bestFit="1" customWidth="1"/>
    <col min="40" max="40" width="10.28515625" style="129" customWidth="1"/>
    <col min="41" max="41" width="10.42578125" style="129" bestFit="1" customWidth="1"/>
    <col min="42" max="42" width="7" style="129" bestFit="1" customWidth="1"/>
    <col min="43" max="43" width="11.42578125" style="129" bestFit="1" customWidth="1"/>
    <col min="44" max="44" width="13" style="129" bestFit="1" customWidth="1"/>
    <col min="45" max="45" width="8.42578125" style="129" bestFit="1" customWidth="1"/>
    <col min="46" max="46" width="12.7109375" style="129" bestFit="1" customWidth="1"/>
    <col min="47" max="47" width="7" style="129" bestFit="1" customWidth="1"/>
    <col min="48" max="48" width="9.28515625" style="129"/>
    <col min="49" max="49" width="9.42578125" style="129" bestFit="1" customWidth="1"/>
    <col min="50" max="50" width="12" style="129" bestFit="1" customWidth="1"/>
    <col min="51" max="51" width="11.28515625" style="129" bestFit="1" customWidth="1"/>
    <col min="52" max="52" width="9.28515625" style="129"/>
    <col min="53" max="53" width="11.5703125" style="129" bestFit="1" customWidth="1"/>
    <col min="54" max="54" width="9.42578125" style="129" bestFit="1" customWidth="1"/>
    <col min="55" max="16384" width="9.28515625" style="129"/>
  </cols>
  <sheetData>
    <row r="1" spans="1:36" x14ac:dyDescent="0.25">
      <c r="A1" s="475" t="s">
        <v>0</v>
      </c>
      <c r="B1" s="475"/>
      <c r="C1" s="127" t="s">
        <v>207</v>
      </c>
    </row>
    <row r="2" spans="1:36" ht="8.25" customHeight="1" thickBot="1" x14ac:dyDescent="0.3"/>
    <row r="3" spans="1:36" ht="19.5" thickBot="1" x14ac:dyDescent="0.3">
      <c r="A3" s="697">
        <v>45424</v>
      </c>
      <c r="B3" s="698"/>
      <c r="C3" s="698"/>
      <c r="D3" s="698"/>
      <c r="E3" s="698"/>
      <c r="F3" s="699"/>
      <c r="G3" s="699"/>
      <c r="H3" s="699"/>
      <c r="I3" s="700"/>
      <c r="J3" s="480">
        <f>A3+1</f>
        <v>45425</v>
      </c>
      <c r="K3" s="481"/>
      <c r="L3" s="481"/>
      <c r="M3" s="481"/>
      <c r="N3" s="481"/>
      <c r="O3" s="482"/>
      <c r="P3" s="482"/>
      <c r="Q3" s="482"/>
      <c r="R3" s="483"/>
      <c r="S3" s="484">
        <f>J3+1</f>
        <v>45426</v>
      </c>
      <c r="T3" s="485"/>
      <c r="U3" s="485"/>
      <c r="V3" s="485"/>
      <c r="W3" s="485"/>
      <c r="X3" s="486"/>
      <c r="Y3" s="486"/>
      <c r="Z3" s="486"/>
      <c r="AA3" s="487"/>
      <c r="AB3" s="130"/>
      <c r="AC3" s="130"/>
      <c r="AD3" s="130"/>
      <c r="AE3" s="130"/>
      <c r="AF3" s="130"/>
      <c r="AG3" s="130"/>
      <c r="AH3" s="130"/>
      <c r="AI3" s="130"/>
      <c r="AJ3" s="130"/>
    </row>
    <row r="4" spans="1:36" ht="19.5" thickBot="1" x14ac:dyDescent="0.3">
      <c r="A4" s="293" t="s">
        <v>2</v>
      </c>
      <c r="B4" s="294" t="s">
        <v>3</v>
      </c>
      <c r="C4" s="294" t="s">
        <v>4</v>
      </c>
      <c r="D4" s="294" t="s">
        <v>5</v>
      </c>
      <c r="E4" s="294" t="s">
        <v>6</v>
      </c>
      <c r="F4" s="688" t="s">
        <v>7</v>
      </c>
      <c r="G4" s="689"/>
      <c r="H4" s="689"/>
      <c r="I4" s="690"/>
      <c r="J4" s="131" t="s">
        <v>2</v>
      </c>
      <c r="K4" s="132" t="s">
        <v>3</v>
      </c>
      <c r="L4" s="132" t="s">
        <v>4</v>
      </c>
      <c r="M4" s="132" t="s">
        <v>5</v>
      </c>
      <c r="N4" s="132" t="s">
        <v>6</v>
      </c>
      <c r="O4" s="133" t="s">
        <v>7</v>
      </c>
      <c r="P4" s="133" t="s">
        <v>325</v>
      </c>
      <c r="Q4" s="133" t="s">
        <v>326</v>
      </c>
      <c r="R4" s="134" t="s">
        <v>10</v>
      </c>
      <c r="S4" s="131" t="s">
        <v>2</v>
      </c>
      <c r="T4" s="132" t="s">
        <v>3</v>
      </c>
      <c r="U4" s="132" t="s">
        <v>4</v>
      </c>
      <c r="V4" s="132" t="s">
        <v>5</v>
      </c>
      <c r="W4" s="132" t="s">
        <v>6</v>
      </c>
      <c r="X4" s="133" t="s">
        <v>7</v>
      </c>
      <c r="Y4" s="133" t="s">
        <v>325</v>
      </c>
      <c r="Z4" s="133" t="s">
        <v>326</v>
      </c>
      <c r="AA4" s="134" t="s">
        <v>10</v>
      </c>
      <c r="AB4" s="130"/>
      <c r="AC4" s="130"/>
      <c r="AD4" s="130"/>
      <c r="AE4" s="130"/>
      <c r="AF4" s="130"/>
      <c r="AG4" s="130"/>
      <c r="AH4" s="130"/>
      <c r="AI4" s="130"/>
      <c r="AJ4" s="130"/>
    </row>
    <row r="5" spans="1:36" ht="18.75" customHeight="1" x14ac:dyDescent="0.25">
      <c r="A5" s="291" t="s">
        <v>19</v>
      </c>
      <c r="B5" s="136"/>
      <c r="C5" s="137"/>
      <c r="D5" s="137"/>
      <c r="E5" s="137"/>
      <c r="F5" s="691"/>
      <c r="G5" s="692"/>
      <c r="H5" s="692"/>
      <c r="I5" s="693"/>
      <c r="J5" s="280"/>
      <c r="K5" s="141"/>
      <c r="L5" s="137"/>
      <c r="M5" s="137"/>
      <c r="N5" s="137"/>
      <c r="O5" s="142"/>
      <c r="P5" s="143"/>
      <c r="Q5" s="143"/>
      <c r="R5" s="140"/>
      <c r="S5" s="135"/>
      <c r="T5" s="137"/>
      <c r="U5" s="137"/>
      <c r="V5" s="137"/>
      <c r="W5" s="128"/>
      <c r="X5" s="142"/>
      <c r="Y5" s="144"/>
      <c r="Z5" s="143"/>
      <c r="AA5" s="140"/>
      <c r="AB5" s="130"/>
      <c r="AC5" s="130"/>
      <c r="AD5" s="130"/>
      <c r="AE5" s="130"/>
      <c r="AF5" s="130"/>
      <c r="AG5" s="130"/>
      <c r="AH5" s="130"/>
      <c r="AI5" s="130"/>
      <c r="AJ5" s="130"/>
    </row>
    <row r="6" spans="1:36" ht="18.75" customHeight="1" x14ac:dyDescent="0.25">
      <c r="A6" s="292" t="s">
        <v>19</v>
      </c>
      <c r="B6" s="128"/>
      <c r="C6" s="128"/>
      <c r="D6" s="128"/>
      <c r="E6" s="128"/>
      <c r="F6" s="691"/>
      <c r="G6" s="693"/>
      <c r="H6" s="286"/>
      <c r="I6" s="286"/>
      <c r="J6" s="281"/>
      <c r="K6" s="128"/>
      <c r="L6" s="128"/>
      <c r="M6" s="128"/>
      <c r="N6" s="128"/>
      <c r="O6" s="142"/>
      <c r="P6" s="142"/>
      <c r="Q6" s="142"/>
      <c r="R6" s="147"/>
      <c r="S6" s="145"/>
      <c r="T6" s="128"/>
      <c r="U6" s="148"/>
      <c r="V6" s="128"/>
      <c r="W6" s="128"/>
      <c r="X6" s="142"/>
      <c r="Y6" s="149"/>
      <c r="Z6" s="142"/>
      <c r="AA6" s="147"/>
      <c r="AB6" s="130"/>
      <c r="AC6" s="130"/>
      <c r="AD6" s="130"/>
      <c r="AE6" s="130"/>
      <c r="AF6" s="130"/>
      <c r="AG6" s="130"/>
      <c r="AH6" s="130"/>
      <c r="AI6" s="130"/>
      <c r="AJ6" s="130"/>
    </row>
    <row r="7" spans="1:36" ht="21" customHeight="1" x14ac:dyDescent="0.25">
      <c r="A7" s="292" t="s">
        <v>19</v>
      </c>
      <c r="B7" s="128"/>
      <c r="C7" s="128"/>
      <c r="D7" s="128"/>
      <c r="E7" s="128"/>
      <c r="F7" s="286"/>
      <c r="G7" s="287"/>
      <c r="H7" s="286"/>
      <c r="I7" s="286"/>
      <c r="J7" s="281"/>
      <c r="K7" s="128"/>
      <c r="L7" s="128"/>
      <c r="M7" s="128"/>
      <c r="N7" s="128"/>
      <c r="O7" s="142"/>
      <c r="P7" s="142"/>
      <c r="Q7" s="142"/>
      <c r="R7" s="147"/>
      <c r="S7" s="145"/>
      <c r="T7" s="128"/>
      <c r="U7" s="128"/>
      <c r="V7" s="128"/>
      <c r="W7" s="128"/>
      <c r="X7" s="142"/>
      <c r="Y7" s="149"/>
      <c r="Z7" s="142"/>
      <c r="AA7" s="147"/>
      <c r="AB7" s="130"/>
      <c r="AC7" s="130"/>
      <c r="AD7" s="130"/>
      <c r="AE7" s="130"/>
      <c r="AF7" s="130"/>
      <c r="AG7" s="130"/>
      <c r="AH7" s="130"/>
      <c r="AI7" s="130"/>
      <c r="AJ7" s="130"/>
    </row>
    <row r="8" spans="1:36" ht="21.75" customHeight="1" x14ac:dyDescent="0.25">
      <c r="A8" s="292" t="s">
        <v>19</v>
      </c>
      <c r="B8" s="128"/>
      <c r="C8" s="128"/>
      <c r="D8" s="128"/>
      <c r="E8" s="128"/>
      <c r="F8" s="286"/>
      <c r="G8" s="288"/>
      <c r="H8" s="286"/>
      <c r="I8" s="286"/>
      <c r="J8" s="281"/>
      <c r="K8" s="128"/>
      <c r="L8" s="128"/>
      <c r="M8" s="128"/>
      <c r="N8" s="128"/>
      <c r="O8" s="142"/>
      <c r="P8" s="149"/>
      <c r="Q8" s="142"/>
      <c r="R8" s="147"/>
      <c r="S8" s="145"/>
      <c r="T8" s="128"/>
      <c r="U8" s="128"/>
      <c r="V8" s="128"/>
      <c r="W8" s="128"/>
      <c r="X8" s="142"/>
      <c r="Y8" s="149"/>
      <c r="Z8" s="142"/>
      <c r="AA8" s="147"/>
      <c r="AB8" s="130"/>
      <c r="AC8" s="130"/>
      <c r="AD8" s="130"/>
      <c r="AE8" s="130"/>
      <c r="AF8" s="130"/>
      <c r="AG8" s="130"/>
      <c r="AH8" s="130"/>
      <c r="AI8" s="130"/>
      <c r="AJ8" s="130"/>
    </row>
    <row r="9" spans="1:36" ht="18.75" customHeight="1" x14ac:dyDescent="0.25">
      <c r="A9" s="292" t="s">
        <v>19</v>
      </c>
      <c r="B9" s="128"/>
      <c r="C9" s="128"/>
      <c r="D9" s="128"/>
      <c r="E9" s="128"/>
      <c r="F9" s="286"/>
      <c r="G9" s="288"/>
      <c r="H9" s="286"/>
      <c r="I9" s="286"/>
      <c r="J9" s="281"/>
      <c r="K9" s="128"/>
      <c r="L9" s="128"/>
      <c r="M9" s="128"/>
      <c r="N9" s="128"/>
      <c r="O9" s="142"/>
      <c r="P9" s="149"/>
      <c r="Q9" s="142"/>
      <c r="R9" s="147"/>
      <c r="S9" s="145"/>
      <c r="T9" s="128"/>
      <c r="U9" s="128"/>
      <c r="V9" s="128"/>
      <c r="W9" s="128"/>
      <c r="X9" s="142"/>
      <c r="Y9" s="149"/>
      <c r="Z9" s="142"/>
      <c r="AA9" s="147"/>
      <c r="AB9" s="130"/>
      <c r="AC9" s="130"/>
      <c r="AD9" s="130"/>
      <c r="AE9" s="130"/>
      <c r="AF9" s="130"/>
      <c r="AG9" s="130"/>
      <c r="AH9" s="130"/>
      <c r="AI9" s="130"/>
      <c r="AJ9" s="130"/>
    </row>
    <row r="10" spans="1:36" ht="18.75" customHeight="1" x14ac:dyDescent="0.25">
      <c r="A10" s="292" t="s">
        <v>19</v>
      </c>
      <c r="B10" s="128"/>
      <c r="C10" s="128"/>
      <c r="D10" s="128"/>
      <c r="E10" s="128"/>
      <c r="F10" s="286"/>
      <c r="G10" s="288"/>
      <c r="H10" s="286"/>
      <c r="I10" s="286"/>
      <c r="J10" s="281"/>
      <c r="K10" s="128"/>
      <c r="L10" s="128"/>
      <c r="M10" s="128"/>
      <c r="N10" s="128"/>
      <c r="O10" s="142"/>
      <c r="P10" s="149"/>
      <c r="Q10" s="142"/>
      <c r="R10" s="147"/>
      <c r="S10" s="145"/>
      <c r="T10" s="128"/>
      <c r="U10" s="128"/>
      <c r="V10" s="128"/>
      <c r="W10" s="128"/>
      <c r="X10" s="142"/>
      <c r="Y10" s="149"/>
      <c r="Z10" s="142"/>
      <c r="AA10" s="147"/>
      <c r="AB10" s="130"/>
      <c r="AC10" s="130"/>
      <c r="AD10" s="130"/>
      <c r="AE10" s="130"/>
      <c r="AF10" s="130"/>
      <c r="AG10" s="130"/>
      <c r="AH10" s="130"/>
      <c r="AI10" s="130"/>
      <c r="AJ10" s="130"/>
    </row>
    <row r="11" spans="1:36" ht="18.75" customHeight="1" x14ac:dyDescent="0.25">
      <c r="A11" s="292" t="s">
        <v>19</v>
      </c>
      <c r="B11" s="128"/>
      <c r="C11" s="128"/>
      <c r="D11" s="128"/>
      <c r="E11" s="128"/>
      <c r="F11" s="286"/>
      <c r="G11" s="288"/>
      <c r="H11" s="286"/>
      <c r="I11" s="286"/>
      <c r="J11" s="281"/>
      <c r="K11" s="128"/>
      <c r="L11" s="128"/>
      <c r="M11" s="128"/>
      <c r="N11" s="128"/>
      <c r="O11" s="142"/>
      <c r="P11" s="149"/>
      <c r="Q11" s="142"/>
      <c r="R11" s="147"/>
      <c r="S11" s="145"/>
      <c r="T11" s="128"/>
      <c r="U11" s="128"/>
      <c r="V11" s="128"/>
      <c r="W11" s="128"/>
      <c r="X11" s="142"/>
      <c r="Y11" s="149"/>
      <c r="Z11" s="142"/>
      <c r="AA11" s="147"/>
      <c r="AB11" s="130"/>
      <c r="AC11" s="130"/>
      <c r="AD11" s="130"/>
      <c r="AE11" s="130"/>
      <c r="AF11" s="130"/>
      <c r="AG11" s="130"/>
      <c r="AH11" s="130"/>
      <c r="AI11" s="130"/>
      <c r="AJ11" s="130"/>
    </row>
    <row r="12" spans="1:36" ht="18.75" customHeight="1" x14ac:dyDescent="0.25">
      <c r="A12" s="292" t="s">
        <v>19</v>
      </c>
      <c r="B12" s="128"/>
      <c r="C12" s="128"/>
      <c r="D12" s="128"/>
      <c r="E12" s="128"/>
      <c r="F12" s="286"/>
      <c r="G12" s="288"/>
      <c r="H12" s="286"/>
      <c r="I12" s="286"/>
      <c r="J12" s="281"/>
      <c r="K12" s="128"/>
      <c r="L12" s="128"/>
      <c r="M12" s="128"/>
      <c r="N12" s="128"/>
      <c r="O12" s="142"/>
      <c r="P12" s="149"/>
      <c r="Q12" s="142"/>
      <c r="R12" s="147"/>
      <c r="S12" s="145"/>
      <c r="T12" s="128"/>
      <c r="U12" s="128"/>
      <c r="V12" s="128"/>
      <c r="W12" s="128"/>
      <c r="X12" s="142"/>
      <c r="Y12" s="149"/>
      <c r="Z12" s="142"/>
      <c r="AA12" s="147"/>
      <c r="AB12" s="130"/>
      <c r="AC12" s="130"/>
      <c r="AD12" s="130"/>
      <c r="AE12" s="130"/>
      <c r="AF12" s="130"/>
      <c r="AG12" s="130"/>
      <c r="AH12" s="130"/>
      <c r="AI12" s="130"/>
      <c r="AJ12" s="130"/>
    </row>
    <row r="13" spans="1:36" ht="18.75" customHeight="1" x14ac:dyDescent="0.25">
      <c r="A13" s="292" t="s">
        <v>19</v>
      </c>
      <c r="B13" s="128"/>
      <c r="C13" s="128"/>
      <c r="D13" s="128"/>
      <c r="E13" s="128"/>
      <c r="F13" s="286"/>
      <c r="G13" s="288"/>
      <c r="H13" s="286"/>
      <c r="I13" s="286"/>
      <c r="J13" s="281"/>
      <c r="K13" s="128"/>
      <c r="L13" s="128"/>
      <c r="M13" s="128"/>
      <c r="N13" s="128"/>
      <c r="O13" s="142"/>
      <c r="P13" s="149"/>
      <c r="Q13" s="142"/>
      <c r="R13" s="147"/>
      <c r="S13" s="145"/>
      <c r="T13" s="128"/>
      <c r="U13" s="128"/>
      <c r="V13" s="128"/>
      <c r="W13" s="128"/>
      <c r="X13" s="142"/>
      <c r="Y13" s="149"/>
      <c r="Z13" s="142"/>
      <c r="AA13" s="147"/>
      <c r="AB13" s="130"/>
      <c r="AC13" s="130"/>
      <c r="AD13" s="130"/>
      <c r="AE13" s="130"/>
      <c r="AF13" s="130"/>
      <c r="AG13" s="130"/>
      <c r="AH13" s="130"/>
      <c r="AI13" s="130"/>
      <c r="AJ13" s="130"/>
    </row>
    <row r="14" spans="1:36" ht="18.75" customHeight="1" x14ac:dyDescent="0.25">
      <c r="A14" s="292" t="s">
        <v>19</v>
      </c>
      <c r="B14" s="128"/>
      <c r="C14" s="128"/>
      <c r="D14" s="128"/>
      <c r="E14" s="128"/>
      <c r="F14" s="286"/>
      <c r="G14" s="288"/>
      <c r="H14" s="286"/>
      <c r="I14" s="286"/>
      <c r="J14" s="281"/>
      <c r="K14" s="128"/>
      <c r="L14" s="148"/>
      <c r="M14" s="128"/>
      <c r="N14" s="128"/>
      <c r="O14" s="142"/>
      <c r="P14" s="149"/>
      <c r="Q14" s="142"/>
      <c r="R14" s="147"/>
      <c r="S14" s="145"/>
      <c r="T14" s="128"/>
      <c r="U14" s="128"/>
      <c r="V14" s="128"/>
      <c r="W14" s="128"/>
      <c r="X14" s="142"/>
      <c r="Y14" s="149"/>
      <c r="Z14" s="142"/>
      <c r="AA14" s="147"/>
      <c r="AB14" s="130"/>
      <c r="AC14" s="130"/>
      <c r="AD14" s="130"/>
      <c r="AE14" s="130"/>
      <c r="AF14" s="130"/>
      <c r="AG14" s="130"/>
      <c r="AH14" s="130"/>
      <c r="AI14" s="130"/>
      <c r="AJ14" s="130"/>
    </row>
    <row r="15" spans="1:36" ht="18.75" customHeight="1" x14ac:dyDescent="0.25">
      <c r="A15" s="292" t="s">
        <v>19</v>
      </c>
      <c r="B15" s="128"/>
      <c r="C15" s="128"/>
      <c r="D15" s="128"/>
      <c r="E15" s="128"/>
      <c r="F15" s="286"/>
      <c r="G15" s="288"/>
      <c r="H15" s="286"/>
      <c r="I15" s="286"/>
      <c r="J15" s="281"/>
      <c r="K15" s="128"/>
      <c r="L15" s="128"/>
      <c r="M15" s="128"/>
      <c r="N15" s="128"/>
      <c r="O15" s="142"/>
      <c r="P15" s="149"/>
      <c r="Q15" s="142"/>
      <c r="R15" s="147"/>
      <c r="S15" s="145"/>
      <c r="T15" s="128"/>
      <c r="U15" s="128"/>
      <c r="V15" s="128"/>
      <c r="W15" s="128"/>
      <c r="X15" s="142"/>
      <c r="Y15" s="149"/>
      <c r="Z15" s="142"/>
      <c r="AA15" s="147"/>
      <c r="AB15" s="130"/>
      <c r="AC15" s="130"/>
      <c r="AD15" s="130"/>
      <c r="AE15" s="130"/>
      <c r="AF15" s="130"/>
      <c r="AG15" s="130"/>
      <c r="AH15" s="130"/>
      <c r="AI15" s="130"/>
      <c r="AJ15" s="130"/>
    </row>
    <row r="16" spans="1:36" ht="18.75" customHeight="1" x14ac:dyDescent="0.25">
      <c r="A16" s="292" t="s">
        <v>19</v>
      </c>
      <c r="B16" s="128"/>
      <c r="C16" s="128"/>
      <c r="D16" s="128"/>
      <c r="E16" s="128"/>
      <c r="F16" s="286"/>
      <c r="G16" s="288"/>
      <c r="H16" s="286"/>
      <c r="I16" s="286"/>
      <c r="J16" s="281"/>
      <c r="K16" s="128"/>
      <c r="L16" s="128"/>
      <c r="M16" s="128"/>
      <c r="N16" s="128"/>
      <c r="O16" s="142"/>
      <c r="P16" s="149"/>
      <c r="Q16" s="142"/>
      <c r="R16" s="147"/>
      <c r="S16" s="145"/>
      <c r="T16" s="128"/>
      <c r="U16" s="128"/>
      <c r="V16" s="128"/>
      <c r="W16" s="128"/>
      <c r="X16" s="142"/>
      <c r="Y16" s="142"/>
      <c r="Z16" s="142"/>
      <c r="AA16" s="147"/>
      <c r="AB16" s="130"/>
      <c r="AC16" s="130"/>
      <c r="AD16" s="130"/>
      <c r="AE16" s="130"/>
      <c r="AF16" s="130"/>
      <c r="AG16" s="130"/>
      <c r="AH16" s="130"/>
      <c r="AI16" s="130"/>
      <c r="AJ16" s="130"/>
    </row>
    <row r="17" spans="1:43" ht="18.75" customHeight="1" x14ac:dyDescent="0.25">
      <c r="A17" s="292" t="s">
        <v>20</v>
      </c>
      <c r="B17" s="128"/>
      <c r="C17" s="128"/>
      <c r="D17" s="128"/>
      <c r="E17" s="128"/>
      <c r="F17" s="286"/>
      <c r="G17" s="288"/>
      <c r="H17" s="286"/>
      <c r="I17" s="286"/>
      <c r="J17" s="281"/>
      <c r="K17" s="128"/>
      <c r="L17" s="128"/>
      <c r="M17" s="128"/>
      <c r="N17" s="128"/>
      <c r="O17" s="142"/>
      <c r="P17" s="149"/>
      <c r="Q17" s="142"/>
      <c r="R17" s="147"/>
      <c r="S17" s="145"/>
      <c r="T17" s="128"/>
      <c r="U17" s="128"/>
      <c r="V17" s="128"/>
      <c r="W17" s="128"/>
      <c r="X17" s="142"/>
      <c r="Y17" s="142"/>
      <c r="Z17" s="142"/>
      <c r="AA17" s="147"/>
      <c r="AB17" s="130"/>
      <c r="AC17" s="130"/>
      <c r="AD17" s="130"/>
      <c r="AE17" s="130"/>
      <c r="AF17" s="130"/>
      <c r="AG17" s="130"/>
      <c r="AH17" s="130"/>
      <c r="AI17" s="130"/>
      <c r="AJ17" s="130"/>
    </row>
    <row r="18" spans="1:43" ht="18.75" x14ac:dyDescent="0.25">
      <c r="A18" s="292" t="s">
        <v>20</v>
      </c>
      <c r="B18" s="128"/>
      <c r="C18" s="128"/>
      <c r="D18" s="128"/>
      <c r="E18" s="128"/>
      <c r="F18" s="286"/>
      <c r="G18" s="288"/>
      <c r="H18" s="286"/>
      <c r="I18" s="286"/>
      <c r="J18" s="281"/>
      <c r="K18" s="128"/>
      <c r="L18" s="148"/>
      <c r="M18" s="128"/>
      <c r="N18" s="128"/>
      <c r="O18" s="142"/>
      <c r="P18" s="149"/>
      <c r="Q18" s="142"/>
      <c r="R18" s="151"/>
      <c r="S18" s="145"/>
      <c r="T18" s="128"/>
      <c r="U18" s="128"/>
      <c r="V18" s="128"/>
      <c r="W18" s="128"/>
      <c r="X18" s="142"/>
      <c r="Y18" s="142"/>
      <c r="Z18" s="142"/>
      <c r="AA18" s="147"/>
      <c r="AB18" s="130"/>
      <c r="AC18" s="130"/>
      <c r="AD18" s="130"/>
      <c r="AE18" s="130"/>
      <c r="AF18" s="130"/>
      <c r="AG18" s="130"/>
      <c r="AH18" s="130"/>
      <c r="AI18" s="130"/>
      <c r="AJ18" s="130"/>
    </row>
    <row r="19" spans="1:43" x14ac:dyDescent="0.25">
      <c r="A19" s="145"/>
      <c r="B19" s="128"/>
      <c r="C19" s="128"/>
      <c r="D19" s="128"/>
      <c r="E19" s="128"/>
      <c r="F19" s="286"/>
      <c r="G19" s="288"/>
      <c r="H19" s="286"/>
      <c r="I19" s="286"/>
      <c r="J19" s="282"/>
      <c r="K19" s="128"/>
      <c r="L19" s="128"/>
      <c r="M19" s="128"/>
      <c r="N19" s="128"/>
      <c r="O19" s="142"/>
      <c r="P19" s="149"/>
      <c r="Q19" s="142"/>
      <c r="R19" s="147"/>
      <c r="S19" s="145"/>
      <c r="T19" s="128"/>
      <c r="U19" s="128"/>
      <c r="V19" s="128"/>
      <c r="W19" s="128"/>
      <c r="X19" s="142"/>
      <c r="Y19" s="149"/>
      <c r="Z19" s="142"/>
      <c r="AA19" s="147"/>
      <c r="AB19" s="130"/>
      <c r="AC19" s="130"/>
      <c r="AD19" s="130"/>
      <c r="AE19" s="130"/>
      <c r="AF19" s="130"/>
      <c r="AG19" s="130"/>
      <c r="AH19" s="130"/>
      <c r="AI19" s="130"/>
      <c r="AJ19" s="130"/>
    </row>
    <row r="20" spans="1:43" x14ac:dyDescent="0.25">
      <c r="A20" s="145"/>
      <c r="B20" s="128"/>
      <c r="C20" s="128"/>
      <c r="D20" s="128"/>
      <c r="E20" s="128"/>
      <c r="F20" s="286"/>
      <c r="G20" s="288"/>
      <c r="H20" s="286"/>
      <c r="I20" s="286"/>
      <c r="J20" s="282"/>
      <c r="K20" s="128"/>
      <c r="L20" s="153"/>
      <c r="M20" s="128"/>
      <c r="N20" s="128"/>
      <c r="O20" s="142"/>
      <c r="P20" s="149"/>
      <c r="Q20" s="142"/>
      <c r="R20" s="151"/>
      <c r="S20" s="152"/>
      <c r="T20" s="128"/>
      <c r="U20" s="153"/>
      <c r="V20" s="128"/>
      <c r="W20" s="128"/>
      <c r="X20" s="142"/>
      <c r="Y20" s="149"/>
      <c r="Z20" s="142"/>
      <c r="AA20" s="147"/>
      <c r="AB20" s="130"/>
      <c r="AC20" s="130"/>
      <c r="AD20" s="130"/>
      <c r="AE20" s="130"/>
      <c r="AF20" s="130"/>
      <c r="AG20" s="130"/>
      <c r="AH20" s="130"/>
      <c r="AI20" s="130"/>
      <c r="AJ20" s="130"/>
    </row>
    <row r="21" spans="1:43" x14ac:dyDescent="0.25">
      <c r="A21" s="145"/>
      <c r="B21" s="128"/>
      <c r="C21" s="128"/>
      <c r="D21" s="128"/>
      <c r="E21" s="128"/>
      <c r="F21" s="286"/>
      <c r="G21" s="288"/>
      <c r="H21" s="286"/>
      <c r="I21" s="286"/>
      <c r="J21" s="282"/>
      <c r="K21" s="128"/>
      <c r="L21" s="153"/>
      <c r="M21" s="128"/>
      <c r="N21" s="128"/>
      <c r="O21" s="142"/>
      <c r="P21" s="149"/>
      <c r="Q21" s="142"/>
      <c r="R21" s="147"/>
      <c r="S21" s="152"/>
      <c r="T21" s="128"/>
      <c r="U21" s="153"/>
      <c r="V21" s="128"/>
      <c r="W21" s="128"/>
      <c r="X21" s="142"/>
      <c r="Y21" s="149"/>
      <c r="Z21" s="142"/>
      <c r="AA21" s="147"/>
      <c r="AB21" s="130"/>
      <c r="AC21" s="130"/>
      <c r="AD21" s="130"/>
      <c r="AE21" s="130"/>
      <c r="AF21" s="130"/>
      <c r="AG21" s="130"/>
      <c r="AH21" s="130"/>
      <c r="AI21" s="130"/>
      <c r="AJ21" s="130"/>
    </row>
    <row r="22" spans="1:43" x14ac:dyDescent="0.25">
      <c r="A22" s="145"/>
      <c r="B22" s="128"/>
      <c r="C22" s="128"/>
      <c r="D22" s="128"/>
      <c r="E22" s="128"/>
      <c r="F22" s="286"/>
      <c r="G22" s="288"/>
      <c r="H22" s="286"/>
      <c r="I22" s="286"/>
      <c r="J22" s="282"/>
      <c r="K22" s="141"/>
      <c r="L22" s="154"/>
      <c r="M22" s="141"/>
      <c r="N22" s="141"/>
      <c r="O22" s="142"/>
      <c r="P22" s="144"/>
      <c r="Q22" s="143"/>
      <c r="R22" s="155"/>
      <c r="S22" s="152"/>
      <c r="T22" s="128"/>
      <c r="U22" s="153"/>
      <c r="V22" s="128"/>
      <c r="W22" s="128"/>
      <c r="X22" s="142"/>
      <c r="Y22" s="149"/>
      <c r="Z22" s="142"/>
      <c r="AA22" s="147"/>
      <c r="AB22" s="130"/>
      <c r="AC22" s="130"/>
      <c r="AD22" s="130"/>
      <c r="AE22" s="130"/>
      <c r="AF22" s="130"/>
      <c r="AG22" s="130"/>
      <c r="AH22" s="130"/>
      <c r="AI22" s="130"/>
      <c r="AJ22" s="130"/>
    </row>
    <row r="23" spans="1:43" x14ac:dyDescent="0.25">
      <c r="A23" s="145"/>
      <c r="B23" s="128"/>
      <c r="C23" s="128"/>
      <c r="D23" s="128"/>
      <c r="E23" s="128"/>
      <c r="F23" s="286"/>
      <c r="G23" s="288"/>
      <c r="H23" s="286"/>
      <c r="I23" s="286"/>
      <c r="J23" s="282"/>
      <c r="K23" s="141"/>
      <c r="L23" s="154"/>
      <c r="M23" s="141"/>
      <c r="N23" s="141"/>
      <c r="O23" s="142"/>
      <c r="P23" s="144"/>
      <c r="Q23" s="143"/>
      <c r="R23" s="155"/>
      <c r="S23" s="152"/>
      <c r="T23" s="128"/>
      <c r="U23" s="153"/>
      <c r="V23" s="128"/>
      <c r="W23" s="128"/>
      <c r="X23" s="142"/>
      <c r="Y23" s="149"/>
      <c r="Z23" s="142"/>
      <c r="AA23" s="147"/>
      <c r="AB23" s="130"/>
      <c r="AC23" s="130"/>
      <c r="AD23" s="130"/>
      <c r="AE23" s="130"/>
      <c r="AF23" s="130"/>
      <c r="AG23" s="130"/>
      <c r="AH23" s="130"/>
      <c r="AI23" s="130"/>
      <c r="AJ23" s="130"/>
    </row>
    <row r="24" spans="1:43" ht="18.75" x14ac:dyDescent="0.25">
      <c r="A24" s="694" t="s">
        <v>12</v>
      </c>
      <c r="B24" s="695"/>
      <c r="C24" s="695"/>
      <c r="D24" s="695"/>
      <c r="E24" s="695"/>
      <c r="F24" s="696"/>
      <c r="G24" s="288"/>
      <c r="H24" s="286"/>
      <c r="I24" s="286"/>
      <c r="J24" s="283"/>
      <c r="K24" s="141"/>
      <c r="L24" s="154"/>
      <c r="M24" s="141"/>
      <c r="N24" s="141"/>
      <c r="O24" s="143"/>
      <c r="P24" s="144"/>
      <c r="Q24" s="143"/>
      <c r="R24" s="155"/>
      <c r="S24" s="145"/>
      <c r="T24" s="148"/>
      <c r="U24" s="153"/>
      <c r="V24" s="128"/>
      <c r="W24" s="128"/>
      <c r="X24" s="142"/>
      <c r="Y24" s="142"/>
      <c r="Z24" s="142"/>
      <c r="AA24" s="147"/>
      <c r="AB24" s="130"/>
      <c r="AC24" s="130"/>
      <c r="AD24" s="130"/>
      <c r="AE24" s="130"/>
      <c r="AF24" s="130"/>
      <c r="AG24" s="130"/>
      <c r="AH24" s="130"/>
      <c r="AI24" s="130"/>
      <c r="AJ24" s="130"/>
    </row>
    <row r="25" spans="1:43" ht="18.75" x14ac:dyDescent="0.25">
      <c r="A25" s="145" t="s">
        <v>12</v>
      </c>
      <c r="B25" s="295">
        <v>30038654</v>
      </c>
      <c r="C25" s="128"/>
      <c r="D25" s="128"/>
      <c r="E25" s="128"/>
      <c r="F25" s="286"/>
      <c r="G25" s="288"/>
      <c r="H25" s="286"/>
      <c r="I25" s="286"/>
      <c r="J25" s="283"/>
      <c r="K25" s="141"/>
      <c r="L25" s="154"/>
      <c r="M25" s="141"/>
      <c r="N25" s="141"/>
      <c r="O25" s="143"/>
      <c r="P25" s="144"/>
      <c r="Q25" s="143"/>
      <c r="R25" s="155"/>
      <c r="S25" s="145"/>
      <c r="T25" s="148"/>
      <c r="U25" s="153"/>
      <c r="V25" s="128"/>
      <c r="W25" s="128"/>
      <c r="X25" s="142"/>
      <c r="Y25" s="142"/>
      <c r="Z25" s="142"/>
      <c r="AA25" s="147"/>
      <c r="AB25" s="130"/>
      <c r="AC25" s="130"/>
      <c r="AD25" s="130"/>
      <c r="AE25" s="130"/>
      <c r="AF25" s="130"/>
      <c r="AG25" s="130"/>
      <c r="AH25" s="130"/>
      <c r="AI25" s="130"/>
      <c r="AJ25" s="130"/>
    </row>
    <row r="26" spans="1:43" x14ac:dyDescent="0.25">
      <c r="A26" s="145" t="s">
        <v>12</v>
      </c>
      <c r="B26" s="128"/>
      <c r="C26" s="128"/>
      <c r="D26" s="128"/>
      <c r="E26" s="128"/>
      <c r="F26" s="286"/>
      <c r="G26" s="288"/>
      <c r="H26" s="286"/>
      <c r="I26" s="286"/>
      <c r="J26" s="281"/>
      <c r="K26" s="128"/>
      <c r="L26" s="153"/>
      <c r="M26" s="128"/>
      <c r="N26" s="128"/>
      <c r="O26" s="142"/>
      <c r="P26" s="142"/>
      <c r="Q26" s="142"/>
      <c r="R26" s="147"/>
      <c r="S26" s="145"/>
      <c r="T26" s="128"/>
      <c r="U26" s="148"/>
      <c r="V26" s="128"/>
      <c r="W26" s="128"/>
      <c r="X26" s="142"/>
      <c r="Y26" s="142"/>
      <c r="Z26" s="142"/>
      <c r="AA26" s="147"/>
      <c r="AB26" s="130"/>
      <c r="AC26" s="130"/>
      <c r="AD26" s="130"/>
      <c r="AE26" s="130"/>
      <c r="AF26" s="130"/>
      <c r="AG26" s="130"/>
      <c r="AH26" s="130"/>
      <c r="AI26" s="130"/>
      <c r="AJ26" s="130"/>
    </row>
    <row r="27" spans="1:43" x14ac:dyDescent="0.25">
      <c r="A27" s="145" t="s">
        <v>12</v>
      </c>
      <c r="B27" s="128"/>
      <c r="C27" s="128"/>
      <c r="D27" s="128"/>
      <c r="E27" s="128"/>
      <c r="F27" s="286"/>
      <c r="G27" s="288"/>
      <c r="H27" s="286"/>
      <c r="I27" s="286"/>
      <c r="J27" s="281"/>
      <c r="K27" s="128"/>
      <c r="L27" s="148"/>
      <c r="M27" s="128"/>
      <c r="N27" s="128"/>
      <c r="O27" s="142"/>
      <c r="P27" s="142"/>
      <c r="Q27" s="142"/>
      <c r="R27" s="147"/>
      <c r="S27" s="145"/>
      <c r="T27" s="128"/>
      <c r="U27" s="128"/>
      <c r="V27" s="128"/>
      <c r="W27" s="128"/>
      <c r="X27" s="142"/>
      <c r="Y27" s="142"/>
      <c r="Z27" s="142"/>
      <c r="AA27" s="147"/>
      <c r="AB27" s="130"/>
      <c r="AC27" s="130"/>
      <c r="AD27" s="130"/>
      <c r="AE27" s="130"/>
      <c r="AF27" s="130"/>
      <c r="AG27" s="130"/>
      <c r="AH27" s="130"/>
      <c r="AI27" s="130"/>
      <c r="AJ27" s="130"/>
    </row>
    <row r="28" spans="1:43" ht="16.5" thickBot="1" x14ac:dyDescent="0.3">
      <c r="A28" s="157" t="s">
        <v>12</v>
      </c>
      <c r="B28" s="158"/>
      <c r="C28" s="158"/>
      <c r="D28" s="158"/>
      <c r="E28" s="158"/>
      <c r="F28" s="290"/>
      <c r="G28" s="289"/>
      <c r="H28" s="286"/>
      <c r="I28" s="286"/>
      <c r="J28" s="284"/>
      <c r="K28" s="158"/>
      <c r="L28" s="158"/>
      <c r="M28" s="158"/>
      <c r="N28" s="158"/>
      <c r="O28" s="159"/>
      <c r="P28" s="159"/>
      <c r="Q28" s="159"/>
      <c r="R28" s="160"/>
      <c r="S28" s="145"/>
      <c r="T28" s="128"/>
      <c r="U28" s="161"/>
      <c r="V28" s="128"/>
      <c r="W28" s="128"/>
      <c r="X28" s="162"/>
      <c r="Y28" s="162"/>
      <c r="Z28" s="142"/>
      <c r="AA28" s="147"/>
      <c r="AB28" s="130"/>
      <c r="AC28" s="130"/>
      <c r="AD28" s="130"/>
      <c r="AE28" s="130"/>
      <c r="AF28" s="130"/>
      <c r="AG28" s="130"/>
      <c r="AH28" s="130"/>
      <c r="AI28" s="130"/>
      <c r="AJ28" s="130"/>
    </row>
    <row r="29" spans="1:43" ht="16.5" thickBot="1" x14ac:dyDescent="0.3">
      <c r="A29" s="163"/>
      <c r="B29" s="163"/>
      <c r="C29" s="163"/>
      <c r="D29" s="163"/>
      <c r="E29" s="163"/>
      <c r="F29" s="285"/>
      <c r="G29" s="285"/>
      <c r="H29" s="285"/>
      <c r="I29" s="285"/>
      <c r="J29" s="163"/>
      <c r="K29" s="163"/>
      <c r="L29" s="163"/>
      <c r="M29" s="163"/>
      <c r="N29" s="163"/>
      <c r="O29" s="163"/>
      <c r="P29" s="163"/>
      <c r="Q29" s="163"/>
      <c r="R29" s="163"/>
      <c r="S29" s="164"/>
      <c r="T29" s="164"/>
      <c r="U29" s="164"/>
      <c r="V29" s="164"/>
      <c r="W29" s="164"/>
      <c r="X29" s="164"/>
      <c r="Y29" s="164"/>
      <c r="Z29" s="164"/>
      <c r="AA29" s="164"/>
    </row>
    <row r="30" spans="1:43" ht="16.5" thickBot="1" x14ac:dyDescent="0.3">
      <c r="A30" s="488">
        <f>S3+1</f>
        <v>45427</v>
      </c>
      <c r="B30" s="489"/>
      <c r="C30" s="489"/>
      <c r="D30" s="489"/>
      <c r="E30" s="489"/>
      <c r="F30" s="489"/>
      <c r="G30" s="489"/>
      <c r="H30" s="489"/>
      <c r="I30" s="490"/>
      <c r="J30" s="491">
        <f>A30+1</f>
        <v>45428</v>
      </c>
      <c r="K30" s="492"/>
      <c r="L30" s="492"/>
      <c r="M30" s="492"/>
      <c r="N30" s="492"/>
      <c r="O30" s="493"/>
      <c r="P30" s="493"/>
      <c r="Q30" s="493"/>
      <c r="R30" s="494"/>
      <c r="S30" s="495">
        <f>J30+1</f>
        <v>45429</v>
      </c>
      <c r="T30" s="496"/>
      <c r="U30" s="496"/>
      <c r="V30" s="496"/>
      <c r="W30" s="496"/>
      <c r="X30" s="497"/>
      <c r="Y30" s="497"/>
      <c r="Z30" s="497"/>
      <c r="AA30" s="497"/>
      <c r="AB30" s="526"/>
      <c r="AC30" s="527"/>
      <c r="AD30" s="527"/>
      <c r="AE30" s="527"/>
      <c r="AF30" s="527"/>
      <c r="AG30" s="527"/>
      <c r="AH30" s="527"/>
      <c r="AI30" s="527"/>
      <c r="AJ30" s="527"/>
    </row>
    <row r="31" spans="1:43" ht="16.5" thickBot="1" x14ac:dyDescent="0.3">
      <c r="A31" s="131" t="s">
        <v>2</v>
      </c>
      <c r="B31" s="132" t="s">
        <v>3</v>
      </c>
      <c r="C31" s="132" t="s">
        <v>4</v>
      </c>
      <c r="D31" s="132" t="s">
        <v>5</v>
      </c>
      <c r="E31" s="132" t="s">
        <v>6</v>
      </c>
      <c r="F31" s="133" t="s">
        <v>7</v>
      </c>
      <c r="G31" s="133" t="s">
        <v>325</v>
      </c>
      <c r="H31" s="133" t="s">
        <v>326</v>
      </c>
      <c r="I31" s="134" t="s">
        <v>10</v>
      </c>
      <c r="J31" s="131" t="s">
        <v>2</v>
      </c>
      <c r="K31" s="132" t="s">
        <v>3</v>
      </c>
      <c r="L31" s="132" t="s">
        <v>4</v>
      </c>
      <c r="M31" s="132" t="s">
        <v>5</v>
      </c>
      <c r="N31" s="132" t="s">
        <v>6</v>
      </c>
      <c r="O31" s="133" t="s">
        <v>7</v>
      </c>
      <c r="P31" s="133" t="s">
        <v>325</v>
      </c>
      <c r="Q31" s="133" t="s">
        <v>326</v>
      </c>
      <c r="R31" s="134" t="s">
        <v>10</v>
      </c>
      <c r="S31" s="131" t="s">
        <v>2</v>
      </c>
      <c r="T31" s="132" t="s">
        <v>3</v>
      </c>
      <c r="U31" s="132" t="s">
        <v>4</v>
      </c>
      <c r="V31" s="132" t="s">
        <v>5</v>
      </c>
      <c r="W31" s="132" t="s">
        <v>6</v>
      </c>
      <c r="X31" s="133" t="s">
        <v>7</v>
      </c>
      <c r="Y31" s="133" t="s">
        <v>325</v>
      </c>
      <c r="Z31" s="133" t="s">
        <v>326</v>
      </c>
      <c r="AA31" s="133" t="s">
        <v>10</v>
      </c>
      <c r="AB31" s="165"/>
    </row>
    <row r="32" spans="1:43" x14ac:dyDescent="0.25">
      <c r="A32" s="135"/>
      <c r="B32" s="141"/>
      <c r="C32" s="137"/>
      <c r="D32" s="137"/>
      <c r="E32" s="137"/>
      <c r="F32" s="142"/>
      <c r="G32" s="143"/>
      <c r="H32" s="143"/>
      <c r="I32" s="140"/>
      <c r="J32" s="135"/>
      <c r="K32" s="141"/>
      <c r="L32" s="137"/>
      <c r="M32" s="137"/>
      <c r="N32" s="137"/>
      <c r="O32" s="142"/>
      <c r="P32" s="143"/>
      <c r="Q32" s="143"/>
      <c r="R32" s="140"/>
      <c r="S32" s="135"/>
      <c r="T32" s="141"/>
      <c r="U32" s="137"/>
      <c r="V32" s="137"/>
      <c r="W32" s="137"/>
      <c r="X32" s="142"/>
      <c r="Y32" s="143"/>
      <c r="Z32" s="143"/>
      <c r="AA32" s="140"/>
      <c r="AB32" s="166"/>
      <c r="AC32" s="167"/>
      <c r="AD32" s="167"/>
      <c r="AE32" s="167"/>
      <c r="AF32" s="167"/>
      <c r="AG32" s="168"/>
      <c r="AH32" s="168"/>
      <c r="AI32" s="168"/>
      <c r="AJ32" s="167"/>
      <c r="AO32" s="169"/>
      <c r="AP32" s="169"/>
      <c r="AQ32" s="169"/>
    </row>
    <row r="33" spans="1:43" x14ac:dyDescent="0.25">
      <c r="A33" s="145"/>
      <c r="B33" s="128"/>
      <c r="C33" s="128"/>
      <c r="D33" s="128"/>
      <c r="E33" s="128"/>
      <c r="F33" s="142"/>
      <c r="G33" s="142"/>
      <c r="H33" s="142"/>
      <c r="I33" s="147"/>
      <c r="J33" s="145"/>
      <c r="K33" s="128"/>
      <c r="L33" s="128"/>
      <c r="M33" s="128"/>
      <c r="N33" s="128"/>
      <c r="O33" s="142"/>
      <c r="P33" s="142"/>
      <c r="Q33" s="142"/>
      <c r="R33" s="147"/>
      <c r="S33" s="145"/>
      <c r="T33" s="128"/>
      <c r="U33" s="128"/>
      <c r="V33" s="128"/>
      <c r="W33" s="128"/>
      <c r="X33" s="142"/>
      <c r="Y33" s="142"/>
      <c r="Z33" s="142"/>
      <c r="AA33" s="147"/>
      <c r="AB33" s="166"/>
      <c r="AC33" s="167"/>
      <c r="AD33" s="167"/>
      <c r="AE33" s="167"/>
      <c r="AF33" s="167"/>
      <c r="AG33" s="168"/>
      <c r="AH33" s="168"/>
      <c r="AI33" s="168"/>
      <c r="AJ33" s="168"/>
      <c r="AO33" s="169"/>
      <c r="AP33" s="169"/>
      <c r="AQ33" s="169"/>
    </row>
    <row r="34" spans="1:43" x14ac:dyDescent="0.25">
      <c r="A34" s="145"/>
      <c r="B34" s="128"/>
      <c r="C34" s="128"/>
      <c r="D34" s="128"/>
      <c r="E34" s="128"/>
      <c r="F34" s="142"/>
      <c r="G34" s="142"/>
      <c r="H34" s="142"/>
      <c r="I34" s="147"/>
      <c r="J34" s="145"/>
      <c r="K34" s="128"/>
      <c r="L34" s="128"/>
      <c r="M34" s="128"/>
      <c r="N34" s="128"/>
      <c r="O34" s="142"/>
      <c r="P34" s="142"/>
      <c r="Q34" s="142"/>
      <c r="R34" s="147"/>
      <c r="S34" s="145"/>
      <c r="T34" s="128"/>
      <c r="U34" s="128"/>
      <c r="V34" s="128"/>
      <c r="W34" s="128"/>
      <c r="X34" s="142"/>
      <c r="Y34" s="142"/>
      <c r="Z34" s="142"/>
      <c r="AA34" s="147"/>
      <c r="AB34" s="166"/>
      <c r="AC34" s="167"/>
      <c r="AD34" s="167"/>
      <c r="AE34" s="167"/>
      <c r="AF34" s="167"/>
      <c r="AG34" s="168"/>
      <c r="AH34" s="168"/>
      <c r="AI34" s="168"/>
      <c r="AJ34" s="167"/>
      <c r="AO34" s="169"/>
      <c r="AP34" s="169"/>
      <c r="AQ34" s="169"/>
    </row>
    <row r="35" spans="1:43" x14ac:dyDescent="0.25">
      <c r="A35" s="145"/>
      <c r="B35" s="128"/>
      <c r="C35" s="128"/>
      <c r="D35" s="128"/>
      <c r="E35" s="128"/>
      <c r="F35" s="142"/>
      <c r="G35" s="149"/>
      <c r="H35" s="142"/>
      <c r="I35" s="147"/>
      <c r="J35" s="145"/>
      <c r="K35" s="128"/>
      <c r="L35" s="128"/>
      <c r="M35" s="128"/>
      <c r="N35" s="128"/>
      <c r="O35" s="142"/>
      <c r="P35" s="149"/>
      <c r="Q35" s="142"/>
      <c r="R35" s="147"/>
      <c r="S35" s="145"/>
      <c r="T35" s="128"/>
      <c r="U35" s="128"/>
      <c r="V35" s="128"/>
      <c r="W35" s="128"/>
      <c r="X35" s="142"/>
      <c r="Y35" s="149"/>
      <c r="Z35" s="142"/>
      <c r="AA35" s="147"/>
      <c r="AB35" s="166"/>
      <c r="AC35" s="167"/>
      <c r="AD35" s="167"/>
      <c r="AE35" s="167"/>
      <c r="AF35" s="167"/>
      <c r="AG35" s="168"/>
      <c r="AH35" s="168"/>
      <c r="AI35" s="168"/>
      <c r="AJ35" s="167"/>
      <c r="AO35" s="169"/>
      <c r="AP35" s="169"/>
      <c r="AQ35" s="169"/>
    </row>
    <row r="36" spans="1:43" x14ac:dyDescent="0.25">
      <c r="A36" s="145"/>
      <c r="B36" s="128"/>
      <c r="C36" s="128"/>
      <c r="D36" s="128"/>
      <c r="E36" s="128"/>
      <c r="F36" s="142"/>
      <c r="G36" s="149"/>
      <c r="H36" s="142"/>
      <c r="I36" s="147"/>
      <c r="J36" s="145"/>
      <c r="K36" s="128"/>
      <c r="L36" s="128"/>
      <c r="M36" s="128"/>
      <c r="N36" s="128"/>
      <c r="O36" s="142"/>
      <c r="P36" s="149"/>
      <c r="Q36" s="142"/>
      <c r="R36" s="147"/>
      <c r="S36" s="145"/>
      <c r="T36" s="128"/>
      <c r="U36" s="128"/>
      <c r="V36" s="128"/>
      <c r="W36" s="128"/>
      <c r="X36" s="142"/>
      <c r="Y36" s="149"/>
      <c r="Z36" s="142"/>
      <c r="AA36" s="147"/>
      <c r="AB36" s="166"/>
      <c r="AC36" s="167"/>
      <c r="AD36" s="167"/>
      <c r="AE36" s="167"/>
      <c r="AF36" s="167"/>
      <c r="AG36" s="168"/>
      <c r="AH36" s="168"/>
      <c r="AI36" s="168"/>
      <c r="AJ36" s="167"/>
      <c r="AO36" s="169"/>
      <c r="AP36" s="169"/>
      <c r="AQ36" s="169"/>
    </row>
    <row r="37" spans="1:43" x14ac:dyDescent="0.25">
      <c r="A37" s="145"/>
      <c r="B37" s="128"/>
      <c r="C37" s="128"/>
      <c r="D37" s="128"/>
      <c r="E37" s="128"/>
      <c r="F37" s="142"/>
      <c r="G37" s="149"/>
      <c r="H37" s="142"/>
      <c r="I37" s="147"/>
      <c r="J37" s="145"/>
      <c r="K37" s="128"/>
      <c r="L37" s="128"/>
      <c r="M37" s="128"/>
      <c r="N37" s="128"/>
      <c r="O37" s="142"/>
      <c r="P37" s="149"/>
      <c r="Q37" s="142"/>
      <c r="R37" s="147"/>
      <c r="S37" s="145"/>
      <c r="T37" s="128"/>
      <c r="U37" s="128"/>
      <c r="V37" s="128"/>
      <c r="W37" s="128"/>
      <c r="X37" s="142"/>
      <c r="Y37" s="149"/>
      <c r="Z37" s="142"/>
      <c r="AA37" s="147"/>
      <c r="AB37" s="166"/>
      <c r="AC37" s="167"/>
      <c r="AD37" s="167"/>
      <c r="AE37" s="167"/>
      <c r="AF37" s="167"/>
      <c r="AG37" s="168"/>
      <c r="AH37" s="168"/>
      <c r="AI37" s="168"/>
      <c r="AJ37" s="167"/>
      <c r="AO37" s="169"/>
      <c r="AP37" s="169"/>
      <c r="AQ37" s="169"/>
    </row>
    <row r="38" spans="1:43" x14ac:dyDescent="0.25">
      <c r="A38" s="145"/>
      <c r="B38" s="128"/>
      <c r="C38" s="128"/>
      <c r="D38" s="128"/>
      <c r="E38" s="128"/>
      <c r="F38" s="142"/>
      <c r="G38" s="149"/>
      <c r="H38" s="142"/>
      <c r="I38" s="147"/>
      <c r="J38" s="145"/>
      <c r="K38" s="128"/>
      <c r="L38" s="128"/>
      <c r="M38" s="128"/>
      <c r="N38" s="128"/>
      <c r="O38" s="142"/>
      <c r="P38" s="149"/>
      <c r="Q38" s="142"/>
      <c r="R38" s="147"/>
      <c r="S38" s="145"/>
      <c r="T38" s="128"/>
      <c r="U38" s="128"/>
      <c r="V38" s="128"/>
      <c r="W38" s="128"/>
      <c r="X38" s="142"/>
      <c r="Y38" s="149"/>
      <c r="Z38" s="142"/>
      <c r="AA38" s="147"/>
      <c r="AB38" s="166"/>
      <c r="AC38" s="167"/>
      <c r="AD38" s="167"/>
      <c r="AE38" s="167"/>
      <c r="AF38" s="167"/>
      <c r="AG38" s="168"/>
      <c r="AH38" s="168"/>
      <c r="AI38" s="168"/>
      <c r="AJ38" s="168"/>
      <c r="AO38" s="169"/>
      <c r="AP38" s="169"/>
      <c r="AQ38" s="169"/>
    </row>
    <row r="39" spans="1:43" x14ac:dyDescent="0.25">
      <c r="A39" s="145"/>
      <c r="B39" s="128"/>
      <c r="C39" s="128"/>
      <c r="D39" s="128"/>
      <c r="E39" s="128"/>
      <c r="F39" s="142"/>
      <c r="G39" s="149"/>
      <c r="H39" s="142"/>
      <c r="I39" s="147"/>
      <c r="J39" s="145"/>
      <c r="K39" s="128"/>
      <c r="L39" s="128"/>
      <c r="M39" s="128"/>
      <c r="N39" s="128"/>
      <c r="O39" s="142"/>
      <c r="P39" s="149"/>
      <c r="Q39" s="142"/>
      <c r="R39" s="147"/>
      <c r="S39" s="145"/>
      <c r="T39" s="128"/>
      <c r="U39" s="128"/>
      <c r="V39" s="128"/>
      <c r="W39" s="128"/>
      <c r="X39" s="142"/>
      <c r="Y39" s="149"/>
      <c r="Z39" s="142"/>
      <c r="AA39" s="147"/>
      <c r="AB39" s="166"/>
      <c r="AC39" s="167"/>
      <c r="AD39" s="171"/>
      <c r="AE39" s="167"/>
      <c r="AF39" s="167"/>
      <c r="AG39" s="168"/>
      <c r="AH39" s="168"/>
      <c r="AI39" s="168"/>
      <c r="AJ39" s="167"/>
      <c r="AO39" s="169"/>
      <c r="AP39" s="169"/>
      <c r="AQ39" s="169"/>
    </row>
    <row r="40" spans="1:43" x14ac:dyDescent="0.25">
      <c r="A40" s="145"/>
      <c r="B40" s="128"/>
      <c r="C40" s="128"/>
      <c r="D40" s="128"/>
      <c r="E40" s="128"/>
      <c r="F40" s="142"/>
      <c r="G40" s="149"/>
      <c r="H40" s="142"/>
      <c r="I40" s="147"/>
      <c r="J40" s="145"/>
      <c r="K40" s="128"/>
      <c r="L40" s="128"/>
      <c r="M40" s="128"/>
      <c r="N40" s="128"/>
      <c r="O40" s="142"/>
      <c r="P40" s="149"/>
      <c r="Q40" s="142"/>
      <c r="R40" s="147"/>
      <c r="S40" s="145"/>
      <c r="T40" s="128"/>
      <c r="U40" s="128"/>
      <c r="V40" s="128"/>
      <c r="W40" s="128"/>
      <c r="X40" s="142"/>
      <c r="Y40" s="149"/>
      <c r="Z40" s="142"/>
      <c r="AA40" s="147"/>
      <c r="AB40" s="166"/>
      <c r="AC40" s="167"/>
      <c r="AD40" s="171"/>
      <c r="AE40" s="167"/>
      <c r="AF40" s="167"/>
      <c r="AG40" s="168"/>
      <c r="AH40" s="168"/>
      <c r="AI40" s="168"/>
      <c r="AJ40" s="168"/>
      <c r="AO40" s="169"/>
      <c r="AP40" s="169"/>
      <c r="AQ40" s="169"/>
    </row>
    <row r="41" spans="1:43" x14ac:dyDescent="0.25">
      <c r="A41" s="145"/>
      <c r="B41" s="128"/>
      <c r="C41" s="148"/>
      <c r="D41" s="128"/>
      <c r="E41" s="128"/>
      <c r="F41" s="142"/>
      <c r="G41" s="149"/>
      <c r="H41" s="142"/>
      <c r="I41" s="147"/>
      <c r="J41" s="145"/>
      <c r="K41" s="128"/>
      <c r="L41" s="148"/>
      <c r="M41" s="128"/>
      <c r="N41" s="128"/>
      <c r="O41" s="142"/>
      <c r="P41" s="149"/>
      <c r="Q41" s="142"/>
      <c r="R41" s="147"/>
      <c r="S41" s="145"/>
      <c r="T41" s="128"/>
      <c r="U41" s="148"/>
      <c r="V41" s="128"/>
      <c r="W41" s="128"/>
      <c r="X41" s="142"/>
      <c r="Y41" s="149"/>
      <c r="Z41" s="142"/>
      <c r="AA41" s="147"/>
      <c r="AB41" s="166"/>
      <c r="AC41" s="167"/>
      <c r="AD41" s="167"/>
      <c r="AE41" s="167"/>
      <c r="AF41" s="167"/>
      <c r="AG41" s="168"/>
      <c r="AH41" s="168"/>
      <c r="AI41" s="168"/>
      <c r="AJ41" s="167"/>
      <c r="AO41" s="169"/>
      <c r="AP41" s="169"/>
      <c r="AQ41" s="169"/>
    </row>
    <row r="42" spans="1:43" x14ac:dyDescent="0.25">
      <c r="A42" s="145"/>
      <c r="B42" s="128"/>
      <c r="C42" s="128"/>
      <c r="D42" s="128"/>
      <c r="E42" s="128"/>
      <c r="F42" s="142"/>
      <c r="G42" s="149"/>
      <c r="H42" s="142"/>
      <c r="I42" s="147"/>
      <c r="J42" s="145"/>
      <c r="K42" s="128"/>
      <c r="L42" s="128"/>
      <c r="M42" s="128"/>
      <c r="N42" s="128"/>
      <c r="O42" s="142"/>
      <c r="P42" s="149"/>
      <c r="Q42" s="142"/>
      <c r="R42" s="147"/>
      <c r="S42" s="145"/>
      <c r="T42" s="128"/>
      <c r="U42" s="128"/>
      <c r="V42" s="128"/>
      <c r="W42" s="128"/>
      <c r="X42" s="142"/>
      <c r="Y42" s="149"/>
      <c r="Z42" s="142"/>
      <c r="AA42" s="147"/>
      <c r="AB42" s="166"/>
      <c r="AC42" s="167"/>
      <c r="AD42" s="171"/>
      <c r="AE42" s="167"/>
      <c r="AF42" s="167"/>
      <c r="AG42" s="168"/>
      <c r="AH42" s="168"/>
      <c r="AI42" s="168"/>
      <c r="AJ42" s="168"/>
      <c r="AO42" s="169"/>
      <c r="AP42" s="169"/>
      <c r="AQ42" s="169"/>
    </row>
    <row r="43" spans="1:43" x14ac:dyDescent="0.25">
      <c r="A43" s="145"/>
      <c r="B43" s="128"/>
      <c r="C43" s="128"/>
      <c r="D43" s="128"/>
      <c r="E43" s="128"/>
      <c r="F43" s="142"/>
      <c r="G43" s="149"/>
      <c r="H43" s="142"/>
      <c r="I43" s="147"/>
      <c r="J43" s="145"/>
      <c r="K43" s="128"/>
      <c r="L43" s="128"/>
      <c r="M43" s="128"/>
      <c r="N43" s="128"/>
      <c r="O43" s="142"/>
      <c r="P43" s="149"/>
      <c r="Q43" s="142"/>
      <c r="R43" s="147"/>
      <c r="S43" s="145"/>
      <c r="T43" s="128"/>
      <c r="U43" s="128"/>
      <c r="V43" s="128"/>
      <c r="W43" s="128"/>
      <c r="X43" s="142"/>
      <c r="Y43" s="149"/>
      <c r="Z43" s="142"/>
      <c r="AA43" s="147"/>
      <c r="AB43" s="166"/>
      <c r="AC43" s="167"/>
      <c r="AD43" s="171"/>
      <c r="AE43" s="167"/>
      <c r="AF43" s="167"/>
      <c r="AG43" s="168"/>
      <c r="AH43" s="168"/>
      <c r="AI43" s="168"/>
      <c r="AJ43" s="168"/>
      <c r="AO43" s="169"/>
      <c r="AP43" s="169"/>
      <c r="AQ43" s="169"/>
    </row>
    <row r="44" spans="1:43" x14ac:dyDescent="0.25">
      <c r="A44" s="145"/>
      <c r="B44" s="128"/>
      <c r="C44" s="128"/>
      <c r="D44" s="128"/>
      <c r="E44" s="128"/>
      <c r="F44" s="142"/>
      <c r="G44" s="149"/>
      <c r="H44" s="142"/>
      <c r="I44" s="147"/>
      <c r="J44" s="145"/>
      <c r="K44" s="128"/>
      <c r="L44" s="128"/>
      <c r="M44" s="128"/>
      <c r="N44" s="128"/>
      <c r="O44" s="142"/>
      <c r="P44" s="149"/>
      <c r="Q44" s="142"/>
      <c r="R44" s="147"/>
      <c r="S44" s="145"/>
      <c r="T44" s="128"/>
      <c r="U44" s="128"/>
      <c r="V44" s="128"/>
      <c r="W44" s="128"/>
      <c r="X44" s="142"/>
      <c r="Y44" s="149"/>
      <c r="Z44" s="142"/>
      <c r="AA44" s="147"/>
      <c r="AB44" s="166"/>
      <c r="AC44" s="167"/>
      <c r="AD44" s="167"/>
      <c r="AE44" s="167"/>
      <c r="AF44" s="167"/>
      <c r="AG44" s="168"/>
      <c r="AH44" s="168"/>
      <c r="AI44" s="168"/>
      <c r="AJ44" s="168"/>
      <c r="AO44" s="169"/>
      <c r="AP44" s="169"/>
      <c r="AQ44" s="169"/>
    </row>
    <row r="45" spans="1:43" x14ac:dyDescent="0.25">
      <c r="A45" s="145"/>
      <c r="B45" s="128"/>
      <c r="C45" s="148"/>
      <c r="D45" s="128"/>
      <c r="E45" s="128"/>
      <c r="F45" s="142"/>
      <c r="G45" s="149"/>
      <c r="H45" s="142"/>
      <c r="I45" s="151"/>
      <c r="J45" s="145"/>
      <c r="K45" s="128"/>
      <c r="L45" s="148"/>
      <c r="M45" s="128"/>
      <c r="N45" s="128"/>
      <c r="O45" s="142"/>
      <c r="P45" s="149"/>
      <c r="Q45" s="142"/>
      <c r="R45" s="151"/>
      <c r="S45" s="145"/>
      <c r="T45" s="128"/>
      <c r="U45" s="148"/>
      <c r="V45" s="128"/>
      <c r="W45" s="128"/>
      <c r="X45" s="142"/>
      <c r="Y45" s="149"/>
      <c r="Z45" s="142"/>
      <c r="AA45" s="151"/>
      <c r="AB45" s="166"/>
      <c r="AC45" s="167"/>
      <c r="AD45" s="171"/>
      <c r="AE45" s="167"/>
      <c r="AF45" s="167"/>
      <c r="AG45" s="168"/>
      <c r="AH45" s="168"/>
      <c r="AI45" s="168"/>
      <c r="AJ45" s="167"/>
      <c r="AO45" s="169"/>
      <c r="AP45" s="169"/>
      <c r="AQ45" s="169"/>
    </row>
    <row r="46" spans="1:43" x14ac:dyDescent="0.25">
      <c r="A46" s="152"/>
      <c r="B46" s="128"/>
      <c r="C46" s="128"/>
      <c r="D46" s="128"/>
      <c r="E46" s="128"/>
      <c r="F46" s="142"/>
      <c r="G46" s="149"/>
      <c r="H46" s="142"/>
      <c r="I46" s="147"/>
      <c r="J46" s="152"/>
      <c r="K46" s="128"/>
      <c r="L46" s="128"/>
      <c r="M46" s="128"/>
      <c r="N46" s="128"/>
      <c r="O46" s="142"/>
      <c r="P46" s="149"/>
      <c r="Q46" s="142"/>
      <c r="R46" s="147"/>
      <c r="S46" s="152"/>
      <c r="T46" s="128"/>
      <c r="U46" s="128"/>
      <c r="V46" s="128"/>
      <c r="W46" s="128"/>
      <c r="X46" s="142"/>
      <c r="Y46" s="149"/>
      <c r="Z46" s="142"/>
      <c r="AA46" s="147"/>
      <c r="AB46" s="166"/>
      <c r="AC46" s="167"/>
      <c r="AD46" s="167"/>
      <c r="AE46" s="167"/>
      <c r="AF46" s="167"/>
      <c r="AG46" s="168"/>
      <c r="AH46" s="168"/>
      <c r="AI46" s="168"/>
      <c r="AJ46" s="168"/>
      <c r="AO46" s="169"/>
      <c r="AP46" s="169"/>
      <c r="AQ46" s="169"/>
    </row>
    <row r="47" spans="1:43" x14ac:dyDescent="0.25">
      <c r="A47" s="152"/>
      <c r="B47" s="128"/>
      <c r="C47" s="153"/>
      <c r="D47" s="128"/>
      <c r="E47" s="128"/>
      <c r="F47" s="142"/>
      <c r="G47" s="149"/>
      <c r="H47" s="142"/>
      <c r="I47" s="151"/>
      <c r="J47" s="152"/>
      <c r="K47" s="128"/>
      <c r="L47" s="153"/>
      <c r="M47" s="128"/>
      <c r="N47" s="128"/>
      <c r="O47" s="142"/>
      <c r="P47" s="149"/>
      <c r="Q47" s="142"/>
      <c r="R47" s="151"/>
      <c r="S47" s="152"/>
      <c r="T47" s="128"/>
      <c r="U47" s="153"/>
      <c r="V47" s="128"/>
      <c r="W47" s="128"/>
      <c r="X47" s="142"/>
      <c r="Y47" s="149"/>
      <c r="Z47" s="142"/>
      <c r="AA47" s="151"/>
      <c r="AB47" s="166"/>
      <c r="AC47" s="167"/>
      <c r="AD47" s="167"/>
      <c r="AE47" s="167"/>
      <c r="AF47" s="167"/>
      <c r="AG47" s="168"/>
      <c r="AH47" s="168"/>
      <c r="AI47" s="168"/>
      <c r="AJ47" s="168"/>
      <c r="AO47" s="169"/>
      <c r="AP47" s="169"/>
      <c r="AQ47" s="169"/>
    </row>
    <row r="48" spans="1:43" x14ac:dyDescent="0.25">
      <c r="A48" s="152"/>
      <c r="B48" s="128"/>
      <c r="C48" s="153"/>
      <c r="D48" s="128"/>
      <c r="E48" s="128"/>
      <c r="F48" s="142"/>
      <c r="G48" s="149"/>
      <c r="H48" s="142"/>
      <c r="I48" s="147"/>
      <c r="J48" s="152"/>
      <c r="K48" s="128"/>
      <c r="L48" s="153"/>
      <c r="M48" s="128"/>
      <c r="N48" s="128"/>
      <c r="O48" s="142"/>
      <c r="P48" s="149"/>
      <c r="Q48" s="142"/>
      <c r="R48" s="147"/>
      <c r="S48" s="152"/>
      <c r="T48" s="128"/>
      <c r="U48" s="153"/>
      <c r="V48" s="128"/>
      <c r="W48" s="128"/>
      <c r="X48" s="142"/>
      <c r="Y48" s="149"/>
      <c r="Z48" s="142"/>
      <c r="AA48" s="147"/>
      <c r="AB48" s="166"/>
      <c r="AC48" s="167"/>
      <c r="AD48" s="171"/>
      <c r="AE48" s="167"/>
      <c r="AF48" s="167"/>
      <c r="AG48" s="168"/>
      <c r="AH48" s="168"/>
      <c r="AI48" s="168"/>
      <c r="AJ48" s="167"/>
      <c r="AO48" s="169"/>
      <c r="AP48" s="169"/>
      <c r="AQ48" s="169"/>
    </row>
    <row r="49" spans="1:43" x14ac:dyDescent="0.25">
      <c r="A49" s="152"/>
      <c r="B49" s="141"/>
      <c r="C49" s="154"/>
      <c r="D49" s="141"/>
      <c r="E49" s="141"/>
      <c r="F49" s="142"/>
      <c r="G49" s="144"/>
      <c r="H49" s="143"/>
      <c r="I49" s="155"/>
      <c r="J49" s="152"/>
      <c r="K49" s="141"/>
      <c r="L49" s="154"/>
      <c r="M49" s="141"/>
      <c r="N49" s="141"/>
      <c r="O49" s="142"/>
      <c r="P49" s="144"/>
      <c r="Q49" s="143"/>
      <c r="R49" s="155"/>
      <c r="S49" s="152"/>
      <c r="T49" s="141"/>
      <c r="U49" s="154"/>
      <c r="V49" s="141"/>
      <c r="W49" s="141"/>
      <c r="X49" s="142"/>
      <c r="Y49" s="144"/>
      <c r="Z49" s="143"/>
      <c r="AA49" s="155"/>
      <c r="AB49" s="166"/>
      <c r="AC49" s="167"/>
      <c r="AD49" s="171"/>
      <c r="AE49" s="167"/>
      <c r="AF49" s="167"/>
      <c r="AG49" s="168"/>
      <c r="AH49" s="168"/>
      <c r="AI49" s="168"/>
      <c r="AJ49" s="167"/>
      <c r="AO49" s="169"/>
      <c r="AP49" s="169"/>
      <c r="AQ49" s="169"/>
    </row>
    <row r="50" spans="1:43" x14ac:dyDescent="0.25">
      <c r="B50" s="141"/>
      <c r="C50" s="154"/>
      <c r="D50" s="141"/>
      <c r="E50" s="141"/>
      <c r="F50" s="143"/>
      <c r="G50" s="144"/>
      <c r="H50" s="143"/>
      <c r="I50" s="155"/>
      <c r="J50" s="156"/>
      <c r="K50" s="141"/>
      <c r="L50" s="154"/>
      <c r="M50" s="141"/>
      <c r="N50" s="141"/>
      <c r="O50" s="143"/>
      <c r="P50" s="144"/>
      <c r="Q50" s="143"/>
      <c r="R50" s="155"/>
      <c r="S50" s="156"/>
      <c r="T50" s="141"/>
      <c r="U50" s="154"/>
      <c r="V50" s="141"/>
      <c r="W50" s="141"/>
      <c r="X50" s="143"/>
      <c r="Y50" s="144"/>
      <c r="Z50" s="143"/>
      <c r="AA50" s="155"/>
      <c r="AB50" s="166"/>
      <c r="AC50" s="167"/>
      <c r="AD50" s="167"/>
      <c r="AE50" s="167"/>
      <c r="AF50" s="167"/>
      <c r="AG50" s="168"/>
      <c r="AH50" s="168"/>
      <c r="AI50" s="168"/>
      <c r="AJ50" s="167"/>
      <c r="AO50" s="169"/>
      <c r="AP50" s="169"/>
      <c r="AQ50" s="169"/>
    </row>
    <row r="51" spans="1:43" x14ac:dyDescent="0.25">
      <c r="A51" s="156"/>
      <c r="B51" s="141"/>
      <c r="C51" s="154"/>
      <c r="D51" s="141"/>
      <c r="E51" s="141"/>
      <c r="F51" s="143"/>
      <c r="G51" s="144"/>
      <c r="H51" s="143"/>
      <c r="I51" s="155"/>
      <c r="J51" s="156"/>
      <c r="K51" s="141"/>
      <c r="L51" s="154"/>
      <c r="M51" s="141"/>
      <c r="N51" s="141"/>
      <c r="O51" s="143"/>
      <c r="P51" s="144"/>
      <c r="Q51" s="143"/>
      <c r="R51" s="155"/>
      <c r="S51" s="156"/>
      <c r="T51" s="141"/>
      <c r="U51" s="154"/>
      <c r="V51" s="141"/>
      <c r="W51" s="141"/>
      <c r="X51" s="143"/>
      <c r="Y51" s="144"/>
      <c r="Z51" s="143"/>
      <c r="AA51" s="155"/>
      <c r="AB51" s="166"/>
      <c r="AC51" s="167"/>
      <c r="AD51" s="167"/>
      <c r="AE51" s="167"/>
      <c r="AF51" s="167"/>
      <c r="AG51" s="168"/>
      <c r="AH51" s="168"/>
      <c r="AI51" s="168"/>
      <c r="AJ51" s="167"/>
      <c r="AO51" s="169"/>
      <c r="AP51" s="169"/>
      <c r="AQ51" s="169"/>
    </row>
    <row r="52" spans="1:43" x14ac:dyDescent="0.25">
      <c r="A52" s="145"/>
      <c r="B52" s="128"/>
      <c r="C52" s="153"/>
      <c r="D52" s="128"/>
      <c r="E52" s="128"/>
      <c r="F52" s="142"/>
      <c r="G52" s="142"/>
      <c r="H52" s="142"/>
      <c r="I52" s="147"/>
      <c r="J52" s="145"/>
      <c r="K52" s="128"/>
      <c r="L52" s="153"/>
      <c r="M52" s="128"/>
      <c r="N52" s="128"/>
      <c r="O52" s="142"/>
      <c r="P52" s="142"/>
      <c r="Q52" s="142"/>
      <c r="R52" s="147"/>
      <c r="S52" s="145"/>
      <c r="T52" s="128"/>
      <c r="U52" s="153"/>
      <c r="V52" s="128"/>
      <c r="W52" s="128"/>
      <c r="X52" s="142"/>
      <c r="Y52" s="142"/>
      <c r="Z52" s="142"/>
      <c r="AA52" s="147"/>
      <c r="AB52" s="166"/>
      <c r="AC52" s="171"/>
      <c r="AD52" s="171"/>
      <c r="AE52" s="167"/>
      <c r="AF52" s="167"/>
      <c r="AG52" s="168"/>
      <c r="AH52" s="168"/>
      <c r="AI52" s="168"/>
      <c r="AJ52" s="167"/>
      <c r="AO52" s="169"/>
      <c r="AP52" s="169"/>
      <c r="AQ52" s="169"/>
    </row>
    <row r="53" spans="1:43" x14ac:dyDescent="0.25">
      <c r="A53" s="145"/>
      <c r="B53" s="128"/>
      <c r="C53" s="148"/>
      <c r="D53" s="128"/>
      <c r="E53" s="128"/>
      <c r="F53" s="142"/>
      <c r="G53" s="142"/>
      <c r="H53" s="142"/>
      <c r="I53" s="147"/>
      <c r="J53" s="145"/>
      <c r="K53" s="128"/>
      <c r="L53" s="148"/>
      <c r="M53" s="128"/>
      <c r="N53" s="128"/>
      <c r="O53" s="142"/>
      <c r="P53" s="142"/>
      <c r="Q53" s="142"/>
      <c r="R53" s="147"/>
      <c r="S53" s="145"/>
      <c r="T53" s="128"/>
      <c r="U53" s="148"/>
      <c r="V53" s="128"/>
      <c r="W53" s="128"/>
      <c r="X53" s="142"/>
      <c r="Y53" s="142"/>
      <c r="Z53" s="142"/>
      <c r="AA53" s="147"/>
      <c r="AB53" s="166"/>
      <c r="AC53" s="167"/>
      <c r="AD53" s="167"/>
      <c r="AE53" s="167"/>
      <c r="AF53" s="167"/>
      <c r="AG53" s="168"/>
      <c r="AH53" s="168"/>
      <c r="AI53" s="168"/>
      <c r="AJ53" s="167"/>
      <c r="AO53" s="169"/>
      <c r="AP53" s="169"/>
      <c r="AQ53" s="169"/>
    </row>
    <row r="54" spans="1:43" ht="16.5" thickBot="1" x14ac:dyDescent="0.3">
      <c r="A54" s="157"/>
      <c r="B54" s="158"/>
      <c r="C54" s="158"/>
      <c r="D54" s="158"/>
      <c r="E54" s="158"/>
      <c r="F54" s="159"/>
      <c r="G54" s="159"/>
      <c r="H54" s="159"/>
      <c r="I54" s="160"/>
      <c r="J54" s="157"/>
      <c r="K54" s="158"/>
      <c r="L54" s="158"/>
      <c r="M54" s="158"/>
      <c r="N54" s="158"/>
      <c r="O54" s="159"/>
      <c r="P54" s="159"/>
      <c r="Q54" s="159"/>
      <c r="R54" s="160"/>
      <c r="S54" s="157"/>
      <c r="T54" s="158"/>
      <c r="U54" s="158"/>
      <c r="V54" s="158"/>
      <c r="W54" s="158"/>
      <c r="X54" s="159"/>
      <c r="Y54" s="159"/>
      <c r="Z54" s="159"/>
      <c r="AA54" s="160"/>
      <c r="AK54" s="169"/>
      <c r="AL54" s="169"/>
      <c r="AM54" s="169"/>
      <c r="AN54" s="169"/>
      <c r="AO54" s="169"/>
      <c r="AP54" s="169"/>
      <c r="AQ54" s="169"/>
    </row>
    <row r="55" spans="1:43" ht="16.5" thickBot="1" x14ac:dyDescent="0.3">
      <c r="A55" s="498">
        <f>S30+1</f>
        <v>45430</v>
      </c>
      <c r="B55" s="499"/>
      <c r="C55" s="499"/>
      <c r="D55" s="499"/>
      <c r="E55" s="499"/>
      <c r="F55" s="500"/>
      <c r="G55" s="500"/>
      <c r="H55" s="500"/>
      <c r="I55" s="501"/>
      <c r="AK55" s="169"/>
      <c r="AL55" s="169"/>
      <c r="AM55" s="169"/>
      <c r="AN55" s="169"/>
      <c r="AO55" s="169"/>
      <c r="AP55" s="169"/>
      <c r="AQ55" s="169"/>
    </row>
    <row r="56" spans="1:43" ht="16.5" thickBot="1" x14ac:dyDescent="0.3">
      <c r="A56" s="131" t="s">
        <v>2</v>
      </c>
      <c r="B56" s="132" t="s">
        <v>3</v>
      </c>
      <c r="C56" s="132" t="s">
        <v>4</v>
      </c>
      <c r="D56" s="132" t="s">
        <v>5</v>
      </c>
      <c r="E56" s="132" t="s">
        <v>6</v>
      </c>
      <c r="F56" s="133" t="s">
        <v>7</v>
      </c>
      <c r="G56" s="133" t="s">
        <v>325</v>
      </c>
      <c r="H56" s="133" t="s">
        <v>326</v>
      </c>
      <c r="I56" s="134" t="s">
        <v>10</v>
      </c>
      <c r="L56" s="502">
        <f>A3</f>
        <v>45424</v>
      </c>
      <c r="M56" s="173">
        <f t="shared" ref="M56:M61" si="0">COUNTIF($A$5:$A$28,N56)</f>
        <v>5</v>
      </c>
      <c r="N56" s="174" t="s">
        <v>18</v>
      </c>
      <c r="O56" s="505">
        <f>J3</f>
        <v>45425</v>
      </c>
      <c r="P56" s="173">
        <f t="shared" ref="P56:P61" si="1">COUNTIF($J$5:$J$28,Q56)</f>
        <v>0</v>
      </c>
      <c r="Q56" s="174" t="s">
        <v>18</v>
      </c>
      <c r="R56" s="508">
        <f>S3</f>
        <v>45426</v>
      </c>
      <c r="S56" s="173">
        <f t="shared" ref="S56:S61" si="2">COUNTIF($S$5:$S$28,T56)</f>
        <v>0</v>
      </c>
      <c r="T56" s="174" t="s">
        <v>18</v>
      </c>
      <c r="U56" s="511">
        <f>A30</f>
        <v>45427</v>
      </c>
      <c r="V56" s="173">
        <f t="shared" ref="V56:V61" si="3">COUNTIF($A$32:$A$53,W56)</f>
        <v>0</v>
      </c>
      <c r="W56" s="174" t="s">
        <v>18</v>
      </c>
    </row>
    <row r="57" spans="1:43" x14ac:dyDescent="0.25">
      <c r="A57" s="135"/>
      <c r="B57" s="141"/>
      <c r="C57" s="137"/>
      <c r="D57" s="137"/>
      <c r="E57" s="137"/>
      <c r="F57" s="142"/>
      <c r="G57" s="143"/>
      <c r="H57" s="143"/>
      <c r="I57" s="140"/>
      <c r="L57" s="503"/>
      <c r="M57" s="175">
        <f t="shared" si="0"/>
        <v>12</v>
      </c>
      <c r="N57" s="176" t="s">
        <v>19</v>
      </c>
      <c r="O57" s="506"/>
      <c r="P57" s="175">
        <f t="shared" si="1"/>
        <v>0</v>
      </c>
      <c r="Q57" s="176" t="s">
        <v>19</v>
      </c>
      <c r="R57" s="509"/>
      <c r="S57" s="175">
        <f t="shared" si="2"/>
        <v>0</v>
      </c>
      <c r="T57" s="176" t="s">
        <v>19</v>
      </c>
      <c r="U57" s="512"/>
      <c r="V57" s="175">
        <f t="shared" si="3"/>
        <v>0</v>
      </c>
      <c r="W57" s="176" t="s">
        <v>19</v>
      </c>
    </row>
    <row r="58" spans="1:43" x14ac:dyDescent="0.25">
      <c r="A58" s="145"/>
      <c r="B58" s="128"/>
      <c r="C58" s="128"/>
      <c r="D58" s="128"/>
      <c r="E58" s="128"/>
      <c r="F58" s="142"/>
      <c r="G58" s="142"/>
      <c r="H58" s="142"/>
      <c r="I58" s="147"/>
      <c r="L58" s="503"/>
      <c r="M58" s="175">
        <f t="shared" si="0"/>
        <v>2</v>
      </c>
      <c r="N58" s="176" t="s">
        <v>20</v>
      </c>
      <c r="O58" s="506"/>
      <c r="P58" s="175">
        <f t="shared" si="1"/>
        <v>0</v>
      </c>
      <c r="Q58" s="176" t="s">
        <v>20</v>
      </c>
      <c r="R58" s="509"/>
      <c r="S58" s="175">
        <f t="shared" si="2"/>
        <v>0</v>
      </c>
      <c r="T58" s="176" t="s">
        <v>20</v>
      </c>
      <c r="U58" s="512"/>
      <c r="V58" s="175">
        <f t="shared" si="3"/>
        <v>0</v>
      </c>
      <c r="W58" s="176" t="s">
        <v>20</v>
      </c>
    </row>
    <row r="59" spans="1:43" x14ac:dyDescent="0.25">
      <c r="A59" s="145"/>
      <c r="B59" s="128"/>
      <c r="C59" s="128"/>
      <c r="D59" s="128"/>
      <c r="E59" s="128"/>
      <c r="F59" s="142"/>
      <c r="G59" s="142"/>
      <c r="H59" s="142"/>
      <c r="I59" s="147"/>
      <c r="L59" s="503"/>
      <c r="M59" s="175">
        <f t="shared" si="0"/>
        <v>0</v>
      </c>
      <c r="N59" s="176" t="s">
        <v>21</v>
      </c>
      <c r="O59" s="506"/>
      <c r="P59" s="175">
        <f t="shared" si="1"/>
        <v>0</v>
      </c>
      <c r="Q59" s="176" t="s">
        <v>21</v>
      </c>
      <c r="R59" s="509"/>
      <c r="S59" s="175">
        <f t="shared" si="2"/>
        <v>0</v>
      </c>
      <c r="T59" s="176" t="s">
        <v>21</v>
      </c>
      <c r="U59" s="512"/>
      <c r="V59" s="175">
        <f t="shared" si="3"/>
        <v>0</v>
      </c>
      <c r="W59" s="176" t="s">
        <v>21</v>
      </c>
    </row>
    <row r="60" spans="1:43" x14ac:dyDescent="0.25">
      <c r="A60" s="145"/>
      <c r="B60" s="128"/>
      <c r="C60" s="128"/>
      <c r="D60" s="128"/>
      <c r="E60" s="128"/>
      <c r="F60" s="142"/>
      <c r="G60" s="149"/>
      <c r="H60" s="142"/>
      <c r="I60" s="147"/>
      <c r="L60" s="503"/>
      <c r="M60" s="175">
        <f t="shared" si="0"/>
        <v>0</v>
      </c>
      <c r="N60" s="176" t="s">
        <v>22</v>
      </c>
      <c r="O60" s="506"/>
      <c r="P60" s="175">
        <f t="shared" si="1"/>
        <v>0</v>
      </c>
      <c r="Q60" s="176" t="s">
        <v>22</v>
      </c>
      <c r="R60" s="509"/>
      <c r="S60" s="175">
        <f t="shared" si="2"/>
        <v>0</v>
      </c>
      <c r="T60" s="176" t="s">
        <v>22</v>
      </c>
      <c r="U60" s="512"/>
      <c r="V60" s="175">
        <f t="shared" si="3"/>
        <v>0</v>
      </c>
      <c r="W60" s="176" t="s">
        <v>22</v>
      </c>
    </row>
    <row r="61" spans="1:43" x14ac:dyDescent="0.25">
      <c r="A61" s="145"/>
      <c r="B61" s="128"/>
      <c r="C61" s="128"/>
      <c r="D61" s="128"/>
      <c r="E61" s="128"/>
      <c r="F61" s="142"/>
      <c r="G61" s="149"/>
      <c r="H61" s="142"/>
      <c r="I61" s="147"/>
      <c r="L61" s="503"/>
      <c r="M61" s="175">
        <f t="shared" si="0"/>
        <v>0</v>
      </c>
      <c r="N61" s="176" t="s">
        <v>23</v>
      </c>
      <c r="O61" s="506"/>
      <c r="P61" s="175">
        <f t="shared" si="1"/>
        <v>0</v>
      </c>
      <c r="Q61" s="176" t="s">
        <v>23</v>
      </c>
      <c r="R61" s="509"/>
      <c r="S61" s="175">
        <f t="shared" si="2"/>
        <v>0</v>
      </c>
      <c r="T61" s="176" t="s">
        <v>23</v>
      </c>
      <c r="U61" s="512"/>
      <c r="V61" s="175">
        <f t="shared" si="3"/>
        <v>0</v>
      </c>
      <c r="W61" s="176" t="s">
        <v>23</v>
      </c>
    </row>
    <row r="62" spans="1:43" ht="16.5" thickBot="1" x14ac:dyDescent="0.3">
      <c r="A62" s="145"/>
      <c r="B62" s="128"/>
      <c r="C62" s="128"/>
      <c r="D62" s="128"/>
      <c r="E62" s="128"/>
      <c r="F62" s="142"/>
      <c r="G62" s="149"/>
      <c r="H62" s="142"/>
      <c r="I62" s="147"/>
      <c r="L62" s="504"/>
      <c r="M62" s="177">
        <f>SUM(M56:M61)</f>
        <v>19</v>
      </c>
      <c r="N62" s="178" t="s">
        <v>24</v>
      </c>
      <c r="O62" s="507"/>
      <c r="P62" s="177">
        <f>SUM(P56:P61)</f>
        <v>0</v>
      </c>
      <c r="Q62" s="178" t="s">
        <v>24</v>
      </c>
      <c r="R62" s="510"/>
      <c r="S62" s="177">
        <f>SUM(S56:S61)</f>
        <v>0</v>
      </c>
      <c r="T62" s="178" t="s">
        <v>24</v>
      </c>
      <c r="U62" s="513"/>
      <c r="V62" s="177">
        <f>SUM(V56:V61)</f>
        <v>0</v>
      </c>
      <c r="W62" s="178" t="s">
        <v>24</v>
      </c>
    </row>
    <row r="63" spans="1:43" ht="16.5" thickBot="1" x14ac:dyDescent="0.3">
      <c r="A63" s="145"/>
      <c r="B63" s="128"/>
      <c r="C63" s="128"/>
      <c r="D63" s="128"/>
      <c r="E63" s="128"/>
      <c r="F63" s="142"/>
      <c r="G63" s="149"/>
      <c r="H63" s="142"/>
      <c r="I63" s="147"/>
    </row>
    <row r="64" spans="1:43" x14ac:dyDescent="0.25">
      <c r="A64" s="145"/>
      <c r="B64" s="128"/>
      <c r="C64" s="128"/>
      <c r="D64" s="128"/>
      <c r="E64" s="128"/>
      <c r="F64" s="142"/>
      <c r="G64" s="149"/>
      <c r="H64" s="142"/>
      <c r="I64" s="147"/>
      <c r="L64" s="514">
        <f>J30</f>
        <v>45428</v>
      </c>
      <c r="M64" s="173">
        <f t="shared" ref="M64:M69" si="4">COUNTIF($J$32:$J$53,N64)</f>
        <v>0</v>
      </c>
      <c r="N64" s="174" t="s">
        <v>18</v>
      </c>
      <c r="O64" s="517">
        <f>S30</f>
        <v>45429</v>
      </c>
      <c r="P64" s="173">
        <f t="shared" ref="P64:P69" si="5">COUNTIF($S$32:$S$53,Q64)</f>
        <v>0</v>
      </c>
      <c r="Q64" s="174" t="s">
        <v>18</v>
      </c>
      <c r="R64" s="520">
        <f>AB30</f>
        <v>0</v>
      </c>
      <c r="S64" s="173">
        <f t="shared" ref="S64:S69" si="6">COUNTIF($A$57:$A$78,T64)</f>
        <v>0</v>
      </c>
      <c r="T64" s="174" t="s">
        <v>18</v>
      </c>
      <c r="U64" s="523" t="str">
        <f>C1</f>
        <v>WW15</v>
      </c>
      <c r="V64" s="173">
        <f>SUM(M56,P56,S56,V56,S64,P64,M64)</f>
        <v>5</v>
      </c>
      <c r="W64" s="174" t="s">
        <v>18</v>
      </c>
    </row>
    <row r="65" spans="1:23" x14ac:dyDescent="0.25">
      <c r="A65" s="145"/>
      <c r="B65" s="128"/>
      <c r="C65" s="128"/>
      <c r="D65" s="128"/>
      <c r="E65" s="128"/>
      <c r="F65" s="142"/>
      <c r="G65" s="149"/>
      <c r="H65" s="142"/>
      <c r="I65" s="147"/>
      <c r="L65" s="515"/>
      <c r="M65" s="175">
        <f t="shared" si="4"/>
        <v>0</v>
      </c>
      <c r="N65" s="176" t="s">
        <v>19</v>
      </c>
      <c r="O65" s="518"/>
      <c r="P65" s="175">
        <f t="shared" si="5"/>
        <v>0</v>
      </c>
      <c r="Q65" s="176" t="s">
        <v>19</v>
      </c>
      <c r="R65" s="521"/>
      <c r="S65" s="175">
        <f t="shared" si="6"/>
        <v>0</v>
      </c>
      <c r="T65" s="176" t="s">
        <v>19</v>
      </c>
      <c r="U65" s="524"/>
      <c r="V65" s="175">
        <f>SUM(M57,P57,S57,V57,M65,P65,S65)</f>
        <v>12</v>
      </c>
      <c r="W65" s="176" t="s">
        <v>19</v>
      </c>
    </row>
    <row r="66" spans="1:23" x14ac:dyDescent="0.25">
      <c r="A66" s="145"/>
      <c r="B66" s="128"/>
      <c r="C66" s="148"/>
      <c r="D66" s="128"/>
      <c r="E66" s="128"/>
      <c r="F66" s="142"/>
      <c r="G66" s="149"/>
      <c r="H66" s="142"/>
      <c r="I66" s="147"/>
      <c r="L66" s="515"/>
      <c r="M66" s="175">
        <f t="shared" si="4"/>
        <v>0</v>
      </c>
      <c r="N66" s="176" t="s">
        <v>20</v>
      </c>
      <c r="O66" s="518"/>
      <c r="P66" s="175">
        <f t="shared" si="5"/>
        <v>0</v>
      </c>
      <c r="Q66" s="176" t="s">
        <v>20</v>
      </c>
      <c r="R66" s="521"/>
      <c r="S66" s="175">
        <f t="shared" si="6"/>
        <v>0</v>
      </c>
      <c r="T66" s="176" t="s">
        <v>20</v>
      </c>
      <c r="U66" s="524"/>
      <c r="V66" s="175">
        <f>SUM(M58,P58,S58,V58,M66,P66,S66)</f>
        <v>2</v>
      </c>
      <c r="W66" s="176" t="s">
        <v>20</v>
      </c>
    </row>
    <row r="67" spans="1:23" x14ac:dyDescent="0.25">
      <c r="A67" s="145"/>
      <c r="B67" s="128"/>
      <c r="C67" s="128"/>
      <c r="D67" s="128"/>
      <c r="E67" s="128"/>
      <c r="F67" s="142"/>
      <c r="G67" s="149"/>
      <c r="H67" s="142"/>
      <c r="I67" s="147"/>
      <c r="L67" s="515"/>
      <c r="M67" s="175">
        <f t="shared" si="4"/>
        <v>0</v>
      </c>
      <c r="N67" s="176" t="s">
        <v>21</v>
      </c>
      <c r="O67" s="518"/>
      <c r="P67" s="175">
        <f t="shared" si="5"/>
        <v>0</v>
      </c>
      <c r="Q67" s="176" t="s">
        <v>21</v>
      </c>
      <c r="R67" s="521"/>
      <c r="S67" s="175">
        <f t="shared" si="6"/>
        <v>0</v>
      </c>
      <c r="T67" s="176" t="s">
        <v>21</v>
      </c>
      <c r="U67" s="524"/>
      <c r="V67" s="175">
        <f>SUM(M59,P59,S59,V59,M67,P67,S67)</f>
        <v>0</v>
      </c>
      <c r="W67" s="176" t="s">
        <v>21</v>
      </c>
    </row>
    <row r="68" spans="1:23" x14ac:dyDescent="0.25">
      <c r="A68" s="145"/>
      <c r="B68" s="128"/>
      <c r="C68" s="128"/>
      <c r="D68" s="128"/>
      <c r="E68" s="128"/>
      <c r="F68" s="142"/>
      <c r="G68" s="149"/>
      <c r="H68" s="142"/>
      <c r="I68" s="147"/>
      <c r="L68" s="515"/>
      <c r="M68" s="175">
        <f t="shared" si="4"/>
        <v>0</v>
      </c>
      <c r="N68" s="176" t="s">
        <v>22</v>
      </c>
      <c r="O68" s="518"/>
      <c r="P68" s="175">
        <f t="shared" si="5"/>
        <v>0</v>
      </c>
      <c r="Q68" s="176" t="s">
        <v>22</v>
      </c>
      <c r="R68" s="521"/>
      <c r="S68" s="175">
        <f t="shared" si="6"/>
        <v>0</v>
      </c>
      <c r="T68" s="176" t="s">
        <v>22</v>
      </c>
      <c r="U68" s="524"/>
      <c r="V68" s="175">
        <f>SUM(M60,P60,S60,V60,M68,P68,S68)</f>
        <v>0</v>
      </c>
      <c r="W68" s="176" t="s">
        <v>22</v>
      </c>
    </row>
    <row r="69" spans="1:23" x14ac:dyDescent="0.25">
      <c r="A69" s="145"/>
      <c r="B69" s="128"/>
      <c r="C69" s="128"/>
      <c r="D69" s="128"/>
      <c r="E69" s="128"/>
      <c r="F69" s="142"/>
      <c r="G69" s="149"/>
      <c r="H69" s="142"/>
      <c r="I69" s="147"/>
      <c r="L69" s="515"/>
      <c r="M69" s="175">
        <f t="shared" si="4"/>
        <v>0</v>
      </c>
      <c r="N69" s="176" t="s">
        <v>23</v>
      </c>
      <c r="O69" s="518"/>
      <c r="P69" s="175">
        <f t="shared" si="5"/>
        <v>0</v>
      </c>
      <c r="Q69" s="176" t="s">
        <v>23</v>
      </c>
      <c r="R69" s="521"/>
      <c r="S69" s="175">
        <f t="shared" si="6"/>
        <v>0</v>
      </c>
      <c r="T69" s="176" t="s">
        <v>23</v>
      </c>
      <c r="U69" s="524"/>
      <c r="V69" s="175">
        <f>SUM(M61,P61,S61,V61,M69,P69,S69)</f>
        <v>0</v>
      </c>
      <c r="W69" s="176" t="s">
        <v>23</v>
      </c>
    </row>
    <row r="70" spans="1:23" ht="16.5" thickBot="1" x14ac:dyDescent="0.3">
      <c r="A70" s="145"/>
      <c r="B70" s="128"/>
      <c r="C70" s="148"/>
      <c r="D70" s="128"/>
      <c r="E70" s="128"/>
      <c r="F70" s="142"/>
      <c r="G70" s="149"/>
      <c r="H70" s="142"/>
      <c r="I70" s="151"/>
      <c r="L70" s="516"/>
      <c r="M70" s="177">
        <f>SUM(M64:M69)</f>
        <v>0</v>
      </c>
      <c r="N70" s="178" t="s">
        <v>24</v>
      </c>
      <c r="O70" s="519"/>
      <c r="P70" s="177">
        <f>SUM(P64:P69)</f>
        <v>0</v>
      </c>
      <c r="Q70" s="178" t="s">
        <v>24</v>
      </c>
      <c r="R70" s="522"/>
      <c r="S70" s="177">
        <f>SUM(S64:S69)</f>
        <v>0</v>
      </c>
      <c r="T70" s="178" t="s">
        <v>24</v>
      </c>
      <c r="U70" s="525"/>
      <c r="V70" s="177">
        <f>SUM(V64:V69)</f>
        <v>19</v>
      </c>
      <c r="W70" s="178" t="s">
        <v>24</v>
      </c>
    </row>
    <row r="71" spans="1:23" x14ac:dyDescent="0.25">
      <c r="A71" s="152"/>
      <c r="B71" s="128"/>
      <c r="C71" s="128"/>
      <c r="D71" s="128"/>
      <c r="E71" s="128"/>
      <c r="F71" s="142"/>
      <c r="G71" s="149"/>
      <c r="H71" s="142"/>
      <c r="I71" s="147"/>
    </row>
    <row r="72" spans="1:23" x14ac:dyDescent="0.25">
      <c r="A72" s="152"/>
      <c r="B72" s="128"/>
      <c r="C72" s="153"/>
      <c r="D72" s="128"/>
      <c r="E72" s="128"/>
      <c r="F72" s="142"/>
      <c r="G72" s="149"/>
      <c r="H72" s="142"/>
      <c r="I72" s="151"/>
    </row>
    <row r="73" spans="1:23" x14ac:dyDescent="0.25">
      <c r="A73" s="152"/>
      <c r="B73" s="128"/>
      <c r="C73" s="153"/>
      <c r="D73" s="128"/>
      <c r="E73" s="128"/>
      <c r="F73" s="142"/>
      <c r="G73" s="149"/>
      <c r="H73" s="142"/>
      <c r="I73" s="147"/>
    </row>
    <row r="74" spans="1:23" x14ac:dyDescent="0.25">
      <c r="A74" s="152"/>
      <c r="B74" s="141"/>
      <c r="C74" s="154"/>
      <c r="D74" s="141"/>
      <c r="E74" s="141"/>
      <c r="F74" s="142"/>
      <c r="G74" s="144"/>
      <c r="H74" s="143"/>
      <c r="I74" s="155"/>
      <c r="L74" s="129" t="s">
        <v>379</v>
      </c>
      <c r="M74" s="129">
        <f>MIN($K$5:$K$21,$B$5:$B$21,$T$5:$T$21,$B$32:$B$49,$K$32:$K$49,$T$32:$T$49,$B$57:$B$74)</f>
        <v>0</v>
      </c>
    </row>
    <row r="75" spans="1:23" x14ac:dyDescent="0.25">
      <c r="A75" s="156"/>
      <c r="B75" s="141"/>
      <c r="C75" s="154"/>
      <c r="D75" s="141"/>
      <c r="E75" s="141"/>
      <c r="F75" s="143"/>
      <c r="G75" s="144"/>
      <c r="H75" s="143"/>
      <c r="I75" s="155"/>
      <c r="L75" s="129" t="s">
        <v>380</v>
      </c>
      <c r="M75" s="129">
        <f>MAX($K$5:$K$21,$B$5:$B$21,$T$5:$T$21,$B$32:$B$49,$K$32:$K$49,$T$32:$T$49,$B$57:$B$74)</f>
        <v>0</v>
      </c>
    </row>
    <row r="76" spans="1:23" x14ac:dyDescent="0.25">
      <c r="A76" s="156"/>
      <c r="B76" s="141"/>
      <c r="C76" s="154"/>
      <c r="D76" s="141"/>
      <c r="E76" s="141"/>
      <c r="F76" s="143"/>
      <c r="G76" s="144"/>
      <c r="H76" s="143"/>
      <c r="I76" s="155"/>
    </row>
    <row r="77" spans="1:23" x14ac:dyDescent="0.25">
      <c r="A77" s="145"/>
      <c r="B77" s="128"/>
      <c r="C77" s="153"/>
      <c r="D77" s="128"/>
      <c r="E77" s="128"/>
      <c r="F77" s="142"/>
      <c r="G77" s="142"/>
      <c r="H77" s="142"/>
      <c r="I77" s="147"/>
    </row>
    <row r="78" spans="1:23" x14ac:dyDescent="0.25">
      <c r="A78" s="145"/>
      <c r="B78" s="128"/>
      <c r="C78" s="148"/>
      <c r="D78" s="128"/>
      <c r="E78" s="128"/>
      <c r="F78" s="142"/>
      <c r="G78" s="142"/>
      <c r="H78" s="142"/>
      <c r="I78" s="147"/>
    </row>
    <row r="79" spans="1:23" ht="16.5" thickBot="1" x14ac:dyDescent="0.3">
      <c r="A79" s="157"/>
      <c r="B79" s="158"/>
      <c r="C79" s="158"/>
      <c r="D79" s="158"/>
      <c r="E79" s="158"/>
      <c r="F79" s="159"/>
      <c r="G79" s="159"/>
      <c r="H79" s="159"/>
      <c r="I79" s="160"/>
    </row>
    <row r="80" spans="1:23" ht="16.5" thickBot="1" x14ac:dyDescent="0.3"/>
    <row r="81" spans="1:47" ht="16.5" thickBot="1" x14ac:dyDescent="0.3">
      <c r="A81" s="179" t="s">
        <v>25</v>
      </c>
      <c r="B81" s="180" t="s">
        <v>18</v>
      </c>
      <c r="C81" s="181" t="s">
        <v>19</v>
      </c>
      <c r="D81" s="182" t="s">
        <v>20</v>
      </c>
      <c r="E81" s="183" t="s">
        <v>21</v>
      </c>
      <c r="F81" s="184" t="s">
        <v>22</v>
      </c>
      <c r="G81" s="185" t="s">
        <v>23</v>
      </c>
      <c r="H81" s="186" t="s">
        <v>24</v>
      </c>
      <c r="J81" s="186" t="s">
        <v>26</v>
      </c>
    </row>
    <row r="82" spans="1:47" x14ac:dyDescent="0.25">
      <c r="A82" s="187" t="s">
        <v>27</v>
      </c>
      <c r="B82" s="188">
        <f t="shared" ref="B82:G82" si="7">COUNTIF($A$5:$A$9,B81)</f>
        <v>0</v>
      </c>
      <c r="C82" s="188">
        <f t="shared" si="7"/>
        <v>5</v>
      </c>
      <c r="D82" s="188">
        <f t="shared" si="7"/>
        <v>0</v>
      </c>
      <c r="E82" s="188">
        <f t="shared" si="7"/>
        <v>0</v>
      </c>
      <c r="F82" s="188">
        <f t="shared" si="7"/>
        <v>0</v>
      </c>
      <c r="G82" s="188">
        <f t="shared" si="7"/>
        <v>0</v>
      </c>
      <c r="H82" s="189">
        <f t="shared" ref="H82:H88" si="8">SUM(B82:G82)</f>
        <v>5</v>
      </c>
      <c r="J82" s="189">
        <f>SUM(C82:G82)</f>
        <v>5</v>
      </c>
    </row>
    <row r="83" spans="1:47" x14ac:dyDescent="0.25">
      <c r="A83" s="190" t="s">
        <v>28</v>
      </c>
      <c r="B83" s="188">
        <f t="shared" ref="B83:G83" si="9">COUNTIF($J$5:$J$28,B81)</f>
        <v>0</v>
      </c>
      <c r="C83" s="188">
        <f t="shared" si="9"/>
        <v>0</v>
      </c>
      <c r="D83" s="188">
        <f t="shared" si="9"/>
        <v>0</v>
      </c>
      <c r="E83" s="188">
        <f t="shared" si="9"/>
        <v>0</v>
      </c>
      <c r="F83" s="188">
        <f t="shared" si="9"/>
        <v>0</v>
      </c>
      <c r="G83" s="188">
        <f t="shared" si="9"/>
        <v>0</v>
      </c>
      <c r="H83" s="189">
        <f t="shared" si="8"/>
        <v>0</v>
      </c>
      <c r="J83" s="189">
        <f t="shared" ref="J83:J88" si="10">SUM(C83:G83)</f>
        <v>0</v>
      </c>
    </row>
    <row r="84" spans="1:47" x14ac:dyDescent="0.25">
      <c r="A84" s="191" t="s">
        <v>29</v>
      </c>
      <c r="B84" s="188">
        <f t="shared" ref="B84:G84" si="11">COUNTIF($S$5:$S$28,B81)</f>
        <v>0</v>
      </c>
      <c r="C84" s="188">
        <f t="shared" si="11"/>
        <v>0</v>
      </c>
      <c r="D84" s="188">
        <f t="shared" si="11"/>
        <v>0</v>
      </c>
      <c r="E84" s="188">
        <f t="shared" si="11"/>
        <v>0</v>
      </c>
      <c r="F84" s="188">
        <f t="shared" si="11"/>
        <v>0</v>
      </c>
      <c r="G84" s="188">
        <f t="shared" si="11"/>
        <v>0</v>
      </c>
      <c r="H84" s="189">
        <f t="shared" si="8"/>
        <v>0</v>
      </c>
      <c r="J84" s="189">
        <f t="shared" si="10"/>
        <v>0</v>
      </c>
    </row>
    <row r="85" spans="1:47" x14ac:dyDescent="0.25">
      <c r="A85" s="192" t="s">
        <v>30</v>
      </c>
      <c r="B85" s="188">
        <f t="shared" ref="B85:G85" si="12">COUNTIF($A$32:$A$53,B$81)</f>
        <v>0</v>
      </c>
      <c r="C85" s="188">
        <f t="shared" si="12"/>
        <v>0</v>
      </c>
      <c r="D85" s="188">
        <f t="shared" si="12"/>
        <v>0</v>
      </c>
      <c r="E85" s="188">
        <f t="shared" si="12"/>
        <v>0</v>
      </c>
      <c r="F85" s="188">
        <f t="shared" si="12"/>
        <v>0</v>
      </c>
      <c r="G85" s="188">
        <f t="shared" si="12"/>
        <v>0</v>
      </c>
      <c r="H85" s="189">
        <f t="shared" si="8"/>
        <v>0</v>
      </c>
      <c r="J85" s="189">
        <f t="shared" si="10"/>
        <v>0</v>
      </c>
    </row>
    <row r="86" spans="1:47" x14ac:dyDescent="0.25">
      <c r="A86" s="193" t="s">
        <v>31</v>
      </c>
      <c r="B86" s="188">
        <f t="shared" ref="B86:G86" si="13">COUNTIF($J$32:$J$53,B$81)</f>
        <v>0</v>
      </c>
      <c r="C86" s="188">
        <f t="shared" si="13"/>
        <v>0</v>
      </c>
      <c r="D86" s="188">
        <f t="shared" si="13"/>
        <v>0</v>
      </c>
      <c r="E86" s="188">
        <f t="shared" si="13"/>
        <v>0</v>
      </c>
      <c r="F86" s="188">
        <f t="shared" si="13"/>
        <v>0</v>
      </c>
      <c r="G86" s="188">
        <f t="shared" si="13"/>
        <v>0</v>
      </c>
      <c r="H86" s="189">
        <f t="shared" si="8"/>
        <v>0</v>
      </c>
      <c r="J86" s="189">
        <f t="shared" si="10"/>
        <v>0</v>
      </c>
    </row>
    <row r="87" spans="1:47" x14ac:dyDescent="0.25">
      <c r="A87" s="194" t="s">
        <v>32</v>
      </c>
      <c r="B87" s="188">
        <f t="shared" ref="B87:G87" si="14">COUNTIF($S$32:$S$53,B$81)</f>
        <v>0</v>
      </c>
      <c r="C87" s="188">
        <f t="shared" si="14"/>
        <v>0</v>
      </c>
      <c r="D87" s="188">
        <f t="shared" si="14"/>
        <v>0</v>
      </c>
      <c r="E87" s="188">
        <f t="shared" si="14"/>
        <v>0</v>
      </c>
      <c r="F87" s="188">
        <f t="shared" si="14"/>
        <v>0</v>
      </c>
      <c r="G87" s="188">
        <f t="shared" si="14"/>
        <v>0</v>
      </c>
      <c r="H87" s="189">
        <f t="shared" si="8"/>
        <v>0</v>
      </c>
      <c r="J87" s="189">
        <f t="shared" si="10"/>
        <v>0</v>
      </c>
    </row>
    <row r="88" spans="1:47" ht="16.5" thickBot="1" x14ac:dyDescent="0.3">
      <c r="A88" s="195" t="s">
        <v>33</v>
      </c>
      <c r="B88" s="188">
        <f t="shared" ref="B88:G88" si="15">COUNTIF($A$12:$A$28,B$81)</f>
        <v>5</v>
      </c>
      <c r="C88" s="188">
        <f t="shared" si="15"/>
        <v>5</v>
      </c>
      <c r="D88" s="188">
        <f t="shared" si="15"/>
        <v>2</v>
      </c>
      <c r="E88" s="188">
        <f t="shared" si="15"/>
        <v>0</v>
      </c>
      <c r="F88" s="188">
        <f t="shared" si="15"/>
        <v>0</v>
      </c>
      <c r="G88" s="188">
        <f t="shared" si="15"/>
        <v>0</v>
      </c>
      <c r="H88" s="189">
        <f t="shared" si="8"/>
        <v>12</v>
      </c>
      <c r="J88" s="189">
        <f t="shared" si="10"/>
        <v>7</v>
      </c>
    </row>
    <row r="89" spans="1:47" ht="16.5" thickBot="1" x14ac:dyDescent="0.3">
      <c r="A89" s="186" t="s">
        <v>24</v>
      </c>
      <c r="B89" s="196">
        <f>SUM(B82:B88)</f>
        <v>5</v>
      </c>
      <c r="C89" s="196">
        <f t="shared" ref="C89:E89" si="16">SUM(C82:C88)</f>
        <v>10</v>
      </c>
      <c r="D89" s="196">
        <f t="shared" si="16"/>
        <v>2</v>
      </c>
      <c r="E89" s="196">
        <f t="shared" si="16"/>
        <v>0</v>
      </c>
      <c r="F89" s="196">
        <f>SUM(F82:F88)</f>
        <v>0</v>
      </c>
      <c r="G89" s="196">
        <f>SUM(G82:G88)</f>
        <v>0</v>
      </c>
      <c r="H89" s="179">
        <f>SUM(H82:H88)</f>
        <v>17</v>
      </c>
      <c r="J89" s="179">
        <f>SUM(J82:J88)</f>
        <v>12</v>
      </c>
    </row>
    <row r="90" spans="1:47" x14ac:dyDescent="0.25">
      <c r="A90" s="130"/>
    </row>
    <row r="91" spans="1:47" x14ac:dyDescent="0.25">
      <c r="A91" s="130"/>
    </row>
    <row r="92" spans="1:47" x14ac:dyDescent="0.25">
      <c r="A92" s="129" t="s">
        <v>34</v>
      </c>
      <c r="B92" s="129" t="s">
        <v>35</v>
      </c>
      <c r="C92" s="129" t="s">
        <v>36</v>
      </c>
      <c r="D92" s="129" t="s">
        <v>37</v>
      </c>
      <c r="E92" s="129" t="s">
        <v>38</v>
      </c>
      <c r="F92" s="129" t="s">
        <v>39</v>
      </c>
      <c r="G92" s="129" t="s">
        <v>40</v>
      </c>
      <c r="I92" s="129" t="s">
        <v>34</v>
      </c>
      <c r="J92" s="129" t="s">
        <v>35</v>
      </c>
      <c r="K92" s="129" t="s">
        <v>36</v>
      </c>
      <c r="L92" s="129" t="s">
        <v>37</v>
      </c>
      <c r="M92" s="129" t="s">
        <v>38</v>
      </c>
      <c r="N92" s="129" t="s">
        <v>39</v>
      </c>
      <c r="O92" s="129" t="s">
        <v>40</v>
      </c>
      <c r="Q92" s="129" t="s">
        <v>34</v>
      </c>
      <c r="R92" s="129" t="s">
        <v>35</v>
      </c>
      <c r="S92" s="129" t="s">
        <v>36</v>
      </c>
      <c r="T92" s="129" t="s">
        <v>37</v>
      </c>
      <c r="U92" s="129" t="s">
        <v>38</v>
      </c>
      <c r="V92" s="129" t="s">
        <v>39</v>
      </c>
      <c r="W92" s="129" t="s">
        <v>40</v>
      </c>
      <c r="Y92" s="129" t="s">
        <v>34</v>
      </c>
      <c r="Z92" s="129" t="s">
        <v>35</v>
      </c>
      <c r="AA92" s="129" t="s">
        <v>36</v>
      </c>
      <c r="AB92" s="129" t="s">
        <v>37</v>
      </c>
      <c r="AC92" s="129" t="s">
        <v>38</v>
      </c>
      <c r="AD92" s="129" t="s">
        <v>39</v>
      </c>
      <c r="AE92" s="129" t="s">
        <v>40</v>
      </c>
      <c r="AG92" s="129" t="s">
        <v>34</v>
      </c>
      <c r="AH92" s="129" t="s">
        <v>35</v>
      </c>
      <c r="AI92" s="129" t="s">
        <v>36</v>
      </c>
      <c r="AJ92" s="129" t="s">
        <v>37</v>
      </c>
      <c r="AK92" s="129" t="s">
        <v>38</v>
      </c>
      <c r="AL92" s="129" t="s">
        <v>39</v>
      </c>
      <c r="AM92" s="129" t="s">
        <v>40</v>
      </c>
      <c r="AO92" s="129" t="s">
        <v>34</v>
      </c>
      <c r="AP92" s="129" t="s">
        <v>35</v>
      </c>
      <c r="AQ92" s="129" t="s">
        <v>36</v>
      </c>
      <c r="AR92" s="129" t="s">
        <v>37</v>
      </c>
      <c r="AS92" s="129" t="s">
        <v>38</v>
      </c>
      <c r="AT92" s="129" t="s">
        <v>39</v>
      </c>
      <c r="AU92" s="129" t="s">
        <v>40</v>
      </c>
    </row>
    <row r="93" spans="1:47" x14ac:dyDescent="0.25">
      <c r="A93" s="197" t="str">
        <f t="shared" ref="A93:B97" si="17">IF(B5="","",B5)</f>
        <v/>
      </c>
      <c r="B93" s="197" t="str">
        <f t="shared" si="17"/>
        <v/>
      </c>
      <c r="C93" s="198" t="str">
        <f>IF(B5="","",$A$3)</f>
        <v/>
      </c>
      <c r="D93" s="197" t="str">
        <f>IF(A5="","",A5)</f>
        <v>SLC</v>
      </c>
      <c r="E93" s="197" t="str">
        <f>IF(E5="","",E5)</f>
        <v/>
      </c>
      <c r="F93" s="197" t="str">
        <f>IF(D5="","",D5)</f>
        <v/>
      </c>
      <c r="G93" s="199" t="str">
        <f>IF(G5="","",G5)</f>
        <v/>
      </c>
      <c r="H93" s="200">
        <v>1</v>
      </c>
      <c r="I93" s="197" t="str">
        <f t="shared" ref="I93:I109" si="18">IF(K5="","",K5)</f>
        <v/>
      </c>
      <c r="J93" s="197" t="str">
        <f t="shared" ref="J93:J109" si="19">IF(L5="","",L5)</f>
        <v/>
      </c>
      <c r="K93" s="198" t="str">
        <f t="shared" ref="K93:K109" si="20">IF(K5="","",$J$3)</f>
        <v/>
      </c>
      <c r="L93" s="197" t="str">
        <f t="shared" ref="L93:L109" si="21">IF(J5="","",J5)</f>
        <v/>
      </c>
      <c r="M93" s="197" t="str">
        <f t="shared" ref="M93:M109" si="22">IF(N5="","",N5)</f>
        <v/>
      </c>
      <c r="N93" s="197" t="str">
        <f t="shared" ref="N93:N109" si="23">IF(M5="","",M5)</f>
        <v/>
      </c>
      <c r="O93" s="197" t="str">
        <f t="shared" ref="O93:O109" si="24">IF(P5="","",P5)</f>
        <v/>
      </c>
      <c r="P93" s="200"/>
      <c r="Q93" s="197" t="str">
        <f t="shared" ref="Q93:Q109" si="25">IF(T5="","",T5)</f>
        <v/>
      </c>
      <c r="R93" s="197" t="str">
        <f t="shared" ref="R93:R109" si="26">IF(U5="","",U5)</f>
        <v/>
      </c>
      <c r="S93" s="198" t="str">
        <f t="shared" ref="S93:S109" si="27">IF(T5="","",$S$3)</f>
        <v/>
      </c>
      <c r="T93" s="197" t="str">
        <f t="shared" ref="T93:T109" si="28">IF(S5="","",S5)</f>
        <v/>
      </c>
      <c r="U93" s="197" t="str">
        <f t="shared" ref="U93:U109" si="29">IF(W5="","",W5)</f>
        <v/>
      </c>
      <c r="V93" s="197" t="str">
        <f t="shared" ref="V93:V109" si="30">IF(V5="","",V5)</f>
        <v/>
      </c>
      <c r="W93" s="197" t="str">
        <f t="shared" ref="W93:W109" si="31">IF(Y5="","",Y5)</f>
        <v/>
      </c>
      <c r="X93" s="200"/>
      <c r="Y93" s="197" t="str">
        <f t="shared" ref="Y93:Z114" si="32">IF(B32="","",B32)</f>
        <v/>
      </c>
      <c r="Z93" s="197" t="str">
        <f t="shared" si="32"/>
        <v/>
      </c>
      <c r="AA93" s="198" t="str">
        <f t="shared" ref="AA93:AA114" si="33">IF(B32="","",$A$30)</f>
        <v/>
      </c>
      <c r="AB93" s="197" t="str">
        <f t="shared" ref="AB93:AB114" si="34">IF(A32="","",A32)</f>
        <v/>
      </c>
      <c r="AC93" s="197" t="str">
        <f t="shared" ref="AC93:AC114" si="35">IF(E32="","",E32)</f>
        <v/>
      </c>
      <c r="AD93" s="197" t="str">
        <f t="shared" ref="AD93:AD114" si="36">IF(D32="","",D32)</f>
        <v/>
      </c>
      <c r="AE93" s="197" t="str">
        <f t="shared" ref="AE93:AE114" si="37">IF(G32="","",G32)</f>
        <v/>
      </c>
      <c r="AF93" s="200"/>
      <c r="AG93" s="197" t="str">
        <f t="shared" ref="AG93:AH114" si="38">IF(K32="","",K32)</f>
        <v/>
      </c>
      <c r="AH93" s="197" t="str">
        <f t="shared" si="38"/>
        <v/>
      </c>
      <c r="AI93" s="198" t="str">
        <f t="shared" ref="AI93:AI114" si="39">IF(K32="","",$J$30)</f>
        <v/>
      </c>
      <c r="AJ93" s="197" t="str">
        <f t="shared" ref="AJ93:AJ114" si="40">IF(J32="","",J32)</f>
        <v/>
      </c>
      <c r="AK93" s="197" t="str">
        <f t="shared" ref="AK93:AK114" si="41">IF(N32="","",N32)</f>
        <v/>
      </c>
      <c r="AL93" s="197" t="str">
        <f t="shared" ref="AL93:AL114" si="42">IF(M32="","",M32)</f>
        <v/>
      </c>
      <c r="AM93" s="197" t="str">
        <f t="shared" ref="AM93:AM114" si="43">IF(P32="","",P32)</f>
        <v/>
      </c>
      <c r="AO93" s="197" t="str">
        <f t="shared" ref="AO93:AP114" si="44">IF(T32="","",T32)</f>
        <v/>
      </c>
      <c r="AP93" s="197" t="str">
        <f t="shared" si="44"/>
        <v/>
      </c>
      <c r="AQ93" s="198" t="str">
        <f t="shared" ref="AQ93:AQ114" si="45">IF(T32="","",$S$30)</f>
        <v/>
      </c>
      <c r="AR93" s="197" t="str">
        <f t="shared" ref="AR93:AR114" si="46">IF(S32="","",S32)</f>
        <v/>
      </c>
      <c r="AS93" s="197" t="str">
        <f t="shared" ref="AS93:AS114" si="47">IF(W32="","",W32)</f>
        <v/>
      </c>
      <c r="AT93" s="197" t="str">
        <f t="shared" ref="AT93:AT114" si="48">IF(V32="","",V32)</f>
        <v/>
      </c>
      <c r="AU93" s="197" t="str">
        <f t="shared" ref="AU93:AU114" si="49">IF(Y32="","",Y32)</f>
        <v/>
      </c>
    </row>
    <row r="94" spans="1:47" x14ac:dyDescent="0.25">
      <c r="A94" s="197" t="str">
        <f t="shared" si="17"/>
        <v/>
      </c>
      <c r="B94" s="197" t="str">
        <f t="shared" si="17"/>
        <v/>
      </c>
      <c r="C94" s="198" t="str">
        <f>IF(B6="","",$A$3)</f>
        <v/>
      </c>
      <c r="D94" s="197" t="str">
        <f>IF(A6="","",A6)</f>
        <v>SLC</v>
      </c>
      <c r="E94" s="197" t="str">
        <f>IF(E6="","",E6)</f>
        <v/>
      </c>
      <c r="F94" s="197" t="str">
        <f>IF(D6="","",D6)</f>
        <v/>
      </c>
      <c r="G94" s="197" t="str">
        <f>IF(G6="","",G6)</f>
        <v/>
      </c>
      <c r="H94" s="200">
        <v>2</v>
      </c>
      <c r="I94" s="197" t="str">
        <f t="shared" si="18"/>
        <v/>
      </c>
      <c r="J94" s="197" t="str">
        <f t="shared" si="19"/>
        <v/>
      </c>
      <c r="K94" s="198" t="str">
        <f t="shared" si="20"/>
        <v/>
      </c>
      <c r="L94" s="197" t="str">
        <f t="shared" si="21"/>
        <v/>
      </c>
      <c r="M94" s="197" t="str">
        <f t="shared" si="22"/>
        <v/>
      </c>
      <c r="N94" s="197" t="str">
        <f t="shared" si="23"/>
        <v/>
      </c>
      <c r="O94" s="197" t="str">
        <f t="shared" si="24"/>
        <v/>
      </c>
      <c r="P94" s="200"/>
      <c r="Q94" s="197" t="str">
        <f t="shared" si="25"/>
        <v/>
      </c>
      <c r="R94" s="197" t="str">
        <f t="shared" si="26"/>
        <v/>
      </c>
      <c r="S94" s="198" t="str">
        <f t="shared" si="27"/>
        <v/>
      </c>
      <c r="T94" s="197" t="str">
        <f t="shared" si="28"/>
        <v/>
      </c>
      <c r="U94" s="197" t="str">
        <f t="shared" si="29"/>
        <v/>
      </c>
      <c r="V94" s="197" t="str">
        <f t="shared" si="30"/>
        <v/>
      </c>
      <c r="W94" s="197" t="str">
        <f t="shared" si="31"/>
        <v/>
      </c>
      <c r="X94" s="200"/>
      <c r="Y94" s="197" t="str">
        <f t="shared" si="32"/>
        <v/>
      </c>
      <c r="Z94" s="197" t="str">
        <f t="shared" si="32"/>
        <v/>
      </c>
      <c r="AA94" s="198" t="str">
        <f t="shared" si="33"/>
        <v/>
      </c>
      <c r="AB94" s="197" t="str">
        <f t="shared" si="34"/>
        <v/>
      </c>
      <c r="AC94" s="197" t="str">
        <f t="shared" si="35"/>
        <v/>
      </c>
      <c r="AD94" s="197" t="str">
        <f t="shared" si="36"/>
        <v/>
      </c>
      <c r="AE94" s="197" t="str">
        <f t="shared" si="37"/>
        <v/>
      </c>
      <c r="AF94" s="200"/>
      <c r="AG94" s="197" t="str">
        <f t="shared" si="38"/>
        <v/>
      </c>
      <c r="AH94" s="197" t="str">
        <f t="shared" si="38"/>
        <v/>
      </c>
      <c r="AI94" s="198" t="str">
        <f t="shared" si="39"/>
        <v/>
      </c>
      <c r="AJ94" s="197" t="str">
        <f t="shared" si="40"/>
        <v/>
      </c>
      <c r="AK94" s="197" t="str">
        <f t="shared" si="41"/>
        <v/>
      </c>
      <c r="AL94" s="197" t="str">
        <f t="shared" si="42"/>
        <v/>
      </c>
      <c r="AM94" s="197" t="str">
        <f t="shared" si="43"/>
        <v/>
      </c>
      <c r="AO94" s="197" t="str">
        <f t="shared" si="44"/>
        <v/>
      </c>
      <c r="AP94" s="197" t="str">
        <f t="shared" si="44"/>
        <v/>
      </c>
      <c r="AQ94" s="198" t="str">
        <f t="shared" si="45"/>
        <v/>
      </c>
      <c r="AR94" s="197" t="str">
        <f t="shared" si="46"/>
        <v/>
      </c>
      <c r="AS94" s="197" t="str">
        <f t="shared" si="47"/>
        <v/>
      </c>
      <c r="AT94" s="197" t="str">
        <f t="shared" si="48"/>
        <v/>
      </c>
      <c r="AU94" s="197" t="str">
        <f t="shared" si="49"/>
        <v/>
      </c>
    </row>
    <row r="95" spans="1:47" x14ac:dyDescent="0.25">
      <c r="A95" s="197" t="str">
        <f t="shared" si="17"/>
        <v/>
      </c>
      <c r="B95" s="197" t="str">
        <f t="shared" si="17"/>
        <v/>
      </c>
      <c r="C95" s="198" t="str">
        <f>IF(B7="","",$A$3)</f>
        <v/>
      </c>
      <c r="D95" s="197" t="str">
        <f>IF(A7="","",A7)</f>
        <v>SLC</v>
      </c>
      <c r="E95" s="197" t="str">
        <f>IF(E7="","",E7)</f>
        <v/>
      </c>
      <c r="F95" s="197" t="str">
        <f>IF(D7="","",D7)</f>
        <v/>
      </c>
      <c r="G95" s="197" t="str">
        <f>IF(G7="","",G7)</f>
        <v/>
      </c>
      <c r="H95" s="200">
        <v>3</v>
      </c>
      <c r="I95" s="197" t="str">
        <f t="shared" si="18"/>
        <v/>
      </c>
      <c r="J95" s="197" t="str">
        <f t="shared" si="19"/>
        <v/>
      </c>
      <c r="K95" s="198" t="str">
        <f t="shared" si="20"/>
        <v/>
      </c>
      <c r="L95" s="197" t="str">
        <f t="shared" si="21"/>
        <v/>
      </c>
      <c r="M95" s="197" t="str">
        <f t="shared" si="22"/>
        <v/>
      </c>
      <c r="N95" s="197" t="str">
        <f t="shared" si="23"/>
        <v/>
      </c>
      <c r="O95" s="197" t="str">
        <f t="shared" si="24"/>
        <v/>
      </c>
      <c r="P95" s="200"/>
      <c r="Q95" s="197" t="str">
        <f t="shared" si="25"/>
        <v/>
      </c>
      <c r="R95" s="197" t="str">
        <f t="shared" si="26"/>
        <v/>
      </c>
      <c r="S95" s="198" t="str">
        <f t="shared" si="27"/>
        <v/>
      </c>
      <c r="T95" s="197" t="str">
        <f t="shared" si="28"/>
        <v/>
      </c>
      <c r="U95" s="197" t="str">
        <f t="shared" si="29"/>
        <v/>
      </c>
      <c r="V95" s="197" t="str">
        <f t="shared" si="30"/>
        <v/>
      </c>
      <c r="W95" s="197" t="str">
        <f t="shared" si="31"/>
        <v/>
      </c>
      <c r="X95" s="200"/>
      <c r="Y95" s="197" t="str">
        <f t="shared" si="32"/>
        <v/>
      </c>
      <c r="Z95" s="197" t="str">
        <f t="shared" si="32"/>
        <v/>
      </c>
      <c r="AA95" s="198" t="str">
        <f t="shared" si="33"/>
        <v/>
      </c>
      <c r="AB95" s="197" t="str">
        <f t="shared" si="34"/>
        <v/>
      </c>
      <c r="AC95" s="197" t="str">
        <f t="shared" si="35"/>
        <v/>
      </c>
      <c r="AD95" s="197" t="str">
        <f t="shared" si="36"/>
        <v/>
      </c>
      <c r="AE95" s="197" t="str">
        <f t="shared" si="37"/>
        <v/>
      </c>
      <c r="AF95" s="200"/>
      <c r="AG95" s="197" t="str">
        <f t="shared" si="38"/>
        <v/>
      </c>
      <c r="AH95" s="197" t="str">
        <f t="shared" si="38"/>
        <v/>
      </c>
      <c r="AI95" s="198" t="str">
        <f t="shared" si="39"/>
        <v/>
      </c>
      <c r="AJ95" s="197" t="str">
        <f t="shared" si="40"/>
        <v/>
      </c>
      <c r="AK95" s="197" t="str">
        <f t="shared" si="41"/>
        <v/>
      </c>
      <c r="AL95" s="197" t="str">
        <f t="shared" si="42"/>
        <v/>
      </c>
      <c r="AM95" s="197" t="str">
        <f t="shared" si="43"/>
        <v/>
      </c>
      <c r="AO95" s="197" t="str">
        <f t="shared" si="44"/>
        <v/>
      </c>
      <c r="AP95" s="197" t="str">
        <f t="shared" si="44"/>
        <v/>
      </c>
      <c r="AQ95" s="198" t="str">
        <f t="shared" si="45"/>
        <v/>
      </c>
      <c r="AR95" s="197" t="str">
        <f t="shared" si="46"/>
        <v/>
      </c>
      <c r="AS95" s="197" t="str">
        <f t="shared" si="47"/>
        <v/>
      </c>
      <c r="AT95" s="197" t="str">
        <f t="shared" si="48"/>
        <v/>
      </c>
      <c r="AU95" s="197" t="str">
        <f t="shared" si="49"/>
        <v/>
      </c>
    </row>
    <row r="96" spans="1:47" x14ac:dyDescent="0.25">
      <c r="A96" s="197" t="str">
        <f t="shared" si="17"/>
        <v/>
      </c>
      <c r="B96" s="197" t="str">
        <f t="shared" si="17"/>
        <v/>
      </c>
      <c r="C96" s="198" t="str">
        <f>IF(B8="","",$A$3)</f>
        <v/>
      </c>
      <c r="D96" s="197" t="str">
        <f>IF(A8="","",A8)</f>
        <v>SLC</v>
      </c>
      <c r="E96" s="197" t="str">
        <f>IF(E8="","",E8)</f>
        <v/>
      </c>
      <c r="F96" s="197" t="str">
        <f>IF(D8="","",D8)</f>
        <v/>
      </c>
      <c r="G96" s="197" t="str">
        <f>IF(G8="","",G8)</f>
        <v/>
      </c>
      <c r="H96" s="200">
        <v>4</v>
      </c>
      <c r="I96" s="197" t="str">
        <f t="shared" si="18"/>
        <v/>
      </c>
      <c r="J96" s="197" t="str">
        <f t="shared" si="19"/>
        <v/>
      </c>
      <c r="K96" s="198" t="str">
        <f t="shared" si="20"/>
        <v/>
      </c>
      <c r="L96" s="197" t="str">
        <f t="shared" si="21"/>
        <v/>
      </c>
      <c r="M96" s="197" t="str">
        <f t="shared" si="22"/>
        <v/>
      </c>
      <c r="N96" s="197" t="str">
        <f t="shared" si="23"/>
        <v/>
      </c>
      <c r="O96" s="197" t="str">
        <f t="shared" si="24"/>
        <v/>
      </c>
      <c r="P96" s="200"/>
      <c r="Q96" s="197" t="str">
        <f t="shared" si="25"/>
        <v/>
      </c>
      <c r="R96" s="197" t="str">
        <f t="shared" si="26"/>
        <v/>
      </c>
      <c r="S96" s="198" t="str">
        <f t="shared" si="27"/>
        <v/>
      </c>
      <c r="T96" s="197" t="str">
        <f t="shared" si="28"/>
        <v/>
      </c>
      <c r="U96" s="197" t="str">
        <f t="shared" si="29"/>
        <v/>
      </c>
      <c r="V96" s="197" t="str">
        <f t="shared" si="30"/>
        <v/>
      </c>
      <c r="W96" s="197" t="str">
        <f t="shared" si="31"/>
        <v/>
      </c>
      <c r="X96" s="200"/>
      <c r="Y96" s="197" t="str">
        <f t="shared" si="32"/>
        <v/>
      </c>
      <c r="Z96" s="197" t="str">
        <f t="shared" si="32"/>
        <v/>
      </c>
      <c r="AA96" s="198" t="str">
        <f t="shared" si="33"/>
        <v/>
      </c>
      <c r="AB96" s="197" t="str">
        <f t="shared" si="34"/>
        <v/>
      </c>
      <c r="AC96" s="197" t="str">
        <f t="shared" si="35"/>
        <v/>
      </c>
      <c r="AD96" s="197" t="str">
        <f t="shared" si="36"/>
        <v/>
      </c>
      <c r="AE96" s="197" t="str">
        <f t="shared" si="37"/>
        <v/>
      </c>
      <c r="AF96" s="200"/>
      <c r="AG96" s="197" t="str">
        <f t="shared" si="38"/>
        <v/>
      </c>
      <c r="AH96" s="197" t="str">
        <f t="shared" si="38"/>
        <v/>
      </c>
      <c r="AI96" s="198" t="str">
        <f t="shared" si="39"/>
        <v/>
      </c>
      <c r="AJ96" s="197" t="str">
        <f t="shared" si="40"/>
        <v/>
      </c>
      <c r="AK96" s="197" t="str">
        <f t="shared" si="41"/>
        <v/>
      </c>
      <c r="AL96" s="197" t="str">
        <f t="shared" si="42"/>
        <v/>
      </c>
      <c r="AM96" s="197" t="str">
        <f t="shared" si="43"/>
        <v/>
      </c>
      <c r="AO96" s="197" t="str">
        <f t="shared" si="44"/>
        <v/>
      </c>
      <c r="AP96" s="197" t="str">
        <f t="shared" si="44"/>
        <v/>
      </c>
      <c r="AQ96" s="198" t="str">
        <f t="shared" si="45"/>
        <v/>
      </c>
      <c r="AR96" s="197" t="str">
        <f t="shared" si="46"/>
        <v/>
      </c>
      <c r="AS96" s="197" t="str">
        <f t="shared" si="47"/>
        <v/>
      </c>
      <c r="AT96" s="197" t="str">
        <f t="shared" si="48"/>
        <v/>
      </c>
      <c r="AU96" s="197" t="str">
        <f t="shared" si="49"/>
        <v/>
      </c>
    </row>
    <row r="97" spans="1:55" x14ac:dyDescent="0.25">
      <c r="A97" s="197" t="str">
        <f t="shared" si="17"/>
        <v/>
      </c>
      <c r="B97" s="197" t="str">
        <f t="shared" si="17"/>
        <v/>
      </c>
      <c r="C97" s="198" t="str">
        <f>IF(B9="","",$A$3)</f>
        <v/>
      </c>
      <c r="D97" s="197" t="str">
        <f>IF(A9="","",A9)</f>
        <v>SLC</v>
      </c>
      <c r="E97" s="197" t="str">
        <f>IF(E9="","",E9)</f>
        <v/>
      </c>
      <c r="F97" s="197" t="str">
        <f>IF(D9="","",D9)</f>
        <v/>
      </c>
      <c r="G97" s="197" t="str">
        <f>IF(G9="","",G9)</f>
        <v/>
      </c>
      <c r="H97" s="200">
        <v>5</v>
      </c>
      <c r="I97" s="197" t="str">
        <f t="shared" si="18"/>
        <v/>
      </c>
      <c r="J97" s="197" t="str">
        <f t="shared" si="19"/>
        <v/>
      </c>
      <c r="K97" s="198" t="str">
        <f t="shared" si="20"/>
        <v/>
      </c>
      <c r="L97" s="197" t="str">
        <f t="shared" si="21"/>
        <v/>
      </c>
      <c r="M97" s="197" t="str">
        <f t="shared" si="22"/>
        <v/>
      </c>
      <c r="N97" s="197" t="str">
        <f t="shared" si="23"/>
        <v/>
      </c>
      <c r="O97" s="197" t="str">
        <f t="shared" si="24"/>
        <v/>
      </c>
      <c r="P97" s="200"/>
      <c r="Q97" s="197" t="str">
        <f t="shared" si="25"/>
        <v/>
      </c>
      <c r="R97" s="197" t="str">
        <f t="shared" si="26"/>
        <v/>
      </c>
      <c r="S97" s="198" t="str">
        <f t="shared" si="27"/>
        <v/>
      </c>
      <c r="T97" s="197" t="str">
        <f t="shared" si="28"/>
        <v/>
      </c>
      <c r="U97" s="197" t="str">
        <f t="shared" si="29"/>
        <v/>
      </c>
      <c r="V97" s="197" t="str">
        <f t="shared" si="30"/>
        <v/>
      </c>
      <c r="W97" s="197" t="str">
        <f t="shared" si="31"/>
        <v/>
      </c>
      <c r="X97" s="200"/>
      <c r="Y97" s="197" t="str">
        <f t="shared" si="32"/>
        <v/>
      </c>
      <c r="Z97" s="197" t="str">
        <f t="shared" si="32"/>
        <v/>
      </c>
      <c r="AA97" s="198" t="str">
        <f t="shared" si="33"/>
        <v/>
      </c>
      <c r="AB97" s="197" t="str">
        <f t="shared" si="34"/>
        <v/>
      </c>
      <c r="AC97" s="197" t="str">
        <f t="shared" si="35"/>
        <v/>
      </c>
      <c r="AD97" s="197" t="str">
        <f t="shared" si="36"/>
        <v/>
      </c>
      <c r="AE97" s="197" t="str">
        <f t="shared" si="37"/>
        <v/>
      </c>
      <c r="AF97" s="200"/>
      <c r="AG97" s="197" t="str">
        <f t="shared" si="38"/>
        <v/>
      </c>
      <c r="AH97" s="197" t="str">
        <f t="shared" si="38"/>
        <v/>
      </c>
      <c r="AI97" s="198" t="str">
        <f t="shared" si="39"/>
        <v/>
      </c>
      <c r="AJ97" s="197" t="str">
        <f t="shared" si="40"/>
        <v/>
      </c>
      <c r="AK97" s="197" t="str">
        <f t="shared" si="41"/>
        <v/>
      </c>
      <c r="AL97" s="197" t="str">
        <f t="shared" si="42"/>
        <v/>
      </c>
      <c r="AM97" s="197" t="str">
        <f t="shared" si="43"/>
        <v/>
      </c>
      <c r="AO97" s="197" t="str">
        <f t="shared" si="44"/>
        <v/>
      </c>
      <c r="AP97" s="197" t="str">
        <f t="shared" si="44"/>
        <v/>
      </c>
      <c r="AQ97" s="198" t="str">
        <f t="shared" si="45"/>
        <v/>
      </c>
      <c r="AR97" s="197" t="str">
        <f t="shared" si="46"/>
        <v/>
      </c>
      <c r="AS97" s="197" t="str">
        <f t="shared" si="47"/>
        <v/>
      </c>
      <c r="AT97" s="197" t="str">
        <f t="shared" si="48"/>
        <v/>
      </c>
      <c r="AU97" s="197" t="str">
        <f t="shared" si="49"/>
        <v/>
      </c>
    </row>
    <row r="98" spans="1:55" x14ac:dyDescent="0.25">
      <c r="A98" s="197" t="str">
        <f t="shared" ref="A98:B107" si="50">IF(B12="","",B12)</f>
        <v/>
      </c>
      <c r="B98" s="197" t="str">
        <f t="shared" si="50"/>
        <v/>
      </c>
      <c r="C98" s="198" t="str">
        <f t="shared" ref="C98:C107" si="51">IF(F12="","",F12)</f>
        <v/>
      </c>
      <c r="D98" s="197" t="str">
        <f t="shared" ref="D98:D107" si="52">IF(A12="","",A12)</f>
        <v>SLC</v>
      </c>
      <c r="E98" s="197" t="str">
        <f t="shared" ref="E98:E107" si="53">IF(E12="","",E12)</f>
        <v/>
      </c>
      <c r="F98" s="197" t="str">
        <f t="shared" ref="F98:F107" si="54">IF(D12="","",D12)</f>
        <v/>
      </c>
      <c r="G98" s="197" t="str">
        <f t="shared" ref="G98:G107" si="55">IF(C12="","",C12)</f>
        <v/>
      </c>
      <c r="H98" s="200">
        <v>6</v>
      </c>
      <c r="I98" s="197" t="str">
        <f t="shared" si="18"/>
        <v/>
      </c>
      <c r="J98" s="197" t="str">
        <f t="shared" si="19"/>
        <v/>
      </c>
      <c r="K98" s="198" t="str">
        <f t="shared" si="20"/>
        <v/>
      </c>
      <c r="L98" s="197" t="str">
        <f t="shared" si="21"/>
        <v/>
      </c>
      <c r="M98" s="197" t="str">
        <f t="shared" si="22"/>
        <v/>
      </c>
      <c r="N98" s="197" t="str">
        <f t="shared" si="23"/>
        <v/>
      </c>
      <c r="O98" s="197" t="str">
        <f t="shared" si="24"/>
        <v/>
      </c>
      <c r="P98" s="200"/>
      <c r="Q98" s="197" t="str">
        <f t="shared" si="25"/>
        <v/>
      </c>
      <c r="R98" s="197" t="str">
        <f t="shared" si="26"/>
        <v/>
      </c>
      <c r="S98" s="198" t="str">
        <f t="shared" si="27"/>
        <v/>
      </c>
      <c r="T98" s="197" t="str">
        <f t="shared" si="28"/>
        <v/>
      </c>
      <c r="U98" s="197" t="str">
        <f t="shared" si="29"/>
        <v/>
      </c>
      <c r="V98" s="197" t="str">
        <f t="shared" si="30"/>
        <v/>
      </c>
      <c r="W98" s="197" t="str">
        <f t="shared" si="31"/>
        <v/>
      </c>
      <c r="X98" s="200"/>
      <c r="Y98" s="197" t="str">
        <f t="shared" si="32"/>
        <v/>
      </c>
      <c r="Z98" s="197" t="str">
        <f t="shared" si="32"/>
        <v/>
      </c>
      <c r="AA98" s="198" t="str">
        <f t="shared" si="33"/>
        <v/>
      </c>
      <c r="AB98" s="197" t="str">
        <f t="shared" si="34"/>
        <v/>
      </c>
      <c r="AC98" s="197" t="str">
        <f t="shared" si="35"/>
        <v/>
      </c>
      <c r="AD98" s="197" t="str">
        <f t="shared" si="36"/>
        <v/>
      </c>
      <c r="AE98" s="197" t="str">
        <f t="shared" si="37"/>
        <v/>
      </c>
      <c r="AF98" s="200"/>
      <c r="AG98" s="197" t="str">
        <f t="shared" si="38"/>
        <v/>
      </c>
      <c r="AH98" s="197" t="str">
        <f t="shared" si="38"/>
        <v/>
      </c>
      <c r="AI98" s="198" t="str">
        <f t="shared" si="39"/>
        <v/>
      </c>
      <c r="AJ98" s="197" t="str">
        <f t="shared" si="40"/>
        <v/>
      </c>
      <c r="AK98" s="197" t="str">
        <f t="shared" si="41"/>
        <v/>
      </c>
      <c r="AL98" s="197" t="str">
        <f t="shared" si="42"/>
        <v/>
      </c>
      <c r="AM98" s="197" t="str">
        <f t="shared" si="43"/>
        <v/>
      </c>
      <c r="AO98" s="197" t="str">
        <f t="shared" si="44"/>
        <v/>
      </c>
      <c r="AP98" s="197" t="str">
        <f t="shared" si="44"/>
        <v/>
      </c>
      <c r="AQ98" s="198" t="str">
        <f t="shared" si="45"/>
        <v/>
      </c>
      <c r="AR98" s="197" t="str">
        <f t="shared" si="46"/>
        <v/>
      </c>
      <c r="AS98" s="197" t="str">
        <f t="shared" si="47"/>
        <v/>
      </c>
      <c r="AT98" s="197" t="str">
        <f t="shared" si="48"/>
        <v/>
      </c>
      <c r="AU98" s="197" t="str">
        <f t="shared" si="49"/>
        <v/>
      </c>
    </row>
    <row r="99" spans="1:55" x14ac:dyDescent="0.25">
      <c r="A99" s="197" t="str">
        <f t="shared" si="50"/>
        <v/>
      </c>
      <c r="B99" s="197" t="str">
        <f t="shared" si="50"/>
        <v/>
      </c>
      <c r="C99" s="198" t="str">
        <f t="shared" si="51"/>
        <v/>
      </c>
      <c r="D99" s="197" t="str">
        <f t="shared" si="52"/>
        <v>SLC</v>
      </c>
      <c r="E99" s="197" t="str">
        <f t="shared" si="53"/>
        <v/>
      </c>
      <c r="F99" s="197" t="str">
        <f t="shared" si="54"/>
        <v/>
      </c>
      <c r="G99" s="197" t="str">
        <f t="shared" si="55"/>
        <v/>
      </c>
      <c r="H99" s="200">
        <v>7</v>
      </c>
      <c r="I99" s="197" t="str">
        <f t="shared" si="18"/>
        <v/>
      </c>
      <c r="J99" s="197" t="str">
        <f t="shared" si="19"/>
        <v/>
      </c>
      <c r="K99" s="198" t="str">
        <f t="shared" si="20"/>
        <v/>
      </c>
      <c r="L99" s="197" t="str">
        <f t="shared" si="21"/>
        <v/>
      </c>
      <c r="M99" s="197" t="str">
        <f t="shared" si="22"/>
        <v/>
      </c>
      <c r="N99" s="197" t="str">
        <f t="shared" si="23"/>
        <v/>
      </c>
      <c r="O99" s="197" t="str">
        <f t="shared" si="24"/>
        <v/>
      </c>
      <c r="P99" s="200"/>
      <c r="Q99" s="197" t="str">
        <f t="shared" si="25"/>
        <v/>
      </c>
      <c r="R99" s="197" t="str">
        <f t="shared" si="26"/>
        <v/>
      </c>
      <c r="S99" s="198" t="str">
        <f t="shared" si="27"/>
        <v/>
      </c>
      <c r="T99" s="197" t="str">
        <f t="shared" si="28"/>
        <v/>
      </c>
      <c r="U99" s="197" t="str">
        <f t="shared" si="29"/>
        <v/>
      </c>
      <c r="V99" s="197" t="str">
        <f t="shared" si="30"/>
        <v/>
      </c>
      <c r="W99" s="197" t="str">
        <f t="shared" si="31"/>
        <v/>
      </c>
      <c r="X99" s="200"/>
      <c r="Y99" s="197" t="str">
        <f t="shared" si="32"/>
        <v/>
      </c>
      <c r="Z99" s="197" t="str">
        <f t="shared" si="32"/>
        <v/>
      </c>
      <c r="AA99" s="198" t="str">
        <f t="shared" si="33"/>
        <v/>
      </c>
      <c r="AB99" s="197" t="str">
        <f t="shared" si="34"/>
        <v/>
      </c>
      <c r="AC99" s="197" t="str">
        <f t="shared" si="35"/>
        <v/>
      </c>
      <c r="AD99" s="197" t="str">
        <f t="shared" si="36"/>
        <v/>
      </c>
      <c r="AE99" s="197" t="str">
        <f t="shared" si="37"/>
        <v/>
      </c>
      <c r="AF99" s="200"/>
      <c r="AG99" s="197" t="str">
        <f t="shared" si="38"/>
        <v/>
      </c>
      <c r="AH99" s="197" t="str">
        <f t="shared" si="38"/>
        <v/>
      </c>
      <c r="AI99" s="198" t="str">
        <f t="shared" si="39"/>
        <v/>
      </c>
      <c r="AJ99" s="197" t="str">
        <f t="shared" si="40"/>
        <v/>
      </c>
      <c r="AK99" s="197" t="str">
        <f t="shared" si="41"/>
        <v/>
      </c>
      <c r="AL99" s="197" t="str">
        <f t="shared" si="42"/>
        <v/>
      </c>
      <c r="AM99" s="197" t="str">
        <f t="shared" si="43"/>
        <v/>
      </c>
      <c r="AO99" s="197" t="str">
        <f t="shared" si="44"/>
        <v/>
      </c>
      <c r="AP99" s="197" t="str">
        <f t="shared" si="44"/>
        <v/>
      </c>
      <c r="AQ99" s="198" t="str">
        <f t="shared" si="45"/>
        <v/>
      </c>
      <c r="AR99" s="197" t="str">
        <f t="shared" si="46"/>
        <v/>
      </c>
      <c r="AS99" s="197" t="str">
        <f t="shared" si="47"/>
        <v/>
      </c>
      <c r="AT99" s="197" t="str">
        <f t="shared" si="48"/>
        <v/>
      </c>
      <c r="AU99" s="197" t="str">
        <f t="shared" si="49"/>
        <v/>
      </c>
    </row>
    <row r="100" spans="1:55" x14ac:dyDescent="0.25">
      <c r="A100" s="197" t="str">
        <f t="shared" si="50"/>
        <v/>
      </c>
      <c r="B100" s="197" t="str">
        <f t="shared" si="50"/>
        <v/>
      </c>
      <c r="C100" s="198" t="str">
        <f t="shared" si="51"/>
        <v/>
      </c>
      <c r="D100" s="197" t="str">
        <f t="shared" si="52"/>
        <v>SLC</v>
      </c>
      <c r="E100" s="197" t="str">
        <f t="shared" si="53"/>
        <v/>
      </c>
      <c r="F100" s="197" t="str">
        <f t="shared" si="54"/>
        <v/>
      </c>
      <c r="G100" s="197" t="str">
        <f t="shared" si="55"/>
        <v/>
      </c>
      <c r="H100" s="200">
        <v>8</v>
      </c>
      <c r="I100" s="197" t="str">
        <f t="shared" si="18"/>
        <v/>
      </c>
      <c r="J100" s="197" t="str">
        <f t="shared" si="19"/>
        <v/>
      </c>
      <c r="K100" s="198" t="str">
        <f t="shared" si="20"/>
        <v/>
      </c>
      <c r="L100" s="197" t="str">
        <f t="shared" si="21"/>
        <v/>
      </c>
      <c r="M100" s="197" t="str">
        <f t="shared" si="22"/>
        <v/>
      </c>
      <c r="N100" s="197" t="str">
        <f t="shared" si="23"/>
        <v/>
      </c>
      <c r="O100" s="197" t="str">
        <f t="shared" si="24"/>
        <v/>
      </c>
      <c r="P100" s="200"/>
      <c r="Q100" s="197" t="str">
        <f t="shared" si="25"/>
        <v/>
      </c>
      <c r="R100" s="197" t="str">
        <f t="shared" si="26"/>
        <v/>
      </c>
      <c r="S100" s="198" t="str">
        <f t="shared" si="27"/>
        <v/>
      </c>
      <c r="T100" s="197" t="str">
        <f t="shared" si="28"/>
        <v/>
      </c>
      <c r="U100" s="197" t="str">
        <f t="shared" si="29"/>
        <v/>
      </c>
      <c r="V100" s="197" t="str">
        <f t="shared" si="30"/>
        <v/>
      </c>
      <c r="W100" s="197" t="str">
        <f t="shared" si="31"/>
        <v/>
      </c>
      <c r="X100" s="200"/>
      <c r="Y100" s="197" t="str">
        <f t="shared" si="32"/>
        <v/>
      </c>
      <c r="Z100" s="197" t="str">
        <f t="shared" si="32"/>
        <v/>
      </c>
      <c r="AA100" s="198" t="str">
        <f t="shared" si="33"/>
        <v/>
      </c>
      <c r="AB100" s="197" t="str">
        <f t="shared" si="34"/>
        <v/>
      </c>
      <c r="AC100" s="197" t="str">
        <f t="shared" si="35"/>
        <v/>
      </c>
      <c r="AD100" s="197" t="str">
        <f t="shared" si="36"/>
        <v/>
      </c>
      <c r="AE100" s="197" t="str">
        <f t="shared" si="37"/>
        <v/>
      </c>
      <c r="AF100" s="200"/>
      <c r="AG100" s="197" t="str">
        <f t="shared" si="38"/>
        <v/>
      </c>
      <c r="AH100" s="197" t="str">
        <f t="shared" si="38"/>
        <v/>
      </c>
      <c r="AI100" s="198" t="str">
        <f t="shared" si="39"/>
        <v/>
      </c>
      <c r="AJ100" s="197" t="str">
        <f t="shared" si="40"/>
        <v/>
      </c>
      <c r="AK100" s="197" t="str">
        <f t="shared" si="41"/>
        <v/>
      </c>
      <c r="AL100" s="197" t="str">
        <f t="shared" si="42"/>
        <v/>
      </c>
      <c r="AM100" s="197" t="str">
        <f t="shared" si="43"/>
        <v/>
      </c>
      <c r="AO100" s="197" t="str">
        <f t="shared" si="44"/>
        <v/>
      </c>
      <c r="AP100" s="197" t="str">
        <f t="shared" si="44"/>
        <v/>
      </c>
      <c r="AQ100" s="198" t="str">
        <f t="shared" si="45"/>
        <v/>
      </c>
      <c r="AR100" s="197" t="str">
        <f t="shared" si="46"/>
        <v/>
      </c>
      <c r="AS100" s="197" t="str">
        <f t="shared" si="47"/>
        <v/>
      </c>
      <c r="AT100" s="197" t="str">
        <f t="shared" si="48"/>
        <v/>
      </c>
      <c r="AU100" s="197" t="str">
        <f t="shared" si="49"/>
        <v/>
      </c>
    </row>
    <row r="101" spans="1:55" x14ac:dyDescent="0.25">
      <c r="A101" s="197" t="str">
        <f t="shared" si="50"/>
        <v/>
      </c>
      <c r="B101" s="197" t="str">
        <f t="shared" si="50"/>
        <v/>
      </c>
      <c r="C101" s="198" t="str">
        <f t="shared" si="51"/>
        <v/>
      </c>
      <c r="D101" s="197" t="str">
        <f t="shared" si="52"/>
        <v>SLC</v>
      </c>
      <c r="E101" s="197" t="str">
        <f t="shared" si="53"/>
        <v/>
      </c>
      <c r="F101" s="197" t="str">
        <f t="shared" si="54"/>
        <v/>
      </c>
      <c r="G101" s="197" t="str">
        <f t="shared" si="55"/>
        <v/>
      </c>
      <c r="H101" s="200">
        <v>9</v>
      </c>
      <c r="I101" s="197" t="str">
        <f t="shared" si="18"/>
        <v/>
      </c>
      <c r="J101" s="197" t="str">
        <f t="shared" si="19"/>
        <v/>
      </c>
      <c r="K101" s="198" t="str">
        <f t="shared" si="20"/>
        <v/>
      </c>
      <c r="L101" s="197" t="str">
        <f t="shared" si="21"/>
        <v/>
      </c>
      <c r="M101" s="197" t="str">
        <f t="shared" si="22"/>
        <v/>
      </c>
      <c r="N101" s="197" t="str">
        <f t="shared" si="23"/>
        <v/>
      </c>
      <c r="O101" s="197" t="str">
        <f t="shared" si="24"/>
        <v/>
      </c>
      <c r="P101" s="200"/>
      <c r="Q101" s="197" t="str">
        <f t="shared" si="25"/>
        <v/>
      </c>
      <c r="R101" s="197" t="str">
        <f t="shared" si="26"/>
        <v/>
      </c>
      <c r="S101" s="198" t="str">
        <f t="shared" si="27"/>
        <v/>
      </c>
      <c r="T101" s="197" t="str">
        <f t="shared" si="28"/>
        <v/>
      </c>
      <c r="U101" s="197" t="str">
        <f t="shared" si="29"/>
        <v/>
      </c>
      <c r="V101" s="197" t="str">
        <f t="shared" si="30"/>
        <v/>
      </c>
      <c r="W101" s="197" t="str">
        <f t="shared" si="31"/>
        <v/>
      </c>
      <c r="X101" s="200"/>
      <c r="Y101" s="197" t="str">
        <f t="shared" si="32"/>
        <v/>
      </c>
      <c r="Z101" s="197" t="str">
        <f t="shared" si="32"/>
        <v/>
      </c>
      <c r="AA101" s="198" t="str">
        <f t="shared" si="33"/>
        <v/>
      </c>
      <c r="AB101" s="197" t="str">
        <f t="shared" si="34"/>
        <v/>
      </c>
      <c r="AC101" s="197" t="str">
        <f t="shared" si="35"/>
        <v/>
      </c>
      <c r="AD101" s="197" t="str">
        <f t="shared" si="36"/>
        <v/>
      </c>
      <c r="AE101" s="197" t="str">
        <f t="shared" si="37"/>
        <v/>
      </c>
      <c r="AF101" s="200"/>
      <c r="AG101" s="197" t="str">
        <f t="shared" si="38"/>
        <v/>
      </c>
      <c r="AH101" s="197" t="str">
        <f t="shared" si="38"/>
        <v/>
      </c>
      <c r="AI101" s="198" t="str">
        <f t="shared" si="39"/>
        <v/>
      </c>
      <c r="AJ101" s="197" t="str">
        <f t="shared" si="40"/>
        <v/>
      </c>
      <c r="AK101" s="197" t="str">
        <f t="shared" si="41"/>
        <v/>
      </c>
      <c r="AL101" s="197" t="str">
        <f t="shared" si="42"/>
        <v/>
      </c>
      <c r="AM101" s="197" t="str">
        <f t="shared" si="43"/>
        <v/>
      </c>
      <c r="AO101" s="197" t="str">
        <f t="shared" si="44"/>
        <v/>
      </c>
      <c r="AP101" s="197" t="str">
        <f t="shared" si="44"/>
        <v/>
      </c>
      <c r="AQ101" s="198" t="str">
        <f t="shared" si="45"/>
        <v/>
      </c>
      <c r="AR101" s="197" t="str">
        <f t="shared" si="46"/>
        <v/>
      </c>
      <c r="AS101" s="197" t="str">
        <f t="shared" si="47"/>
        <v/>
      </c>
      <c r="AT101" s="197" t="str">
        <f t="shared" si="48"/>
        <v/>
      </c>
      <c r="AU101" s="197" t="str">
        <f t="shared" si="49"/>
        <v/>
      </c>
    </row>
    <row r="102" spans="1:55" x14ac:dyDescent="0.25">
      <c r="A102" s="197" t="str">
        <f t="shared" si="50"/>
        <v/>
      </c>
      <c r="B102" s="197" t="str">
        <f t="shared" si="50"/>
        <v/>
      </c>
      <c r="C102" s="198" t="str">
        <f t="shared" si="51"/>
        <v/>
      </c>
      <c r="D102" s="197" t="str">
        <f t="shared" si="52"/>
        <v>SLC</v>
      </c>
      <c r="E102" s="197" t="str">
        <f t="shared" si="53"/>
        <v/>
      </c>
      <c r="F102" s="197" t="str">
        <f t="shared" si="54"/>
        <v/>
      </c>
      <c r="G102" s="197" t="str">
        <f t="shared" si="55"/>
        <v/>
      </c>
      <c r="H102" s="200">
        <v>10</v>
      </c>
      <c r="I102" s="197" t="str">
        <f t="shared" si="18"/>
        <v/>
      </c>
      <c r="J102" s="197" t="str">
        <f t="shared" si="19"/>
        <v/>
      </c>
      <c r="K102" s="198" t="str">
        <f t="shared" si="20"/>
        <v/>
      </c>
      <c r="L102" s="197" t="str">
        <f t="shared" si="21"/>
        <v/>
      </c>
      <c r="M102" s="197" t="str">
        <f t="shared" si="22"/>
        <v/>
      </c>
      <c r="N102" s="197" t="str">
        <f t="shared" si="23"/>
        <v/>
      </c>
      <c r="O102" s="197" t="str">
        <f t="shared" si="24"/>
        <v/>
      </c>
      <c r="P102" s="200"/>
      <c r="Q102" s="197" t="str">
        <f t="shared" si="25"/>
        <v/>
      </c>
      <c r="R102" s="197" t="str">
        <f t="shared" si="26"/>
        <v/>
      </c>
      <c r="S102" s="198" t="str">
        <f t="shared" si="27"/>
        <v/>
      </c>
      <c r="T102" s="197" t="str">
        <f t="shared" si="28"/>
        <v/>
      </c>
      <c r="U102" s="197" t="str">
        <f t="shared" si="29"/>
        <v/>
      </c>
      <c r="V102" s="197" t="str">
        <f t="shared" si="30"/>
        <v/>
      </c>
      <c r="W102" s="197" t="str">
        <f t="shared" si="31"/>
        <v/>
      </c>
      <c r="X102" s="200"/>
      <c r="Y102" s="197" t="str">
        <f t="shared" si="32"/>
        <v/>
      </c>
      <c r="Z102" s="197" t="str">
        <f t="shared" si="32"/>
        <v/>
      </c>
      <c r="AA102" s="198" t="str">
        <f t="shared" si="33"/>
        <v/>
      </c>
      <c r="AB102" s="197" t="str">
        <f t="shared" si="34"/>
        <v/>
      </c>
      <c r="AC102" s="197" t="str">
        <f t="shared" si="35"/>
        <v/>
      </c>
      <c r="AD102" s="197" t="str">
        <f t="shared" si="36"/>
        <v/>
      </c>
      <c r="AE102" s="197" t="str">
        <f t="shared" si="37"/>
        <v/>
      </c>
      <c r="AF102" s="200"/>
      <c r="AG102" s="197" t="str">
        <f t="shared" si="38"/>
        <v/>
      </c>
      <c r="AH102" s="197" t="str">
        <f t="shared" si="38"/>
        <v/>
      </c>
      <c r="AI102" s="198" t="str">
        <f t="shared" si="39"/>
        <v/>
      </c>
      <c r="AJ102" s="197" t="str">
        <f t="shared" si="40"/>
        <v/>
      </c>
      <c r="AK102" s="197" t="str">
        <f t="shared" si="41"/>
        <v/>
      </c>
      <c r="AL102" s="197" t="str">
        <f t="shared" si="42"/>
        <v/>
      </c>
      <c r="AM102" s="197" t="str">
        <f t="shared" si="43"/>
        <v/>
      </c>
      <c r="AO102" s="197" t="str">
        <f t="shared" si="44"/>
        <v/>
      </c>
      <c r="AP102" s="197" t="str">
        <f t="shared" si="44"/>
        <v/>
      </c>
      <c r="AQ102" s="198" t="str">
        <f t="shared" si="45"/>
        <v/>
      </c>
      <c r="AR102" s="197" t="str">
        <f t="shared" si="46"/>
        <v/>
      </c>
      <c r="AS102" s="197" t="str">
        <f t="shared" si="47"/>
        <v/>
      </c>
      <c r="AT102" s="197" t="str">
        <f t="shared" si="48"/>
        <v/>
      </c>
      <c r="AU102" s="197" t="str">
        <f t="shared" si="49"/>
        <v/>
      </c>
    </row>
    <row r="103" spans="1:55" x14ac:dyDescent="0.25">
      <c r="A103" s="197" t="str">
        <f t="shared" si="50"/>
        <v/>
      </c>
      <c r="B103" s="197" t="str">
        <f t="shared" si="50"/>
        <v/>
      </c>
      <c r="C103" s="198" t="str">
        <f t="shared" si="51"/>
        <v/>
      </c>
      <c r="D103" s="197" t="str">
        <f t="shared" si="52"/>
        <v>LCP</v>
      </c>
      <c r="E103" s="197" t="str">
        <f t="shared" si="53"/>
        <v/>
      </c>
      <c r="F103" s="197" t="str">
        <f t="shared" si="54"/>
        <v/>
      </c>
      <c r="G103" s="197" t="str">
        <f t="shared" si="55"/>
        <v/>
      </c>
      <c r="H103" s="200">
        <v>11</v>
      </c>
      <c r="I103" s="197" t="str">
        <f t="shared" si="18"/>
        <v/>
      </c>
      <c r="J103" s="197" t="str">
        <f t="shared" si="19"/>
        <v/>
      </c>
      <c r="K103" s="198" t="str">
        <f t="shared" si="20"/>
        <v/>
      </c>
      <c r="L103" s="197" t="str">
        <f t="shared" si="21"/>
        <v/>
      </c>
      <c r="M103" s="197" t="str">
        <f t="shared" si="22"/>
        <v/>
      </c>
      <c r="N103" s="197" t="str">
        <f t="shared" si="23"/>
        <v/>
      </c>
      <c r="O103" s="197" t="str">
        <f t="shared" si="24"/>
        <v/>
      </c>
      <c r="P103" s="200"/>
      <c r="Q103" s="197" t="str">
        <f t="shared" si="25"/>
        <v/>
      </c>
      <c r="R103" s="197" t="str">
        <f t="shared" si="26"/>
        <v/>
      </c>
      <c r="S103" s="198" t="str">
        <f t="shared" si="27"/>
        <v/>
      </c>
      <c r="T103" s="197" t="str">
        <f t="shared" si="28"/>
        <v/>
      </c>
      <c r="U103" s="197" t="str">
        <f t="shared" si="29"/>
        <v/>
      </c>
      <c r="V103" s="197" t="str">
        <f t="shared" si="30"/>
        <v/>
      </c>
      <c r="W103" s="197" t="str">
        <f t="shared" si="31"/>
        <v/>
      </c>
      <c r="X103" s="200"/>
      <c r="Y103" s="197" t="str">
        <f t="shared" si="32"/>
        <v/>
      </c>
      <c r="Z103" s="197" t="str">
        <f t="shared" si="32"/>
        <v/>
      </c>
      <c r="AA103" s="198" t="str">
        <f t="shared" si="33"/>
        <v/>
      </c>
      <c r="AB103" s="197" t="str">
        <f t="shared" si="34"/>
        <v/>
      </c>
      <c r="AC103" s="197" t="str">
        <f t="shared" si="35"/>
        <v/>
      </c>
      <c r="AD103" s="197" t="str">
        <f t="shared" si="36"/>
        <v/>
      </c>
      <c r="AE103" s="197" t="str">
        <f t="shared" si="37"/>
        <v/>
      </c>
      <c r="AF103" s="200"/>
      <c r="AG103" s="197" t="str">
        <f t="shared" si="38"/>
        <v/>
      </c>
      <c r="AH103" s="197" t="str">
        <f t="shared" si="38"/>
        <v/>
      </c>
      <c r="AI103" s="198" t="str">
        <f t="shared" si="39"/>
        <v/>
      </c>
      <c r="AJ103" s="197" t="str">
        <f t="shared" si="40"/>
        <v/>
      </c>
      <c r="AK103" s="197" t="str">
        <f t="shared" si="41"/>
        <v/>
      </c>
      <c r="AL103" s="197" t="str">
        <f t="shared" si="42"/>
        <v/>
      </c>
      <c r="AM103" s="197" t="str">
        <f t="shared" si="43"/>
        <v/>
      </c>
      <c r="AO103" s="197" t="str">
        <f t="shared" si="44"/>
        <v/>
      </c>
      <c r="AP103" s="197" t="str">
        <f t="shared" si="44"/>
        <v/>
      </c>
      <c r="AQ103" s="198" t="str">
        <f t="shared" si="45"/>
        <v/>
      </c>
      <c r="AR103" s="197" t="str">
        <f t="shared" si="46"/>
        <v/>
      </c>
      <c r="AS103" s="197" t="str">
        <f t="shared" si="47"/>
        <v/>
      </c>
      <c r="AT103" s="197" t="str">
        <f t="shared" si="48"/>
        <v/>
      </c>
      <c r="AU103" s="197" t="str">
        <f t="shared" si="49"/>
        <v/>
      </c>
    </row>
    <row r="104" spans="1:55" x14ac:dyDescent="0.25">
      <c r="A104" s="197" t="str">
        <f t="shared" si="50"/>
        <v/>
      </c>
      <c r="B104" s="197" t="str">
        <f t="shared" si="50"/>
        <v/>
      </c>
      <c r="C104" s="198" t="str">
        <f t="shared" si="51"/>
        <v/>
      </c>
      <c r="D104" s="197" t="str">
        <f t="shared" si="52"/>
        <v>LCP</v>
      </c>
      <c r="E104" s="197" t="str">
        <f t="shared" si="53"/>
        <v/>
      </c>
      <c r="F104" s="197" t="str">
        <f t="shared" si="54"/>
        <v/>
      </c>
      <c r="G104" s="197" t="str">
        <f t="shared" si="55"/>
        <v/>
      </c>
      <c r="H104" s="200">
        <v>12</v>
      </c>
      <c r="I104" s="197" t="str">
        <f t="shared" si="18"/>
        <v/>
      </c>
      <c r="J104" s="197" t="str">
        <f t="shared" si="19"/>
        <v/>
      </c>
      <c r="K104" s="198" t="str">
        <f t="shared" si="20"/>
        <v/>
      </c>
      <c r="L104" s="197" t="str">
        <f t="shared" si="21"/>
        <v/>
      </c>
      <c r="M104" s="197" t="str">
        <f t="shared" si="22"/>
        <v/>
      </c>
      <c r="N104" s="197" t="str">
        <f t="shared" si="23"/>
        <v/>
      </c>
      <c r="O104" s="197" t="str">
        <f t="shared" si="24"/>
        <v/>
      </c>
      <c r="P104" s="200"/>
      <c r="Q104" s="197" t="str">
        <f t="shared" si="25"/>
        <v/>
      </c>
      <c r="R104" s="197" t="str">
        <f t="shared" si="26"/>
        <v/>
      </c>
      <c r="S104" s="198" t="str">
        <f t="shared" si="27"/>
        <v/>
      </c>
      <c r="T104" s="197" t="str">
        <f t="shared" si="28"/>
        <v/>
      </c>
      <c r="U104" s="197" t="str">
        <f t="shared" si="29"/>
        <v/>
      </c>
      <c r="V104" s="197" t="str">
        <f t="shared" si="30"/>
        <v/>
      </c>
      <c r="W104" s="197" t="str">
        <f t="shared" si="31"/>
        <v/>
      </c>
      <c r="X104" s="200"/>
      <c r="Y104" s="197" t="str">
        <f t="shared" si="32"/>
        <v/>
      </c>
      <c r="Z104" s="197" t="str">
        <f t="shared" si="32"/>
        <v/>
      </c>
      <c r="AA104" s="198" t="str">
        <f t="shared" si="33"/>
        <v/>
      </c>
      <c r="AB104" s="197" t="str">
        <f t="shared" si="34"/>
        <v/>
      </c>
      <c r="AC104" s="197" t="str">
        <f t="shared" si="35"/>
        <v/>
      </c>
      <c r="AD104" s="197" t="str">
        <f t="shared" si="36"/>
        <v/>
      </c>
      <c r="AE104" s="197" t="str">
        <f t="shared" si="37"/>
        <v/>
      </c>
      <c r="AF104" s="200"/>
      <c r="AG104" s="197" t="str">
        <f t="shared" si="38"/>
        <v/>
      </c>
      <c r="AH104" s="197" t="str">
        <f t="shared" si="38"/>
        <v/>
      </c>
      <c r="AI104" s="198" t="str">
        <f t="shared" si="39"/>
        <v/>
      </c>
      <c r="AJ104" s="197" t="str">
        <f t="shared" si="40"/>
        <v/>
      </c>
      <c r="AK104" s="197" t="str">
        <f t="shared" si="41"/>
        <v/>
      </c>
      <c r="AL104" s="197" t="str">
        <f t="shared" si="42"/>
        <v/>
      </c>
      <c r="AM104" s="197" t="str">
        <f t="shared" si="43"/>
        <v/>
      </c>
      <c r="AO104" s="197" t="str">
        <f t="shared" si="44"/>
        <v/>
      </c>
      <c r="AP104" s="197" t="str">
        <f t="shared" si="44"/>
        <v/>
      </c>
      <c r="AQ104" s="198" t="str">
        <f t="shared" si="45"/>
        <v/>
      </c>
      <c r="AR104" s="197" t="str">
        <f t="shared" si="46"/>
        <v/>
      </c>
      <c r="AS104" s="197" t="str">
        <f t="shared" si="47"/>
        <v/>
      </c>
      <c r="AT104" s="197" t="str">
        <f t="shared" si="48"/>
        <v/>
      </c>
      <c r="AU104" s="197" t="str">
        <f t="shared" si="49"/>
        <v/>
      </c>
    </row>
    <row r="105" spans="1:55" x14ac:dyDescent="0.25">
      <c r="A105" s="197" t="str">
        <f t="shared" si="50"/>
        <v/>
      </c>
      <c r="B105" s="197" t="str">
        <f t="shared" si="50"/>
        <v/>
      </c>
      <c r="C105" s="198" t="str">
        <f t="shared" si="51"/>
        <v/>
      </c>
      <c r="D105" s="197" t="str">
        <f t="shared" si="52"/>
        <v/>
      </c>
      <c r="E105" s="197" t="str">
        <f t="shared" si="53"/>
        <v/>
      </c>
      <c r="F105" s="197" t="str">
        <f t="shared" si="54"/>
        <v/>
      </c>
      <c r="G105" s="197" t="str">
        <f t="shared" si="55"/>
        <v/>
      </c>
      <c r="H105" s="200">
        <v>13</v>
      </c>
      <c r="I105" s="197" t="str">
        <f t="shared" si="18"/>
        <v/>
      </c>
      <c r="J105" s="197" t="str">
        <f t="shared" si="19"/>
        <v/>
      </c>
      <c r="K105" s="198" t="str">
        <f t="shared" si="20"/>
        <v/>
      </c>
      <c r="L105" s="197" t="str">
        <f t="shared" si="21"/>
        <v/>
      </c>
      <c r="M105" s="197" t="str">
        <f t="shared" si="22"/>
        <v/>
      </c>
      <c r="N105" s="197" t="str">
        <f t="shared" si="23"/>
        <v/>
      </c>
      <c r="O105" s="197" t="str">
        <f t="shared" si="24"/>
        <v/>
      </c>
      <c r="P105" s="200"/>
      <c r="Q105" s="197" t="str">
        <f t="shared" si="25"/>
        <v/>
      </c>
      <c r="R105" s="197" t="str">
        <f t="shared" si="26"/>
        <v/>
      </c>
      <c r="S105" s="198" t="str">
        <f t="shared" si="27"/>
        <v/>
      </c>
      <c r="T105" s="197" t="str">
        <f t="shared" si="28"/>
        <v/>
      </c>
      <c r="U105" s="197" t="str">
        <f t="shared" si="29"/>
        <v/>
      </c>
      <c r="V105" s="197" t="str">
        <f t="shared" si="30"/>
        <v/>
      </c>
      <c r="W105" s="197" t="str">
        <f t="shared" si="31"/>
        <v/>
      </c>
      <c r="X105" s="200"/>
      <c r="Y105" s="197" t="str">
        <f t="shared" si="32"/>
        <v/>
      </c>
      <c r="Z105" s="197" t="str">
        <f t="shared" si="32"/>
        <v/>
      </c>
      <c r="AA105" s="198" t="str">
        <f t="shared" si="33"/>
        <v/>
      </c>
      <c r="AB105" s="197" t="str">
        <f t="shared" si="34"/>
        <v/>
      </c>
      <c r="AC105" s="197" t="str">
        <f t="shared" si="35"/>
        <v/>
      </c>
      <c r="AD105" s="197" t="str">
        <f t="shared" si="36"/>
        <v/>
      </c>
      <c r="AE105" s="197" t="str">
        <f t="shared" si="37"/>
        <v/>
      </c>
      <c r="AF105" s="200"/>
      <c r="AG105" s="197" t="str">
        <f t="shared" si="38"/>
        <v/>
      </c>
      <c r="AH105" s="197" t="str">
        <f t="shared" si="38"/>
        <v/>
      </c>
      <c r="AI105" s="198" t="str">
        <f t="shared" si="39"/>
        <v/>
      </c>
      <c r="AJ105" s="197" t="str">
        <f t="shared" si="40"/>
        <v/>
      </c>
      <c r="AK105" s="197" t="str">
        <f t="shared" si="41"/>
        <v/>
      </c>
      <c r="AL105" s="197" t="str">
        <f t="shared" si="42"/>
        <v/>
      </c>
      <c r="AM105" s="197" t="str">
        <f t="shared" si="43"/>
        <v/>
      </c>
      <c r="AO105" s="197" t="str">
        <f t="shared" si="44"/>
        <v/>
      </c>
      <c r="AP105" s="197" t="str">
        <f t="shared" si="44"/>
        <v/>
      </c>
      <c r="AQ105" s="198" t="str">
        <f t="shared" si="45"/>
        <v/>
      </c>
      <c r="AR105" s="197" t="str">
        <f t="shared" si="46"/>
        <v/>
      </c>
      <c r="AS105" s="197" t="str">
        <f t="shared" si="47"/>
        <v/>
      </c>
      <c r="AT105" s="197" t="str">
        <f t="shared" si="48"/>
        <v/>
      </c>
      <c r="AU105" s="197" t="str">
        <f t="shared" si="49"/>
        <v/>
      </c>
    </row>
    <row r="106" spans="1:55" x14ac:dyDescent="0.25">
      <c r="A106" s="197" t="str">
        <f t="shared" si="50"/>
        <v/>
      </c>
      <c r="B106" s="197" t="str">
        <f t="shared" si="50"/>
        <v/>
      </c>
      <c r="C106" s="198" t="str">
        <f t="shared" si="51"/>
        <v/>
      </c>
      <c r="D106" s="197" t="str">
        <f t="shared" si="52"/>
        <v/>
      </c>
      <c r="E106" s="197" t="str">
        <f t="shared" si="53"/>
        <v/>
      </c>
      <c r="F106" s="197" t="str">
        <f t="shared" si="54"/>
        <v/>
      </c>
      <c r="G106" s="197" t="str">
        <f t="shared" si="55"/>
        <v/>
      </c>
      <c r="H106" s="200">
        <v>14</v>
      </c>
      <c r="I106" s="197" t="str">
        <f t="shared" si="18"/>
        <v/>
      </c>
      <c r="J106" s="197" t="str">
        <f t="shared" si="19"/>
        <v/>
      </c>
      <c r="K106" s="198" t="str">
        <f t="shared" si="20"/>
        <v/>
      </c>
      <c r="L106" s="197" t="str">
        <f t="shared" si="21"/>
        <v/>
      </c>
      <c r="M106" s="197" t="str">
        <f t="shared" si="22"/>
        <v/>
      </c>
      <c r="N106" s="197" t="str">
        <f t="shared" si="23"/>
        <v/>
      </c>
      <c r="O106" s="197" t="str">
        <f t="shared" si="24"/>
        <v/>
      </c>
      <c r="P106" s="200"/>
      <c r="Q106" s="197" t="str">
        <f t="shared" si="25"/>
        <v/>
      </c>
      <c r="R106" s="197" t="str">
        <f t="shared" si="26"/>
        <v/>
      </c>
      <c r="S106" s="198" t="str">
        <f t="shared" si="27"/>
        <v/>
      </c>
      <c r="T106" s="197" t="str">
        <f t="shared" si="28"/>
        <v/>
      </c>
      <c r="U106" s="197" t="str">
        <f t="shared" si="29"/>
        <v/>
      </c>
      <c r="V106" s="197" t="str">
        <f t="shared" si="30"/>
        <v/>
      </c>
      <c r="W106" s="197" t="str">
        <f t="shared" si="31"/>
        <v/>
      </c>
      <c r="X106" s="200"/>
      <c r="Y106" s="197" t="str">
        <f t="shared" si="32"/>
        <v/>
      </c>
      <c r="Z106" s="197" t="str">
        <f t="shared" si="32"/>
        <v/>
      </c>
      <c r="AA106" s="198" t="str">
        <f t="shared" si="33"/>
        <v/>
      </c>
      <c r="AB106" s="197" t="str">
        <f t="shared" si="34"/>
        <v/>
      </c>
      <c r="AC106" s="197" t="str">
        <f t="shared" si="35"/>
        <v/>
      </c>
      <c r="AD106" s="197" t="str">
        <f t="shared" si="36"/>
        <v/>
      </c>
      <c r="AE106" s="197" t="str">
        <f t="shared" si="37"/>
        <v/>
      </c>
      <c r="AF106" s="200"/>
      <c r="AG106" s="197" t="str">
        <f t="shared" si="38"/>
        <v/>
      </c>
      <c r="AH106" s="197" t="str">
        <f t="shared" si="38"/>
        <v/>
      </c>
      <c r="AI106" s="198" t="str">
        <f t="shared" si="39"/>
        <v/>
      </c>
      <c r="AJ106" s="197" t="str">
        <f t="shared" si="40"/>
        <v/>
      </c>
      <c r="AK106" s="197" t="str">
        <f t="shared" si="41"/>
        <v/>
      </c>
      <c r="AL106" s="197" t="str">
        <f t="shared" si="42"/>
        <v/>
      </c>
      <c r="AM106" s="197" t="str">
        <f t="shared" si="43"/>
        <v/>
      </c>
      <c r="AO106" s="197" t="str">
        <f t="shared" si="44"/>
        <v/>
      </c>
      <c r="AP106" s="197" t="str">
        <f t="shared" si="44"/>
        <v/>
      </c>
      <c r="AQ106" s="198" t="str">
        <f t="shared" si="45"/>
        <v/>
      </c>
      <c r="AR106" s="197" t="str">
        <f t="shared" si="46"/>
        <v/>
      </c>
      <c r="AS106" s="197" t="str">
        <f t="shared" si="47"/>
        <v/>
      </c>
      <c r="AT106" s="197" t="str">
        <f t="shared" si="48"/>
        <v/>
      </c>
      <c r="AU106" s="197" t="str">
        <f t="shared" si="49"/>
        <v/>
      </c>
    </row>
    <row r="107" spans="1:55" x14ac:dyDescent="0.25">
      <c r="A107" s="197" t="str">
        <f t="shared" si="50"/>
        <v/>
      </c>
      <c r="B107" s="197" t="str">
        <f t="shared" si="50"/>
        <v/>
      </c>
      <c r="C107" s="198" t="str">
        <f t="shared" si="51"/>
        <v/>
      </c>
      <c r="D107" s="197" t="str">
        <f t="shared" si="52"/>
        <v/>
      </c>
      <c r="E107" s="197" t="str">
        <f t="shared" si="53"/>
        <v/>
      </c>
      <c r="F107" s="197" t="str">
        <f t="shared" si="54"/>
        <v/>
      </c>
      <c r="G107" s="197" t="str">
        <f t="shared" si="55"/>
        <v/>
      </c>
      <c r="H107" s="200">
        <v>15</v>
      </c>
      <c r="I107" s="197" t="str">
        <f t="shared" si="18"/>
        <v/>
      </c>
      <c r="J107" s="197" t="str">
        <f t="shared" si="19"/>
        <v/>
      </c>
      <c r="K107" s="198" t="str">
        <f t="shared" si="20"/>
        <v/>
      </c>
      <c r="L107" s="197" t="str">
        <f t="shared" si="21"/>
        <v/>
      </c>
      <c r="M107" s="197" t="str">
        <f t="shared" si="22"/>
        <v/>
      </c>
      <c r="N107" s="197" t="str">
        <f t="shared" si="23"/>
        <v/>
      </c>
      <c r="O107" s="197" t="str">
        <f t="shared" si="24"/>
        <v/>
      </c>
      <c r="P107" s="200"/>
      <c r="Q107" s="197" t="str">
        <f t="shared" si="25"/>
        <v/>
      </c>
      <c r="R107" s="197" t="str">
        <f t="shared" si="26"/>
        <v/>
      </c>
      <c r="S107" s="198" t="str">
        <f t="shared" si="27"/>
        <v/>
      </c>
      <c r="T107" s="197" t="str">
        <f t="shared" si="28"/>
        <v/>
      </c>
      <c r="U107" s="197" t="str">
        <f t="shared" si="29"/>
        <v/>
      </c>
      <c r="V107" s="197" t="str">
        <f t="shared" si="30"/>
        <v/>
      </c>
      <c r="W107" s="197" t="str">
        <f t="shared" si="31"/>
        <v/>
      </c>
      <c r="X107" s="200"/>
      <c r="Y107" s="197" t="str">
        <f t="shared" si="32"/>
        <v/>
      </c>
      <c r="Z107" s="197" t="str">
        <f t="shared" si="32"/>
        <v/>
      </c>
      <c r="AA107" s="198" t="str">
        <f t="shared" si="33"/>
        <v/>
      </c>
      <c r="AB107" s="197" t="str">
        <f t="shared" si="34"/>
        <v/>
      </c>
      <c r="AC107" s="197" t="str">
        <f t="shared" si="35"/>
        <v/>
      </c>
      <c r="AD107" s="197" t="str">
        <f t="shared" si="36"/>
        <v/>
      </c>
      <c r="AE107" s="197" t="str">
        <f t="shared" si="37"/>
        <v/>
      </c>
      <c r="AF107" s="200"/>
      <c r="AG107" s="197" t="str">
        <f t="shared" si="38"/>
        <v/>
      </c>
      <c r="AH107" s="197" t="str">
        <f t="shared" si="38"/>
        <v/>
      </c>
      <c r="AI107" s="198" t="str">
        <f t="shared" si="39"/>
        <v/>
      </c>
      <c r="AJ107" s="197" t="str">
        <f t="shared" si="40"/>
        <v/>
      </c>
      <c r="AK107" s="197" t="str">
        <f t="shared" si="41"/>
        <v/>
      </c>
      <c r="AL107" s="197" t="str">
        <f t="shared" si="42"/>
        <v/>
      </c>
      <c r="AM107" s="197" t="str">
        <f t="shared" si="43"/>
        <v/>
      </c>
      <c r="AO107" s="197" t="str">
        <f t="shared" si="44"/>
        <v/>
      </c>
      <c r="AP107" s="197" t="str">
        <f t="shared" si="44"/>
        <v/>
      </c>
      <c r="AQ107" s="198" t="str">
        <f t="shared" si="45"/>
        <v/>
      </c>
      <c r="AR107" s="197" t="str">
        <f t="shared" si="46"/>
        <v/>
      </c>
      <c r="AS107" s="197" t="str">
        <f t="shared" si="47"/>
        <v/>
      </c>
      <c r="AT107" s="197" t="str">
        <f t="shared" si="48"/>
        <v/>
      </c>
      <c r="AU107" s="197" t="str">
        <f t="shared" si="49"/>
        <v/>
      </c>
    </row>
    <row r="108" spans="1:55" x14ac:dyDescent="0.25">
      <c r="A108" s="197" t="str">
        <f t="shared" ref="A108:B112" si="56">IF(B24="","",B24)</f>
        <v/>
      </c>
      <c r="B108" s="197" t="str">
        <f t="shared" si="56"/>
        <v/>
      </c>
      <c r="C108" s="198" t="str">
        <f t="shared" ref="C108:C112" si="57">IF(F24="","",F24)</f>
        <v/>
      </c>
      <c r="D108" s="197" t="str">
        <f t="shared" ref="D108:D112" si="58">IF(A24="","",A24)</f>
        <v>RECEIVING</v>
      </c>
      <c r="E108" s="197" t="str">
        <f t="shared" ref="E108:E112" si="59">IF(E24="","",E24)</f>
        <v/>
      </c>
      <c r="F108" s="197" t="str">
        <f t="shared" ref="F108:F112" si="60">IF(D24="","",D24)</f>
        <v/>
      </c>
      <c r="G108" s="197" t="str">
        <f t="shared" ref="G108:G112" si="61">IF(C24="","",C24)</f>
        <v/>
      </c>
      <c r="H108" s="200">
        <v>16</v>
      </c>
      <c r="I108" s="197" t="str">
        <f t="shared" si="18"/>
        <v/>
      </c>
      <c r="J108" s="197" t="str">
        <f t="shared" si="19"/>
        <v/>
      </c>
      <c r="K108" s="198" t="str">
        <f t="shared" si="20"/>
        <v/>
      </c>
      <c r="L108" s="197" t="str">
        <f t="shared" si="21"/>
        <v/>
      </c>
      <c r="M108" s="197" t="str">
        <f t="shared" si="22"/>
        <v/>
      </c>
      <c r="N108" s="197" t="str">
        <f t="shared" si="23"/>
        <v/>
      </c>
      <c r="O108" s="197" t="str">
        <f t="shared" si="24"/>
        <v/>
      </c>
      <c r="P108" s="200"/>
      <c r="Q108" s="197" t="str">
        <f t="shared" si="25"/>
        <v/>
      </c>
      <c r="R108" s="197" t="str">
        <f t="shared" si="26"/>
        <v/>
      </c>
      <c r="S108" s="198" t="str">
        <f t="shared" si="27"/>
        <v/>
      </c>
      <c r="T108" s="197" t="str">
        <f t="shared" si="28"/>
        <v/>
      </c>
      <c r="U108" s="197" t="str">
        <f t="shared" si="29"/>
        <v/>
      </c>
      <c r="V108" s="197" t="str">
        <f t="shared" si="30"/>
        <v/>
      </c>
      <c r="W108" s="197" t="str">
        <f t="shared" si="31"/>
        <v/>
      </c>
      <c r="X108" s="200"/>
      <c r="Y108" s="197" t="str">
        <f t="shared" si="32"/>
        <v/>
      </c>
      <c r="Z108" s="197" t="str">
        <f t="shared" si="32"/>
        <v/>
      </c>
      <c r="AA108" s="198" t="str">
        <f t="shared" si="33"/>
        <v/>
      </c>
      <c r="AB108" s="197" t="str">
        <f t="shared" si="34"/>
        <v/>
      </c>
      <c r="AC108" s="197" t="str">
        <f t="shared" si="35"/>
        <v/>
      </c>
      <c r="AD108" s="197" t="str">
        <f t="shared" si="36"/>
        <v/>
      </c>
      <c r="AE108" s="197" t="str">
        <f t="shared" si="37"/>
        <v/>
      </c>
      <c r="AF108" s="200"/>
      <c r="AG108" s="197" t="str">
        <f t="shared" si="38"/>
        <v/>
      </c>
      <c r="AH108" s="197" t="str">
        <f t="shared" si="38"/>
        <v/>
      </c>
      <c r="AI108" s="198" t="str">
        <f t="shared" si="39"/>
        <v/>
      </c>
      <c r="AJ108" s="197" t="str">
        <f t="shared" si="40"/>
        <v/>
      </c>
      <c r="AK108" s="197" t="str">
        <f t="shared" si="41"/>
        <v/>
      </c>
      <c r="AL108" s="197" t="str">
        <f t="shared" si="42"/>
        <v/>
      </c>
      <c r="AM108" s="197" t="str">
        <f t="shared" si="43"/>
        <v/>
      </c>
      <c r="AO108" s="197" t="str">
        <f t="shared" si="44"/>
        <v/>
      </c>
      <c r="AP108" s="197" t="str">
        <f t="shared" si="44"/>
        <v/>
      </c>
      <c r="AQ108" s="198" t="str">
        <f t="shared" si="45"/>
        <v/>
      </c>
      <c r="AR108" s="197" t="str">
        <f t="shared" si="46"/>
        <v/>
      </c>
      <c r="AS108" s="197" t="str">
        <f t="shared" si="47"/>
        <v/>
      </c>
      <c r="AT108" s="197" t="str">
        <f t="shared" si="48"/>
        <v/>
      </c>
      <c r="AU108" s="197" t="str">
        <f t="shared" si="49"/>
        <v/>
      </c>
    </row>
    <row r="109" spans="1:55" x14ac:dyDescent="0.25">
      <c r="A109" s="197">
        <f t="shared" si="56"/>
        <v>30038654</v>
      </c>
      <c r="B109" s="197" t="str">
        <f t="shared" si="56"/>
        <v/>
      </c>
      <c r="C109" s="198" t="str">
        <f t="shared" si="57"/>
        <v/>
      </c>
      <c r="D109" s="197" t="str">
        <f t="shared" si="58"/>
        <v>RECEIVING</v>
      </c>
      <c r="E109" s="197" t="str">
        <f t="shared" si="59"/>
        <v/>
      </c>
      <c r="F109" s="197" t="str">
        <f t="shared" si="60"/>
        <v/>
      </c>
      <c r="G109" s="197" t="str">
        <f t="shared" si="61"/>
        <v/>
      </c>
      <c r="H109" s="200">
        <v>17</v>
      </c>
      <c r="I109" s="197" t="str">
        <f t="shared" si="18"/>
        <v/>
      </c>
      <c r="J109" s="197" t="str">
        <f t="shared" si="19"/>
        <v/>
      </c>
      <c r="K109" s="198" t="str">
        <f t="shared" si="20"/>
        <v/>
      </c>
      <c r="L109" s="197" t="str">
        <f t="shared" si="21"/>
        <v/>
      </c>
      <c r="M109" s="197" t="str">
        <f t="shared" si="22"/>
        <v/>
      </c>
      <c r="N109" s="197" t="str">
        <f t="shared" si="23"/>
        <v/>
      </c>
      <c r="O109" s="197" t="str">
        <f t="shared" si="24"/>
        <v/>
      </c>
      <c r="P109" s="200"/>
      <c r="Q109" s="197" t="str">
        <f t="shared" si="25"/>
        <v/>
      </c>
      <c r="R109" s="197" t="str">
        <f t="shared" si="26"/>
        <v/>
      </c>
      <c r="S109" s="198" t="str">
        <f t="shared" si="27"/>
        <v/>
      </c>
      <c r="T109" s="197" t="str">
        <f t="shared" si="28"/>
        <v/>
      </c>
      <c r="U109" s="197" t="str">
        <f t="shared" si="29"/>
        <v/>
      </c>
      <c r="V109" s="197" t="str">
        <f t="shared" si="30"/>
        <v/>
      </c>
      <c r="W109" s="197" t="str">
        <f t="shared" si="31"/>
        <v/>
      </c>
      <c r="X109" s="200"/>
      <c r="Y109" s="197" t="str">
        <f t="shared" si="32"/>
        <v/>
      </c>
      <c r="Z109" s="197" t="str">
        <f t="shared" si="32"/>
        <v/>
      </c>
      <c r="AA109" s="198" t="str">
        <f t="shared" si="33"/>
        <v/>
      </c>
      <c r="AB109" s="197" t="str">
        <f t="shared" si="34"/>
        <v/>
      </c>
      <c r="AC109" s="197" t="str">
        <f t="shared" si="35"/>
        <v/>
      </c>
      <c r="AD109" s="197" t="str">
        <f t="shared" si="36"/>
        <v/>
      </c>
      <c r="AE109" s="197" t="str">
        <f t="shared" si="37"/>
        <v/>
      </c>
      <c r="AF109" s="200"/>
      <c r="AG109" s="197" t="str">
        <f t="shared" si="38"/>
        <v/>
      </c>
      <c r="AH109" s="197" t="str">
        <f t="shared" si="38"/>
        <v/>
      </c>
      <c r="AI109" s="198" t="str">
        <f t="shared" si="39"/>
        <v/>
      </c>
      <c r="AJ109" s="197" t="str">
        <f t="shared" si="40"/>
        <v/>
      </c>
      <c r="AK109" s="197" t="str">
        <f t="shared" si="41"/>
        <v/>
      </c>
      <c r="AL109" s="197" t="str">
        <f t="shared" si="42"/>
        <v/>
      </c>
      <c r="AM109" s="197" t="str">
        <f t="shared" si="43"/>
        <v/>
      </c>
      <c r="AO109" s="197" t="str">
        <f t="shared" si="44"/>
        <v/>
      </c>
      <c r="AP109" s="197" t="str">
        <f t="shared" si="44"/>
        <v/>
      </c>
      <c r="AQ109" s="198" t="str">
        <f t="shared" si="45"/>
        <v/>
      </c>
      <c r="AR109" s="197" t="str">
        <f t="shared" si="46"/>
        <v/>
      </c>
      <c r="AS109" s="197" t="str">
        <f t="shared" si="47"/>
        <v/>
      </c>
      <c r="AT109" s="197" t="str">
        <f t="shared" si="48"/>
        <v/>
      </c>
      <c r="AU109" s="197" t="str">
        <f t="shared" si="49"/>
        <v/>
      </c>
    </row>
    <row r="110" spans="1:55" x14ac:dyDescent="0.25">
      <c r="A110" s="197" t="str">
        <f t="shared" si="56"/>
        <v/>
      </c>
      <c r="B110" s="197" t="str">
        <f t="shared" si="56"/>
        <v/>
      </c>
      <c r="C110" s="198" t="str">
        <f t="shared" si="57"/>
        <v/>
      </c>
      <c r="D110" s="197" t="str">
        <f t="shared" si="58"/>
        <v>RECEIVING</v>
      </c>
      <c r="E110" s="197" t="str">
        <f t="shared" si="59"/>
        <v/>
      </c>
      <c r="F110" s="197" t="str">
        <f t="shared" si="60"/>
        <v/>
      </c>
      <c r="G110" s="197" t="str">
        <f t="shared" si="61"/>
        <v/>
      </c>
      <c r="H110" s="200">
        <v>18</v>
      </c>
      <c r="I110" s="197" t="str">
        <f>IF(K24="","",K24)</f>
        <v/>
      </c>
      <c r="J110" s="197" t="str">
        <f>IF(L24="","",L24)</f>
        <v/>
      </c>
      <c r="K110" s="198" t="str">
        <f>IF(K24="","",$J$3)</f>
        <v/>
      </c>
      <c r="L110" s="197" t="str">
        <f>IF(J24="","",J24)</f>
        <v/>
      </c>
      <c r="M110" s="197" t="str">
        <f>IF(N24="","",N24)</f>
        <v/>
      </c>
      <c r="N110" s="197" t="str">
        <f>IF(M24="","",M24)</f>
        <v/>
      </c>
      <c r="O110" s="197" t="str">
        <f>IF(P24="","",P24)</f>
        <v/>
      </c>
      <c r="P110" s="200"/>
      <c r="Q110" s="197" t="str">
        <f t="shared" ref="Q110:R114" si="62">IF(T24="","",T24)</f>
        <v/>
      </c>
      <c r="R110" s="197" t="str">
        <f t="shared" si="62"/>
        <v/>
      </c>
      <c r="S110" s="198" t="str">
        <f t="shared" ref="S110:S114" si="63">IF(T24="","",$S$3)</f>
        <v/>
      </c>
      <c r="T110" s="197" t="str">
        <f t="shared" ref="T110:T114" si="64">IF(S24="","",S24)</f>
        <v/>
      </c>
      <c r="U110" s="197" t="str">
        <f t="shared" ref="U110:U114" si="65">IF(W24="","",W24)</f>
        <v/>
      </c>
      <c r="V110" s="197" t="str">
        <f t="shared" ref="V110:V114" si="66">IF(V24="","",V24)</f>
        <v/>
      </c>
      <c r="W110" s="197" t="str">
        <f t="shared" ref="W110:W114" si="67">IF(Y24="","",Y24)</f>
        <v/>
      </c>
      <c r="X110" s="200"/>
      <c r="Y110" s="197" t="str">
        <f t="shared" si="32"/>
        <v/>
      </c>
      <c r="Z110" s="197" t="str">
        <f t="shared" si="32"/>
        <v/>
      </c>
      <c r="AA110" s="198" t="str">
        <f t="shared" si="33"/>
        <v/>
      </c>
      <c r="AB110" s="197" t="str">
        <f t="shared" si="34"/>
        <v/>
      </c>
      <c r="AC110" s="197" t="str">
        <f t="shared" si="35"/>
        <v/>
      </c>
      <c r="AD110" s="197" t="str">
        <f t="shared" si="36"/>
        <v/>
      </c>
      <c r="AE110" s="197" t="str">
        <f t="shared" si="37"/>
        <v/>
      </c>
      <c r="AF110" s="200"/>
      <c r="AG110" s="197" t="str">
        <f t="shared" si="38"/>
        <v/>
      </c>
      <c r="AH110" s="197" t="str">
        <f t="shared" si="38"/>
        <v/>
      </c>
      <c r="AI110" s="198" t="str">
        <f t="shared" si="39"/>
        <v/>
      </c>
      <c r="AJ110" s="197" t="str">
        <f t="shared" si="40"/>
        <v/>
      </c>
      <c r="AK110" s="197" t="str">
        <f t="shared" si="41"/>
        <v/>
      </c>
      <c r="AL110" s="197" t="str">
        <f t="shared" si="42"/>
        <v/>
      </c>
      <c r="AM110" s="197" t="str">
        <f t="shared" si="43"/>
        <v/>
      </c>
      <c r="AO110" s="197" t="str">
        <f t="shared" si="44"/>
        <v/>
      </c>
      <c r="AP110" s="197" t="str">
        <f t="shared" si="44"/>
        <v/>
      </c>
      <c r="AQ110" s="198" t="str">
        <f t="shared" si="45"/>
        <v/>
      </c>
      <c r="AR110" s="197" t="str">
        <f t="shared" si="46"/>
        <v/>
      </c>
      <c r="AS110" s="197" t="str">
        <f t="shared" si="47"/>
        <v/>
      </c>
      <c r="AT110" s="197" t="str">
        <f t="shared" si="48"/>
        <v/>
      </c>
      <c r="AU110" s="197" t="str">
        <f t="shared" si="49"/>
        <v/>
      </c>
    </row>
    <row r="111" spans="1:55" x14ac:dyDescent="0.25">
      <c r="A111" s="197" t="str">
        <f t="shared" si="56"/>
        <v/>
      </c>
      <c r="B111" s="197" t="str">
        <f t="shared" si="56"/>
        <v/>
      </c>
      <c r="C111" s="198" t="str">
        <f t="shared" si="57"/>
        <v/>
      </c>
      <c r="D111" s="197" t="str">
        <f t="shared" si="58"/>
        <v>RECEIVING</v>
      </c>
      <c r="E111" s="197" t="str">
        <f t="shared" si="59"/>
        <v/>
      </c>
      <c r="F111" s="197" t="str">
        <f t="shared" si="60"/>
        <v/>
      </c>
      <c r="G111" s="197" t="str">
        <f t="shared" si="61"/>
        <v/>
      </c>
      <c r="H111" s="200">
        <v>19</v>
      </c>
      <c r="I111" s="197" t="str">
        <f t="shared" ref="I111:J114" si="68">IF(K25="","",K25)</f>
        <v/>
      </c>
      <c r="J111" s="197" t="str">
        <f t="shared" si="68"/>
        <v/>
      </c>
      <c r="K111" s="198" t="str">
        <f t="shared" ref="K111:K114" si="69">IF(K25="","",$J$3)</f>
        <v/>
      </c>
      <c r="L111" s="197" t="str">
        <f t="shared" ref="L111:L114" si="70">IF(J25="","",J25)</f>
        <v/>
      </c>
      <c r="M111" s="197" t="str">
        <f t="shared" ref="M111:M114" si="71">IF(N25="","",N25)</f>
        <v/>
      </c>
      <c r="N111" s="197" t="str">
        <f t="shared" ref="N111:N114" si="72">IF(M25="","",M25)</f>
        <v/>
      </c>
      <c r="O111" s="197" t="str">
        <f t="shared" ref="O111:O114" si="73">IF(P25="","",P25)</f>
        <v/>
      </c>
      <c r="P111" s="200"/>
      <c r="Q111" s="197" t="str">
        <f t="shared" si="62"/>
        <v/>
      </c>
      <c r="R111" s="197" t="str">
        <f t="shared" si="62"/>
        <v/>
      </c>
      <c r="S111" s="198" t="str">
        <f t="shared" si="63"/>
        <v/>
      </c>
      <c r="T111" s="197" t="str">
        <f t="shared" si="64"/>
        <v/>
      </c>
      <c r="U111" s="197" t="str">
        <f t="shared" si="65"/>
        <v/>
      </c>
      <c r="V111" s="197" t="str">
        <f t="shared" si="66"/>
        <v/>
      </c>
      <c r="W111" s="197" t="str">
        <f t="shared" si="67"/>
        <v/>
      </c>
      <c r="X111" s="200"/>
      <c r="Y111" s="197" t="str">
        <f t="shared" si="32"/>
        <v/>
      </c>
      <c r="Z111" s="197" t="str">
        <f t="shared" si="32"/>
        <v/>
      </c>
      <c r="AA111" s="198" t="str">
        <f t="shared" si="33"/>
        <v/>
      </c>
      <c r="AB111" s="197" t="str">
        <f>IF(A51="","",A51)</f>
        <v/>
      </c>
      <c r="AC111" s="197" t="str">
        <f t="shared" si="35"/>
        <v/>
      </c>
      <c r="AD111" s="197" t="str">
        <f t="shared" si="36"/>
        <v/>
      </c>
      <c r="AE111" s="197" t="str">
        <f t="shared" si="37"/>
        <v/>
      </c>
      <c r="AF111" s="200"/>
      <c r="AG111" s="197" t="str">
        <f t="shared" si="38"/>
        <v/>
      </c>
      <c r="AH111" s="197" t="str">
        <f t="shared" si="38"/>
        <v/>
      </c>
      <c r="AI111" s="198" t="str">
        <f t="shared" si="39"/>
        <v/>
      </c>
      <c r="AJ111" s="197" t="str">
        <f t="shared" si="40"/>
        <v/>
      </c>
      <c r="AK111" s="197" t="str">
        <f t="shared" si="41"/>
        <v/>
      </c>
      <c r="AL111" s="197" t="str">
        <f t="shared" si="42"/>
        <v/>
      </c>
      <c r="AM111" s="197" t="str">
        <f t="shared" si="43"/>
        <v/>
      </c>
      <c r="AO111" s="197" t="str">
        <f t="shared" si="44"/>
        <v/>
      </c>
      <c r="AP111" s="197" t="str">
        <f t="shared" si="44"/>
        <v/>
      </c>
      <c r="AQ111" s="198" t="str">
        <f t="shared" si="45"/>
        <v/>
      </c>
      <c r="AR111" s="197" t="str">
        <f t="shared" si="46"/>
        <v/>
      </c>
      <c r="AS111" s="197" t="str">
        <f t="shared" si="47"/>
        <v/>
      </c>
      <c r="AT111" s="197" t="str">
        <f t="shared" si="48"/>
        <v/>
      </c>
      <c r="AU111" s="197" t="str">
        <f t="shared" si="49"/>
        <v/>
      </c>
      <c r="AW111" s="200"/>
      <c r="AX111" s="200"/>
      <c r="AY111" s="201"/>
      <c r="AZ111" s="200"/>
      <c r="BA111" s="200"/>
      <c r="BB111" s="200"/>
      <c r="BC111" s="200"/>
    </row>
    <row r="112" spans="1:55" x14ac:dyDescent="0.25">
      <c r="A112" s="197" t="str">
        <f t="shared" si="56"/>
        <v/>
      </c>
      <c r="B112" s="197" t="str">
        <f t="shared" si="56"/>
        <v/>
      </c>
      <c r="C112" s="198" t="str">
        <f t="shared" si="57"/>
        <v/>
      </c>
      <c r="D112" s="197" t="str">
        <f t="shared" si="58"/>
        <v>RECEIVING</v>
      </c>
      <c r="E112" s="197" t="str">
        <f t="shared" si="59"/>
        <v/>
      </c>
      <c r="F112" s="197" t="str">
        <f t="shared" si="60"/>
        <v/>
      </c>
      <c r="G112" s="197" t="str">
        <f t="shared" si="61"/>
        <v/>
      </c>
      <c r="H112" s="200">
        <v>20</v>
      </c>
      <c r="I112" s="197" t="str">
        <f t="shared" si="68"/>
        <v/>
      </c>
      <c r="J112" s="197" t="str">
        <f t="shared" si="68"/>
        <v/>
      </c>
      <c r="K112" s="198" t="str">
        <f t="shared" si="69"/>
        <v/>
      </c>
      <c r="L112" s="197" t="str">
        <f t="shared" si="70"/>
        <v/>
      </c>
      <c r="M112" s="197" t="str">
        <f t="shared" si="71"/>
        <v/>
      </c>
      <c r="N112" s="197" t="str">
        <f t="shared" si="72"/>
        <v/>
      </c>
      <c r="O112" s="197" t="str">
        <f t="shared" si="73"/>
        <v/>
      </c>
      <c r="P112" s="200"/>
      <c r="Q112" s="197" t="str">
        <f t="shared" si="62"/>
        <v/>
      </c>
      <c r="R112" s="197" t="str">
        <f t="shared" si="62"/>
        <v/>
      </c>
      <c r="S112" s="198" t="str">
        <f t="shared" si="63"/>
        <v/>
      </c>
      <c r="T112" s="197" t="str">
        <f t="shared" si="64"/>
        <v/>
      </c>
      <c r="U112" s="197" t="str">
        <f t="shared" si="65"/>
        <v/>
      </c>
      <c r="V112" s="197" t="str">
        <f t="shared" si="66"/>
        <v/>
      </c>
      <c r="W112" s="197" t="str">
        <f t="shared" si="67"/>
        <v/>
      </c>
      <c r="X112" s="200"/>
      <c r="Y112" s="197" t="str">
        <f t="shared" si="32"/>
        <v/>
      </c>
      <c r="Z112" s="197" t="str">
        <f t="shared" si="32"/>
        <v/>
      </c>
      <c r="AA112" s="198" t="str">
        <f t="shared" si="33"/>
        <v/>
      </c>
      <c r="AB112" s="197" t="e">
        <f>IF(#REF!="","",#REF!)</f>
        <v>#REF!</v>
      </c>
      <c r="AC112" s="197" t="str">
        <f t="shared" si="35"/>
        <v/>
      </c>
      <c r="AD112" s="197" t="str">
        <f t="shared" si="36"/>
        <v/>
      </c>
      <c r="AE112" s="197" t="str">
        <f t="shared" si="37"/>
        <v/>
      </c>
      <c r="AF112" s="200"/>
      <c r="AG112" s="197" t="str">
        <f t="shared" si="38"/>
        <v/>
      </c>
      <c r="AH112" s="197" t="str">
        <f t="shared" si="38"/>
        <v/>
      </c>
      <c r="AI112" s="198" t="str">
        <f t="shared" si="39"/>
        <v/>
      </c>
      <c r="AJ112" s="197" t="str">
        <f t="shared" si="40"/>
        <v/>
      </c>
      <c r="AK112" s="197" t="str">
        <f t="shared" si="41"/>
        <v/>
      </c>
      <c r="AL112" s="197" t="str">
        <f t="shared" si="42"/>
        <v/>
      </c>
      <c r="AM112" s="197" t="str">
        <f t="shared" si="43"/>
        <v/>
      </c>
      <c r="AO112" s="197" t="str">
        <f t="shared" si="44"/>
        <v/>
      </c>
      <c r="AP112" s="197" t="str">
        <f t="shared" si="44"/>
        <v/>
      </c>
      <c r="AQ112" s="198" t="str">
        <f t="shared" si="45"/>
        <v/>
      </c>
      <c r="AR112" s="197" t="str">
        <f t="shared" si="46"/>
        <v/>
      </c>
      <c r="AS112" s="197" t="str">
        <f t="shared" si="47"/>
        <v/>
      </c>
      <c r="AT112" s="197" t="str">
        <f t="shared" si="48"/>
        <v/>
      </c>
      <c r="AU112" s="197" t="str">
        <f t="shared" si="49"/>
        <v/>
      </c>
      <c r="AW112" s="200"/>
      <c r="AX112" s="200"/>
      <c r="AY112" s="201"/>
      <c r="AZ112" s="200"/>
      <c r="BA112" s="200"/>
      <c r="BB112" s="200"/>
      <c r="BC112" s="200"/>
    </row>
    <row r="113" spans="1:55" x14ac:dyDescent="0.25">
      <c r="A113" s="197" t="e">
        <f>IF(#REF!="","",#REF!)</f>
        <v>#REF!</v>
      </c>
      <c r="B113" s="197" t="e">
        <f>IF(#REF!="","",#REF!)</f>
        <v>#REF!</v>
      </c>
      <c r="C113" s="198" t="e">
        <f>IF(#REF!="","",#REF!)</f>
        <v>#REF!</v>
      </c>
      <c r="D113" s="197" t="e">
        <f>IF(#REF!="","",#REF!)</f>
        <v>#REF!</v>
      </c>
      <c r="E113" s="197" t="e">
        <f>IF(#REF!="","",#REF!)</f>
        <v>#REF!</v>
      </c>
      <c r="F113" s="197" t="e">
        <f>IF(#REF!="","",#REF!)</f>
        <v>#REF!</v>
      </c>
      <c r="G113" s="197" t="e">
        <f>IF(#REF!="","",#REF!)</f>
        <v>#REF!</v>
      </c>
      <c r="H113" s="200">
        <v>21</v>
      </c>
      <c r="I113" s="197" t="str">
        <f t="shared" si="68"/>
        <v/>
      </c>
      <c r="J113" s="197" t="str">
        <f t="shared" si="68"/>
        <v/>
      </c>
      <c r="K113" s="198" t="str">
        <f t="shared" si="69"/>
        <v/>
      </c>
      <c r="L113" s="197" t="str">
        <f t="shared" si="70"/>
        <v/>
      </c>
      <c r="M113" s="197" t="str">
        <f t="shared" si="71"/>
        <v/>
      </c>
      <c r="N113" s="197" t="str">
        <f t="shared" si="72"/>
        <v/>
      </c>
      <c r="O113" s="197" t="str">
        <f t="shared" si="73"/>
        <v/>
      </c>
      <c r="P113" s="200"/>
      <c r="Q113" s="197" t="str">
        <f t="shared" si="62"/>
        <v/>
      </c>
      <c r="R113" s="197" t="str">
        <f t="shared" si="62"/>
        <v/>
      </c>
      <c r="S113" s="198" t="str">
        <f t="shared" si="63"/>
        <v/>
      </c>
      <c r="T113" s="197" t="str">
        <f t="shared" si="64"/>
        <v/>
      </c>
      <c r="U113" s="197" t="str">
        <f t="shared" si="65"/>
        <v/>
      </c>
      <c r="V113" s="197" t="str">
        <f t="shared" si="66"/>
        <v/>
      </c>
      <c r="W113" s="197" t="str">
        <f t="shared" si="67"/>
        <v/>
      </c>
      <c r="X113" s="200"/>
      <c r="Y113" s="197" t="str">
        <f t="shared" si="32"/>
        <v/>
      </c>
      <c r="Z113" s="197" t="str">
        <f t="shared" si="32"/>
        <v/>
      </c>
      <c r="AA113" s="198" t="str">
        <f t="shared" si="33"/>
        <v/>
      </c>
      <c r="AB113" s="197" t="str">
        <f t="shared" si="34"/>
        <v/>
      </c>
      <c r="AC113" s="197" t="str">
        <f t="shared" si="35"/>
        <v/>
      </c>
      <c r="AD113" s="197" t="str">
        <f t="shared" si="36"/>
        <v/>
      </c>
      <c r="AE113" s="197" t="str">
        <f t="shared" si="37"/>
        <v/>
      </c>
      <c r="AF113" s="200"/>
      <c r="AG113" s="197" t="str">
        <f t="shared" si="38"/>
        <v/>
      </c>
      <c r="AH113" s="197" t="str">
        <f t="shared" si="38"/>
        <v/>
      </c>
      <c r="AI113" s="198" t="str">
        <f t="shared" si="39"/>
        <v/>
      </c>
      <c r="AJ113" s="197" t="str">
        <f t="shared" si="40"/>
        <v/>
      </c>
      <c r="AK113" s="197" t="str">
        <f t="shared" si="41"/>
        <v/>
      </c>
      <c r="AL113" s="197" t="str">
        <f t="shared" si="42"/>
        <v/>
      </c>
      <c r="AM113" s="197" t="str">
        <f t="shared" si="43"/>
        <v/>
      </c>
      <c r="AO113" s="197" t="str">
        <f t="shared" si="44"/>
        <v/>
      </c>
      <c r="AP113" s="197" t="str">
        <f t="shared" si="44"/>
        <v/>
      </c>
      <c r="AQ113" s="198" t="str">
        <f t="shared" si="45"/>
        <v/>
      </c>
      <c r="AR113" s="197" t="str">
        <f t="shared" si="46"/>
        <v/>
      </c>
      <c r="AS113" s="197" t="str">
        <f t="shared" si="47"/>
        <v/>
      </c>
      <c r="AT113" s="197" t="str">
        <f t="shared" si="48"/>
        <v/>
      </c>
      <c r="AU113" s="197" t="str">
        <f t="shared" si="49"/>
        <v/>
      </c>
      <c r="AW113" s="200"/>
      <c r="AX113" s="200"/>
      <c r="AY113" s="201"/>
      <c r="AZ113" s="200"/>
      <c r="BA113" s="200"/>
      <c r="BB113" s="200"/>
      <c r="BC113" s="200"/>
    </row>
    <row r="114" spans="1:55" x14ac:dyDescent="0.25">
      <c r="A114" s="197"/>
      <c r="B114" s="197"/>
      <c r="C114" s="198"/>
      <c r="D114" s="197"/>
      <c r="E114" s="197"/>
      <c r="F114" s="197"/>
      <c r="G114" s="197"/>
      <c r="H114" s="200">
        <v>22</v>
      </c>
      <c r="I114" s="197" t="str">
        <f t="shared" si="68"/>
        <v/>
      </c>
      <c r="J114" s="197" t="str">
        <f t="shared" si="68"/>
        <v/>
      </c>
      <c r="K114" s="198" t="str">
        <f t="shared" si="69"/>
        <v/>
      </c>
      <c r="L114" s="197" t="str">
        <f t="shared" si="70"/>
        <v/>
      </c>
      <c r="M114" s="197" t="str">
        <f t="shared" si="71"/>
        <v/>
      </c>
      <c r="N114" s="197" t="str">
        <f t="shared" si="72"/>
        <v/>
      </c>
      <c r="O114" s="197" t="str">
        <f t="shared" si="73"/>
        <v/>
      </c>
      <c r="P114" s="200"/>
      <c r="Q114" s="197" t="str">
        <f t="shared" si="62"/>
        <v/>
      </c>
      <c r="R114" s="197" t="str">
        <f t="shared" si="62"/>
        <v/>
      </c>
      <c r="S114" s="198" t="str">
        <f t="shared" si="63"/>
        <v/>
      </c>
      <c r="T114" s="197" t="str">
        <f t="shared" si="64"/>
        <v/>
      </c>
      <c r="U114" s="197" t="str">
        <f t="shared" si="65"/>
        <v/>
      </c>
      <c r="V114" s="197" t="str">
        <f t="shared" si="66"/>
        <v/>
      </c>
      <c r="W114" s="197" t="str">
        <f t="shared" si="67"/>
        <v/>
      </c>
      <c r="X114" s="200"/>
      <c r="Y114" s="197" t="str">
        <f t="shared" si="32"/>
        <v/>
      </c>
      <c r="Z114" s="197" t="str">
        <f t="shared" si="32"/>
        <v/>
      </c>
      <c r="AA114" s="198" t="str">
        <f t="shared" si="33"/>
        <v/>
      </c>
      <c r="AB114" s="197" t="str">
        <f t="shared" si="34"/>
        <v/>
      </c>
      <c r="AC114" s="197" t="str">
        <f t="shared" si="35"/>
        <v/>
      </c>
      <c r="AD114" s="197" t="str">
        <f t="shared" si="36"/>
        <v/>
      </c>
      <c r="AE114" s="197" t="str">
        <f t="shared" si="37"/>
        <v/>
      </c>
      <c r="AF114" s="200"/>
      <c r="AG114" s="197" t="str">
        <f t="shared" si="38"/>
        <v/>
      </c>
      <c r="AH114" s="197" t="str">
        <f t="shared" si="38"/>
        <v/>
      </c>
      <c r="AI114" s="198" t="str">
        <f t="shared" si="39"/>
        <v/>
      </c>
      <c r="AJ114" s="197" t="str">
        <f t="shared" si="40"/>
        <v/>
      </c>
      <c r="AK114" s="197" t="str">
        <f t="shared" si="41"/>
        <v/>
      </c>
      <c r="AL114" s="197" t="str">
        <f t="shared" si="42"/>
        <v/>
      </c>
      <c r="AM114" s="197" t="str">
        <f t="shared" si="43"/>
        <v/>
      </c>
      <c r="AO114" s="197" t="str">
        <f t="shared" si="44"/>
        <v/>
      </c>
      <c r="AP114" s="197" t="str">
        <f t="shared" si="44"/>
        <v/>
      </c>
      <c r="AQ114" s="198" t="str">
        <f t="shared" si="45"/>
        <v/>
      </c>
      <c r="AR114" s="197" t="str">
        <f t="shared" si="46"/>
        <v/>
      </c>
      <c r="AS114" s="197" t="str">
        <f t="shared" si="47"/>
        <v/>
      </c>
      <c r="AT114" s="197" t="str">
        <f t="shared" si="48"/>
        <v/>
      </c>
      <c r="AU114" s="197" t="str">
        <f t="shared" si="49"/>
        <v/>
      </c>
      <c r="AW114" s="200"/>
      <c r="AX114" s="200"/>
      <c r="AY114" s="201"/>
      <c r="AZ114" s="200"/>
      <c r="BA114" s="200"/>
      <c r="BB114" s="200"/>
      <c r="BC114" s="200"/>
    </row>
    <row r="115" spans="1:55" x14ac:dyDescent="0.25">
      <c r="A115" s="197"/>
      <c r="B115" s="197"/>
      <c r="C115" s="198"/>
      <c r="D115" s="197"/>
      <c r="E115" s="197"/>
      <c r="F115" s="197"/>
      <c r="G115" s="197"/>
      <c r="H115" s="200">
        <v>23</v>
      </c>
      <c r="I115" s="197" t="e">
        <f>IF(#REF!="","",#REF!)</f>
        <v>#REF!</v>
      </c>
      <c r="J115" s="197" t="e">
        <f>IF(#REF!="","",#REF!)</f>
        <v>#REF!</v>
      </c>
      <c r="K115" s="198" t="e">
        <f>IF(#REF!="","",$J$3)</f>
        <v>#REF!</v>
      </c>
      <c r="L115" s="197" t="e">
        <f>IF(#REF!="","",#REF!)</f>
        <v>#REF!</v>
      </c>
      <c r="M115" s="197" t="e">
        <f>IF(#REF!="","",#REF!)</f>
        <v>#REF!</v>
      </c>
      <c r="N115" s="197" t="e">
        <f>IF(#REF!="","",#REF!)</f>
        <v>#REF!</v>
      </c>
      <c r="O115" s="197" t="e">
        <f>IF(#REF!="","",#REF!)</f>
        <v>#REF!</v>
      </c>
      <c r="P115" s="200"/>
      <c r="Q115" s="197" t="e">
        <f>IF(#REF!="","",#REF!)</f>
        <v>#REF!</v>
      </c>
      <c r="R115" s="197" t="e">
        <f>IF(#REF!="","",#REF!)</f>
        <v>#REF!</v>
      </c>
      <c r="S115" s="198" t="e">
        <f>IF(#REF!="","",$S$3)</f>
        <v>#REF!</v>
      </c>
      <c r="T115" s="197" t="e">
        <f>IF(#REF!="","",#REF!)</f>
        <v>#REF!</v>
      </c>
      <c r="U115" s="197" t="e">
        <f>IF(#REF!="","",#REF!)</f>
        <v>#REF!</v>
      </c>
      <c r="V115" s="197" t="e">
        <f>IF(#REF!="","",#REF!)</f>
        <v>#REF!</v>
      </c>
      <c r="W115" s="197" t="e">
        <f>IF(#REF!="","",#REF!)</f>
        <v>#REF!</v>
      </c>
      <c r="X115" s="200"/>
      <c r="Y115" s="197" t="e">
        <f>IF(#REF!="","",#REF!)</f>
        <v>#REF!</v>
      </c>
      <c r="Z115" s="197" t="e">
        <f>IF(#REF!="","",#REF!)</f>
        <v>#REF!</v>
      </c>
      <c r="AA115" s="198" t="e">
        <f>IF(#REF!="","",$A$30)</f>
        <v>#REF!</v>
      </c>
      <c r="AB115" s="197" t="e">
        <f>IF(#REF!="","",#REF!)</f>
        <v>#REF!</v>
      </c>
      <c r="AC115" s="197" t="e">
        <f>IF(#REF!="","",#REF!)</f>
        <v>#REF!</v>
      </c>
      <c r="AD115" s="197" t="e">
        <f>IF(#REF!="","",#REF!)</f>
        <v>#REF!</v>
      </c>
      <c r="AE115" s="197" t="e">
        <f>IF(#REF!="","",#REF!)</f>
        <v>#REF!</v>
      </c>
      <c r="AF115" s="200"/>
      <c r="AG115" s="197" t="e">
        <f>IF(#REF!="","",#REF!)</f>
        <v>#REF!</v>
      </c>
      <c r="AH115" s="197" t="e">
        <f>IF(#REF!="","",#REF!)</f>
        <v>#REF!</v>
      </c>
      <c r="AI115" s="198" t="e">
        <f>IF(#REF!="","",$J$30)</f>
        <v>#REF!</v>
      </c>
      <c r="AJ115" s="197" t="e">
        <f>IF(#REF!="","",#REF!)</f>
        <v>#REF!</v>
      </c>
      <c r="AK115" s="197" t="e">
        <f>IF(#REF!="","",#REF!)</f>
        <v>#REF!</v>
      </c>
      <c r="AL115" s="197" t="e">
        <f>IF(#REF!="","",#REF!)</f>
        <v>#REF!</v>
      </c>
      <c r="AM115" s="197" t="e">
        <f>IF(#REF!="","",#REF!)</f>
        <v>#REF!</v>
      </c>
      <c r="AO115" s="197" t="e">
        <f>IF(#REF!="","",#REF!)</f>
        <v>#REF!</v>
      </c>
      <c r="AP115" s="197" t="e">
        <f>IF(#REF!="","",#REF!)</f>
        <v>#REF!</v>
      </c>
      <c r="AQ115" s="198" t="e">
        <f>IF(#REF!="","",$S$30)</f>
        <v>#REF!</v>
      </c>
      <c r="AR115" s="197" t="e">
        <f>IF(#REF!="","",#REF!)</f>
        <v>#REF!</v>
      </c>
      <c r="AS115" s="197" t="e">
        <f>IF(#REF!="","",#REF!)</f>
        <v>#REF!</v>
      </c>
      <c r="AT115" s="197" t="e">
        <f>IF(#REF!="","",#REF!)</f>
        <v>#REF!</v>
      </c>
      <c r="AU115" s="197" t="e">
        <f>IF(#REF!="","",#REF!)</f>
        <v>#REF!</v>
      </c>
      <c r="AW115" s="200"/>
      <c r="AX115" s="200"/>
      <c r="AY115" s="201"/>
      <c r="AZ115" s="200"/>
      <c r="BA115" s="200"/>
      <c r="BB115" s="200"/>
      <c r="BC115" s="200"/>
    </row>
    <row r="116" spans="1:55" x14ac:dyDescent="0.25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Q116" s="200"/>
      <c r="AR116" s="200"/>
      <c r="AS116" s="200"/>
    </row>
    <row r="117" spans="1:55" x14ac:dyDescent="0.25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Q117" s="200"/>
      <c r="AR117" s="200"/>
      <c r="AS117" s="200"/>
    </row>
    <row r="118" spans="1:55" x14ac:dyDescent="0.25">
      <c r="A118" s="200"/>
      <c r="B118" s="200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Q118" s="200"/>
      <c r="AR118" s="200"/>
      <c r="AS118" s="200"/>
    </row>
    <row r="119" spans="1:55" x14ac:dyDescent="0.25">
      <c r="A119" s="200">
        <f t="shared" ref="A119:A135" si="74">C5</f>
        <v>0</v>
      </c>
      <c r="B119" s="202">
        <f t="shared" ref="B119:B135" si="75">F5</f>
        <v>0</v>
      </c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Q119" s="200"/>
      <c r="AR119" s="200"/>
      <c r="AS119" s="200"/>
    </row>
    <row r="120" spans="1:55" x14ac:dyDescent="0.25">
      <c r="A120" s="200">
        <f t="shared" si="74"/>
        <v>0</v>
      </c>
      <c r="B120" s="202">
        <f t="shared" si="75"/>
        <v>0</v>
      </c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Q120" s="200"/>
      <c r="AR120" s="200"/>
      <c r="AS120" s="200"/>
    </row>
    <row r="121" spans="1:55" x14ac:dyDescent="0.25">
      <c r="A121" s="200">
        <f t="shared" si="74"/>
        <v>0</v>
      </c>
      <c r="B121" s="202">
        <f t="shared" si="75"/>
        <v>0</v>
      </c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Q121" s="200"/>
      <c r="AR121" s="200"/>
      <c r="AS121" s="200"/>
    </row>
    <row r="122" spans="1:55" x14ac:dyDescent="0.25">
      <c r="A122" s="200">
        <f t="shared" si="74"/>
        <v>0</v>
      </c>
      <c r="B122" s="202">
        <f t="shared" si="75"/>
        <v>0</v>
      </c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Q122" s="200"/>
      <c r="AR122" s="200"/>
      <c r="AS122" s="200"/>
    </row>
    <row r="123" spans="1:55" x14ac:dyDescent="0.25">
      <c r="A123" s="200">
        <f t="shared" si="74"/>
        <v>0</v>
      </c>
      <c r="B123" s="202">
        <f t="shared" si="75"/>
        <v>0</v>
      </c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Q123" s="200"/>
      <c r="AR123" s="200"/>
      <c r="AS123" s="200"/>
    </row>
    <row r="124" spans="1:55" x14ac:dyDescent="0.25">
      <c r="A124" s="200">
        <f t="shared" si="74"/>
        <v>0</v>
      </c>
      <c r="B124" s="202">
        <f t="shared" si="75"/>
        <v>0</v>
      </c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Q124" s="200"/>
      <c r="AR124" s="200"/>
      <c r="AS124" s="200"/>
    </row>
    <row r="125" spans="1:55" x14ac:dyDescent="0.25">
      <c r="A125" s="200">
        <f t="shared" si="74"/>
        <v>0</v>
      </c>
      <c r="B125" s="202">
        <f t="shared" si="75"/>
        <v>0</v>
      </c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Q125" s="200"/>
      <c r="AR125" s="200"/>
      <c r="AS125" s="200"/>
    </row>
    <row r="126" spans="1:55" x14ac:dyDescent="0.25">
      <c r="A126" s="200">
        <f t="shared" si="74"/>
        <v>0</v>
      </c>
      <c r="B126" s="202">
        <f t="shared" si="75"/>
        <v>0</v>
      </c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Q126" s="200"/>
      <c r="AR126" s="200"/>
      <c r="AS126" s="200"/>
    </row>
    <row r="127" spans="1:55" x14ac:dyDescent="0.25">
      <c r="A127" s="200">
        <f t="shared" si="74"/>
        <v>0</v>
      </c>
      <c r="B127" s="202">
        <f t="shared" si="75"/>
        <v>0</v>
      </c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Q127" s="200"/>
      <c r="AR127" s="200"/>
      <c r="AS127" s="200"/>
    </row>
    <row r="128" spans="1:55" x14ac:dyDescent="0.25">
      <c r="A128" s="200">
        <f t="shared" si="74"/>
        <v>0</v>
      </c>
      <c r="B128" s="202">
        <f t="shared" si="75"/>
        <v>0</v>
      </c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Q128" s="200"/>
      <c r="AR128" s="200"/>
      <c r="AS128" s="200"/>
    </row>
    <row r="129" spans="1:45" x14ac:dyDescent="0.25">
      <c r="A129" s="200">
        <f t="shared" si="74"/>
        <v>0</v>
      </c>
      <c r="B129" s="202">
        <f t="shared" si="75"/>
        <v>0</v>
      </c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Q129" s="200"/>
      <c r="AR129" s="200"/>
      <c r="AS129" s="200"/>
    </row>
    <row r="130" spans="1:45" x14ac:dyDescent="0.25">
      <c r="A130" s="200">
        <f t="shared" si="74"/>
        <v>0</v>
      </c>
      <c r="B130" s="202">
        <f t="shared" si="75"/>
        <v>0</v>
      </c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Q130" s="200"/>
      <c r="AR130" s="200"/>
      <c r="AS130" s="200"/>
    </row>
    <row r="131" spans="1:45" x14ac:dyDescent="0.25">
      <c r="A131" s="200">
        <f t="shared" si="74"/>
        <v>0</v>
      </c>
      <c r="B131" s="202">
        <f t="shared" si="75"/>
        <v>0</v>
      </c>
      <c r="AG131" s="200"/>
      <c r="AH131" s="200"/>
      <c r="AI131" s="200"/>
      <c r="AJ131" s="200"/>
      <c r="AK131" s="200"/>
      <c r="AL131" s="200"/>
      <c r="AM131" s="200"/>
      <c r="AQ131" s="200"/>
      <c r="AR131" s="200"/>
      <c r="AS131" s="200"/>
    </row>
    <row r="132" spans="1:45" x14ac:dyDescent="0.25">
      <c r="A132" s="200">
        <f t="shared" si="74"/>
        <v>0</v>
      </c>
      <c r="B132" s="202">
        <f t="shared" si="75"/>
        <v>0</v>
      </c>
      <c r="AG132" s="200"/>
      <c r="AH132" s="200"/>
      <c r="AI132" s="200"/>
      <c r="AJ132" s="200"/>
      <c r="AK132" s="200"/>
      <c r="AL132" s="200"/>
      <c r="AM132" s="200"/>
      <c r="AQ132" s="200"/>
      <c r="AR132" s="200"/>
      <c r="AS132" s="200"/>
    </row>
    <row r="133" spans="1:45" x14ac:dyDescent="0.25">
      <c r="A133" s="200">
        <f t="shared" si="74"/>
        <v>0</v>
      </c>
      <c r="B133" s="202">
        <f t="shared" si="75"/>
        <v>0</v>
      </c>
      <c r="AG133" s="200"/>
      <c r="AH133" s="200"/>
      <c r="AI133" s="200"/>
      <c r="AJ133" s="200"/>
      <c r="AK133" s="200"/>
      <c r="AL133" s="200"/>
      <c r="AM133" s="200"/>
      <c r="AQ133" s="200"/>
      <c r="AR133" s="200"/>
      <c r="AS133" s="200"/>
    </row>
    <row r="134" spans="1:45" x14ac:dyDescent="0.25">
      <c r="A134" s="200">
        <f t="shared" si="74"/>
        <v>0</v>
      </c>
      <c r="B134" s="202">
        <f t="shared" si="75"/>
        <v>0</v>
      </c>
      <c r="AG134" s="200"/>
      <c r="AH134" s="200"/>
      <c r="AI134" s="200"/>
      <c r="AJ134" s="200"/>
      <c r="AK134" s="200"/>
      <c r="AL134" s="200"/>
      <c r="AM134" s="200"/>
      <c r="AQ134" s="200"/>
      <c r="AR134" s="200"/>
      <c r="AS134" s="200"/>
    </row>
    <row r="135" spans="1:45" x14ac:dyDescent="0.25">
      <c r="A135" s="200">
        <f t="shared" si="74"/>
        <v>0</v>
      </c>
      <c r="B135" s="202">
        <f t="shared" si="75"/>
        <v>0</v>
      </c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Q135" s="200"/>
      <c r="AR135" s="200"/>
      <c r="AS135" s="200"/>
    </row>
    <row r="136" spans="1:45" x14ac:dyDescent="0.25">
      <c r="A136" s="200">
        <f t="shared" ref="A136:A140" si="76">C24</f>
        <v>0</v>
      </c>
      <c r="B136" s="202">
        <f t="shared" ref="B136:B140" si="77">F24</f>
        <v>0</v>
      </c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Q136" s="200"/>
      <c r="AR136" s="200"/>
      <c r="AS136" s="200"/>
    </row>
    <row r="137" spans="1:45" x14ac:dyDescent="0.25">
      <c r="A137" s="200">
        <f t="shared" si="76"/>
        <v>0</v>
      </c>
      <c r="B137" s="202">
        <f t="shared" si="77"/>
        <v>0</v>
      </c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Q137" s="200"/>
      <c r="AR137" s="200"/>
      <c r="AS137" s="200"/>
    </row>
    <row r="138" spans="1:45" x14ac:dyDescent="0.25">
      <c r="A138" s="200">
        <f t="shared" si="76"/>
        <v>0</v>
      </c>
      <c r="B138" s="202">
        <f t="shared" si="77"/>
        <v>0</v>
      </c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Q138" s="200"/>
      <c r="AR138" s="200"/>
      <c r="AS138" s="200"/>
    </row>
    <row r="139" spans="1:45" x14ac:dyDescent="0.25">
      <c r="A139" s="200">
        <f t="shared" si="76"/>
        <v>0</v>
      </c>
      <c r="B139" s="202">
        <f t="shared" si="77"/>
        <v>0</v>
      </c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Q139" s="200"/>
      <c r="AR139" s="200"/>
      <c r="AS139" s="200"/>
    </row>
    <row r="140" spans="1:45" x14ac:dyDescent="0.25">
      <c r="A140" s="200">
        <f t="shared" si="76"/>
        <v>0</v>
      </c>
      <c r="B140" s="202">
        <f t="shared" si="77"/>
        <v>0</v>
      </c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Q140" s="200"/>
      <c r="AR140" s="200"/>
      <c r="AS140" s="200"/>
    </row>
    <row r="141" spans="1:45" x14ac:dyDescent="0.25">
      <c r="A141" s="200" t="e">
        <f>#REF!</f>
        <v>#REF!</v>
      </c>
      <c r="B141" s="202" t="e">
        <f>#REF!</f>
        <v>#REF!</v>
      </c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</row>
    <row r="142" spans="1:45" x14ac:dyDescent="0.25">
      <c r="A142" s="200">
        <f t="shared" ref="A142:A166" si="78">C29</f>
        <v>0</v>
      </c>
      <c r="B142" s="202">
        <f t="shared" ref="B142:B166" si="79">F29</f>
        <v>0</v>
      </c>
    </row>
    <row r="143" spans="1:45" x14ac:dyDescent="0.25">
      <c r="A143" s="200">
        <f t="shared" si="78"/>
        <v>0</v>
      </c>
      <c r="B143" s="202">
        <f t="shared" si="79"/>
        <v>0</v>
      </c>
    </row>
    <row r="144" spans="1:45" x14ac:dyDescent="0.25">
      <c r="A144" s="200" t="str">
        <f t="shared" si="78"/>
        <v>P/U</v>
      </c>
      <c r="B144" s="202" t="str">
        <f t="shared" si="79"/>
        <v>Plan APT</v>
      </c>
    </row>
    <row r="145" spans="1:2" x14ac:dyDescent="0.25">
      <c r="A145" s="200">
        <f t="shared" si="78"/>
        <v>0</v>
      </c>
      <c r="B145" s="202">
        <f t="shared" si="79"/>
        <v>0</v>
      </c>
    </row>
    <row r="146" spans="1:2" x14ac:dyDescent="0.25">
      <c r="A146" s="200">
        <f t="shared" si="78"/>
        <v>0</v>
      </c>
      <c r="B146" s="202">
        <f t="shared" si="79"/>
        <v>0</v>
      </c>
    </row>
    <row r="147" spans="1:2" x14ac:dyDescent="0.25">
      <c r="A147" s="200">
        <f t="shared" si="78"/>
        <v>0</v>
      </c>
      <c r="B147" s="202">
        <f t="shared" si="79"/>
        <v>0</v>
      </c>
    </row>
    <row r="148" spans="1:2" x14ac:dyDescent="0.25">
      <c r="A148" s="200">
        <f t="shared" si="78"/>
        <v>0</v>
      </c>
      <c r="B148" s="202">
        <f t="shared" si="79"/>
        <v>0</v>
      </c>
    </row>
    <row r="149" spans="1:2" x14ac:dyDescent="0.25">
      <c r="A149" s="200">
        <f t="shared" si="78"/>
        <v>0</v>
      </c>
      <c r="B149" s="202">
        <f t="shared" si="79"/>
        <v>0</v>
      </c>
    </row>
    <row r="150" spans="1:2" x14ac:dyDescent="0.25">
      <c r="A150" s="200">
        <f t="shared" si="78"/>
        <v>0</v>
      </c>
      <c r="B150" s="202">
        <f t="shared" si="79"/>
        <v>0</v>
      </c>
    </row>
    <row r="151" spans="1:2" x14ac:dyDescent="0.25">
      <c r="A151" s="200">
        <f t="shared" si="78"/>
        <v>0</v>
      </c>
      <c r="B151" s="202">
        <f t="shared" si="79"/>
        <v>0</v>
      </c>
    </row>
    <row r="152" spans="1:2" x14ac:dyDescent="0.25">
      <c r="A152" s="200">
        <f t="shared" si="78"/>
        <v>0</v>
      </c>
      <c r="B152" s="202">
        <f t="shared" si="79"/>
        <v>0</v>
      </c>
    </row>
    <row r="153" spans="1:2" x14ac:dyDescent="0.25">
      <c r="A153" s="200">
        <f t="shared" si="78"/>
        <v>0</v>
      </c>
      <c r="B153" s="202">
        <f t="shared" si="79"/>
        <v>0</v>
      </c>
    </row>
    <row r="154" spans="1:2" x14ac:dyDescent="0.25">
      <c r="A154" s="200">
        <f t="shared" si="78"/>
        <v>0</v>
      </c>
      <c r="B154" s="202">
        <f t="shared" si="79"/>
        <v>0</v>
      </c>
    </row>
    <row r="155" spans="1:2" x14ac:dyDescent="0.25">
      <c r="A155" s="200">
        <f t="shared" si="78"/>
        <v>0</v>
      </c>
      <c r="B155" s="202">
        <f t="shared" si="79"/>
        <v>0</v>
      </c>
    </row>
    <row r="156" spans="1:2" x14ac:dyDescent="0.25">
      <c r="A156" s="200">
        <f t="shared" si="78"/>
        <v>0</v>
      </c>
      <c r="B156" s="202">
        <f t="shared" si="79"/>
        <v>0</v>
      </c>
    </row>
    <row r="157" spans="1:2" x14ac:dyDescent="0.25">
      <c r="A157" s="200">
        <f t="shared" si="78"/>
        <v>0</v>
      </c>
      <c r="B157" s="202">
        <f t="shared" si="79"/>
        <v>0</v>
      </c>
    </row>
    <row r="158" spans="1:2" x14ac:dyDescent="0.25">
      <c r="A158" s="200">
        <f t="shared" si="78"/>
        <v>0</v>
      </c>
      <c r="B158" s="202">
        <f t="shared" si="79"/>
        <v>0</v>
      </c>
    </row>
    <row r="159" spans="1:2" x14ac:dyDescent="0.25">
      <c r="A159" s="200">
        <f t="shared" si="78"/>
        <v>0</v>
      </c>
      <c r="B159" s="202">
        <f t="shared" si="79"/>
        <v>0</v>
      </c>
    </row>
    <row r="160" spans="1:2" x14ac:dyDescent="0.25">
      <c r="A160" s="200">
        <f t="shared" si="78"/>
        <v>0</v>
      </c>
      <c r="B160" s="202">
        <f t="shared" si="79"/>
        <v>0</v>
      </c>
    </row>
    <row r="161" spans="1:2" x14ac:dyDescent="0.25">
      <c r="A161" s="200">
        <f t="shared" si="78"/>
        <v>0</v>
      </c>
      <c r="B161" s="202">
        <f t="shared" si="79"/>
        <v>0</v>
      </c>
    </row>
    <row r="162" spans="1:2" x14ac:dyDescent="0.25">
      <c r="A162" s="200">
        <f t="shared" si="78"/>
        <v>0</v>
      </c>
      <c r="B162" s="202">
        <f t="shared" si="79"/>
        <v>0</v>
      </c>
    </row>
    <row r="163" spans="1:2" x14ac:dyDescent="0.25">
      <c r="A163" s="200">
        <f t="shared" si="78"/>
        <v>0</v>
      </c>
      <c r="B163" s="202">
        <f t="shared" si="79"/>
        <v>0</v>
      </c>
    </row>
    <row r="164" spans="1:2" x14ac:dyDescent="0.25">
      <c r="A164" s="200">
        <f t="shared" si="78"/>
        <v>0</v>
      </c>
      <c r="B164" s="202">
        <f t="shared" si="79"/>
        <v>0</v>
      </c>
    </row>
    <row r="165" spans="1:2" x14ac:dyDescent="0.25">
      <c r="A165" s="200">
        <f t="shared" si="78"/>
        <v>0</v>
      </c>
      <c r="B165" s="202">
        <f t="shared" si="79"/>
        <v>0</v>
      </c>
    </row>
    <row r="166" spans="1:2" x14ac:dyDescent="0.25">
      <c r="A166" s="200">
        <f t="shared" si="78"/>
        <v>0</v>
      </c>
      <c r="B166" s="202">
        <f t="shared" si="79"/>
        <v>0</v>
      </c>
    </row>
    <row r="167" spans="1:2" x14ac:dyDescent="0.25">
      <c r="A167" s="200" t="e">
        <f>#REF!</f>
        <v>#REF!</v>
      </c>
      <c r="B167" s="202" t="e">
        <f>#REF!</f>
        <v>#REF!</v>
      </c>
    </row>
    <row r="168" spans="1:2" x14ac:dyDescent="0.25">
      <c r="A168" s="129">
        <f t="shared" ref="A168:A184" si="80">L5</f>
        <v>0</v>
      </c>
      <c r="B168" s="203">
        <f t="shared" ref="B168:B184" si="81">O5</f>
        <v>0</v>
      </c>
    </row>
    <row r="169" spans="1:2" x14ac:dyDescent="0.25">
      <c r="A169" s="129">
        <f t="shared" si="80"/>
        <v>0</v>
      </c>
      <c r="B169" s="203">
        <f t="shared" si="81"/>
        <v>0</v>
      </c>
    </row>
    <row r="170" spans="1:2" x14ac:dyDescent="0.25">
      <c r="A170" s="129">
        <f t="shared" si="80"/>
        <v>0</v>
      </c>
      <c r="B170" s="203">
        <f t="shared" si="81"/>
        <v>0</v>
      </c>
    </row>
    <row r="171" spans="1:2" x14ac:dyDescent="0.25">
      <c r="A171" s="129">
        <f t="shared" si="80"/>
        <v>0</v>
      </c>
      <c r="B171" s="203">
        <f t="shared" si="81"/>
        <v>0</v>
      </c>
    </row>
    <row r="172" spans="1:2" x14ac:dyDescent="0.25">
      <c r="A172" s="129">
        <f t="shared" si="80"/>
        <v>0</v>
      </c>
      <c r="B172" s="203">
        <f t="shared" si="81"/>
        <v>0</v>
      </c>
    </row>
    <row r="173" spans="1:2" x14ac:dyDescent="0.25">
      <c r="A173" s="129">
        <f t="shared" si="80"/>
        <v>0</v>
      </c>
      <c r="B173" s="203">
        <f t="shared" si="81"/>
        <v>0</v>
      </c>
    </row>
    <row r="174" spans="1:2" x14ac:dyDescent="0.25">
      <c r="A174" s="129">
        <f t="shared" si="80"/>
        <v>0</v>
      </c>
      <c r="B174" s="203">
        <f t="shared" si="81"/>
        <v>0</v>
      </c>
    </row>
    <row r="175" spans="1:2" x14ac:dyDescent="0.25">
      <c r="A175" s="129">
        <f t="shared" si="80"/>
        <v>0</v>
      </c>
      <c r="B175" s="203">
        <f t="shared" si="81"/>
        <v>0</v>
      </c>
    </row>
    <row r="176" spans="1:2" x14ac:dyDescent="0.25">
      <c r="A176" s="129">
        <f t="shared" si="80"/>
        <v>0</v>
      </c>
      <c r="B176" s="203">
        <f t="shared" si="81"/>
        <v>0</v>
      </c>
    </row>
    <row r="177" spans="1:2" x14ac:dyDescent="0.25">
      <c r="A177" s="129">
        <f t="shared" si="80"/>
        <v>0</v>
      </c>
      <c r="B177" s="203">
        <f t="shared" si="81"/>
        <v>0</v>
      </c>
    </row>
    <row r="178" spans="1:2" x14ac:dyDescent="0.25">
      <c r="A178" s="129">
        <f t="shared" si="80"/>
        <v>0</v>
      </c>
      <c r="B178" s="203">
        <f t="shared" si="81"/>
        <v>0</v>
      </c>
    </row>
    <row r="179" spans="1:2" x14ac:dyDescent="0.25">
      <c r="A179" s="129">
        <f t="shared" si="80"/>
        <v>0</v>
      </c>
      <c r="B179" s="203">
        <f t="shared" si="81"/>
        <v>0</v>
      </c>
    </row>
    <row r="180" spans="1:2" x14ac:dyDescent="0.25">
      <c r="A180" s="129">
        <f t="shared" si="80"/>
        <v>0</v>
      </c>
      <c r="B180" s="203">
        <f t="shared" si="81"/>
        <v>0</v>
      </c>
    </row>
    <row r="181" spans="1:2" x14ac:dyDescent="0.25">
      <c r="A181" s="129">
        <f t="shared" si="80"/>
        <v>0</v>
      </c>
      <c r="B181" s="203">
        <f t="shared" si="81"/>
        <v>0</v>
      </c>
    </row>
    <row r="182" spans="1:2" x14ac:dyDescent="0.25">
      <c r="A182" s="129">
        <f t="shared" si="80"/>
        <v>0</v>
      </c>
      <c r="B182" s="203">
        <f t="shared" si="81"/>
        <v>0</v>
      </c>
    </row>
    <row r="183" spans="1:2" x14ac:dyDescent="0.25">
      <c r="A183" s="129">
        <f t="shared" si="80"/>
        <v>0</v>
      </c>
      <c r="B183" s="203">
        <f t="shared" si="81"/>
        <v>0</v>
      </c>
    </row>
    <row r="184" spans="1:2" x14ac:dyDescent="0.25">
      <c r="A184" s="129">
        <f t="shared" si="80"/>
        <v>0</v>
      </c>
      <c r="B184" s="203">
        <f t="shared" si="81"/>
        <v>0</v>
      </c>
    </row>
    <row r="185" spans="1:2" x14ac:dyDescent="0.25">
      <c r="A185" s="129">
        <f>L24</f>
        <v>0</v>
      </c>
      <c r="B185" s="203">
        <f>O24</f>
        <v>0</v>
      </c>
    </row>
    <row r="186" spans="1:2" x14ac:dyDescent="0.25">
      <c r="A186" s="129">
        <f t="shared" ref="A186:A189" si="82">L25</f>
        <v>0</v>
      </c>
      <c r="B186" s="203">
        <f t="shared" ref="B186:B189" si="83">O25</f>
        <v>0</v>
      </c>
    </row>
    <row r="187" spans="1:2" x14ac:dyDescent="0.25">
      <c r="A187" s="129">
        <f t="shared" si="82"/>
        <v>0</v>
      </c>
      <c r="B187" s="203">
        <f t="shared" si="83"/>
        <v>0</v>
      </c>
    </row>
    <row r="188" spans="1:2" x14ac:dyDescent="0.25">
      <c r="A188" s="129">
        <f t="shared" si="82"/>
        <v>0</v>
      </c>
      <c r="B188" s="203">
        <f t="shared" si="83"/>
        <v>0</v>
      </c>
    </row>
    <row r="189" spans="1:2" x14ac:dyDescent="0.25">
      <c r="A189" s="129">
        <f t="shared" si="82"/>
        <v>0</v>
      </c>
      <c r="B189" s="203">
        <f t="shared" si="83"/>
        <v>0</v>
      </c>
    </row>
    <row r="190" spans="1:2" x14ac:dyDescent="0.25">
      <c r="A190" s="129" t="e">
        <f>#REF!</f>
        <v>#REF!</v>
      </c>
      <c r="B190" s="203" t="e">
        <f>#REF!</f>
        <v>#REF!</v>
      </c>
    </row>
    <row r="191" spans="1:2" x14ac:dyDescent="0.25">
      <c r="A191" s="129">
        <f t="shared" ref="A191:A215" si="84">L29</f>
        <v>0</v>
      </c>
      <c r="B191" s="203">
        <f t="shared" ref="B191:B215" si="85">O29</f>
        <v>0</v>
      </c>
    </row>
    <row r="192" spans="1:2" x14ac:dyDescent="0.25">
      <c r="A192" s="129">
        <f t="shared" si="84"/>
        <v>0</v>
      </c>
      <c r="B192" s="203">
        <f t="shared" si="85"/>
        <v>0</v>
      </c>
    </row>
    <row r="193" spans="1:2" x14ac:dyDescent="0.25">
      <c r="A193" s="129" t="str">
        <f t="shared" si="84"/>
        <v>P/U</v>
      </c>
      <c r="B193" s="203" t="str">
        <f t="shared" si="85"/>
        <v>Plan APT</v>
      </c>
    </row>
    <row r="194" spans="1:2" x14ac:dyDescent="0.25">
      <c r="A194" s="129">
        <f t="shared" si="84"/>
        <v>0</v>
      </c>
      <c r="B194" s="203">
        <f t="shared" si="85"/>
        <v>0</v>
      </c>
    </row>
    <row r="195" spans="1:2" x14ac:dyDescent="0.25">
      <c r="A195" s="129">
        <f t="shared" si="84"/>
        <v>0</v>
      </c>
      <c r="B195" s="203">
        <f t="shared" si="85"/>
        <v>0</v>
      </c>
    </row>
    <row r="196" spans="1:2" x14ac:dyDescent="0.25">
      <c r="A196" s="129">
        <f t="shared" si="84"/>
        <v>0</v>
      </c>
      <c r="B196" s="203">
        <f t="shared" si="85"/>
        <v>0</v>
      </c>
    </row>
    <row r="197" spans="1:2" x14ac:dyDescent="0.25">
      <c r="A197" s="129">
        <f t="shared" si="84"/>
        <v>0</v>
      </c>
      <c r="B197" s="203">
        <f t="shared" si="85"/>
        <v>0</v>
      </c>
    </row>
    <row r="198" spans="1:2" x14ac:dyDescent="0.25">
      <c r="A198" s="129">
        <f t="shared" si="84"/>
        <v>0</v>
      </c>
      <c r="B198" s="203">
        <f t="shared" si="85"/>
        <v>0</v>
      </c>
    </row>
    <row r="199" spans="1:2" x14ac:dyDescent="0.25">
      <c r="A199" s="129">
        <f t="shared" si="84"/>
        <v>0</v>
      </c>
      <c r="B199" s="203">
        <f t="shared" si="85"/>
        <v>0</v>
      </c>
    </row>
    <row r="200" spans="1:2" x14ac:dyDescent="0.25">
      <c r="A200" s="129">
        <f t="shared" si="84"/>
        <v>0</v>
      </c>
      <c r="B200" s="203">
        <f t="shared" si="85"/>
        <v>0</v>
      </c>
    </row>
    <row r="201" spans="1:2" x14ac:dyDescent="0.25">
      <c r="A201" s="129">
        <f t="shared" si="84"/>
        <v>0</v>
      </c>
      <c r="B201" s="203">
        <f t="shared" si="85"/>
        <v>0</v>
      </c>
    </row>
    <row r="202" spans="1:2" x14ac:dyDescent="0.25">
      <c r="A202" s="129">
        <f t="shared" si="84"/>
        <v>0</v>
      </c>
      <c r="B202" s="203">
        <f t="shared" si="85"/>
        <v>0</v>
      </c>
    </row>
    <row r="203" spans="1:2" x14ac:dyDescent="0.25">
      <c r="A203" s="129">
        <f t="shared" si="84"/>
        <v>0</v>
      </c>
      <c r="B203" s="203">
        <f t="shared" si="85"/>
        <v>0</v>
      </c>
    </row>
    <row r="204" spans="1:2" x14ac:dyDescent="0.25">
      <c r="A204" s="129">
        <f t="shared" si="84"/>
        <v>0</v>
      </c>
      <c r="B204" s="203">
        <f t="shared" si="85"/>
        <v>0</v>
      </c>
    </row>
    <row r="205" spans="1:2" x14ac:dyDescent="0.25">
      <c r="A205" s="129">
        <f t="shared" si="84"/>
        <v>0</v>
      </c>
      <c r="B205" s="203">
        <f t="shared" si="85"/>
        <v>0</v>
      </c>
    </row>
    <row r="206" spans="1:2" x14ac:dyDescent="0.25">
      <c r="A206" s="129">
        <f t="shared" si="84"/>
        <v>0</v>
      </c>
      <c r="B206" s="203">
        <f t="shared" si="85"/>
        <v>0</v>
      </c>
    </row>
    <row r="207" spans="1:2" x14ac:dyDescent="0.25">
      <c r="A207" s="129">
        <f t="shared" si="84"/>
        <v>0</v>
      </c>
      <c r="B207" s="203">
        <f t="shared" si="85"/>
        <v>0</v>
      </c>
    </row>
    <row r="208" spans="1:2" x14ac:dyDescent="0.25">
      <c r="A208" s="129">
        <f t="shared" si="84"/>
        <v>0</v>
      </c>
      <c r="B208" s="203">
        <f t="shared" si="85"/>
        <v>0</v>
      </c>
    </row>
    <row r="209" spans="1:2" x14ac:dyDescent="0.25">
      <c r="A209" s="129">
        <f t="shared" si="84"/>
        <v>0</v>
      </c>
      <c r="B209" s="203">
        <f t="shared" si="85"/>
        <v>0</v>
      </c>
    </row>
    <row r="210" spans="1:2" x14ac:dyDescent="0.25">
      <c r="A210" s="129">
        <f t="shared" si="84"/>
        <v>0</v>
      </c>
      <c r="B210" s="203">
        <f t="shared" si="85"/>
        <v>0</v>
      </c>
    </row>
    <row r="211" spans="1:2" x14ac:dyDescent="0.25">
      <c r="A211" s="129">
        <f t="shared" si="84"/>
        <v>0</v>
      </c>
      <c r="B211" s="203">
        <f t="shared" si="85"/>
        <v>0</v>
      </c>
    </row>
    <row r="212" spans="1:2" x14ac:dyDescent="0.25">
      <c r="A212" s="129">
        <f t="shared" si="84"/>
        <v>0</v>
      </c>
      <c r="B212" s="203">
        <f t="shared" si="85"/>
        <v>0</v>
      </c>
    </row>
    <row r="213" spans="1:2" x14ac:dyDescent="0.25">
      <c r="A213" s="129">
        <f t="shared" si="84"/>
        <v>0</v>
      </c>
      <c r="B213" s="203">
        <f t="shared" si="85"/>
        <v>0</v>
      </c>
    </row>
    <row r="214" spans="1:2" x14ac:dyDescent="0.25">
      <c r="A214" s="129">
        <f t="shared" si="84"/>
        <v>0</v>
      </c>
      <c r="B214" s="203">
        <f t="shared" si="85"/>
        <v>0</v>
      </c>
    </row>
    <row r="215" spans="1:2" x14ac:dyDescent="0.25">
      <c r="A215" s="129">
        <f t="shared" si="84"/>
        <v>0</v>
      </c>
      <c r="B215" s="203">
        <f t="shared" si="85"/>
        <v>0</v>
      </c>
    </row>
    <row r="216" spans="1:2" x14ac:dyDescent="0.25">
      <c r="A216" s="129" t="e">
        <f>#REF!</f>
        <v>#REF!</v>
      </c>
      <c r="B216" s="203" t="e">
        <f>#REF!</f>
        <v>#REF!</v>
      </c>
    </row>
    <row r="217" spans="1:2" x14ac:dyDescent="0.25">
      <c r="A217" s="129">
        <f t="shared" ref="A217:A233" si="86">U5</f>
        <v>0</v>
      </c>
      <c r="B217" s="203">
        <f t="shared" ref="B217:B233" si="87">X5</f>
        <v>0</v>
      </c>
    </row>
    <row r="218" spans="1:2" x14ac:dyDescent="0.25">
      <c r="A218" s="129">
        <f t="shared" si="86"/>
        <v>0</v>
      </c>
      <c r="B218" s="203">
        <f t="shared" si="87"/>
        <v>0</v>
      </c>
    </row>
    <row r="219" spans="1:2" x14ac:dyDescent="0.25">
      <c r="A219" s="129">
        <f t="shared" si="86"/>
        <v>0</v>
      </c>
      <c r="B219" s="203">
        <f t="shared" si="87"/>
        <v>0</v>
      </c>
    </row>
    <row r="220" spans="1:2" x14ac:dyDescent="0.25">
      <c r="A220" s="129">
        <f t="shared" si="86"/>
        <v>0</v>
      </c>
      <c r="B220" s="203">
        <f t="shared" si="87"/>
        <v>0</v>
      </c>
    </row>
    <row r="221" spans="1:2" x14ac:dyDescent="0.25">
      <c r="A221" s="129">
        <f t="shared" si="86"/>
        <v>0</v>
      </c>
      <c r="B221" s="203">
        <f t="shared" si="87"/>
        <v>0</v>
      </c>
    </row>
    <row r="222" spans="1:2" x14ac:dyDescent="0.25">
      <c r="A222" s="129">
        <f t="shared" si="86"/>
        <v>0</v>
      </c>
      <c r="B222" s="203">
        <f t="shared" si="87"/>
        <v>0</v>
      </c>
    </row>
    <row r="223" spans="1:2" x14ac:dyDescent="0.25">
      <c r="A223" s="129">
        <f t="shared" si="86"/>
        <v>0</v>
      </c>
      <c r="B223" s="203">
        <f t="shared" si="87"/>
        <v>0</v>
      </c>
    </row>
    <row r="224" spans="1:2" x14ac:dyDescent="0.25">
      <c r="A224" s="129">
        <f t="shared" si="86"/>
        <v>0</v>
      </c>
      <c r="B224" s="203">
        <f t="shared" si="87"/>
        <v>0</v>
      </c>
    </row>
    <row r="225" spans="1:2" x14ac:dyDescent="0.25">
      <c r="A225" s="129">
        <f t="shared" si="86"/>
        <v>0</v>
      </c>
      <c r="B225" s="203">
        <f t="shared" si="87"/>
        <v>0</v>
      </c>
    </row>
    <row r="226" spans="1:2" x14ac:dyDescent="0.25">
      <c r="A226" s="129">
        <f t="shared" si="86"/>
        <v>0</v>
      </c>
      <c r="B226" s="203">
        <f t="shared" si="87"/>
        <v>0</v>
      </c>
    </row>
    <row r="227" spans="1:2" x14ac:dyDescent="0.25">
      <c r="A227" s="129">
        <f t="shared" si="86"/>
        <v>0</v>
      </c>
      <c r="B227" s="203">
        <f t="shared" si="87"/>
        <v>0</v>
      </c>
    </row>
    <row r="228" spans="1:2" x14ac:dyDescent="0.25">
      <c r="A228" s="129">
        <f t="shared" si="86"/>
        <v>0</v>
      </c>
      <c r="B228" s="203">
        <f t="shared" si="87"/>
        <v>0</v>
      </c>
    </row>
    <row r="229" spans="1:2" x14ac:dyDescent="0.25">
      <c r="A229" s="129">
        <f t="shared" si="86"/>
        <v>0</v>
      </c>
      <c r="B229" s="203">
        <f t="shared" si="87"/>
        <v>0</v>
      </c>
    </row>
    <row r="230" spans="1:2" x14ac:dyDescent="0.25">
      <c r="A230" s="129">
        <f t="shared" si="86"/>
        <v>0</v>
      </c>
      <c r="B230" s="203">
        <f t="shared" si="87"/>
        <v>0</v>
      </c>
    </row>
    <row r="231" spans="1:2" x14ac:dyDescent="0.25">
      <c r="A231" s="129">
        <f t="shared" si="86"/>
        <v>0</v>
      </c>
      <c r="B231" s="203">
        <f t="shared" si="87"/>
        <v>0</v>
      </c>
    </row>
    <row r="232" spans="1:2" x14ac:dyDescent="0.25">
      <c r="A232" s="129">
        <f t="shared" si="86"/>
        <v>0</v>
      </c>
      <c r="B232" s="203">
        <f t="shared" si="87"/>
        <v>0</v>
      </c>
    </row>
    <row r="233" spans="1:2" x14ac:dyDescent="0.25">
      <c r="A233" s="129">
        <f t="shared" si="86"/>
        <v>0</v>
      </c>
      <c r="B233" s="203">
        <f t="shared" si="87"/>
        <v>0</v>
      </c>
    </row>
    <row r="234" spans="1:2" x14ac:dyDescent="0.25">
      <c r="A234" s="129">
        <f t="shared" ref="A234:A238" si="88">U24</f>
        <v>0</v>
      </c>
      <c r="B234" s="203">
        <f t="shared" ref="B234:B238" si="89">X24</f>
        <v>0</v>
      </c>
    </row>
    <row r="235" spans="1:2" x14ac:dyDescent="0.25">
      <c r="A235" s="129">
        <f t="shared" si="88"/>
        <v>0</v>
      </c>
      <c r="B235" s="203">
        <f t="shared" si="89"/>
        <v>0</v>
      </c>
    </row>
    <row r="236" spans="1:2" x14ac:dyDescent="0.25">
      <c r="A236" s="129">
        <f t="shared" si="88"/>
        <v>0</v>
      </c>
      <c r="B236" s="203">
        <f t="shared" si="89"/>
        <v>0</v>
      </c>
    </row>
    <row r="237" spans="1:2" x14ac:dyDescent="0.25">
      <c r="A237" s="129">
        <f t="shared" si="88"/>
        <v>0</v>
      </c>
      <c r="B237" s="203">
        <f t="shared" si="89"/>
        <v>0</v>
      </c>
    </row>
    <row r="238" spans="1:2" x14ac:dyDescent="0.25">
      <c r="A238" s="129">
        <f t="shared" si="88"/>
        <v>0</v>
      </c>
      <c r="B238" s="203">
        <f t="shared" si="89"/>
        <v>0</v>
      </c>
    </row>
    <row r="239" spans="1:2" x14ac:dyDescent="0.25">
      <c r="A239" s="129" t="e">
        <f>#REF!</f>
        <v>#REF!</v>
      </c>
      <c r="B239" s="203" t="e">
        <f>#REF!</f>
        <v>#REF!</v>
      </c>
    </row>
    <row r="240" spans="1:2" x14ac:dyDescent="0.25">
      <c r="A240" s="129">
        <f t="shared" ref="A240:A264" si="90">U29</f>
        <v>0</v>
      </c>
      <c r="B240" s="203">
        <f t="shared" ref="B240:B264" si="91">X29</f>
        <v>0</v>
      </c>
    </row>
    <row r="241" spans="1:2" x14ac:dyDescent="0.25">
      <c r="A241" s="129">
        <f t="shared" si="90"/>
        <v>0</v>
      </c>
      <c r="B241" s="203">
        <f t="shared" si="91"/>
        <v>0</v>
      </c>
    </row>
    <row r="242" spans="1:2" x14ac:dyDescent="0.25">
      <c r="A242" s="129" t="str">
        <f t="shared" si="90"/>
        <v>P/U</v>
      </c>
      <c r="B242" s="203" t="str">
        <f t="shared" si="91"/>
        <v>Plan APT</v>
      </c>
    </row>
    <row r="243" spans="1:2" x14ac:dyDescent="0.25">
      <c r="A243" s="129">
        <f t="shared" si="90"/>
        <v>0</v>
      </c>
      <c r="B243" s="203">
        <f t="shared" si="91"/>
        <v>0</v>
      </c>
    </row>
    <row r="244" spans="1:2" x14ac:dyDescent="0.25">
      <c r="A244" s="129">
        <f t="shared" si="90"/>
        <v>0</v>
      </c>
      <c r="B244" s="203">
        <f t="shared" si="91"/>
        <v>0</v>
      </c>
    </row>
    <row r="245" spans="1:2" x14ac:dyDescent="0.25">
      <c r="A245" s="129">
        <f t="shared" si="90"/>
        <v>0</v>
      </c>
      <c r="B245" s="203">
        <f t="shared" si="91"/>
        <v>0</v>
      </c>
    </row>
    <row r="246" spans="1:2" x14ac:dyDescent="0.25">
      <c r="A246" s="129">
        <f t="shared" si="90"/>
        <v>0</v>
      </c>
      <c r="B246" s="203">
        <f t="shared" si="91"/>
        <v>0</v>
      </c>
    </row>
    <row r="247" spans="1:2" x14ac:dyDescent="0.25">
      <c r="A247" s="129">
        <f t="shared" si="90"/>
        <v>0</v>
      </c>
      <c r="B247" s="203">
        <f t="shared" si="91"/>
        <v>0</v>
      </c>
    </row>
    <row r="248" spans="1:2" x14ac:dyDescent="0.25">
      <c r="A248" s="129">
        <f t="shared" si="90"/>
        <v>0</v>
      </c>
      <c r="B248" s="203">
        <f t="shared" si="91"/>
        <v>0</v>
      </c>
    </row>
    <row r="249" spans="1:2" x14ac:dyDescent="0.25">
      <c r="A249" s="129">
        <f t="shared" si="90"/>
        <v>0</v>
      </c>
      <c r="B249" s="203">
        <f t="shared" si="91"/>
        <v>0</v>
      </c>
    </row>
    <row r="250" spans="1:2" x14ac:dyDescent="0.25">
      <c r="A250" s="129">
        <f t="shared" si="90"/>
        <v>0</v>
      </c>
      <c r="B250" s="203">
        <f t="shared" si="91"/>
        <v>0</v>
      </c>
    </row>
    <row r="251" spans="1:2" x14ac:dyDescent="0.25">
      <c r="A251" s="129">
        <f t="shared" si="90"/>
        <v>0</v>
      </c>
      <c r="B251" s="203">
        <f t="shared" si="91"/>
        <v>0</v>
      </c>
    </row>
    <row r="252" spans="1:2" x14ac:dyDescent="0.25">
      <c r="A252" s="129">
        <f t="shared" si="90"/>
        <v>0</v>
      </c>
      <c r="B252" s="203">
        <f t="shared" si="91"/>
        <v>0</v>
      </c>
    </row>
    <row r="253" spans="1:2" x14ac:dyDescent="0.25">
      <c r="A253" s="129">
        <f t="shared" si="90"/>
        <v>0</v>
      </c>
      <c r="B253" s="203">
        <f t="shared" si="91"/>
        <v>0</v>
      </c>
    </row>
    <row r="254" spans="1:2" x14ac:dyDescent="0.25">
      <c r="A254" s="129">
        <f t="shared" si="90"/>
        <v>0</v>
      </c>
      <c r="B254" s="203">
        <f t="shared" si="91"/>
        <v>0</v>
      </c>
    </row>
    <row r="255" spans="1:2" x14ac:dyDescent="0.25">
      <c r="A255" s="129">
        <f t="shared" si="90"/>
        <v>0</v>
      </c>
      <c r="B255" s="203">
        <f t="shared" si="91"/>
        <v>0</v>
      </c>
    </row>
    <row r="256" spans="1:2" x14ac:dyDescent="0.25">
      <c r="A256" s="129">
        <f t="shared" si="90"/>
        <v>0</v>
      </c>
      <c r="B256" s="203">
        <f t="shared" si="91"/>
        <v>0</v>
      </c>
    </row>
    <row r="257" spans="1:2" x14ac:dyDescent="0.25">
      <c r="A257" s="129">
        <f t="shared" si="90"/>
        <v>0</v>
      </c>
      <c r="B257" s="203">
        <f t="shared" si="91"/>
        <v>0</v>
      </c>
    </row>
    <row r="258" spans="1:2" x14ac:dyDescent="0.25">
      <c r="A258" s="129">
        <f t="shared" si="90"/>
        <v>0</v>
      </c>
      <c r="B258" s="203">
        <f t="shared" si="91"/>
        <v>0</v>
      </c>
    </row>
    <row r="259" spans="1:2" x14ac:dyDescent="0.25">
      <c r="A259" s="129">
        <f t="shared" si="90"/>
        <v>0</v>
      </c>
      <c r="B259" s="203">
        <f t="shared" si="91"/>
        <v>0</v>
      </c>
    </row>
    <row r="260" spans="1:2" x14ac:dyDescent="0.25">
      <c r="A260" s="129">
        <f t="shared" si="90"/>
        <v>0</v>
      </c>
      <c r="B260" s="203">
        <f t="shared" si="91"/>
        <v>0</v>
      </c>
    </row>
    <row r="261" spans="1:2" x14ac:dyDescent="0.25">
      <c r="A261" s="129">
        <f t="shared" si="90"/>
        <v>0</v>
      </c>
      <c r="B261" s="203">
        <f t="shared" si="91"/>
        <v>0</v>
      </c>
    </row>
    <row r="262" spans="1:2" x14ac:dyDescent="0.25">
      <c r="A262" s="129">
        <f t="shared" si="90"/>
        <v>0</v>
      </c>
      <c r="B262" s="203">
        <f t="shared" si="91"/>
        <v>0</v>
      </c>
    </row>
    <row r="263" spans="1:2" x14ac:dyDescent="0.25">
      <c r="A263" s="129">
        <f t="shared" si="90"/>
        <v>0</v>
      </c>
      <c r="B263" s="203">
        <f t="shared" si="91"/>
        <v>0</v>
      </c>
    </row>
    <row r="264" spans="1:2" x14ac:dyDescent="0.25">
      <c r="A264" s="129">
        <f t="shared" si="90"/>
        <v>0</v>
      </c>
      <c r="B264" s="203">
        <f t="shared" si="91"/>
        <v>0</v>
      </c>
    </row>
    <row r="265" spans="1:2" x14ac:dyDescent="0.25">
      <c r="A265" s="129" t="e">
        <f>#REF!</f>
        <v>#REF!</v>
      </c>
      <c r="B265" s="203" t="e">
        <f>#REF!</f>
        <v>#REF!</v>
      </c>
    </row>
  </sheetData>
  <sheetProtection formatCells="0" formatColumns="0" formatRows="0"/>
  <mergeCells count="21">
    <mergeCell ref="A1:B1"/>
    <mergeCell ref="A3:I3"/>
    <mergeCell ref="J3:R3"/>
    <mergeCell ref="S3:AA3"/>
    <mergeCell ref="A30:I30"/>
    <mergeCell ref="J30:R30"/>
    <mergeCell ref="S30:AA30"/>
    <mergeCell ref="AB30:AJ30"/>
    <mergeCell ref="A55:I55"/>
    <mergeCell ref="L56:L62"/>
    <mergeCell ref="O56:O62"/>
    <mergeCell ref="R56:R62"/>
    <mergeCell ref="U56:U62"/>
    <mergeCell ref="L64:L70"/>
    <mergeCell ref="O64:O70"/>
    <mergeCell ref="R64:R70"/>
    <mergeCell ref="U64:U70"/>
    <mergeCell ref="F4:I4"/>
    <mergeCell ref="F5:I5"/>
    <mergeCell ref="F6:G6"/>
    <mergeCell ref="A24:F24"/>
  </mergeCells>
  <conditionalFormatting sqref="AK54:AK91 AB30 J29:J30 S29:S30 S55 AB32:AB38 AB63:AB91 J55 AB42:AB43 A29:A30 AB45:AB55 A80:A92 H81:H91 J73:J80 J82:J89 S64:S69 N57:N62 N64:N70 S71:S91 A51 A6:A27">
    <cfRule type="cellIs" dxfId="295" priority="291" operator="equal">
      <formula>"SLC"</formula>
    </cfRule>
  </conditionalFormatting>
  <conditionalFormatting sqref="AK54:AK91 AB30 J29:J30 S29:S30 S55 AB32:AB38 AB63:AB91 J55 AB42:AB43 A29:A30 AB45:AB55 A80:A92 H81:H91 J73:J80 J82:J89 S64:S69 N57:N62 N64:N70 S71:S91 A51 A6:A27">
    <cfRule type="cellIs" dxfId="294" priority="287" operator="equal">
      <formula>"IDF"</formula>
    </cfRule>
    <cfRule type="cellIs" dxfId="293" priority="288" operator="equal">
      <formula>"Costco"</formula>
    </cfRule>
    <cfRule type="cellIs" dxfId="292" priority="289" operator="equal">
      <formula>"Gutzy"</formula>
    </cfRule>
    <cfRule type="cellIs" dxfId="291" priority="290" operator="equal">
      <formula>"LCP"</formula>
    </cfRule>
  </conditionalFormatting>
  <conditionalFormatting sqref="S55 AB32:AB38 AB63:AB91 J55 AB42:AB43 AB45:AB55 A80:A91 H81:H91 J73:J80 J82:J89 S64:S69 S71:S91 A51 A6:A27">
    <cfRule type="cellIs" dxfId="290" priority="286" operator="equal">
      <formula>"Receiving"</formula>
    </cfRule>
  </conditionalFormatting>
  <conditionalFormatting sqref="Q57:Q61 T57:T62 T65:T70 W57:W62 O56 U64 L56:L62 S56:S62">
    <cfRule type="cellIs" dxfId="289" priority="285" operator="equal">
      <formula>"SLC"</formula>
    </cfRule>
  </conditionalFormatting>
  <conditionalFormatting sqref="Q57:Q61 T57:T62 T65:T70 W57:W62 O56 U64 L56:L62 S56:S62">
    <cfRule type="cellIs" dxfId="288" priority="281" operator="equal">
      <formula>"IDF"</formula>
    </cfRule>
    <cfRule type="cellIs" dxfId="287" priority="282" operator="equal">
      <formula>"Costco"</formula>
    </cfRule>
    <cfRule type="cellIs" dxfId="286" priority="283" operator="equal">
      <formula>"Gutzy"</formula>
    </cfRule>
    <cfRule type="cellIs" dxfId="285" priority="284" operator="equal">
      <formula>"LCP"</formula>
    </cfRule>
  </conditionalFormatting>
  <conditionalFormatting sqref="Q65:Q70">
    <cfRule type="cellIs" dxfId="284" priority="280" operator="equal">
      <formula>"SLC"</formula>
    </cfRule>
  </conditionalFormatting>
  <conditionalFormatting sqref="Q65:Q70">
    <cfRule type="cellIs" dxfId="283" priority="276" operator="equal">
      <formula>"IDF"</formula>
    </cfRule>
    <cfRule type="cellIs" dxfId="282" priority="277" operator="equal">
      <formula>"Costco"</formula>
    </cfRule>
    <cfRule type="cellIs" dxfId="281" priority="278" operator="equal">
      <formula>"Gutzy"</formula>
    </cfRule>
    <cfRule type="cellIs" dxfId="280" priority="279" operator="equal">
      <formula>"LCP"</formula>
    </cfRule>
  </conditionalFormatting>
  <conditionalFormatting sqref="W65:W70">
    <cfRule type="cellIs" dxfId="279" priority="275" operator="equal">
      <formula>"SLC"</formula>
    </cfRule>
  </conditionalFormatting>
  <conditionalFormatting sqref="W65:W70">
    <cfRule type="cellIs" dxfId="278" priority="271" operator="equal">
      <formula>"IDF"</formula>
    </cfRule>
    <cfRule type="cellIs" dxfId="277" priority="272" operator="equal">
      <formula>"Costco"</formula>
    </cfRule>
    <cfRule type="cellIs" dxfId="276" priority="273" operator="equal">
      <formula>"Gutzy"</formula>
    </cfRule>
    <cfRule type="cellIs" dxfId="275" priority="274" operator="equal">
      <formula>"LCP"</formula>
    </cfRule>
  </conditionalFormatting>
  <conditionalFormatting sqref="N64:N70 U64 L56:L62 S56:S62">
    <cfRule type="cellIs" dxfId="274" priority="270" operator="equal">
      <formula>"Receiving"</formula>
    </cfRule>
  </conditionalFormatting>
  <conditionalFormatting sqref="AB44">
    <cfRule type="cellIs" dxfId="273" priority="269" operator="equal">
      <formula>"SLC"</formula>
    </cfRule>
  </conditionalFormatting>
  <conditionalFormatting sqref="AB44">
    <cfRule type="cellIs" dxfId="272" priority="265" operator="equal">
      <formula>"IDF"</formula>
    </cfRule>
    <cfRule type="cellIs" dxfId="271" priority="266" operator="equal">
      <formula>"Costco"</formula>
    </cfRule>
    <cfRule type="cellIs" dxfId="270" priority="267" operator="equal">
      <formula>"Gutzy"</formula>
    </cfRule>
    <cfRule type="cellIs" dxfId="269" priority="268" operator="equal">
      <formula>"LCP"</formula>
    </cfRule>
  </conditionalFormatting>
  <conditionalFormatting sqref="AB44">
    <cfRule type="cellIs" dxfId="268" priority="264" operator="equal">
      <formula>"Receiving"</formula>
    </cfRule>
  </conditionalFormatting>
  <conditionalFormatting sqref="AB39">
    <cfRule type="cellIs" dxfId="267" priority="263" operator="equal">
      <formula>"SLC"</formula>
    </cfRule>
  </conditionalFormatting>
  <conditionalFormatting sqref="AB39">
    <cfRule type="cellIs" dxfId="266" priority="259" operator="equal">
      <formula>"IDF"</formula>
    </cfRule>
    <cfRule type="cellIs" dxfId="265" priority="260" operator="equal">
      <formula>"Costco"</formula>
    </cfRule>
    <cfRule type="cellIs" dxfId="264" priority="261" operator="equal">
      <formula>"Gutzy"</formula>
    </cfRule>
    <cfRule type="cellIs" dxfId="263" priority="262" operator="equal">
      <formula>"LCP"</formula>
    </cfRule>
  </conditionalFormatting>
  <conditionalFormatting sqref="AB39">
    <cfRule type="cellIs" dxfId="262" priority="258" operator="equal">
      <formula>"Receiving"</formula>
    </cfRule>
  </conditionalFormatting>
  <conditionalFormatting sqref="AB40">
    <cfRule type="cellIs" dxfId="261" priority="257" operator="equal">
      <formula>"SLC"</formula>
    </cfRule>
  </conditionalFormatting>
  <conditionalFormatting sqref="AB40">
    <cfRule type="cellIs" dxfId="260" priority="253" operator="equal">
      <formula>"IDF"</formula>
    </cfRule>
    <cfRule type="cellIs" dxfId="259" priority="254" operator="equal">
      <formula>"Costco"</formula>
    </cfRule>
    <cfRule type="cellIs" dxfId="258" priority="255" operator="equal">
      <formula>"Gutzy"</formula>
    </cfRule>
    <cfRule type="cellIs" dxfId="257" priority="256" operator="equal">
      <formula>"LCP"</formula>
    </cfRule>
  </conditionalFormatting>
  <conditionalFormatting sqref="AB40">
    <cfRule type="cellIs" dxfId="256" priority="252" operator="equal">
      <formula>"Receiving"</formula>
    </cfRule>
  </conditionalFormatting>
  <conditionalFormatting sqref="AB41">
    <cfRule type="cellIs" dxfId="255" priority="251" operator="equal">
      <formula>"SLC"</formula>
    </cfRule>
  </conditionalFormatting>
  <conditionalFormatting sqref="AB41">
    <cfRule type="cellIs" dxfId="254" priority="247" operator="equal">
      <formula>"IDF"</formula>
    </cfRule>
    <cfRule type="cellIs" dxfId="253" priority="248" operator="equal">
      <formula>"Costco"</formula>
    </cfRule>
    <cfRule type="cellIs" dxfId="252" priority="249" operator="equal">
      <formula>"Gutzy"</formula>
    </cfRule>
    <cfRule type="cellIs" dxfId="251" priority="250" operator="equal">
      <formula>"LCP"</formula>
    </cfRule>
  </conditionalFormatting>
  <conditionalFormatting sqref="AB41">
    <cfRule type="cellIs" dxfId="250" priority="246" operator="equal">
      <formula>"Receiving"</formula>
    </cfRule>
  </conditionalFormatting>
  <conditionalFormatting sqref="I92">
    <cfRule type="cellIs" dxfId="249" priority="245" operator="equal">
      <formula>"SLC"</formula>
    </cfRule>
  </conditionalFormatting>
  <conditionalFormatting sqref="I92">
    <cfRule type="cellIs" dxfId="248" priority="241" operator="equal">
      <formula>"IDF"</formula>
    </cfRule>
    <cfRule type="cellIs" dxfId="247" priority="242" operator="equal">
      <formula>"Costco"</formula>
    </cfRule>
    <cfRule type="cellIs" dxfId="246" priority="243" operator="equal">
      <formula>"Gutzy"</formula>
    </cfRule>
    <cfRule type="cellIs" dxfId="245" priority="244" operator="equal">
      <formula>"LCP"</formula>
    </cfRule>
  </conditionalFormatting>
  <conditionalFormatting sqref="Q92">
    <cfRule type="cellIs" dxfId="244" priority="240" operator="equal">
      <formula>"SLC"</formula>
    </cfRule>
  </conditionalFormatting>
  <conditionalFormatting sqref="Q92">
    <cfRule type="cellIs" dxfId="243" priority="236" operator="equal">
      <formula>"IDF"</formula>
    </cfRule>
    <cfRule type="cellIs" dxfId="242" priority="237" operator="equal">
      <formula>"Costco"</formula>
    </cfRule>
    <cfRule type="cellIs" dxfId="241" priority="238" operator="equal">
      <formula>"Gutzy"</formula>
    </cfRule>
    <cfRule type="cellIs" dxfId="240" priority="239" operator="equal">
      <formula>"LCP"</formula>
    </cfRule>
  </conditionalFormatting>
  <conditionalFormatting sqref="Y92">
    <cfRule type="cellIs" dxfId="239" priority="235" operator="equal">
      <formula>"SLC"</formula>
    </cfRule>
  </conditionalFormatting>
  <conditionalFormatting sqref="Y92">
    <cfRule type="cellIs" dxfId="238" priority="231" operator="equal">
      <formula>"IDF"</formula>
    </cfRule>
    <cfRule type="cellIs" dxfId="237" priority="232" operator="equal">
      <formula>"Costco"</formula>
    </cfRule>
    <cfRule type="cellIs" dxfId="236" priority="233" operator="equal">
      <formula>"Gutzy"</formula>
    </cfRule>
    <cfRule type="cellIs" dxfId="235" priority="234" operator="equal">
      <formula>"LCP"</formula>
    </cfRule>
  </conditionalFormatting>
  <conditionalFormatting sqref="AG92">
    <cfRule type="cellIs" dxfId="234" priority="230" operator="equal">
      <formula>"SLC"</formula>
    </cfRule>
  </conditionalFormatting>
  <conditionalFormatting sqref="AG92">
    <cfRule type="cellIs" dxfId="233" priority="226" operator="equal">
      <formula>"IDF"</formula>
    </cfRule>
    <cfRule type="cellIs" dxfId="232" priority="227" operator="equal">
      <formula>"Costco"</formula>
    </cfRule>
    <cfRule type="cellIs" dxfId="231" priority="228" operator="equal">
      <formula>"Gutzy"</formula>
    </cfRule>
    <cfRule type="cellIs" dxfId="230" priority="229" operator="equal">
      <formula>"LCP"</formula>
    </cfRule>
  </conditionalFormatting>
  <conditionalFormatting sqref="AO92">
    <cfRule type="cellIs" dxfId="229" priority="225" operator="equal">
      <formula>"SLC"</formula>
    </cfRule>
  </conditionalFormatting>
  <conditionalFormatting sqref="AO92">
    <cfRule type="cellIs" dxfId="228" priority="221" operator="equal">
      <formula>"IDF"</formula>
    </cfRule>
    <cfRule type="cellIs" dxfId="227" priority="222" operator="equal">
      <formula>"Costco"</formula>
    </cfRule>
    <cfRule type="cellIs" dxfId="226" priority="223" operator="equal">
      <formula>"Gutzy"</formula>
    </cfRule>
    <cfRule type="cellIs" dxfId="225" priority="224" operator="equal">
      <formula>"LCP"</formula>
    </cfRule>
  </conditionalFormatting>
  <conditionalFormatting sqref="AW92">
    <cfRule type="cellIs" dxfId="224" priority="220" operator="equal">
      <formula>"SLC"</formula>
    </cfRule>
  </conditionalFormatting>
  <conditionalFormatting sqref="AW92">
    <cfRule type="cellIs" dxfId="223" priority="216" operator="equal">
      <formula>"IDF"</formula>
    </cfRule>
    <cfRule type="cellIs" dxfId="222" priority="217" operator="equal">
      <formula>"Costco"</formula>
    </cfRule>
    <cfRule type="cellIs" dxfId="221" priority="218" operator="equal">
      <formula>"Gutzy"</formula>
    </cfRule>
    <cfRule type="cellIs" dxfId="220" priority="219" operator="equal">
      <formula>"LCP"</formula>
    </cfRule>
  </conditionalFormatting>
  <conditionalFormatting sqref="A5">
    <cfRule type="cellIs" dxfId="219" priority="215" operator="equal">
      <formula>"SLC"</formula>
    </cfRule>
  </conditionalFormatting>
  <conditionalFormatting sqref="A5">
    <cfRule type="cellIs" dxfId="218" priority="211" operator="equal">
      <formula>"IDF"</formula>
    </cfRule>
    <cfRule type="cellIs" dxfId="217" priority="212" operator="equal">
      <formula>"Costco"</formula>
    </cfRule>
    <cfRule type="cellIs" dxfId="216" priority="213" operator="equal">
      <formula>"Gutzy"</formula>
    </cfRule>
    <cfRule type="cellIs" dxfId="215" priority="214" operator="equal">
      <formula>"LCP"</formula>
    </cfRule>
  </conditionalFormatting>
  <conditionalFormatting sqref="A5">
    <cfRule type="cellIs" dxfId="214" priority="210" operator="equal">
      <formula>"Receiving"</formula>
    </cfRule>
  </conditionalFormatting>
  <conditionalFormatting sqref="J26">
    <cfRule type="cellIs" dxfId="213" priority="209" operator="equal">
      <formula>"SLC"</formula>
    </cfRule>
  </conditionalFormatting>
  <conditionalFormatting sqref="J26">
    <cfRule type="cellIs" dxfId="212" priority="205" operator="equal">
      <formula>"IDF"</formula>
    </cfRule>
    <cfRule type="cellIs" dxfId="211" priority="206" operator="equal">
      <formula>"Costco"</formula>
    </cfRule>
    <cfRule type="cellIs" dxfId="210" priority="207" operator="equal">
      <formula>"Gutzy"</formula>
    </cfRule>
    <cfRule type="cellIs" dxfId="209" priority="208" operator="equal">
      <formula>"LCP"</formula>
    </cfRule>
  </conditionalFormatting>
  <conditionalFormatting sqref="J26">
    <cfRule type="cellIs" dxfId="208" priority="204" operator="equal">
      <formula>"Receiving"</formula>
    </cfRule>
  </conditionalFormatting>
  <conditionalFormatting sqref="S27 S21 S24:S25">
    <cfRule type="cellIs" dxfId="207" priority="203" operator="equal">
      <formula>"SLC"</formula>
    </cfRule>
  </conditionalFormatting>
  <conditionalFormatting sqref="S27 S21 S24:S25">
    <cfRule type="cellIs" dxfId="206" priority="199" operator="equal">
      <formula>"IDF"</formula>
    </cfRule>
    <cfRule type="cellIs" dxfId="205" priority="200" operator="equal">
      <formula>"Costco"</formula>
    </cfRule>
    <cfRule type="cellIs" dxfId="204" priority="201" operator="equal">
      <formula>"Gutzy"</formula>
    </cfRule>
    <cfRule type="cellIs" dxfId="203" priority="202" operator="equal">
      <formula>"LCP"</formula>
    </cfRule>
  </conditionalFormatting>
  <conditionalFormatting sqref="S27 S21 S24:S25">
    <cfRule type="cellIs" dxfId="202" priority="198" operator="equal">
      <formula>"Receiving"</formula>
    </cfRule>
  </conditionalFormatting>
  <conditionalFormatting sqref="J81">
    <cfRule type="cellIs" dxfId="201" priority="197" operator="equal">
      <formula>"SLC"</formula>
    </cfRule>
  </conditionalFormatting>
  <conditionalFormatting sqref="J81">
    <cfRule type="cellIs" dxfId="200" priority="193" operator="equal">
      <formula>"IDF"</formula>
    </cfRule>
    <cfRule type="cellIs" dxfId="199" priority="194" operator="equal">
      <formula>"Costco"</formula>
    </cfRule>
    <cfRule type="cellIs" dxfId="198" priority="195" operator="equal">
      <formula>"Gutzy"</formula>
    </cfRule>
    <cfRule type="cellIs" dxfId="197" priority="196" operator="equal">
      <formula>"LCP"</formula>
    </cfRule>
  </conditionalFormatting>
  <conditionalFormatting sqref="J81">
    <cfRule type="cellIs" dxfId="196" priority="192" operator="equal">
      <formula>"Receiving"</formula>
    </cfRule>
  </conditionalFormatting>
  <conditionalFormatting sqref="J28">
    <cfRule type="cellIs" dxfId="195" priority="191" operator="equal">
      <formula>"SLC"</formula>
    </cfRule>
  </conditionalFormatting>
  <conditionalFormatting sqref="J28">
    <cfRule type="cellIs" dxfId="194" priority="187" operator="equal">
      <formula>"IDF"</formula>
    </cfRule>
    <cfRule type="cellIs" dxfId="193" priority="188" operator="equal">
      <formula>"Costco"</formula>
    </cfRule>
    <cfRule type="cellIs" dxfId="192" priority="189" operator="equal">
      <formula>"Gutzy"</formula>
    </cfRule>
    <cfRule type="cellIs" dxfId="191" priority="190" operator="equal">
      <formula>"LCP"</formula>
    </cfRule>
  </conditionalFormatting>
  <conditionalFormatting sqref="J28">
    <cfRule type="cellIs" dxfId="190" priority="186" operator="equal">
      <formula>"Receiving"</formula>
    </cfRule>
  </conditionalFormatting>
  <conditionalFormatting sqref="J26:J28">
    <cfRule type="cellIs" dxfId="189" priority="185" operator="equal">
      <formula>"SLC"</formula>
    </cfRule>
  </conditionalFormatting>
  <conditionalFormatting sqref="J26:J28">
    <cfRule type="cellIs" dxfId="188" priority="181" operator="equal">
      <formula>"IDF"</formula>
    </cfRule>
    <cfRule type="cellIs" dxfId="187" priority="182" operator="equal">
      <formula>"Costco"</formula>
    </cfRule>
    <cfRule type="cellIs" dxfId="186" priority="183" operator="equal">
      <formula>"Gutzy"</formula>
    </cfRule>
    <cfRule type="cellIs" dxfId="185" priority="184" operator="equal">
      <formula>"LCP"</formula>
    </cfRule>
  </conditionalFormatting>
  <conditionalFormatting sqref="J26:J28">
    <cfRule type="cellIs" dxfId="184" priority="180" operator="equal">
      <formula>"Receiving"</formula>
    </cfRule>
  </conditionalFormatting>
  <conditionalFormatting sqref="S26">
    <cfRule type="cellIs" dxfId="183" priority="179" operator="equal">
      <formula>"SLC"</formula>
    </cfRule>
  </conditionalFormatting>
  <conditionalFormatting sqref="S26">
    <cfRule type="cellIs" dxfId="182" priority="175" operator="equal">
      <formula>"IDF"</formula>
    </cfRule>
    <cfRule type="cellIs" dxfId="181" priority="176" operator="equal">
      <formula>"Costco"</formula>
    </cfRule>
    <cfRule type="cellIs" dxfId="180" priority="177" operator="equal">
      <formula>"Gutzy"</formula>
    </cfRule>
    <cfRule type="cellIs" dxfId="179" priority="178" operator="equal">
      <formula>"LCP"</formula>
    </cfRule>
  </conditionalFormatting>
  <conditionalFormatting sqref="S26">
    <cfRule type="cellIs" dxfId="178" priority="174" operator="equal">
      <formula>"Receiving"</formula>
    </cfRule>
  </conditionalFormatting>
  <conditionalFormatting sqref="S28">
    <cfRule type="cellIs" dxfId="177" priority="173" operator="equal">
      <formula>"SLC"</formula>
    </cfRule>
  </conditionalFormatting>
  <conditionalFormatting sqref="S28">
    <cfRule type="cellIs" dxfId="176" priority="169" operator="equal">
      <formula>"IDF"</formula>
    </cfRule>
    <cfRule type="cellIs" dxfId="175" priority="170" operator="equal">
      <formula>"Costco"</formula>
    </cfRule>
    <cfRule type="cellIs" dxfId="174" priority="171" operator="equal">
      <formula>"Gutzy"</formula>
    </cfRule>
    <cfRule type="cellIs" dxfId="173" priority="172" operator="equal">
      <formula>"LCP"</formula>
    </cfRule>
  </conditionalFormatting>
  <conditionalFormatting sqref="S28">
    <cfRule type="cellIs" dxfId="172" priority="168" operator="equal">
      <formula>"Receiving"</formula>
    </cfRule>
  </conditionalFormatting>
  <conditionalFormatting sqref="J5:J16 J24:J25">
    <cfRule type="cellIs" dxfId="171" priority="167" operator="equal">
      <formula>"SLC"</formula>
    </cfRule>
  </conditionalFormatting>
  <conditionalFormatting sqref="J5:J16 J24:J25">
    <cfRule type="cellIs" dxfId="170" priority="163" operator="equal">
      <formula>"IDF"</formula>
    </cfRule>
    <cfRule type="cellIs" dxfId="169" priority="164" operator="equal">
      <formula>"Costco"</formula>
    </cfRule>
    <cfRule type="cellIs" dxfId="168" priority="165" operator="equal">
      <formula>"Gutzy"</formula>
    </cfRule>
    <cfRule type="cellIs" dxfId="167" priority="166" operator="equal">
      <formula>"LCP"</formula>
    </cfRule>
  </conditionalFormatting>
  <conditionalFormatting sqref="J5:J16 J24:J25">
    <cfRule type="cellIs" dxfId="166" priority="162" operator="equal">
      <formula>"Receiving"</formula>
    </cfRule>
  </conditionalFormatting>
  <conditionalFormatting sqref="J17:J23">
    <cfRule type="cellIs" dxfId="165" priority="161" operator="equal">
      <formula>"SLC"</formula>
    </cfRule>
  </conditionalFormatting>
  <conditionalFormatting sqref="J17:J23">
    <cfRule type="cellIs" dxfId="164" priority="157" operator="equal">
      <formula>"IDF"</formula>
    </cfRule>
    <cfRule type="cellIs" dxfId="163" priority="158" operator="equal">
      <formula>"Costco"</formula>
    </cfRule>
    <cfRule type="cellIs" dxfId="162" priority="159" operator="equal">
      <formula>"Gutzy"</formula>
    </cfRule>
    <cfRule type="cellIs" dxfId="161" priority="160" operator="equal">
      <formula>"LCP"</formula>
    </cfRule>
  </conditionalFormatting>
  <conditionalFormatting sqref="J17:J23">
    <cfRule type="cellIs" dxfId="160" priority="156" operator="equal">
      <formula>"Receiving"</formula>
    </cfRule>
  </conditionalFormatting>
  <conditionalFormatting sqref="S5:S16">
    <cfRule type="cellIs" dxfId="159" priority="155" operator="equal">
      <formula>"SLC"</formula>
    </cfRule>
  </conditionalFormatting>
  <conditionalFormatting sqref="S5:S16">
    <cfRule type="cellIs" dxfId="158" priority="151" operator="equal">
      <formula>"IDF"</formula>
    </cfRule>
    <cfRule type="cellIs" dxfId="157" priority="152" operator="equal">
      <formula>"Costco"</formula>
    </cfRule>
    <cfRule type="cellIs" dxfId="156" priority="153" operator="equal">
      <formula>"Gutzy"</formula>
    </cfRule>
    <cfRule type="cellIs" dxfId="155" priority="154" operator="equal">
      <formula>"LCP"</formula>
    </cfRule>
  </conditionalFormatting>
  <conditionalFormatting sqref="S5:S16">
    <cfRule type="cellIs" dxfId="154" priority="150" operator="equal">
      <formula>"Receiving"</formula>
    </cfRule>
  </conditionalFormatting>
  <conditionalFormatting sqref="S17:S21">
    <cfRule type="cellIs" dxfId="153" priority="149" operator="equal">
      <formula>"SLC"</formula>
    </cfRule>
  </conditionalFormatting>
  <conditionalFormatting sqref="S17:S21">
    <cfRule type="cellIs" dxfId="152" priority="145" operator="equal">
      <formula>"IDF"</formula>
    </cfRule>
    <cfRule type="cellIs" dxfId="151" priority="146" operator="equal">
      <formula>"Costco"</formula>
    </cfRule>
    <cfRule type="cellIs" dxfId="150" priority="147" operator="equal">
      <formula>"Gutzy"</formula>
    </cfRule>
    <cfRule type="cellIs" dxfId="149" priority="148" operator="equal">
      <formula>"LCP"</formula>
    </cfRule>
  </conditionalFormatting>
  <conditionalFormatting sqref="S17:S21">
    <cfRule type="cellIs" dxfId="148" priority="144" operator="equal">
      <formula>"Receiving"</formula>
    </cfRule>
  </conditionalFormatting>
  <conditionalFormatting sqref="S22:S23">
    <cfRule type="cellIs" dxfId="147" priority="143" operator="equal">
      <formula>"SLC"</formula>
    </cfRule>
  </conditionalFormatting>
  <conditionalFormatting sqref="S22:S23">
    <cfRule type="cellIs" dxfId="146" priority="139" operator="equal">
      <formula>"IDF"</formula>
    </cfRule>
    <cfRule type="cellIs" dxfId="145" priority="140" operator="equal">
      <formula>"Costco"</formula>
    </cfRule>
    <cfRule type="cellIs" dxfId="144" priority="141" operator="equal">
      <formula>"Gutzy"</formula>
    </cfRule>
    <cfRule type="cellIs" dxfId="143" priority="142" operator="equal">
      <formula>"LCP"</formula>
    </cfRule>
  </conditionalFormatting>
  <conditionalFormatting sqref="S22:S23">
    <cfRule type="cellIs" dxfId="142" priority="138" operator="equal">
      <formula>"Receiving"</formula>
    </cfRule>
  </conditionalFormatting>
  <conditionalFormatting sqref="A28">
    <cfRule type="cellIs" dxfId="141" priority="137" operator="equal">
      <formula>"SLC"</formula>
    </cfRule>
  </conditionalFormatting>
  <conditionalFormatting sqref="A28">
    <cfRule type="cellIs" dxfId="140" priority="133" operator="equal">
      <formula>"IDF"</formula>
    </cfRule>
    <cfRule type="cellIs" dxfId="139" priority="134" operator="equal">
      <formula>"Costco"</formula>
    </cfRule>
    <cfRule type="cellIs" dxfId="138" priority="135" operator="equal">
      <formula>"Gutzy"</formula>
    </cfRule>
    <cfRule type="cellIs" dxfId="137" priority="136" operator="equal">
      <formula>"LCP"</formula>
    </cfRule>
  </conditionalFormatting>
  <conditionalFormatting sqref="A28">
    <cfRule type="cellIs" dxfId="136" priority="132" operator="equal">
      <formula>"Receiving"</formula>
    </cfRule>
  </conditionalFormatting>
  <conditionalFormatting sqref="A28">
    <cfRule type="cellIs" dxfId="135" priority="131" operator="equal">
      <formula>"SLC"</formula>
    </cfRule>
  </conditionalFormatting>
  <conditionalFormatting sqref="A28">
    <cfRule type="cellIs" dxfId="134" priority="127" operator="equal">
      <formula>"IDF"</formula>
    </cfRule>
    <cfRule type="cellIs" dxfId="133" priority="128" operator="equal">
      <formula>"Costco"</formula>
    </cfRule>
    <cfRule type="cellIs" dxfId="132" priority="129" operator="equal">
      <formula>"Gutzy"</formula>
    </cfRule>
    <cfRule type="cellIs" dxfId="131" priority="130" operator="equal">
      <formula>"LCP"</formula>
    </cfRule>
  </conditionalFormatting>
  <conditionalFormatting sqref="A28">
    <cfRule type="cellIs" dxfId="130" priority="126" operator="equal">
      <formula>"Receiving"</formula>
    </cfRule>
  </conditionalFormatting>
  <conditionalFormatting sqref="A55">
    <cfRule type="cellIs" dxfId="129" priority="125" operator="equal">
      <formula>"SLC"</formula>
    </cfRule>
  </conditionalFormatting>
  <conditionalFormatting sqref="A55">
    <cfRule type="cellIs" dxfId="128" priority="121" operator="equal">
      <formula>"IDF"</formula>
    </cfRule>
    <cfRule type="cellIs" dxfId="127" priority="122" operator="equal">
      <formula>"Costco"</formula>
    </cfRule>
    <cfRule type="cellIs" dxfId="126" priority="123" operator="equal">
      <formula>"Gutzy"</formula>
    </cfRule>
    <cfRule type="cellIs" dxfId="125" priority="124" operator="equal">
      <formula>"LCP"</formula>
    </cfRule>
  </conditionalFormatting>
  <conditionalFormatting sqref="A52">
    <cfRule type="cellIs" dxfId="124" priority="120" operator="equal">
      <formula>"SLC"</formula>
    </cfRule>
  </conditionalFormatting>
  <conditionalFormatting sqref="A52">
    <cfRule type="cellIs" dxfId="123" priority="116" operator="equal">
      <formula>"IDF"</formula>
    </cfRule>
    <cfRule type="cellIs" dxfId="122" priority="117" operator="equal">
      <formula>"Costco"</formula>
    </cfRule>
    <cfRule type="cellIs" dxfId="121" priority="118" operator="equal">
      <formula>"Gutzy"</formula>
    </cfRule>
    <cfRule type="cellIs" dxfId="120" priority="119" operator="equal">
      <formula>"LCP"</formula>
    </cfRule>
  </conditionalFormatting>
  <conditionalFormatting sqref="A52">
    <cfRule type="cellIs" dxfId="119" priority="115" operator="equal">
      <formula>"Receiving"</formula>
    </cfRule>
  </conditionalFormatting>
  <conditionalFormatting sqref="A54">
    <cfRule type="cellIs" dxfId="118" priority="114" operator="equal">
      <formula>"SLC"</formula>
    </cfRule>
  </conditionalFormatting>
  <conditionalFormatting sqref="A54">
    <cfRule type="cellIs" dxfId="117" priority="110" operator="equal">
      <formula>"IDF"</formula>
    </cfRule>
    <cfRule type="cellIs" dxfId="116" priority="111" operator="equal">
      <formula>"Costco"</formula>
    </cfRule>
    <cfRule type="cellIs" dxfId="115" priority="112" operator="equal">
      <formula>"Gutzy"</formula>
    </cfRule>
    <cfRule type="cellIs" dxfId="114" priority="113" operator="equal">
      <formula>"LCP"</formula>
    </cfRule>
  </conditionalFormatting>
  <conditionalFormatting sqref="A54">
    <cfRule type="cellIs" dxfId="113" priority="109" operator="equal">
      <formula>"Receiving"</formula>
    </cfRule>
  </conditionalFormatting>
  <conditionalFormatting sqref="A52:A54">
    <cfRule type="cellIs" dxfId="112" priority="108" operator="equal">
      <formula>"SLC"</formula>
    </cfRule>
  </conditionalFormatting>
  <conditionalFormatting sqref="A52:A54">
    <cfRule type="cellIs" dxfId="111" priority="104" operator="equal">
      <formula>"IDF"</formula>
    </cfRule>
    <cfRule type="cellIs" dxfId="110" priority="105" operator="equal">
      <formula>"Costco"</formula>
    </cfRule>
    <cfRule type="cellIs" dxfId="109" priority="106" operator="equal">
      <formula>"Gutzy"</formula>
    </cfRule>
    <cfRule type="cellIs" dxfId="108" priority="107" operator="equal">
      <formula>"LCP"</formula>
    </cfRule>
  </conditionalFormatting>
  <conditionalFormatting sqref="A52:A54">
    <cfRule type="cellIs" dxfId="107" priority="103" operator="equal">
      <formula>"Receiving"</formula>
    </cfRule>
  </conditionalFormatting>
  <conditionalFormatting sqref="A32:A43">
    <cfRule type="cellIs" dxfId="106" priority="102" operator="equal">
      <formula>"SLC"</formula>
    </cfRule>
  </conditionalFormatting>
  <conditionalFormatting sqref="A32:A43">
    <cfRule type="cellIs" dxfId="105" priority="98" operator="equal">
      <formula>"IDF"</formula>
    </cfRule>
    <cfRule type="cellIs" dxfId="104" priority="99" operator="equal">
      <formula>"Costco"</formula>
    </cfRule>
    <cfRule type="cellIs" dxfId="103" priority="100" operator="equal">
      <formula>"Gutzy"</formula>
    </cfRule>
    <cfRule type="cellIs" dxfId="102" priority="101" operator="equal">
      <formula>"LCP"</formula>
    </cfRule>
  </conditionalFormatting>
  <conditionalFormatting sqref="A32:A43">
    <cfRule type="cellIs" dxfId="101" priority="97" operator="equal">
      <formula>"Receiving"</formula>
    </cfRule>
  </conditionalFormatting>
  <conditionalFormatting sqref="A44:A49">
    <cfRule type="cellIs" dxfId="100" priority="96" operator="equal">
      <formula>"SLC"</formula>
    </cfRule>
  </conditionalFormatting>
  <conditionalFormatting sqref="A44:A49">
    <cfRule type="cellIs" dxfId="99" priority="92" operator="equal">
      <formula>"IDF"</formula>
    </cfRule>
    <cfRule type="cellIs" dxfId="98" priority="93" operator="equal">
      <formula>"Costco"</formula>
    </cfRule>
    <cfRule type="cellIs" dxfId="97" priority="94" operator="equal">
      <formula>"Gutzy"</formula>
    </cfRule>
    <cfRule type="cellIs" dxfId="96" priority="95" operator="equal">
      <formula>"LCP"</formula>
    </cfRule>
  </conditionalFormatting>
  <conditionalFormatting sqref="A44:A49">
    <cfRule type="cellIs" dxfId="95" priority="91" operator="equal">
      <formula>"Receiving"</formula>
    </cfRule>
  </conditionalFormatting>
  <conditionalFormatting sqref="J52">
    <cfRule type="cellIs" dxfId="94" priority="90" operator="equal">
      <formula>"SLC"</formula>
    </cfRule>
  </conditionalFormatting>
  <conditionalFormatting sqref="J52">
    <cfRule type="cellIs" dxfId="93" priority="86" operator="equal">
      <formula>"IDF"</formula>
    </cfRule>
    <cfRule type="cellIs" dxfId="92" priority="87" operator="equal">
      <formula>"Costco"</formula>
    </cfRule>
    <cfRule type="cellIs" dxfId="91" priority="88" operator="equal">
      <formula>"Gutzy"</formula>
    </cfRule>
    <cfRule type="cellIs" dxfId="90" priority="89" operator="equal">
      <formula>"LCP"</formula>
    </cfRule>
  </conditionalFormatting>
  <conditionalFormatting sqref="J52">
    <cfRule type="cellIs" dxfId="89" priority="85" operator="equal">
      <formula>"Receiving"</formula>
    </cfRule>
  </conditionalFormatting>
  <conditionalFormatting sqref="J54">
    <cfRule type="cellIs" dxfId="88" priority="84" operator="equal">
      <formula>"SLC"</formula>
    </cfRule>
  </conditionalFormatting>
  <conditionalFormatting sqref="J54">
    <cfRule type="cellIs" dxfId="87" priority="80" operator="equal">
      <formula>"IDF"</formula>
    </cfRule>
    <cfRule type="cellIs" dxfId="86" priority="81" operator="equal">
      <formula>"Costco"</formula>
    </cfRule>
    <cfRule type="cellIs" dxfId="85" priority="82" operator="equal">
      <formula>"Gutzy"</formula>
    </cfRule>
    <cfRule type="cellIs" dxfId="84" priority="83" operator="equal">
      <formula>"LCP"</formula>
    </cfRule>
  </conditionalFormatting>
  <conditionalFormatting sqref="J54">
    <cfRule type="cellIs" dxfId="83" priority="79" operator="equal">
      <formula>"Receiving"</formula>
    </cfRule>
  </conditionalFormatting>
  <conditionalFormatting sqref="J52:J54">
    <cfRule type="cellIs" dxfId="82" priority="78" operator="equal">
      <formula>"SLC"</formula>
    </cfRule>
  </conditionalFormatting>
  <conditionalFormatting sqref="J52:J54">
    <cfRule type="cellIs" dxfId="81" priority="74" operator="equal">
      <formula>"IDF"</formula>
    </cfRule>
    <cfRule type="cellIs" dxfId="80" priority="75" operator="equal">
      <formula>"Costco"</formula>
    </cfRule>
    <cfRule type="cellIs" dxfId="79" priority="76" operator="equal">
      <formula>"Gutzy"</formula>
    </cfRule>
    <cfRule type="cellIs" dxfId="78" priority="77" operator="equal">
      <formula>"LCP"</formula>
    </cfRule>
  </conditionalFormatting>
  <conditionalFormatting sqref="J52:J54">
    <cfRule type="cellIs" dxfId="77" priority="73" operator="equal">
      <formula>"Receiving"</formula>
    </cfRule>
  </conditionalFormatting>
  <conditionalFormatting sqref="J32:J43 J50:J51">
    <cfRule type="cellIs" dxfId="76" priority="72" operator="equal">
      <formula>"SLC"</formula>
    </cfRule>
  </conditionalFormatting>
  <conditionalFormatting sqref="J32:J43 J50:J51">
    <cfRule type="cellIs" dxfId="75" priority="68" operator="equal">
      <formula>"IDF"</formula>
    </cfRule>
    <cfRule type="cellIs" dxfId="74" priority="69" operator="equal">
      <formula>"Costco"</formula>
    </cfRule>
    <cfRule type="cellIs" dxfId="73" priority="70" operator="equal">
      <formula>"Gutzy"</formula>
    </cfRule>
    <cfRule type="cellIs" dxfId="72" priority="71" operator="equal">
      <formula>"LCP"</formula>
    </cfRule>
  </conditionalFormatting>
  <conditionalFormatting sqref="J32:J43 J50:J51">
    <cfRule type="cellIs" dxfId="71" priority="67" operator="equal">
      <formula>"Receiving"</formula>
    </cfRule>
  </conditionalFormatting>
  <conditionalFormatting sqref="J44:J49">
    <cfRule type="cellIs" dxfId="70" priority="66" operator="equal">
      <formula>"SLC"</formula>
    </cfRule>
  </conditionalFormatting>
  <conditionalFormatting sqref="J44:J49">
    <cfRule type="cellIs" dxfId="69" priority="62" operator="equal">
      <formula>"IDF"</formula>
    </cfRule>
    <cfRule type="cellIs" dxfId="68" priority="63" operator="equal">
      <formula>"Costco"</formula>
    </cfRule>
    <cfRule type="cellIs" dxfId="67" priority="64" operator="equal">
      <formula>"Gutzy"</formula>
    </cfRule>
    <cfRule type="cellIs" dxfId="66" priority="65" operator="equal">
      <formula>"LCP"</formula>
    </cfRule>
  </conditionalFormatting>
  <conditionalFormatting sqref="J44:J49">
    <cfRule type="cellIs" dxfId="65" priority="61" operator="equal">
      <formula>"Receiving"</formula>
    </cfRule>
  </conditionalFormatting>
  <conditionalFormatting sqref="S52">
    <cfRule type="cellIs" dxfId="64" priority="60" operator="equal">
      <formula>"SLC"</formula>
    </cfRule>
  </conditionalFormatting>
  <conditionalFormatting sqref="S52">
    <cfRule type="cellIs" dxfId="63" priority="56" operator="equal">
      <formula>"IDF"</formula>
    </cfRule>
    <cfRule type="cellIs" dxfId="62" priority="57" operator="equal">
      <formula>"Costco"</formula>
    </cfRule>
    <cfRule type="cellIs" dxfId="61" priority="58" operator="equal">
      <formula>"Gutzy"</formula>
    </cfRule>
    <cfRule type="cellIs" dxfId="60" priority="59" operator="equal">
      <formula>"LCP"</formula>
    </cfRule>
  </conditionalFormatting>
  <conditionalFormatting sqref="S52">
    <cfRule type="cellIs" dxfId="59" priority="55" operator="equal">
      <formula>"Receiving"</formula>
    </cfRule>
  </conditionalFormatting>
  <conditionalFormatting sqref="S54">
    <cfRule type="cellIs" dxfId="58" priority="54" operator="equal">
      <formula>"SLC"</formula>
    </cfRule>
  </conditionalFormatting>
  <conditionalFormatting sqref="S54">
    <cfRule type="cellIs" dxfId="57" priority="50" operator="equal">
      <formula>"IDF"</formula>
    </cfRule>
    <cfRule type="cellIs" dxfId="56" priority="51" operator="equal">
      <formula>"Costco"</formula>
    </cfRule>
    <cfRule type="cellIs" dxfId="55" priority="52" operator="equal">
      <formula>"Gutzy"</formula>
    </cfRule>
    <cfRule type="cellIs" dxfId="54" priority="53" operator="equal">
      <formula>"LCP"</formula>
    </cfRule>
  </conditionalFormatting>
  <conditionalFormatting sqref="S54">
    <cfRule type="cellIs" dxfId="53" priority="49" operator="equal">
      <formula>"Receiving"</formula>
    </cfRule>
  </conditionalFormatting>
  <conditionalFormatting sqref="S52:S54">
    <cfRule type="cellIs" dxfId="52" priority="48" operator="equal">
      <formula>"SLC"</formula>
    </cfRule>
  </conditionalFormatting>
  <conditionalFormatting sqref="S52:S54">
    <cfRule type="cellIs" dxfId="51" priority="44" operator="equal">
      <formula>"IDF"</formula>
    </cfRule>
    <cfRule type="cellIs" dxfId="50" priority="45" operator="equal">
      <formula>"Costco"</formula>
    </cfRule>
    <cfRule type="cellIs" dxfId="49" priority="46" operator="equal">
      <formula>"Gutzy"</formula>
    </cfRule>
    <cfRule type="cellIs" dxfId="48" priority="47" operator="equal">
      <formula>"LCP"</formula>
    </cfRule>
  </conditionalFormatting>
  <conditionalFormatting sqref="S52:S54">
    <cfRule type="cellIs" dxfId="47" priority="43" operator="equal">
      <formula>"Receiving"</formula>
    </cfRule>
  </conditionalFormatting>
  <conditionalFormatting sqref="S32:S43 S50:S51">
    <cfRule type="cellIs" dxfId="46" priority="42" operator="equal">
      <formula>"SLC"</formula>
    </cfRule>
  </conditionalFormatting>
  <conditionalFormatting sqref="S32:S43 S50:S51">
    <cfRule type="cellIs" dxfId="45" priority="38" operator="equal">
      <formula>"IDF"</formula>
    </cfRule>
    <cfRule type="cellIs" dxfId="44" priority="39" operator="equal">
      <formula>"Costco"</formula>
    </cfRule>
    <cfRule type="cellIs" dxfId="43" priority="40" operator="equal">
      <formula>"Gutzy"</formula>
    </cfRule>
    <cfRule type="cellIs" dxfId="42" priority="41" operator="equal">
      <formula>"LCP"</formula>
    </cfRule>
  </conditionalFormatting>
  <conditionalFormatting sqref="S32:S43 S50:S51">
    <cfRule type="cellIs" dxfId="41" priority="37" operator="equal">
      <formula>"Receiving"</formula>
    </cfRule>
  </conditionalFormatting>
  <conditionalFormatting sqref="S44:S49">
    <cfRule type="cellIs" dxfId="40" priority="36" operator="equal">
      <formula>"SLC"</formula>
    </cfRule>
  </conditionalFormatting>
  <conditionalFormatting sqref="S44:S49">
    <cfRule type="cellIs" dxfId="39" priority="32" operator="equal">
      <formula>"IDF"</formula>
    </cfRule>
    <cfRule type="cellIs" dxfId="38" priority="33" operator="equal">
      <formula>"Costco"</formula>
    </cfRule>
    <cfRule type="cellIs" dxfId="37" priority="34" operator="equal">
      <formula>"Gutzy"</formula>
    </cfRule>
    <cfRule type="cellIs" dxfId="36" priority="35" operator="equal">
      <formula>"LCP"</formula>
    </cfRule>
  </conditionalFormatting>
  <conditionalFormatting sqref="S44:S49">
    <cfRule type="cellIs" dxfId="35" priority="31" operator="equal">
      <formula>"Receiving"</formula>
    </cfRule>
  </conditionalFormatting>
  <conditionalFormatting sqref="A77">
    <cfRule type="cellIs" dxfId="34" priority="30" operator="equal">
      <formula>"SLC"</formula>
    </cfRule>
  </conditionalFormatting>
  <conditionalFormatting sqref="A77">
    <cfRule type="cellIs" dxfId="33" priority="26" operator="equal">
      <formula>"IDF"</formula>
    </cfRule>
    <cfRule type="cellIs" dxfId="32" priority="27" operator="equal">
      <formula>"Costco"</formula>
    </cfRule>
    <cfRule type="cellIs" dxfId="31" priority="28" operator="equal">
      <formula>"Gutzy"</formula>
    </cfRule>
    <cfRule type="cellIs" dxfId="30" priority="29" operator="equal">
      <formula>"LCP"</formula>
    </cfRule>
  </conditionalFormatting>
  <conditionalFormatting sqref="A77">
    <cfRule type="cellIs" dxfId="29" priority="25" operator="equal">
      <formula>"Receiving"</formula>
    </cfRule>
  </conditionalFormatting>
  <conditionalFormatting sqref="A79">
    <cfRule type="cellIs" dxfId="28" priority="24" operator="equal">
      <formula>"SLC"</formula>
    </cfRule>
  </conditionalFormatting>
  <conditionalFormatting sqref="A79">
    <cfRule type="cellIs" dxfId="27" priority="20" operator="equal">
      <formula>"IDF"</formula>
    </cfRule>
    <cfRule type="cellIs" dxfId="26" priority="21" operator="equal">
      <formula>"Costco"</formula>
    </cfRule>
    <cfRule type="cellIs" dxfId="25" priority="22" operator="equal">
      <formula>"Gutzy"</formula>
    </cfRule>
    <cfRule type="cellIs" dxfId="24" priority="23" operator="equal">
      <formula>"LCP"</formula>
    </cfRule>
  </conditionalFormatting>
  <conditionalFormatting sqref="A79">
    <cfRule type="cellIs" dxfId="23" priority="19" operator="equal">
      <formula>"Receiving"</formula>
    </cfRule>
  </conditionalFormatting>
  <conditionalFormatting sqref="A77:A79">
    <cfRule type="cellIs" dxfId="22" priority="18" operator="equal">
      <formula>"SLC"</formula>
    </cfRule>
  </conditionalFormatting>
  <conditionalFormatting sqref="A77:A79">
    <cfRule type="cellIs" dxfId="21" priority="14" operator="equal">
      <formula>"IDF"</formula>
    </cfRule>
    <cfRule type="cellIs" dxfId="20" priority="15" operator="equal">
      <formula>"Costco"</formula>
    </cfRule>
    <cfRule type="cellIs" dxfId="19" priority="16" operator="equal">
      <formula>"Gutzy"</formula>
    </cfRule>
    <cfRule type="cellIs" dxfId="18" priority="17" operator="equal">
      <formula>"LCP"</formula>
    </cfRule>
  </conditionalFormatting>
  <conditionalFormatting sqref="A77:A79">
    <cfRule type="cellIs" dxfId="17" priority="13" operator="equal">
      <formula>"Receiving"</formula>
    </cfRule>
  </conditionalFormatting>
  <conditionalFormatting sqref="A57:A68 A75:A76">
    <cfRule type="cellIs" dxfId="16" priority="12" operator="equal">
      <formula>"SLC"</formula>
    </cfRule>
  </conditionalFormatting>
  <conditionalFormatting sqref="A57:A68 A75:A76">
    <cfRule type="cellIs" dxfId="15" priority="8" operator="equal">
      <formula>"IDF"</formula>
    </cfRule>
    <cfRule type="cellIs" dxfId="14" priority="9" operator="equal">
      <formula>"Costco"</formula>
    </cfRule>
    <cfRule type="cellIs" dxfId="13" priority="10" operator="equal">
      <formula>"Gutzy"</formula>
    </cfRule>
    <cfRule type="cellIs" dxfId="12" priority="11" operator="equal">
      <formula>"LCP"</formula>
    </cfRule>
  </conditionalFormatting>
  <conditionalFormatting sqref="A57:A68 A75:A76">
    <cfRule type="cellIs" dxfId="11" priority="7" operator="equal">
      <formula>"Receiving"</formula>
    </cfRule>
  </conditionalFormatting>
  <conditionalFormatting sqref="A69:A74">
    <cfRule type="cellIs" dxfId="10" priority="6" operator="equal">
      <formula>"SLC"</formula>
    </cfRule>
  </conditionalFormatting>
  <conditionalFormatting sqref="A69:A74">
    <cfRule type="cellIs" dxfId="9" priority="2" operator="equal">
      <formula>"IDF"</formula>
    </cfRule>
    <cfRule type="cellIs" dxfId="8" priority="3" operator="equal">
      <formula>"Costco"</formula>
    </cfRule>
    <cfRule type="cellIs" dxfId="7" priority="4" operator="equal">
      <formula>"Gutzy"</formula>
    </cfRule>
    <cfRule type="cellIs" dxfId="6" priority="5" operator="equal">
      <formula>"LCP"</formula>
    </cfRule>
  </conditionalFormatting>
  <conditionalFormatting sqref="A69:A74">
    <cfRule type="cellIs" dxfId="5" priority="1" operator="equal">
      <formula>"Receiving"</formula>
    </cfRule>
  </conditionalFormatting>
  <printOptions horizontalCentered="1" verticalCentered="1"/>
  <pageMargins left="0" right="0" top="0.25" bottom="0.25" header="0.3" footer="0.3"/>
  <pageSetup paperSize="17" scale="59" orientation="landscape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3153" r:id="rId4" name="Button 1">
              <controlPr defaultSize="0" print="0" autoFill="0" autoPict="0" macro="[0]!Macro_CopyRecords">
                <anchor moveWithCells="1" sizeWithCells="1">
                  <from>
                    <xdr:col>27</xdr:col>
                    <xdr:colOff>457200</xdr:colOff>
                    <xdr:row>3</xdr:row>
                    <xdr:rowOff>28575</xdr:rowOff>
                  </from>
                  <to>
                    <xdr:col>29</xdr:col>
                    <xdr:colOff>638175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154" r:id="rId5" name="Button 2">
              <controlPr defaultSize="0" print="0" autoFill="0" autoPict="0" macro="[0]!Clear_all">
                <anchor moveWithCells="1" sizeWithCells="1">
                  <from>
                    <xdr:col>27</xdr:col>
                    <xdr:colOff>457200</xdr:colOff>
                    <xdr:row>8</xdr:row>
                    <xdr:rowOff>66675</xdr:rowOff>
                  </from>
                  <to>
                    <xdr:col>29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2BE9F1-CF60-4662-958F-D0C747EF2FCB}">
          <x14:formula1>
            <xm:f>Lists!$A$1:$A$52</xm:f>
          </x14:formula1>
          <xm:sqref>C1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1B38D-FAF8-4350-89EA-CFF740EBAB86}">
  <sheetPr codeName="Sheet5"/>
  <dimension ref="A1:S325"/>
  <sheetViews>
    <sheetView workbookViewId="0">
      <selection activeCell="F12" sqref="F12"/>
    </sheetView>
  </sheetViews>
  <sheetFormatPr defaultColWidth="22" defaultRowHeight="15" x14ac:dyDescent="0.25"/>
  <cols>
    <col min="2" max="2" width="18" bestFit="1" customWidth="1"/>
    <col min="6" max="6" width="34.42578125" bestFit="1" customWidth="1"/>
    <col min="7" max="10" width="22" customWidth="1"/>
    <col min="11" max="11" width="22" style="1" customWidth="1"/>
    <col min="12" max="16" width="22" customWidth="1"/>
    <col min="17" max="17" width="7.5703125" customWidth="1"/>
    <col min="18" max="18" width="22" style="1" customWidth="1"/>
  </cols>
  <sheetData>
    <row r="1" spans="1:19" x14ac:dyDescent="0.25">
      <c r="A1" t="s">
        <v>381</v>
      </c>
      <c r="B1" s="58" t="s">
        <v>61</v>
      </c>
    </row>
    <row r="3" spans="1:19" x14ac:dyDescent="0.25">
      <c r="A3" s="61" t="s">
        <v>382</v>
      </c>
      <c r="B3" s="61" t="s">
        <v>383</v>
      </c>
      <c r="C3" s="61" t="s">
        <v>318</v>
      </c>
      <c r="D3" s="61" t="s">
        <v>384</v>
      </c>
      <c r="E3" s="61" t="s">
        <v>385</v>
      </c>
      <c r="F3" s="61" t="s">
        <v>386</v>
      </c>
      <c r="G3" s="61" t="s">
        <v>387</v>
      </c>
      <c r="H3" s="61" t="s">
        <v>388</v>
      </c>
      <c r="I3" s="61" t="s">
        <v>389</v>
      </c>
      <c r="J3" s="61" t="s">
        <v>390</v>
      </c>
      <c r="K3" s="61" t="s">
        <v>391</v>
      </c>
      <c r="L3" s="61" t="s">
        <v>392</v>
      </c>
      <c r="M3" s="61" t="s">
        <v>393</v>
      </c>
      <c r="N3" s="61" t="s">
        <v>394</v>
      </c>
      <c r="O3" s="61" t="s">
        <v>395</v>
      </c>
      <c r="P3" s="61" t="s">
        <v>396</v>
      </c>
      <c r="Q3" t="s">
        <v>397</v>
      </c>
      <c r="R3" s="1" t="s">
        <v>398</v>
      </c>
      <c r="S3" t="s">
        <v>399</v>
      </c>
    </row>
    <row r="4" spans="1:19" x14ac:dyDescent="0.25">
      <c r="A4" s="17">
        <v>199</v>
      </c>
      <c r="B4" s="17" t="s">
        <v>400</v>
      </c>
      <c r="C4" s="17">
        <v>30018045</v>
      </c>
      <c r="D4" s="17" t="s">
        <v>401</v>
      </c>
      <c r="E4" s="17" t="s">
        <v>402</v>
      </c>
      <c r="F4" s="67">
        <v>44775</v>
      </c>
      <c r="G4" s="17">
        <v>730021</v>
      </c>
      <c r="H4" s="65">
        <v>23040</v>
      </c>
      <c r="I4" s="17" t="s">
        <v>403</v>
      </c>
      <c r="J4" s="17" t="s">
        <v>403</v>
      </c>
      <c r="K4" s="17" t="s">
        <v>404</v>
      </c>
      <c r="L4" s="17" t="s">
        <v>405</v>
      </c>
      <c r="M4" s="17" t="s">
        <v>405</v>
      </c>
      <c r="N4" s="17">
        <v>30001157</v>
      </c>
      <c r="O4" s="17"/>
      <c r="P4" s="17">
        <v>30000999</v>
      </c>
      <c r="Q4" s="17"/>
      <c r="R4" s="1" t="e">
        <f ca="1">IF(Q4="RM","RM",IF(_xlfn.IFNA(VLOOKUP($E4,INDIRECT("'"&amp;$B$1&amp;"'!"&amp;"$A$101:$B$247"),2,FALSE),"")="",IF(M4="AVG","AVG","Not scheduled"),_xlfn.IFNA(VLOOKUP($E4,INDIRECT("'"&amp;$B$1&amp;"'!"&amp;"$A$101:$B$247"),2,FALSE),"")))</f>
        <v>#REF!</v>
      </c>
      <c r="S4" t="e">
        <f ca="1">IF(R4=H4,"On Time",IF(R4="AVG","AVG",IF(R4="Not scheduled", "Not scheduled",IF(ISTEXT(R4)=TRUE,"",IF(R4&gt;H4,"Late","Early")))))</f>
        <v>#REF!</v>
      </c>
    </row>
    <row r="5" spans="1:19" x14ac:dyDescent="0.25">
      <c r="A5" s="17">
        <v>34</v>
      </c>
      <c r="B5" s="17" t="s">
        <v>406</v>
      </c>
      <c r="C5" s="17">
        <v>30018440</v>
      </c>
      <c r="D5" s="17" t="s">
        <v>407</v>
      </c>
      <c r="E5" s="17" t="s">
        <v>408</v>
      </c>
      <c r="F5" s="67">
        <v>44776</v>
      </c>
      <c r="G5" s="17">
        <v>730058</v>
      </c>
      <c r="H5" s="65">
        <v>18500</v>
      </c>
      <c r="I5" s="17" t="s">
        <v>403</v>
      </c>
      <c r="J5" s="17" t="s">
        <v>403</v>
      </c>
      <c r="K5" s="17" t="s">
        <v>409</v>
      </c>
      <c r="L5" s="17" t="s">
        <v>405</v>
      </c>
      <c r="M5" s="17" t="s">
        <v>405</v>
      </c>
      <c r="N5" s="17">
        <v>30001116</v>
      </c>
      <c r="O5" s="17"/>
      <c r="P5" s="17">
        <v>30001115</v>
      </c>
      <c r="Q5" s="17"/>
      <c r="R5" s="1" t="e">
        <f t="shared" ref="R5:R68" ca="1" si="0">IF(Q5="RM","RM",IF(_xlfn.IFNA(VLOOKUP($E5,INDIRECT("'"&amp;$B$1&amp;"'!"&amp;"$A$101:$B$247"),2,FALSE),"")="",IF(M5="AVG","AVG","Not scheduled"),_xlfn.IFNA(VLOOKUP($E5,INDIRECT("'"&amp;$B$1&amp;"'!"&amp;"$A$101:$B$247"),2,FALSE),"")))</f>
        <v>#REF!</v>
      </c>
      <c r="S5" t="e">
        <f t="shared" ref="S5:S68" ca="1" si="1">IF(R5=H5,"On Time",IF(R5="AVG","AVG",IF(R5="Not scheduled", "Not scheduled",IF(ISTEXT(R5)=TRUE,"",IF(R5&gt;H5,"Late","Early")))))</f>
        <v>#REF!</v>
      </c>
    </row>
    <row r="6" spans="1:19" x14ac:dyDescent="0.25">
      <c r="A6" s="17">
        <v>258</v>
      </c>
      <c r="B6" s="17" t="s">
        <v>410</v>
      </c>
      <c r="C6" s="17">
        <v>30018571</v>
      </c>
      <c r="D6" s="17" t="s">
        <v>411</v>
      </c>
      <c r="E6" s="17" t="s">
        <v>412</v>
      </c>
      <c r="F6" s="67">
        <v>44779</v>
      </c>
      <c r="G6" s="17">
        <v>730012</v>
      </c>
      <c r="H6" s="65">
        <v>14904</v>
      </c>
      <c r="I6" s="17" t="s">
        <v>403</v>
      </c>
      <c r="J6" s="17" t="s">
        <v>403</v>
      </c>
      <c r="K6" s="17" t="s">
        <v>409</v>
      </c>
      <c r="L6" s="17" t="s">
        <v>405</v>
      </c>
      <c r="M6" s="17" t="s">
        <v>405</v>
      </c>
      <c r="N6" s="17">
        <v>30001202</v>
      </c>
      <c r="O6" s="17"/>
      <c r="P6" s="17">
        <v>30001172</v>
      </c>
      <c r="Q6" s="17"/>
      <c r="R6" s="1" t="e">
        <f t="shared" ca="1" si="0"/>
        <v>#REF!</v>
      </c>
      <c r="S6" t="e">
        <f t="shared" ca="1" si="1"/>
        <v>#REF!</v>
      </c>
    </row>
    <row r="7" spans="1:19" x14ac:dyDescent="0.25">
      <c r="A7" s="17">
        <v>342</v>
      </c>
      <c r="B7" s="17" t="s">
        <v>413</v>
      </c>
      <c r="C7" s="17">
        <v>30018684</v>
      </c>
      <c r="D7" s="17" t="s">
        <v>414</v>
      </c>
      <c r="E7" s="17" t="s">
        <v>415</v>
      </c>
      <c r="F7" s="67">
        <v>44779</v>
      </c>
      <c r="G7" s="17">
        <v>730009</v>
      </c>
      <c r="H7" s="65">
        <v>22880</v>
      </c>
      <c r="I7" s="17" t="s">
        <v>403</v>
      </c>
      <c r="J7" s="17" t="s">
        <v>403</v>
      </c>
      <c r="K7" s="17" t="s">
        <v>409</v>
      </c>
      <c r="L7" s="17" t="s">
        <v>405</v>
      </c>
      <c r="M7" s="17" t="s">
        <v>405</v>
      </c>
      <c r="N7" s="17">
        <v>30001209</v>
      </c>
      <c r="O7" s="17"/>
      <c r="P7" s="17">
        <v>30001173</v>
      </c>
      <c r="Q7" s="17"/>
      <c r="R7" s="1" t="e">
        <f t="shared" ca="1" si="0"/>
        <v>#REF!</v>
      </c>
      <c r="S7" t="e">
        <f t="shared" ca="1" si="1"/>
        <v>#REF!</v>
      </c>
    </row>
    <row r="8" spans="1:19" x14ac:dyDescent="0.25">
      <c r="A8" s="17">
        <v>342</v>
      </c>
      <c r="B8" s="17" t="s">
        <v>413</v>
      </c>
      <c r="C8" s="17">
        <v>30018686</v>
      </c>
      <c r="D8" s="17" t="s">
        <v>414</v>
      </c>
      <c r="E8" s="17" t="s">
        <v>415</v>
      </c>
      <c r="F8" s="67">
        <v>44779</v>
      </c>
      <c r="G8" s="17">
        <v>730009</v>
      </c>
      <c r="H8" s="65">
        <v>22880</v>
      </c>
      <c r="I8" s="17" t="s">
        <v>403</v>
      </c>
      <c r="J8" s="17" t="s">
        <v>403</v>
      </c>
      <c r="K8" s="17" t="s">
        <v>409</v>
      </c>
      <c r="L8" s="17" t="s">
        <v>405</v>
      </c>
      <c r="M8" s="17" t="s">
        <v>405</v>
      </c>
      <c r="N8" s="17">
        <v>30001209</v>
      </c>
      <c r="O8" s="17"/>
      <c r="P8" s="17" t="s">
        <v>416</v>
      </c>
      <c r="Q8" s="17"/>
      <c r="R8" s="1" t="e">
        <f t="shared" ca="1" si="0"/>
        <v>#REF!</v>
      </c>
      <c r="S8" t="e">
        <f t="shared" ca="1" si="1"/>
        <v>#REF!</v>
      </c>
    </row>
    <row r="9" spans="1:19" x14ac:dyDescent="0.25">
      <c r="A9" s="17">
        <v>342</v>
      </c>
      <c r="B9" s="17" t="s">
        <v>413</v>
      </c>
      <c r="C9" s="17">
        <v>30018688</v>
      </c>
      <c r="D9" s="17" t="s">
        <v>414</v>
      </c>
      <c r="E9" s="17" t="s">
        <v>415</v>
      </c>
      <c r="F9" s="67">
        <v>44779</v>
      </c>
      <c r="G9" s="17">
        <v>730009</v>
      </c>
      <c r="H9" s="65">
        <v>22880</v>
      </c>
      <c r="I9" s="17" t="s">
        <v>403</v>
      </c>
      <c r="J9" s="17" t="s">
        <v>403</v>
      </c>
      <c r="K9" s="17" t="s">
        <v>417</v>
      </c>
      <c r="L9" s="17" t="s">
        <v>405</v>
      </c>
      <c r="M9" s="17" t="s">
        <v>405</v>
      </c>
      <c r="N9" s="17">
        <v>30001209</v>
      </c>
      <c r="O9" s="17"/>
      <c r="P9" s="17">
        <v>30001116</v>
      </c>
      <c r="Q9" s="17"/>
      <c r="R9" s="1" t="e">
        <f t="shared" ca="1" si="0"/>
        <v>#REF!</v>
      </c>
      <c r="S9" t="e">
        <f t="shared" ca="1" si="1"/>
        <v>#REF!</v>
      </c>
    </row>
    <row r="10" spans="1:19" x14ac:dyDescent="0.25">
      <c r="A10" s="17">
        <v>342</v>
      </c>
      <c r="B10" s="17" t="s">
        <v>413</v>
      </c>
      <c r="C10" s="17">
        <v>30018689</v>
      </c>
      <c r="D10" s="17" t="s">
        <v>414</v>
      </c>
      <c r="E10" s="17" t="s">
        <v>415</v>
      </c>
      <c r="F10" s="67">
        <v>44779</v>
      </c>
      <c r="G10" s="17">
        <v>730009</v>
      </c>
      <c r="H10" s="65">
        <v>22880</v>
      </c>
      <c r="I10" s="17" t="s">
        <v>403</v>
      </c>
      <c r="J10" s="17" t="s">
        <v>403</v>
      </c>
      <c r="K10" s="17" t="s">
        <v>417</v>
      </c>
      <c r="L10" s="17" t="s">
        <v>405</v>
      </c>
      <c r="M10" s="17" t="s">
        <v>405</v>
      </c>
      <c r="N10" s="17">
        <v>30001209</v>
      </c>
      <c r="O10" s="17"/>
      <c r="P10" s="17">
        <v>30001202</v>
      </c>
      <c r="Q10" s="17"/>
      <c r="R10" s="1" t="e">
        <f t="shared" ca="1" si="0"/>
        <v>#REF!</v>
      </c>
      <c r="S10" t="e">
        <f t="shared" ca="1" si="1"/>
        <v>#REF!</v>
      </c>
    </row>
    <row r="11" spans="1:19" x14ac:dyDescent="0.25">
      <c r="A11" s="17">
        <v>342</v>
      </c>
      <c r="B11" s="17" t="s">
        <v>413</v>
      </c>
      <c r="C11" s="17">
        <v>30018690</v>
      </c>
      <c r="D11" s="17" t="s">
        <v>414</v>
      </c>
      <c r="E11" s="17" t="s">
        <v>415</v>
      </c>
      <c r="F11" s="67">
        <v>44779</v>
      </c>
      <c r="G11" s="17">
        <v>730009</v>
      </c>
      <c r="H11" s="65">
        <v>22880</v>
      </c>
      <c r="I11" s="17" t="s">
        <v>403</v>
      </c>
      <c r="J11" s="17" t="s">
        <v>403</v>
      </c>
      <c r="K11" s="17" t="s">
        <v>417</v>
      </c>
      <c r="L11" s="17" t="s">
        <v>405</v>
      </c>
      <c r="M11" s="17" t="s">
        <v>405</v>
      </c>
      <c r="N11" s="17">
        <v>30001209</v>
      </c>
      <c r="O11" s="17"/>
      <c r="P11" s="17">
        <v>30001202</v>
      </c>
      <c r="Q11" s="17"/>
      <c r="R11" s="1" t="e">
        <f t="shared" ca="1" si="0"/>
        <v>#REF!</v>
      </c>
      <c r="S11" t="e">
        <f t="shared" ca="1" si="1"/>
        <v>#REF!</v>
      </c>
    </row>
    <row r="12" spans="1:19" x14ac:dyDescent="0.25">
      <c r="A12" s="17">
        <v>199</v>
      </c>
      <c r="B12" s="17" t="s">
        <v>400</v>
      </c>
      <c r="C12" s="17">
        <v>30018877</v>
      </c>
      <c r="D12" s="17" t="s">
        <v>418</v>
      </c>
      <c r="E12" s="17" t="s">
        <v>419</v>
      </c>
      <c r="F12" s="67">
        <v>44777</v>
      </c>
      <c r="G12" s="17">
        <v>750015</v>
      </c>
      <c r="H12" s="65">
        <v>24960</v>
      </c>
      <c r="I12" s="17" t="s">
        <v>403</v>
      </c>
      <c r="J12" s="17" t="s">
        <v>403</v>
      </c>
      <c r="K12" s="17" t="s">
        <v>409</v>
      </c>
      <c r="L12" s="17" t="s">
        <v>405</v>
      </c>
      <c r="M12" s="17" t="s">
        <v>405</v>
      </c>
      <c r="N12" s="17">
        <v>30001200</v>
      </c>
      <c r="O12" s="17"/>
      <c r="P12" s="17">
        <v>30001202</v>
      </c>
      <c r="Q12" s="17"/>
      <c r="R12" s="1" t="e">
        <f t="shared" ca="1" si="0"/>
        <v>#REF!</v>
      </c>
      <c r="S12" t="e">
        <f t="shared" ca="1" si="1"/>
        <v>#REF!</v>
      </c>
    </row>
    <row r="13" spans="1:19" x14ac:dyDescent="0.25">
      <c r="A13" s="17">
        <v>48</v>
      </c>
      <c r="B13" s="17" t="s">
        <v>420</v>
      </c>
      <c r="C13" s="17">
        <v>30018943</v>
      </c>
      <c r="D13" s="17" t="s">
        <v>421</v>
      </c>
      <c r="E13" s="17" t="s">
        <v>422</v>
      </c>
      <c r="F13" s="67">
        <v>44779</v>
      </c>
      <c r="G13" s="17">
        <v>754523</v>
      </c>
      <c r="H13" s="66">
        <v>67200</v>
      </c>
      <c r="I13" s="17" t="s">
        <v>423</v>
      </c>
      <c r="J13" s="17" t="s">
        <v>423</v>
      </c>
      <c r="K13" s="17" t="s">
        <v>424</v>
      </c>
      <c r="L13" s="17" t="s">
        <v>405</v>
      </c>
      <c r="M13" s="17" t="s">
        <v>405</v>
      </c>
      <c r="N13" s="17">
        <v>30001170</v>
      </c>
      <c r="O13" s="17"/>
      <c r="P13" s="17">
        <v>30001201</v>
      </c>
      <c r="Q13" s="17"/>
      <c r="R13" s="1" t="e">
        <f t="shared" ca="1" si="0"/>
        <v>#REF!</v>
      </c>
      <c r="S13" t="e">
        <f t="shared" ca="1" si="1"/>
        <v>#REF!</v>
      </c>
    </row>
    <row r="14" spans="1:19" x14ac:dyDescent="0.25">
      <c r="A14" s="17">
        <v>255</v>
      </c>
      <c r="B14" s="17" t="s">
        <v>425</v>
      </c>
      <c r="C14" s="17">
        <v>30019008</v>
      </c>
      <c r="D14" s="17" t="s">
        <v>426</v>
      </c>
      <c r="E14" s="17" t="s">
        <v>427</v>
      </c>
      <c r="F14" s="67">
        <v>44779</v>
      </c>
      <c r="G14" s="17">
        <v>730022</v>
      </c>
      <c r="H14" s="65">
        <v>18100</v>
      </c>
      <c r="I14" s="17" t="s">
        <v>403</v>
      </c>
      <c r="J14" s="17" t="s">
        <v>403</v>
      </c>
      <c r="K14" s="17" t="s">
        <v>409</v>
      </c>
      <c r="L14" s="17" t="s">
        <v>405</v>
      </c>
      <c r="M14" s="17" t="s">
        <v>405</v>
      </c>
      <c r="N14" s="17">
        <v>30001219</v>
      </c>
      <c r="O14" s="17"/>
      <c r="P14" s="17">
        <v>30001201</v>
      </c>
      <c r="Q14" s="17"/>
      <c r="R14" s="1" t="e">
        <f t="shared" ca="1" si="0"/>
        <v>#REF!</v>
      </c>
      <c r="S14" t="e">
        <f t="shared" ca="1" si="1"/>
        <v>#REF!</v>
      </c>
    </row>
    <row r="15" spans="1:19" x14ac:dyDescent="0.25">
      <c r="A15" s="17">
        <v>255</v>
      </c>
      <c r="B15" s="17" t="s">
        <v>425</v>
      </c>
      <c r="C15" s="17">
        <v>30019010</v>
      </c>
      <c r="D15" s="17" t="s">
        <v>426</v>
      </c>
      <c r="E15" s="17" t="s">
        <v>427</v>
      </c>
      <c r="F15" s="67">
        <v>44779</v>
      </c>
      <c r="G15" s="17">
        <v>730022</v>
      </c>
      <c r="H15" s="65">
        <v>18100</v>
      </c>
      <c r="I15" s="17" t="s">
        <v>403</v>
      </c>
      <c r="J15" s="17" t="s">
        <v>403</v>
      </c>
      <c r="K15" s="17" t="s">
        <v>428</v>
      </c>
      <c r="L15" s="17" t="s">
        <v>405</v>
      </c>
      <c r="M15" s="17" t="s">
        <v>405</v>
      </c>
      <c r="N15" s="17">
        <v>30001219</v>
      </c>
      <c r="O15" s="17"/>
      <c r="P15" s="17">
        <v>30001209</v>
      </c>
      <c r="Q15" s="17"/>
      <c r="R15" s="1" t="e">
        <f t="shared" ca="1" si="0"/>
        <v>#REF!</v>
      </c>
      <c r="S15" t="e">
        <f t="shared" ca="1" si="1"/>
        <v>#REF!</v>
      </c>
    </row>
    <row r="16" spans="1:19" x14ac:dyDescent="0.25">
      <c r="A16" s="17">
        <v>255</v>
      </c>
      <c r="B16" s="17" t="s">
        <v>425</v>
      </c>
      <c r="C16" s="17">
        <v>30019011</v>
      </c>
      <c r="D16" s="17" t="s">
        <v>426</v>
      </c>
      <c r="E16" s="17" t="s">
        <v>427</v>
      </c>
      <c r="F16" s="67">
        <v>44779</v>
      </c>
      <c r="G16" s="17">
        <v>730022</v>
      </c>
      <c r="H16" s="65">
        <v>18100</v>
      </c>
      <c r="I16" s="17" t="s">
        <v>403</v>
      </c>
      <c r="J16" s="17" t="s">
        <v>403</v>
      </c>
      <c r="K16" s="17" t="s">
        <v>428</v>
      </c>
      <c r="L16" s="17" t="s">
        <v>405</v>
      </c>
      <c r="M16" s="17" t="s">
        <v>405</v>
      </c>
      <c r="N16" s="17">
        <v>30001219</v>
      </c>
      <c r="O16" s="17"/>
      <c r="P16" s="17">
        <v>30001200</v>
      </c>
      <c r="Q16" s="17"/>
      <c r="R16" s="1" t="e">
        <f t="shared" ca="1" si="0"/>
        <v>#REF!</v>
      </c>
      <c r="S16" t="e">
        <f t="shared" ca="1" si="1"/>
        <v>#REF!</v>
      </c>
    </row>
    <row r="17" spans="1:19" x14ac:dyDescent="0.25">
      <c r="A17" s="17">
        <v>255</v>
      </c>
      <c r="B17" s="17" t="s">
        <v>425</v>
      </c>
      <c r="C17" s="17">
        <v>30019012</v>
      </c>
      <c r="D17" s="17" t="s">
        <v>426</v>
      </c>
      <c r="E17" s="17" t="s">
        <v>427</v>
      </c>
      <c r="F17" s="67">
        <v>44779</v>
      </c>
      <c r="G17" s="17">
        <v>730022</v>
      </c>
      <c r="H17" s="65">
        <v>18100</v>
      </c>
      <c r="I17" s="17" t="s">
        <v>403</v>
      </c>
      <c r="J17" s="17" t="s">
        <v>403</v>
      </c>
      <c r="K17" s="17" t="s">
        <v>428</v>
      </c>
      <c r="L17" s="17" t="s">
        <v>405</v>
      </c>
      <c r="M17" s="17" t="s">
        <v>405</v>
      </c>
      <c r="N17" s="17">
        <v>30001219</v>
      </c>
      <c r="O17" s="17"/>
      <c r="P17" s="17">
        <v>30001200</v>
      </c>
      <c r="Q17" s="17"/>
      <c r="R17" s="1" t="e">
        <f t="shared" ca="1" si="0"/>
        <v>#REF!</v>
      </c>
      <c r="S17" t="e">
        <f t="shared" ca="1" si="1"/>
        <v>#REF!</v>
      </c>
    </row>
    <row r="18" spans="1:19" x14ac:dyDescent="0.25">
      <c r="A18" s="17">
        <v>255</v>
      </c>
      <c r="B18" s="17" t="s">
        <v>425</v>
      </c>
      <c r="C18" s="17">
        <v>30019013</v>
      </c>
      <c r="D18" s="17" t="s">
        <v>426</v>
      </c>
      <c r="E18" s="17" t="s">
        <v>427</v>
      </c>
      <c r="F18" s="67">
        <v>44779</v>
      </c>
      <c r="G18" s="17">
        <v>730022</v>
      </c>
      <c r="H18" s="65">
        <v>18100</v>
      </c>
      <c r="I18" s="17" t="s">
        <v>403</v>
      </c>
      <c r="J18" s="17" t="s">
        <v>403</v>
      </c>
      <c r="K18" s="17" t="s">
        <v>428</v>
      </c>
      <c r="L18" s="17" t="s">
        <v>405</v>
      </c>
      <c r="M18" s="17" t="s">
        <v>405</v>
      </c>
      <c r="N18" s="17">
        <v>30001219</v>
      </c>
      <c r="O18" s="17"/>
      <c r="P18" s="17">
        <v>30001200</v>
      </c>
      <c r="Q18" s="17"/>
      <c r="R18" s="1" t="e">
        <f t="shared" ca="1" si="0"/>
        <v>#REF!</v>
      </c>
      <c r="S18" t="e">
        <f t="shared" ca="1" si="1"/>
        <v>#REF!</v>
      </c>
    </row>
    <row r="19" spans="1:19" x14ac:dyDescent="0.25">
      <c r="A19" s="17">
        <v>255</v>
      </c>
      <c r="B19" s="17" t="s">
        <v>425</v>
      </c>
      <c r="C19" s="17">
        <v>30019014</v>
      </c>
      <c r="D19" s="17" t="s">
        <v>426</v>
      </c>
      <c r="E19" s="17" t="s">
        <v>427</v>
      </c>
      <c r="F19" s="67">
        <v>44779</v>
      </c>
      <c r="G19" s="17">
        <v>730022</v>
      </c>
      <c r="H19" s="65">
        <v>18100</v>
      </c>
      <c r="I19" s="17" t="s">
        <v>403</v>
      </c>
      <c r="J19" s="17" t="s">
        <v>403</v>
      </c>
      <c r="K19" s="17" t="s">
        <v>428</v>
      </c>
      <c r="L19" s="17" t="s">
        <v>405</v>
      </c>
      <c r="M19" s="17" t="s">
        <v>405</v>
      </c>
      <c r="N19" s="17">
        <v>30001219</v>
      </c>
      <c r="O19" s="17"/>
      <c r="P19" s="17">
        <v>30001219</v>
      </c>
      <c r="Q19" s="17"/>
      <c r="R19" s="1" t="e">
        <f t="shared" ca="1" si="0"/>
        <v>#REF!</v>
      </c>
      <c r="S19" t="e">
        <f t="shared" ca="1" si="1"/>
        <v>#REF!</v>
      </c>
    </row>
    <row r="20" spans="1:19" x14ac:dyDescent="0.25">
      <c r="A20" s="17">
        <v>255</v>
      </c>
      <c r="B20" s="17" t="s">
        <v>425</v>
      </c>
      <c r="C20" s="17">
        <v>30019015</v>
      </c>
      <c r="D20" s="17" t="s">
        <v>426</v>
      </c>
      <c r="E20" s="17" t="s">
        <v>427</v>
      </c>
      <c r="F20" s="67">
        <v>44779</v>
      </c>
      <c r="G20" s="17">
        <v>730022</v>
      </c>
      <c r="H20" s="65">
        <v>18100</v>
      </c>
      <c r="I20" s="17" t="s">
        <v>403</v>
      </c>
      <c r="J20" s="17" t="s">
        <v>403</v>
      </c>
      <c r="K20" s="17" t="s">
        <v>428</v>
      </c>
      <c r="L20" s="17" t="s">
        <v>405</v>
      </c>
      <c r="M20" s="17" t="s">
        <v>405</v>
      </c>
      <c r="N20" s="17">
        <v>30001219</v>
      </c>
      <c r="O20" s="17"/>
      <c r="P20" s="17">
        <v>30001219</v>
      </c>
      <c r="Q20" s="17"/>
      <c r="R20" s="1" t="e">
        <f t="shared" ca="1" si="0"/>
        <v>#REF!</v>
      </c>
      <c r="S20" t="e">
        <f t="shared" ca="1" si="1"/>
        <v>#REF!</v>
      </c>
    </row>
    <row r="21" spans="1:19" x14ac:dyDescent="0.25">
      <c r="A21" s="17">
        <v>255</v>
      </c>
      <c r="B21" s="17" t="s">
        <v>425</v>
      </c>
      <c r="C21" s="17">
        <v>30019016</v>
      </c>
      <c r="D21" s="17" t="s">
        <v>426</v>
      </c>
      <c r="E21" s="17" t="s">
        <v>427</v>
      </c>
      <c r="F21" s="67">
        <v>44779</v>
      </c>
      <c r="G21" s="17">
        <v>730022</v>
      </c>
      <c r="H21" s="65">
        <v>18100</v>
      </c>
      <c r="I21" s="17" t="s">
        <v>403</v>
      </c>
      <c r="J21" s="17" t="s">
        <v>403</v>
      </c>
      <c r="K21" s="17" t="s">
        <v>428</v>
      </c>
      <c r="L21" s="17" t="s">
        <v>405</v>
      </c>
      <c r="M21" s="17" t="s">
        <v>405</v>
      </c>
      <c r="N21" s="17">
        <v>30001219</v>
      </c>
      <c r="O21" s="17"/>
      <c r="P21" s="17">
        <v>30001219</v>
      </c>
      <c r="Q21" s="17"/>
      <c r="R21" s="1" t="e">
        <f t="shared" ca="1" si="0"/>
        <v>#REF!</v>
      </c>
      <c r="S21" t="e">
        <f t="shared" ca="1" si="1"/>
        <v>#REF!</v>
      </c>
    </row>
    <row r="22" spans="1:19" x14ac:dyDescent="0.25">
      <c r="A22" s="17">
        <v>255</v>
      </c>
      <c r="B22" s="17" t="s">
        <v>425</v>
      </c>
      <c r="C22" s="17">
        <v>30019017</v>
      </c>
      <c r="D22" s="17" t="s">
        <v>426</v>
      </c>
      <c r="E22" s="17" t="s">
        <v>427</v>
      </c>
      <c r="F22" s="67">
        <v>44779</v>
      </c>
      <c r="G22" s="17">
        <v>730022</v>
      </c>
      <c r="H22" s="65">
        <v>18100</v>
      </c>
      <c r="I22" s="17" t="s">
        <v>403</v>
      </c>
      <c r="J22" s="17" t="s">
        <v>403</v>
      </c>
      <c r="K22" s="17" t="s">
        <v>428</v>
      </c>
      <c r="L22" s="17" t="s">
        <v>405</v>
      </c>
      <c r="M22" s="17" t="s">
        <v>405</v>
      </c>
      <c r="N22" s="17">
        <v>30001219</v>
      </c>
      <c r="O22" s="17"/>
      <c r="P22" s="17">
        <v>30001219</v>
      </c>
      <c r="Q22" s="17"/>
      <c r="R22" s="1" t="e">
        <f t="shared" ca="1" si="0"/>
        <v>#REF!</v>
      </c>
      <c r="S22" t="e">
        <f t="shared" ca="1" si="1"/>
        <v>#REF!</v>
      </c>
    </row>
    <row r="23" spans="1:19" x14ac:dyDescent="0.25">
      <c r="A23" s="17">
        <v>255</v>
      </c>
      <c r="B23" s="17" t="s">
        <v>425</v>
      </c>
      <c r="C23" s="17">
        <v>30019022</v>
      </c>
      <c r="D23" s="17" t="s">
        <v>426</v>
      </c>
      <c r="E23" s="17" t="s">
        <v>427</v>
      </c>
      <c r="F23" s="67">
        <v>44779</v>
      </c>
      <c r="G23" s="17">
        <v>730022</v>
      </c>
      <c r="H23" s="65">
        <v>18100</v>
      </c>
      <c r="I23" s="17" t="s">
        <v>403</v>
      </c>
      <c r="J23" s="17" t="s">
        <v>403</v>
      </c>
      <c r="K23" s="17" t="s">
        <v>428</v>
      </c>
      <c r="L23" s="17" t="s">
        <v>405</v>
      </c>
      <c r="M23" s="17" t="s">
        <v>405</v>
      </c>
      <c r="N23" s="17">
        <v>30001219</v>
      </c>
      <c r="O23" s="17"/>
      <c r="P23" s="17">
        <v>30001219</v>
      </c>
      <c r="Q23" s="17"/>
      <c r="R23" s="1" t="e">
        <f t="shared" ca="1" si="0"/>
        <v>#REF!</v>
      </c>
      <c r="S23" t="e">
        <f t="shared" ca="1" si="1"/>
        <v>#REF!</v>
      </c>
    </row>
    <row r="24" spans="1:19" x14ac:dyDescent="0.25">
      <c r="A24" s="17">
        <v>255</v>
      </c>
      <c r="B24" s="17" t="s">
        <v>425</v>
      </c>
      <c r="C24" s="17">
        <v>30019028</v>
      </c>
      <c r="D24" s="17" t="s">
        <v>426</v>
      </c>
      <c r="E24" s="17" t="s">
        <v>427</v>
      </c>
      <c r="F24" s="67">
        <v>44778</v>
      </c>
      <c r="G24" s="17">
        <v>730022</v>
      </c>
      <c r="H24" s="65">
        <v>18100</v>
      </c>
      <c r="I24" s="17" t="s">
        <v>403</v>
      </c>
      <c r="J24" s="17" t="s">
        <v>403</v>
      </c>
      <c r="K24" s="17" t="s">
        <v>428</v>
      </c>
      <c r="L24" s="17" t="s">
        <v>405</v>
      </c>
      <c r="M24" s="17" t="s">
        <v>405</v>
      </c>
      <c r="N24" s="17">
        <v>30001219</v>
      </c>
      <c r="O24" s="17"/>
      <c r="P24" s="17">
        <v>30001219</v>
      </c>
      <c r="Q24" s="17"/>
      <c r="R24" s="1" t="e">
        <f t="shared" ca="1" si="0"/>
        <v>#REF!</v>
      </c>
      <c r="S24" t="e">
        <f t="shared" ca="1" si="1"/>
        <v>#REF!</v>
      </c>
    </row>
    <row r="25" spans="1:19" x14ac:dyDescent="0.25">
      <c r="A25" s="17">
        <v>255</v>
      </c>
      <c r="B25" s="17" t="s">
        <v>425</v>
      </c>
      <c r="C25" s="17">
        <v>30019029</v>
      </c>
      <c r="D25" s="17" t="s">
        <v>426</v>
      </c>
      <c r="E25" s="17" t="s">
        <v>427</v>
      </c>
      <c r="F25" s="67">
        <v>44778</v>
      </c>
      <c r="G25" s="17">
        <v>730022</v>
      </c>
      <c r="H25" s="65">
        <v>18100</v>
      </c>
      <c r="I25" s="17" t="s">
        <v>403</v>
      </c>
      <c r="J25" s="17" t="s">
        <v>403</v>
      </c>
      <c r="K25" s="17" t="s">
        <v>428</v>
      </c>
      <c r="L25" s="17" t="s">
        <v>405</v>
      </c>
      <c r="M25" s="17" t="s">
        <v>405</v>
      </c>
      <c r="N25" s="17">
        <v>30001219</v>
      </c>
      <c r="O25" s="17"/>
      <c r="P25" s="17">
        <v>30001219</v>
      </c>
      <c r="Q25" s="17"/>
      <c r="R25" s="1" t="e">
        <f t="shared" ca="1" si="0"/>
        <v>#REF!</v>
      </c>
      <c r="S25" t="e">
        <f t="shared" ca="1" si="1"/>
        <v>#REF!</v>
      </c>
    </row>
    <row r="26" spans="1:19" x14ac:dyDescent="0.25">
      <c r="A26" s="17">
        <v>255</v>
      </c>
      <c r="B26" s="17" t="s">
        <v>425</v>
      </c>
      <c r="C26" s="17">
        <v>30019030</v>
      </c>
      <c r="D26" s="17" t="s">
        <v>426</v>
      </c>
      <c r="E26" s="17" t="s">
        <v>427</v>
      </c>
      <c r="F26" s="67">
        <v>44778</v>
      </c>
      <c r="G26" s="17">
        <v>730022</v>
      </c>
      <c r="H26" s="65">
        <v>18100</v>
      </c>
      <c r="I26" s="17" t="s">
        <v>403</v>
      </c>
      <c r="J26" s="17" t="s">
        <v>403</v>
      </c>
      <c r="K26" s="17" t="s">
        <v>409</v>
      </c>
      <c r="L26" s="17" t="s">
        <v>405</v>
      </c>
      <c r="M26" s="17" t="s">
        <v>405</v>
      </c>
      <c r="N26" s="17">
        <v>30001219</v>
      </c>
      <c r="O26" s="17"/>
      <c r="P26" s="17">
        <v>30001219</v>
      </c>
      <c r="Q26" s="17"/>
      <c r="R26" s="1" t="e">
        <f t="shared" ca="1" si="0"/>
        <v>#REF!</v>
      </c>
      <c r="S26" t="e">
        <f t="shared" ca="1" si="1"/>
        <v>#REF!</v>
      </c>
    </row>
    <row r="27" spans="1:19" x14ac:dyDescent="0.25">
      <c r="A27" s="17">
        <v>255</v>
      </c>
      <c r="B27" s="17" t="s">
        <v>425</v>
      </c>
      <c r="C27" s="17">
        <v>30019031</v>
      </c>
      <c r="D27" s="17" t="s">
        <v>426</v>
      </c>
      <c r="E27" s="17" t="s">
        <v>427</v>
      </c>
      <c r="F27" s="67">
        <v>44778</v>
      </c>
      <c r="G27" s="17">
        <v>730022</v>
      </c>
      <c r="H27" s="65">
        <v>18100</v>
      </c>
      <c r="I27" s="17" t="s">
        <v>403</v>
      </c>
      <c r="J27" s="17" t="s">
        <v>403</v>
      </c>
      <c r="K27" s="17" t="s">
        <v>409</v>
      </c>
      <c r="L27" s="17" t="s">
        <v>405</v>
      </c>
      <c r="M27" s="17" t="s">
        <v>405</v>
      </c>
      <c r="N27" s="17">
        <v>30001219</v>
      </c>
      <c r="O27" s="17"/>
      <c r="P27" s="17">
        <v>30001219</v>
      </c>
      <c r="Q27" s="17"/>
      <c r="R27" s="1" t="e">
        <f t="shared" ca="1" si="0"/>
        <v>#REF!</v>
      </c>
      <c r="S27" t="e">
        <f t="shared" ca="1" si="1"/>
        <v>#REF!</v>
      </c>
    </row>
    <row r="28" spans="1:19" x14ac:dyDescent="0.25">
      <c r="A28" s="17">
        <v>255</v>
      </c>
      <c r="B28" s="17" t="s">
        <v>425</v>
      </c>
      <c r="C28" s="17">
        <v>30019032</v>
      </c>
      <c r="D28" s="17" t="s">
        <v>426</v>
      </c>
      <c r="E28" s="17" t="s">
        <v>427</v>
      </c>
      <c r="F28" s="67">
        <v>44778</v>
      </c>
      <c r="G28" s="17">
        <v>730022</v>
      </c>
      <c r="H28" s="65">
        <v>18100</v>
      </c>
      <c r="I28" s="17" t="s">
        <v>403</v>
      </c>
      <c r="J28" s="17" t="s">
        <v>403</v>
      </c>
      <c r="K28" s="17" t="s">
        <v>409</v>
      </c>
      <c r="L28" s="17" t="s">
        <v>405</v>
      </c>
      <c r="M28" s="17" t="s">
        <v>405</v>
      </c>
      <c r="N28" s="17">
        <v>30001219</v>
      </c>
      <c r="O28" s="17"/>
      <c r="P28" s="17">
        <v>30001219</v>
      </c>
      <c r="Q28" s="17"/>
      <c r="R28" s="1" t="e">
        <f t="shared" ca="1" si="0"/>
        <v>#REF!</v>
      </c>
      <c r="S28" t="e">
        <f t="shared" ca="1" si="1"/>
        <v>#REF!</v>
      </c>
    </row>
    <row r="29" spans="1:19" x14ac:dyDescent="0.25">
      <c r="A29" s="17">
        <v>48</v>
      </c>
      <c r="B29" s="17" t="s">
        <v>420</v>
      </c>
      <c r="C29" s="17">
        <v>30019168</v>
      </c>
      <c r="D29" s="17" t="s">
        <v>421</v>
      </c>
      <c r="E29" s="17" t="s">
        <v>422</v>
      </c>
      <c r="F29" s="67">
        <v>44780</v>
      </c>
      <c r="G29" s="17">
        <v>754523</v>
      </c>
      <c r="H29" s="66">
        <v>25012</v>
      </c>
      <c r="I29" s="17" t="s">
        <v>423</v>
      </c>
      <c r="J29" s="17" t="s">
        <v>423</v>
      </c>
      <c r="K29" s="17" t="s">
        <v>424</v>
      </c>
      <c r="L29" s="17" t="s">
        <v>405</v>
      </c>
      <c r="M29" s="17" t="s">
        <v>405</v>
      </c>
      <c r="N29" s="17">
        <v>30001170</v>
      </c>
      <c r="O29" s="17"/>
      <c r="P29" s="17">
        <v>30001219</v>
      </c>
      <c r="Q29" s="17"/>
      <c r="R29" s="1" t="e">
        <f t="shared" ca="1" si="0"/>
        <v>#REF!</v>
      </c>
      <c r="S29" t="e">
        <f t="shared" ca="1" si="1"/>
        <v>#REF!</v>
      </c>
    </row>
    <row r="30" spans="1:19" x14ac:dyDescent="0.25">
      <c r="A30" s="17">
        <v>48</v>
      </c>
      <c r="B30" s="17" t="s">
        <v>420</v>
      </c>
      <c r="C30" s="17">
        <v>30019242</v>
      </c>
      <c r="D30" s="17" t="s">
        <v>421</v>
      </c>
      <c r="E30" s="17" t="s">
        <v>422</v>
      </c>
      <c r="F30" s="67">
        <v>44780</v>
      </c>
      <c r="G30" s="17">
        <v>754523</v>
      </c>
      <c r="H30" s="66">
        <v>33800</v>
      </c>
      <c r="I30" s="17" t="s">
        <v>423</v>
      </c>
      <c r="J30" s="17" t="s">
        <v>423</v>
      </c>
      <c r="K30" s="17" t="s">
        <v>424</v>
      </c>
      <c r="L30" s="17" t="s">
        <v>405</v>
      </c>
      <c r="M30" s="17" t="s">
        <v>405</v>
      </c>
      <c r="N30" s="17">
        <v>30001170</v>
      </c>
      <c r="O30" s="17"/>
      <c r="P30" s="17">
        <v>30001220</v>
      </c>
      <c r="Q30" s="17"/>
      <c r="R30" s="1" t="e">
        <f t="shared" ca="1" si="0"/>
        <v>#REF!</v>
      </c>
      <c r="S30" t="e">
        <f t="shared" ca="1" si="1"/>
        <v>#REF!</v>
      </c>
    </row>
    <row r="31" spans="1:19" x14ac:dyDescent="0.25">
      <c r="A31" s="17">
        <v>48</v>
      </c>
      <c r="B31" s="17" t="s">
        <v>420</v>
      </c>
      <c r="C31" s="17">
        <v>30019242</v>
      </c>
      <c r="D31" s="17" t="s">
        <v>421</v>
      </c>
      <c r="E31" s="17" t="s">
        <v>422</v>
      </c>
      <c r="F31" s="67">
        <v>44780</v>
      </c>
      <c r="G31" s="17">
        <v>754523</v>
      </c>
      <c r="H31" s="66">
        <v>33600</v>
      </c>
      <c r="I31" s="17" t="s">
        <v>423</v>
      </c>
      <c r="J31" s="17" t="s">
        <v>423</v>
      </c>
      <c r="K31" s="17" t="s">
        <v>424</v>
      </c>
      <c r="L31" s="17" t="s">
        <v>405</v>
      </c>
      <c r="M31" s="17" t="s">
        <v>405</v>
      </c>
      <c r="N31" s="17">
        <v>30001180</v>
      </c>
      <c r="O31" s="17"/>
      <c r="P31" s="17">
        <v>30001220</v>
      </c>
      <c r="Q31" s="17"/>
      <c r="R31" s="1" t="e">
        <f t="shared" ca="1" si="0"/>
        <v>#REF!</v>
      </c>
      <c r="S31" t="e">
        <f t="shared" ca="1" si="1"/>
        <v>#REF!</v>
      </c>
    </row>
    <row r="32" spans="1:19" x14ac:dyDescent="0.25">
      <c r="A32" s="17">
        <v>15</v>
      </c>
      <c r="B32" s="17" t="s">
        <v>429</v>
      </c>
      <c r="C32" s="17">
        <v>30019320</v>
      </c>
      <c r="D32" s="17" t="s">
        <v>426</v>
      </c>
      <c r="E32" s="17" t="s">
        <v>430</v>
      </c>
      <c r="F32" s="67">
        <v>44776</v>
      </c>
      <c r="G32" s="17">
        <v>730022</v>
      </c>
      <c r="H32" s="65">
        <v>19200</v>
      </c>
      <c r="I32" s="17" t="s">
        <v>403</v>
      </c>
      <c r="J32" s="17" t="s">
        <v>403</v>
      </c>
      <c r="K32" s="17" t="s">
        <v>428</v>
      </c>
      <c r="L32" s="17" t="s">
        <v>405</v>
      </c>
      <c r="M32" s="17" t="s">
        <v>405</v>
      </c>
      <c r="N32" s="17">
        <v>30001225</v>
      </c>
      <c r="O32" s="17"/>
      <c r="P32" s="17">
        <v>30001220</v>
      </c>
      <c r="Q32" s="17"/>
      <c r="R32" s="1" t="e">
        <f t="shared" ca="1" si="0"/>
        <v>#REF!</v>
      </c>
      <c r="S32" t="e">
        <f t="shared" ca="1" si="1"/>
        <v>#REF!</v>
      </c>
    </row>
    <row r="33" spans="1:19" x14ac:dyDescent="0.25">
      <c r="A33" s="17">
        <v>15</v>
      </c>
      <c r="B33" s="17" t="s">
        <v>429</v>
      </c>
      <c r="C33" s="17">
        <v>30019321</v>
      </c>
      <c r="D33" s="17" t="s">
        <v>426</v>
      </c>
      <c r="E33" s="17" t="s">
        <v>430</v>
      </c>
      <c r="F33" s="67">
        <v>44776</v>
      </c>
      <c r="G33" s="17">
        <v>730022</v>
      </c>
      <c r="H33" s="65">
        <v>19200</v>
      </c>
      <c r="I33" s="17" t="s">
        <v>403</v>
      </c>
      <c r="J33" s="17" t="s">
        <v>403</v>
      </c>
      <c r="K33" s="17" t="s">
        <v>428</v>
      </c>
      <c r="L33" s="17" t="s">
        <v>405</v>
      </c>
      <c r="M33" s="17" t="s">
        <v>405</v>
      </c>
      <c r="N33" s="17">
        <v>30001225</v>
      </c>
      <c r="O33" s="17"/>
      <c r="P33" s="17">
        <v>30001220</v>
      </c>
      <c r="Q33" s="17"/>
      <c r="R33" s="1" t="e">
        <f t="shared" ca="1" si="0"/>
        <v>#REF!</v>
      </c>
      <c r="S33" t="e">
        <f t="shared" ca="1" si="1"/>
        <v>#REF!</v>
      </c>
    </row>
    <row r="34" spans="1:19" x14ac:dyDescent="0.25">
      <c r="A34" s="17">
        <v>15</v>
      </c>
      <c r="B34" s="17" t="s">
        <v>429</v>
      </c>
      <c r="C34" s="17">
        <v>30019322</v>
      </c>
      <c r="D34" s="17" t="s">
        <v>426</v>
      </c>
      <c r="E34" s="17" t="s">
        <v>430</v>
      </c>
      <c r="F34" s="67">
        <v>44776</v>
      </c>
      <c r="G34" s="17">
        <v>730022</v>
      </c>
      <c r="H34" s="65">
        <v>19200</v>
      </c>
      <c r="I34" s="17" t="s">
        <v>403</v>
      </c>
      <c r="J34" s="17" t="s">
        <v>403</v>
      </c>
      <c r="K34" s="17" t="s">
        <v>428</v>
      </c>
      <c r="L34" s="17" t="s">
        <v>405</v>
      </c>
      <c r="M34" s="17" t="s">
        <v>405</v>
      </c>
      <c r="N34" s="17">
        <v>30001225</v>
      </c>
      <c r="O34" s="17"/>
      <c r="P34" s="17">
        <v>30001220</v>
      </c>
      <c r="Q34" s="17"/>
      <c r="R34" s="1" t="e">
        <f t="shared" ca="1" si="0"/>
        <v>#REF!</v>
      </c>
      <c r="S34" t="e">
        <f t="shared" ca="1" si="1"/>
        <v>#REF!</v>
      </c>
    </row>
    <row r="35" spans="1:19" x14ac:dyDescent="0.25">
      <c r="A35" s="17">
        <v>15</v>
      </c>
      <c r="B35" s="17" t="s">
        <v>429</v>
      </c>
      <c r="C35" s="17">
        <v>30019326</v>
      </c>
      <c r="D35" s="17" t="s">
        <v>426</v>
      </c>
      <c r="E35" s="17" t="s">
        <v>430</v>
      </c>
      <c r="F35" s="67">
        <v>44778</v>
      </c>
      <c r="G35" s="17">
        <v>730022</v>
      </c>
      <c r="H35" s="65">
        <v>19200</v>
      </c>
      <c r="I35" s="17" t="s">
        <v>403</v>
      </c>
      <c r="J35" s="17" t="s">
        <v>403</v>
      </c>
      <c r="K35" s="17" t="s">
        <v>428</v>
      </c>
      <c r="L35" s="17" t="s">
        <v>405</v>
      </c>
      <c r="M35" s="17" t="s">
        <v>405</v>
      </c>
      <c r="N35" s="17">
        <v>30001225</v>
      </c>
      <c r="O35" s="17"/>
      <c r="P35" s="17">
        <v>30001220</v>
      </c>
      <c r="Q35" s="17"/>
      <c r="R35" s="1" t="e">
        <f t="shared" ca="1" si="0"/>
        <v>#REF!</v>
      </c>
      <c r="S35" t="e">
        <f t="shared" ca="1" si="1"/>
        <v>#REF!</v>
      </c>
    </row>
    <row r="36" spans="1:19" x14ac:dyDescent="0.25">
      <c r="A36" s="17">
        <v>15</v>
      </c>
      <c r="B36" s="17" t="s">
        <v>429</v>
      </c>
      <c r="C36" s="17">
        <v>30019327</v>
      </c>
      <c r="D36" s="17" t="s">
        <v>426</v>
      </c>
      <c r="E36" s="17" t="s">
        <v>430</v>
      </c>
      <c r="F36" s="67">
        <v>44778</v>
      </c>
      <c r="G36" s="17">
        <v>730022</v>
      </c>
      <c r="H36" s="65">
        <v>19200</v>
      </c>
      <c r="I36" s="17" t="s">
        <v>403</v>
      </c>
      <c r="J36" s="17" t="s">
        <v>403</v>
      </c>
      <c r="K36" s="17" t="s">
        <v>428</v>
      </c>
      <c r="L36" s="17" t="s">
        <v>405</v>
      </c>
      <c r="M36" s="17" t="s">
        <v>405</v>
      </c>
      <c r="N36" s="17">
        <v>30001225</v>
      </c>
      <c r="O36" s="17"/>
      <c r="P36" s="17">
        <v>30001220</v>
      </c>
      <c r="Q36" s="17"/>
      <c r="R36" s="1" t="e">
        <f t="shared" ca="1" si="0"/>
        <v>#REF!</v>
      </c>
      <c r="S36" t="e">
        <f t="shared" ca="1" si="1"/>
        <v>#REF!</v>
      </c>
    </row>
    <row r="37" spans="1:19" x14ac:dyDescent="0.25">
      <c r="A37" s="17">
        <v>15</v>
      </c>
      <c r="B37" s="17" t="s">
        <v>429</v>
      </c>
      <c r="C37" s="17">
        <v>30019328</v>
      </c>
      <c r="D37" s="17" t="s">
        <v>426</v>
      </c>
      <c r="E37" s="17" t="s">
        <v>430</v>
      </c>
      <c r="F37" s="67">
        <v>44778</v>
      </c>
      <c r="G37" s="17">
        <v>730022</v>
      </c>
      <c r="H37" s="65">
        <v>19200</v>
      </c>
      <c r="I37" s="17" t="s">
        <v>403</v>
      </c>
      <c r="J37" s="17" t="s">
        <v>403</v>
      </c>
      <c r="K37" s="17" t="s">
        <v>428</v>
      </c>
      <c r="L37" s="17" t="s">
        <v>405</v>
      </c>
      <c r="M37" s="17" t="s">
        <v>405</v>
      </c>
      <c r="N37" s="17">
        <v>30001225</v>
      </c>
      <c r="O37" s="17"/>
      <c r="P37" s="17">
        <v>30001220</v>
      </c>
      <c r="Q37" s="17"/>
      <c r="R37" s="1" t="e">
        <f t="shared" ca="1" si="0"/>
        <v>#REF!</v>
      </c>
      <c r="S37" t="e">
        <f t="shared" ca="1" si="1"/>
        <v>#REF!</v>
      </c>
    </row>
    <row r="38" spans="1:19" x14ac:dyDescent="0.25">
      <c r="A38" s="17">
        <v>31</v>
      </c>
      <c r="B38" s="17" t="s">
        <v>431</v>
      </c>
      <c r="C38" s="17">
        <v>30019484</v>
      </c>
      <c r="D38" s="17" t="s">
        <v>432</v>
      </c>
      <c r="E38" s="17" t="s">
        <v>433</v>
      </c>
      <c r="F38" s="67">
        <v>44779</v>
      </c>
      <c r="G38" s="17">
        <v>730060</v>
      </c>
      <c r="H38" s="65">
        <v>17600</v>
      </c>
      <c r="I38" s="17" t="s">
        <v>403</v>
      </c>
      <c r="J38" s="17" t="s">
        <v>403</v>
      </c>
      <c r="K38" s="17" t="s">
        <v>428</v>
      </c>
      <c r="L38" s="17" t="s">
        <v>405</v>
      </c>
      <c r="M38" s="17" t="s">
        <v>405</v>
      </c>
      <c r="N38" s="17">
        <v>30001221</v>
      </c>
      <c r="O38" s="17"/>
      <c r="P38" s="17">
        <v>30001212</v>
      </c>
      <c r="Q38" s="17"/>
      <c r="R38" s="1" t="e">
        <f t="shared" ca="1" si="0"/>
        <v>#REF!</v>
      </c>
      <c r="S38" t="e">
        <f t="shared" ca="1" si="1"/>
        <v>#REF!</v>
      </c>
    </row>
    <row r="39" spans="1:19" x14ac:dyDescent="0.25">
      <c r="A39" s="17">
        <v>31</v>
      </c>
      <c r="B39" s="17" t="s">
        <v>431</v>
      </c>
      <c r="C39" s="17">
        <v>30019485</v>
      </c>
      <c r="D39" s="17" t="s">
        <v>432</v>
      </c>
      <c r="E39" s="17" t="s">
        <v>433</v>
      </c>
      <c r="F39" s="67">
        <v>44778</v>
      </c>
      <c r="G39" s="17">
        <v>730060</v>
      </c>
      <c r="H39" s="65">
        <v>17600</v>
      </c>
      <c r="I39" s="17" t="s">
        <v>403</v>
      </c>
      <c r="J39" s="17" t="s">
        <v>403</v>
      </c>
      <c r="K39" s="17" t="s">
        <v>428</v>
      </c>
      <c r="L39" s="17" t="s">
        <v>405</v>
      </c>
      <c r="M39" s="17" t="s">
        <v>405</v>
      </c>
      <c r="N39" s="17">
        <v>30001221</v>
      </c>
      <c r="O39" s="17"/>
      <c r="P39" s="17" t="s">
        <v>416</v>
      </c>
      <c r="Q39" s="17"/>
      <c r="R39" s="1" t="e">
        <f t="shared" ca="1" si="0"/>
        <v>#REF!</v>
      </c>
      <c r="S39" t="e">
        <f t="shared" ca="1" si="1"/>
        <v>#REF!</v>
      </c>
    </row>
    <row r="40" spans="1:19" x14ac:dyDescent="0.25">
      <c r="A40" s="17">
        <v>31</v>
      </c>
      <c r="B40" s="17" t="s">
        <v>431</v>
      </c>
      <c r="C40" s="17">
        <v>30019486</v>
      </c>
      <c r="D40" s="17" t="s">
        <v>432</v>
      </c>
      <c r="E40" s="17" t="s">
        <v>433</v>
      </c>
      <c r="F40" s="67">
        <v>44778</v>
      </c>
      <c r="G40" s="17">
        <v>730060</v>
      </c>
      <c r="H40" s="65">
        <v>17600</v>
      </c>
      <c r="I40" s="17" t="s">
        <v>403</v>
      </c>
      <c r="J40" s="17" t="s">
        <v>403</v>
      </c>
      <c r="K40" s="17" t="s">
        <v>428</v>
      </c>
      <c r="L40" s="17" t="s">
        <v>405</v>
      </c>
      <c r="M40" s="17" t="s">
        <v>405</v>
      </c>
      <c r="N40" s="17">
        <v>30001221</v>
      </c>
      <c r="O40" s="17"/>
      <c r="P40" s="17">
        <v>30001221</v>
      </c>
      <c r="Q40" s="17"/>
      <c r="R40" s="1" t="e">
        <f t="shared" ca="1" si="0"/>
        <v>#REF!</v>
      </c>
      <c r="S40" t="e">
        <f t="shared" ca="1" si="1"/>
        <v>#REF!</v>
      </c>
    </row>
    <row r="41" spans="1:19" x14ac:dyDescent="0.25">
      <c r="A41" s="17">
        <v>31</v>
      </c>
      <c r="B41" s="17" t="s">
        <v>431</v>
      </c>
      <c r="C41" s="17">
        <v>30019490</v>
      </c>
      <c r="D41" s="17" t="s">
        <v>432</v>
      </c>
      <c r="E41" s="17" t="s">
        <v>433</v>
      </c>
      <c r="F41" s="67">
        <v>44778</v>
      </c>
      <c r="G41" s="17">
        <v>730060</v>
      </c>
      <c r="H41" s="65">
        <v>17600</v>
      </c>
      <c r="I41" s="17" t="s">
        <v>403</v>
      </c>
      <c r="J41" s="17" t="s">
        <v>403</v>
      </c>
      <c r="K41" s="17" t="s">
        <v>428</v>
      </c>
      <c r="L41" s="17" t="s">
        <v>405</v>
      </c>
      <c r="M41" s="17" t="s">
        <v>405</v>
      </c>
      <c r="N41" s="17">
        <v>30001221</v>
      </c>
      <c r="O41" s="17"/>
      <c r="P41" s="17">
        <v>30001221</v>
      </c>
      <c r="Q41" s="17"/>
      <c r="R41" s="1" t="e">
        <f t="shared" ca="1" si="0"/>
        <v>#REF!</v>
      </c>
      <c r="S41" t="e">
        <f t="shared" ca="1" si="1"/>
        <v>#REF!</v>
      </c>
    </row>
    <row r="42" spans="1:19" x14ac:dyDescent="0.25">
      <c r="A42" s="17">
        <v>31</v>
      </c>
      <c r="B42" s="17" t="s">
        <v>431</v>
      </c>
      <c r="C42" s="17">
        <v>30019495</v>
      </c>
      <c r="D42" s="17" t="s">
        <v>432</v>
      </c>
      <c r="E42" s="17" t="s">
        <v>433</v>
      </c>
      <c r="F42" s="67">
        <v>44778</v>
      </c>
      <c r="G42" s="17">
        <v>730060</v>
      </c>
      <c r="H42" s="65">
        <v>17600</v>
      </c>
      <c r="I42" s="17" t="s">
        <v>403</v>
      </c>
      <c r="J42" s="17" t="s">
        <v>403</v>
      </c>
      <c r="K42" s="17" t="s">
        <v>428</v>
      </c>
      <c r="L42" s="17" t="s">
        <v>405</v>
      </c>
      <c r="M42" s="17" t="s">
        <v>405</v>
      </c>
      <c r="N42" s="17">
        <v>30001221</v>
      </c>
      <c r="O42" s="17"/>
      <c r="P42" s="17">
        <v>30001211</v>
      </c>
      <c r="Q42" s="17"/>
      <c r="R42" s="1" t="e">
        <f t="shared" ca="1" si="0"/>
        <v>#REF!</v>
      </c>
      <c r="S42" t="e">
        <f t="shared" ca="1" si="1"/>
        <v>#REF!</v>
      </c>
    </row>
    <row r="43" spans="1:19" x14ac:dyDescent="0.25">
      <c r="A43" s="17">
        <v>31</v>
      </c>
      <c r="B43" s="17" t="s">
        <v>431</v>
      </c>
      <c r="C43" s="17">
        <v>30019516</v>
      </c>
      <c r="D43" s="17" t="s">
        <v>432</v>
      </c>
      <c r="E43" s="17" t="s">
        <v>433</v>
      </c>
      <c r="F43" s="67">
        <v>44778</v>
      </c>
      <c r="G43" s="17">
        <v>730060</v>
      </c>
      <c r="H43" s="65">
        <v>17600</v>
      </c>
      <c r="I43" s="17" t="s">
        <v>403</v>
      </c>
      <c r="J43" s="17" t="s">
        <v>403</v>
      </c>
      <c r="K43" s="17" t="s">
        <v>428</v>
      </c>
      <c r="L43" s="17" t="s">
        <v>405</v>
      </c>
      <c r="M43" s="17" t="s">
        <v>405</v>
      </c>
      <c r="N43" s="17">
        <v>30001221</v>
      </c>
      <c r="O43" s="17"/>
      <c r="P43" s="17">
        <v>30001211</v>
      </c>
      <c r="Q43" s="17"/>
      <c r="R43" s="1" t="e">
        <f t="shared" ca="1" si="0"/>
        <v>#REF!</v>
      </c>
      <c r="S43" t="e">
        <f t="shared" ca="1" si="1"/>
        <v>#REF!</v>
      </c>
    </row>
    <row r="44" spans="1:19" x14ac:dyDescent="0.25">
      <c r="A44" s="17">
        <v>31</v>
      </c>
      <c r="B44" s="17" t="s">
        <v>431</v>
      </c>
      <c r="C44" s="17">
        <v>30019517</v>
      </c>
      <c r="D44" s="17" t="s">
        <v>432</v>
      </c>
      <c r="E44" s="17" t="s">
        <v>433</v>
      </c>
      <c r="F44" s="67">
        <v>44778</v>
      </c>
      <c r="G44" s="17">
        <v>730060</v>
      </c>
      <c r="H44" s="65">
        <v>17600</v>
      </c>
      <c r="I44" s="17" t="s">
        <v>403</v>
      </c>
      <c r="J44" s="17" t="s">
        <v>403</v>
      </c>
      <c r="K44" s="17" t="s">
        <v>428</v>
      </c>
      <c r="L44" s="17" t="s">
        <v>405</v>
      </c>
      <c r="M44" s="17" t="s">
        <v>405</v>
      </c>
      <c r="N44" s="17">
        <v>30001221</v>
      </c>
      <c r="O44" s="17"/>
      <c r="P44" s="17">
        <v>30001212</v>
      </c>
      <c r="Q44" s="17"/>
      <c r="R44" s="1" t="e">
        <f t="shared" ca="1" si="0"/>
        <v>#REF!</v>
      </c>
      <c r="S44" t="e">
        <f t="shared" ca="1" si="1"/>
        <v>#REF!</v>
      </c>
    </row>
    <row r="45" spans="1:19" x14ac:dyDescent="0.25">
      <c r="A45" s="17">
        <v>31</v>
      </c>
      <c r="B45" s="17" t="s">
        <v>431</v>
      </c>
      <c r="C45" s="17">
        <v>30019518</v>
      </c>
      <c r="D45" s="17" t="s">
        <v>432</v>
      </c>
      <c r="E45" s="17" t="s">
        <v>433</v>
      </c>
      <c r="F45" s="67">
        <v>44778</v>
      </c>
      <c r="G45" s="17">
        <v>730060</v>
      </c>
      <c r="H45" s="65">
        <v>17600</v>
      </c>
      <c r="I45" s="17" t="s">
        <v>403</v>
      </c>
      <c r="J45" s="17" t="s">
        <v>403</v>
      </c>
      <c r="K45" s="17" t="s">
        <v>428</v>
      </c>
      <c r="L45" s="17" t="s">
        <v>405</v>
      </c>
      <c r="M45" s="17" t="s">
        <v>405</v>
      </c>
      <c r="N45" s="17">
        <v>30001221</v>
      </c>
      <c r="O45" s="17"/>
      <c r="P45" s="17">
        <v>30001211</v>
      </c>
      <c r="Q45" s="17"/>
      <c r="R45" s="1" t="e">
        <f t="shared" ca="1" si="0"/>
        <v>#REF!</v>
      </c>
      <c r="S45" t="e">
        <f t="shared" ca="1" si="1"/>
        <v>#REF!</v>
      </c>
    </row>
    <row r="46" spans="1:19" x14ac:dyDescent="0.25">
      <c r="A46" s="17">
        <v>31</v>
      </c>
      <c r="B46" s="17" t="s">
        <v>431</v>
      </c>
      <c r="C46" s="17">
        <v>30019519</v>
      </c>
      <c r="D46" s="17" t="s">
        <v>432</v>
      </c>
      <c r="E46" s="17" t="s">
        <v>433</v>
      </c>
      <c r="F46" s="67">
        <v>44778</v>
      </c>
      <c r="G46" s="17">
        <v>730060</v>
      </c>
      <c r="H46" s="65">
        <v>17600</v>
      </c>
      <c r="I46" s="17" t="s">
        <v>403</v>
      </c>
      <c r="J46" s="17" t="s">
        <v>403</v>
      </c>
      <c r="K46" s="17" t="s">
        <v>428</v>
      </c>
      <c r="L46" s="17" t="s">
        <v>405</v>
      </c>
      <c r="M46" s="17" t="s">
        <v>405</v>
      </c>
      <c r="N46" s="17">
        <v>30001221</v>
      </c>
      <c r="O46" s="17"/>
      <c r="P46" s="17">
        <v>30001211</v>
      </c>
      <c r="Q46" s="17"/>
      <c r="R46" s="1" t="e">
        <f t="shared" ca="1" si="0"/>
        <v>#REF!</v>
      </c>
      <c r="S46" t="e">
        <f t="shared" ca="1" si="1"/>
        <v>#REF!</v>
      </c>
    </row>
    <row r="47" spans="1:19" x14ac:dyDescent="0.25">
      <c r="A47" s="17">
        <v>123</v>
      </c>
      <c r="B47" s="17" t="s">
        <v>434</v>
      </c>
      <c r="C47" s="17">
        <v>30019584</v>
      </c>
      <c r="D47" s="17" t="s">
        <v>414</v>
      </c>
      <c r="E47" s="17" t="s">
        <v>435</v>
      </c>
      <c r="F47" s="67">
        <v>44778</v>
      </c>
      <c r="G47" s="17">
        <v>730009</v>
      </c>
      <c r="H47" s="65">
        <v>21200</v>
      </c>
      <c r="I47" s="17" t="s">
        <v>403</v>
      </c>
      <c r="J47" s="17" t="s">
        <v>403</v>
      </c>
      <c r="K47" s="17" t="s">
        <v>436</v>
      </c>
      <c r="L47" s="17" t="s">
        <v>405</v>
      </c>
      <c r="M47" s="17" t="s">
        <v>405</v>
      </c>
      <c r="N47" s="17">
        <v>30001211</v>
      </c>
      <c r="O47" s="17"/>
      <c r="P47" s="17">
        <v>30001211</v>
      </c>
      <c r="Q47" s="17"/>
      <c r="R47" s="1" t="e">
        <f t="shared" ca="1" si="0"/>
        <v>#REF!</v>
      </c>
      <c r="S47" t="e">
        <f t="shared" ca="1" si="1"/>
        <v>#REF!</v>
      </c>
    </row>
    <row r="48" spans="1:19" x14ac:dyDescent="0.25">
      <c r="A48" s="17">
        <v>123</v>
      </c>
      <c r="B48" s="17" t="s">
        <v>434</v>
      </c>
      <c r="C48" s="17">
        <v>30019589</v>
      </c>
      <c r="D48" s="17" t="s">
        <v>414</v>
      </c>
      <c r="E48" s="17" t="s">
        <v>437</v>
      </c>
      <c r="F48" s="67">
        <v>44778</v>
      </c>
      <c r="G48" s="17">
        <v>730009</v>
      </c>
      <c r="H48" s="65">
        <v>22880</v>
      </c>
      <c r="I48" s="17" t="s">
        <v>403</v>
      </c>
      <c r="J48" s="17" t="s">
        <v>403</v>
      </c>
      <c r="K48" s="17" t="s">
        <v>436</v>
      </c>
      <c r="L48" s="17" t="s">
        <v>405</v>
      </c>
      <c r="M48" s="17" t="s">
        <v>405</v>
      </c>
      <c r="N48" s="17">
        <v>30001212</v>
      </c>
      <c r="O48" s="17"/>
      <c r="P48" s="17">
        <v>30001211</v>
      </c>
      <c r="Q48" s="17"/>
      <c r="R48" s="1" t="e">
        <f t="shared" ca="1" si="0"/>
        <v>#REF!</v>
      </c>
      <c r="S48" t="e">
        <f t="shared" ca="1" si="1"/>
        <v>#REF!</v>
      </c>
    </row>
    <row r="49" spans="1:19" x14ac:dyDescent="0.25">
      <c r="A49" s="17">
        <v>123</v>
      </c>
      <c r="B49" s="17" t="s">
        <v>434</v>
      </c>
      <c r="C49" s="17">
        <v>30019590</v>
      </c>
      <c r="D49" s="17" t="s">
        <v>414</v>
      </c>
      <c r="E49" s="17" t="s">
        <v>437</v>
      </c>
      <c r="F49" s="67">
        <v>44778</v>
      </c>
      <c r="G49" s="17">
        <v>730009</v>
      </c>
      <c r="H49" s="65">
        <v>22880</v>
      </c>
      <c r="I49" s="17" t="s">
        <v>403</v>
      </c>
      <c r="J49" s="17" t="s">
        <v>403</v>
      </c>
      <c r="K49" s="17" t="s">
        <v>436</v>
      </c>
      <c r="L49" s="17" t="s">
        <v>405</v>
      </c>
      <c r="M49" s="17" t="s">
        <v>405</v>
      </c>
      <c r="N49" s="17">
        <v>30001212</v>
      </c>
      <c r="O49" s="17"/>
      <c r="P49" s="17">
        <v>30001211</v>
      </c>
      <c r="Q49" s="17"/>
      <c r="R49" s="1" t="e">
        <f t="shared" ca="1" si="0"/>
        <v>#REF!</v>
      </c>
      <c r="S49" t="e">
        <f t="shared" ca="1" si="1"/>
        <v>#REF!</v>
      </c>
    </row>
    <row r="50" spans="1:19" x14ac:dyDescent="0.25">
      <c r="A50" s="17">
        <v>123</v>
      </c>
      <c r="B50" s="17" t="s">
        <v>434</v>
      </c>
      <c r="C50" s="17">
        <v>30019592</v>
      </c>
      <c r="D50" s="17" t="s">
        <v>414</v>
      </c>
      <c r="E50" s="17" t="s">
        <v>435</v>
      </c>
      <c r="F50" s="67">
        <v>44778</v>
      </c>
      <c r="G50" s="17">
        <v>730009</v>
      </c>
      <c r="H50" s="65">
        <v>21200</v>
      </c>
      <c r="I50" s="17" t="s">
        <v>403</v>
      </c>
      <c r="J50" s="17" t="s">
        <v>403</v>
      </c>
      <c r="K50" s="17" t="s">
        <v>436</v>
      </c>
      <c r="L50" s="17" t="s">
        <v>405</v>
      </c>
      <c r="M50" s="17" t="s">
        <v>405</v>
      </c>
      <c r="N50" s="17">
        <v>30001211</v>
      </c>
      <c r="O50" s="17"/>
      <c r="P50" s="17">
        <v>30001211</v>
      </c>
      <c r="Q50" s="17"/>
      <c r="R50" s="1" t="e">
        <f t="shared" ca="1" si="0"/>
        <v>#REF!</v>
      </c>
      <c r="S50" t="e">
        <f t="shared" ca="1" si="1"/>
        <v>#REF!</v>
      </c>
    </row>
    <row r="51" spans="1:19" x14ac:dyDescent="0.25">
      <c r="A51" s="17">
        <v>123</v>
      </c>
      <c r="B51" s="17" t="s">
        <v>434</v>
      </c>
      <c r="C51" s="17">
        <v>30019593</v>
      </c>
      <c r="D51" s="17" t="s">
        <v>414</v>
      </c>
      <c r="E51" s="17" t="s">
        <v>435</v>
      </c>
      <c r="F51" s="67">
        <v>44778</v>
      </c>
      <c r="G51" s="17">
        <v>730009</v>
      </c>
      <c r="H51" s="65">
        <v>21200</v>
      </c>
      <c r="I51" s="17" t="s">
        <v>403</v>
      </c>
      <c r="J51" s="17" t="s">
        <v>403</v>
      </c>
      <c r="K51" s="17" t="s">
        <v>436</v>
      </c>
      <c r="L51" s="17" t="s">
        <v>405</v>
      </c>
      <c r="M51" s="17" t="s">
        <v>405</v>
      </c>
      <c r="N51" s="17">
        <v>30001211</v>
      </c>
      <c r="O51" s="17"/>
      <c r="P51" s="17">
        <v>30001211</v>
      </c>
      <c r="Q51" s="17"/>
      <c r="R51" s="1" t="e">
        <f t="shared" ca="1" si="0"/>
        <v>#REF!</v>
      </c>
      <c r="S51" t="e">
        <f t="shared" ca="1" si="1"/>
        <v>#REF!</v>
      </c>
    </row>
    <row r="52" spans="1:19" x14ac:dyDescent="0.25">
      <c r="A52" s="17">
        <v>123</v>
      </c>
      <c r="B52" s="17" t="s">
        <v>434</v>
      </c>
      <c r="C52" s="17">
        <v>30019597</v>
      </c>
      <c r="D52" s="17" t="s">
        <v>414</v>
      </c>
      <c r="E52" s="17" t="s">
        <v>435</v>
      </c>
      <c r="F52" s="67">
        <v>44778</v>
      </c>
      <c r="G52" s="17">
        <v>730009</v>
      </c>
      <c r="H52" s="65">
        <v>21200</v>
      </c>
      <c r="I52" s="17" t="s">
        <v>403</v>
      </c>
      <c r="J52" s="17" t="s">
        <v>403</v>
      </c>
      <c r="K52" s="17" t="s">
        <v>436</v>
      </c>
      <c r="L52" s="17" t="s">
        <v>405</v>
      </c>
      <c r="M52" s="17" t="s">
        <v>405</v>
      </c>
      <c r="N52" s="17">
        <v>30001211</v>
      </c>
      <c r="O52" s="17"/>
      <c r="P52" s="17">
        <v>30001211</v>
      </c>
      <c r="Q52" s="17"/>
      <c r="R52" s="1" t="e">
        <f t="shared" ca="1" si="0"/>
        <v>#REF!</v>
      </c>
      <c r="S52" t="e">
        <f t="shared" ca="1" si="1"/>
        <v>#REF!</v>
      </c>
    </row>
    <row r="53" spans="1:19" x14ac:dyDescent="0.25">
      <c r="A53" s="17">
        <v>123</v>
      </c>
      <c r="B53" s="17" t="s">
        <v>434</v>
      </c>
      <c r="C53" s="17">
        <v>30019598</v>
      </c>
      <c r="D53" s="17" t="s">
        <v>414</v>
      </c>
      <c r="E53" s="17" t="s">
        <v>435</v>
      </c>
      <c r="F53" s="67">
        <v>44778</v>
      </c>
      <c r="G53" s="17">
        <v>730009</v>
      </c>
      <c r="H53" s="65">
        <v>21200</v>
      </c>
      <c r="I53" s="17" t="s">
        <v>403</v>
      </c>
      <c r="J53" s="17" t="s">
        <v>403</v>
      </c>
      <c r="K53" s="17" t="s">
        <v>436</v>
      </c>
      <c r="L53" s="17" t="s">
        <v>405</v>
      </c>
      <c r="M53" s="17" t="s">
        <v>405</v>
      </c>
      <c r="N53" s="17">
        <v>30001211</v>
      </c>
      <c r="O53" s="17"/>
      <c r="P53" s="17">
        <v>30001211</v>
      </c>
      <c r="Q53" s="17"/>
      <c r="R53" s="1" t="e">
        <f t="shared" ca="1" si="0"/>
        <v>#REF!</v>
      </c>
      <c r="S53" t="e">
        <f t="shared" ca="1" si="1"/>
        <v>#REF!</v>
      </c>
    </row>
    <row r="54" spans="1:19" x14ac:dyDescent="0.25">
      <c r="A54" s="17">
        <v>123</v>
      </c>
      <c r="B54" s="17" t="s">
        <v>434</v>
      </c>
      <c r="C54" s="17">
        <v>30019599</v>
      </c>
      <c r="D54" s="17" t="s">
        <v>414</v>
      </c>
      <c r="E54" s="17" t="s">
        <v>435</v>
      </c>
      <c r="F54" s="67">
        <v>44778</v>
      </c>
      <c r="G54" s="17">
        <v>730009</v>
      </c>
      <c r="H54" s="65">
        <v>21200</v>
      </c>
      <c r="I54" s="17" t="s">
        <v>403</v>
      </c>
      <c r="J54" s="17" t="s">
        <v>403</v>
      </c>
      <c r="K54" s="17" t="s">
        <v>436</v>
      </c>
      <c r="L54" s="17" t="s">
        <v>405</v>
      </c>
      <c r="M54" s="17" t="s">
        <v>405</v>
      </c>
      <c r="N54" s="17">
        <v>30001211</v>
      </c>
      <c r="O54" s="17"/>
      <c r="P54" s="17">
        <v>30001213</v>
      </c>
      <c r="Q54" s="17"/>
      <c r="R54" s="1" t="e">
        <f t="shared" ca="1" si="0"/>
        <v>#REF!</v>
      </c>
      <c r="S54" t="e">
        <f t="shared" ca="1" si="1"/>
        <v>#REF!</v>
      </c>
    </row>
    <row r="55" spans="1:19" x14ac:dyDescent="0.25">
      <c r="A55" s="17">
        <v>123</v>
      </c>
      <c r="B55" s="17" t="s">
        <v>434</v>
      </c>
      <c r="C55" s="17">
        <v>30019600</v>
      </c>
      <c r="D55" s="17" t="s">
        <v>414</v>
      </c>
      <c r="E55" s="17" t="s">
        <v>435</v>
      </c>
      <c r="F55" s="67">
        <v>44778</v>
      </c>
      <c r="G55" s="17">
        <v>730009</v>
      </c>
      <c r="H55" s="65">
        <v>21200</v>
      </c>
      <c r="I55" s="17" t="s">
        <v>403</v>
      </c>
      <c r="J55" s="17" t="s">
        <v>403</v>
      </c>
      <c r="K55" s="17" t="s">
        <v>436</v>
      </c>
      <c r="L55" s="17" t="s">
        <v>405</v>
      </c>
      <c r="M55" s="17" t="s">
        <v>405</v>
      </c>
      <c r="N55" s="17">
        <v>30001211</v>
      </c>
      <c r="O55" s="17"/>
      <c r="P55" s="17">
        <v>30001213</v>
      </c>
      <c r="Q55" s="17"/>
      <c r="R55" s="1" t="e">
        <f t="shared" ca="1" si="0"/>
        <v>#REF!</v>
      </c>
      <c r="S55" t="e">
        <f t="shared" ca="1" si="1"/>
        <v>#REF!</v>
      </c>
    </row>
    <row r="56" spans="1:19" x14ac:dyDescent="0.25">
      <c r="A56" s="17">
        <v>123</v>
      </c>
      <c r="B56" s="17" t="s">
        <v>434</v>
      </c>
      <c r="C56" s="17">
        <v>30019601</v>
      </c>
      <c r="D56" s="17" t="s">
        <v>414</v>
      </c>
      <c r="E56" s="17" t="s">
        <v>435</v>
      </c>
      <c r="F56" s="67">
        <v>44778</v>
      </c>
      <c r="G56" s="17">
        <v>730009</v>
      </c>
      <c r="H56" s="65">
        <v>21200</v>
      </c>
      <c r="I56" s="17" t="s">
        <v>403</v>
      </c>
      <c r="J56" s="17" t="s">
        <v>403</v>
      </c>
      <c r="K56" s="17" t="s">
        <v>436</v>
      </c>
      <c r="L56" s="17" t="s">
        <v>405</v>
      </c>
      <c r="M56" s="17" t="s">
        <v>405</v>
      </c>
      <c r="N56" s="17">
        <v>30001211</v>
      </c>
      <c r="O56" s="17"/>
      <c r="P56" s="17">
        <v>30001213</v>
      </c>
      <c r="Q56" s="17"/>
      <c r="R56" s="1" t="e">
        <f t="shared" ca="1" si="0"/>
        <v>#REF!</v>
      </c>
      <c r="S56" t="e">
        <f t="shared" ca="1" si="1"/>
        <v>#REF!</v>
      </c>
    </row>
    <row r="57" spans="1:19" x14ac:dyDescent="0.25">
      <c r="A57" s="17">
        <v>123</v>
      </c>
      <c r="B57" s="17" t="s">
        <v>434</v>
      </c>
      <c r="C57" s="17">
        <v>30019602</v>
      </c>
      <c r="D57" s="17" t="s">
        <v>414</v>
      </c>
      <c r="E57" s="17" t="s">
        <v>435</v>
      </c>
      <c r="F57" s="67">
        <v>44778</v>
      </c>
      <c r="G57" s="17">
        <v>730009</v>
      </c>
      <c r="H57" s="65">
        <v>21200</v>
      </c>
      <c r="I57" s="17" t="s">
        <v>403</v>
      </c>
      <c r="J57" s="17" t="s">
        <v>403</v>
      </c>
      <c r="K57" s="17" t="s">
        <v>436</v>
      </c>
      <c r="L57" s="17" t="s">
        <v>405</v>
      </c>
      <c r="M57" s="17" t="s">
        <v>405</v>
      </c>
      <c r="N57" s="17">
        <v>30001211</v>
      </c>
      <c r="O57" s="17"/>
      <c r="P57" s="17">
        <v>30001213</v>
      </c>
      <c r="Q57" s="17"/>
      <c r="R57" s="1" t="e">
        <f t="shared" ca="1" si="0"/>
        <v>#REF!</v>
      </c>
      <c r="S57" t="e">
        <f t="shared" ca="1" si="1"/>
        <v>#REF!</v>
      </c>
    </row>
    <row r="58" spans="1:19" x14ac:dyDescent="0.25">
      <c r="A58" s="17">
        <v>123</v>
      </c>
      <c r="B58" s="17" t="s">
        <v>434</v>
      </c>
      <c r="C58" s="17">
        <v>30019604</v>
      </c>
      <c r="D58" s="17" t="s">
        <v>414</v>
      </c>
      <c r="E58" s="17" t="s">
        <v>435</v>
      </c>
      <c r="F58" s="67">
        <v>44778</v>
      </c>
      <c r="G58" s="17">
        <v>730009</v>
      </c>
      <c r="H58" s="65">
        <v>21200</v>
      </c>
      <c r="I58" s="17" t="s">
        <v>403</v>
      </c>
      <c r="J58" s="17" t="s">
        <v>403</v>
      </c>
      <c r="K58" s="17" t="s">
        <v>436</v>
      </c>
      <c r="L58" s="17" t="s">
        <v>405</v>
      </c>
      <c r="M58" s="17" t="s">
        <v>405</v>
      </c>
      <c r="N58" s="17">
        <v>30001211</v>
      </c>
      <c r="O58" s="17"/>
      <c r="P58" s="17">
        <v>30001213</v>
      </c>
      <c r="Q58" s="17"/>
      <c r="R58" s="1" t="e">
        <f t="shared" ca="1" si="0"/>
        <v>#REF!</v>
      </c>
      <c r="S58" t="e">
        <f t="shared" ca="1" si="1"/>
        <v>#REF!</v>
      </c>
    </row>
    <row r="59" spans="1:19" x14ac:dyDescent="0.25">
      <c r="A59" s="17">
        <v>123</v>
      </c>
      <c r="B59" s="17" t="s">
        <v>434</v>
      </c>
      <c r="C59" s="17">
        <v>30019634</v>
      </c>
      <c r="D59" s="17" t="s">
        <v>438</v>
      </c>
      <c r="E59" s="17" t="s">
        <v>439</v>
      </c>
      <c r="F59" s="67">
        <v>44779</v>
      </c>
      <c r="G59" s="17">
        <v>750082</v>
      </c>
      <c r="H59" s="65">
        <v>22880</v>
      </c>
      <c r="I59" s="17" t="s">
        <v>403</v>
      </c>
      <c r="J59" s="17" t="s">
        <v>403</v>
      </c>
      <c r="K59" s="17" t="s">
        <v>428</v>
      </c>
      <c r="L59" s="17" t="s">
        <v>405</v>
      </c>
      <c r="M59" s="17" t="s">
        <v>405</v>
      </c>
      <c r="N59" s="17">
        <v>30001213</v>
      </c>
      <c r="O59" s="17"/>
      <c r="P59" s="17">
        <v>30001213</v>
      </c>
      <c r="Q59" s="17"/>
      <c r="R59" s="1" t="e">
        <f t="shared" ca="1" si="0"/>
        <v>#REF!</v>
      </c>
      <c r="S59" t="e">
        <f t="shared" ca="1" si="1"/>
        <v>#REF!</v>
      </c>
    </row>
    <row r="60" spans="1:19" x14ac:dyDescent="0.25">
      <c r="A60" s="17">
        <v>123</v>
      </c>
      <c r="B60" s="17" t="s">
        <v>434</v>
      </c>
      <c r="C60" s="17">
        <v>30019635</v>
      </c>
      <c r="D60" s="17" t="s">
        <v>438</v>
      </c>
      <c r="E60" s="17" t="s">
        <v>439</v>
      </c>
      <c r="F60" s="67">
        <v>44779</v>
      </c>
      <c r="G60" s="17">
        <v>750082</v>
      </c>
      <c r="H60" s="65">
        <v>22880</v>
      </c>
      <c r="I60" s="17" t="s">
        <v>403</v>
      </c>
      <c r="J60" s="17" t="s">
        <v>403</v>
      </c>
      <c r="K60" s="17" t="s">
        <v>428</v>
      </c>
      <c r="L60" s="17" t="s">
        <v>405</v>
      </c>
      <c r="M60" s="17" t="s">
        <v>405</v>
      </c>
      <c r="N60" s="17">
        <v>30001213</v>
      </c>
      <c r="O60" s="17"/>
      <c r="P60" s="17">
        <v>30001212</v>
      </c>
      <c r="Q60" s="17"/>
      <c r="R60" s="1" t="e">
        <f t="shared" ca="1" si="0"/>
        <v>#REF!</v>
      </c>
      <c r="S60" t="e">
        <f t="shared" ca="1" si="1"/>
        <v>#REF!</v>
      </c>
    </row>
    <row r="61" spans="1:19" x14ac:dyDescent="0.25">
      <c r="A61" s="17">
        <v>123</v>
      </c>
      <c r="B61" s="17" t="s">
        <v>434</v>
      </c>
      <c r="C61" s="17">
        <v>30019637</v>
      </c>
      <c r="D61" s="17" t="s">
        <v>438</v>
      </c>
      <c r="E61" s="17" t="s">
        <v>439</v>
      </c>
      <c r="F61" s="67">
        <v>44779</v>
      </c>
      <c r="G61" s="17">
        <v>750082</v>
      </c>
      <c r="H61" s="65">
        <v>22880</v>
      </c>
      <c r="I61" s="17" t="s">
        <v>403</v>
      </c>
      <c r="J61" s="17" t="s">
        <v>403</v>
      </c>
      <c r="K61" s="17" t="s">
        <v>428</v>
      </c>
      <c r="L61" s="17" t="s">
        <v>405</v>
      </c>
      <c r="M61" s="17" t="s">
        <v>405</v>
      </c>
      <c r="N61" s="17">
        <v>30001213</v>
      </c>
      <c r="O61" s="17"/>
      <c r="P61" s="17">
        <v>30001212</v>
      </c>
      <c r="Q61" s="17"/>
      <c r="R61" s="1" t="e">
        <f t="shared" ca="1" si="0"/>
        <v>#REF!</v>
      </c>
      <c r="S61" t="e">
        <f t="shared" ca="1" si="1"/>
        <v>#REF!</v>
      </c>
    </row>
    <row r="62" spans="1:19" x14ac:dyDescent="0.25">
      <c r="A62" s="17">
        <v>123</v>
      </c>
      <c r="B62" s="17" t="s">
        <v>434</v>
      </c>
      <c r="C62" s="17">
        <v>30019642</v>
      </c>
      <c r="D62" s="17" t="s">
        <v>414</v>
      </c>
      <c r="E62" s="17" t="s">
        <v>435</v>
      </c>
      <c r="F62" s="67">
        <v>44777</v>
      </c>
      <c r="G62" s="17">
        <v>730009</v>
      </c>
      <c r="H62" s="65">
        <v>21200</v>
      </c>
      <c r="I62" s="17" t="s">
        <v>403</v>
      </c>
      <c r="J62" s="17" t="s">
        <v>403</v>
      </c>
      <c r="K62" s="17" t="s">
        <v>409</v>
      </c>
      <c r="L62" s="17" t="s">
        <v>405</v>
      </c>
      <c r="M62" s="17" t="s">
        <v>405</v>
      </c>
      <c r="N62" s="17">
        <v>30001211</v>
      </c>
      <c r="O62" s="17"/>
      <c r="P62" s="17">
        <v>30001212</v>
      </c>
      <c r="Q62" s="17"/>
      <c r="R62" s="1" t="e">
        <f t="shared" ca="1" si="0"/>
        <v>#REF!</v>
      </c>
      <c r="S62" t="e">
        <f t="shared" ca="1" si="1"/>
        <v>#REF!</v>
      </c>
    </row>
    <row r="63" spans="1:19" x14ac:dyDescent="0.25">
      <c r="A63" s="17">
        <v>123</v>
      </c>
      <c r="B63" s="17" t="s">
        <v>434</v>
      </c>
      <c r="C63" s="17">
        <v>30019654</v>
      </c>
      <c r="D63" s="17" t="s">
        <v>414</v>
      </c>
      <c r="E63" s="17" t="s">
        <v>437</v>
      </c>
      <c r="F63" s="67">
        <v>44778</v>
      </c>
      <c r="G63" s="17">
        <v>730009</v>
      </c>
      <c r="H63" s="65">
        <v>22880</v>
      </c>
      <c r="I63" s="17" t="s">
        <v>403</v>
      </c>
      <c r="J63" s="17" t="s">
        <v>403</v>
      </c>
      <c r="K63" s="17" t="s">
        <v>428</v>
      </c>
      <c r="L63" s="17" t="s">
        <v>405</v>
      </c>
      <c r="M63" s="17" t="s">
        <v>405</v>
      </c>
      <c r="N63" s="17">
        <v>30001212</v>
      </c>
      <c r="O63" s="17"/>
      <c r="P63" s="17">
        <v>30001212</v>
      </c>
      <c r="Q63" s="17"/>
      <c r="R63" s="1" t="e">
        <f t="shared" ca="1" si="0"/>
        <v>#REF!</v>
      </c>
      <c r="S63" t="e">
        <f t="shared" ca="1" si="1"/>
        <v>#REF!</v>
      </c>
    </row>
    <row r="64" spans="1:19" x14ac:dyDescent="0.25">
      <c r="A64" s="17">
        <v>123</v>
      </c>
      <c r="B64" s="17" t="s">
        <v>434</v>
      </c>
      <c r="C64" s="17">
        <v>30019655</v>
      </c>
      <c r="D64" s="17" t="s">
        <v>414</v>
      </c>
      <c r="E64" s="17" t="s">
        <v>437</v>
      </c>
      <c r="F64" s="67">
        <v>44778</v>
      </c>
      <c r="G64" s="17">
        <v>730009</v>
      </c>
      <c r="H64" s="65">
        <v>22880</v>
      </c>
      <c r="I64" s="17" t="s">
        <v>403</v>
      </c>
      <c r="J64" s="17" t="s">
        <v>403</v>
      </c>
      <c r="K64" s="17" t="s">
        <v>428</v>
      </c>
      <c r="L64" s="17" t="s">
        <v>405</v>
      </c>
      <c r="M64" s="17" t="s">
        <v>405</v>
      </c>
      <c r="N64" s="17">
        <v>30001212</v>
      </c>
      <c r="O64" s="17"/>
      <c r="P64" s="17">
        <v>30001212</v>
      </c>
      <c r="Q64" s="17"/>
      <c r="R64" s="1" t="e">
        <f t="shared" ca="1" si="0"/>
        <v>#REF!</v>
      </c>
      <c r="S64" t="e">
        <f t="shared" ca="1" si="1"/>
        <v>#REF!</v>
      </c>
    </row>
    <row r="65" spans="1:19" x14ac:dyDescent="0.25">
      <c r="A65" s="17">
        <v>123</v>
      </c>
      <c r="B65" s="17" t="s">
        <v>434</v>
      </c>
      <c r="C65" s="17">
        <v>30019656</v>
      </c>
      <c r="D65" s="17" t="s">
        <v>414</v>
      </c>
      <c r="E65" s="17" t="s">
        <v>437</v>
      </c>
      <c r="F65" s="67">
        <v>44778</v>
      </c>
      <c r="G65" s="17">
        <v>730009</v>
      </c>
      <c r="H65" s="65">
        <v>22880</v>
      </c>
      <c r="I65" s="17" t="s">
        <v>403</v>
      </c>
      <c r="J65" s="17" t="s">
        <v>403</v>
      </c>
      <c r="K65" s="17" t="s">
        <v>428</v>
      </c>
      <c r="L65" s="17" t="s">
        <v>405</v>
      </c>
      <c r="M65" s="17" t="s">
        <v>405</v>
      </c>
      <c r="N65" s="17">
        <v>30001212</v>
      </c>
      <c r="O65" s="17"/>
      <c r="P65" s="17">
        <v>30001231</v>
      </c>
      <c r="Q65" s="17"/>
      <c r="R65" s="1" t="e">
        <f t="shared" ca="1" si="0"/>
        <v>#REF!</v>
      </c>
      <c r="S65" t="e">
        <f t="shared" ca="1" si="1"/>
        <v>#REF!</v>
      </c>
    </row>
    <row r="66" spans="1:19" x14ac:dyDescent="0.25">
      <c r="A66" s="17">
        <v>123</v>
      </c>
      <c r="B66" s="17" t="s">
        <v>434</v>
      </c>
      <c r="C66" s="17">
        <v>30019658</v>
      </c>
      <c r="D66" s="17" t="s">
        <v>414</v>
      </c>
      <c r="E66" s="17" t="s">
        <v>437</v>
      </c>
      <c r="F66" s="67">
        <v>44778</v>
      </c>
      <c r="G66" s="17">
        <v>730009</v>
      </c>
      <c r="H66" s="65">
        <v>22880</v>
      </c>
      <c r="I66" s="17" t="s">
        <v>403</v>
      </c>
      <c r="J66" s="17" t="s">
        <v>403</v>
      </c>
      <c r="K66" s="17" t="s">
        <v>428</v>
      </c>
      <c r="L66" s="17" t="s">
        <v>405</v>
      </c>
      <c r="M66" s="17" t="s">
        <v>405</v>
      </c>
      <c r="N66" s="17">
        <v>30001212</v>
      </c>
      <c r="O66" s="17"/>
      <c r="P66" s="17">
        <v>30001231</v>
      </c>
      <c r="Q66" s="17"/>
      <c r="R66" s="1" t="e">
        <f t="shared" ca="1" si="0"/>
        <v>#REF!</v>
      </c>
      <c r="S66" t="e">
        <f t="shared" ca="1" si="1"/>
        <v>#REF!</v>
      </c>
    </row>
    <row r="67" spans="1:19" x14ac:dyDescent="0.25">
      <c r="A67" s="17">
        <v>123</v>
      </c>
      <c r="B67" s="17" t="s">
        <v>434</v>
      </c>
      <c r="C67" s="17">
        <v>30019659</v>
      </c>
      <c r="D67" s="17" t="s">
        <v>414</v>
      </c>
      <c r="E67" s="17" t="s">
        <v>437</v>
      </c>
      <c r="F67" s="67">
        <v>44776</v>
      </c>
      <c r="G67" s="17">
        <v>730009</v>
      </c>
      <c r="H67" s="65">
        <v>22880</v>
      </c>
      <c r="I67" s="17" t="s">
        <v>403</v>
      </c>
      <c r="J67" s="17" t="s">
        <v>403</v>
      </c>
      <c r="K67" s="17" t="s">
        <v>409</v>
      </c>
      <c r="L67" s="17" t="s">
        <v>405</v>
      </c>
      <c r="M67" s="17" t="s">
        <v>405</v>
      </c>
      <c r="N67" s="17">
        <v>30001212</v>
      </c>
      <c r="O67" s="17"/>
      <c r="P67" s="17">
        <v>30001231</v>
      </c>
      <c r="Q67" s="17"/>
      <c r="R67" s="1" t="e">
        <f t="shared" ca="1" si="0"/>
        <v>#REF!</v>
      </c>
      <c r="S67" t="e">
        <f t="shared" ca="1" si="1"/>
        <v>#REF!</v>
      </c>
    </row>
    <row r="68" spans="1:19" x14ac:dyDescent="0.25">
      <c r="A68" s="17">
        <v>123</v>
      </c>
      <c r="B68" s="17" t="s">
        <v>434</v>
      </c>
      <c r="C68" s="17">
        <v>30019663</v>
      </c>
      <c r="D68" s="17" t="s">
        <v>414</v>
      </c>
      <c r="E68" s="17" t="s">
        <v>437</v>
      </c>
      <c r="F68" s="67">
        <v>44776</v>
      </c>
      <c r="G68" s="17">
        <v>730009</v>
      </c>
      <c r="H68" s="65">
        <v>22880</v>
      </c>
      <c r="I68" s="17" t="s">
        <v>403</v>
      </c>
      <c r="J68" s="17" t="s">
        <v>403</v>
      </c>
      <c r="K68" s="17" t="s">
        <v>409</v>
      </c>
      <c r="L68" s="17" t="s">
        <v>405</v>
      </c>
      <c r="M68" s="17" t="s">
        <v>405</v>
      </c>
      <c r="N68" s="17">
        <v>30001212</v>
      </c>
      <c r="O68" s="17"/>
      <c r="P68" s="17">
        <v>30001231</v>
      </c>
      <c r="Q68" s="17"/>
      <c r="R68" s="1" t="e">
        <f t="shared" ca="1" si="0"/>
        <v>#REF!</v>
      </c>
      <c r="S68" t="e">
        <f t="shared" ca="1" si="1"/>
        <v>#REF!</v>
      </c>
    </row>
    <row r="69" spans="1:19" x14ac:dyDescent="0.25">
      <c r="A69" s="17">
        <v>123</v>
      </c>
      <c r="B69" s="17" t="s">
        <v>434</v>
      </c>
      <c r="C69" s="17">
        <v>30019664</v>
      </c>
      <c r="D69" s="17" t="s">
        <v>414</v>
      </c>
      <c r="E69" s="17" t="s">
        <v>437</v>
      </c>
      <c r="F69" s="67">
        <v>44776</v>
      </c>
      <c r="G69" s="17">
        <v>730009</v>
      </c>
      <c r="H69" s="65">
        <v>22880</v>
      </c>
      <c r="I69" s="17" t="s">
        <v>403</v>
      </c>
      <c r="J69" s="17" t="s">
        <v>403</v>
      </c>
      <c r="K69" s="17" t="s">
        <v>409</v>
      </c>
      <c r="L69" s="17" t="s">
        <v>405</v>
      </c>
      <c r="M69" s="17" t="s">
        <v>405</v>
      </c>
      <c r="N69" s="17">
        <v>30001212</v>
      </c>
      <c r="O69" s="17"/>
      <c r="P69" s="17">
        <v>30001231</v>
      </c>
      <c r="Q69" s="17"/>
      <c r="R69" s="1" t="e">
        <f t="shared" ref="R69:R132" ca="1" si="2">IF(Q69="RM","RM",IF(_xlfn.IFNA(VLOOKUP($E69,INDIRECT("'"&amp;$B$1&amp;"'!"&amp;"$A$101:$B$247"),2,FALSE),"")="",IF(M69="AVG","AVG","Not scheduled"),_xlfn.IFNA(VLOOKUP($E69,INDIRECT("'"&amp;$B$1&amp;"'!"&amp;"$A$101:$B$247"),2,FALSE),"")))</f>
        <v>#REF!</v>
      </c>
      <c r="S69" t="e">
        <f t="shared" ref="S69:S132" ca="1" si="3">IF(R69=H69,"On Time",IF(R69="AVG","AVG",IF(R69="Not scheduled", "Not scheduled",IF(ISTEXT(R69)=TRUE,"",IF(R69&gt;H69,"Late","Early")))))</f>
        <v>#REF!</v>
      </c>
    </row>
    <row r="70" spans="1:19" x14ac:dyDescent="0.25">
      <c r="A70" s="17">
        <v>123</v>
      </c>
      <c r="B70" s="17" t="s">
        <v>434</v>
      </c>
      <c r="C70" s="17">
        <v>30019666</v>
      </c>
      <c r="D70" s="17" t="s">
        <v>414</v>
      </c>
      <c r="E70" s="17" t="s">
        <v>437</v>
      </c>
      <c r="F70" s="67">
        <v>44777</v>
      </c>
      <c r="G70" s="17">
        <v>730009</v>
      </c>
      <c r="H70" s="65">
        <v>22880</v>
      </c>
      <c r="I70" s="17" t="s">
        <v>403</v>
      </c>
      <c r="J70" s="17" t="s">
        <v>403</v>
      </c>
      <c r="K70" s="17" t="s">
        <v>409</v>
      </c>
      <c r="L70" s="17" t="s">
        <v>405</v>
      </c>
      <c r="M70" s="17" t="s">
        <v>405</v>
      </c>
      <c r="N70" s="17">
        <v>30001212</v>
      </c>
      <c r="O70" s="17"/>
      <c r="P70" s="17">
        <v>30001210</v>
      </c>
      <c r="Q70" s="17"/>
      <c r="R70" s="1" t="e">
        <f t="shared" ca="1" si="2"/>
        <v>#REF!</v>
      </c>
      <c r="S70" t="e">
        <f t="shared" ca="1" si="3"/>
        <v>#REF!</v>
      </c>
    </row>
    <row r="71" spans="1:19" x14ac:dyDescent="0.25">
      <c r="A71" s="17">
        <v>123</v>
      </c>
      <c r="B71" s="17" t="s">
        <v>434</v>
      </c>
      <c r="C71" s="17">
        <v>30019668</v>
      </c>
      <c r="D71" s="17" t="s">
        <v>414</v>
      </c>
      <c r="E71" s="17" t="s">
        <v>437</v>
      </c>
      <c r="F71" s="67">
        <v>44776</v>
      </c>
      <c r="G71" s="17">
        <v>730009</v>
      </c>
      <c r="H71" s="65">
        <v>22880</v>
      </c>
      <c r="I71" s="17" t="s">
        <v>403</v>
      </c>
      <c r="J71" s="17" t="s">
        <v>403</v>
      </c>
      <c r="K71" s="17" t="s">
        <v>409</v>
      </c>
      <c r="L71" s="17" t="s">
        <v>405</v>
      </c>
      <c r="M71" s="17" t="s">
        <v>405</v>
      </c>
      <c r="N71" s="17">
        <v>30001212</v>
      </c>
      <c r="O71" s="17"/>
      <c r="P71" s="17">
        <v>30001210</v>
      </c>
      <c r="Q71" s="17"/>
      <c r="R71" s="1" t="e">
        <f t="shared" ca="1" si="2"/>
        <v>#REF!</v>
      </c>
      <c r="S71" t="e">
        <f t="shared" ca="1" si="3"/>
        <v>#REF!</v>
      </c>
    </row>
    <row r="72" spans="1:19" x14ac:dyDescent="0.25">
      <c r="A72" s="17">
        <v>123</v>
      </c>
      <c r="B72" s="17" t="s">
        <v>434</v>
      </c>
      <c r="C72" s="17">
        <v>30019687</v>
      </c>
      <c r="D72" s="17" t="s">
        <v>414</v>
      </c>
      <c r="E72" s="17" t="s">
        <v>437</v>
      </c>
      <c r="F72" s="67">
        <v>44776</v>
      </c>
      <c r="G72" s="17">
        <v>730009</v>
      </c>
      <c r="H72" s="65">
        <v>22880</v>
      </c>
      <c r="I72" s="17" t="s">
        <v>403</v>
      </c>
      <c r="J72" s="17" t="s">
        <v>403</v>
      </c>
      <c r="K72" s="17" t="s">
        <v>409</v>
      </c>
      <c r="L72" s="17" t="s">
        <v>405</v>
      </c>
      <c r="M72" s="17" t="s">
        <v>405</v>
      </c>
      <c r="N72" s="17">
        <v>30001212</v>
      </c>
      <c r="O72" s="17"/>
      <c r="P72" s="17">
        <v>30001210</v>
      </c>
      <c r="Q72" s="17"/>
      <c r="R72" s="1" t="e">
        <f t="shared" ca="1" si="2"/>
        <v>#REF!</v>
      </c>
      <c r="S72" t="e">
        <f t="shared" ca="1" si="3"/>
        <v>#REF!</v>
      </c>
    </row>
    <row r="73" spans="1:19" x14ac:dyDescent="0.25">
      <c r="A73" s="17">
        <v>123</v>
      </c>
      <c r="B73" s="17" t="s">
        <v>434</v>
      </c>
      <c r="C73" s="17">
        <v>30019688</v>
      </c>
      <c r="D73" s="17" t="s">
        <v>414</v>
      </c>
      <c r="E73" s="17" t="s">
        <v>437</v>
      </c>
      <c r="F73" s="67">
        <v>44774</v>
      </c>
      <c r="G73" s="17">
        <v>730009</v>
      </c>
      <c r="H73" s="65">
        <v>22880</v>
      </c>
      <c r="I73" s="17" t="s">
        <v>403</v>
      </c>
      <c r="J73" s="17" t="s">
        <v>403</v>
      </c>
      <c r="K73" s="17" t="s">
        <v>409</v>
      </c>
      <c r="L73" s="17" t="s">
        <v>405</v>
      </c>
      <c r="M73" s="17" t="s">
        <v>405</v>
      </c>
      <c r="N73" s="17">
        <v>30001212</v>
      </c>
      <c r="O73" s="17"/>
      <c r="P73" s="17">
        <v>30001210</v>
      </c>
      <c r="Q73" s="17"/>
      <c r="R73" s="1" t="e">
        <f t="shared" ca="1" si="2"/>
        <v>#REF!</v>
      </c>
      <c r="S73" t="e">
        <f t="shared" ca="1" si="3"/>
        <v>#REF!</v>
      </c>
    </row>
    <row r="74" spans="1:19" x14ac:dyDescent="0.25">
      <c r="A74" s="17">
        <v>178</v>
      </c>
      <c r="B74" s="17" t="s">
        <v>440</v>
      </c>
      <c r="C74" s="17">
        <v>30019537</v>
      </c>
      <c r="D74" s="17" t="s">
        <v>441</v>
      </c>
      <c r="E74" s="17" t="s">
        <v>442</v>
      </c>
      <c r="F74" s="67">
        <v>44774</v>
      </c>
      <c r="G74" s="17">
        <v>730061</v>
      </c>
      <c r="H74" s="65">
        <v>18224</v>
      </c>
      <c r="I74" s="17" t="s">
        <v>403</v>
      </c>
      <c r="J74" s="17" t="s">
        <v>403</v>
      </c>
      <c r="K74" s="17" t="s">
        <v>428</v>
      </c>
      <c r="L74" s="17" t="s">
        <v>405</v>
      </c>
      <c r="M74" s="17" t="s">
        <v>405</v>
      </c>
      <c r="N74" s="17">
        <v>30001231</v>
      </c>
      <c r="O74" s="17"/>
      <c r="P74" s="17">
        <v>30001210</v>
      </c>
      <c r="Q74" s="17"/>
      <c r="R74" s="1" t="e">
        <f t="shared" ca="1" si="2"/>
        <v>#REF!</v>
      </c>
      <c r="S74" t="e">
        <f t="shared" ca="1" si="3"/>
        <v>#REF!</v>
      </c>
    </row>
    <row r="75" spans="1:19" x14ac:dyDescent="0.25">
      <c r="A75" s="17">
        <v>178</v>
      </c>
      <c r="B75" s="17" t="s">
        <v>440</v>
      </c>
      <c r="C75" s="17">
        <v>30019552</v>
      </c>
      <c r="D75" s="17" t="s">
        <v>441</v>
      </c>
      <c r="E75" s="17" t="s">
        <v>442</v>
      </c>
      <c r="F75" s="67">
        <v>44777</v>
      </c>
      <c r="G75" s="17">
        <v>730061</v>
      </c>
      <c r="H75" s="65">
        <v>22848</v>
      </c>
      <c r="I75" s="17" t="s">
        <v>403</v>
      </c>
      <c r="J75" s="17" t="s">
        <v>403</v>
      </c>
      <c r="K75" s="17" t="s">
        <v>428</v>
      </c>
      <c r="L75" s="17" t="s">
        <v>405</v>
      </c>
      <c r="M75" s="17" t="s">
        <v>405</v>
      </c>
      <c r="N75" s="17">
        <v>30001231</v>
      </c>
      <c r="O75" s="17"/>
      <c r="P75" s="17">
        <v>30001210</v>
      </c>
      <c r="Q75" s="17"/>
      <c r="R75" s="1" t="e">
        <f t="shared" ca="1" si="2"/>
        <v>#REF!</v>
      </c>
      <c r="S75" t="e">
        <f t="shared" ca="1" si="3"/>
        <v>#REF!</v>
      </c>
    </row>
    <row r="76" spans="1:19" x14ac:dyDescent="0.25">
      <c r="A76" s="17">
        <v>178</v>
      </c>
      <c r="B76" s="17" t="s">
        <v>440</v>
      </c>
      <c r="C76" s="17">
        <v>30019553</v>
      </c>
      <c r="D76" s="17" t="s">
        <v>441</v>
      </c>
      <c r="E76" s="17" t="s">
        <v>442</v>
      </c>
      <c r="F76" s="67">
        <v>44777</v>
      </c>
      <c r="G76" s="17">
        <v>730061</v>
      </c>
      <c r="H76" s="65">
        <v>22848</v>
      </c>
      <c r="I76" s="17" t="s">
        <v>403</v>
      </c>
      <c r="J76" s="17" t="s">
        <v>403</v>
      </c>
      <c r="K76" s="17" t="s">
        <v>428</v>
      </c>
      <c r="L76" s="17" t="s">
        <v>405</v>
      </c>
      <c r="M76" s="17" t="s">
        <v>405</v>
      </c>
      <c r="N76" s="17">
        <v>30001231</v>
      </c>
      <c r="O76" s="17"/>
      <c r="P76" s="17">
        <v>30001210</v>
      </c>
      <c r="Q76" s="17"/>
      <c r="R76" s="1" t="e">
        <f t="shared" ca="1" si="2"/>
        <v>#REF!</v>
      </c>
      <c r="S76" t="e">
        <f t="shared" ca="1" si="3"/>
        <v>#REF!</v>
      </c>
    </row>
    <row r="77" spans="1:19" x14ac:dyDescent="0.25">
      <c r="A77" s="17">
        <v>123</v>
      </c>
      <c r="B77" s="17" t="s">
        <v>434</v>
      </c>
      <c r="C77" s="17">
        <v>30019890</v>
      </c>
      <c r="D77" s="17" t="s">
        <v>443</v>
      </c>
      <c r="E77" s="17" t="s">
        <v>444</v>
      </c>
      <c r="F77" s="67">
        <v>44778</v>
      </c>
      <c r="G77" s="17">
        <v>730008</v>
      </c>
      <c r="H77" s="65">
        <v>22880</v>
      </c>
      <c r="I77" s="17" t="s">
        <v>403</v>
      </c>
      <c r="J77" s="17" t="s">
        <v>403</v>
      </c>
      <c r="K77" s="17" t="s">
        <v>409</v>
      </c>
      <c r="L77" s="17" t="s">
        <v>405</v>
      </c>
      <c r="M77" s="17" t="s">
        <v>405</v>
      </c>
      <c r="N77" s="17">
        <v>30001210</v>
      </c>
      <c r="O77" s="17"/>
      <c r="P77" s="17">
        <v>30001241</v>
      </c>
      <c r="Q77" s="17"/>
      <c r="R77" s="1" t="e">
        <f t="shared" ca="1" si="2"/>
        <v>#REF!</v>
      </c>
      <c r="S77" t="e">
        <f t="shared" ca="1" si="3"/>
        <v>#REF!</v>
      </c>
    </row>
    <row r="78" spans="1:19" x14ac:dyDescent="0.25">
      <c r="A78" s="17">
        <v>123</v>
      </c>
      <c r="B78" s="17" t="s">
        <v>434</v>
      </c>
      <c r="C78" s="17">
        <v>30019891</v>
      </c>
      <c r="D78" s="17" t="s">
        <v>443</v>
      </c>
      <c r="E78" s="17" t="s">
        <v>444</v>
      </c>
      <c r="F78" s="67">
        <v>44778</v>
      </c>
      <c r="G78" s="17">
        <v>730008</v>
      </c>
      <c r="H78" s="65">
        <v>22880</v>
      </c>
      <c r="I78" s="17" t="s">
        <v>403</v>
      </c>
      <c r="J78" s="17" t="s">
        <v>403</v>
      </c>
      <c r="K78" s="17" t="s">
        <v>409</v>
      </c>
      <c r="L78" s="17" t="s">
        <v>405</v>
      </c>
      <c r="M78" s="17" t="s">
        <v>405</v>
      </c>
      <c r="N78" s="17">
        <v>30001210</v>
      </c>
      <c r="O78" s="17"/>
      <c r="P78" s="17">
        <v>30001212</v>
      </c>
      <c r="Q78" s="17"/>
      <c r="R78" s="1" t="e">
        <f t="shared" ca="1" si="2"/>
        <v>#REF!</v>
      </c>
      <c r="S78" t="e">
        <f t="shared" ca="1" si="3"/>
        <v>#REF!</v>
      </c>
    </row>
    <row r="79" spans="1:19" x14ac:dyDescent="0.25">
      <c r="A79" s="17">
        <v>123</v>
      </c>
      <c r="B79" s="17" t="s">
        <v>434</v>
      </c>
      <c r="C79" s="17">
        <v>30019892</v>
      </c>
      <c r="D79" s="17" t="s">
        <v>443</v>
      </c>
      <c r="E79" s="17" t="s">
        <v>444</v>
      </c>
      <c r="F79" s="67">
        <v>44778</v>
      </c>
      <c r="G79" s="17">
        <v>730008</v>
      </c>
      <c r="H79" s="65">
        <v>22880</v>
      </c>
      <c r="I79" s="17" t="s">
        <v>403</v>
      </c>
      <c r="J79" s="17" t="s">
        <v>403</v>
      </c>
      <c r="K79" s="17" t="s">
        <v>409</v>
      </c>
      <c r="L79" s="17" t="s">
        <v>405</v>
      </c>
      <c r="M79" s="17" t="s">
        <v>405</v>
      </c>
      <c r="N79" s="17">
        <v>30001210</v>
      </c>
      <c r="O79" s="17"/>
      <c r="P79" s="17">
        <v>30001212</v>
      </c>
      <c r="Q79" s="17"/>
      <c r="R79" s="1" t="e">
        <f t="shared" ca="1" si="2"/>
        <v>#REF!</v>
      </c>
      <c r="S79" t="e">
        <f t="shared" ca="1" si="3"/>
        <v>#REF!</v>
      </c>
    </row>
    <row r="80" spans="1:19" x14ac:dyDescent="0.25">
      <c r="A80" s="17">
        <v>123</v>
      </c>
      <c r="B80" s="17" t="s">
        <v>434</v>
      </c>
      <c r="C80" s="17">
        <v>30019893</v>
      </c>
      <c r="D80" s="17" t="s">
        <v>443</v>
      </c>
      <c r="E80" s="17" t="s">
        <v>444</v>
      </c>
      <c r="F80" s="67">
        <v>44778</v>
      </c>
      <c r="G80" s="17">
        <v>730008</v>
      </c>
      <c r="H80" s="65">
        <v>22880</v>
      </c>
      <c r="I80" s="17" t="s">
        <v>403</v>
      </c>
      <c r="J80" s="17" t="s">
        <v>403</v>
      </c>
      <c r="K80" s="17" t="s">
        <v>409</v>
      </c>
      <c r="L80" s="17" t="s">
        <v>405</v>
      </c>
      <c r="M80" s="17" t="s">
        <v>405</v>
      </c>
      <c r="N80" s="17">
        <v>30001210</v>
      </c>
      <c r="O80" s="17"/>
      <c r="P80" s="17">
        <v>30001242</v>
      </c>
      <c r="Q80" s="17"/>
      <c r="R80" s="1" t="e">
        <f t="shared" ca="1" si="2"/>
        <v>#REF!</v>
      </c>
      <c r="S80" t="e">
        <f t="shared" ca="1" si="3"/>
        <v>#REF!</v>
      </c>
    </row>
    <row r="81" spans="1:19" x14ac:dyDescent="0.25">
      <c r="A81" s="17">
        <v>123</v>
      </c>
      <c r="B81" s="17" t="s">
        <v>434</v>
      </c>
      <c r="C81" s="17">
        <v>30019895</v>
      </c>
      <c r="D81" s="17" t="s">
        <v>443</v>
      </c>
      <c r="E81" s="17" t="s">
        <v>444</v>
      </c>
      <c r="F81" s="67">
        <v>44778</v>
      </c>
      <c r="G81" s="17">
        <v>730008</v>
      </c>
      <c r="H81" s="65">
        <v>22880</v>
      </c>
      <c r="I81" s="17" t="s">
        <v>403</v>
      </c>
      <c r="J81" s="17" t="s">
        <v>403</v>
      </c>
      <c r="K81" s="17" t="s">
        <v>409</v>
      </c>
      <c r="L81" s="17" t="s">
        <v>405</v>
      </c>
      <c r="M81" s="17" t="s">
        <v>405</v>
      </c>
      <c r="N81" s="17">
        <v>30001210</v>
      </c>
      <c r="O81" s="17"/>
      <c r="P81" s="17">
        <v>30001201</v>
      </c>
      <c r="Q81" s="17"/>
      <c r="R81" s="1" t="e">
        <f t="shared" ca="1" si="2"/>
        <v>#REF!</v>
      </c>
      <c r="S81" t="e">
        <f t="shared" ca="1" si="3"/>
        <v>#REF!</v>
      </c>
    </row>
    <row r="82" spans="1:19" x14ac:dyDescent="0.25">
      <c r="A82" s="17">
        <v>123</v>
      </c>
      <c r="B82" s="17" t="s">
        <v>434</v>
      </c>
      <c r="C82" s="17">
        <v>30019896</v>
      </c>
      <c r="D82" s="17" t="s">
        <v>443</v>
      </c>
      <c r="E82" s="17" t="s">
        <v>444</v>
      </c>
      <c r="F82" s="67">
        <v>44778</v>
      </c>
      <c r="G82" s="17">
        <v>730008</v>
      </c>
      <c r="H82" s="65">
        <v>22880</v>
      </c>
      <c r="I82" s="17" t="s">
        <v>403</v>
      </c>
      <c r="J82" s="17" t="s">
        <v>403</v>
      </c>
      <c r="K82" s="17" t="s">
        <v>409</v>
      </c>
      <c r="L82" s="17" t="s">
        <v>405</v>
      </c>
      <c r="M82" s="17" t="s">
        <v>405</v>
      </c>
      <c r="N82" s="17">
        <v>30001210</v>
      </c>
      <c r="O82" s="17"/>
      <c r="P82" s="17">
        <v>30001201</v>
      </c>
      <c r="Q82" s="17"/>
      <c r="R82" s="1" t="e">
        <f t="shared" ca="1" si="2"/>
        <v>#REF!</v>
      </c>
      <c r="S82" t="e">
        <f t="shared" ca="1" si="3"/>
        <v>#REF!</v>
      </c>
    </row>
    <row r="83" spans="1:19" x14ac:dyDescent="0.25">
      <c r="A83" s="17">
        <v>123</v>
      </c>
      <c r="B83" s="17" t="s">
        <v>434</v>
      </c>
      <c r="C83" s="17">
        <v>30019897</v>
      </c>
      <c r="D83" s="17" t="s">
        <v>443</v>
      </c>
      <c r="E83" s="17" t="s">
        <v>444</v>
      </c>
      <c r="F83" s="67">
        <v>44778</v>
      </c>
      <c r="G83" s="17">
        <v>730008</v>
      </c>
      <c r="H83" s="65">
        <v>22880</v>
      </c>
      <c r="I83" s="17" t="s">
        <v>403</v>
      </c>
      <c r="J83" s="17" t="s">
        <v>403</v>
      </c>
      <c r="K83" s="17" t="s">
        <v>409</v>
      </c>
      <c r="L83" s="17" t="s">
        <v>405</v>
      </c>
      <c r="M83" s="17" t="s">
        <v>405</v>
      </c>
      <c r="N83" s="17">
        <v>30001210</v>
      </c>
      <c r="O83" s="17"/>
      <c r="P83" s="17">
        <v>30001201</v>
      </c>
      <c r="Q83" s="17"/>
      <c r="R83" s="1" t="e">
        <f t="shared" ca="1" si="2"/>
        <v>#REF!</v>
      </c>
      <c r="S83" t="e">
        <f t="shared" ca="1" si="3"/>
        <v>#REF!</v>
      </c>
    </row>
    <row r="84" spans="1:19" x14ac:dyDescent="0.25">
      <c r="A84" s="17">
        <v>123</v>
      </c>
      <c r="B84" s="17" t="s">
        <v>434</v>
      </c>
      <c r="C84" s="17">
        <v>30019899</v>
      </c>
      <c r="D84" s="17" t="s">
        <v>443</v>
      </c>
      <c r="E84" s="17" t="s">
        <v>444</v>
      </c>
      <c r="F84" s="67">
        <v>44775</v>
      </c>
      <c r="G84" s="17">
        <v>730008</v>
      </c>
      <c r="H84" s="65">
        <v>22880</v>
      </c>
      <c r="I84" s="17" t="s">
        <v>403</v>
      </c>
      <c r="J84" s="17" t="s">
        <v>403</v>
      </c>
      <c r="K84" s="17" t="s">
        <v>409</v>
      </c>
      <c r="L84" s="17" t="s">
        <v>405</v>
      </c>
      <c r="M84" s="17" t="s">
        <v>405</v>
      </c>
      <c r="N84" s="17">
        <v>30001210</v>
      </c>
      <c r="O84" s="17"/>
      <c r="P84" s="17">
        <v>30001201</v>
      </c>
      <c r="Q84" s="17"/>
      <c r="R84" s="1" t="e">
        <f t="shared" ca="1" si="2"/>
        <v>#REF!</v>
      </c>
      <c r="S84" t="e">
        <f t="shared" ca="1" si="3"/>
        <v>#REF!</v>
      </c>
    </row>
    <row r="85" spans="1:19" x14ac:dyDescent="0.25">
      <c r="A85" s="17">
        <v>123</v>
      </c>
      <c r="B85" s="17" t="s">
        <v>434</v>
      </c>
      <c r="C85" s="17">
        <v>30019951</v>
      </c>
      <c r="D85" s="17" t="s">
        <v>443</v>
      </c>
      <c r="E85" s="17" t="s">
        <v>444</v>
      </c>
      <c r="F85" s="67">
        <v>44778</v>
      </c>
      <c r="G85" s="17">
        <v>730008</v>
      </c>
      <c r="H85" s="65">
        <v>17600</v>
      </c>
      <c r="I85" s="17" t="s">
        <v>403</v>
      </c>
      <c r="J85" s="17" t="s">
        <v>403</v>
      </c>
      <c r="K85" s="17" t="s">
        <v>428</v>
      </c>
      <c r="L85" s="17" t="s">
        <v>405</v>
      </c>
      <c r="M85" s="17" t="s">
        <v>405</v>
      </c>
      <c r="N85" s="17">
        <v>30001210</v>
      </c>
      <c r="O85" s="17"/>
      <c r="P85" s="17">
        <v>30001201</v>
      </c>
      <c r="Q85" s="17"/>
      <c r="R85" s="1" t="e">
        <f t="shared" ca="1" si="2"/>
        <v>#REF!</v>
      </c>
      <c r="S85" t="e">
        <f t="shared" ca="1" si="3"/>
        <v>#REF!</v>
      </c>
    </row>
    <row r="86" spans="1:19" x14ac:dyDescent="0.25">
      <c r="A86" s="17">
        <v>123</v>
      </c>
      <c r="B86" s="17" t="s">
        <v>434</v>
      </c>
      <c r="C86" s="17">
        <v>30019952</v>
      </c>
      <c r="D86" s="17" t="s">
        <v>443</v>
      </c>
      <c r="E86" s="17" t="s">
        <v>444</v>
      </c>
      <c r="F86" s="67">
        <v>44778</v>
      </c>
      <c r="G86" s="17">
        <v>730008</v>
      </c>
      <c r="H86" s="65">
        <v>17600</v>
      </c>
      <c r="I86" s="17" t="s">
        <v>403</v>
      </c>
      <c r="J86" s="17" t="s">
        <v>403</v>
      </c>
      <c r="K86" s="17" t="s">
        <v>428</v>
      </c>
      <c r="L86" s="17" t="s">
        <v>405</v>
      </c>
      <c r="M86" s="17" t="s">
        <v>405</v>
      </c>
      <c r="N86" s="17">
        <v>30001210</v>
      </c>
      <c r="O86" s="17"/>
      <c r="P86" s="17">
        <v>30001233</v>
      </c>
      <c r="Q86" s="17"/>
      <c r="R86" s="1" t="e">
        <f t="shared" ca="1" si="2"/>
        <v>#REF!</v>
      </c>
      <c r="S86" t="e">
        <f t="shared" ca="1" si="3"/>
        <v>#REF!</v>
      </c>
    </row>
    <row r="87" spans="1:19" x14ac:dyDescent="0.25">
      <c r="A87" s="17">
        <v>123</v>
      </c>
      <c r="B87" s="17" t="s">
        <v>434</v>
      </c>
      <c r="C87" s="17">
        <v>30019953</v>
      </c>
      <c r="D87" s="17" t="s">
        <v>443</v>
      </c>
      <c r="E87" s="17" t="s">
        <v>444</v>
      </c>
      <c r="F87" s="67">
        <v>44778</v>
      </c>
      <c r="G87" s="17">
        <v>730008</v>
      </c>
      <c r="H87" s="65">
        <v>17600</v>
      </c>
      <c r="I87" s="17" t="s">
        <v>403</v>
      </c>
      <c r="J87" s="17" t="s">
        <v>403</v>
      </c>
      <c r="K87" s="17" t="s">
        <v>428</v>
      </c>
      <c r="L87" s="17" t="s">
        <v>405</v>
      </c>
      <c r="M87" s="17" t="s">
        <v>405</v>
      </c>
      <c r="N87" s="17">
        <v>30001210</v>
      </c>
      <c r="O87" s="17"/>
      <c r="P87" s="17">
        <v>30001233</v>
      </c>
      <c r="Q87" s="17"/>
      <c r="R87" s="1" t="e">
        <f t="shared" ca="1" si="2"/>
        <v>#REF!</v>
      </c>
      <c r="S87" t="e">
        <f t="shared" ca="1" si="3"/>
        <v>#REF!</v>
      </c>
    </row>
    <row r="88" spans="1:19" x14ac:dyDescent="0.25">
      <c r="A88" s="17">
        <v>123</v>
      </c>
      <c r="B88" s="17" t="s">
        <v>434</v>
      </c>
      <c r="C88" s="17">
        <v>30019954</v>
      </c>
      <c r="D88" s="17" t="s">
        <v>443</v>
      </c>
      <c r="E88" s="17" t="s">
        <v>444</v>
      </c>
      <c r="F88" s="67">
        <v>44778</v>
      </c>
      <c r="G88" s="17">
        <v>730008</v>
      </c>
      <c r="H88" s="65">
        <v>17600</v>
      </c>
      <c r="I88" s="17" t="s">
        <v>403</v>
      </c>
      <c r="J88" s="17" t="s">
        <v>403</v>
      </c>
      <c r="K88" s="17" t="s">
        <v>428</v>
      </c>
      <c r="L88" s="17" t="s">
        <v>405</v>
      </c>
      <c r="M88" s="17" t="s">
        <v>405</v>
      </c>
      <c r="N88" s="17">
        <v>30001210</v>
      </c>
      <c r="O88" s="17"/>
      <c r="P88" s="17">
        <v>30001223</v>
      </c>
      <c r="Q88" s="17"/>
      <c r="R88" s="1" t="e">
        <f t="shared" ca="1" si="2"/>
        <v>#REF!</v>
      </c>
      <c r="S88" t="e">
        <f t="shared" ca="1" si="3"/>
        <v>#REF!</v>
      </c>
    </row>
    <row r="89" spans="1:19" x14ac:dyDescent="0.25">
      <c r="A89" s="17">
        <v>123</v>
      </c>
      <c r="B89" s="17" t="s">
        <v>434</v>
      </c>
      <c r="C89" s="17">
        <v>30020024</v>
      </c>
      <c r="D89" s="17" t="s">
        <v>414</v>
      </c>
      <c r="E89" s="17" t="s">
        <v>445</v>
      </c>
      <c r="F89" s="67">
        <v>44778</v>
      </c>
      <c r="G89" s="17">
        <v>730009</v>
      </c>
      <c r="H89" s="65">
        <v>22880</v>
      </c>
      <c r="I89" s="17" t="s">
        <v>403</v>
      </c>
      <c r="J89" s="17" t="s">
        <v>403</v>
      </c>
      <c r="K89" s="17" t="s">
        <v>428</v>
      </c>
      <c r="L89" s="17" t="s">
        <v>405</v>
      </c>
      <c r="M89" s="17" t="s">
        <v>405</v>
      </c>
      <c r="N89" s="17">
        <v>30001212</v>
      </c>
      <c r="O89" s="17"/>
      <c r="P89" s="17">
        <v>30001242</v>
      </c>
      <c r="Q89" s="17"/>
      <c r="R89" s="1" t="e">
        <f t="shared" ca="1" si="2"/>
        <v>#REF!</v>
      </c>
      <c r="S89" t="e">
        <f t="shared" ca="1" si="3"/>
        <v>#REF!</v>
      </c>
    </row>
    <row r="90" spans="1:19" x14ac:dyDescent="0.25">
      <c r="A90" s="17">
        <v>123</v>
      </c>
      <c r="B90" s="17" t="s">
        <v>434</v>
      </c>
      <c r="C90" s="17">
        <v>30020025</v>
      </c>
      <c r="D90" s="17" t="s">
        <v>414</v>
      </c>
      <c r="E90" s="17" t="s">
        <v>445</v>
      </c>
      <c r="F90" s="67">
        <v>44777</v>
      </c>
      <c r="G90" s="17">
        <v>730009</v>
      </c>
      <c r="H90" s="65">
        <v>22880</v>
      </c>
      <c r="I90" s="17" t="s">
        <v>403</v>
      </c>
      <c r="J90" s="17" t="s">
        <v>403</v>
      </c>
      <c r="K90" s="17" t="s">
        <v>428</v>
      </c>
      <c r="L90" s="17" t="s">
        <v>405</v>
      </c>
      <c r="M90" s="17" t="s">
        <v>405</v>
      </c>
      <c r="N90" s="17">
        <v>30001212</v>
      </c>
      <c r="O90" s="17"/>
      <c r="P90" s="17">
        <v>30001242</v>
      </c>
      <c r="Q90" s="17"/>
      <c r="R90" s="1" t="e">
        <f t="shared" ca="1" si="2"/>
        <v>#REF!</v>
      </c>
      <c r="S90" t="e">
        <f t="shared" ca="1" si="3"/>
        <v>#REF!</v>
      </c>
    </row>
    <row r="91" spans="1:19" x14ac:dyDescent="0.25">
      <c r="A91" s="17">
        <v>123</v>
      </c>
      <c r="B91" s="17" t="s">
        <v>434</v>
      </c>
      <c r="C91" s="17">
        <v>30020027</v>
      </c>
      <c r="D91" s="17" t="s">
        <v>414</v>
      </c>
      <c r="E91" s="17" t="s">
        <v>445</v>
      </c>
      <c r="F91" s="67">
        <v>44775</v>
      </c>
      <c r="G91" s="17">
        <v>730009</v>
      </c>
      <c r="H91" s="65">
        <v>22880</v>
      </c>
      <c r="I91" s="17" t="s">
        <v>403</v>
      </c>
      <c r="J91" s="17" t="s">
        <v>403</v>
      </c>
      <c r="K91" s="17" t="s">
        <v>409</v>
      </c>
      <c r="L91" s="17" t="s">
        <v>405</v>
      </c>
      <c r="M91" s="17" t="s">
        <v>405</v>
      </c>
      <c r="N91" s="17">
        <v>30001212</v>
      </c>
      <c r="O91" s="17"/>
      <c r="P91" s="17">
        <v>30001213</v>
      </c>
      <c r="Q91" s="17"/>
      <c r="R91" s="1" t="e">
        <f t="shared" ca="1" si="2"/>
        <v>#REF!</v>
      </c>
      <c r="S91" t="e">
        <f t="shared" ca="1" si="3"/>
        <v>#REF!</v>
      </c>
    </row>
    <row r="92" spans="1:19" x14ac:dyDescent="0.25">
      <c r="A92" s="17">
        <v>123</v>
      </c>
      <c r="B92" s="17" t="s">
        <v>434</v>
      </c>
      <c r="C92" s="17">
        <v>30020029</v>
      </c>
      <c r="D92" s="17" t="s">
        <v>414</v>
      </c>
      <c r="E92" s="17" t="s">
        <v>445</v>
      </c>
      <c r="F92" s="67">
        <v>44776</v>
      </c>
      <c r="G92" s="17">
        <v>730009</v>
      </c>
      <c r="H92" s="65">
        <v>22880</v>
      </c>
      <c r="I92" s="17" t="s">
        <v>403</v>
      </c>
      <c r="J92" s="17" t="s">
        <v>403</v>
      </c>
      <c r="K92" s="17" t="s">
        <v>409</v>
      </c>
      <c r="L92" s="17" t="s">
        <v>405</v>
      </c>
      <c r="M92" s="17" t="s">
        <v>405</v>
      </c>
      <c r="N92" s="17">
        <v>30001212</v>
      </c>
      <c r="O92" s="17"/>
      <c r="P92" s="17">
        <v>30001175</v>
      </c>
      <c r="Q92" s="17"/>
      <c r="R92" s="1" t="e">
        <f t="shared" ca="1" si="2"/>
        <v>#REF!</v>
      </c>
      <c r="S92" t="e">
        <f t="shared" ca="1" si="3"/>
        <v>#REF!</v>
      </c>
    </row>
    <row r="93" spans="1:19" x14ac:dyDescent="0.25">
      <c r="A93" s="17">
        <v>123</v>
      </c>
      <c r="B93" s="17" t="s">
        <v>434</v>
      </c>
      <c r="C93" s="17">
        <v>30020030</v>
      </c>
      <c r="D93" s="17" t="s">
        <v>414</v>
      </c>
      <c r="E93" s="17" t="s">
        <v>445</v>
      </c>
      <c r="F93" s="67">
        <v>44777</v>
      </c>
      <c r="G93" s="17">
        <v>730009</v>
      </c>
      <c r="H93" s="65">
        <v>22880</v>
      </c>
      <c r="I93" s="17" t="s">
        <v>403</v>
      </c>
      <c r="J93" s="17" t="s">
        <v>403</v>
      </c>
      <c r="K93" s="17" t="s">
        <v>409</v>
      </c>
      <c r="L93" s="17" t="s">
        <v>405</v>
      </c>
      <c r="M93" s="17" t="s">
        <v>405</v>
      </c>
      <c r="N93" s="17">
        <v>30001212</v>
      </c>
      <c r="O93" s="17"/>
      <c r="P93" s="17">
        <v>30001175</v>
      </c>
      <c r="Q93" s="17"/>
      <c r="R93" s="1" t="e">
        <f t="shared" ca="1" si="2"/>
        <v>#REF!</v>
      </c>
      <c r="S93" t="e">
        <f t="shared" ca="1" si="3"/>
        <v>#REF!</v>
      </c>
    </row>
    <row r="94" spans="1:19" x14ac:dyDescent="0.25">
      <c r="A94" s="17">
        <v>123</v>
      </c>
      <c r="B94" s="17" t="s">
        <v>434</v>
      </c>
      <c r="C94" s="17">
        <v>30020031</v>
      </c>
      <c r="D94" s="17" t="s">
        <v>414</v>
      </c>
      <c r="E94" s="17" t="s">
        <v>445</v>
      </c>
      <c r="F94" s="67">
        <v>44776</v>
      </c>
      <c r="G94" s="17">
        <v>730009</v>
      </c>
      <c r="H94" s="65">
        <v>22880</v>
      </c>
      <c r="I94" s="17" t="s">
        <v>403</v>
      </c>
      <c r="J94" s="17" t="s">
        <v>403</v>
      </c>
      <c r="K94" s="17" t="s">
        <v>409</v>
      </c>
      <c r="L94" s="17" t="s">
        <v>405</v>
      </c>
      <c r="M94" s="17" t="s">
        <v>405</v>
      </c>
      <c r="N94" s="17">
        <v>30001212</v>
      </c>
      <c r="O94" s="17"/>
      <c r="P94" s="17">
        <v>30001175</v>
      </c>
      <c r="Q94" s="17"/>
      <c r="R94" s="1" t="e">
        <f t="shared" ca="1" si="2"/>
        <v>#REF!</v>
      </c>
      <c r="S94" t="e">
        <f t="shared" ca="1" si="3"/>
        <v>#REF!</v>
      </c>
    </row>
    <row r="95" spans="1:19" x14ac:dyDescent="0.25">
      <c r="A95" s="17">
        <v>123</v>
      </c>
      <c r="B95" s="17" t="s">
        <v>434</v>
      </c>
      <c r="C95" s="17">
        <v>30020032</v>
      </c>
      <c r="D95" s="17" t="s">
        <v>414</v>
      </c>
      <c r="E95" s="17" t="s">
        <v>445</v>
      </c>
      <c r="F95" s="67">
        <v>44776</v>
      </c>
      <c r="G95" s="17">
        <v>730009</v>
      </c>
      <c r="H95" s="65">
        <v>22880</v>
      </c>
      <c r="I95" s="17" t="s">
        <v>403</v>
      </c>
      <c r="J95" s="17" t="s">
        <v>403</v>
      </c>
      <c r="K95" s="17" t="s">
        <v>409</v>
      </c>
      <c r="L95" s="17" t="s">
        <v>405</v>
      </c>
      <c r="M95" s="17" t="s">
        <v>405</v>
      </c>
      <c r="N95" s="17">
        <v>30001212</v>
      </c>
      <c r="O95" s="17"/>
      <c r="P95" s="17">
        <v>30001212</v>
      </c>
      <c r="Q95" s="17"/>
      <c r="R95" s="1" t="e">
        <f t="shared" ca="1" si="2"/>
        <v>#REF!</v>
      </c>
      <c r="S95" t="e">
        <f t="shared" ca="1" si="3"/>
        <v>#REF!</v>
      </c>
    </row>
    <row r="96" spans="1:19" x14ac:dyDescent="0.25">
      <c r="A96" s="17">
        <v>123</v>
      </c>
      <c r="B96" s="17" t="s">
        <v>434</v>
      </c>
      <c r="C96" s="17">
        <v>30020033</v>
      </c>
      <c r="D96" s="17" t="s">
        <v>414</v>
      </c>
      <c r="E96" s="17" t="s">
        <v>445</v>
      </c>
      <c r="F96" s="67">
        <v>44778</v>
      </c>
      <c r="G96" s="17">
        <v>730009</v>
      </c>
      <c r="H96" s="65">
        <v>22880</v>
      </c>
      <c r="I96" s="17" t="s">
        <v>403</v>
      </c>
      <c r="J96" s="17" t="s">
        <v>403</v>
      </c>
      <c r="K96" s="17" t="s">
        <v>409</v>
      </c>
      <c r="L96" s="17" t="s">
        <v>405</v>
      </c>
      <c r="M96" s="17" t="s">
        <v>405</v>
      </c>
      <c r="N96" s="17">
        <v>30001212</v>
      </c>
      <c r="O96" s="17"/>
      <c r="P96" s="17">
        <v>30001212</v>
      </c>
      <c r="Q96" s="17"/>
      <c r="R96" s="1" t="e">
        <f t="shared" ca="1" si="2"/>
        <v>#REF!</v>
      </c>
      <c r="S96" t="e">
        <f t="shared" ca="1" si="3"/>
        <v>#REF!</v>
      </c>
    </row>
    <row r="97" spans="1:19" x14ac:dyDescent="0.25">
      <c r="A97" s="17">
        <v>123</v>
      </c>
      <c r="B97" s="17" t="s">
        <v>434</v>
      </c>
      <c r="C97" s="17">
        <v>30020034</v>
      </c>
      <c r="D97" s="17" t="s">
        <v>414</v>
      </c>
      <c r="E97" s="17" t="s">
        <v>445</v>
      </c>
      <c r="F97" s="67">
        <v>44778</v>
      </c>
      <c r="G97" s="17">
        <v>730009</v>
      </c>
      <c r="H97" s="65">
        <v>22880</v>
      </c>
      <c r="I97" s="17" t="s">
        <v>403</v>
      </c>
      <c r="J97" s="17" t="s">
        <v>403</v>
      </c>
      <c r="K97" s="17" t="s">
        <v>409</v>
      </c>
      <c r="L97" s="17" t="s">
        <v>405</v>
      </c>
      <c r="M97" s="17" t="s">
        <v>405</v>
      </c>
      <c r="N97" s="17">
        <v>30001212</v>
      </c>
      <c r="O97" s="17"/>
      <c r="P97" s="17">
        <v>30001212</v>
      </c>
      <c r="Q97" s="17"/>
      <c r="R97" s="1" t="e">
        <f t="shared" ca="1" si="2"/>
        <v>#REF!</v>
      </c>
      <c r="S97" t="e">
        <f t="shared" ca="1" si="3"/>
        <v>#REF!</v>
      </c>
    </row>
    <row r="98" spans="1:19" x14ac:dyDescent="0.25">
      <c r="A98" s="17">
        <v>123</v>
      </c>
      <c r="B98" s="17" t="s">
        <v>434</v>
      </c>
      <c r="C98" s="17">
        <v>30020035</v>
      </c>
      <c r="D98" s="17" t="s">
        <v>414</v>
      </c>
      <c r="E98" s="17" t="s">
        <v>445</v>
      </c>
      <c r="F98" s="67">
        <v>44778</v>
      </c>
      <c r="G98" s="17">
        <v>730009</v>
      </c>
      <c r="H98" s="65">
        <v>22880</v>
      </c>
      <c r="I98" s="17" t="s">
        <v>403</v>
      </c>
      <c r="J98" s="17" t="s">
        <v>403</v>
      </c>
      <c r="K98" s="17" t="s">
        <v>409</v>
      </c>
      <c r="L98" s="17" t="s">
        <v>405</v>
      </c>
      <c r="M98" s="17" t="s">
        <v>405</v>
      </c>
      <c r="N98" s="17">
        <v>30001212</v>
      </c>
      <c r="O98" s="17"/>
      <c r="P98" s="17">
        <v>30001212</v>
      </c>
      <c r="Q98" s="17"/>
      <c r="R98" s="1" t="e">
        <f t="shared" ca="1" si="2"/>
        <v>#REF!</v>
      </c>
      <c r="S98" t="e">
        <f t="shared" ca="1" si="3"/>
        <v>#REF!</v>
      </c>
    </row>
    <row r="99" spans="1:19" x14ac:dyDescent="0.25">
      <c r="A99" s="17">
        <v>123</v>
      </c>
      <c r="B99" s="17" t="s">
        <v>434</v>
      </c>
      <c r="C99" s="17">
        <v>30020036</v>
      </c>
      <c r="D99" s="17" t="s">
        <v>414</v>
      </c>
      <c r="E99" s="17" t="s">
        <v>445</v>
      </c>
      <c r="F99" s="67">
        <v>44778</v>
      </c>
      <c r="G99" s="17">
        <v>730009</v>
      </c>
      <c r="H99" s="65">
        <v>22880</v>
      </c>
      <c r="I99" s="17" t="s">
        <v>403</v>
      </c>
      <c r="J99" s="17" t="s">
        <v>403</v>
      </c>
      <c r="K99" s="17" t="s">
        <v>409</v>
      </c>
      <c r="L99" s="17" t="s">
        <v>405</v>
      </c>
      <c r="M99" s="17" t="s">
        <v>405</v>
      </c>
      <c r="N99" s="17">
        <v>30001212</v>
      </c>
      <c r="O99" s="17"/>
      <c r="P99" s="17">
        <v>30001212</v>
      </c>
      <c r="Q99" s="17"/>
      <c r="R99" s="1" t="e">
        <f t="shared" ca="1" si="2"/>
        <v>#REF!</v>
      </c>
      <c r="S99" t="e">
        <f t="shared" ca="1" si="3"/>
        <v>#REF!</v>
      </c>
    </row>
    <row r="100" spans="1:19" x14ac:dyDescent="0.25">
      <c r="A100" s="17">
        <v>270</v>
      </c>
      <c r="B100" s="17" t="s">
        <v>446</v>
      </c>
      <c r="C100" s="17">
        <v>30020093</v>
      </c>
      <c r="D100" s="17" t="s">
        <v>447</v>
      </c>
      <c r="E100" s="17" t="s">
        <v>448</v>
      </c>
      <c r="F100" s="67">
        <v>44776</v>
      </c>
      <c r="G100" s="17">
        <v>750067</v>
      </c>
      <c r="H100" s="17">
        <v>49.9</v>
      </c>
      <c r="I100" s="17" t="s">
        <v>403</v>
      </c>
      <c r="J100" s="17" t="s">
        <v>403</v>
      </c>
      <c r="K100" s="17" t="s">
        <v>404</v>
      </c>
      <c r="L100" s="17" t="s">
        <v>405</v>
      </c>
      <c r="M100" s="17" t="s">
        <v>405</v>
      </c>
      <c r="N100" s="17" t="s">
        <v>416</v>
      </c>
      <c r="O100" s="17"/>
      <c r="P100" s="17">
        <v>30001212</v>
      </c>
      <c r="Q100" s="17"/>
      <c r="R100" s="1" t="e">
        <f t="shared" ca="1" si="2"/>
        <v>#REF!</v>
      </c>
      <c r="S100" t="e">
        <f t="shared" ca="1" si="3"/>
        <v>#REF!</v>
      </c>
    </row>
    <row r="101" spans="1:19" x14ac:dyDescent="0.25">
      <c r="A101" s="17">
        <v>203</v>
      </c>
      <c r="B101" s="17" t="s">
        <v>449</v>
      </c>
      <c r="C101" s="17">
        <v>30020238</v>
      </c>
      <c r="D101" s="17" t="s">
        <v>441</v>
      </c>
      <c r="E101" s="17" t="s">
        <v>450</v>
      </c>
      <c r="F101" s="67">
        <v>44777</v>
      </c>
      <c r="G101" s="17">
        <v>730061</v>
      </c>
      <c r="H101" s="65">
        <v>17965.2</v>
      </c>
      <c r="I101" s="17" t="s">
        <v>403</v>
      </c>
      <c r="J101" s="17" t="s">
        <v>403</v>
      </c>
      <c r="K101" s="17" t="s">
        <v>428</v>
      </c>
      <c r="L101" s="17" t="s">
        <v>405</v>
      </c>
      <c r="M101" s="17" t="s">
        <v>405</v>
      </c>
      <c r="N101" s="17">
        <v>30001233</v>
      </c>
      <c r="O101" s="17"/>
      <c r="P101" s="17">
        <v>30001212</v>
      </c>
      <c r="Q101" s="17"/>
      <c r="R101" s="1" t="e">
        <f t="shared" ca="1" si="2"/>
        <v>#REF!</v>
      </c>
      <c r="S101" t="e">
        <f t="shared" ca="1" si="3"/>
        <v>#REF!</v>
      </c>
    </row>
    <row r="102" spans="1:19" x14ac:dyDescent="0.25">
      <c r="A102" s="17">
        <v>203</v>
      </c>
      <c r="B102" s="17" t="s">
        <v>449</v>
      </c>
      <c r="C102" s="17">
        <v>30020239</v>
      </c>
      <c r="D102" s="17" t="s">
        <v>441</v>
      </c>
      <c r="E102" s="17" t="s">
        <v>450</v>
      </c>
      <c r="F102" s="67">
        <v>44779</v>
      </c>
      <c r="G102" s="17">
        <v>730061</v>
      </c>
      <c r="H102" s="65">
        <v>17965.2</v>
      </c>
      <c r="I102" s="17" t="s">
        <v>403</v>
      </c>
      <c r="J102" s="17" t="s">
        <v>403</v>
      </c>
      <c r="K102" s="17" t="s">
        <v>428</v>
      </c>
      <c r="L102" s="17" t="s">
        <v>405</v>
      </c>
      <c r="M102" s="17" t="s">
        <v>405</v>
      </c>
      <c r="N102" s="17">
        <v>30001233</v>
      </c>
      <c r="O102" s="17"/>
      <c r="P102" s="17">
        <v>30001212</v>
      </c>
      <c r="Q102" s="17"/>
      <c r="R102" s="1" t="e">
        <f t="shared" ca="1" si="2"/>
        <v>#REF!</v>
      </c>
      <c r="S102" t="e">
        <f t="shared" ca="1" si="3"/>
        <v>#REF!</v>
      </c>
    </row>
    <row r="103" spans="1:19" x14ac:dyDescent="0.25">
      <c r="A103" s="17">
        <v>123</v>
      </c>
      <c r="B103" s="17" t="s">
        <v>434</v>
      </c>
      <c r="C103" s="17">
        <v>30020318</v>
      </c>
      <c r="D103" s="17" t="s">
        <v>414</v>
      </c>
      <c r="E103" s="17" t="s">
        <v>437</v>
      </c>
      <c r="F103" s="67">
        <v>44779</v>
      </c>
      <c r="G103" s="17">
        <v>730009</v>
      </c>
      <c r="H103" s="65">
        <v>22880</v>
      </c>
      <c r="I103" s="17" t="s">
        <v>403</v>
      </c>
      <c r="J103" s="17" t="s">
        <v>403</v>
      </c>
      <c r="K103" s="17" t="s">
        <v>436</v>
      </c>
      <c r="L103" s="17" t="s">
        <v>405</v>
      </c>
      <c r="M103" s="17" t="s">
        <v>405</v>
      </c>
      <c r="N103" s="17">
        <v>30001212</v>
      </c>
      <c r="O103" s="17"/>
      <c r="P103" s="17">
        <v>30001212</v>
      </c>
      <c r="Q103" s="17"/>
      <c r="R103" s="1" t="e">
        <f t="shared" ca="1" si="2"/>
        <v>#REF!</v>
      </c>
      <c r="S103" t="e">
        <f t="shared" ca="1" si="3"/>
        <v>#REF!</v>
      </c>
    </row>
    <row r="104" spans="1:19" x14ac:dyDescent="0.25">
      <c r="A104" s="17">
        <v>123</v>
      </c>
      <c r="B104" s="17" t="s">
        <v>434</v>
      </c>
      <c r="C104" s="17">
        <v>30020319</v>
      </c>
      <c r="D104" s="17" t="s">
        <v>414</v>
      </c>
      <c r="E104" s="17" t="s">
        <v>437</v>
      </c>
      <c r="F104" s="67">
        <v>44778</v>
      </c>
      <c r="G104" s="17">
        <v>730009</v>
      </c>
      <c r="H104" s="65">
        <v>22880</v>
      </c>
      <c r="I104" s="17" t="s">
        <v>403</v>
      </c>
      <c r="J104" s="17" t="s">
        <v>403</v>
      </c>
      <c r="K104" s="17" t="s">
        <v>436</v>
      </c>
      <c r="L104" s="17" t="s">
        <v>405</v>
      </c>
      <c r="M104" s="17" t="s">
        <v>405</v>
      </c>
      <c r="N104" s="17">
        <v>30001212</v>
      </c>
      <c r="O104" s="17"/>
      <c r="P104" s="17">
        <v>30001212</v>
      </c>
      <c r="Q104" s="17"/>
      <c r="R104" s="1" t="e">
        <f t="shared" ca="1" si="2"/>
        <v>#REF!</v>
      </c>
      <c r="S104" t="e">
        <f t="shared" ca="1" si="3"/>
        <v>#REF!</v>
      </c>
    </row>
    <row r="105" spans="1:19" x14ac:dyDescent="0.25">
      <c r="A105" s="17">
        <v>123</v>
      </c>
      <c r="B105" s="17" t="s">
        <v>434</v>
      </c>
      <c r="C105" s="17">
        <v>30020322</v>
      </c>
      <c r="D105" s="17" t="s">
        <v>414</v>
      </c>
      <c r="E105" s="17" t="s">
        <v>437</v>
      </c>
      <c r="F105" s="67">
        <v>44778</v>
      </c>
      <c r="G105" s="17">
        <v>730009</v>
      </c>
      <c r="H105" s="65">
        <v>22880</v>
      </c>
      <c r="I105" s="17" t="s">
        <v>403</v>
      </c>
      <c r="J105" s="17" t="s">
        <v>403</v>
      </c>
      <c r="K105" s="17" t="s">
        <v>436</v>
      </c>
      <c r="L105" s="17" t="s">
        <v>405</v>
      </c>
      <c r="M105" s="17" t="s">
        <v>405</v>
      </c>
      <c r="N105" s="17">
        <v>30001212</v>
      </c>
      <c r="O105" s="17"/>
      <c r="P105" s="17">
        <v>30001212</v>
      </c>
      <c r="Q105" s="17"/>
      <c r="R105" s="1" t="e">
        <f t="shared" ca="1" si="2"/>
        <v>#REF!</v>
      </c>
      <c r="S105" t="e">
        <f t="shared" ca="1" si="3"/>
        <v>#REF!</v>
      </c>
    </row>
    <row r="106" spans="1:19" x14ac:dyDescent="0.25">
      <c r="A106" s="17">
        <v>123</v>
      </c>
      <c r="B106" s="17" t="s">
        <v>434</v>
      </c>
      <c r="C106" s="17">
        <v>30020327</v>
      </c>
      <c r="D106" s="17" t="s">
        <v>414</v>
      </c>
      <c r="E106" s="17" t="s">
        <v>437</v>
      </c>
      <c r="F106" s="67">
        <v>44778</v>
      </c>
      <c r="G106" s="17">
        <v>730009</v>
      </c>
      <c r="H106" s="65">
        <v>22880</v>
      </c>
      <c r="I106" s="17" t="s">
        <v>403</v>
      </c>
      <c r="J106" s="17" t="s">
        <v>403</v>
      </c>
      <c r="K106" s="17" t="s">
        <v>409</v>
      </c>
      <c r="L106" s="17" t="s">
        <v>405</v>
      </c>
      <c r="M106" s="17" t="s">
        <v>405</v>
      </c>
      <c r="N106" s="17">
        <v>30001212</v>
      </c>
      <c r="O106" s="17"/>
      <c r="P106" s="17">
        <v>30001212</v>
      </c>
      <c r="Q106" s="17"/>
      <c r="R106" s="1" t="e">
        <f t="shared" ca="1" si="2"/>
        <v>#REF!</v>
      </c>
      <c r="S106" t="e">
        <f t="shared" ca="1" si="3"/>
        <v>#REF!</v>
      </c>
    </row>
    <row r="107" spans="1:19" x14ac:dyDescent="0.25">
      <c r="A107" s="17">
        <v>123</v>
      </c>
      <c r="B107" s="17" t="s">
        <v>434</v>
      </c>
      <c r="C107" s="17">
        <v>30020334</v>
      </c>
      <c r="D107" s="17" t="s">
        <v>414</v>
      </c>
      <c r="E107" s="17" t="s">
        <v>437</v>
      </c>
      <c r="F107" s="67">
        <v>44778</v>
      </c>
      <c r="G107" s="17">
        <v>730009</v>
      </c>
      <c r="H107" s="65">
        <v>22880</v>
      </c>
      <c r="I107" s="17" t="s">
        <v>403</v>
      </c>
      <c r="J107" s="17" t="s">
        <v>403</v>
      </c>
      <c r="K107" s="17" t="s">
        <v>409</v>
      </c>
      <c r="L107" s="17" t="s">
        <v>405</v>
      </c>
      <c r="M107" s="17" t="s">
        <v>405</v>
      </c>
      <c r="N107" s="17">
        <v>30001212</v>
      </c>
      <c r="O107" s="17"/>
      <c r="P107" s="17">
        <v>30001212</v>
      </c>
      <c r="Q107" s="17"/>
      <c r="R107" s="1" t="e">
        <f t="shared" ca="1" si="2"/>
        <v>#REF!</v>
      </c>
      <c r="S107" t="e">
        <f t="shared" ca="1" si="3"/>
        <v>#REF!</v>
      </c>
    </row>
    <row r="108" spans="1:19" x14ac:dyDescent="0.25">
      <c r="A108" s="17">
        <v>123</v>
      </c>
      <c r="B108" s="17" t="s">
        <v>434</v>
      </c>
      <c r="C108" s="17">
        <v>30020357</v>
      </c>
      <c r="D108" s="17" t="s">
        <v>414</v>
      </c>
      <c r="E108" s="17" t="s">
        <v>451</v>
      </c>
      <c r="F108" s="67">
        <v>44778</v>
      </c>
      <c r="G108" s="17">
        <v>730009</v>
      </c>
      <c r="H108" s="65">
        <v>22880</v>
      </c>
      <c r="I108" s="17" t="s">
        <v>403</v>
      </c>
      <c r="J108" s="17" t="s">
        <v>403</v>
      </c>
      <c r="K108" s="17" t="s">
        <v>436</v>
      </c>
      <c r="L108" s="17" t="s">
        <v>405</v>
      </c>
      <c r="M108" s="17" t="s">
        <v>405</v>
      </c>
      <c r="N108" s="17">
        <v>30001212</v>
      </c>
      <c r="O108" s="17"/>
      <c r="P108" s="17">
        <v>30001212</v>
      </c>
      <c r="Q108" s="17"/>
      <c r="R108" s="1" t="e">
        <f t="shared" ca="1" si="2"/>
        <v>#REF!</v>
      </c>
      <c r="S108" t="e">
        <f t="shared" ca="1" si="3"/>
        <v>#REF!</v>
      </c>
    </row>
    <row r="109" spans="1:19" x14ac:dyDescent="0.25">
      <c r="A109" s="17">
        <v>123</v>
      </c>
      <c r="B109" s="17" t="s">
        <v>434</v>
      </c>
      <c r="C109" s="17">
        <v>30020358</v>
      </c>
      <c r="D109" s="17" t="s">
        <v>414</v>
      </c>
      <c r="E109" s="17" t="s">
        <v>451</v>
      </c>
      <c r="F109" s="67">
        <v>44778</v>
      </c>
      <c r="G109" s="17">
        <v>730009</v>
      </c>
      <c r="H109" s="65">
        <v>22880</v>
      </c>
      <c r="I109" s="17" t="s">
        <v>403</v>
      </c>
      <c r="J109" s="17" t="s">
        <v>403</v>
      </c>
      <c r="K109" s="17" t="s">
        <v>436</v>
      </c>
      <c r="L109" s="17" t="s">
        <v>405</v>
      </c>
      <c r="M109" s="17" t="s">
        <v>405</v>
      </c>
      <c r="N109" s="17">
        <v>30001212</v>
      </c>
      <c r="O109" s="17"/>
      <c r="P109" s="17">
        <v>30001212</v>
      </c>
      <c r="Q109" s="17"/>
      <c r="R109" s="1" t="e">
        <f t="shared" ca="1" si="2"/>
        <v>#REF!</v>
      </c>
      <c r="S109" t="e">
        <f t="shared" ca="1" si="3"/>
        <v>#REF!</v>
      </c>
    </row>
    <row r="110" spans="1:19" x14ac:dyDescent="0.25">
      <c r="A110" s="17">
        <v>123</v>
      </c>
      <c r="B110" s="17" t="s">
        <v>434</v>
      </c>
      <c r="C110" s="17">
        <v>30020364</v>
      </c>
      <c r="D110" s="17" t="s">
        <v>414</v>
      </c>
      <c r="E110" s="17" t="s">
        <v>452</v>
      </c>
      <c r="F110" s="67">
        <v>44778</v>
      </c>
      <c r="G110" s="17">
        <v>730009</v>
      </c>
      <c r="H110" s="65">
        <v>17600</v>
      </c>
      <c r="I110" s="17" t="s">
        <v>403</v>
      </c>
      <c r="J110" s="17" t="s">
        <v>403</v>
      </c>
      <c r="K110" s="17" t="s">
        <v>436</v>
      </c>
      <c r="L110" s="17" t="s">
        <v>405</v>
      </c>
      <c r="M110" s="17" t="s">
        <v>405</v>
      </c>
      <c r="N110" s="17">
        <v>30001212</v>
      </c>
      <c r="O110" s="17"/>
      <c r="P110" s="17">
        <v>30001210</v>
      </c>
      <c r="Q110" s="17"/>
      <c r="R110" s="1" t="e">
        <f t="shared" ca="1" si="2"/>
        <v>#REF!</v>
      </c>
      <c r="S110" t="e">
        <f t="shared" ca="1" si="3"/>
        <v>#REF!</v>
      </c>
    </row>
    <row r="111" spans="1:19" x14ac:dyDescent="0.25">
      <c r="A111" s="17">
        <v>123</v>
      </c>
      <c r="B111" s="17" t="s">
        <v>434</v>
      </c>
      <c r="C111" s="17">
        <v>30020372</v>
      </c>
      <c r="D111" s="17" t="s">
        <v>414</v>
      </c>
      <c r="E111" s="17" t="s">
        <v>452</v>
      </c>
      <c r="F111" s="67">
        <v>44778</v>
      </c>
      <c r="G111" s="17">
        <v>730009</v>
      </c>
      <c r="H111" s="65">
        <v>22880</v>
      </c>
      <c r="I111" s="17" t="s">
        <v>403</v>
      </c>
      <c r="J111" s="17" t="s">
        <v>403</v>
      </c>
      <c r="K111" s="17" t="s">
        <v>417</v>
      </c>
      <c r="L111" s="17" t="s">
        <v>405</v>
      </c>
      <c r="M111" s="17" t="s">
        <v>405</v>
      </c>
      <c r="N111" s="17">
        <v>30001212</v>
      </c>
      <c r="O111" s="17"/>
      <c r="P111" s="17">
        <v>30001222</v>
      </c>
      <c r="Q111" s="17"/>
      <c r="R111" s="1" t="e">
        <f t="shared" ca="1" si="2"/>
        <v>#REF!</v>
      </c>
      <c r="S111" t="e">
        <f t="shared" ca="1" si="3"/>
        <v>#REF!</v>
      </c>
    </row>
    <row r="112" spans="1:19" x14ac:dyDescent="0.25">
      <c r="A112" s="17">
        <v>123</v>
      </c>
      <c r="B112" s="17" t="s">
        <v>434</v>
      </c>
      <c r="C112" s="17">
        <v>30020384</v>
      </c>
      <c r="D112" s="17" t="s">
        <v>414</v>
      </c>
      <c r="E112" s="17" t="s">
        <v>452</v>
      </c>
      <c r="F112" s="67">
        <v>44778</v>
      </c>
      <c r="G112" s="17">
        <v>730009</v>
      </c>
      <c r="H112" s="65">
        <v>17600</v>
      </c>
      <c r="I112" s="17" t="s">
        <v>403</v>
      </c>
      <c r="J112" s="17" t="s">
        <v>403</v>
      </c>
      <c r="K112" s="17" t="s">
        <v>417</v>
      </c>
      <c r="L112" s="17" t="s">
        <v>405</v>
      </c>
      <c r="M112" s="17" t="s">
        <v>405</v>
      </c>
      <c r="N112" s="17">
        <v>30001212</v>
      </c>
      <c r="O112" s="17"/>
      <c r="P112" s="17">
        <v>30001212</v>
      </c>
      <c r="Q112" s="17"/>
      <c r="R112" s="1" t="e">
        <f t="shared" ca="1" si="2"/>
        <v>#REF!</v>
      </c>
      <c r="S112" t="e">
        <f t="shared" ca="1" si="3"/>
        <v>#REF!</v>
      </c>
    </row>
    <row r="113" spans="1:19" x14ac:dyDescent="0.25">
      <c r="A113" s="17">
        <v>123</v>
      </c>
      <c r="B113" s="17" t="s">
        <v>434</v>
      </c>
      <c r="C113" s="17">
        <v>30020385</v>
      </c>
      <c r="D113" s="17" t="s">
        <v>414</v>
      </c>
      <c r="E113" s="17" t="s">
        <v>452</v>
      </c>
      <c r="F113" s="67">
        <v>44778</v>
      </c>
      <c r="G113" s="17">
        <v>730009</v>
      </c>
      <c r="H113" s="65">
        <v>17600</v>
      </c>
      <c r="I113" s="17" t="s">
        <v>403</v>
      </c>
      <c r="J113" s="17" t="s">
        <v>403</v>
      </c>
      <c r="K113" s="17" t="s">
        <v>417</v>
      </c>
      <c r="L113" s="17" t="s">
        <v>405</v>
      </c>
      <c r="M113" s="17" t="s">
        <v>405</v>
      </c>
      <c r="N113" s="17">
        <v>30001212</v>
      </c>
      <c r="O113" s="17"/>
      <c r="P113" s="17">
        <v>30001222</v>
      </c>
      <c r="Q113" s="17"/>
      <c r="R113" s="1" t="e">
        <f t="shared" ca="1" si="2"/>
        <v>#REF!</v>
      </c>
      <c r="S113" t="e">
        <f t="shared" ca="1" si="3"/>
        <v>#REF!</v>
      </c>
    </row>
    <row r="114" spans="1:19" x14ac:dyDescent="0.25">
      <c r="A114" s="17">
        <v>19</v>
      </c>
      <c r="B114" s="17" t="s">
        <v>453</v>
      </c>
      <c r="C114" s="17">
        <v>30020573</v>
      </c>
      <c r="D114" s="17" t="s">
        <v>454</v>
      </c>
      <c r="E114" s="17" t="s">
        <v>455</v>
      </c>
      <c r="F114" s="67">
        <v>44774</v>
      </c>
      <c r="G114" s="17">
        <v>758022</v>
      </c>
      <c r="H114" s="65">
        <v>7382</v>
      </c>
      <c r="I114" s="17" t="s">
        <v>456</v>
      </c>
      <c r="J114" s="17" t="s">
        <v>456</v>
      </c>
      <c r="K114" s="17" t="s">
        <v>424</v>
      </c>
      <c r="L114" s="17" t="s">
        <v>405</v>
      </c>
      <c r="M114" s="17" t="s">
        <v>405</v>
      </c>
      <c r="N114" s="17" t="s">
        <v>416</v>
      </c>
      <c r="O114" s="17"/>
      <c r="P114" s="17">
        <v>30001210</v>
      </c>
      <c r="Q114" s="17"/>
      <c r="R114" s="1" t="e">
        <f t="shared" ca="1" si="2"/>
        <v>#REF!</v>
      </c>
      <c r="S114" t="e">
        <f t="shared" ca="1" si="3"/>
        <v>#REF!</v>
      </c>
    </row>
    <row r="115" spans="1:19" x14ac:dyDescent="0.25">
      <c r="A115" s="17">
        <v>199</v>
      </c>
      <c r="B115" s="17" t="s">
        <v>400</v>
      </c>
      <c r="C115" s="17">
        <v>30020613</v>
      </c>
      <c r="D115" s="17" t="s">
        <v>401</v>
      </c>
      <c r="E115" s="17" t="s">
        <v>402</v>
      </c>
      <c r="F115" s="67">
        <v>44777</v>
      </c>
      <c r="G115" s="17">
        <v>730021</v>
      </c>
      <c r="H115" s="65">
        <v>19200</v>
      </c>
      <c r="I115" s="17" t="s">
        <v>403</v>
      </c>
      <c r="J115" s="17" t="s">
        <v>403</v>
      </c>
      <c r="K115" s="17" t="s">
        <v>428</v>
      </c>
      <c r="L115" s="17" t="s">
        <v>405</v>
      </c>
      <c r="M115" s="17" t="s">
        <v>405</v>
      </c>
      <c r="N115" s="17">
        <v>30001262</v>
      </c>
      <c r="O115" s="17"/>
      <c r="P115" s="17">
        <v>30001212</v>
      </c>
      <c r="Q115" s="17"/>
      <c r="R115" s="1" t="e">
        <f t="shared" ca="1" si="2"/>
        <v>#REF!</v>
      </c>
      <c r="S115" t="e">
        <f t="shared" ca="1" si="3"/>
        <v>#REF!</v>
      </c>
    </row>
    <row r="116" spans="1:19" x14ac:dyDescent="0.25">
      <c r="A116" s="17">
        <v>199</v>
      </c>
      <c r="B116" s="17" t="s">
        <v>400</v>
      </c>
      <c r="C116" s="17">
        <v>30020614</v>
      </c>
      <c r="D116" s="17" t="s">
        <v>401</v>
      </c>
      <c r="E116" s="17" t="s">
        <v>402</v>
      </c>
      <c r="F116" s="67">
        <v>44777</v>
      </c>
      <c r="G116" s="17">
        <v>730021</v>
      </c>
      <c r="H116" s="65">
        <v>19200</v>
      </c>
      <c r="I116" s="17" t="s">
        <v>403</v>
      </c>
      <c r="J116" s="17" t="s">
        <v>403</v>
      </c>
      <c r="K116" s="17" t="s">
        <v>428</v>
      </c>
      <c r="L116" s="17" t="s">
        <v>405</v>
      </c>
      <c r="M116" s="17" t="s">
        <v>405</v>
      </c>
      <c r="N116" s="17">
        <v>30001262</v>
      </c>
      <c r="O116" s="17"/>
      <c r="P116" s="17">
        <v>30001212</v>
      </c>
      <c r="Q116" s="17"/>
      <c r="R116" s="1" t="e">
        <f t="shared" ca="1" si="2"/>
        <v>#REF!</v>
      </c>
      <c r="S116" t="e">
        <f t="shared" ca="1" si="3"/>
        <v>#REF!</v>
      </c>
    </row>
    <row r="117" spans="1:19" x14ac:dyDescent="0.25">
      <c r="A117" s="17">
        <v>199</v>
      </c>
      <c r="B117" s="17" t="s">
        <v>400</v>
      </c>
      <c r="C117" s="17">
        <v>30020615</v>
      </c>
      <c r="D117" s="17" t="s">
        <v>401</v>
      </c>
      <c r="E117" s="17" t="s">
        <v>402</v>
      </c>
      <c r="F117" s="67">
        <v>44777</v>
      </c>
      <c r="G117" s="17">
        <v>730021</v>
      </c>
      <c r="H117" s="65">
        <v>19200</v>
      </c>
      <c r="I117" s="17" t="s">
        <v>403</v>
      </c>
      <c r="J117" s="17" t="s">
        <v>403</v>
      </c>
      <c r="K117" s="17" t="s">
        <v>428</v>
      </c>
      <c r="L117" s="17" t="s">
        <v>405</v>
      </c>
      <c r="M117" s="17" t="s">
        <v>405</v>
      </c>
      <c r="N117" s="17">
        <v>30001262</v>
      </c>
      <c r="O117" s="17"/>
      <c r="P117" s="17">
        <v>30000945</v>
      </c>
      <c r="Q117" s="17"/>
      <c r="R117" s="1" t="e">
        <f t="shared" ca="1" si="2"/>
        <v>#REF!</v>
      </c>
      <c r="S117" t="e">
        <f t="shared" ca="1" si="3"/>
        <v>#REF!</v>
      </c>
    </row>
    <row r="118" spans="1:19" x14ac:dyDescent="0.25">
      <c r="A118" s="17">
        <v>199</v>
      </c>
      <c r="B118" s="17" t="s">
        <v>400</v>
      </c>
      <c r="C118" s="17">
        <v>30020616</v>
      </c>
      <c r="D118" s="17" t="s">
        <v>401</v>
      </c>
      <c r="E118" s="17" t="s">
        <v>402</v>
      </c>
      <c r="F118" s="67">
        <v>44777</v>
      </c>
      <c r="G118" s="17">
        <v>730021</v>
      </c>
      <c r="H118" s="65">
        <v>19200</v>
      </c>
      <c r="I118" s="17" t="s">
        <v>403</v>
      </c>
      <c r="J118" s="17" t="s">
        <v>403</v>
      </c>
      <c r="K118" s="17" t="s">
        <v>428</v>
      </c>
      <c r="L118" s="17" t="s">
        <v>405</v>
      </c>
      <c r="M118" s="17" t="s">
        <v>405</v>
      </c>
      <c r="N118" s="17">
        <v>30001262</v>
      </c>
      <c r="O118" s="17"/>
      <c r="P118" s="17">
        <v>30001241</v>
      </c>
      <c r="Q118" s="17"/>
      <c r="R118" s="1" t="e">
        <f t="shared" ca="1" si="2"/>
        <v>#REF!</v>
      </c>
      <c r="S118" t="e">
        <f t="shared" ca="1" si="3"/>
        <v>#REF!</v>
      </c>
    </row>
    <row r="119" spans="1:19" x14ac:dyDescent="0.25">
      <c r="A119" s="17">
        <v>203</v>
      </c>
      <c r="B119" s="17" t="s">
        <v>449</v>
      </c>
      <c r="C119" s="17">
        <v>30020627</v>
      </c>
      <c r="D119" s="17" t="s">
        <v>441</v>
      </c>
      <c r="E119" s="17" t="s">
        <v>450</v>
      </c>
      <c r="F119" s="67">
        <v>44774</v>
      </c>
      <c r="G119" s="17">
        <v>730061</v>
      </c>
      <c r="H119" s="65">
        <v>17965.2</v>
      </c>
      <c r="I119" s="17" t="s">
        <v>403</v>
      </c>
      <c r="J119" s="17" t="s">
        <v>403</v>
      </c>
      <c r="K119" s="17" t="s">
        <v>428</v>
      </c>
      <c r="L119" s="17" t="s">
        <v>405</v>
      </c>
      <c r="M119" s="17" t="s">
        <v>405</v>
      </c>
      <c r="N119" s="17">
        <v>30001233</v>
      </c>
      <c r="O119" s="17"/>
      <c r="P119" s="17">
        <v>30001103</v>
      </c>
      <c r="Q119" s="17"/>
      <c r="R119" s="1" t="e">
        <f t="shared" ca="1" si="2"/>
        <v>#REF!</v>
      </c>
      <c r="S119" t="e">
        <f t="shared" ca="1" si="3"/>
        <v>#REF!</v>
      </c>
    </row>
    <row r="120" spans="1:19" x14ac:dyDescent="0.25">
      <c r="A120" s="17">
        <v>9</v>
      </c>
      <c r="B120" s="17" t="s">
        <v>457</v>
      </c>
      <c r="C120" s="17">
        <v>30020675</v>
      </c>
      <c r="D120" s="17" t="s">
        <v>458</v>
      </c>
      <c r="E120" s="17" t="s">
        <v>459</v>
      </c>
      <c r="F120" s="67">
        <v>44776</v>
      </c>
      <c r="G120" s="17">
        <v>730056</v>
      </c>
      <c r="H120" s="65">
        <v>17600</v>
      </c>
      <c r="I120" s="17" t="s">
        <v>403</v>
      </c>
      <c r="J120" s="17" t="s">
        <v>403</v>
      </c>
      <c r="K120" s="17" t="s">
        <v>409</v>
      </c>
      <c r="L120" s="17" t="s">
        <v>405</v>
      </c>
      <c r="M120" s="17" t="s">
        <v>405</v>
      </c>
      <c r="N120" s="17">
        <v>30001103</v>
      </c>
      <c r="O120" s="17"/>
      <c r="P120" s="17">
        <v>30001212</v>
      </c>
      <c r="Q120" s="17"/>
      <c r="R120" s="1" t="e">
        <f t="shared" ca="1" si="2"/>
        <v>#REF!</v>
      </c>
      <c r="S120" t="e">
        <f t="shared" ca="1" si="3"/>
        <v>#REF!</v>
      </c>
    </row>
    <row r="121" spans="1:19" x14ac:dyDescent="0.25">
      <c r="A121" s="17">
        <v>321</v>
      </c>
      <c r="B121" s="17" t="s">
        <v>460</v>
      </c>
      <c r="C121" s="17">
        <v>30020865</v>
      </c>
      <c r="D121" s="17" t="s">
        <v>461</v>
      </c>
      <c r="E121" s="17" t="s">
        <v>405</v>
      </c>
      <c r="F121" s="67">
        <v>44779</v>
      </c>
      <c r="G121" s="17">
        <v>750106</v>
      </c>
      <c r="H121" s="65">
        <v>3600</v>
      </c>
      <c r="I121" s="17" t="s">
        <v>403</v>
      </c>
      <c r="J121" s="17" t="s">
        <v>403</v>
      </c>
      <c r="K121" s="17" t="s">
        <v>409</v>
      </c>
      <c r="L121" s="17" t="s">
        <v>405</v>
      </c>
      <c r="M121" s="17" t="s">
        <v>405</v>
      </c>
      <c r="N121" s="17">
        <v>30001273</v>
      </c>
      <c r="O121" s="17"/>
      <c r="P121" s="17">
        <v>30001212</v>
      </c>
      <c r="Q121" s="17"/>
      <c r="R121" s="1" t="e">
        <f t="shared" ca="1" si="2"/>
        <v>#REF!</v>
      </c>
      <c r="S121" t="e">
        <f t="shared" ca="1" si="3"/>
        <v>#REF!</v>
      </c>
    </row>
    <row r="122" spans="1:19" x14ac:dyDescent="0.25">
      <c r="A122" s="17">
        <v>312</v>
      </c>
      <c r="B122" s="17" t="s">
        <v>462</v>
      </c>
      <c r="C122" s="17">
        <v>30020925</v>
      </c>
      <c r="D122" s="17" t="s">
        <v>463</v>
      </c>
      <c r="E122" s="17" t="s">
        <v>464</v>
      </c>
      <c r="F122" s="67">
        <v>44775</v>
      </c>
      <c r="G122" s="17" t="s">
        <v>464</v>
      </c>
      <c r="H122" s="66">
        <v>120000</v>
      </c>
      <c r="I122" s="17" t="s">
        <v>423</v>
      </c>
      <c r="J122" s="17" t="s">
        <v>423</v>
      </c>
      <c r="K122" s="17" t="s">
        <v>424</v>
      </c>
      <c r="L122" s="17" t="s">
        <v>405</v>
      </c>
      <c r="M122" s="17" t="s">
        <v>405</v>
      </c>
      <c r="N122" s="17">
        <v>30001252</v>
      </c>
      <c r="O122" s="17"/>
      <c r="P122" s="17">
        <v>30001212</v>
      </c>
      <c r="Q122" s="17"/>
      <c r="R122" s="1" t="e">
        <f t="shared" ca="1" si="2"/>
        <v>#REF!</v>
      </c>
      <c r="S122" t="e">
        <f t="shared" ca="1" si="3"/>
        <v>#REF!</v>
      </c>
    </row>
    <row r="123" spans="1:19" x14ac:dyDescent="0.25">
      <c r="A123" s="17">
        <v>312</v>
      </c>
      <c r="B123" s="17" t="s">
        <v>462</v>
      </c>
      <c r="C123" s="17">
        <v>30020928</v>
      </c>
      <c r="D123" s="17" t="s">
        <v>465</v>
      </c>
      <c r="E123" s="17">
        <v>754267</v>
      </c>
      <c r="F123" s="67">
        <v>44774</v>
      </c>
      <c r="G123" s="17">
        <v>754267</v>
      </c>
      <c r="H123" s="66">
        <v>132000</v>
      </c>
      <c r="I123" s="17" t="s">
        <v>423</v>
      </c>
      <c r="J123" s="17" t="s">
        <v>423</v>
      </c>
      <c r="K123" s="17" t="s">
        <v>417</v>
      </c>
      <c r="L123" s="17" t="s">
        <v>405</v>
      </c>
      <c r="M123" s="17" t="s">
        <v>405</v>
      </c>
      <c r="N123" s="17">
        <v>30001252</v>
      </c>
      <c r="O123" s="17"/>
      <c r="P123" s="17">
        <v>30001212</v>
      </c>
      <c r="Q123" s="17"/>
      <c r="R123" s="1" t="e">
        <f t="shared" ca="1" si="2"/>
        <v>#REF!</v>
      </c>
      <c r="S123" t="e">
        <f t="shared" ca="1" si="3"/>
        <v>#REF!</v>
      </c>
    </row>
    <row r="124" spans="1:19" x14ac:dyDescent="0.25">
      <c r="A124" s="17">
        <v>54</v>
      </c>
      <c r="B124" s="17" t="s">
        <v>466</v>
      </c>
      <c r="C124" s="17">
        <v>30020936</v>
      </c>
      <c r="D124" s="17" t="s">
        <v>467</v>
      </c>
      <c r="E124" s="17" t="s">
        <v>468</v>
      </c>
      <c r="F124" s="67">
        <v>44774</v>
      </c>
      <c r="G124" s="17" t="s">
        <v>469</v>
      </c>
      <c r="H124" s="66">
        <v>15000</v>
      </c>
      <c r="I124" s="17" t="s">
        <v>423</v>
      </c>
      <c r="J124" s="17" t="s">
        <v>423</v>
      </c>
      <c r="K124" s="17" t="s">
        <v>424</v>
      </c>
      <c r="L124" s="17" t="s">
        <v>405</v>
      </c>
      <c r="M124" s="17" t="s">
        <v>405</v>
      </c>
      <c r="N124" s="17" t="s">
        <v>416</v>
      </c>
      <c r="O124" s="17"/>
      <c r="P124" s="17">
        <v>30001212</v>
      </c>
      <c r="Q124" s="17"/>
      <c r="R124" s="1" t="e">
        <f t="shared" ca="1" si="2"/>
        <v>#REF!</v>
      </c>
      <c r="S124" t="e">
        <f t="shared" ca="1" si="3"/>
        <v>#REF!</v>
      </c>
    </row>
    <row r="125" spans="1:19" x14ac:dyDescent="0.25">
      <c r="A125" s="17">
        <v>196</v>
      </c>
      <c r="B125" s="17" t="s">
        <v>470</v>
      </c>
      <c r="C125" s="17">
        <v>30021097</v>
      </c>
      <c r="D125" s="17" t="s">
        <v>471</v>
      </c>
      <c r="E125" s="17" t="s">
        <v>472</v>
      </c>
      <c r="F125" s="67">
        <v>44776</v>
      </c>
      <c r="G125" s="17">
        <v>750013</v>
      </c>
      <c r="H125" s="65">
        <v>12308</v>
      </c>
      <c r="I125" s="17" t="s">
        <v>403</v>
      </c>
      <c r="J125" s="17" t="s">
        <v>403</v>
      </c>
      <c r="K125" s="17" t="s">
        <v>409</v>
      </c>
      <c r="L125" s="17" t="s">
        <v>405</v>
      </c>
      <c r="M125" s="17" t="s">
        <v>405</v>
      </c>
      <c r="N125" s="17">
        <v>30001279</v>
      </c>
      <c r="O125" s="17"/>
      <c r="P125" s="17">
        <v>30001212</v>
      </c>
      <c r="Q125" s="17"/>
      <c r="R125" s="1" t="e">
        <f t="shared" ca="1" si="2"/>
        <v>#REF!</v>
      </c>
      <c r="S125" t="e">
        <f t="shared" ca="1" si="3"/>
        <v>#REF!</v>
      </c>
    </row>
    <row r="126" spans="1:19" x14ac:dyDescent="0.25">
      <c r="A126" s="17">
        <v>48</v>
      </c>
      <c r="B126" s="17" t="s">
        <v>420</v>
      </c>
      <c r="C126" s="17">
        <v>30021129</v>
      </c>
      <c r="D126" s="17" t="s">
        <v>473</v>
      </c>
      <c r="E126" s="17">
        <v>754409</v>
      </c>
      <c r="F126" s="67">
        <v>44774</v>
      </c>
      <c r="G126" s="17">
        <v>754409</v>
      </c>
      <c r="H126" s="66">
        <v>67200</v>
      </c>
      <c r="I126" s="17" t="s">
        <v>423</v>
      </c>
      <c r="J126" s="17" t="s">
        <v>423</v>
      </c>
      <c r="K126" s="17" t="s">
        <v>424</v>
      </c>
      <c r="L126" s="17" t="s">
        <v>405</v>
      </c>
      <c r="M126" s="17" t="s">
        <v>405</v>
      </c>
      <c r="N126" s="17">
        <v>30001208</v>
      </c>
      <c r="O126" s="17"/>
      <c r="P126" s="17">
        <v>30001201</v>
      </c>
      <c r="Q126" s="17"/>
      <c r="R126" s="1" t="e">
        <f t="shared" ca="1" si="2"/>
        <v>#REF!</v>
      </c>
      <c r="S126" t="e">
        <f t="shared" ca="1" si="3"/>
        <v>#REF!</v>
      </c>
    </row>
    <row r="127" spans="1:19" x14ac:dyDescent="0.25">
      <c r="A127" s="17">
        <v>312</v>
      </c>
      <c r="B127" s="17" t="s">
        <v>462</v>
      </c>
      <c r="C127" s="17">
        <v>30021114</v>
      </c>
      <c r="D127" s="17" t="s">
        <v>474</v>
      </c>
      <c r="E127" s="17">
        <v>754453</v>
      </c>
      <c r="F127" s="67">
        <v>44779</v>
      </c>
      <c r="G127" s="17">
        <v>754453</v>
      </c>
      <c r="H127" s="66">
        <v>120000</v>
      </c>
      <c r="I127" s="17" t="s">
        <v>423</v>
      </c>
      <c r="J127" s="17" t="s">
        <v>423</v>
      </c>
      <c r="K127" s="17" t="s">
        <v>424</v>
      </c>
      <c r="L127" s="17" t="s">
        <v>405</v>
      </c>
      <c r="M127" s="17" t="s">
        <v>405</v>
      </c>
      <c r="N127" s="17">
        <v>30001274</v>
      </c>
      <c r="O127" s="17"/>
      <c r="P127" s="17" t="s">
        <v>416</v>
      </c>
      <c r="Q127" s="17"/>
      <c r="R127" s="1" t="e">
        <f t="shared" ca="1" si="2"/>
        <v>#REF!</v>
      </c>
      <c r="S127" t="e">
        <f t="shared" ca="1" si="3"/>
        <v>#REF!</v>
      </c>
    </row>
    <row r="128" spans="1:19" x14ac:dyDescent="0.25">
      <c r="A128" s="17">
        <v>83</v>
      </c>
      <c r="B128" s="17" t="s">
        <v>475</v>
      </c>
      <c r="C128" s="17">
        <v>30021157</v>
      </c>
      <c r="D128" s="17" t="s">
        <v>476</v>
      </c>
      <c r="E128" s="17" t="s">
        <v>477</v>
      </c>
      <c r="F128" s="67">
        <v>44777</v>
      </c>
      <c r="G128" s="17" t="s">
        <v>477</v>
      </c>
      <c r="H128" s="66">
        <v>39800</v>
      </c>
      <c r="I128" s="17" t="s">
        <v>423</v>
      </c>
      <c r="J128" s="17" t="s">
        <v>423</v>
      </c>
      <c r="K128" s="17" t="s">
        <v>424</v>
      </c>
      <c r="L128" s="17" t="s">
        <v>405</v>
      </c>
      <c r="M128" s="17" t="s">
        <v>405</v>
      </c>
      <c r="N128" s="17" t="s">
        <v>416</v>
      </c>
      <c r="O128" s="17"/>
      <c r="P128" s="17">
        <v>30001263</v>
      </c>
      <c r="Q128" s="17"/>
      <c r="R128" s="1" t="e">
        <f t="shared" ca="1" si="2"/>
        <v>#REF!</v>
      </c>
      <c r="S128" t="e">
        <f t="shared" ca="1" si="3"/>
        <v>#REF!</v>
      </c>
    </row>
    <row r="129" spans="1:19" x14ac:dyDescent="0.25">
      <c r="A129" s="17">
        <v>43</v>
      </c>
      <c r="B129" s="17" t="s">
        <v>478</v>
      </c>
      <c r="C129" s="17">
        <v>30021209</v>
      </c>
      <c r="D129" s="17" t="s">
        <v>479</v>
      </c>
      <c r="E129" s="17" t="s">
        <v>480</v>
      </c>
      <c r="F129" s="67">
        <v>44774</v>
      </c>
      <c r="G129" s="17">
        <v>735075</v>
      </c>
      <c r="H129" s="66">
        <v>2625000</v>
      </c>
      <c r="I129" s="17" t="s">
        <v>423</v>
      </c>
      <c r="J129" s="17" t="s">
        <v>423</v>
      </c>
      <c r="K129" s="17" t="s">
        <v>424</v>
      </c>
      <c r="L129" s="17" t="s">
        <v>405</v>
      </c>
      <c r="M129" s="17" t="s">
        <v>405</v>
      </c>
      <c r="N129" s="17" t="s">
        <v>416</v>
      </c>
      <c r="O129" s="17"/>
      <c r="P129" s="17">
        <v>30001263</v>
      </c>
      <c r="Q129" s="17"/>
      <c r="R129" s="1" t="e">
        <f t="shared" ca="1" si="2"/>
        <v>#REF!</v>
      </c>
      <c r="S129" t="e">
        <f t="shared" ca="1" si="3"/>
        <v>#REF!</v>
      </c>
    </row>
    <row r="130" spans="1:19" x14ac:dyDescent="0.25">
      <c r="A130" s="17">
        <v>83</v>
      </c>
      <c r="B130" s="17" t="s">
        <v>475</v>
      </c>
      <c r="C130" s="17">
        <v>30021221</v>
      </c>
      <c r="D130" s="17" t="s">
        <v>481</v>
      </c>
      <c r="E130" s="17" t="s">
        <v>482</v>
      </c>
      <c r="F130" s="67">
        <v>44776</v>
      </c>
      <c r="G130" s="17">
        <v>756037</v>
      </c>
      <c r="H130" s="66">
        <v>30000</v>
      </c>
      <c r="I130" s="17" t="s">
        <v>423</v>
      </c>
      <c r="J130" s="17" t="s">
        <v>423</v>
      </c>
      <c r="K130" s="17" t="s">
        <v>424</v>
      </c>
      <c r="L130" s="17" t="s">
        <v>405</v>
      </c>
      <c r="M130" s="17" t="s">
        <v>405</v>
      </c>
      <c r="N130" s="17" t="s">
        <v>416</v>
      </c>
      <c r="O130" s="17"/>
      <c r="P130" s="17">
        <v>30001200</v>
      </c>
      <c r="Q130" s="17"/>
      <c r="R130" s="1" t="e">
        <f t="shared" ca="1" si="2"/>
        <v>#REF!</v>
      </c>
      <c r="S130" t="e">
        <f t="shared" ca="1" si="3"/>
        <v>#REF!</v>
      </c>
    </row>
    <row r="131" spans="1:19" x14ac:dyDescent="0.25">
      <c r="A131" s="17">
        <v>199</v>
      </c>
      <c r="B131" s="17" t="s">
        <v>400</v>
      </c>
      <c r="C131" s="17">
        <v>30021224</v>
      </c>
      <c r="D131" s="17" t="s">
        <v>483</v>
      </c>
      <c r="E131" s="17" t="s">
        <v>484</v>
      </c>
      <c r="F131" s="67">
        <v>44779</v>
      </c>
      <c r="G131" s="17">
        <v>730046</v>
      </c>
      <c r="H131" s="65">
        <v>18000</v>
      </c>
      <c r="I131" s="17" t="s">
        <v>403</v>
      </c>
      <c r="J131" s="17" t="s">
        <v>403</v>
      </c>
      <c r="K131" s="17" t="s">
        <v>409</v>
      </c>
      <c r="L131" s="17" t="s">
        <v>405</v>
      </c>
      <c r="M131" s="17" t="s">
        <v>405</v>
      </c>
      <c r="N131" s="17">
        <v>30001286</v>
      </c>
      <c r="O131" s="17"/>
      <c r="P131" s="17">
        <v>30001200</v>
      </c>
      <c r="Q131" s="17"/>
      <c r="R131" s="1" t="e">
        <f t="shared" ca="1" si="2"/>
        <v>#REF!</v>
      </c>
      <c r="S131" t="e">
        <f t="shared" ca="1" si="3"/>
        <v>#REF!</v>
      </c>
    </row>
    <row r="132" spans="1:19" x14ac:dyDescent="0.25">
      <c r="A132" s="17">
        <v>199</v>
      </c>
      <c r="B132" s="17" t="s">
        <v>400</v>
      </c>
      <c r="C132" s="17">
        <v>30021225</v>
      </c>
      <c r="D132" s="17" t="s">
        <v>483</v>
      </c>
      <c r="E132" s="17" t="s">
        <v>484</v>
      </c>
      <c r="F132" s="67">
        <v>44779</v>
      </c>
      <c r="G132" s="17">
        <v>730046</v>
      </c>
      <c r="H132" s="65">
        <v>18000</v>
      </c>
      <c r="I132" s="17" t="s">
        <v>403</v>
      </c>
      <c r="J132" s="17" t="s">
        <v>403</v>
      </c>
      <c r="K132" s="17" t="s">
        <v>409</v>
      </c>
      <c r="L132" s="17" t="s">
        <v>405</v>
      </c>
      <c r="M132" s="17" t="s">
        <v>405</v>
      </c>
      <c r="N132" s="17">
        <v>30001286</v>
      </c>
      <c r="O132" s="17"/>
      <c r="P132" s="17">
        <v>30001233</v>
      </c>
      <c r="Q132" s="17"/>
      <c r="R132" s="1" t="e">
        <f t="shared" ca="1" si="2"/>
        <v>#REF!</v>
      </c>
      <c r="S132" t="e">
        <f t="shared" ca="1" si="3"/>
        <v>#REF!</v>
      </c>
    </row>
    <row r="133" spans="1:19" x14ac:dyDescent="0.25">
      <c r="A133" s="17">
        <v>43</v>
      </c>
      <c r="B133" s="17" t="s">
        <v>478</v>
      </c>
      <c r="C133" s="17">
        <v>30021258</v>
      </c>
      <c r="D133" s="17" t="s">
        <v>485</v>
      </c>
      <c r="E133" s="17" t="s">
        <v>486</v>
      </c>
      <c r="F133" s="67">
        <v>44775</v>
      </c>
      <c r="G133" s="17">
        <v>756050</v>
      </c>
      <c r="H133" s="66">
        <v>2772000</v>
      </c>
      <c r="I133" s="17" t="s">
        <v>423</v>
      </c>
      <c r="J133" s="17" t="s">
        <v>423</v>
      </c>
      <c r="K133" s="17" t="s">
        <v>417</v>
      </c>
      <c r="L133" s="17" t="s">
        <v>405</v>
      </c>
      <c r="M133" s="17" t="s">
        <v>405</v>
      </c>
      <c r="N133" s="17" t="s">
        <v>416</v>
      </c>
      <c r="O133" s="17"/>
      <c r="P133" s="17">
        <v>30001233</v>
      </c>
      <c r="Q133" s="17"/>
      <c r="R133" s="1" t="e">
        <f t="shared" ref="R133:R196" ca="1" si="4">IF(Q133="RM","RM",IF(_xlfn.IFNA(VLOOKUP($E133,INDIRECT("'"&amp;$B$1&amp;"'!"&amp;"$A$101:$B$247"),2,FALSE),"")="",IF(M133="AVG","AVG","Not scheduled"),_xlfn.IFNA(VLOOKUP($E133,INDIRECT("'"&amp;$B$1&amp;"'!"&amp;"$A$101:$B$247"),2,FALSE),"")))</f>
        <v>#REF!</v>
      </c>
      <c r="S133" t="e">
        <f t="shared" ref="S133:S196" ca="1" si="5">IF(R133=H133,"On Time",IF(R133="AVG","AVG",IF(R133="Not scheduled", "Not scheduled",IF(ISTEXT(R133)=TRUE,"",IF(R133&gt;H133,"Late","Early")))))</f>
        <v>#REF!</v>
      </c>
    </row>
    <row r="134" spans="1:19" x14ac:dyDescent="0.25">
      <c r="A134" s="17">
        <v>342</v>
      </c>
      <c r="B134" s="17" t="s">
        <v>413</v>
      </c>
      <c r="C134" s="17">
        <v>30021244</v>
      </c>
      <c r="D134" s="17" t="s">
        <v>487</v>
      </c>
      <c r="E134" s="17" t="s">
        <v>445</v>
      </c>
      <c r="F134" s="67">
        <v>44778</v>
      </c>
      <c r="G134" s="17" t="s">
        <v>488</v>
      </c>
      <c r="H134" s="65">
        <v>17600</v>
      </c>
      <c r="I134" s="17" t="s">
        <v>403</v>
      </c>
      <c r="J134" s="17" t="s">
        <v>403</v>
      </c>
      <c r="K134" s="17" t="s">
        <v>409</v>
      </c>
      <c r="L134" s="17" t="s">
        <v>405</v>
      </c>
      <c r="M134" s="17" t="s">
        <v>405</v>
      </c>
      <c r="N134" s="17">
        <v>30001209</v>
      </c>
      <c r="O134" s="17"/>
      <c r="P134" s="17">
        <v>30001233</v>
      </c>
      <c r="Q134" s="17"/>
      <c r="R134" s="1" t="e">
        <f t="shared" ca="1" si="4"/>
        <v>#REF!</v>
      </c>
      <c r="S134" t="e">
        <f t="shared" ca="1" si="5"/>
        <v>#REF!</v>
      </c>
    </row>
    <row r="135" spans="1:19" x14ac:dyDescent="0.25">
      <c r="A135" s="17">
        <v>216</v>
      </c>
      <c r="B135" s="17" t="s">
        <v>489</v>
      </c>
      <c r="C135" s="17">
        <v>30021268</v>
      </c>
      <c r="D135" s="17" t="s">
        <v>490</v>
      </c>
      <c r="E135" s="17" t="s">
        <v>491</v>
      </c>
      <c r="F135" s="67">
        <v>44774</v>
      </c>
      <c r="G135" s="17">
        <v>752382</v>
      </c>
      <c r="H135" s="65">
        <v>10000</v>
      </c>
      <c r="I135" s="17" t="s">
        <v>492</v>
      </c>
      <c r="J135" s="17" t="s">
        <v>492</v>
      </c>
      <c r="K135" s="17" t="s">
        <v>424</v>
      </c>
      <c r="L135" s="17" t="s">
        <v>405</v>
      </c>
      <c r="M135" s="17" t="s">
        <v>405</v>
      </c>
      <c r="N135" s="17">
        <v>30001137</v>
      </c>
      <c r="O135" s="17" t="s">
        <v>493</v>
      </c>
      <c r="P135" s="17">
        <v>30001233</v>
      </c>
      <c r="Q135" s="17"/>
      <c r="R135" s="1" t="e">
        <f t="shared" ca="1" si="4"/>
        <v>#REF!</v>
      </c>
      <c r="S135" t="e">
        <f t="shared" ca="1" si="5"/>
        <v>#REF!</v>
      </c>
    </row>
    <row r="136" spans="1:19" x14ac:dyDescent="0.25">
      <c r="A136" s="17">
        <v>281</v>
      </c>
      <c r="B136" s="17" t="s">
        <v>494</v>
      </c>
      <c r="C136" s="17">
        <v>30021271</v>
      </c>
      <c r="D136" s="17" t="s">
        <v>495</v>
      </c>
      <c r="E136" s="17" t="s">
        <v>496</v>
      </c>
      <c r="F136" s="67">
        <v>44776</v>
      </c>
      <c r="G136" s="17">
        <v>758023</v>
      </c>
      <c r="H136" s="17">
        <v>9.5</v>
      </c>
      <c r="I136" s="17" t="s">
        <v>497</v>
      </c>
      <c r="J136" s="17" t="s">
        <v>497</v>
      </c>
      <c r="K136" s="17" t="s">
        <v>424</v>
      </c>
      <c r="L136" s="17" t="s">
        <v>405</v>
      </c>
      <c r="M136" s="17" t="s">
        <v>405</v>
      </c>
      <c r="N136" s="17" t="s">
        <v>416</v>
      </c>
      <c r="O136" s="17"/>
      <c r="P136" s="17">
        <v>30001233</v>
      </c>
      <c r="Q136" s="17"/>
      <c r="R136" s="1" t="e">
        <f t="shared" ca="1" si="4"/>
        <v>#REF!</v>
      </c>
      <c r="S136" t="e">
        <f t="shared" ca="1" si="5"/>
        <v>#REF!</v>
      </c>
    </row>
    <row r="137" spans="1:19" x14ac:dyDescent="0.25">
      <c r="A137" s="17">
        <v>281</v>
      </c>
      <c r="B137" s="17" t="s">
        <v>494</v>
      </c>
      <c r="C137" s="17">
        <v>30021274</v>
      </c>
      <c r="D137" s="17" t="s">
        <v>498</v>
      </c>
      <c r="E137" s="17" t="s">
        <v>499</v>
      </c>
      <c r="F137" s="67">
        <v>44776</v>
      </c>
      <c r="G137" s="17">
        <v>758024</v>
      </c>
      <c r="H137" s="17">
        <v>34.200000000000003</v>
      </c>
      <c r="I137" s="17" t="s">
        <v>497</v>
      </c>
      <c r="J137" s="17" t="s">
        <v>497</v>
      </c>
      <c r="K137" s="17" t="s">
        <v>424</v>
      </c>
      <c r="L137" s="17" t="s">
        <v>405</v>
      </c>
      <c r="M137" s="17" t="s">
        <v>405</v>
      </c>
      <c r="N137" s="17" t="s">
        <v>416</v>
      </c>
      <c r="O137" s="17"/>
      <c r="P137" s="17">
        <v>30001233</v>
      </c>
      <c r="Q137" s="17"/>
      <c r="R137" s="1" t="e">
        <f t="shared" ca="1" si="4"/>
        <v>#REF!</v>
      </c>
      <c r="S137" t="e">
        <f t="shared" ca="1" si="5"/>
        <v>#REF!</v>
      </c>
    </row>
    <row r="138" spans="1:19" x14ac:dyDescent="0.25">
      <c r="A138" s="17">
        <v>48</v>
      </c>
      <c r="B138" s="17" t="s">
        <v>420</v>
      </c>
      <c r="C138" s="17">
        <v>30021324</v>
      </c>
      <c r="D138" s="17" t="s">
        <v>473</v>
      </c>
      <c r="E138" s="17">
        <v>754418</v>
      </c>
      <c r="F138" s="67">
        <v>44778</v>
      </c>
      <c r="G138" s="17">
        <v>754409</v>
      </c>
      <c r="H138" s="66">
        <v>7200</v>
      </c>
      <c r="I138" s="17" t="s">
        <v>423</v>
      </c>
      <c r="J138" s="17" t="s">
        <v>423</v>
      </c>
      <c r="K138" s="17" t="s">
        <v>424</v>
      </c>
      <c r="L138" s="17" t="s">
        <v>405</v>
      </c>
      <c r="M138" s="17" t="s">
        <v>405</v>
      </c>
      <c r="N138" s="17">
        <v>30001208</v>
      </c>
      <c r="O138" s="17"/>
      <c r="P138" s="17">
        <v>30001103</v>
      </c>
      <c r="Q138" s="17"/>
      <c r="R138" s="1" t="e">
        <f t="shared" ca="1" si="4"/>
        <v>#REF!</v>
      </c>
      <c r="S138" t="e">
        <f t="shared" ca="1" si="5"/>
        <v>#REF!</v>
      </c>
    </row>
    <row r="139" spans="1:19" x14ac:dyDescent="0.25">
      <c r="A139" s="17">
        <v>48</v>
      </c>
      <c r="B139" s="17" t="s">
        <v>420</v>
      </c>
      <c r="C139" s="17">
        <v>30021324</v>
      </c>
      <c r="D139" s="17" t="s">
        <v>500</v>
      </c>
      <c r="E139" s="17">
        <v>754418</v>
      </c>
      <c r="F139" s="67">
        <v>44778</v>
      </c>
      <c r="G139" s="17">
        <v>754418</v>
      </c>
      <c r="H139" s="66">
        <v>57008</v>
      </c>
      <c r="I139" s="17" t="s">
        <v>423</v>
      </c>
      <c r="J139" s="17" t="s">
        <v>423</v>
      </c>
      <c r="K139" s="17" t="s">
        <v>424</v>
      </c>
      <c r="L139" s="17" t="s">
        <v>405</v>
      </c>
      <c r="M139" s="17" t="s">
        <v>405</v>
      </c>
      <c r="N139" s="17">
        <v>30001161</v>
      </c>
      <c r="O139" s="17"/>
      <c r="P139" s="17">
        <v>30001210</v>
      </c>
      <c r="Q139" s="17"/>
      <c r="R139" s="1" t="e">
        <f t="shared" ca="1" si="4"/>
        <v>#REF!</v>
      </c>
      <c r="S139" t="e">
        <f t="shared" ca="1" si="5"/>
        <v>#REF!</v>
      </c>
    </row>
    <row r="140" spans="1:19" x14ac:dyDescent="0.25">
      <c r="A140" s="17">
        <v>48</v>
      </c>
      <c r="B140" s="17" t="s">
        <v>420</v>
      </c>
      <c r="C140" s="17">
        <v>30021325</v>
      </c>
      <c r="D140" s="17" t="s">
        <v>473</v>
      </c>
      <c r="E140" s="17">
        <v>754409</v>
      </c>
      <c r="F140" s="67">
        <v>44779</v>
      </c>
      <c r="G140" s="17">
        <v>754409</v>
      </c>
      <c r="H140" s="66">
        <v>67200</v>
      </c>
      <c r="I140" s="17" t="s">
        <v>423</v>
      </c>
      <c r="J140" s="17" t="s">
        <v>423</v>
      </c>
      <c r="K140" s="17" t="s">
        <v>424</v>
      </c>
      <c r="L140" s="17" t="s">
        <v>405</v>
      </c>
      <c r="M140" s="17" t="s">
        <v>405</v>
      </c>
      <c r="N140" s="17">
        <v>30001208</v>
      </c>
      <c r="O140" s="17"/>
      <c r="P140" s="17" t="s">
        <v>416</v>
      </c>
      <c r="Q140" s="17"/>
      <c r="R140" s="1" t="e">
        <f t="shared" ca="1" si="4"/>
        <v>#REF!</v>
      </c>
      <c r="S140" t="e">
        <f t="shared" ca="1" si="5"/>
        <v>#REF!</v>
      </c>
    </row>
    <row r="141" spans="1:19" x14ac:dyDescent="0.25">
      <c r="A141" s="17">
        <v>83</v>
      </c>
      <c r="B141" s="17" t="s">
        <v>475</v>
      </c>
      <c r="C141" s="17">
        <v>30021354</v>
      </c>
      <c r="D141" s="17" t="s">
        <v>501</v>
      </c>
      <c r="E141" s="17" t="s">
        <v>502</v>
      </c>
      <c r="F141" s="67">
        <v>44774</v>
      </c>
      <c r="G141" s="17" t="s">
        <v>502</v>
      </c>
      <c r="H141" s="66">
        <v>23760</v>
      </c>
      <c r="I141" s="17" t="s">
        <v>423</v>
      </c>
      <c r="J141" s="17" t="s">
        <v>423</v>
      </c>
      <c r="K141" s="17" t="s">
        <v>417</v>
      </c>
      <c r="L141" s="17" t="s">
        <v>405</v>
      </c>
      <c r="M141" s="17" t="s">
        <v>405</v>
      </c>
      <c r="N141" s="17" t="s">
        <v>416</v>
      </c>
      <c r="O141" s="17"/>
      <c r="P141" s="17">
        <v>30001240</v>
      </c>
      <c r="Q141" s="17"/>
      <c r="R141" s="1" t="e">
        <f t="shared" ca="1" si="4"/>
        <v>#REF!</v>
      </c>
      <c r="S141" t="e">
        <f t="shared" ca="1" si="5"/>
        <v>#REF!</v>
      </c>
    </row>
    <row r="142" spans="1:19" x14ac:dyDescent="0.25">
      <c r="A142" s="17">
        <v>83</v>
      </c>
      <c r="B142" s="17" t="s">
        <v>475</v>
      </c>
      <c r="C142" s="17">
        <v>30021355</v>
      </c>
      <c r="D142" s="17" t="s">
        <v>501</v>
      </c>
      <c r="E142" s="17" t="s">
        <v>502</v>
      </c>
      <c r="F142" s="67">
        <v>44776</v>
      </c>
      <c r="G142" s="17" t="s">
        <v>502</v>
      </c>
      <c r="H142" s="66">
        <v>23760</v>
      </c>
      <c r="I142" s="17" t="s">
        <v>423</v>
      </c>
      <c r="J142" s="17" t="s">
        <v>423</v>
      </c>
      <c r="K142" s="17" t="s">
        <v>424</v>
      </c>
      <c r="L142" s="17" t="s">
        <v>405</v>
      </c>
      <c r="M142" s="17" t="s">
        <v>405</v>
      </c>
      <c r="N142" s="17" t="s">
        <v>416</v>
      </c>
      <c r="O142" s="17"/>
      <c r="P142" s="17">
        <v>30001240</v>
      </c>
      <c r="Q142" s="17"/>
      <c r="R142" s="1" t="e">
        <f t="shared" ca="1" si="4"/>
        <v>#REF!</v>
      </c>
      <c r="S142" t="e">
        <f t="shared" ca="1" si="5"/>
        <v>#REF!</v>
      </c>
    </row>
    <row r="143" spans="1:19" x14ac:dyDescent="0.25">
      <c r="A143" s="17">
        <v>83</v>
      </c>
      <c r="B143" s="17" t="s">
        <v>475</v>
      </c>
      <c r="C143" s="17">
        <v>30021359</v>
      </c>
      <c r="D143" s="17" t="s">
        <v>481</v>
      </c>
      <c r="E143" s="17" t="s">
        <v>482</v>
      </c>
      <c r="F143" s="67">
        <v>44778</v>
      </c>
      <c r="G143" s="17">
        <v>756037</v>
      </c>
      <c r="H143" s="66">
        <v>30000</v>
      </c>
      <c r="I143" s="17" t="s">
        <v>423</v>
      </c>
      <c r="J143" s="17" t="s">
        <v>423</v>
      </c>
      <c r="K143" s="17" t="s">
        <v>424</v>
      </c>
      <c r="L143" s="17" t="s">
        <v>405</v>
      </c>
      <c r="M143" s="17" t="s">
        <v>405</v>
      </c>
      <c r="N143" s="17" t="s">
        <v>416</v>
      </c>
      <c r="O143" s="17"/>
      <c r="P143" s="17">
        <v>30001240</v>
      </c>
      <c r="Q143" s="17"/>
      <c r="R143" s="1" t="e">
        <f t="shared" ca="1" si="4"/>
        <v>#REF!</v>
      </c>
      <c r="S143" t="e">
        <f t="shared" ca="1" si="5"/>
        <v>#REF!</v>
      </c>
    </row>
    <row r="144" spans="1:19" x14ac:dyDescent="0.25">
      <c r="A144" s="17">
        <v>83</v>
      </c>
      <c r="B144" s="17" t="s">
        <v>475</v>
      </c>
      <c r="C144" s="17">
        <v>30021364</v>
      </c>
      <c r="D144" s="17" t="s">
        <v>503</v>
      </c>
      <c r="E144" s="17" t="s">
        <v>504</v>
      </c>
      <c r="F144" s="67">
        <v>44776</v>
      </c>
      <c r="G144" s="17">
        <v>756070</v>
      </c>
      <c r="H144" s="66">
        <v>30000</v>
      </c>
      <c r="I144" s="17" t="s">
        <v>423</v>
      </c>
      <c r="J144" s="17" t="s">
        <v>423</v>
      </c>
      <c r="K144" s="17" t="s">
        <v>417</v>
      </c>
      <c r="L144" s="17" t="s">
        <v>405</v>
      </c>
      <c r="M144" s="17" t="s">
        <v>405</v>
      </c>
      <c r="N144" s="17" t="s">
        <v>416</v>
      </c>
      <c r="O144" s="17"/>
      <c r="P144" s="17" t="s">
        <v>416</v>
      </c>
      <c r="Q144" s="17"/>
      <c r="R144" s="1" t="e">
        <f t="shared" ca="1" si="4"/>
        <v>#REF!</v>
      </c>
      <c r="S144" t="e">
        <f t="shared" ca="1" si="5"/>
        <v>#REF!</v>
      </c>
    </row>
    <row r="145" spans="1:19" x14ac:dyDescent="0.25">
      <c r="A145" s="17">
        <v>173</v>
      </c>
      <c r="B145" s="17" t="s">
        <v>505</v>
      </c>
      <c r="C145" s="17">
        <v>30021393</v>
      </c>
      <c r="D145" s="17" t="s">
        <v>483</v>
      </c>
      <c r="E145" s="17" t="s">
        <v>506</v>
      </c>
      <c r="F145" s="67">
        <v>44776</v>
      </c>
      <c r="G145" s="17">
        <v>730046</v>
      </c>
      <c r="H145" s="65">
        <v>18000</v>
      </c>
      <c r="I145" s="17" t="s">
        <v>403</v>
      </c>
      <c r="J145" s="17" t="s">
        <v>403</v>
      </c>
      <c r="K145" s="17" t="s">
        <v>409</v>
      </c>
      <c r="L145" s="17" t="s">
        <v>405</v>
      </c>
      <c r="M145" s="17" t="s">
        <v>405</v>
      </c>
      <c r="N145" s="17">
        <v>30001241</v>
      </c>
      <c r="O145" s="17"/>
      <c r="P145" s="17" t="s">
        <v>416</v>
      </c>
      <c r="Q145" s="17"/>
      <c r="R145" s="1" t="e">
        <f t="shared" ca="1" si="4"/>
        <v>#REF!</v>
      </c>
      <c r="S145" t="e">
        <f t="shared" ca="1" si="5"/>
        <v>#REF!</v>
      </c>
    </row>
    <row r="146" spans="1:19" x14ac:dyDescent="0.25">
      <c r="A146" s="17">
        <v>173</v>
      </c>
      <c r="B146" s="17" t="s">
        <v>505</v>
      </c>
      <c r="C146" s="17">
        <v>30021394</v>
      </c>
      <c r="D146" s="17" t="s">
        <v>483</v>
      </c>
      <c r="E146" s="17" t="s">
        <v>506</v>
      </c>
      <c r="F146" s="67">
        <v>44777</v>
      </c>
      <c r="G146" s="17">
        <v>730046</v>
      </c>
      <c r="H146" s="65">
        <v>18000</v>
      </c>
      <c r="I146" s="17" t="s">
        <v>403</v>
      </c>
      <c r="J146" s="17" t="s">
        <v>403</v>
      </c>
      <c r="K146" s="17" t="s">
        <v>409</v>
      </c>
      <c r="L146" s="17" t="s">
        <v>405</v>
      </c>
      <c r="M146" s="17" t="s">
        <v>405</v>
      </c>
      <c r="N146" s="17">
        <v>30001241</v>
      </c>
      <c r="O146" s="17"/>
      <c r="P146" s="17" t="s">
        <v>416</v>
      </c>
      <c r="Q146" s="17"/>
      <c r="R146" s="1" t="e">
        <f t="shared" ca="1" si="4"/>
        <v>#REF!</v>
      </c>
      <c r="S146" t="e">
        <f t="shared" ca="1" si="5"/>
        <v>#REF!</v>
      </c>
    </row>
    <row r="147" spans="1:19" x14ac:dyDescent="0.25">
      <c r="A147" s="17">
        <v>173</v>
      </c>
      <c r="B147" s="17" t="s">
        <v>505</v>
      </c>
      <c r="C147" s="17">
        <v>30021397</v>
      </c>
      <c r="D147" s="17" t="s">
        <v>507</v>
      </c>
      <c r="E147" s="17" t="s">
        <v>508</v>
      </c>
      <c r="F147" s="67">
        <v>44776</v>
      </c>
      <c r="G147" s="17">
        <v>730041</v>
      </c>
      <c r="H147" s="65">
        <v>18000</v>
      </c>
      <c r="I147" s="17" t="s">
        <v>403</v>
      </c>
      <c r="J147" s="17" t="s">
        <v>403</v>
      </c>
      <c r="K147" s="17" t="s">
        <v>409</v>
      </c>
      <c r="L147" s="17" t="s">
        <v>405</v>
      </c>
      <c r="M147" s="17" t="s">
        <v>405</v>
      </c>
      <c r="N147" s="17">
        <v>30001240</v>
      </c>
      <c r="O147" s="17"/>
      <c r="P147" s="17" t="s">
        <v>416</v>
      </c>
      <c r="Q147" s="17"/>
      <c r="R147" s="1" t="e">
        <f t="shared" ca="1" si="4"/>
        <v>#REF!</v>
      </c>
      <c r="S147" t="e">
        <f t="shared" ca="1" si="5"/>
        <v>#REF!</v>
      </c>
    </row>
    <row r="148" spans="1:19" x14ac:dyDescent="0.25">
      <c r="A148" s="17">
        <v>173</v>
      </c>
      <c r="B148" s="17" t="s">
        <v>505</v>
      </c>
      <c r="C148" s="17">
        <v>30021398</v>
      </c>
      <c r="D148" s="17" t="s">
        <v>507</v>
      </c>
      <c r="E148" s="17" t="s">
        <v>508</v>
      </c>
      <c r="F148" s="67">
        <v>44777</v>
      </c>
      <c r="G148" s="17">
        <v>730041</v>
      </c>
      <c r="H148" s="65">
        <v>18000</v>
      </c>
      <c r="I148" s="17" t="s">
        <v>403</v>
      </c>
      <c r="J148" s="17" t="s">
        <v>403</v>
      </c>
      <c r="K148" s="17" t="s">
        <v>409</v>
      </c>
      <c r="L148" s="17" t="s">
        <v>405</v>
      </c>
      <c r="M148" s="17" t="s">
        <v>405</v>
      </c>
      <c r="N148" s="17">
        <v>30001240</v>
      </c>
      <c r="O148" s="17"/>
      <c r="P148" s="17" t="s">
        <v>416</v>
      </c>
      <c r="Q148" s="17"/>
      <c r="R148" s="1" t="e">
        <f t="shared" ca="1" si="4"/>
        <v>#REF!</v>
      </c>
      <c r="S148" t="e">
        <f t="shared" ca="1" si="5"/>
        <v>#REF!</v>
      </c>
    </row>
    <row r="149" spans="1:19" x14ac:dyDescent="0.25">
      <c r="A149" s="17">
        <v>173</v>
      </c>
      <c r="B149" s="17" t="s">
        <v>505</v>
      </c>
      <c r="C149" s="17">
        <v>30021399</v>
      </c>
      <c r="D149" s="17" t="s">
        <v>507</v>
      </c>
      <c r="E149" s="17" t="s">
        <v>508</v>
      </c>
      <c r="F149" s="67">
        <v>44778</v>
      </c>
      <c r="G149" s="17">
        <v>730041</v>
      </c>
      <c r="H149" s="65">
        <v>18000</v>
      </c>
      <c r="I149" s="17" t="s">
        <v>403</v>
      </c>
      <c r="J149" s="17" t="s">
        <v>403</v>
      </c>
      <c r="K149" s="17" t="s">
        <v>409</v>
      </c>
      <c r="L149" s="17" t="s">
        <v>405</v>
      </c>
      <c r="M149" s="17" t="s">
        <v>405</v>
      </c>
      <c r="N149" s="17">
        <v>30001240</v>
      </c>
      <c r="O149" s="17"/>
      <c r="P149" s="17" t="s">
        <v>416</v>
      </c>
      <c r="Q149" s="17"/>
      <c r="R149" s="1" t="e">
        <f t="shared" ca="1" si="4"/>
        <v>#REF!</v>
      </c>
      <c r="S149" t="e">
        <f t="shared" ca="1" si="5"/>
        <v>#REF!</v>
      </c>
    </row>
    <row r="150" spans="1:19" x14ac:dyDescent="0.25">
      <c r="A150" s="17">
        <v>173</v>
      </c>
      <c r="B150" s="17" t="s">
        <v>505</v>
      </c>
      <c r="C150" s="17">
        <v>30021400</v>
      </c>
      <c r="D150" s="17" t="s">
        <v>507</v>
      </c>
      <c r="E150" s="17" t="s">
        <v>508</v>
      </c>
      <c r="F150" s="67">
        <v>44778</v>
      </c>
      <c r="G150" s="17">
        <v>730041</v>
      </c>
      <c r="H150" s="65">
        <v>18000</v>
      </c>
      <c r="I150" s="17" t="s">
        <v>403</v>
      </c>
      <c r="J150" s="17" t="s">
        <v>403</v>
      </c>
      <c r="K150" s="17" t="s">
        <v>409</v>
      </c>
      <c r="L150" s="17" t="s">
        <v>405</v>
      </c>
      <c r="M150" s="17" t="s">
        <v>405</v>
      </c>
      <c r="N150" s="17">
        <v>30001240</v>
      </c>
      <c r="O150" s="17"/>
      <c r="P150" s="17">
        <v>30001282</v>
      </c>
      <c r="Q150" s="17"/>
      <c r="R150" s="1" t="e">
        <f t="shared" ca="1" si="4"/>
        <v>#REF!</v>
      </c>
      <c r="S150" t="e">
        <f t="shared" ca="1" si="5"/>
        <v>#REF!</v>
      </c>
    </row>
    <row r="151" spans="1:19" x14ac:dyDescent="0.25">
      <c r="A151" s="17">
        <v>216</v>
      </c>
      <c r="B151" s="17" t="s">
        <v>489</v>
      </c>
      <c r="C151" s="17">
        <v>30021406</v>
      </c>
      <c r="D151" s="17" t="s">
        <v>509</v>
      </c>
      <c r="E151" s="17" t="s">
        <v>510</v>
      </c>
      <c r="F151" s="67">
        <v>44777</v>
      </c>
      <c r="G151" s="17">
        <v>752311</v>
      </c>
      <c r="H151" s="65">
        <v>8272</v>
      </c>
      <c r="I151" s="17" t="s">
        <v>492</v>
      </c>
      <c r="J151" s="17" t="s">
        <v>492</v>
      </c>
      <c r="K151" s="17" t="s">
        <v>424</v>
      </c>
      <c r="L151" s="17" t="s">
        <v>405</v>
      </c>
      <c r="M151" s="17" t="s">
        <v>405</v>
      </c>
      <c r="N151" s="17">
        <v>30001188</v>
      </c>
      <c r="O151" s="17"/>
      <c r="P151" s="17">
        <v>30001282</v>
      </c>
      <c r="Q151" s="17"/>
      <c r="R151" s="1" t="e">
        <f t="shared" ca="1" si="4"/>
        <v>#REF!</v>
      </c>
      <c r="S151" t="e">
        <f t="shared" ca="1" si="5"/>
        <v>#REF!</v>
      </c>
    </row>
    <row r="152" spans="1:19" x14ac:dyDescent="0.25">
      <c r="A152" s="17">
        <v>216</v>
      </c>
      <c r="B152" s="17" t="s">
        <v>489</v>
      </c>
      <c r="C152" s="17">
        <v>30021406</v>
      </c>
      <c r="D152" s="17" t="s">
        <v>511</v>
      </c>
      <c r="E152" s="17" t="s">
        <v>510</v>
      </c>
      <c r="F152" s="67">
        <v>44777</v>
      </c>
      <c r="G152" s="17">
        <v>752321</v>
      </c>
      <c r="H152" s="65">
        <v>8272</v>
      </c>
      <c r="I152" s="17" t="s">
        <v>492</v>
      </c>
      <c r="J152" s="17" t="s">
        <v>492</v>
      </c>
      <c r="K152" s="17" t="s">
        <v>424</v>
      </c>
      <c r="L152" s="17" t="s">
        <v>405</v>
      </c>
      <c r="M152" s="17" t="s">
        <v>405</v>
      </c>
      <c r="N152" s="17">
        <v>30001260</v>
      </c>
      <c r="O152" s="17"/>
      <c r="P152" s="17">
        <v>30001161</v>
      </c>
      <c r="Q152" s="17"/>
      <c r="R152" s="1" t="e">
        <f t="shared" ca="1" si="4"/>
        <v>#REF!</v>
      </c>
      <c r="S152" t="e">
        <f t="shared" ca="1" si="5"/>
        <v>#REF!</v>
      </c>
    </row>
    <row r="153" spans="1:19" x14ac:dyDescent="0.25">
      <c r="A153" s="17">
        <v>216</v>
      </c>
      <c r="B153" s="17" t="s">
        <v>489</v>
      </c>
      <c r="C153" s="17">
        <v>30021406</v>
      </c>
      <c r="D153" s="17" t="s">
        <v>512</v>
      </c>
      <c r="E153" s="17" t="s">
        <v>510</v>
      </c>
      <c r="F153" s="67">
        <v>44777</v>
      </c>
      <c r="G153" s="17">
        <v>752287</v>
      </c>
      <c r="H153" s="65">
        <v>12408</v>
      </c>
      <c r="I153" s="17" t="s">
        <v>492</v>
      </c>
      <c r="J153" s="17" t="s">
        <v>492</v>
      </c>
      <c r="K153" s="17" t="s">
        <v>424</v>
      </c>
      <c r="L153" s="17" t="s">
        <v>405</v>
      </c>
      <c r="M153" s="17" t="s">
        <v>405</v>
      </c>
      <c r="N153" s="17">
        <v>30001247</v>
      </c>
      <c r="O153" s="17"/>
      <c r="P153" s="17">
        <v>30001161</v>
      </c>
      <c r="Q153" s="17"/>
      <c r="R153" s="1" t="e">
        <f t="shared" ca="1" si="4"/>
        <v>#REF!</v>
      </c>
      <c r="S153" t="e">
        <f t="shared" ca="1" si="5"/>
        <v>#REF!</v>
      </c>
    </row>
    <row r="154" spans="1:19" x14ac:dyDescent="0.25">
      <c r="A154" s="17">
        <v>216</v>
      </c>
      <c r="B154" s="17" t="s">
        <v>489</v>
      </c>
      <c r="C154" s="17">
        <v>30021406</v>
      </c>
      <c r="D154" s="17" t="s">
        <v>513</v>
      </c>
      <c r="E154" s="17" t="s">
        <v>510</v>
      </c>
      <c r="F154" s="67">
        <v>44777</v>
      </c>
      <c r="G154" s="17">
        <v>752346</v>
      </c>
      <c r="H154" s="65">
        <v>33088</v>
      </c>
      <c r="I154" s="17" t="s">
        <v>492</v>
      </c>
      <c r="J154" s="17" t="s">
        <v>492</v>
      </c>
      <c r="K154" s="17" t="s">
        <v>424</v>
      </c>
      <c r="L154" s="17" t="s">
        <v>405</v>
      </c>
      <c r="M154" s="17" t="s">
        <v>405</v>
      </c>
      <c r="N154" s="17">
        <v>30001234</v>
      </c>
      <c r="O154" s="17"/>
      <c r="P154" s="17">
        <v>30001180</v>
      </c>
      <c r="Q154" s="17"/>
      <c r="R154" s="1" t="e">
        <f t="shared" ca="1" si="4"/>
        <v>#REF!</v>
      </c>
      <c r="S154" t="e">
        <f t="shared" ca="1" si="5"/>
        <v>#REF!</v>
      </c>
    </row>
    <row r="155" spans="1:19" x14ac:dyDescent="0.25">
      <c r="A155" s="17">
        <v>216</v>
      </c>
      <c r="B155" s="17" t="s">
        <v>489</v>
      </c>
      <c r="C155" s="17">
        <v>30021406</v>
      </c>
      <c r="D155" s="17" t="s">
        <v>514</v>
      </c>
      <c r="E155" s="17" t="s">
        <v>510</v>
      </c>
      <c r="F155" s="67">
        <v>44777</v>
      </c>
      <c r="G155" s="17">
        <v>752345</v>
      </c>
      <c r="H155" s="65">
        <v>20680</v>
      </c>
      <c r="I155" s="17" t="s">
        <v>492</v>
      </c>
      <c r="J155" s="17" t="s">
        <v>492</v>
      </c>
      <c r="K155" s="17" t="s">
        <v>424</v>
      </c>
      <c r="L155" s="17" t="s">
        <v>405</v>
      </c>
      <c r="M155" s="17" t="s">
        <v>405</v>
      </c>
      <c r="N155" s="17">
        <v>30001247</v>
      </c>
      <c r="O155" s="17"/>
      <c r="P155" s="17">
        <v>30001144</v>
      </c>
      <c r="Q155" s="17"/>
      <c r="R155" s="1" t="e">
        <f t="shared" ca="1" si="4"/>
        <v>#REF!</v>
      </c>
      <c r="S155" t="e">
        <f t="shared" ca="1" si="5"/>
        <v>#REF!</v>
      </c>
    </row>
    <row r="156" spans="1:19" x14ac:dyDescent="0.25">
      <c r="A156" s="17">
        <v>216</v>
      </c>
      <c r="B156" s="17" t="s">
        <v>489</v>
      </c>
      <c r="C156" s="17">
        <v>30021406</v>
      </c>
      <c r="D156" s="17" t="s">
        <v>515</v>
      </c>
      <c r="E156" s="17" t="s">
        <v>510</v>
      </c>
      <c r="F156" s="67">
        <v>44777</v>
      </c>
      <c r="G156" s="17">
        <v>752359</v>
      </c>
      <c r="H156" s="65">
        <v>12408</v>
      </c>
      <c r="I156" s="17" t="s">
        <v>492</v>
      </c>
      <c r="J156" s="17" t="s">
        <v>492</v>
      </c>
      <c r="K156" s="17" t="s">
        <v>424</v>
      </c>
      <c r="L156" s="17" t="s">
        <v>405</v>
      </c>
      <c r="M156" s="17" t="s">
        <v>405</v>
      </c>
      <c r="N156" s="17">
        <v>30001266</v>
      </c>
      <c r="O156" s="17"/>
      <c r="P156" s="17" t="s">
        <v>416</v>
      </c>
      <c r="Q156" s="17"/>
      <c r="R156" s="1" t="e">
        <f t="shared" ca="1" si="4"/>
        <v>#REF!</v>
      </c>
      <c r="S156" t="e">
        <f t="shared" ca="1" si="5"/>
        <v>#REF!</v>
      </c>
    </row>
    <row r="157" spans="1:19" x14ac:dyDescent="0.25">
      <c r="A157" s="17">
        <v>216</v>
      </c>
      <c r="B157" s="17" t="s">
        <v>489</v>
      </c>
      <c r="C157" s="17">
        <v>30021406</v>
      </c>
      <c r="D157" s="17" t="s">
        <v>516</v>
      </c>
      <c r="E157" s="17" t="s">
        <v>510</v>
      </c>
      <c r="F157" s="67">
        <v>44777</v>
      </c>
      <c r="G157" s="17">
        <v>752408</v>
      </c>
      <c r="H157" s="65">
        <v>10000</v>
      </c>
      <c r="I157" s="17" t="s">
        <v>492</v>
      </c>
      <c r="J157" s="17" t="s">
        <v>492</v>
      </c>
      <c r="K157" s="17" t="s">
        <v>424</v>
      </c>
      <c r="L157" s="17" t="s">
        <v>405</v>
      </c>
      <c r="M157" s="17" t="s">
        <v>405</v>
      </c>
      <c r="N157" s="17">
        <v>30001196</v>
      </c>
      <c r="O157" s="17"/>
      <c r="P157" s="17">
        <v>30001023</v>
      </c>
      <c r="Q157" s="17"/>
      <c r="R157" s="1" t="e">
        <f t="shared" ca="1" si="4"/>
        <v>#REF!</v>
      </c>
      <c r="S157" t="e">
        <f t="shared" ca="1" si="5"/>
        <v>#REF!</v>
      </c>
    </row>
    <row r="158" spans="1:19" x14ac:dyDescent="0.25">
      <c r="A158" s="17">
        <v>216</v>
      </c>
      <c r="B158" s="17" t="s">
        <v>489</v>
      </c>
      <c r="C158" s="17">
        <v>30021461</v>
      </c>
      <c r="D158" s="17" t="s">
        <v>509</v>
      </c>
      <c r="E158" s="17" t="s">
        <v>510</v>
      </c>
      <c r="F158" s="67">
        <v>44778</v>
      </c>
      <c r="G158" s="17">
        <v>752311</v>
      </c>
      <c r="H158" s="65">
        <v>4136</v>
      </c>
      <c r="I158" s="17" t="s">
        <v>492</v>
      </c>
      <c r="J158" s="17" t="s">
        <v>492</v>
      </c>
      <c r="K158" s="17" t="s">
        <v>424</v>
      </c>
      <c r="L158" s="17" t="s">
        <v>405</v>
      </c>
      <c r="M158" s="17" t="s">
        <v>405</v>
      </c>
      <c r="N158" s="17">
        <v>30001188</v>
      </c>
      <c r="O158" s="17"/>
      <c r="P158" s="17" t="s">
        <v>416</v>
      </c>
      <c r="Q158" s="17"/>
      <c r="R158" s="1" t="e">
        <f t="shared" ca="1" si="4"/>
        <v>#REF!</v>
      </c>
      <c r="S158" t="e">
        <f t="shared" ca="1" si="5"/>
        <v>#REF!</v>
      </c>
    </row>
    <row r="159" spans="1:19" x14ac:dyDescent="0.25">
      <c r="A159" s="17">
        <v>216</v>
      </c>
      <c r="B159" s="17" t="s">
        <v>489</v>
      </c>
      <c r="C159" s="17">
        <v>30021461</v>
      </c>
      <c r="D159" s="17" t="s">
        <v>517</v>
      </c>
      <c r="E159" s="17" t="s">
        <v>510</v>
      </c>
      <c r="F159" s="67">
        <v>44778</v>
      </c>
      <c r="G159" s="17">
        <v>752312</v>
      </c>
      <c r="H159" s="65">
        <v>4136</v>
      </c>
      <c r="I159" s="17" t="s">
        <v>492</v>
      </c>
      <c r="J159" s="17" t="s">
        <v>492</v>
      </c>
      <c r="K159" s="17" t="s">
        <v>424</v>
      </c>
      <c r="L159" s="17" t="s">
        <v>405</v>
      </c>
      <c r="M159" s="17" t="s">
        <v>405</v>
      </c>
      <c r="N159" s="17">
        <v>30001234</v>
      </c>
      <c r="O159" s="17"/>
      <c r="P159" s="17" t="s">
        <v>416</v>
      </c>
      <c r="Q159" s="17"/>
      <c r="R159" s="1" t="e">
        <f t="shared" ca="1" si="4"/>
        <v>#REF!</v>
      </c>
      <c r="S159" t="e">
        <f t="shared" ca="1" si="5"/>
        <v>#REF!</v>
      </c>
    </row>
    <row r="160" spans="1:19" x14ac:dyDescent="0.25">
      <c r="A160" s="17">
        <v>216</v>
      </c>
      <c r="B160" s="17" t="s">
        <v>489</v>
      </c>
      <c r="C160" s="17">
        <v>30021461</v>
      </c>
      <c r="D160" s="17" t="s">
        <v>518</v>
      </c>
      <c r="E160" s="17" t="s">
        <v>510</v>
      </c>
      <c r="F160" s="67">
        <v>44778</v>
      </c>
      <c r="G160" s="17">
        <v>752250</v>
      </c>
      <c r="H160" s="65">
        <v>8272</v>
      </c>
      <c r="I160" s="17" t="s">
        <v>492</v>
      </c>
      <c r="J160" s="17" t="s">
        <v>492</v>
      </c>
      <c r="K160" s="17" t="s">
        <v>424</v>
      </c>
      <c r="L160" s="17" t="s">
        <v>405</v>
      </c>
      <c r="M160" s="17" t="s">
        <v>405</v>
      </c>
      <c r="N160" s="17">
        <v>30001205</v>
      </c>
      <c r="O160" s="17"/>
      <c r="P160" s="17">
        <v>30001226</v>
      </c>
      <c r="Q160" s="17"/>
      <c r="R160" s="1" t="e">
        <f t="shared" ca="1" si="4"/>
        <v>#REF!</v>
      </c>
      <c r="S160" t="e">
        <f t="shared" ca="1" si="5"/>
        <v>#REF!</v>
      </c>
    </row>
    <row r="161" spans="1:19" x14ac:dyDescent="0.25">
      <c r="A161" s="17">
        <v>216</v>
      </c>
      <c r="B161" s="17" t="s">
        <v>489</v>
      </c>
      <c r="C161" s="17">
        <v>30021461</v>
      </c>
      <c r="D161" s="17" t="s">
        <v>519</v>
      </c>
      <c r="E161" s="17" t="s">
        <v>510</v>
      </c>
      <c r="F161" s="67">
        <v>44778</v>
      </c>
      <c r="G161" s="17">
        <v>752401</v>
      </c>
      <c r="H161" s="65">
        <v>4136</v>
      </c>
      <c r="I161" s="17" t="s">
        <v>492</v>
      </c>
      <c r="J161" s="17" t="s">
        <v>492</v>
      </c>
      <c r="K161" s="17" t="s">
        <v>424</v>
      </c>
      <c r="L161" s="17" t="s">
        <v>405</v>
      </c>
      <c r="M161" s="17" t="s">
        <v>405</v>
      </c>
      <c r="N161" s="17">
        <v>30001188</v>
      </c>
      <c r="O161" s="17"/>
      <c r="P161" s="17" t="s">
        <v>416</v>
      </c>
      <c r="Q161" s="17"/>
      <c r="R161" s="1" t="e">
        <f t="shared" ca="1" si="4"/>
        <v>#REF!</v>
      </c>
      <c r="S161" t="e">
        <f t="shared" ca="1" si="5"/>
        <v>#REF!</v>
      </c>
    </row>
    <row r="162" spans="1:19" x14ac:dyDescent="0.25">
      <c r="A162" s="17">
        <v>216</v>
      </c>
      <c r="B162" s="17" t="s">
        <v>489</v>
      </c>
      <c r="C162" s="17">
        <v>30021461</v>
      </c>
      <c r="D162" s="17" t="s">
        <v>520</v>
      </c>
      <c r="E162" s="17" t="s">
        <v>510</v>
      </c>
      <c r="F162" s="67">
        <v>44778</v>
      </c>
      <c r="G162" s="17">
        <v>752263</v>
      </c>
      <c r="H162" s="65">
        <v>4136</v>
      </c>
      <c r="I162" s="17" t="s">
        <v>492</v>
      </c>
      <c r="J162" s="17" t="s">
        <v>492</v>
      </c>
      <c r="K162" s="17" t="s">
        <v>424</v>
      </c>
      <c r="L162" s="17" t="s">
        <v>405</v>
      </c>
      <c r="M162" s="17" t="s">
        <v>405</v>
      </c>
      <c r="N162" s="17">
        <v>30001264</v>
      </c>
      <c r="O162" s="17"/>
      <c r="P162" s="17" t="s">
        <v>416</v>
      </c>
      <c r="Q162" s="17"/>
      <c r="R162" s="1" t="e">
        <f t="shared" ca="1" si="4"/>
        <v>#REF!</v>
      </c>
      <c r="S162" t="e">
        <f t="shared" ca="1" si="5"/>
        <v>#REF!</v>
      </c>
    </row>
    <row r="163" spans="1:19" x14ac:dyDescent="0.25">
      <c r="A163" s="17">
        <v>216</v>
      </c>
      <c r="B163" s="17" t="s">
        <v>489</v>
      </c>
      <c r="C163" s="17">
        <v>30021461</v>
      </c>
      <c r="D163" s="17" t="s">
        <v>512</v>
      </c>
      <c r="E163" s="17" t="s">
        <v>510</v>
      </c>
      <c r="F163" s="67">
        <v>44778</v>
      </c>
      <c r="G163" s="17">
        <v>752287</v>
      </c>
      <c r="H163" s="65">
        <v>4136</v>
      </c>
      <c r="I163" s="17" t="s">
        <v>492</v>
      </c>
      <c r="J163" s="17" t="s">
        <v>492</v>
      </c>
      <c r="K163" s="17" t="s">
        <v>424</v>
      </c>
      <c r="L163" s="17" t="s">
        <v>405</v>
      </c>
      <c r="M163" s="17" t="s">
        <v>405</v>
      </c>
      <c r="N163" s="17">
        <v>30001247</v>
      </c>
      <c r="O163" s="17"/>
      <c r="P163" s="17" t="s">
        <v>416</v>
      </c>
      <c r="Q163" s="17"/>
      <c r="R163" s="1" t="e">
        <f t="shared" ca="1" si="4"/>
        <v>#REF!</v>
      </c>
      <c r="S163" t="e">
        <f t="shared" ca="1" si="5"/>
        <v>#REF!</v>
      </c>
    </row>
    <row r="164" spans="1:19" x14ac:dyDescent="0.25">
      <c r="A164" s="17">
        <v>216</v>
      </c>
      <c r="B164" s="17" t="s">
        <v>489</v>
      </c>
      <c r="C164" s="17">
        <v>30021461</v>
      </c>
      <c r="D164" s="17" t="s">
        <v>521</v>
      </c>
      <c r="E164" s="17" t="s">
        <v>510</v>
      </c>
      <c r="F164" s="67">
        <v>44778</v>
      </c>
      <c r="G164" s="17">
        <v>752385</v>
      </c>
      <c r="H164" s="65">
        <v>20474</v>
      </c>
      <c r="I164" s="17" t="s">
        <v>492</v>
      </c>
      <c r="J164" s="17" t="s">
        <v>492</v>
      </c>
      <c r="K164" s="17" t="s">
        <v>424</v>
      </c>
      <c r="L164" s="17" t="s">
        <v>405</v>
      </c>
      <c r="M164" s="17" t="s">
        <v>405</v>
      </c>
      <c r="N164" s="17">
        <v>30001247</v>
      </c>
      <c r="O164" s="17"/>
      <c r="P164" s="17">
        <v>30001179</v>
      </c>
      <c r="Q164" s="17"/>
      <c r="R164" s="1" t="e">
        <f t="shared" ca="1" si="4"/>
        <v>#REF!</v>
      </c>
      <c r="S164" t="e">
        <f t="shared" ca="1" si="5"/>
        <v>#REF!</v>
      </c>
    </row>
    <row r="165" spans="1:19" x14ac:dyDescent="0.25">
      <c r="A165" s="17">
        <v>216</v>
      </c>
      <c r="B165" s="17" t="s">
        <v>489</v>
      </c>
      <c r="C165" s="17">
        <v>30021461</v>
      </c>
      <c r="D165" s="17" t="s">
        <v>522</v>
      </c>
      <c r="E165" s="17" t="s">
        <v>510</v>
      </c>
      <c r="F165" s="67">
        <v>44778</v>
      </c>
      <c r="G165" s="17">
        <v>752215</v>
      </c>
      <c r="H165" s="65">
        <v>4136</v>
      </c>
      <c r="I165" s="17" t="s">
        <v>492</v>
      </c>
      <c r="J165" s="17" t="s">
        <v>492</v>
      </c>
      <c r="K165" s="17" t="s">
        <v>424</v>
      </c>
      <c r="L165" s="17" t="s">
        <v>405</v>
      </c>
      <c r="M165" s="17" t="s">
        <v>405</v>
      </c>
      <c r="N165" s="17">
        <v>30001205</v>
      </c>
      <c r="O165" s="17"/>
      <c r="P165" s="17" t="s">
        <v>416</v>
      </c>
      <c r="Q165" s="17"/>
      <c r="R165" s="1" t="e">
        <f t="shared" ca="1" si="4"/>
        <v>#REF!</v>
      </c>
      <c r="S165" t="e">
        <f t="shared" ca="1" si="5"/>
        <v>#REF!</v>
      </c>
    </row>
    <row r="166" spans="1:19" x14ac:dyDescent="0.25">
      <c r="A166" s="17">
        <v>216</v>
      </c>
      <c r="B166" s="17" t="s">
        <v>489</v>
      </c>
      <c r="C166" s="17">
        <v>30021461</v>
      </c>
      <c r="D166" s="17" t="s">
        <v>523</v>
      </c>
      <c r="E166" s="17" t="s">
        <v>510</v>
      </c>
      <c r="F166" s="67">
        <v>44778</v>
      </c>
      <c r="G166" s="17">
        <v>752216</v>
      </c>
      <c r="H166" s="65">
        <v>4136</v>
      </c>
      <c r="I166" s="17" t="s">
        <v>492</v>
      </c>
      <c r="J166" s="17" t="s">
        <v>492</v>
      </c>
      <c r="K166" s="17" t="s">
        <v>424</v>
      </c>
      <c r="L166" s="17" t="s">
        <v>405</v>
      </c>
      <c r="M166" s="17" t="s">
        <v>405</v>
      </c>
      <c r="N166" s="17">
        <v>30001075</v>
      </c>
      <c r="O166" s="17"/>
      <c r="P166" s="17">
        <v>30001171</v>
      </c>
      <c r="Q166" s="17"/>
      <c r="R166" s="1" t="e">
        <f t="shared" ca="1" si="4"/>
        <v>#REF!</v>
      </c>
      <c r="S166" t="e">
        <f t="shared" ca="1" si="5"/>
        <v>#REF!</v>
      </c>
    </row>
    <row r="167" spans="1:19" x14ac:dyDescent="0.25">
      <c r="A167" s="17">
        <v>216</v>
      </c>
      <c r="B167" s="17" t="s">
        <v>489</v>
      </c>
      <c r="C167" s="17">
        <v>30021461</v>
      </c>
      <c r="D167" s="17" t="s">
        <v>524</v>
      </c>
      <c r="E167" s="17" t="s">
        <v>510</v>
      </c>
      <c r="F167" s="67">
        <v>44778</v>
      </c>
      <c r="G167" s="17">
        <v>752197</v>
      </c>
      <c r="H167" s="65">
        <v>4136</v>
      </c>
      <c r="I167" s="17" t="s">
        <v>492</v>
      </c>
      <c r="J167" s="17" t="s">
        <v>492</v>
      </c>
      <c r="K167" s="17" t="s">
        <v>424</v>
      </c>
      <c r="L167" s="17" t="s">
        <v>405</v>
      </c>
      <c r="M167" s="17" t="s">
        <v>405</v>
      </c>
      <c r="N167" s="17">
        <v>30001205</v>
      </c>
      <c r="O167" s="17"/>
      <c r="P167" s="17">
        <v>30001188</v>
      </c>
      <c r="Q167" s="17"/>
      <c r="R167" s="1" t="e">
        <f t="shared" ca="1" si="4"/>
        <v>#REF!</v>
      </c>
      <c r="S167" t="e">
        <f t="shared" ca="1" si="5"/>
        <v>#REF!</v>
      </c>
    </row>
    <row r="168" spans="1:19" x14ac:dyDescent="0.25">
      <c r="A168" s="17">
        <v>216</v>
      </c>
      <c r="B168" s="17" t="s">
        <v>489</v>
      </c>
      <c r="C168" s="17">
        <v>30021461</v>
      </c>
      <c r="D168" s="17" t="s">
        <v>525</v>
      </c>
      <c r="E168" s="17" t="s">
        <v>510</v>
      </c>
      <c r="F168" s="67">
        <v>44778</v>
      </c>
      <c r="G168" s="17">
        <v>752303</v>
      </c>
      <c r="H168" s="65">
        <v>8272</v>
      </c>
      <c r="I168" s="17" t="s">
        <v>492</v>
      </c>
      <c r="J168" s="17" t="s">
        <v>492</v>
      </c>
      <c r="K168" s="17" t="s">
        <v>424</v>
      </c>
      <c r="L168" s="17" t="s">
        <v>405</v>
      </c>
      <c r="M168" s="17" t="s">
        <v>405</v>
      </c>
      <c r="N168" s="17">
        <v>30001179</v>
      </c>
      <c r="O168" s="17"/>
      <c r="P168" s="17">
        <v>30001188</v>
      </c>
      <c r="Q168" s="17"/>
      <c r="R168" s="1" t="e">
        <f t="shared" ca="1" si="4"/>
        <v>#REF!</v>
      </c>
      <c r="S168" t="e">
        <f t="shared" ca="1" si="5"/>
        <v>#REF!</v>
      </c>
    </row>
    <row r="169" spans="1:19" x14ac:dyDescent="0.25">
      <c r="A169" s="17">
        <v>216</v>
      </c>
      <c r="B169" s="17" t="s">
        <v>489</v>
      </c>
      <c r="C169" s="17">
        <v>30021461</v>
      </c>
      <c r="D169" s="17" t="s">
        <v>526</v>
      </c>
      <c r="E169" s="17" t="s">
        <v>510</v>
      </c>
      <c r="F169" s="67">
        <v>44778</v>
      </c>
      <c r="G169" s="17">
        <v>752375</v>
      </c>
      <c r="H169" s="65">
        <v>4138</v>
      </c>
      <c r="I169" s="17" t="s">
        <v>492</v>
      </c>
      <c r="J169" s="17" t="s">
        <v>492</v>
      </c>
      <c r="K169" s="17" t="s">
        <v>424</v>
      </c>
      <c r="L169" s="17" t="s">
        <v>405</v>
      </c>
      <c r="M169" s="17" t="s">
        <v>405</v>
      </c>
      <c r="N169" s="17">
        <v>30001226</v>
      </c>
      <c r="O169" s="17"/>
      <c r="P169" s="17" t="s">
        <v>416</v>
      </c>
      <c r="Q169" s="17"/>
      <c r="R169" s="1" t="e">
        <f t="shared" ca="1" si="4"/>
        <v>#REF!</v>
      </c>
      <c r="S169" t="e">
        <f t="shared" ca="1" si="5"/>
        <v>#REF!</v>
      </c>
    </row>
    <row r="170" spans="1:19" x14ac:dyDescent="0.25">
      <c r="A170" s="17">
        <v>216</v>
      </c>
      <c r="B170" s="17" t="s">
        <v>489</v>
      </c>
      <c r="C170" s="17">
        <v>30021461</v>
      </c>
      <c r="D170" s="17" t="s">
        <v>514</v>
      </c>
      <c r="E170" s="17" t="s">
        <v>510</v>
      </c>
      <c r="F170" s="67">
        <v>44778</v>
      </c>
      <c r="G170" s="17">
        <v>752345</v>
      </c>
      <c r="H170" s="65">
        <v>5160</v>
      </c>
      <c r="I170" s="17" t="s">
        <v>492</v>
      </c>
      <c r="J170" s="17" t="s">
        <v>492</v>
      </c>
      <c r="K170" s="17" t="s">
        <v>424</v>
      </c>
      <c r="L170" s="17" t="s">
        <v>405</v>
      </c>
      <c r="M170" s="17" t="s">
        <v>405</v>
      </c>
      <c r="N170" s="17">
        <v>30001247</v>
      </c>
      <c r="O170" s="17"/>
      <c r="P170" s="17" t="s">
        <v>416</v>
      </c>
      <c r="Q170" s="17"/>
      <c r="R170" s="1" t="e">
        <f t="shared" ca="1" si="4"/>
        <v>#REF!</v>
      </c>
      <c r="S170" t="e">
        <f t="shared" ca="1" si="5"/>
        <v>#REF!</v>
      </c>
    </row>
    <row r="171" spans="1:19" x14ac:dyDescent="0.25">
      <c r="A171" s="17">
        <v>216</v>
      </c>
      <c r="B171" s="17" t="s">
        <v>489</v>
      </c>
      <c r="C171" s="17">
        <v>30021461</v>
      </c>
      <c r="D171" s="17" t="s">
        <v>514</v>
      </c>
      <c r="E171" s="17" t="s">
        <v>510</v>
      </c>
      <c r="F171" s="67">
        <v>44778</v>
      </c>
      <c r="G171" s="17">
        <v>752345</v>
      </c>
      <c r="H171" s="65">
        <v>16544</v>
      </c>
      <c r="I171" s="17" t="s">
        <v>492</v>
      </c>
      <c r="J171" s="17" t="s">
        <v>492</v>
      </c>
      <c r="K171" s="17" t="s">
        <v>424</v>
      </c>
      <c r="L171" s="17" t="s">
        <v>405</v>
      </c>
      <c r="M171" s="17" t="s">
        <v>405</v>
      </c>
      <c r="N171" s="17">
        <v>30001247</v>
      </c>
      <c r="O171" s="17"/>
      <c r="P171" s="17">
        <v>30001151</v>
      </c>
      <c r="Q171" s="17"/>
      <c r="R171" s="1" t="e">
        <f t="shared" ca="1" si="4"/>
        <v>#REF!</v>
      </c>
      <c r="S171" t="e">
        <f t="shared" ca="1" si="5"/>
        <v>#REF!</v>
      </c>
    </row>
    <row r="172" spans="1:19" x14ac:dyDescent="0.25">
      <c r="A172" s="17">
        <v>216</v>
      </c>
      <c r="B172" s="17" t="s">
        <v>489</v>
      </c>
      <c r="C172" s="17">
        <v>30021461</v>
      </c>
      <c r="D172" s="17" t="s">
        <v>515</v>
      </c>
      <c r="E172" s="17" t="s">
        <v>510</v>
      </c>
      <c r="F172" s="67">
        <v>44778</v>
      </c>
      <c r="G172" s="17">
        <v>752359</v>
      </c>
      <c r="H172" s="65">
        <v>8272</v>
      </c>
      <c r="I172" s="17" t="s">
        <v>492</v>
      </c>
      <c r="J172" s="17" t="s">
        <v>492</v>
      </c>
      <c r="K172" s="17" t="s">
        <v>424</v>
      </c>
      <c r="L172" s="17" t="s">
        <v>405</v>
      </c>
      <c r="M172" s="17" t="s">
        <v>405</v>
      </c>
      <c r="N172" s="17">
        <v>30001266</v>
      </c>
      <c r="O172" s="17"/>
      <c r="P172" s="17" t="s">
        <v>416</v>
      </c>
      <c r="Q172" s="17"/>
      <c r="R172" s="1" t="e">
        <f t="shared" ca="1" si="4"/>
        <v>#REF!</v>
      </c>
      <c r="S172" t="e">
        <f t="shared" ca="1" si="5"/>
        <v>#REF!</v>
      </c>
    </row>
    <row r="173" spans="1:19" x14ac:dyDescent="0.25">
      <c r="A173" s="17" t="s">
        <v>527</v>
      </c>
      <c r="B173" s="17" t="s">
        <v>528</v>
      </c>
      <c r="C173" s="17">
        <v>30021456</v>
      </c>
      <c r="D173" s="17" t="s">
        <v>529</v>
      </c>
      <c r="E173" s="17">
        <v>3034881040</v>
      </c>
      <c r="F173" s="67">
        <v>44777</v>
      </c>
      <c r="G173" s="17">
        <v>758006</v>
      </c>
      <c r="H173" s="17">
        <v>540</v>
      </c>
      <c r="I173" s="17" t="s">
        <v>423</v>
      </c>
      <c r="J173" s="17" t="s">
        <v>423</v>
      </c>
      <c r="K173" s="17" t="s">
        <v>424</v>
      </c>
      <c r="L173" s="17" t="s">
        <v>405</v>
      </c>
      <c r="M173" s="17" t="s">
        <v>405</v>
      </c>
      <c r="N173" s="17" t="s">
        <v>416</v>
      </c>
      <c r="O173" s="17"/>
      <c r="P173" s="17">
        <v>30001171</v>
      </c>
      <c r="Q173" s="17"/>
      <c r="R173" s="1" t="e">
        <f t="shared" ca="1" si="4"/>
        <v>#REF!</v>
      </c>
      <c r="S173" t="e">
        <f t="shared" ca="1" si="5"/>
        <v>#REF!</v>
      </c>
    </row>
    <row r="174" spans="1:19" x14ac:dyDescent="0.25">
      <c r="A174" s="17">
        <v>267</v>
      </c>
      <c r="B174" s="17" t="s">
        <v>530</v>
      </c>
      <c r="C174" s="17">
        <v>30021462</v>
      </c>
      <c r="D174" s="17" t="s">
        <v>531</v>
      </c>
      <c r="E174" s="68">
        <v>44652</v>
      </c>
      <c r="F174" s="67">
        <v>44778</v>
      </c>
      <c r="G174" s="17">
        <v>750091</v>
      </c>
      <c r="H174" s="65">
        <v>7000</v>
      </c>
      <c r="I174" s="17" t="s">
        <v>403</v>
      </c>
      <c r="J174" s="17" t="s">
        <v>403</v>
      </c>
      <c r="K174" s="17" t="s">
        <v>409</v>
      </c>
      <c r="L174" s="17" t="s">
        <v>405</v>
      </c>
      <c r="M174" s="17" t="s">
        <v>405</v>
      </c>
      <c r="N174" s="17">
        <v>30001167</v>
      </c>
      <c r="O174" s="17"/>
      <c r="P174" s="17">
        <v>30001248</v>
      </c>
      <c r="Q174" s="17"/>
      <c r="R174" s="1" t="e">
        <f t="shared" ca="1" si="4"/>
        <v>#REF!</v>
      </c>
      <c r="S174" t="e">
        <f t="shared" ca="1" si="5"/>
        <v>#REF!</v>
      </c>
    </row>
    <row r="175" spans="1:19" x14ac:dyDescent="0.25">
      <c r="A175" s="17">
        <v>48</v>
      </c>
      <c r="B175" s="17" t="s">
        <v>420</v>
      </c>
      <c r="C175" s="17">
        <v>30021487</v>
      </c>
      <c r="D175" s="17" t="s">
        <v>532</v>
      </c>
      <c r="E175" s="17" t="s">
        <v>533</v>
      </c>
      <c r="F175" s="67">
        <v>44777</v>
      </c>
      <c r="G175" s="17">
        <v>754376</v>
      </c>
      <c r="H175" s="66">
        <v>93150</v>
      </c>
      <c r="I175" s="17" t="s">
        <v>423</v>
      </c>
      <c r="J175" s="17" t="s">
        <v>423</v>
      </c>
      <c r="K175" s="17" t="s">
        <v>417</v>
      </c>
      <c r="L175" s="17" t="s">
        <v>405</v>
      </c>
      <c r="M175" s="17" t="s">
        <v>405</v>
      </c>
      <c r="N175" s="17">
        <v>30001236</v>
      </c>
      <c r="O175" s="17"/>
      <c r="P175" s="17">
        <v>30001206</v>
      </c>
      <c r="Q175" s="17"/>
      <c r="R175" s="1" t="e">
        <f t="shared" ca="1" si="4"/>
        <v>#REF!</v>
      </c>
      <c r="S175" t="e">
        <f t="shared" ca="1" si="5"/>
        <v>#REF!</v>
      </c>
    </row>
    <row r="176" spans="1:19" x14ac:dyDescent="0.25">
      <c r="A176" s="17">
        <v>216</v>
      </c>
      <c r="B176" s="17" t="s">
        <v>489</v>
      </c>
      <c r="C176" s="17">
        <v>30021470</v>
      </c>
      <c r="D176" s="17" t="s">
        <v>509</v>
      </c>
      <c r="E176" s="17" t="s">
        <v>510</v>
      </c>
      <c r="F176" s="67">
        <v>44779</v>
      </c>
      <c r="G176" s="17">
        <v>752311</v>
      </c>
      <c r="H176" s="65">
        <v>2592</v>
      </c>
      <c r="I176" s="17" t="s">
        <v>492</v>
      </c>
      <c r="J176" s="17" t="s">
        <v>492</v>
      </c>
      <c r="K176" s="17" t="s">
        <v>424</v>
      </c>
      <c r="L176" s="17" t="s">
        <v>405</v>
      </c>
      <c r="M176" s="17" t="s">
        <v>405</v>
      </c>
      <c r="N176" s="17">
        <v>30001188</v>
      </c>
      <c r="O176" s="17"/>
      <c r="P176" s="17">
        <v>30001177</v>
      </c>
      <c r="Q176" s="17"/>
      <c r="R176" s="1" t="e">
        <f t="shared" ca="1" si="4"/>
        <v>#REF!</v>
      </c>
      <c r="S176" t="e">
        <f t="shared" ca="1" si="5"/>
        <v>#REF!</v>
      </c>
    </row>
    <row r="177" spans="1:19" x14ac:dyDescent="0.25">
      <c r="A177" s="17">
        <v>216</v>
      </c>
      <c r="B177" s="17" t="s">
        <v>489</v>
      </c>
      <c r="C177" s="17">
        <v>30021470</v>
      </c>
      <c r="D177" s="17" t="s">
        <v>518</v>
      </c>
      <c r="E177" s="17" t="s">
        <v>510</v>
      </c>
      <c r="F177" s="67">
        <v>44779</v>
      </c>
      <c r="G177" s="17">
        <v>752250</v>
      </c>
      <c r="H177" s="65">
        <v>24816</v>
      </c>
      <c r="I177" s="17" t="s">
        <v>492</v>
      </c>
      <c r="J177" s="17" t="s">
        <v>492</v>
      </c>
      <c r="K177" s="17" t="s">
        <v>424</v>
      </c>
      <c r="L177" s="17" t="s">
        <v>405</v>
      </c>
      <c r="M177" s="17" t="s">
        <v>405</v>
      </c>
      <c r="N177" s="17">
        <v>30001205</v>
      </c>
      <c r="O177" s="17"/>
      <c r="P177" s="17" t="s">
        <v>416</v>
      </c>
      <c r="Q177" s="17"/>
      <c r="R177" s="1" t="e">
        <f t="shared" ca="1" si="4"/>
        <v>#REF!</v>
      </c>
      <c r="S177" t="e">
        <f t="shared" ca="1" si="5"/>
        <v>#REF!</v>
      </c>
    </row>
    <row r="178" spans="1:19" x14ac:dyDescent="0.25">
      <c r="A178" s="17">
        <v>216</v>
      </c>
      <c r="B178" s="17" t="s">
        <v>489</v>
      </c>
      <c r="C178" s="17">
        <v>30021470</v>
      </c>
      <c r="D178" s="17" t="s">
        <v>534</v>
      </c>
      <c r="E178" s="17" t="s">
        <v>510</v>
      </c>
      <c r="F178" s="67">
        <v>44779</v>
      </c>
      <c r="G178" s="17">
        <v>752360</v>
      </c>
      <c r="H178" s="65">
        <v>4136</v>
      </c>
      <c r="I178" s="17" t="s">
        <v>492</v>
      </c>
      <c r="J178" s="17" t="s">
        <v>492</v>
      </c>
      <c r="K178" s="17" t="s">
        <v>424</v>
      </c>
      <c r="L178" s="17" t="s">
        <v>405</v>
      </c>
      <c r="M178" s="17" t="s">
        <v>405</v>
      </c>
      <c r="N178" s="17">
        <v>30001176</v>
      </c>
      <c r="O178" s="17"/>
      <c r="P178" s="17">
        <v>30001229</v>
      </c>
      <c r="Q178" s="17"/>
      <c r="R178" s="1" t="e">
        <f t="shared" ca="1" si="4"/>
        <v>#REF!</v>
      </c>
      <c r="S178" t="e">
        <f t="shared" ca="1" si="5"/>
        <v>#REF!</v>
      </c>
    </row>
    <row r="179" spans="1:19" x14ac:dyDescent="0.25">
      <c r="A179" s="17">
        <v>216</v>
      </c>
      <c r="B179" s="17" t="s">
        <v>489</v>
      </c>
      <c r="C179" s="17">
        <v>30021470</v>
      </c>
      <c r="D179" s="17" t="s">
        <v>514</v>
      </c>
      <c r="E179" s="17" t="s">
        <v>510</v>
      </c>
      <c r="F179" s="67">
        <v>44779</v>
      </c>
      <c r="G179" s="17">
        <v>752345</v>
      </c>
      <c r="H179" s="65">
        <v>28952</v>
      </c>
      <c r="I179" s="17" t="s">
        <v>492</v>
      </c>
      <c r="J179" s="17" t="s">
        <v>492</v>
      </c>
      <c r="K179" s="17" t="s">
        <v>424</v>
      </c>
      <c r="L179" s="17" t="s">
        <v>405</v>
      </c>
      <c r="M179" s="17" t="s">
        <v>405</v>
      </c>
      <c r="N179" s="17">
        <v>30001247</v>
      </c>
      <c r="O179" s="17"/>
      <c r="P179" s="17">
        <v>30001139</v>
      </c>
      <c r="Q179" s="17"/>
      <c r="R179" s="1" t="e">
        <f t="shared" ca="1" si="4"/>
        <v>#REF!</v>
      </c>
      <c r="S179" t="e">
        <f t="shared" ca="1" si="5"/>
        <v>#REF!</v>
      </c>
    </row>
    <row r="180" spans="1:19" x14ac:dyDescent="0.25">
      <c r="A180" s="17">
        <v>216</v>
      </c>
      <c r="B180" s="17" t="s">
        <v>489</v>
      </c>
      <c r="C180" s="17">
        <v>30021470</v>
      </c>
      <c r="D180" s="17" t="s">
        <v>535</v>
      </c>
      <c r="E180" s="17" t="s">
        <v>510</v>
      </c>
      <c r="F180" s="67">
        <v>44779</v>
      </c>
      <c r="G180" s="17">
        <v>752407</v>
      </c>
      <c r="H180" s="65">
        <v>45496</v>
      </c>
      <c r="I180" s="17" t="s">
        <v>492</v>
      </c>
      <c r="J180" s="17" t="s">
        <v>492</v>
      </c>
      <c r="K180" s="17" t="s">
        <v>424</v>
      </c>
      <c r="L180" s="17" t="s">
        <v>405</v>
      </c>
      <c r="M180" s="17" t="s">
        <v>405</v>
      </c>
      <c r="N180" s="17">
        <v>30001234</v>
      </c>
      <c r="O180" s="17"/>
      <c r="P180" s="17">
        <v>30001230</v>
      </c>
      <c r="Q180" s="17"/>
      <c r="R180" s="1" t="e">
        <f t="shared" ca="1" si="4"/>
        <v>#REF!</v>
      </c>
      <c r="S180" t="e">
        <f t="shared" ca="1" si="5"/>
        <v>#REF!</v>
      </c>
    </row>
    <row r="181" spans="1:19" x14ac:dyDescent="0.25">
      <c r="A181" s="17">
        <v>216</v>
      </c>
      <c r="B181" s="17" t="s">
        <v>489</v>
      </c>
      <c r="C181" s="17">
        <v>30021470</v>
      </c>
      <c r="D181" s="17" t="s">
        <v>515</v>
      </c>
      <c r="E181" s="17" t="s">
        <v>510</v>
      </c>
      <c r="F181" s="67">
        <v>44779</v>
      </c>
      <c r="G181" s="17">
        <v>752359</v>
      </c>
      <c r="H181" s="65">
        <v>8272</v>
      </c>
      <c r="I181" s="17" t="s">
        <v>492</v>
      </c>
      <c r="J181" s="17" t="s">
        <v>492</v>
      </c>
      <c r="K181" s="17" t="s">
        <v>424</v>
      </c>
      <c r="L181" s="17" t="s">
        <v>405</v>
      </c>
      <c r="M181" s="17" t="s">
        <v>405</v>
      </c>
      <c r="N181" s="17">
        <v>30001266</v>
      </c>
      <c r="O181" s="17"/>
      <c r="P181" s="17">
        <v>30001230</v>
      </c>
      <c r="Q181" s="17"/>
      <c r="R181" s="1" t="e">
        <f t="shared" ca="1" si="4"/>
        <v>#REF!</v>
      </c>
      <c r="S181" t="e">
        <f t="shared" ca="1" si="5"/>
        <v>#REF!</v>
      </c>
    </row>
    <row r="182" spans="1:19" x14ac:dyDescent="0.25">
      <c r="A182" s="17" t="s">
        <v>536</v>
      </c>
      <c r="B182" s="17" t="s">
        <v>537</v>
      </c>
      <c r="C182" s="17">
        <v>30021492</v>
      </c>
      <c r="D182" s="17" t="s">
        <v>538</v>
      </c>
      <c r="E182" s="17" t="s">
        <v>539</v>
      </c>
      <c r="F182" s="67">
        <v>44778</v>
      </c>
      <c r="G182" s="17">
        <v>750031</v>
      </c>
      <c r="H182" s="65">
        <v>1680</v>
      </c>
      <c r="I182" s="17" t="s">
        <v>403</v>
      </c>
      <c r="J182" s="17" t="s">
        <v>403</v>
      </c>
      <c r="K182" s="17" t="s">
        <v>409</v>
      </c>
      <c r="L182" s="17" t="s">
        <v>405</v>
      </c>
      <c r="M182" s="17" t="s">
        <v>405</v>
      </c>
      <c r="N182" s="17" t="s">
        <v>416</v>
      </c>
      <c r="O182" s="17"/>
      <c r="P182" s="17">
        <v>30001256</v>
      </c>
      <c r="Q182" s="17"/>
      <c r="R182" s="1" t="e">
        <f t="shared" ca="1" si="4"/>
        <v>#REF!</v>
      </c>
      <c r="S182" t="e">
        <f t="shared" ca="1" si="5"/>
        <v>#REF!</v>
      </c>
    </row>
    <row r="183" spans="1:19" x14ac:dyDescent="0.25">
      <c r="A183" s="17">
        <v>75</v>
      </c>
      <c r="B183" s="17" t="s">
        <v>540</v>
      </c>
      <c r="C183" s="17">
        <v>30021531</v>
      </c>
      <c r="D183" s="17" t="s">
        <v>541</v>
      </c>
      <c r="E183" s="17" t="s">
        <v>542</v>
      </c>
      <c r="F183" s="67">
        <v>44774</v>
      </c>
      <c r="G183" s="17">
        <v>730065</v>
      </c>
      <c r="H183" s="65">
        <v>26000</v>
      </c>
      <c r="I183" s="17" t="s">
        <v>403</v>
      </c>
      <c r="J183" s="17" t="s">
        <v>403</v>
      </c>
      <c r="K183" s="17" t="s">
        <v>543</v>
      </c>
      <c r="L183" s="17" t="s">
        <v>405</v>
      </c>
      <c r="M183" s="17" t="s">
        <v>405</v>
      </c>
      <c r="N183" s="17" t="s">
        <v>416</v>
      </c>
      <c r="O183" s="17" t="s">
        <v>544</v>
      </c>
      <c r="P183" s="17">
        <v>30001193</v>
      </c>
      <c r="Q183" s="17"/>
      <c r="R183" s="1" t="e">
        <f t="shared" ca="1" si="4"/>
        <v>#REF!</v>
      </c>
      <c r="S183" t="e">
        <f t="shared" ca="1" si="5"/>
        <v>#REF!</v>
      </c>
    </row>
    <row r="184" spans="1:19" x14ac:dyDescent="0.25">
      <c r="A184" s="17">
        <v>75</v>
      </c>
      <c r="B184" s="17" t="s">
        <v>540</v>
      </c>
      <c r="C184" s="17">
        <v>30021531</v>
      </c>
      <c r="D184" s="17" t="s">
        <v>541</v>
      </c>
      <c r="E184" s="17" t="s">
        <v>542</v>
      </c>
      <c r="F184" s="67">
        <v>44774</v>
      </c>
      <c r="G184" s="17">
        <v>730065</v>
      </c>
      <c r="H184" s="65">
        <v>26000</v>
      </c>
      <c r="I184" s="17" t="s">
        <v>403</v>
      </c>
      <c r="J184" s="17" t="s">
        <v>403</v>
      </c>
      <c r="K184" s="17" t="s">
        <v>543</v>
      </c>
      <c r="L184" s="17" t="s">
        <v>405</v>
      </c>
      <c r="M184" s="17" t="s">
        <v>405</v>
      </c>
      <c r="N184" s="17" t="s">
        <v>416</v>
      </c>
      <c r="O184" s="17" t="s">
        <v>545</v>
      </c>
      <c r="P184" s="17">
        <v>30001206</v>
      </c>
      <c r="Q184" s="17"/>
      <c r="R184" s="1" t="e">
        <f t="shared" ca="1" si="4"/>
        <v>#REF!</v>
      </c>
      <c r="S184" t="e">
        <f t="shared" ca="1" si="5"/>
        <v>#REF!</v>
      </c>
    </row>
    <row r="185" spans="1:19" x14ac:dyDescent="0.25">
      <c r="A185" s="17">
        <v>75</v>
      </c>
      <c r="B185" s="17" t="s">
        <v>540</v>
      </c>
      <c r="C185" s="17">
        <v>30021531</v>
      </c>
      <c r="D185" s="17" t="s">
        <v>541</v>
      </c>
      <c r="E185" s="17" t="s">
        <v>542</v>
      </c>
      <c r="F185" s="67">
        <v>44774</v>
      </c>
      <c r="G185" s="17">
        <v>730065</v>
      </c>
      <c r="H185" s="65">
        <v>26000</v>
      </c>
      <c r="I185" s="17" t="s">
        <v>403</v>
      </c>
      <c r="J185" s="17" t="s">
        <v>403</v>
      </c>
      <c r="K185" s="17" t="s">
        <v>543</v>
      </c>
      <c r="L185" s="17" t="s">
        <v>405</v>
      </c>
      <c r="M185" s="17" t="s">
        <v>405</v>
      </c>
      <c r="N185" s="17" t="s">
        <v>416</v>
      </c>
      <c r="O185" s="17" t="s">
        <v>546</v>
      </c>
      <c r="P185" s="17">
        <v>30001256</v>
      </c>
      <c r="Q185" s="17"/>
      <c r="R185" s="1" t="e">
        <f t="shared" ca="1" si="4"/>
        <v>#REF!</v>
      </c>
      <c r="S185" t="e">
        <f t="shared" ca="1" si="5"/>
        <v>#REF!</v>
      </c>
    </row>
    <row r="186" spans="1:19" x14ac:dyDescent="0.25">
      <c r="A186" s="17">
        <v>75</v>
      </c>
      <c r="B186" s="17" t="s">
        <v>540</v>
      </c>
      <c r="C186" s="17">
        <v>30021531</v>
      </c>
      <c r="D186" s="17" t="s">
        <v>541</v>
      </c>
      <c r="E186" s="17" t="s">
        <v>542</v>
      </c>
      <c r="F186" s="67">
        <v>44774</v>
      </c>
      <c r="G186" s="17">
        <v>730065</v>
      </c>
      <c r="H186" s="65">
        <v>26000</v>
      </c>
      <c r="I186" s="17" t="s">
        <v>403</v>
      </c>
      <c r="J186" s="17" t="s">
        <v>403</v>
      </c>
      <c r="K186" s="17" t="s">
        <v>543</v>
      </c>
      <c r="L186" s="17" t="s">
        <v>405</v>
      </c>
      <c r="M186" s="17" t="s">
        <v>405</v>
      </c>
      <c r="N186" s="17" t="s">
        <v>416</v>
      </c>
      <c r="O186" s="17" t="s">
        <v>547</v>
      </c>
      <c r="P186" s="17">
        <v>30001230</v>
      </c>
      <c r="Q186" s="17"/>
      <c r="R186" s="1" t="e">
        <f t="shared" ca="1" si="4"/>
        <v>#REF!</v>
      </c>
      <c r="S186" t="e">
        <f t="shared" ca="1" si="5"/>
        <v>#REF!</v>
      </c>
    </row>
    <row r="187" spans="1:19" x14ac:dyDescent="0.25">
      <c r="A187" s="17">
        <v>75</v>
      </c>
      <c r="B187" s="17" t="s">
        <v>540</v>
      </c>
      <c r="C187" s="17">
        <v>30021532</v>
      </c>
      <c r="D187" s="17" t="s">
        <v>541</v>
      </c>
      <c r="E187" s="17" t="s">
        <v>542</v>
      </c>
      <c r="F187" s="67">
        <v>44774</v>
      </c>
      <c r="G187" s="17">
        <v>730065</v>
      </c>
      <c r="H187" s="65">
        <v>26000</v>
      </c>
      <c r="I187" s="17" t="s">
        <v>403</v>
      </c>
      <c r="J187" s="17" t="s">
        <v>403</v>
      </c>
      <c r="K187" s="17" t="s">
        <v>543</v>
      </c>
      <c r="L187" s="17" t="s">
        <v>405</v>
      </c>
      <c r="M187" s="17" t="s">
        <v>405</v>
      </c>
      <c r="N187" s="17" t="s">
        <v>416</v>
      </c>
      <c r="O187" s="17" t="s">
        <v>544</v>
      </c>
      <c r="P187" s="17">
        <v>30001154</v>
      </c>
      <c r="Q187" s="17"/>
      <c r="R187" s="1" t="e">
        <f t="shared" ca="1" si="4"/>
        <v>#REF!</v>
      </c>
      <c r="S187" t="e">
        <f t="shared" ca="1" si="5"/>
        <v>#REF!</v>
      </c>
    </row>
    <row r="188" spans="1:19" x14ac:dyDescent="0.25">
      <c r="A188" s="17">
        <v>75</v>
      </c>
      <c r="B188" s="17" t="s">
        <v>540</v>
      </c>
      <c r="C188" s="17">
        <v>30021532</v>
      </c>
      <c r="D188" s="17" t="s">
        <v>541</v>
      </c>
      <c r="E188" s="17" t="s">
        <v>542</v>
      </c>
      <c r="F188" s="67">
        <v>44774</v>
      </c>
      <c r="G188" s="17">
        <v>730065</v>
      </c>
      <c r="H188" s="65">
        <v>26000</v>
      </c>
      <c r="I188" s="17" t="s">
        <v>403</v>
      </c>
      <c r="J188" s="17" t="s">
        <v>403</v>
      </c>
      <c r="K188" s="17" t="s">
        <v>543</v>
      </c>
      <c r="L188" s="17" t="s">
        <v>405</v>
      </c>
      <c r="M188" s="17" t="s">
        <v>405</v>
      </c>
      <c r="N188" s="17" t="s">
        <v>416</v>
      </c>
      <c r="O188" s="17" t="s">
        <v>545</v>
      </c>
      <c r="P188" s="17">
        <v>30001169</v>
      </c>
      <c r="Q188" s="17"/>
      <c r="R188" s="1" t="e">
        <f t="shared" ca="1" si="4"/>
        <v>#REF!</v>
      </c>
      <c r="S188" t="e">
        <f t="shared" ca="1" si="5"/>
        <v>#REF!</v>
      </c>
    </row>
    <row r="189" spans="1:19" x14ac:dyDescent="0.25">
      <c r="A189" s="17">
        <v>75</v>
      </c>
      <c r="B189" s="17" t="s">
        <v>540</v>
      </c>
      <c r="C189" s="17">
        <v>30021532</v>
      </c>
      <c r="D189" s="17" t="s">
        <v>541</v>
      </c>
      <c r="E189" s="17" t="s">
        <v>542</v>
      </c>
      <c r="F189" s="67">
        <v>44774</v>
      </c>
      <c r="G189" s="17">
        <v>730065</v>
      </c>
      <c r="H189" s="65">
        <v>26000</v>
      </c>
      <c r="I189" s="17" t="s">
        <v>403</v>
      </c>
      <c r="J189" s="17" t="s">
        <v>403</v>
      </c>
      <c r="K189" s="17" t="s">
        <v>543</v>
      </c>
      <c r="L189" s="17" t="s">
        <v>405</v>
      </c>
      <c r="M189" s="17" t="s">
        <v>405</v>
      </c>
      <c r="N189" s="17" t="s">
        <v>416</v>
      </c>
      <c r="O189" s="17" t="s">
        <v>546</v>
      </c>
      <c r="P189" s="17">
        <v>30001230</v>
      </c>
      <c r="Q189" s="17"/>
      <c r="R189" s="1" t="e">
        <f t="shared" ca="1" si="4"/>
        <v>#REF!</v>
      </c>
      <c r="S189" t="e">
        <f t="shared" ca="1" si="5"/>
        <v>#REF!</v>
      </c>
    </row>
    <row r="190" spans="1:19" x14ac:dyDescent="0.25">
      <c r="A190" s="17">
        <v>75</v>
      </c>
      <c r="B190" s="17" t="s">
        <v>540</v>
      </c>
      <c r="C190" s="17">
        <v>30021532</v>
      </c>
      <c r="D190" s="17" t="s">
        <v>541</v>
      </c>
      <c r="E190" s="17" t="s">
        <v>542</v>
      </c>
      <c r="F190" s="67">
        <v>44774</v>
      </c>
      <c r="G190" s="17">
        <v>730065</v>
      </c>
      <c r="H190" s="65">
        <v>26000</v>
      </c>
      <c r="I190" s="17" t="s">
        <v>403</v>
      </c>
      <c r="J190" s="17" t="s">
        <v>403</v>
      </c>
      <c r="K190" s="17" t="s">
        <v>543</v>
      </c>
      <c r="L190" s="17" t="s">
        <v>405</v>
      </c>
      <c r="M190" s="17" t="s">
        <v>405</v>
      </c>
      <c r="N190" s="17" t="s">
        <v>416</v>
      </c>
      <c r="O190" s="17" t="s">
        <v>547</v>
      </c>
      <c r="P190" s="17" t="s">
        <v>416</v>
      </c>
      <c r="Q190" s="17"/>
      <c r="R190" s="1" t="e">
        <f t="shared" ca="1" si="4"/>
        <v>#REF!</v>
      </c>
      <c r="S190" t="e">
        <f t="shared" ca="1" si="5"/>
        <v>#REF!</v>
      </c>
    </row>
    <row r="191" spans="1:19" x14ac:dyDescent="0.25">
      <c r="A191" s="17">
        <v>75</v>
      </c>
      <c r="B191" s="17" t="s">
        <v>540</v>
      </c>
      <c r="C191" s="17">
        <v>30021533</v>
      </c>
      <c r="D191" s="17" t="s">
        <v>541</v>
      </c>
      <c r="E191" s="17" t="s">
        <v>542</v>
      </c>
      <c r="F191" s="67">
        <v>44774</v>
      </c>
      <c r="G191" s="17">
        <v>730065</v>
      </c>
      <c r="H191" s="65">
        <v>26000</v>
      </c>
      <c r="I191" s="17" t="s">
        <v>403</v>
      </c>
      <c r="J191" s="17" t="s">
        <v>403</v>
      </c>
      <c r="K191" s="17" t="s">
        <v>543</v>
      </c>
      <c r="L191" s="17" t="s">
        <v>405</v>
      </c>
      <c r="M191" s="17" t="s">
        <v>405</v>
      </c>
      <c r="N191" s="17" t="s">
        <v>416</v>
      </c>
      <c r="O191" s="17" t="s">
        <v>544</v>
      </c>
      <c r="P191" s="17">
        <v>30001192</v>
      </c>
      <c r="Q191" s="17"/>
      <c r="R191" s="1" t="e">
        <f t="shared" ca="1" si="4"/>
        <v>#REF!</v>
      </c>
      <c r="S191" t="e">
        <f t="shared" ca="1" si="5"/>
        <v>#REF!</v>
      </c>
    </row>
    <row r="192" spans="1:19" x14ac:dyDescent="0.25">
      <c r="A192" s="17">
        <v>75</v>
      </c>
      <c r="B192" s="17" t="s">
        <v>540</v>
      </c>
      <c r="C192" s="17">
        <v>30021533</v>
      </c>
      <c r="D192" s="17" t="s">
        <v>541</v>
      </c>
      <c r="E192" s="17" t="s">
        <v>542</v>
      </c>
      <c r="F192" s="67">
        <v>44774</v>
      </c>
      <c r="G192" s="17">
        <v>730065</v>
      </c>
      <c r="H192" s="65">
        <v>26000</v>
      </c>
      <c r="I192" s="17" t="s">
        <v>403</v>
      </c>
      <c r="J192" s="17" t="s">
        <v>403</v>
      </c>
      <c r="K192" s="17" t="s">
        <v>543</v>
      </c>
      <c r="L192" s="17" t="s">
        <v>405</v>
      </c>
      <c r="M192" s="17" t="s">
        <v>405</v>
      </c>
      <c r="N192" s="17" t="s">
        <v>416</v>
      </c>
      <c r="O192" s="17" t="s">
        <v>545</v>
      </c>
      <c r="P192" s="17">
        <v>30001174</v>
      </c>
      <c r="Q192" s="17"/>
      <c r="R192" s="1" t="e">
        <f t="shared" ca="1" si="4"/>
        <v>#REF!</v>
      </c>
      <c r="S192" t="e">
        <f t="shared" ca="1" si="5"/>
        <v>#REF!</v>
      </c>
    </row>
    <row r="193" spans="1:19" x14ac:dyDescent="0.25">
      <c r="A193" s="17">
        <v>75</v>
      </c>
      <c r="B193" s="17" t="s">
        <v>540</v>
      </c>
      <c r="C193" s="17">
        <v>30021533</v>
      </c>
      <c r="D193" s="17" t="s">
        <v>541</v>
      </c>
      <c r="E193" s="17" t="s">
        <v>542</v>
      </c>
      <c r="F193" s="67">
        <v>44774</v>
      </c>
      <c r="G193" s="17">
        <v>730065</v>
      </c>
      <c r="H193" s="65">
        <v>26000</v>
      </c>
      <c r="I193" s="17" t="s">
        <v>403</v>
      </c>
      <c r="J193" s="17" t="s">
        <v>403</v>
      </c>
      <c r="K193" s="17" t="s">
        <v>543</v>
      </c>
      <c r="L193" s="17" t="s">
        <v>405</v>
      </c>
      <c r="M193" s="17" t="s">
        <v>405</v>
      </c>
      <c r="N193" s="17" t="s">
        <v>416</v>
      </c>
      <c r="O193" s="17" t="s">
        <v>546</v>
      </c>
      <c r="P193" s="17">
        <v>30001155</v>
      </c>
      <c r="Q193" s="17"/>
      <c r="R193" s="1" t="e">
        <f t="shared" ca="1" si="4"/>
        <v>#REF!</v>
      </c>
      <c r="S193" t="e">
        <f t="shared" ca="1" si="5"/>
        <v>#REF!</v>
      </c>
    </row>
    <row r="194" spans="1:19" x14ac:dyDescent="0.25">
      <c r="A194" s="17">
        <v>75</v>
      </c>
      <c r="B194" s="17" t="s">
        <v>540</v>
      </c>
      <c r="C194" s="17">
        <v>30021533</v>
      </c>
      <c r="D194" s="17" t="s">
        <v>541</v>
      </c>
      <c r="E194" s="17" t="s">
        <v>542</v>
      </c>
      <c r="F194" s="67">
        <v>44774</v>
      </c>
      <c r="G194" s="17">
        <v>730065</v>
      </c>
      <c r="H194" s="65">
        <v>26000</v>
      </c>
      <c r="I194" s="17" t="s">
        <v>403</v>
      </c>
      <c r="J194" s="17" t="s">
        <v>403</v>
      </c>
      <c r="K194" s="17" t="s">
        <v>543</v>
      </c>
      <c r="L194" s="17" t="s">
        <v>405</v>
      </c>
      <c r="M194" s="17" t="s">
        <v>405</v>
      </c>
      <c r="N194" s="17" t="s">
        <v>416</v>
      </c>
      <c r="O194" s="17" t="s">
        <v>547</v>
      </c>
      <c r="P194" s="17">
        <v>30001205</v>
      </c>
      <c r="Q194" s="17"/>
      <c r="R194" s="1" t="e">
        <f t="shared" ca="1" si="4"/>
        <v>#REF!</v>
      </c>
      <c r="S194" t="e">
        <f t="shared" ca="1" si="5"/>
        <v>#REF!</v>
      </c>
    </row>
    <row r="195" spans="1:19" x14ac:dyDescent="0.25">
      <c r="A195" s="17">
        <v>75</v>
      </c>
      <c r="B195" s="17" t="s">
        <v>540</v>
      </c>
      <c r="C195" s="17">
        <v>30021534</v>
      </c>
      <c r="D195" s="17" t="s">
        <v>541</v>
      </c>
      <c r="E195" s="17" t="s">
        <v>542</v>
      </c>
      <c r="F195" s="67">
        <v>44774</v>
      </c>
      <c r="G195" s="17">
        <v>730065</v>
      </c>
      <c r="H195" s="65">
        <v>26000</v>
      </c>
      <c r="I195" s="17" t="s">
        <v>403</v>
      </c>
      <c r="J195" s="17" t="s">
        <v>403</v>
      </c>
      <c r="K195" s="17" t="s">
        <v>543</v>
      </c>
      <c r="L195" s="17" t="s">
        <v>405</v>
      </c>
      <c r="M195" s="17" t="s">
        <v>405</v>
      </c>
      <c r="N195" s="17" t="s">
        <v>416</v>
      </c>
      <c r="O195" s="17" t="s">
        <v>544</v>
      </c>
      <c r="P195" s="17">
        <v>30001171</v>
      </c>
      <c r="Q195" s="17"/>
      <c r="R195" s="1" t="e">
        <f t="shared" ca="1" si="4"/>
        <v>#REF!</v>
      </c>
      <c r="S195" t="e">
        <f t="shared" ca="1" si="5"/>
        <v>#REF!</v>
      </c>
    </row>
    <row r="196" spans="1:19" x14ac:dyDescent="0.25">
      <c r="A196" s="17">
        <v>75</v>
      </c>
      <c r="B196" s="17" t="s">
        <v>540</v>
      </c>
      <c r="C196" s="17">
        <v>30021534</v>
      </c>
      <c r="D196" s="17" t="s">
        <v>541</v>
      </c>
      <c r="E196" s="17" t="s">
        <v>542</v>
      </c>
      <c r="F196" s="67">
        <v>44774</v>
      </c>
      <c r="G196" s="17">
        <v>730065</v>
      </c>
      <c r="H196" s="65">
        <v>26000</v>
      </c>
      <c r="I196" s="17" t="s">
        <v>403</v>
      </c>
      <c r="J196" s="17" t="s">
        <v>403</v>
      </c>
      <c r="K196" s="17" t="s">
        <v>543</v>
      </c>
      <c r="L196" s="17" t="s">
        <v>405</v>
      </c>
      <c r="M196" s="17" t="s">
        <v>405</v>
      </c>
      <c r="N196" s="17" t="s">
        <v>416</v>
      </c>
      <c r="O196" s="17" t="s">
        <v>545</v>
      </c>
      <c r="P196" s="17">
        <v>30001205</v>
      </c>
      <c r="Q196" s="17"/>
      <c r="R196" s="1" t="e">
        <f t="shared" ca="1" si="4"/>
        <v>#REF!</v>
      </c>
      <c r="S196" t="e">
        <f t="shared" ca="1" si="5"/>
        <v>#REF!</v>
      </c>
    </row>
    <row r="197" spans="1:19" x14ac:dyDescent="0.25">
      <c r="A197" s="17">
        <v>75</v>
      </c>
      <c r="B197" s="17" t="s">
        <v>540</v>
      </c>
      <c r="C197" s="17">
        <v>30021534</v>
      </c>
      <c r="D197" s="17" t="s">
        <v>541</v>
      </c>
      <c r="E197" s="17" t="s">
        <v>542</v>
      </c>
      <c r="F197" s="67">
        <v>44774</v>
      </c>
      <c r="G197" s="17">
        <v>730065</v>
      </c>
      <c r="H197" s="65">
        <v>26000</v>
      </c>
      <c r="I197" s="17" t="s">
        <v>403</v>
      </c>
      <c r="J197" s="17" t="s">
        <v>403</v>
      </c>
      <c r="K197" s="17" t="s">
        <v>543</v>
      </c>
      <c r="L197" s="17" t="s">
        <v>405</v>
      </c>
      <c r="M197" s="17" t="s">
        <v>405</v>
      </c>
      <c r="N197" s="17" t="s">
        <v>416</v>
      </c>
      <c r="O197" s="17" t="s">
        <v>546</v>
      </c>
      <c r="P197" s="17">
        <v>30001247</v>
      </c>
      <c r="Q197" s="17"/>
      <c r="R197" s="1" t="e">
        <f t="shared" ref="R197:R206" ca="1" si="6">IF(Q197="RM","RM",IF(_xlfn.IFNA(VLOOKUP($E197,INDIRECT("'"&amp;$B$1&amp;"'!"&amp;"$A$101:$B$247"),2,FALSE),"")="",IF(M197="AVG","AVG","Not scheduled"),_xlfn.IFNA(VLOOKUP($E197,INDIRECT("'"&amp;$B$1&amp;"'!"&amp;"$A$101:$B$247"),2,FALSE),"")))</f>
        <v>#REF!</v>
      </c>
      <c r="S197" t="e">
        <f t="shared" ref="S197:S206" ca="1" si="7">IF(R197=H197,"On Time",IF(R197="AVG","AVG",IF(R197="Not scheduled", "Not scheduled",IF(ISTEXT(R197)=TRUE,"",IF(R197&gt;H197,"Late","Early")))))</f>
        <v>#REF!</v>
      </c>
    </row>
    <row r="198" spans="1:19" x14ac:dyDescent="0.25">
      <c r="A198" s="17">
        <v>75</v>
      </c>
      <c r="B198" s="17" t="s">
        <v>540</v>
      </c>
      <c r="C198" s="17">
        <v>30021534</v>
      </c>
      <c r="D198" s="17" t="s">
        <v>541</v>
      </c>
      <c r="E198" s="17" t="s">
        <v>542</v>
      </c>
      <c r="F198" s="67">
        <v>44774</v>
      </c>
      <c r="G198" s="17">
        <v>730065</v>
      </c>
      <c r="H198" s="65">
        <v>26000</v>
      </c>
      <c r="I198" s="17" t="s">
        <v>403</v>
      </c>
      <c r="J198" s="17" t="s">
        <v>403</v>
      </c>
      <c r="K198" s="17" t="s">
        <v>543</v>
      </c>
      <c r="L198" s="17" t="s">
        <v>405</v>
      </c>
      <c r="M198" s="17" t="s">
        <v>405</v>
      </c>
      <c r="N198" s="17" t="s">
        <v>416</v>
      </c>
      <c r="O198" s="17" t="s">
        <v>547</v>
      </c>
      <c r="P198" s="17">
        <v>30001226</v>
      </c>
      <c r="Q198" s="17"/>
      <c r="R198" s="1" t="e">
        <f t="shared" ca="1" si="6"/>
        <v>#REF!</v>
      </c>
      <c r="S198" t="e">
        <f t="shared" ca="1" si="7"/>
        <v>#REF!</v>
      </c>
    </row>
    <row r="199" spans="1:19" x14ac:dyDescent="0.25">
      <c r="A199" s="17">
        <v>75</v>
      </c>
      <c r="B199" s="17" t="s">
        <v>540</v>
      </c>
      <c r="C199" s="17">
        <v>30021535</v>
      </c>
      <c r="D199" s="17" t="s">
        <v>541</v>
      </c>
      <c r="E199" s="17" t="s">
        <v>542</v>
      </c>
      <c r="F199" s="67">
        <v>44774</v>
      </c>
      <c r="G199" s="17">
        <v>730065</v>
      </c>
      <c r="H199" s="65">
        <v>26000</v>
      </c>
      <c r="I199" s="17" t="s">
        <v>403</v>
      </c>
      <c r="J199" s="17" t="s">
        <v>403</v>
      </c>
      <c r="K199" s="17" t="s">
        <v>543</v>
      </c>
      <c r="L199" s="17" t="s">
        <v>405</v>
      </c>
      <c r="M199" s="17" t="s">
        <v>405</v>
      </c>
      <c r="N199" s="17" t="s">
        <v>416</v>
      </c>
      <c r="O199" s="17" t="s">
        <v>544</v>
      </c>
      <c r="P199" s="17">
        <v>30001171</v>
      </c>
      <c r="Q199" s="17"/>
      <c r="R199" s="1" t="e">
        <f t="shared" ca="1" si="6"/>
        <v>#REF!</v>
      </c>
      <c r="S199" t="e">
        <f t="shared" ca="1" si="7"/>
        <v>#REF!</v>
      </c>
    </row>
    <row r="200" spans="1:19" x14ac:dyDescent="0.25">
      <c r="A200" s="17">
        <v>75</v>
      </c>
      <c r="B200" s="17" t="s">
        <v>540</v>
      </c>
      <c r="C200" s="17">
        <v>30021535</v>
      </c>
      <c r="D200" s="17" t="s">
        <v>541</v>
      </c>
      <c r="E200" s="17" t="s">
        <v>542</v>
      </c>
      <c r="F200" s="67">
        <v>44774</v>
      </c>
      <c r="G200" s="17">
        <v>730065</v>
      </c>
      <c r="H200" s="65">
        <v>26000</v>
      </c>
      <c r="I200" s="17" t="s">
        <v>403</v>
      </c>
      <c r="J200" s="17" t="s">
        <v>403</v>
      </c>
      <c r="K200" s="17" t="s">
        <v>543</v>
      </c>
      <c r="L200" s="17" t="s">
        <v>405</v>
      </c>
      <c r="M200" s="17" t="s">
        <v>405</v>
      </c>
      <c r="N200" s="17" t="s">
        <v>416</v>
      </c>
      <c r="O200" s="17" t="s">
        <v>545</v>
      </c>
      <c r="P200" s="17">
        <v>30001179</v>
      </c>
      <c r="Q200" s="17"/>
      <c r="R200" s="1" t="e">
        <f t="shared" ca="1" si="6"/>
        <v>#REF!</v>
      </c>
      <c r="S200" t="e">
        <f t="shared" ca="1" si="7"/>
        <v>#REF!</v>
      </c>
    </row>
    <row r="201" spans="1:19" x14ac:dyDescent="0.25">
      <c r="A201" s="17">
        <v>75</v>
      </c>
      <c r="B201" s="17" t="s">
        <v>540</v>
      </c>
      <c r="C201" s="17">
        <v>30021535</v>
      </c>
      <c r="D201" s="17" t="s">
        <v>541</v>
      </c>
      <c r="E201" s="17" t="s">
        <v>542</v>
      </c>
      <c r="F201" s="67">
        <v>44774</v>
      </c>
      <c r="G201" s="17">
        <v>730065</v>
      </c>
      <c r="H201" s="65">
        <v>26000</v>
      </c>
      <c r="I201" s="17" t="s">
        <v>403</v>
      </c>
      <c r="J201" s="17" t="s">
        <v>403</v>
      </c>
      <c r="K201" s="17" t="s">
        <v>543</v>
      </c>
      <c r="L201" s="17" t="s">
        <v>405</v>
      </c>
      <c r="M201" s="17" t="s">
        <v>405</v>
      </c>
      <c r="N201" s="17" t="s">
        <v>416</v>
      </c>
      <c r="O201" s="17" t="s">
        <v>546</v>
      </c>
      <c r="P201" s="17">
        <v>30001203</v>
      </c>
      <c r="Q201" s="17"/>
      <c r="R201" s="1" t="e">
        <f t="shared" ca="1" si="6"/>
        <v>#REF!</v>
      </c>
      <c r="S201" t="e">
        <f t="shared" ca="1" si="7"/>
        <v>#REF!</v>
      </c>
    </row>
    <row r="202" spans="1:19" x14ac:dyDescent="0.25">
      <c r="A202" s="17">
        <v>75</v>
      </c>
      <c r="B202" s="17" t="s">
        <v>540</v>
      </c>
      <c r="C202" s="17">
        <v>30021535</v>
      </c>
      <c r="D202" s="17" t="s">
        <v>541</v>
      </c>
      <c r="E202" s="17" t="s">
        <v>542</v>
      </c>
      <c r="F202" s="67">
        <v>44774</v>
      </c>
      <c r="G202" s="17">
        <v>730065</v>
      </c>
      <c r="H202" s="65">
        <v>26000</v>
      </c>
      <c r="I202" s="17" t="s">
        <v>403</v>
      </c>
      <c r="J202" s="17" t="s">
        <v>403</v>
      </c>
      <c r="K202" s="17" t="s">
        <v>543</v>
      </c>
      <c r="L202" s="17" t="s">
        <v>405</v>
      </c>
      <c r="M202" s="17" t="s">
        <v>405</v>
      </c>
      <c r="N202" s="17" t="s">
        <v>416</v>
      </c>
      <c r="O202" s="17" t="s">
        <v>547</v>
      </c>
      <c r="P202" s="17">
        <v>30001159</v>
      </c>
      <c r="Q202" s="17"/>
      <c r="R202" s="1" t="e">
        <f t="shared" ca="1" si="6"/>
        <v>#REF!</v>
      </c>
      <c r="S202" t="e">
        <f t="shared" ca="1" si="7"/>
        <v>#REF!</v>
      </c>
    </row>
    <row r="203" spans="1:19" x14ac:dyDescent="0.25">
      <c r="A203" s="17">
        <v>75</v>
      </c>
      <c r="B203" s="17" t="s">
        <v>540</v>
      </c>
      <c r="C203" s="17">
        <v>30021536</v>
      </c>
      <c r="D203" s="17" t="s">
        <v>541</v>
      </c>
      <c r="E203" s="17" t="s">
        <v>542</v>
      </c>
      <c r="F203" s="67">
        <v>44774</v>
      </c>
      <c r="G203" s="17">
        <v>730065</v>
      </c>
      <c r="H203" s="65">
        <v>26000</v>
      </c>
      <c r="I203" s="17" t="s">
        <v>403</v>
      </c>
      <c r="J203" s="17" t="s">
        <v>403</v>
      </c>
      <c r="K203" s="17" t="s">
        <v>543</v>
      </c>
      <c r="L203" s="17" t="s">
        <v>405</v>
      </c>
      <c r="M203" s="17" t="s">
        <v>405</v>
      </c>
      <c r="N203" s="17" t="s">
        <v>416</v>
      </c>
      <c r="O203" s="17" t="s">
        <v>544</v>
      </c>
      <c r="P203" s="17">
        <v>30001237</v>
      </c>
      <c r="Q203" s="17"/>
      <c r="R203" s="1" t="e">
        <f t="shared" ca="1" si="6"/>
        <v>#REF!</v>
      </c>
      <c r="S203" t="e">
        <f t="shared" ca="1" si="7"/>
        <v>#REF!</v>
      </c>
    </row>
    <row r="204" spans="1:19" x14ac:dyDescent="0.25">
      <c r="A204" s="17">
        <v>75</v>
      </c>
      <c r="B204" s="17" t="s">
        <v>540</v>
      </c>
      <c r="C204" s="17">
        <v>30021536</v>
      </c>
      <c r="D204" s="17" t="s">
        <v>541</v>
      </c>
      <c r="E204" s="17" t="s">
        <v>542</v>
      </c>
      <c r="F204" s="67">
        <v>44774</v>
      </c>
      <c r="G204" s="17">
        <v>730065</v>
      </c>
      <c r="H204" s="65">
        <v>26000</v>
      </c>
      <c r="I204" s="17" t="s">
        <v>403</v>
      </c>
      <c r="J204" s="17" t="s">
        <v>403</v>
      </c>
      <c r="K204" s="17" t="s">
        <v>543</v>
      </c>
      <c r="L204" s="17" t="s">
        <v>405</v>
      </c>
      <c r="M204" s="17" t="s">
        <v>405</v>
      </c>
      <c r="N204" s="17" t="s">
        <v>416</v>
      </c>
      <c r="O204" s="17" t="s">
        <v>545</v>
      </c>
      <c r="P204" s="17" t="s">
        <v>416</v>
      </c>
      <c r="Q204" s="17" t="s">
        <v>548</v>
      </c>
      <c r="R204" s="1" t="e">
        <f t="shared" ca="1" si="6"/>
        <v>#REF!</v>
      </c>
      <c r="S204" t="e">
        <f t="shared" ca="1" si="7"/>
        <v>#REF!</v>
      </c>
    </row>
    <row r="205" spans="1:19" x14ac:dyDescent="0.25">
      <c r="A205" s="17">
        <v>75</v>
      </c>
      <c r="B205" s="17" t="s">
        <v>540</v>
      </c>
      <c r="C205" s="17">
        <v>30021536</v>
      </c>
      <c r="D205" s="17" t="s">
        <v>541</v>
      </c>
      <c r="E205" s="17" t="s">
        <v>542</v>
      </c>
      <c r="F205" s="67">
        <v>44774</v>
      </c>
      <c r="G205" s="17">
        <v>730065</v>
      </c>
      <c r="H205" s="65">
        <v>26000</v>
      </c>
      <c r="I205" s="17" t="s">
        <v>403</v>
      </c>
      <c r="J205" s="17" t="s">
        <v>403</v>
      </c>
      <c r="K205" s="17" t="s">
        <v>543</v>
      </c>
      <c r="L205" s="17" t="s">
        <v>405</v>
      </c>
      <c r="M205" s="17" t="s">
        <v>405</v>
      </c>
      <c r="N205" s="17" t="s">
        <v>416</v>
      </c>
      <c r="O205" s="17" t="s">
        <v>546</v>
      </c>
      <c r="P205" s="17" t="s">
        <v>416</v>
      </c>
      <c r="Q205" s="17" t="s">
        <v>549</v>
      </c>
      <c r="R205" s="1" t="e">
        <f t="shared" ca="1" si="6"/>
        <v>#REF!</v>
      </c>
      <c r="S205" t="e">
        <f t="shared" ca="1" si="7"/>
        <v>#REF!</v>
      </c>
    </row>
    <row r="206" spans="1:19" x14ac:dyDescent="0.25">
      <c r="A206" s="17">
        <v>75</v>
      </c>
      <c r="B206" s="17" t="s">
        <v>540</v>
      </c>
      <c r="C206" s="17">
        <v>30021536</v>
      </c>
      <c r="D206" s="17" t="s">
        <v>541</v>
      </c>
      <c r="E206" s="17" t="s">
        <v>542</v>
      </c>
      <c r="F206" s="67">
        <v>44774</v>
      </c>
      <c r="G206" s="17">
        <v>730065</v>
      </c>
      <c r="H206" s="65">
        <v>26000</v>
      </c>
      <c r="I206" s="17" t="s">
        <v>403</v>
      </c>
      <c r="J206" s="17" t="s">
        <v>403</v>
      </c>
      <c r="K206" s="17" t="s">
        <v>543</v>
      </c>
      <c r="L206" s="17" t="s">
        <v>405</v>
      </c>
      <c r="M206" s="17" t="s">
        <v>405</v>
      </c>
      <c r="N206" s="17" t="s">
        <v>416</v>
      </c>
      <c r="O206" s="17" t="s">
        <v>547</v>
      </c>
      <c r="P206" s="17" t="s">
        <v>416</v>
      </c>
      <c r="Q206" s="17" t="s">
        <v>550</v>
      </c>
      <c r="R206" s="1" t="e">
        <f t="shared" ca="1" si="6"/>
        <v>#REF!</v>
      </c>
      <c r="S206" t="e">
        <f t="shared" ca="1" si="7"/>
        <v>#REF!</v>
      </c>
    </row>
    <row r="207" spans="1:19" x14ac:dyDescent="0.25">
      <c r="A207" s="17">
        <v>75</v>
      </c>
      <c r="B207" s="17" t="s">
        <v>540</v>
      </c>
      <c r="C207" s="17">
        <v>30021537</v>
      </c>
      <c r="D207" s="17" t="s">
        <v>541</v>
      </c>
      <c r="E207" s="17" t="s">
        <v>542</v>
      </c>
      <c r="F207" s="67">
        <v>44774</v>
      </c>
      <c r="G207" s="17">
        <v>730065</v>
      </c>
      <c r="H207" s="65">
        <v>26000</v>
      </c>
      <c r="I207" s="17" t="s">
        <v>403</v>
      </c>
      <c r="J207" s="17" t="s">
        <v>403</v>
      </c>
      <c r="K207" s="17" t="s">
        <v>543</v>
      </c>
      <c r="L207" s="17" t="s">
        <v>405</v>
      </c>
      <c r="M207" s="17" t="s">
        <v>405</v>
      </c>
      <c r="N207" s="17" t="s">
        <v>416</v>
      </c>
      <c r="O207" s="17" t="s">
        <v>544</v>
      </c>
      <c r="P207" s="17" t="s">
        <v>416</v>
      </c>
      <c r="Q207" s="17" t="s">
        <v>548</v>
      </c>
    </row>
    <row r="208" spans="1:19" x14ac:dyDescent="0.25">
      <c r="A208" s="17">
        <v>75</v>
      </c>
      <c r="B208" s="17" t="s">
        <v>540</v>
      </c>
      <c r="C208" s="17">
        <v>30021537</v>
      </c>
      <c r="D208" s="17" t="s">
        <v>541</v>
      </c>
      <c r="E208" s="17" t="s">
        <v>542</v>
      </c>
      <c r="F208" s="67">
        <v>44774</v>
      </c>
      <c r="G208" s="17">
        <v>730065</v>
      </c>
      <c r="H208" s="65">
        <v>26000</v>
      </c>
      <c r="I208" s="17" t="s">
        <v>403</v>
      </c>
      <c r="J208" s="17" t="s">
        <v>403</v>
      </c>
      <c r="K208" s="17" t="s">
        <v>543</v>
      </c>
      <c r="L208" s="17" t="s">
        <v>405</v>
      </c>
      <c r="M208" s="17" t="s">
        <v>405</v>
      </c>
      <c r="N208" s="17" t="s">
        <v>416</v>
      </c>
      <c r="O208" s="17" t="s">
        <v>545</v>
      </c>
      <c r="P208" s="17" t="s">
        <v>416</v>
      </c>
      <c r="Q208" s="17" t="s">
        <v>549</v>
      </c>
    </row>
    <row r="209" spans="1:17" x14ac:dyDescent="0.25">
      <c r="A209" s="17">
        <v>75</v>
      </c>
      <c r="B209" s="17" t="s">
        <v>540</v>
      </c>
      <c r="C209" s="17">
        <v>30021537</v>
      </c>
      <c r="D209" s="17" t="s">
        <v>541</v>
      </c>
      <c r="E209" s="17" t="s">
        <v>542</v>
      </c>
      <c r="F209" s="67">
        <v>44774</v>
      </c>
      <c r="G209" s="17">
        <v>730065</v>
      </c>
      <c r="H209" s="65">
        <v>26000</v>
      </c>
      <c r="I209" s="17" t="s">
        <v>403</v>
      </c>
      <c r="J209" s="17" t="s">
        <v>403</v>
      </c>
      <c r="K209" s="17" t="s">
        <v>543</v>
      </c>
      <c r="L209" s="17" t="s">
        <v>405</v>
      </c>
      <c r="M209" s="17" t="s">
        <v>405</v>
      </c>
      <c r="N209" s="17" t="s">
        <v>416</v>
      </c>
      <c r="O209" s="17" t="s">
        <v>546</v>
      </c>
      <c r="P209" s="17" t="s">
        <v>416</v>
      </c>
      <c r="Q209" s="17" t="s">
        <v>550</v>
      </c>
    </row>
    <row r="210" spans="1:17" x14ac:dyDescent="0.25">
      <c r="A210" s="17">
        <v>75</v>
      </c>
      <c r="B210" s="17" t="s">
        <v>540</v>
      </c>
      <c r="C210" s="17">
        <v>30021537</v>
      </c>
      <c r="D210" s="17" t="s">
        <v>541</v>
      </c>
      <c r="E210" s="17" t="s">
        <v>542</v>
      </c>
      <c r="F210" s="67">
        <v>44774</v>
      </c>
      <c r="G210" s="17">
        <v>730065</v>
      </c>
      <c r="H210" s="65">
        <v>26000</v>
      </c>
      <c r="I210" s="17" t="s">
        <v>403</v>
      </c>
      <c r="J210" s="17" t="s">
        <v>403</v>
      </c>
      <c r="K210" s="17" t="s">
        <v>543</v>
      </c>
      <c r="L210" s="17" t="s">
        <v>405</v>
      </c>
      <c r="M210" s="17" t="s">
        <v>405</v>
      </c>
      <c r="N210" s="17" t="s">
        <v>416</v>
      </c>
      <c r="O210" s="17" t="s">
        <v>547</v>
      </c>
      <c r="P210" s="17" t="s">
        <v>416</v>
      </c>
      <c r="Q210" s="17" t="s">
        <v>548</v>
      </c>
    </row>
    <row r="211" spans="1:17" x14ac:dyDescent="0.25">
      <c r="A211" s="17">
        <v>75</v>
      </c>
      <c r="B211" s="17" t="s">
        <v>540</v>
      </c>
      <c r="C211" s="17">
        <v>30021538</v>
      </c>
      <c r="D211" s="17" t="s">
        <v>541</v>
      </c>
      <c r="E211" s="17" t="s">
        <v>542</v>
      </c>
      <c r="F211" s="67">
        <v>44774</v>
      </c>
      <c r="G211" s="17">
        <v>730065</v>
      </c>
      <c r="H211" s="65">
        <v>26000</v>
      </c>
      <c r="I211" s="17" t="s">
        <v>403</v>
      </c>
      <c r="J211" s="17" t="s">
        <v>403</v>
      </c>
      <c r="K211" s="17" t="s">
        <v>543</v>
      </c>
      <c r="L211" s="17" t="s">
        <v>405</v>
      </c>
      <c r="M211" s="17" t="s">
        <v>405</v>
      </c>
      <c r="N211" s="17" t="s">
        <v>416</v>
      </c>
      <c r="O211" s="17" t="s">
        <v>544</v>
      </c>
      <c r="P211" s="17" t="s">
        <v>416</v>
      </c>
      <c r="Q211" s="17" t="s">
        <v>549</v>
      </c>
    </row>
    <row r="212" spans="1:17" x14ac:dyDescent="0.25">
      <c r="A212" s="17">
        <v>75</v>
      </c>
      <c r="B212" s="17" t="s">
        <v>540</v>
      </c>
      <c r="C212" s="17">
        <v>30021538</v>
      </c>
      <c r="D212" s="17" t="s">
        <v>541</v>
      </c>
      <c r="E212" s="17" t="s">
        <v>542</v>
      </c>
      <c r="F212" s="67">
        <v>44774</v>
      </c>
      <c r="G212" s="17">
        <v>730065</v>
      </c>
      <c r="H212" s="65">
        <v>26000</v>
      </c>
      <c r="I212" s="17" t="s">
        <v>403</v>
      </c>
      <c r="J212" s="17" t="s">
        <v>403</v>
      </c>
      <c r="K212" s="17" t="s">
        <v>543</v>
      </c>
      <c r="L212" s="17" t="s">
        <v>405</v>
      </c>
      <c r="M212" s="17" t="s">
        <v>405</v>
      </c>
      <c r="N212" s="17" t="s">
        <v>416</v>
      </c>
      <c r="O212" s="17" t="s">
        <v>545</v>
      </c>
      <c r="P212" s="17" t="s">
        <v>416</v>
      </c>
      <c r="Q212" s="17" t="s">
        <v>550</v>
      </c>
    </row>
    <row r="213" spans="1:17" x14ac:dyDescent="0.25">
      <c r="A213" s="17">
        <v>75</v>
      </c>
      <c r="B213" s="17" t="s">
        <v>540</v>
      </c>
      <c r="C213" s="17">
        <v>30021538</v>
      </c>
      <c r="D213" s="17" t="s">
        <v>541</v>
      </c>
      <c r="E213" s="17" t="s">
        <v>542</v>
      </c>
      <c r="F213" s="67">
        <v>44774</v>
      </c>
      <c r="G213" s="17">
        <v>730065</v>
      </c>
      <c r="H213" s="65">
        <v>26000</v>
      </c>
      <c r="I213" s="17" t="s">
        <v>403</v>
      </c>
      <c r="J213" s="17" t="s">
        <v>403</v>
      </c>
      <c r="K213" s="17" t="s">
        <v>543</v>
      </c>
      <c r="L213" s="17" t="s">
        <v>405</v>
      </c>
      <c r="M213" s="17" t="s">
        <v>405</v>
      </c>
      <c r="N213" s="17" t="s">
        <v>416</v>
      </c>
      <c r="O213" s="17" t="s">
        <v>546</v>
      </c>
      <c r="P213" s="17" t="s">
        <v>416</v>
      </c>
      <c r="Q213" s="17" t="s">
        <v>548</v>
      </c>
    </row>
    <row r="214" spans="1:17" x14ac:dyDescent="0.25">
      <c r="A214" s="17">
        <v>75</v>
      </c>
      <c r="B214" s="17" t="s">
        <v>540</v>
      </c>
      <c r="C214" s="17">
        <v>30021538</v>
      </c>
      <c r="D214" s="17" t="s">
        <v>541</v>
      </c>
      <c r="E214" s="17" t="s">
        <v>542</v>
      </c>
      <c r="F214" s="67">
        <v>44774</v>
      </c>
      <c r="G214" s="17">
        <v>730065</v>
      </c>
      <c r="H214" s="65">
        <v>26000</v>
      </c>
      <c r="I214" s="17" t="s">
        <v>403</v>
      </c>
      <c r="J214" s="17" t="s">
        <v>403</v>
      </c>
      <c r="K214" s="17" t="s">
        <v>543</v>
      </c>
      <c r="L214" s="17" t="s">
        <v>405</v>
      </c>
      <c r="M214" s="17" t="s">
        <v>405</v>
      </c>
      <c r="N214" s="17" t="s">
        <v>416</v>
      </c>
      <c r="O214" s="17" t="s">
        <v>547</v>
      </c>
      <c r="P214" s="17" t="s">
        <v>416</v>
      </c>
      <c r="Q214" s="17" t="s">
        <v>549</v>
      </c>
    </row>
    <row r="215" spans="1:17" x14ac:dyDescent="0.25">
      <c r="A215" s="17">
        <v>75</v>
      </c>
      <c r="B215" s="17" t="s">
        <v>540</v>
      </c>
      <c r="C215" s="17">
        <v>30021539</v>
      </c>
      <c r="D215" s="17" t="s">
        <v>541</v>
      </c>
      <c r="E215" s="17" t="s">
        <v>542</v>
      </c>
      <c r="F215" s="67">
        <v>44774</v>
      </c>
      <c r="G215" s="17">
        <v>730065</v>
      </c>
      <c r="H215" s="65">
        <v>26000</v>
      </c>
      <c r="I215" s="17" t="s">
        <v>403</v>
      </c>
      <c r="J215" s="17" t="s">
        <v>403</v>
      </c>
      <c r="K215" s="17" t="s">
        <v>543</v>
      </c>
      <c r="L215" s="17" t="s">
        <v>405</v>
      </c>
      <c r="M215" s="17" t="s">
        <v>405</v>
      </c>
      <c r="N215" s="17" t="s">
        <v>416</v>
      </c>
      <c r="O215" s="17" t="s">
        <v>544</v>
      </c>
      <c r="P215" s="17" t="s">
        <v>416</v>
      </c>
      <c r="Q215" s="17" t="s">
        <v>550</v>
      </c>
    </row>
    <row r="216" spans="1:17" x14ac:dyDescent="0.25">
      <c r="A216" s="17">
        <v>75</v>
      </c>
      <c r="B216" s="17" t="s">
        <v>540</v>
      </c>
      <c r="C216" s="17">
        <v>30021539</v>
      </c>
      <c r="D216" s="17" t="s">
        <v>541</v>
      </c>
      <c r="E216" s="17" t="s">
        <v>542</v>
      </c>
      <c r="F216" s="67">
        <v>44774</v>
      </c>
      <c r="G216" s="17">
        <v>730065</v>
      </c>
      <c r="H216" s="65">
        <v>26000</v>
      </c>
      <c r="I216" s="17" t="s">
        <v>403</v>
      </c>
      <c r="J216" s="17" t="s">
        <v>403</v>
      </c>
      <c r="K216" s="17" t="s">
        <v>543</v>
      </c>
      <c r="L216" s="17" t="s">
        <v>405</v>
      </c>
      <c r="M216" s="17" t="s">
        <v>405</v>
      </c>
      <c r="N216" s="17" t="s">
        <v>416</v>
      </c>
      <c r="O216" s="17" t="s">
        <v>545</v>
      </c>
      <c r="P216" s="17" t="s">
        <v>416</v>
      </c>
      <c r="Q216" s="17" t="s">
        <v>548</v>
      </c>
    </row>
    <row r="217" spans="1:17" x14ac:dyDescent="0.25">
      <c r="A217" s="17">
        <v>75</v>
      </c>
      <c r="B217" s="17" t="s">
        <v>540</v>
      </c>
      <c r="C217" s="17">
        <v>30021539</v>
      </c>
      <c r="D217" s="17" t="s">
        <v>541</v>
      </c>
      <c r="E217" s="17" t="s">
        <v>542</v>
      </c>
      <c r="F217" s="67">
        <v>44774</v>
      </c>
      <c r="G217" s="17">
        <v>730065</v>
      </c>
      <c r="H217" s="65">
        <v>26000</v>
      </c>
      <c r="I217" s="17" t="s">
        <v>403</v>
      </c>
      <c r="J217" s="17" t="s">
        <v>403</v>
      </c>
      <c r="K217" s="17" t="s">
        <v>543</v>
      </c>
      <c r="L217" s="17" t="s">
        <v>405</v>
      </c>
      <c r="M217" s="17" t="s">
        <v>405</v>
      </c>
      <c r="N217" s="17" t="s">
        <v>416</v>
      </c>
      <c r="O217" s="17" t="s">
        <v>546</v>
      </c>
      <c r="P217" s="17" t="s">
        <v>416</v>
      </c>
      <c r="Q217" s="17" t="s">
        <v>549</v>
      </c>
    </row>
    <row r="218" spans="1:17" x14ac:dyDescent="0.25">
      <c r="A218" s="17">
        <v>75</v>
      </c>
      <c r="B218" s="17" t="s">
        <v>540</v>
      </c>
      <c r="C218" s="17">
        <v>30021539</v>
      </c>
      <c r="D218" s="17" t="s">
        <v>541</v>
      </c>
      <c r="E218" s="17" t="s">
        <v>542</v>
      </c>
      <c r="F218" s="67">
        <v>44774</v>
      </c>
      <c r="G218" s="17">
        <v>730065</v>
      </c>
      <c r="H218" s="65">
        <v>26000</v>
      </c>
      <c r="I218" s="17" t="s">
        <v>403</v>
      </c>
      <c r="J218" s="17" t="s">
        <v>403</v>
      </c>
      <c r="K218" s="17" t="s">
        <v>543</v>
      </c>
      <c r="L218" s="17" t="s">
        <v>405</v>
      </c>
      <c r="M218" s="17" t="s">
        <v>405</v>
      </c>
      <c r="N218" s="17" t="s">
        <v>416</v>
      </c>
      <c r="O218" s="17" t="s">
        <v>547</v>
      </c>
      <c r="P218" s="17" t="s">
        <v>416</v>
      </c>
      <c r="Q218" s="17" t="s">
        <v>550</v>
      </c>
    </row>
    <row r="219" spans="1:17" x14ac:dyDescent="0.25">
      <c r="A219" s="17">
        <v>75</v>
      </c>
      <c r="B219" s="17" t="s">
        <v>540</v>
      </c>
      <c r="C219" s="17">
        <v>30021540</v>
      </c>
      <c r="D219" s="17" t="s">
        <v>541</v>
      </c>
      <c r="E219" s="17" t="s">
        <v>542</v>
      </c>
      <c r="F219" s="67">
        <v>44774</v>
      </c>
      <c r="G219" s="17">
        <v>730065</v>
      </c>
      <c r="H219" s="65">
        <v>26000</v>
      </c>
      <c r="I219" s="17" t="s">
        <v>403</v>
      </c>
      <c r="J219" s="17" t="s">
        <v>403</v>
      </c>
      <c r="K219" s="17" t="s">
        <v>543</v>
      </c>
      <c r="L219" s="17" t="s">
        <v>405</v>
      </c>
      <c r="M219" s="17" t="s">
        <v>405</v>
      </c>
      <c r="N219" s="17" t="s">
        <v>416</v>
      </c>
      <c r="O219" s="17" t="s">
        <v>544</v>
      </c>
      <c r="P219" s="17" t="s">
        <v>416</v>
      </c>
      <c r="Q219" s="17" t="s">
        <v>548</v>
      </c>
    </row>
    <row r="220" spans="1:17" x14ac:dyDescent="0.25">
      <c r="A220" s="17">
        <v>75</v>
      </c>
      <c r="B220" s="17" t="s">
        <v>540</v>
      </c>
      <c r="C220" s="17">
        <v>30021540</v>
      </c>
      <c r="D220" s="17" t="s">
        <v>541</v>
      </c>
      <c r="E220" s="17" t="s">
        <v>542</v>
      </c>
      <c r="F220" s="67">
        <v>44774</v>
      </c>
      <c r="G220" s="17">
        <v>730065</v>
      </c>
      <c r="H220" s="65">
        <v>26000</v>
      </c>
      <c r="I220" s="17" t="s">
        <v>403</v>
      </c>
      <c r="J220" s="17" t="s">
        <v>403</v>
      </c>
      <c r="K220" s="17" t="s">
        <v>543</v>
      </c>
      <c r="L220" s="17" t="s">
        <v>405</v>
      </c>
      <c r="M220" s="17" t="s">
        <v>405</v>
      </c>
      <c r="N220" s="17" t="s">
        <v>416</v>
      </c>
      <c r="O220" s="17" t="s">
        <v>545</v>
      </c>
      <c r="P220" s="17" t="s">
        <v>416</v>
      </c>
      <c r="Q220" s="17" t="s">
        <v>549</v>
      </c>
    </row>
    <row r="221" spans="1:17" x14ac:dyDescent="0.25">
      <c r="A221" s="17">
        <v>75</v>
      </c>
      <c r="B221" s="17" t="s">
        <v>540</v>
      </c>
      <c r="C221" s="17">
        <v>30021540</v>
      </c>
      <c r="D221" s="17" t="s">
        <v>541</v>
      </c>
      <c r="E221" s="17" t="s">
        <v>542</v>
      </c>
      <c r="F221" s="67">
        <v>44774</v>
      </c>
      <c r="G221" s="17">
        <v>730065</v>
      </c>
      <c r="H221" s="65">
        <v>26000</v>
      </c>
      <c r="I221" s="17" t="s">
        <v>403</v>
      </c>
      <c r="J221" s="17" t="s">
        <v>403</v>
      </c>
      <c r="K221" s="17" t="s">
        <v>543</v>
      </c>
      <c r="L221" s="17" t="s">
        <v>405</v>
      </c>
      <c r="M221" s="17" t="s">
        <v>405</v>
      </c>
      <c r="N221" s="17" t="s">
        <v>416</v>
      </c>
      <c r="O221" s="17" t="s">
        <v>546</v>
      </c>
      <c r="P221" s="17" t="s">
        <v>416</v>
      </c>
      <c r="Q221" s="17" t="s">
        <v>550</v>
      </c>
    </row>
    <row r="222" spans="1:17" x14ac:dyDescent="0.25">
      <c r="A222" s="17">
        <v>75</v>
      </c>
      <c r="B222" s="17" t="s">
        <v>540</v>
      </c>
      <c r="C222" s="17">
        <v>30021540</v>
      </c>
      <c r="D222" s="17" t="s">
        <v>541</v>
      </c>
      <c r="E222" s="17" t="s">
        <v>542</v>
      </c>
      <c r="F222" s="67">
        <v>44774</v>
      </c>
      <c r="G222" s="17">
        <v>730065</v>
      </c>
      <c r="H222" s="65">
        <v>26000</v>
      </c>
      <c r="I222" s="17" t="s">
        <v>403</v>
      </c>
      <c r="J222" s="17" t="s">
        <v>403</v>
      </c>
      <c r="K222" s="17" t="s">
        <v>543</v>
      </c>
      <c r="L222" s="17" t="s">
        <v>405</v>
      </c>
      <c r="M222" s="17" t="s">
        <v>405</v>
      </c>
      <c r="N222" s="17" t="s">
        <v>416</v>
      </c>
      <c r="O222" s="17" t="s">
        <v>547</v>
      </c>
      <c r="P222" s="17" t="s">
        <v>416</v>
      </c>
      <c r="Q222" s="17" t="s">
        <v>548</v>
      </c>
    </row>
    <row r="223" spans="1:17" x14ac:dyDescent="0.25">
      <c r="A223" s="17">
        <v>75</v>
      </c>
      <c r="B223" s="17" t="s">
        <v>540</v>
      </c>
      <c r="C223" s="17">
        <v>30021541</v>
      </c>
      <c r="D223" s="17" t="s">
        <v>541</v>
      </c>
      <c r="E223" s="17" t="s">
        <v>542</v>
      </c>
      <c r="F223" s="67">
        <v>44774</v>
      </c>
      <c r="G223" s="17">
        <v>730065</v>
      </c>
      <c r="H223" s="65">
        <v>26000</v>
      </c>
      <c r="I223" s="17" t="s">
        <v>403</v>
      </c>
      <c r="J223" s="17" t="s">
        <v>403</v>
      </c>
      <c r="K223" s="17" t="s">
        <v>543</v>
      </c>
      <c r="L223" s="17" t="s">
        <v>405</v>
      </c>
      <c r="M223" s="17" t="s">
        <v>405</v>
      </c>
      <c r="N223" s="17" t="s">
        <v>416</v>
      </c>
      <c r="O223" s="17" t="s">
        <v>544</v>
      </c>
      <c r="P223" s="17" t="s">
        <v>416</v>
      </c>
      <c r="Q223" s="17" t="s">
        <v>549</v>
      </c>
    </row>
    <row r="224" spans="1:17" x14ac:dyDescent="0.25">
      <c r="A224" s="17">
        <v>75</v>
      </c>
      <c r="B224" s="17" t="s">
        <v>540</v>
      </c>
      <c r="C224" s="17">
        <v>30021541</v>
      </c>
      <c r="D224" s="17" t="s">
        <v>541</v>
      </c>
      <c r="E224" s="17" t="s">
        <v>542</v>
      </c>
      <c r="F224" s="67">
        <v>44774</v>
      </c>
      <c r="G224" s="17">
        <v>730065</v>
      </c>
      <c r="H224" s="65">
        <v>26000</v>
      </c>
      <c r="I224" s="17" t="s">
        <v>403</v>
      </c>
      <c r="J224" s="17" t="s">
        <v>403</v>
      </c>
      <c r="K224" s="17" t="s">
        <v>543</v>
      </c>
      <c r="L224" s="17" t="s">
        <v>405</v>
      </c>
      <c r="M224" s="17" t="s">
        <v>405</v>
      </c>
      <c r="N224" s="17" t="s">
        <v>416</v>
      </c>
      <c r="O224" s="17" t="s">
        <v>545</v>
      </c>
      <c r="P224" s="17" t="s">
        <v>416</v>
      </c>
      <c r="Q224" s="17" t="s">
        <v>550</v>
      </c>
    </row>
    <row r="225" spans="1:17" x14ac:dyDescent="0.25">
      <c r="A225" s="17">
        <v>75</v>
      </c>
      <c r="B225" s="17" t="s">
        <v>540</v>
      </c>
      <c r="C225" s="17">
        <v>30021541</v>
      </c>
      <c r="D225" s="17" t="s">
        <v>541</v>
      </c>
      <c r="E225" s="17" t="s">
        <v>542</v>
      </c>
      <c r="F225" s="67">
        <v>44774</v>
      </c>
      <c r="G225" s="17">
        <v>730065</v>
      </c>
      <c r="H225" s="65">
        <v>26000</v>
      </c>
      <c r="I225" s="17" t="s">
        <v>403</v>
      </c>
      <c r="J225" s="17" t="s">
        <v>403</v>
      </c>
      <c r="K225" s="17" t="s">
        <v>543</v>
      </c>
      <c r="L225" s="17" t="s">
        <v>405</v>
      </c>
      <c r="M225" s="17" t="s">
        <v>405</v>
      </c>
      <c r="N225" s="17" t="s">
        <v>416</v>
      </c>
      <c r="O225" s="17" t="s">
        <v>546</v>
      </c>
      <c r="P225" s="17" t="s">
        <v>416</v>
      </c>
      <c r="Q225" s="17" t="s">
        <v>548</v>
      </c>
    </row>
    <row r="226" spans="1:17" x14ac:dyDescent="0.25">
      <c r="A226" s="17">
        <v>75</v>
      </c>
      <c r="B226" s="17" t="s">
        <v>540</v>
      </c>
      <c r="C226" s="17">
        <v>30021541</v>
      </c>
      <c r="D226" s="17" t="s">
        <v>541</v>
      </c>
      <c r="E226" s="17" t="s">
        <v>542</v>
      </c>
      <c r="F226" s="67">
        <v>44774</v>
      </c>
      <c r="G226" s="17">
        <v>730065</v>
      </c>
      <c r="H226" s="65">
        <v>26000</v>
      </c>
      <c r="I226" s="17" t="s">
        <v>403</v>
      </c>
      <c r="J226" s="17" t="s">
        <v>403</v>
      </c>
      <c r="K226" s="17" t="s">
        <v>543</v>
      </c>
      <c r="L226" s="17" t="s">
        <v>405</v>
      </c>
      <c r="M226" s="17" t="s">
        <v>405</v>
      </c>
      <c r="N226" s="17" t="s">
        <v>416</v>
      </c>
      <c r="O226" s="17" t="s">
        <v>547</v>
      </c>
      <c r="P226" s="17" t="s">
        <v>416</v>
      </c>
      <c r="Q226" s="17" t="s">
        <v>549</v>
      </c>
    </row>
    <row r="227" spans="1:17" x14ac:dyDescent="0.25">
      <c r="A227" s="17">
        <v>75</v>
      </c>
      <c r="B227" s="17" t="s">
        <v>540</v>
      </c>
      <c r="C227" s="17">
        <v>30021542</v>
      </c>
      <c r="D227" s="17" t="s">
        <v>541</v>
      </c>
      <c r="E227" s="17" t="s">
        <v>542</v>
      </c>
      <c r="F227" s="67">
        <v>44774</v>
      </c>
      <c r="G227" s="17">
        <v>730065</v>
      </c>
      <c r="H227" s="65">
        <v>26000</v>
      </c>
      <c r="I227" s="17" t="s">
        <v>403</v>
      </c>
      <c r="J227" s="17" t="s">
        <v>403</v>
      </c>
      <c r="K227" s="17" t="s">
        <v>543</v>
      </c>
      <c r="L227" s="17" t="s">
        <v>405</v>
      </c>
      <c r="M227" s="17" t="s">
        <v>405</v>
      </c>
      <c r="N227" s="17" t="s">
        <v>416</v>
      </c>
      <c r="O227" s="17" t="s">
        <v>544</v>
      </c>
      <c r="P227" s="17" t="s">
        <v>416</v>
      </c>
      <c r="Q227" s="17" t="s">
        <v>550</v>
      </c>
    </row>
    <row r="228" spans="1:17" x14ac:dyDescent="0.25">
      <c r="A228" s="17">
        <v>75</v>
      </c>
      <c r="B228" s="17" t="s">
        <v>540</v>
      </c>
      <c r="C228" s="17">
        <v>30021542</v>
      </c>
      <c r="D228" s="17" t="s">
        <v>541</v>
      </c>
      <c r="E228" s="17" t="s">
        <v>542</v>
      </c>
      <c r="F228" s="67">
        <v>44774</v>
      </c>
      <c r="G228" s="17">
        <v>730065</v>
      </c>
      <c r="H228" s="65">
        <v>26000</v>
      </c>
      <c r="I228" s="17" t="s">
        <v>403</v>
      </c>
      <c r="J228" s="17" t="s">
        <v>403</v>
      </c>
      <c r="K228" s="17" t="s">
        <v>543</v>
      </c>
      <c r="L228" s="17" t="s">
        <v>405</v>
      </c>
      <c r="M228" s="17" t="s">
        <v>405</v>
      </c>
      <c r="N228" s="17" t="s">
        <v>416</v>
      </c>
      <c r="O228" s="17" t="s">
        <v>545</v>
      </c>
      <c r="P228" s="17" t="s">
        <v>416</v>
      </c>
      <c r="Q228" s="17" t="s">
        <v>544</v>
      </c>
    </row>
    <row r="229" spans="1:17" x14ac:dyDescent="0.25">
      <c r="A229" s="17">
        <v>75</v>
      </c>
      <c r="B229" s="17" t="s">
        <v>540</v>
      </c>
      <c r="C229" s="17">
        <v>30021542</v>
      </c>
      <c r="D229" s="17" t="s">
        <v>541</v>
      </c>
      <c r="E229" s="17" t="s">
        <v>542</v>
      </c>
      <c r="F229" s="67">
        <v>44774</v>
      </c>
      <c r="G229" s="17">
        <v>730065</v>
      </c>
      <c r="H229" s="65">
        <v>26000</v>
      </c>
      <c r="I229" s="17" t="s">
        <v>403</v>
      </c>
      <c r="J229" s="17" t="s">
        <v>403</v>
      </c>
      <c r="K229" s="17" t="s">
        <v>543</v>
      </c>
      <c r="L229" s="17" t="s">
        <v>405</v>
      </c>
      <c r="M229" s="17" t="s">
        <v>405</v>
      </c>
      <c r="N229" s="17" t="s">
        <v>416</v>
      </c>
      <c r="O229" s="17" t="s">
        <v>546</v>
      </c>
      <c r="P229" s="17" t="s">
        <v>416</v>
      </c>
      <c r="Q229" s="17" t="s">
        <v>545</v>
      </c>
    </row>
    <row r="230" spans="1:17" x14ac:dyDescent="0.25">
      <c r="A230" s="17">
        <v>75</v>
      </c>
      <c r="B230" s="17" t="s">
        <v>540</v>
      </c>
      <c r="C230" s="17">
        <v>30021542</v>
      </c>
      <c r="D230" s="17" t="s">
        <v>541</v>
      </c>
      <c r="E230" s="17" t="s">
        <v>542</v>
      </c>
      <c r="F230" s="67">
        <v>44774</v>
      </c>
      <c r="G230" s="17">
        <v>730065</v>
      </c>
      <c r="H230" s="65">
        <v>26000</v>
      </c>
      <c r="I230" s="17" t="s">
        <v>403</v>
      </c>
      <c r="J230" s="17" t="s">
        <v>403</v>
      </c>
      <c r="K230" s="17" t="s">
        <v>543</v>
      </c>
      <c r="L230" s="17" t="s">
        <v>405</v>
      </c>
      <c r="M230" s="17" t="s">
        <v>405</v>
      </c>
      <c r="N230" s="17" t="s">
        <v>416</v>
      </c>
      <c r="O230" s="17" t="s">
        <v>547</v>
      </c>
      <c r="P230" s="17" t="s">
        <v>416</v>
      </c>
      <c r="Q230" s="17" t="s">
        <v>546</v>
      </c>
    </row>
    <row r="231" spans="1:17" x14ac:dyDescent="0.25">
      <c r="A231" s="17">
        <v>75</v>
      </c>
      <c r="B231" s="17" t="s">
        <v>540</v>
      </c>
      <c r="C231" s="17">
        <v>30021543</v>
      </c>
      <c r="D231" s="17" t="s">
        <v>541</v>
      </c>
      <c r="E231" s="17" t="s">
        <v>542</v>
      </c>
      <c r="F231" s="67">
        <v>44774</v>
      </c>
      <c r="G231" s="17">
        <v>730065</v>
      </c>
      <c r="H231" s="65">
        <v>26000</v>
      </c>
      <c r="I231" s="17" t="s">
        <v>403</v>
      </c>
      <c r="J231" s="17" t="s">
        <v>403</v>
      </c>
      <c r="K231" s="17" t="s">
        <v>543</v>
      </c>
      <c r="L231" s="17" t="s">
        <v>405</v>
      </c>
      <c r="M231" s="17" t="s">
        <v>405</v>
      </c>
      <c r="N231" s="17" t="s">
        <v>416</v>
      </c>
      <c r="O231" s="17" t="s">
        <v>544</v>
      </c>
      <c r="P231" s="17" t="s">
        <v>416</v>
      </c>
      <c r="Q231" s="17" t="s">
        <v>547</v>
      </c>
    </row>
    <row r="232" spans="1:17" x14ac:dyDescent="0.25">
      <c r="A232" s="17">
        <v>75</v>
      </c>
      <c r="B232" s="17" t="s">
        <v>540</v>
      </c>
      <c r="C232" s="17">
        <v>30021543</v>
      </c>
      <c r="D232" s="17" t="s">
        <v>541</v>
      </c>
      <c r="E232" s="17" t="s">
        <v>542</v>
      </c>
      <c r="F232" s="67">
        <v>44774</v>
      </c>
      <c r="G232" s="17">
        <v>730065</v>
      </c>
      <c r="H232" s="65">
        <v>26000</v>
      </c>
      <c r="I232" s="17" t="s">
        <v>403</v>
      </c>
      <c r="J232" s="17" t="s">
        <v>403</v>
      </c>
      <c r="K232" s="17" t="s">
        <v>543</v>
      </c>
      <c r="L232" s="17" t="s">
        <v>405</v>
      </c>
      <c r="M232" s="17" t="s">
        <v>405</v>
      </c>
      <c r="N232" s="17" t="s">
        <v>416</v>
      </c>
      <c r="O232" s="17" t="s">
        <v>545</v>
      </c>
      <c r="P232" s="17" t="s">
        <v>416</v>
      </c>
      <c r="Q232" s="17" t="s">
        <v>544</v>
      </c>
    </row>
    <row r="233" spans="1:17" x14ac:dyDescent="0.25">
      <c r="A233" s="17">
        <v>75</v>
      </c>
      <c r="B233" s="17" t="s">
        <v>540</v>
      </c>
      <c r="C233" s="17">
        <v>30021543</v>
      </c>
      <c r="D233" s="17" t="s">
        <v>541</v>
      </c>
      <c r="E233" s="17" t="s">
        <v>542</v>
      </c>
      <c r="F233" s="67">
        <v>44774</v>
      </c>
      <c r="G233" s="17">
        <v>730065</v>
      </c>
      <c r="H233" s="65">
        <v>26000</v>
      </c>
      <c r="I233" s="17" t="s">
        <v>403</v>
      </c>
      <c r="J233" s="17" t="s">
        <v>403</v>
      </c>
      <c r="K233" s="17" t="s">
        <v>543</v>
      </c>
      <c r="L233" s="17" t="s">
        <v>405</v>
      </c>
      <c r="M233" s="17" t="s">
        <v>405</v>
      </c>
      <c r="N233" s="17" t="s">
        <v>416</v>
      </c>
      <c r="O233" s="17" t="s">
        <v>546</v>
      </c>
      <c r="P233" s="17" t="s">
        <v>416</v>
      </c>
      <c r="Q233" s="17" t="s">
        <v>545</v>
      </c>
    </row>
    <row r="234" spans="1:17" x14ac:dyDescent="0.25">
      <c r="A234" s="17">
        <v>75</v>
      </c>
      <c r="B234" s="17" t="s">
        <v>540</v>
      </c>
      <c r="C234" s="17">
        <v>30021543</v>
      </c>
      <c r="D234" s="17" t="s">
        <v>541</v>
      </c>
      <c r="E234" s="17" t="s">
        <v>542</v>
      </c>
      <c r="F234" s="67">
        <v>44774</v>
      </c>
      <c r="G234" s="17">
        <v>730065</v>
      </c>
      <c r="H234" s="65">
        <v>26000</v>
      </c>
      <c r="I234" s="17" t="s">
        <v>403</v>
      </c>
      <c r="J234" s="17" t="s">
        <v>403</v>
      </c>
      <c r="K234" s="17" t="s">
        <v>543</v>
      </c>
      <c r="L234" s="17" t="s">
        <v>405</v>
      </c>
      <c r="M234" s="17" t="s">
        <v>405</v>
      </c>
      <c r="N234" s="17" t="s">
        <v>416</v>
      </c>
      <c r="O234" s="17" t="s">
        <v>547</v>
      </c>
      <c r="P234" s="17" t="s">
        <v>416</v>
      </c>
      <c r="Q234" s="17" t="s">
        <v>546</v>
      </c>
    </row>
    <row r="235" spans="1:17" x14ac:dyDescent="0.25">
      <c r="A235" s="17">
        <v>75</v>
      </c>
      <c r="B235" s="17" t="s">
        <v>540</v>
      </c>
      <c r="C235" s="17">
        <v>30021544</v>
      </c>
      <c r="D235" s="17" t="s">
        <v>541</v>
      </c>
      <c r="E235" s="17" t="s">
        <v>542</v>
      </c>
      <c r="F235" s="67">
        <v>44774</v>
      </c>
      <c r="G235" s="17">
        <v>730065</v>
      </c>
      <c r="H235" s="65">
        <v>26000</v>
      </c>
      <c r="I235" s="17" t="s">
        <v>403</v>
      </c>
      <c r="J235" s="17" t="s">
        <v>403</v>
      </c>
      <c r="K235" s="17" t="s">
        <v>543</v>
      </c>
      <c r="L235" s="17" t="s">
        <v>405</v>
      </c>
      <c r="M235" s="17" t="s">
        <v>405</v>
      </c>
      <c r="N235" s="17" t="s">
        <v>416</v>
      </c>
      <c r="O235" s="17" t="s">
        <v>544</v>
      </c>
      <c r="P235" s="17" t="s">
        <v>416</v>
      </c>
      <c r="Q235" s="17" t="s">
        <v>547</v>
      </c>
    </row>
    <row r="236" spans="1:17" x14ac:dyDescent="0.25">
      <c r="A236" s="17">
        <v>75</v>
      </c>
      <c r="B236" s="17" t="s">
        <v>540</v>
      </c>
      <c r="C236" s="17">
        <v>30021544</v>
      </c>
      <c r="D236" s="17" t="s">
        <v>541</v>
      </c>
      <c r="E236" s="17" t="s">
        <v>542</v>
      </c>
      <c r="F236" s="67">
        <v>44774</v>
      </c>
      <c r="G236" s="17">
        <v>730065</v>
      </c>
      <c r="H236" s="65">
        <v>26000</v>
      </c>
      <c r="I236" s="17" t="s">
        <v>403</v>
      </c>
      <c r="J236" s="17" t="s">
        <v>403</v>
      </c>
      <c r="K236" s="17" t="s">
        <v>543</v>
      </c>
      <c r="L236" s="17" t="s">
        <v>405</v>
      </c>
      <c r="M236" s="17" t="s">
        <v>405</v>
      </c>
      <c r="N236" s="17" t="s">
        <v>416</v>
      </c>
      <c r="O236" s="17" t="s">
        <v>545</v>
      </c>
      <c r="P236" s="17" t="s">
        <v>416</v>
      </c>
      <c r="Q236" s="17" t="s">
        <v>544</v>
      </c>
    </row>
    <row r="237" spans="1:17" x14ac:dyDescent="0.25">
      <c r="A237" s="17">
        <v>75</v>
      </c>
      <c r="B237" s="17" t="s">
        <v>540</v>
      </c>
      <c r="C237" s="17">
        <v>30021544</v>
      </c>
      <c r="D237" s="17" t="s">
        <v>541</v>
      </c>
      <c r="E237" s="17" t="s">
        <v>542</v>
      </c>
      <c r="F237" s="67">
        <v>44774</v>
      </c>
      <c r="G237" s="17">
        <v>730065</v>
      </c>
      <c r="H237" s="65">
        <v>26000</v>
      </c>
      <c r="I237" s="17" t="s">
        <v>403</v>
      </c>
      <c r="J237" s="17" t="s">
        <v>403</v>
      </c>
      <c r="K237" s="17" t="s">
        <v>543</v>
      </c>
      <c r="L237" s="17" t="s">
        <v>405</v>
      </c>
      <c r="M237" s="17" t="s">
        <v>405</v>
      </c>
      <c r="N237" s="17" t="s">
        <v>416</v>
      </c>
      <c r="O237" s="17" t="s">
        <v>546</v>
      </c>
      <c r="P237" s="17" t="s">
        <v>416</v>
      </c>
      <c r="Q237" s="17" t="s">
        <v>545</v>
      </c>
    </row>
    <row r="238" spans="1:17" x14ac:dyDescent="0.25">
      <c r="A238" s="17">
        <v>75</v>
      </c>
      <c r="B238" s="17" t="s">
        <v>540</v>
      </c>
      <c r="C238" s="17">
        <v>30021544</v>
      </c>
      <c r="D238" s="17" t="s">
        <v>541</v>
      </c>
      <c r="E238" s="17" t="s">
        <v>542</v>
      </c>
      <c r="F238" s="67">
        <v>44774</v>
      </c>
      <c r="G238" s="17">
        <v>730065</v>
      </c>
      <c r="H238" s="65">
        <v>26000</v>
      </c>
      <c r="I238" s="17" t="s">
        <v>403</v>
      </c>
      <c r="J238" s="17" t="s">
        <v>403</v>
      </c>
      <c r="K238" s="17" t="s">
        <v>543</v>
      </c>
      <c r="L238" s="17" t="s">
        <v>405</v>
      </c>
      <c r="M238" s="17" t="s">
        <v>405</v>
      </c>
      <c r="N238" s="17" t="s">
        <v>416</v>
      </c>
      <c r="O238" s="17" t="s">
        <v>547</v>
      </c>
      <c r="P238" s="17" t="s">
        <v>416</v>
      </c>
      <c r="Q238" s="17" t="s">
        <v>546</v>
      </c>
    </row>
    <row r="239" spans="1:17" x14ac:dyDescent="0.25">
      <c r="A239" s="17">
        <v>75</v>
      </c>
      <c r="B239" s="17" t="s">
        <v>540</v>
      </c>
      <c r="C239" s="17">
        <v>30021545</v>
      </c>
      <c r="D239" s="17" t="s">
        <v>541</v>
      </c>
      <c r="E239" s="17" t="s">
        <v>542</v>
      </c>
      <c r="F239" s="67">
        <v>44774</v>
      </c>
      <c r="G239" s="17">
        <v>730065</v>
      </c>
      <c r="H239" s="65">
        <v>26000</v>
      </c>
      <c r="I239" s="17" t="s">
        <v>403</v>
      </c>
      <c r="J239" s="17" t="s">
        <v>403</v>
      </c>
      <c r="K239" s="17" t="s">
        <v>543</v>
      </c>
      <c r="L239" s="17" t="s">
        <v>405</v>
      </c>
      <c r="M239" s="17" t="s">
        <v>405</v>
      </c>
      <c r="N239" s="17" t="s">
        <v>416</v>
      </c>
      <c r="O239" s="17" t="s">
        <v>544</v>
      </c>
      <c r="P239" s="17" t="s">
        <v>416</v>
      </c>
      <c r="Q239" s="17" t="s">
        <v>547</v>
      </c>
    </row>
    <row r="240" spans="1:17" x14ac:dyDescent="0.25">
      <c r="A240" s="17">
        <v>75</v>
      </c>
      <c r="B240" s="17" t="s">
        <v>540</v>
      </c>
      <c r="C240" s="17">
        <v>30021545</v>
      </c>
      <c r="D240" s="17" t="s">
        <v>541</v>
      </c>
      <c r="E240" s="17" t="s">
        <v>542</v>
      </c>
      <c r="F240" s="67">
        <v>44774</v>
      </c>
      <c r="G240" s="17">
        <v>730065</v>
      </c>
      <c r="H240" s="65">
        <v>26000</v>
      </c>
      <c r="I240" s="17" t="s">
        <v>403</v>
      </c>
      <c r="J240" s="17" t="s">
        <v>403</v>
      </c>
      <c r="K240" s="17" t="s">
        <v>543</v>
      </c>
      <c r="L240" s="17" t="s">
        <v>405</v>
      </c>
      <c r="M240" s="17" t="s">
        <v>405</v>
      </c>
      <c r="N240" s="17" t="s">
        <v>416</v>
      </c>
      <c r="O240" s="17" t="s">
        <v>545</v>
      </c>
      <c r="P240" s="17" t="s">
        <v>416</v>
      </c>
      <c r="Q240" s="17" t="s">
        <v>544</v>
      </c>
    </row>
    <row r="241" spans="1:17" x14ac:dyDescent="0.25">
      <c r="A241" s="17">
        <v>75</v>
      </c>
      <c r="B241" s="17" t="s">
        <v>540</v>
      </c>
      <c r="C241" s="17">
        <v>30021545</v>
      </c>
      <c r="D241" s="17" t="s">
        <v>541</v>
      </c>
      <c r="E241" s="17" t="s">
        <v>542</v>
      </c>
      <c r="F241" s="67">
        <v>44774</v>
      </c>
      <c r="G241" s="17">
        <v>730065</v>
      </c>
      <c r="H241" s="65">
        <v>26000</v>
      </c>
      <c r="I241" s="17" t="s">
        <v>403</v>
      </c>
      <c r="J241" s="17" t="s">
        <v>403</v>
      </c>
      <c r="K241" s="17" t="s">
        <v>543</v>
      </c>
      <c r="L241" s="17" t="s">
        <v>405</v>
      </c>
      <c r="M241" s="17" t="s">
        <v>405</v>
      </c>
      <c r="N241" s="17" t="s">
        <v>416</v>
      </c>
      <c r="O241" s="17" t="s">
        <v>546</v>
      </c>
      <c r="P241" s="17" t="s">
        <v>416</v>
      </c>
      <c r="Q241" s="17" t="s">
        <v>545</v>
      </c>
    </row>
    <row r="242" spans="1:17" x14ac:dyDescent="0.25">
      <c r="A242" s="17">
        <v>75</v>
      </c>
      <c r="B242" s="17" t="s">
        <v>540</v>
      </c>
      <c r="C242" s="17">
        <v>30021545</v>
      </c>
      <c r="D242" s="17" t="s">
        <v>541</v>
      </c>
      <c r="E242" s="17" t="s">
        <v>542</v>
      </c>
      <c r="F242" s="67">
        <v>44774</v>
      </c>
      <c r="G242" s="17">
        <v>730065</v>
      </c>
      <c r="H242" s="65">
        <v>26000</v>
      </c>
      <c r="I242" s="17" t="s">
        <v>403</v>
      </c>
      <c r="J242" s="17" t="s">
        <v>403</v>
      </c>
      <c r="K242" s="17" t="s">
        <v>543</v>
      </c>
      <c r="L242" s="17" t="s">
        <v>405</v>
      </c>
      <c r="M242" s="17" t="s">
        <v>405</v>
      </c>
      <c r="N242" s="17" t="s">
        <v>416</v>
      </c>
      <c r="O242" s="17" t="s">
        <v>547</v>
      </c>
      <c r="P242" s="17" t="s">
        <v>416</v>
      </c>
      <c r="Q242" s="17" t="s">
        <v>546</v>
      </c>
    </row>
    <row r="243" spans="1:17" x14ac:dyDescent="0.25">
      <c r="A243" s="17">
        <v>75</v>
      </c>
      <c r="B243" s="17" t="s">
        <v>540</v>
      </c>
      <c r="C243" s="17">
        <v>30021546</v>
      </c>
      <c r="D243" s="17" t="s">
        <v>541</v>
      </c>
      <c r="E243" s="17" t="s">
        <v>542</v>
      </c>
      <c r="F243" s="67">
        <v>44774</v>
      </c>
      <c r="G243" s="17">
        <v>730065</v>
      </c>
      <c r="H243" s="65">
        <v>26000</v>
      </c>
      <c r="I243" s="17" t="s">
        <v>403</v>
      </c>
      <c r="J243" s="17" t="s">
        <v>403</v>
      </c>
      <c r="K243" s="17" t="s">
        <v>543</v>
      </c>
      <c r="L243" s="17" t="s">
        <v>405</v>
      </c>
      <c r="M243" s="17" t="s">
        <v>405</v>
      </c>
      <c r="N243" s="17" t="s">
        <v>416</v>
      </c>
      <c r="O243" s="17" t="s">
        <v>544</v>
      </c>
      <c r="P243" s="17" t="s">
        <v>416</v>
      </c>
      <c r="Q243" s="17" t="s">
        <v>547</v>
      </c>
    </row>
    <row r="244" spans="1:17" x14ac:dyDescent="0.25">
      <c r="A244" s="17">
        <v>75</v>
      </c>
      <c r="B244" s="17" t="s">
        <v>540</v>
      </c>
      <c r="C244" s="17">
        <v>30021546</v>
      </c>
      <c r="D244" s="17" t="s">
        <v>541</v>
      </c>
      <c r="E244" s="17" t="s">
        <v>542</v>
      </c>
      <c r="F244" s="67">
        <v>44774</v>
      </c>
      <c r="G244" s="17">
        <v>730065</v>
      </c>
      <c r="H244" s="65">
        <v>26000</v>
      </c>
      <c r="I244" s="17" t="s">
        <v>403</v>
      </c>
      <c r="J244" s="17" t="s">
        <v>403</v>
      </c>
      <c r="K244" s="17" t="s">
        <v>543</v>
      </c>
      <c r="L244" s="17" t="s">
        <v>405</v>
      </c>
      <c r="M244" s="17" t="s">
        <v>405</v>
      </c>
      <c r="N244" s="17" t="s">
        <v>416</v>
      </c>
      <c r="O244" s="17" t="s">
        <v>545</v>
      </c>
      <c r="P244" s="17" t="s">
        <v>416</v>
      </c>
      <c r="Q244" s="17" t="s">
        <v>544</v>
      </c>
    </row>
    <row r="245" spans="1:17" x14ac:dyDescent="0.25">
      <c r="A245" s="17">
        <v>75</v>
      </c>
      <c r="B245" s="17" t="s">
        <v>540</v>
      </c>
      <c r="C245" s="17">
        <v>30021546</v>
      </c>
      <c r="D245" s="17" t="s">
        <v>541</v>
      </c>
      <c r="E245" s="17" t="s">
        <v>542</v>
      </c>
      <c r="F245" s="67">
        <v>44774</v>
      </c>
      <c r="G245" s="17">
        <v>730065</v>
      </c>
      <c r="H245" s="65">
        <v>26000</v>
      </c>
      <c r="I245" s="17" t="s">
        <v>403</v>
      </c>
      <c r="J245" s="17" t="s">
        <v>403</v>
      </c>
      <c r="K245" s="17" t="s">
        <v>543</v>
      </c>
      <c r="L245" s="17" t="s">
        <v>405</v>
      </c>
      <c r="M245" s="17" t="s">
        <v>405</v>
      </c>
      <c r="N245" s="17" t="s">
        <v>416</v>
      </c>
      <c r="O245" s="17" t="s">
        <v>546</v>
      </c>
      <c r="P245" s="17" t="s">
        <v>416</v>
      </c>
      <c r="Q245" s="17" t="s">
        <v>545</v>
      </c>
    </row>
    <row r="246" spans="1:17" x14ac:dyDescent="0.25">
      <c r="A246" s="17">
        <v>75</v>
      </c>
      <c r="B246" s="17" t="s">
        <v>540</v>
      </c>
      <c r="C246" s="17">
        <v>30021546</v>
      </c>
      <c r="D246" s="17" t="s">
        <v>541</v>
      </c>
      <c r="E246" s="17" t="s">
        <v>542</v>
      </c>
      <c r="F246" s="67">
        <v>44774</v>
      </c>
      <c r="G246" s="17">
        <v>730065</v>
      </c>
      <c r="H246" s="65">
        <v>26000</v>
      </c>
      <c r="I246" s="17" t="s">
        <v>403</v>
      </c>
      <c r="J246" s="17" t="s">
        <v>403</v>
      </c>
      <c r="K246" s="17" t="s">
        <v>543</v>
      </c>
      <c r="L246" s="17" t="s">
        <v>405</v>
      </c>
      <c r="M246" s="17" t="s">
        <v>405</v>
      </c>
      <c r="N246" s="17" t="s">
        <v>416</v>
      </c>
      <c r="O246" s="17" t="s">
        <v>547</v>
      </c>
      <c r="P246" s="17" t="s">
        <v>416</v>
      </c>
      <c r="Q246" s="17" t="s">
        <v>546</v>
      </c>
    </row>
    <row r="247" spans="1:17" x14ac:dyDescent="0.25">
      <c r="A247" s="17">
        <v>75</v>
      </c>
      <c r="B247" s="17" t="s">
        <v>540</v>
      </c>
      <c r="C247" s="17">
        <v>30021547</v>
      </c>
      <c r="D247" s="17" t="s">
        <v>541</v>
      </c>
      <c r="E247" s="17" t="s">
        <v>542</v>
      </c>
      <c r="F247" s="67">
        <v>44774</v>
      </c>
      <c r="G247" s="17">
        <v>730065</v>
      </c>
      <c r="H247" s="65">
        <v>26000</v>
      </c>
      <c r="I247" s="17" t="s">
        <v>403</v>
      </c>
      <c r="J247" s="17" t="s">
        <v>403</v>
      </c>
      <c r="K247" s="17" t="s">
        <v>543</v>
      </c>
      <c r="L247" s="17" t="s">
        <v>405</v>
      </c>
      <c r="M247" s="17" t="s">
        <v>405</v>
      </c>
      <c r="N247" s="17" t="s">
        <v>416</v>
      </c>
      <c r="O247" s="17" t="s">
        <v>544</v>
      </c>
      <c r="P247" s="17" t="s">
        <v>416</v>
      </c>
      <c r="Q247" s="17" t="s">
        <v>547</v>
      </c>
    </row>
    <row r="248" spans="1:17" x14ac:dyDescent="0.25">
      <c r="A248" s="17">
        <v>75</v>
      </c>
      <c r="B248" s="17" t="s">
        <v>540</v>
      </c>
      <c r="C248" s="17">
        <v>30021547</v>
      </c>
      <c r="D248" s="17" t="s">
        <v>541</v>
      </c>
      <c r="E248" s="17" t="s">
        <v>542</v>
      </c>
      <c r="F248" s="67">
        <v>44774</v>
      </c>
      <c r="G248" s="17">
        <v>730065</v>
      </c>
      <c r="H248" s="65">
        <v>26000</v>
      </c>
      <c r="I248" s="17" t="s">
        <v>403</v>
      </c>
      <c r="J248" s="17" t="s">
        <v>403</v>
      </c>
      <c r="K248" s="17" t="s">
        <v>543</v>
      </c>
      <c r="L248" s="17" t="s">
        <v>405</v>
      </c>
      <c r="M248" s="17" t="s">
        <v>405</v>
      </c>
      <c r="N248" s="17" t="s">
        <v>416</v>
      </c>
      <c r="O248" s="17" t="s">
        <v>545</v>
      </c>
      <c r="P248" s="17" t="s">
        <v>416</v>
      </c>
      <c r="Q248" s="17" t="s">
        <v>544</v>
      </c>
    </row>
    <row r="249" spans="1:17" x14ac:dyDescent="0.25">
      <c r="A249" s="17">
        <v>75</v>
      </c>
      <c r="B249" s="17" t="s">
        <v>540</v>
      </c>
      <c r="C249" s="17">
        <v>30021547</v>
      </c>
      <c r="D249" s="17" t="s">
        <v>541</v>
      </c>
      <c r="E249" s="17" t="s">
        <v>542</v>
      </c>
      <c r="F249" s="67">
        <v>44774</v>
      </c>
      <c r="G249" s="17">
        <v>730065</v>
      </c>
      <c r="H249" s="65">
        <v>26000</v>
      </c>
      <c r="I249" s="17" t="s">
        <v>403</v>
      </c>
      <c r="J249" s="17" t="s">
        <v>403</v>
      </c>
      <c r="K249" s="17" t="s">
        <v>543</v>
      </c>
      <c r="L249" s="17" t="s">
        <v>405</v>
      </c>
      <c r="M249" s="17" t="s">
        <v>405</v>
      </c>
      <c r="N249" s="17" t="s">
        <v>416</v>
      </c>
      <c r="O249" s="17" t="s">
        <v>546</v>
      </c>
      <c r="P249" s="17" t="s">
        <v>416</v>
      </c>
      <c r="Q249" s="17" t="s">
        <v>545</v>
      </c>
    </row>
    <row r="250" spans="1:17" x14ac:dyDescent="0.25">
      <c r="A250" s="17">
        <v>75</v>
      </c>
      <c r="B250" s="17" t="s">
        <v>540</v>
      </c>
      <c r="C250" s="17">
        <v>30021547</v>
      </c>
      <c r="D250" s="17" t="s">
        <v>541</v>
      </c>
      <c r="E250" s="17" t="s">
        <v>542</v>
      </c>
      <c r="F250" s="67">
        <v>44774</v>
      </c>
      <c r="G250" s="17">
        <v>730065</v>
      </c>
      <c r="H250" s="65">
        <v>26000</v>
      </c>
      <c r="I250" s="17" t="s">
        <v>403</v>
      </c>
      <c r="J250" s="17" t="s">
        <v>403</v>
      </c>
      <c r="K250" s="17" t="s">
        <v>543</v>
      </c>
      <c r="L250" s="17" t="s">
        <v>405</v>
      </c>
      <c r="M250" s="17" t="s">
        <v>405</v>
      </c>
      <c r="N250" s="17" t="s">
        <v>416</v>
      </c>
      <c r="O250" s="17" t="s">
        <v>547</v>
      </c>
      <c r="P250" s="17" t="s">
        <v>416</v>
      </c>
      <c r="Q250" s="17" t="s">
        <v>546</v>
      </c>
    </row>
    <row r="251" spans="1:17" x14ac:dyDescent="0.25">
      <c r="A251" s="17">
        <v>75</v>
      </c>
      <c r="B251" s="17" t="s">
        <v>540</v>
      </c>
      <c r="C251" s="17">
        <v>30021548</v>
      </c>
      <c r="D251" s="17" t="s">
        <v>541</v>
      </c>
      <c r="E251" s="17" t="s">
        <v>542</v>
      </c>
      <c r="F251" s="67">
        <v>44774</v>
      </c>
      <c r="G251" s="17">
        <v>730065</v>
      </c>
      <c r="H251" s="65">
        <v>26000</v>
      </c>
      <c r="I251" s="17" t="s">
        <v>403</v>
      </c>
      <c r="J251" s="17" t="s">
        <v>403</v>
      </c>
      <c r="K251" s="17" t="s">
        <v>543</v>
      </c>
      <c r="L251" s="17" t="s">
        <v>405</v>
      </c>
      <c r="M251" s="17" t="s">
        <v>405</v>
      </c>
      <c r="N251" s="17" t="s">
        <v>416</v>
      </c>
      <c r="O251" s="17" t="s">
        <v>544</v>
      </c>
      <c r="P251" s="17" t="s">
        <v>416</v>
      </c>
      <c r="Q251" s="17" t="s">
        <v>547</v>
      </c>
    </row>
    <row r="252" spans="1:17" x14ac:dyDescent="0.25">
      <c r="A252" s="17">
        <v>75</v>
      </c>
      <c r="B252" s="17" t="s">
        <v>540</v>
      </c>
      <c r="C252" s="17">
        <v>30021548</v>
      </c>
      <c r="D252" s="17" t="s">
        <v>541</v>
      </c>
      <c r="E252" s="17" t="s">
        <v>542</v>
      </c>
      <c r="F252" s="67">
        <v>44774</v>
      </c>
      <c r="G252" s="17">
        <v>730065</v>
      </c>
      <c r="H252" s="65">
        <v>26000</v>
      </c>
      <c r="I252" s="17" t="s">
        <v>403</v>
      </c>
      <c r="J252" s="17" t="s">
        <v>403</v>
      </c>
      <c r="K252" s="17" t="s">
        <v>543</v>
      </c>
      <c r="L252" s="17" t="s">
        <v>405</v>
      </c>
      <c r="M252" s="17" t="s">
        <v>405</v>
      </c>
      <c r="N252" s="17" t="s">
        <v>416</v>
      </c>
      <c r="O252" s="17" t="s">
        <v>545</v>
      </c>
      <c r="P252" s="17" t="s">
        <v>416</v>
      </c>
      <c r="Q252" s="17" t="s">
        <v>544</v>
      </c>
    </row>
    <row r="253" spans="1:17" x14ac:dyDescent="0.25">
      <c r="A253" s="17">
        <v>75</v>
      </c>
      <c r="B253" s="17" t="s">
        <v>540</v>
      </c>
      <c r="C253" s="17">
        <v>30021548</v>
      </c>
      <c r="D253" s="17" t="s">
        <v>541</v>
      </c>
      <c r="E253" s="17" t="s">
        <v>542</v>
      </c>
      <c r="F253" s="67">
        <v>44774</v>
      </c>
      <c r="G253" s="17">
        <v>730065</v>
      </c>
      <c r="H253" s="65">
        <v>26000</v>
      </c>
      <c r="I253" s="17" t="s">
        <v>403</v>
      </c>
      <c r="J253" s="17" t="s">
        <v>403</v>
      </c>
      <c r="K253" s="17" t="s">
        <v>543</v>
      </c>
      <c r="L253" s="17" t="s">
        <v>405</v>
      </c>
      <c r="M253" s="17" t="s">
        <v>405</v>
      </c>
      <c r="N253" s="17" t="s">
        <v>416</v>
      </c>
      <c r="O253" s="17" t="s">
        <v>546</v>
      </c>
      <c r="P253" s="17" t="s">
        <v>416</v>
      </c>
      <c r="Q253" s="17" t="s">
        <v>545</v>
      </c>
    </row>
    <row r="254" spans="1:17" x14ac:dyDescent="0.25">
      <c r="A254" s="17">
        <v>75</v>
      </c>
      <c r="B254" s="17" t="s">
        <v>540</v>
      </c>
      <c r="C254" s="17">
        <v>30021548</v>
      </c>
      <c r="D254" s="17" t="s">
        <v>541</v>
      </c>
      <c r="E254" s="17" t="s">
        <v>542</v>
      </c>
      <c r="F254" s="67">
        <v>44774</v>
      </c>
      <c r="G254" s="17">
        <v>730065</v>
      </c>
      <c r="H254" s="65">
        <v>26000</v>
      </c>
      <c r="I254" s="17" t="s">
        <v>403</v>
      </c>
      <c r="J254" s="17" t="s">
        <v>403</v>
      </c>
      <c r="K254" s="17" t="s">
        <v>543</v>
      </c>
      <c r="L254" s="17" t="s">
        <v>405</v>
      </c>
      <c r="M254" s="17" t="s">
        <v>405</v>
      </c>
      <c r="N254" s="17" t="s">
        <v>416</v>
      </c>
      <c r="O254" s="17" t="s">
        <v>547</v>
      </c>
      <c r="P254" s="17" t="s">
        <v>416</v>
      </c>
      <c r="Q254" s="17" t="s">
        <v>546</v>
      </c>
    </row>
    <row r="255" spans="1:17" x14ac:dyDescent="0.25">
      <c r="A255" s="17">
        <v>75</v>
      </c>
      <c r="B255" s="17" t="s">
        <v>540</v>
      </c>
      <c r="C255" s="17">
        <v>30021549</v>
      </c>
      <c r="D255" s="17" t="s">
        <v>541</v>
      </c>
      <c r="E255" s="17" t="s">
        <v>542</v>
      </c>
      <c r="F255" s="67">
        <v>44774</v>
      </c>
      <c r="G255" s="17">
        <v>730065</v>
      </c>
      <c r="H255" s="65">
        <v>26000</v>
      </c>
      <c r="I255" s="17" t="s">
        <v>403</v>
      </c>
      <c r="J255" s="17" t="s">
        <v>403</v>
      </c>
      <c r="K255" s="17" t="s">
        <v>543</v>
      </c>
      <c r="L255" s="17" t="s">
        <v>405</v>
      </c>
      <c r="M255" s="17" t="s">
        <v>405</v>
      </c>
      <c r="N255" s="17" t="s">
        <v>416</v>
      </c>
      <c r="O255" s="17" t="s">
        <v>544</v>
      </c>
      <c r="P255" s="17" t="s">
        <v>416</v>
      </c>
      <c r="Q255" s="17" t="s">
        <v>547</v>
      </c>
    </row>
    <row r="256" spans="1:17" x14ac:dyDescent="0.25">
      <c r="A256" s="17">
        <v>75</v>
      </c>
      <c r="B256" s="17" t="s">
        <v>540</v>
      </c>
      <c r="C256" s="17">
        <v>30021549</v>
      </c>
      <c r="D256" s="17" t="s">
        <v>541</v>
      </c>
      <c r="E256" s="17" t="s">
        <v>542</v>
      </c>
      <c r="F256" s="67">
        <v>44774</v>
      </c>
      <c r="G256" s="17">
        <v>730065</v>
      </c>
      <c r="H256" s="65">
        <v>26000</v>
      </c>
      <c r="I256" s="17" t="s">
        <v>403</v>
      </c>
      <c r="J256" s="17" t="s">
        <v>403</v>
      </c>
      <c r="K256" s="17" t="s">
        <v>543</v>
      </c>
      <c r="L256" s="17" t="s">
        <v>405</v>
      </c>
      <c r="M256" s="17" t="s">
        <v>405</v>
      </c>
      <c r="N256" s="17" t="s">
        <v>416</v>
      </c>
      <c r="O256" s="17" t="s">
        <v>545</v>
      </c>
      <c r="P256" s="17" t="s">
        <v>416</v>
      </c>
      <c r="Q256" s="17" t="s">
        <v>544</v>
      </c>
    </row>
    <row r="257" spans="1:17" x14ac:dyDescent="0.25">
      <c r="A257" s="17">
        <v>75</v>
      </c>
      <c r="B257" s="17" t="s">
        <v>540</v>
      </c>
      <c r="C257" s="17">
        <v>30021549</v>
      </c>
      <c r="D257" s="17" t="s">
        <v>541</v>
      </c>
      <c r="E257" s="17" t="s">
        <v>542</v>
      </c>
      <c r="F257" s="67">
        <v>44774</v>
      </c>
      <c r="G257" s="17">
        <v>730065</v>
      </c>
      <c r="H257" s="65">
        <v>26000</v>
      </c>
      <c r="I257" s="17" t="s">
        <v>403</v>
      </c>
      <c r="J257" s="17" t="s">
        <v>403</v>
      </c>
      <c r="K257" s="17" t="s">
        <v>543</v>
      </c>
      <c r="L257" s="17" t="s">
        <v>405</v>
      </c>
      <c r="M257" s="17" t="s">
        <v>405</v>
      </c>
      <c r="N257" s="17" t="s">
        <v>416</v>
      </c>
      <c r="O257" s="17" t="s">
        <v>546</v>
      </c>
      <c r="P257" s="17" t="s">
        <v>416</v>
      </c>
      <c r="Q257" s="17" t="s">
        <v>545</v>
      </c>
    </row>
    <row r="258" spans="1:17" x14ac:dyDescent="0.25">
      <c r="A258" s="17">
        <v>75</v>
      </c>
      <c r="B258" s="17" t="s">
        <v>540</v>
      </c>
      <c r="C258" s="17">
        <v>30021549</v>
      </c>
      <c r="D258" s="17" t="s">
        <v>541</v>
      </c>
      <c r="E258" s="17" t="s">
        <v>542</v>
      </c>
      <c r="F258" s="67">
        <v>44774</v>
      </c>
      <c r="G258" s="17">
        <v>730065</v>
      </c>
      <c r="H258" s="65">
        <v>26000</v>
      </c>
      <c r="I258" s="17" t="s">
        <v>403</v>
      </c>
      <c r="J258" s="17" t="s">
        <v>403</v>
      </c>
      <c r="K258" s="17" t="s">
        <v>543</v>
      </c>
      <c r="L258" s="17" t="s">
        <v>405</v>
      </c>
      <c r="M258" s="17" t="s">
        <v>405</v>
      </c>
      <c r="N258" s="17" t="s">
        <v>416</v>
      </c>
      <c r="O258" s="17" t="s">
        <v>547</v>
      </c>
      <c r="P258" s="17" t="s">
        <v>416</v>
      </c>
      <c r="Q258" s="17" t="s">
        <v>546</v>
      </c>
    </row>
    <row r="259" spans="1:17" x14ac:dyDescent="0.25">
      <c r="A259" s="17">
        <v>75</v>
      </c>
      <c r="B259" s="17" t="s">
        <v>540</v>
      </c>
      <c r="C259" s="17">
        <v>30021550</v>
      </c>
      <c r="D259" s="17" t="s">
        <v>541</v>
      </c>
      <c r="E259" s="17" t="s">
        <v>542</v>
      </c>
      <c r="F259" s="67">
        <v>44774</v>
      </c>
      <c r="G259" s="17">
        <v>730065</v>
      </c>
      <c r="H259" s="65">
        <v>26000</v>
      </c>
      <c r="I259" s="17" t="s">
        <v>403</v>
      </c>
      <c r="J259" s="17" t="s">
        <v>403</v>
      </c>
      <c r="K259" s="17" t="s">
        <v>543</v>
      </c>
      <c r="L259" s="17" t="s">
        <v>405</v>
      </c>
      <c r="M259" s="17" t="s">
        <v>405</v>
      </c>
      <c r="N259" s="17" t="s">
        <v>416</v>
      </c>
      <c r="O259" s="17" t="s">
        <v>544</v>
      </c>
      <c r="P259" s="17" t="s">
        <v>416</v>
      </c>
      <c r="Q259" s="17" t="s">
        <v>547</v>
      </c>
    </row>
    <row r="260" spans="1:17" x14ac:dyDescent="0.25">
      <c r="A260" s="17">
        <v>75</v>
      </c>
      <c r="B260" s="17" t="s">
        <v>540</v>
      </c>
      <c r="C260" s="17">
        <v>30021550</v>
      </c>
      <c r="D260" s="17" t="s">
        <v>541</v>
      </c>
      <c r="E260" s="17" t="s">
        <v>542</v>
      </c>
      <c r="F260" s="67">
        <v>44774</v>
      </c>
      <c r="G260" s="17">
        <v>730065</v>
      </c>
      <c r="H260" s="65">
        <v>26000</v>
      </c>
      <c r="I260" s="17" t="s">
        <v>403</v>
      </c>
      <c r="J260" s="17" t="s">
        <v>403</v>
      </c>
      <c r="K260" s="17" t="s">
        <v>543</v>
      </c>
      <c r="L260" s="17" t="s">
        <v>405</v>
      </c>
      <c r="M260" s="17" t="s">
        <v>405</v>
      </c>
      <c r="N260" s="17" t="s">
        <v>416</v>
      </c>
      <c r="O260" s="17" t="s">
        <v>545</v>
      </c>
      <c r="P260" s="17" t="s">
        <v>416</v>
      </c>
      <c r="Q260" s="17" t="s">
        <v>544</v>
      </c>
    </row>
    <row r="261" spans="1:17" x14ac:dyDescent="0.25">
      <c r="A261" s="17">
        <v>75</v>
      </c>
      <c r="B261" s="17" t="s">
        <v>540</v>
      </c>
      <c r="C261" s="17">
        <v>30021550</v>
      </c>
      <c r="D261" s="17" t="s">
        <v>541</v>
      </c>
      <c r="E261" s="17" t="s">
        <v>542</v>
      </c>
      <c r="F261" s="67">
        <v>44774</v>
      </c>
      <c r="G261" s="17">
        <v>730065</v>
      </c>
      <c r="H261" s="65">
        <v>26000</v>
      </c>
      <c r="I261" s="17" t="s">
        <v>403</v>
      </c>
      <c r="J261" s="17" t="s">
        <v>403</v>
      </c>
      <c r="K261" s="17" t="s">
        <v>543</v>
      </c>
      <c r="L261" s="17" t="s">
        <v>405</v>
      </c>
      <c r="M261" s="17" t="s">
        <v>405</v>
      </c>
      <c r="N261" s="17" t="s">
        <v>416</v>
      </c>
      <c r="O261" s="17" t="s">
        <v>546</v>
      </c>
      <c r="P261" s="17" t="s">
        <v>416</v>
      </c>
      <c r="Q261" s="17" t="s">
        <v>545</v>
      </c>
    </row>
    <row r="262" spans="1:17" x14ac:dyDescent="0.25">
      <c r="A262" s="17">
        <v>75</v>
      </c>
      <c r="B262" s="17" t="s">
        <v>540</v>
      </c>
      <c r="C262" s="17">
        <v>30021550</v>
      </c>
      <c r="D262" s="17" t="s">
        <v>541</v>
      </c>
      <c r="E262" s="17" t="s">
        <v>542</v>
      </c>
      <c r="F262" s="67">
        <v>44774</v>
      </c>
      <c r="G262" s="17">
        <v>730065</v>
      </c>
      <c r="H262" s="65">
        <v>26000</v>
      </c>
      <c r="I262" s="17" t="s">
        <v>403</v>
      </c>
      <c r="J262" s="17" t="s">
        <v>403</v>
      </c>
      <c r="K262" s="17" t="s">
        <v>543</v>
      </c>
      <c r="L262" s="17" t="s">
        <v>405</v>
      </c>
      <c r="M262" s="17" t="s">
        <v>405</v>
      </c>
      <c r="N262" s="17" t="s">
        <v>416</v>
      </c>
      <c r="O262" s="17" t="s">
        <v>547</v>
      </c>
      <c r="P262" s="17" t="s">
        <v>416</v>
      </c>
      <c r="Q262" s="17" t="s">
        <v>546</v>
      </c>
    </row>
    <row r="263" spans="1:17" x14ac:dyDescent="0.25">
      <c r="A263" s="17">
        <v>75</v>
      </c>
      <c r="B263" s="17" t="s">
        <v>540</v>
      </c>
      <c r="C263" s="17">
        <v>30021551</v>
      </c>
      <c r="D263" s="17" t="s">
        <v>541</v>
      </c>
      <c r="E263" s="17" t="s">
        <v>542</v>
      </c>
      <c r="F263" s="67">
        <v>44774</v>
      </c>
      <c r="G263" s="17">
        <v>730065</v>
      </c>
      <c r="H263" s="65">
        <v>26000</v>
      </c>
      <c r="I263" s="17" t="s">
        <v>403</v>
      </c>
      <c r="J263" s="17" t="s">
        <v>403</v>
      </c>
      <c r="K263" s="17" t="s">
        <v>543</v>
      </c>
      <c r="L263" s="17" t="s">
        <v>405</v>
      </c>
      <c r="M263" s="17" t="s">
        <v>405</v>
      </c>
      <c r="N263" s="17" t="s">
        <v>416</v>
      </c>
      <c r="O263" s="17" t="s">
        <v>544</v>
      </c>
      <c r="P263" s="17" t="s">
        <v>416</v>
      </c>
      <c r="Q263" s="17" t="s">
        <v>547</v>
      </c>
    </row>
    <row r="264" spans="1:17" x14ac:dyDescent="0.25">
      <c r="A264" s="17">
        <v>75</v>
      </c>
      <c r="B264" s="17" t="s">
        <v>540</v>
      </c>
      <c r="C264" s="17">
        <v>30021551</v>
      </c>
      <c r="D264" s="17" t="s">
        <v>541</v>
      </c>
      <c r="E264" s="17" t="s">
        <v>542</v>
      </c>
      <c r="F264" s="67">
        <v>44774</v>
      </c>
      <c r="G264" s="17">
        <v>730065</v>
      </c>
      <c r="H264" s="65">
        <v>26000</v>
      </c>
      <c r="I264" s="17" t="s">
        <v>403</v>
      </c>
      <c r="J264" s="17" t="s">
        <v>403</v>
      </c>
      <c r="K264" s="17" t="s">
        <v>543</v>
      </c>
      <c r="L264" s="17" t="s">
        <v>405</v>
      </c>
      <c r="M264" s="17" t="s">
        <v>405</v>
      </c>
      <c r="N264" s="17" t="s">
        <v>416</v>
      </c>
      <c r="O264" s="17" t="s">
        <v>545</v>
      </c>
      <c r="P264" s="17" t="s">
        <v>416</v>
      </c>
      <c r="Q264" s="17" t="s">
        <v>544</v>
      </c>
    </row>
    <row r="265" spans="1:17" x14ac:dyDescent="0.25">
      <c r="A265" s="17">
        <v>75</v>
      </c>
      <c r="B265" s="17" t="s">
        <v>540</v>
      </c>
      <c r="C265" s="17">
        <v>30021551</v>
      </c>
      <c r="D265" s="17" t="s">
        <v>541</v>
      </c>
      <c r="E265" s="17" t="s">
        <v>542</v>
      </c>
      <c r="F265" s="67">
        <v>44774</v>
      </c>
      <c r="G265" s="17">
        <v>730065</v>
      </c>
      <c r="H265" s="65">
        <v>26000</v>
      </c>
      <c r="I265" s="17" t="s">
        <v>403</v>
      </c>
      <c r="J265" s="17" t="s">
        <v>403</v>
      </c>
      <c r="K265" s="17" t="s">
        <v>543</v>
      </c>
      <c r="L265" s="17" t="s">
        <v>405</v>
      </c>
      <c r="M265" s="17" t="s">
        <v>405</v>
      </c>
      <c r="N265" s="17" t="s">
        <v>416</v>
      </c>
      <c r="O265" s="17" t="s">
        <v>546</v>
      </c>
      <c r="P265" s="17" t="s">
        <v>416</v>
      </c>
      <c r="Q265" s="17" t="s">
        <v>545</v>
      </c>
    </row>
    <row r="266" spans="1:17" x14ac:dyDescent="0.25">
      <c r="A266" s="17">
        <v>75</v>
      </c>
      <c r="B266" s="17" t="s">
        <v>540</v>
      </c>
      <c r="C266" s="17">
        <v>30021551</v>
      </c>
      <c r="D266" s="17" t="s">
        <v>541</v>
      </c>
      <c r="E266" s="17" t="s">
        <v>542</v>
      </c>
      <c r="F266" s="67">
        <v>44774</v>
      </c>
      <c r="G266" s="17">
        <v>730065</v>
      </c>
      <c r="H266" s="65">
        <v>26000</v>
      </c>
      <c r="I266" s="17" t="s">
        <v>403</v>
      </c>
      <c r="J266" s="17" t="s">
        <v>403</v>
      </c>
      <c r="K266" s="17" t="s">
        <v>543</v>
      </c>
      <c r="L266" s="17" t="s">
        <v>405</v>
      </c>
      <c r="M266" s="17" t="s">
        <v>405</v>
      </c>
      <c r="N266" s="17" t="s">
        <v>416</v>
      </c>
      <c r="O266" s="17" t="s">
        <v>547</v>
      </c>
      <c r="P266" s="17" t="s">
        <v>416</v>
      </c>
      <c r="Q266" s="17" t="s">
        <v>546</v>
      </c>
    </row>
    <row r="267" spans="1:17" x14ac:dyDescent="0.25">
      <c r="A267" s="17">
        <v>75</v>
      </c>
      <c r="B267" s="17" t="s">
        <v>540</v>
      </c>
      <c r="C267" s="17">
        <v>30021552</v>
      </c>
      <c r="D267" s="17" t="s">
        <v>551</v>
      </c>
      <c r="E267" s="17" t="s">
        <v>552</v>
      </c>
      <c r="F267" s="67">
        <v>44774</v>
      </c>
      <c r="G267" s="17">
        <v>730070</v>
      </c>
      <c r="H267" s="65">
        <v>26000</v>
      </c>
      <c r="I267" s="17" t="s">
        <v>403</v>
      </c>
      <c r="J267" s="17" t="s">
        <v>403</v>
      </c>
      <c r="K267" s="17" t="s">
        <v>543</v>
      </c>
      <c r="L267" s="17" t="s">
        <v>405</v>
      </c>
      <c r="M267" s="17" t="s">
        <v>405</v>
      </c>
      <c r="N267" s="17" t="s">
        <v>416</v>
      </c>
      <c r="O267" s="17" t="s">
        <v>548</v>
      </c>
      <c r="P267" s="17" t="s">
        <v>416</v>
      </c>
      <c r="Q267" s="17" t="s">
        <v>547</v>
      </c>
    </row>
    <row r="268" spans="1:17" x14ac:dyDescent="0.25">
      <c r="A268" s="17">
        <v>75</v>
      </c>
      <c r="B268" s="17" t="s">
        <v>540</v>
      </c>
      <c r="C268" s="17">
        <v>30021552</v>
      </c>
      <c r="D268" s="17" t="s">
        <v>551</v>
      </c>
      <c r="E268" s="17" t="s">
        <v>552</v>
      </c>
      <c r="F268" s="67">
        <v>44774</v>
      </c>
      <c r="G268" s="17">
        <v>730070</v>
      </c>
      <c r="H268" s="65">
        <v>26000</v>
      </c>
      <c r="I268" s="17" t="s">
        <v>403</v>
      </c>
      <c r="J268" s="17" t="s">
        <v>403</v>
      </c>
      <c r="K268" s="17" t="s">
        <v>543</v>
      </c>
      <c r="L268" s="17" t="s">
        <v>405</v>
      </c>
      <c r="M268" s="17" t="s">
        <v>405</v>
      </c>
      <c r="N268" s="17" t="s">
        <v>416</v>
      </c>
      <c r="O268" s="17" t="s">
        <v>549</v>
      </c>
      <c r="P268" s="17" t="s">
        <v>416</v>
      </c>
      <c r="Q268" s="17" t="s">
        <v>544</v>
      </c>
    </row>
    <row r="269" spans="1:17" x14ac:dyDescent="0.25">
      <c r="A269" s="17">
        <v>75</v>
      </c>
      <c r="B269" s="17" t="s">
        <v>540</v>
      </c>
      <c r="C269" s="17">
        <v>30021552</v>
      </c>
      <c r="D269" s="17" t="s">
        <v>553</v>
      </c>
      <c r="E269" s="17" t="s">
        <v>552</v>
      </c>
      <c r="F269" s="67">
        <v>44774</v>
      </c>
      <c r="G269" s="17">
        <v>730071</v>
      </c>
      <c r="H269" s="65">
        <v>26000</v>
      </c>
      <c r="I269" s="17" t="s">
        <v>403</v>
      </c>
      <c r="J269" s="17" t="s">
        <v>403</v>
      </c>
      <c r="K269" s="17" t="s">
        <v>543</v>
      </c>
      <c r="L269" s="17" t="s">
        <v>405</v>
      </c>
      <c r="M269" s="17" t="s">
        <v>405</v>
      </c>
      <c r="N269" s="17" t="s">
        <v>416</v>
      </c>
      <c r="O269" s="17" t="s">
        <v>550</v>
      </c>
      <c r="P269" s="17" t="s">
        <v>416</v>
      </c>
      <c r="Q269" s="17" t="s">
        <v>545</v>
      </c>
    </row>
    <row r="270" spans="1:17" x14ac:dyDescent="0.25">
      <c r="A270" s="17">
        <v>75</v>
      </c>
      <c r="B270" s="17" t="s">
        <v>540</v>
      </c>
      <c r="C270" s="17">
        <v>30021553</v>
      </c>
      <c r="D270" s="17" t="s">
        <v>551</v>
      </c>
      <c r="E270" s="17" t="s">
        <v>552</v>
      </c>
      <c r="F270" s="67">
        <v>44774</v>
      </c>
      <c r="G270" s="17">
        <v>730070</v>
      </c>
      <c r="H270" s="65">
        <v>26000</v>
      </c>
      <c r="I270" s="17" t="s">
        <v>403</v>
      </c>
      <c r="J270" s="17" t="s">
        <v>403</v>
      </c>
      <c r="K270" s="17" t="s">
        <v>543</v>
      </c>
      <c r="L270" s="17" t="s">
        <v>405</v>
      </c>
      <c r="M270" s="17" t="s">
        <v>405</v>
      </c>
      <c r="N270" s="17" t="s">
        <v>416</v>
      </c>
      <c r="O270" s="17" t="s">
        <v>548</v>
      </c>
      <c r="P270" s="17" t="s">
        <v>416</v>
      </c>
      <c r="Q270" s="17" t="s">
        <v>546</v>
      </c>
    </row>
    <row r="271" spans="1:17" x14ac:dyDescent="0.25">
      <c r="A271" s="17">
        <v>75</v>
      </c>
      <c r="B271" s="17" t="s">
        <v>540</v>
      </c>
      <c r="C271" s="17">
        <v>30021553</v>
      </c>
      <c r="D271" s="17" t="s">
        <v>551</v>
      </c>
      <c r="E271" s="17" t="s">
        <v>552</v>
      </c>
      <c r="F271" s="67">
        <v>44774</v>
      </c>
      <c r="G271" s="17">
        <v>730070</v>
      </c>
      <c r="H271" s="65">
        <v>26000</v>
      </c>
      <c r="I271" s="17" t="s">
        <v>403</v>
      </c>
      <c r="J271" s="17" t="s">
        <v>403</v>
      </c>
      <c r="K271" s="17" t="s">
        <v>543</v>
      </c>
      <c r="L271" s="17" t="s">
        <v>405</v>
      </c>
      <c r="M271" s="17" t="s">
        <v>405</v>
      </c>
      <c r="N271" s="17" t="s">
        <v>416</v>
      </c>
      <c r="O271" s="17" t="s">
        <v>549</v>
      </c>
      <c r="P271" s="17" t="s">
        <v>416</v>
      </c>
      <c r="Q271" s="17" t="s">
        <v>547</v>
      </c>
    </row>
    <row r="272" spans="1:17" x14ac:dyDescent="0.25">
      <c r="A272" s="17">
        <v>75</v>
      </c>
      <c r="B272" s="17" t="s">
        <v>540</v>
      </c>
      <c r="C272" s="17">
        <v>30021553</v>
      </c>
      <c r="D272" s="17" t="s">
        <v>553</v>
      </c>
      <c r="E272" s="17" t="s">
        <v>552</v>
      </c>
      <c r="F272" s="67">
        <v>44774</v>
      </c>
      <c r="G272" s="17">
        <v>730071</v>
      </c>
      <c r="H272" s="65">
        <v>26000</v>
      </c>
      <c r="I272" s="17" t="s">
        <v>403</v>
      </c>
      <c r="J272" s="17" t="s">
        <v>403</v>
      </c>
      <c r="K272" s="17" t="s">
        <v>543</v>
      </c>
      <c r="L272" s="17" t="s">
        <v>405</v>
      </c>
      <c r="M272" s="17" t="s">
        <v>405</v>
      </c>
      <c r="N272" s="17" t="s">
        <v>416</v>
      </c>
      <c r="O272" s="17" t="s">
        <v>550</v>
      </c>
      <c r="P272" s="17" t="s">
        <v>416</v>
      </c>
      <c r="Q272" s="17" t="s">
        <v>544</v>
      </c>
    </row>
    <row r="273" spans="1:17" x14ac:dyDescent="0.25">
      <c r="A273" s="17">
        <v>75</v>
      </c>
      <c r="B273" s="17" t="s">
        <v>540</v>
      </c>
      <c r="C273" s="17">
        <v>30021554</v>
      </c>
      <c r="D273" s="17" t="s">
        <v>551</v>
      </c>
      <c r="E273" s="17" t="s">
        <v>552</v>
      </c>
      <c r="F273" s="67">
        <v>44774</v>
      </c>
      <c r="G273" s="17">
        <v>730070</v>
      </c>
      <c r="H273" s="65">
        <v>26000</v>
      </c>
      <c r="I273" s="17" t="s">
        <v>403</v>
      </c>
      <c r="J273" s="17" t="s">
        <v>403</v>
      </c>
      <c r="K273" s="17" t="s">
        <v>543</v>
      </c>
      <c r="L273" s="17" t="s">
        <v>405</v>
      </c>
      <c r="M273" s="17" t="s">
        <v>405</v>
      </c>
      <c r="N273" s="17" t="s">
        <v>416</v>
      </c>
      <c r="O273" s="17" t="s">
        <v>548</v>
      </c>
      <c r="P273" s="17" t="s">
        <v>416</v>
      </c>
      <c r="Q273" s="17" t="s">
        <v>545</v>
      </c>
    </row>
    <row r="274" spans="1:17" x14ac:dyDescent="0.25">
      <c r="A274" s="17">
        <v>75</v>
      </c>
      <c r="B274" s="17" t="s">
        <v>540</v>
      </c>
      <c r="C274" s="17">
        <v>30021554</v>
      </c>
      <c r="D274" s="17" t="s">
        <v>551</v>
      </c>
      <c r="E274" s="17" t="s">
        <v>552</v>
      </c>
      <c r="F274" s="67">
        <v>44774</v>
      </c>
      <c r="G274" s="17">
        <v>730070</v>
      </c>
      <c r="H274" s="65">
        <v>26000</v>
      </c>
      <c r="I274" s="17" t="s">
        <v>403</v>
      </c>
      <c r="J274" s="17" t="s">
        <v>403</v>
      </c>
      <c r="K274" s="17" t="s">
        <v>543</v>
      </c>
      <c r="L274" s="17" t="s">
        <v>405</v>
      </c>
      <c r="M274" s="17" t="s">
        <v>405</v>
      </c>
      <c r="N274" s="17" t="s">
        <v>416</v>
      </c>
      <c r="O274" s="17" t="s">
        <v>549</v>
      </c>
      <c r="P274" s="17" t="s">
        <v>416</v>
      </c>
      <c r="Q274" s="17" t="s">
        <v>546</v>
      </c>
    </row>
    <row r="275" spans="1:17" x14ac:dyDescent="0.25">
      <c r="A275" s="17">
        <v>75</v>
      </c>
      <c r="B275" s="17" t="s">
        <v>540</v>
      </c>
      <c r="C275" s="17">
        <v>30021554</v>
      </c>
      <c r="D275" s="17" t="s">
        <v>553</v>
      </c>
      <c r="E275" s="17" t="s">
        <v>552</v>
      </c>
      <c r="F275" s="67">
        <v>44774</v>
      </c>
      <c r="G275" s="17">
        <v>730071</v>
      </c>
      <c r="H275" s="65">
        <v>26000</v>
      </c>
      <c r="I275" s="17" t="s">
        <v>403</v>
      </c>
      <c r="J275" s="17" t="s">
        <v>403</v>
      </c>
      <c r="K275" s="17" t="s">
        <v>543</v>
      </c>
      <c r="L275" s="17" t="s">
        <v>405</v>
      </c>
      <c r="M275" s="17" t="s">
        <v>405</v>
      </c>
      <c r="N275" s="17" t="s">
        <v>416</v>
      </c>
      <c r="O275" s="17" t="s">
        <v>550</v>
      </c>
      <c r="P275" s="17" t="s">
        <v>416</v>
      </c>
      <c r="Q275" s="17" t="s">
        <v>547</v>
      </c>
    </row>
    <row r="276" spans="1:17" x14ac:dyDescent="0.25">
      <c r="A276" s="17">
        <v>75</v>
      </c>
      <c r="B276" s="17" t="s">
        <v>540</v>
      </c>
      <c r="C276" s="17">
        <v>30021555</v>
      </c>
      <c r="D276" s="17" t="s">
        <v>551</v>
      </c>
      <c r="E276" s="17" t="s">
        <v>552</v>
      </c>
      <c r="F276" s="67">
        <v>44774</v>
      </c>
      <c r="G276" s="17">
        <v>730070</v>
      </c>
      <c r="H276" s="65">
        <v>26000</v>
      </c>
      <c r="I276" s="17" t="s">
        <v>403</v>
      </c>
      <c r="J276" s="17" t="s">
        <v>403</v>
      </c>
      <c r="K276" s="17" t="s">
        <v>543</v>
      </c>
      <c r="L276" s="17" t="s">
        <v>405</v>
      </c>
      <c r="M276" s="17" t="s">
        <v>405</v>
      </c>
      <c r="N276" s="17" t="s">
        <v>416</v>
      </c>
      <c r="O276" s="17" t="s">
        <v>548</v>
      </c>
      <c r="P276" s="61">
        <v>30001223</v>
      </c>
    </row>
    <row r="277" spans="1:17" x14ac:dyDescent="0.25">
      <c r="A277" s="17">
        <v>75</v>
      </c>
      <c r="B277" s="17" t="s">
        <v>540</v>
      </c>
      <c r="C277" s="17">
        <v>30021555</v>
      </c>
      <c r="D277" s="17" t="s">
        <v>551</v>
      </c>
      <c r="E277" s="17" t="s">
        <v>552</v>
      </c>
      <c r="F277" s="67">
        <v>44774</v>
      </c>
      <c r="G277" s="17">
        <v>730070</v>
      </c>
      <c r="H277" s="65">
        <v>26000</v>
      </c>
      <c r="I277" s="17" t="s">
        <v>403</v>
      </c>
      <c r="J277" s="17" t="s">
        <v>403</v>
      </c>
      <c r="K277" s="17" t="s">
        <v>543</v>
      </c>
      <c r="L277" s="17" t="s">
        <v>405</v>
      </c>
      <c r="M277" s="17" t="s">
        <v>405</v>
      </c>
      <c r="N277" s="17" t="s">
        <v>416</v>
      </c>
      <c r="O277" s="17" t="s">
        <v>549</v>
      </c>
      <c r="P277" s="61">
        <v>30001223</v>
      </c>
    </row>
    <row r="278" spans="1:17" x14ac:dyDescent="0.25">
      <c r="A278" s="17">
        <v>75</v>
      </c>
      <c r="B278" s="17" t="s">
        <v>540</v>
      </c>
      <c r="C278" s="17">
        <v>30021555</v>
      </c>
      <c r="D278" s="17" t="s">
        <v>553</v>
      </c>
      <c r="E278" s="17" t="s">
        <v>552</v>
      </c>
      <c r="F278" s="67">
        <v>44774</v>
      </c>
      <c r="G278" s="17">
        <v>730071</v>
      </c>
      <c r="H278" s="65">
        <v>26000</v>
      </c>
      <c r="I278" s="17" t="s">
        <v>403</v>
      </c>
      <c r="J278" s="17" t="s">
        <v>403</v>
      </c>
      <c r="K278" s="17" t="s">
        <v>543</v>
      </c>
      <c r="L278" s="17" t="s">
        <v>405</v>
      </c>
      <c r="M278" s="17" t="s">
        <v>405</v>
      </c>
      <c r="N278" s="17" t="s">
        <v>416</v>
      </c>
      <c r="O278" s="17" t="s">
        <v>550</v>
      </c>
      <c r="P278" s="61">
        <v>30001223</v>
      </c>
    </row>
    <row r="279" spans="1:17" x14ac:dyDescent="0.25">
      <c r="A279" s="17">
        <v>75</v>
      </c>
      <c r="B279" s="17" t="s">
        <v>540</v>
      </c>
      <c r="C279" s="17">
        <v>30021556</v>
      </c>
      <c r="D279" s="17" t="s">
        <v>551</v>
      </c>
      <c r="E279" s="17" t="s">
        <v>552</v>
      </c>
      <c r="F279" s="67">
        <v>44774</v>
      </c>
      <c r="G279" s="17">
        <v>730070</v>
      </c>
      <c r="H279" s="65">
        <v>26000</v>
      </c>
      <c r="I279" s="17" t="s">
        <v>403</v>
      </c>
      <c r="J279" s="17" t="s">
        <v>403</v>
      </c>
      <c r="K279" s="17" t="s">
        <v>543</v>
      </c>
      <c r="L279" s="17" t="s">
        <v>405</v>
      </c>
      <c r="M279" s="17" t="s">
        <v>405</v>
      </c>
      <c r="N279" s="17" t="s">
        <v>416</v>
      </c>
      <c r="O279" s="17" t="s">
        <v>548</v>
      </c>
      <c r="P279" s="61">
        <v>30001223</v>
      </c>
    </row>
    <row r="280" spans="1:17" x14ac:dyDescent="0.25">
      <c r="A280" s="17">
        <v>75</v>
      </c>
      <c r="B280" s="17" t="s">
        <v>540</v>
      </c>
      <c r="C280" s="17">
        <v>30021556</v>
      </c>
      <c r="D280" s="17" t="s">
        <v>551</v>
      </c>
      <c r="E280" s="17" t="s">
        <v>552</v>
      </c>
      <c r="F280" s="67">
        <v>44774</v>
      </c>
      <c r="G280" s="17">
        <v>730070</v>
      </c>
      <c r="H280" s="65">
        <v>26000</v>
      </c>
      <c r="I280" s="17" t="s">
        <v>403</v>
      </c>
      <c r="J280" s="17" t="s">
        <v>403</v>
      </c>
      <c r="K280" s="17" t="s">
        <v>543</v>
      </c>
      <c r="L280" s="17" t="s">
        <v>405</v>
      </c>
      <c r="M280" s="17" t="s">
        <v>405</v>
      </c>
      <c r="N280" s="17" t="s">
        <v>416</v>
      </c>
      <c r="O280" s="17" t="s">
        <v>549</v>
      </c>
      <c r="P280" s="61">
        <v>30001223</v>
      </c>
    </row>
    <row r="281" spans="1:17" x14ac:dyDescent="0.25">
      <c r="A281" s="17">
        <v>75</v>
      </c>
      <c r="B281" s="17" t="s">
        <v>540</v>
      </c>
      <c r="C281" s="17">
        <v>30021556</v>
      </c>
      <c r="D281" s="17" t="s">
        <v>553</v>
      </c>
      <c r="E281" s="17" t="s">
        <v>552</v>
      </c>
      <c r="F281" s="67">
        <v>44774</v>
      </c>
      <c r="G281" s="17">
        <v>730071</v>
      </c>
      <c r="H281" s="65">
        <v>26000</v>
      </c>
      <c r="I281" s="17" t="s">
        <v>403</v>
      </c>
      <c r="J281" s="17" t="s">
        <v>403</v>
      </c>
      <c r="K281" s="17" t="s">
        <v>543</v>
      </c>
      <c r="L281" s="17" t="s">
        <v>405</v>
      </c>
      <c r="M281" s="17" t="s">
        <v>405</v>
      </c>
      <c r="N281" s="17" t="s">
        <v>416</v>
      </c>
      <c r="O281" s="17" t="s">
        <v>550</v>
      </c>
      <c r="P281" s="61">
        <v>30001223</v>
      </c>
    </row>
    <row r="282" spans="1:17" x14ac:dyDescent="0.25">
      <c r="A282" s="17">
        <v>75</v>
      </c>
      <c r="B282" s="17" t="s">
        <v>540</v>
      </c>
      <c r="C282" s="17">
        <v>30021557</v>
      </c>
      <c r="D282" s="17" t="s">
        <v>551</v>
      </c>
      <c r="E282" s="17" t="s">
        <v>552</v>
      </c>
      <c r="F282" s="67">
        <v>44774</v>
      </c>
      <c r="G282" s="17">
        <v>730070</v>
      </c>
      <c r="H282" s="65">
        <v>26000</v>
      </c>
      <c r="I282" s="17" t="s">
        <v>403</v>
      </c>
      <c r="J282" s="17" t="s">
        <v>403</v>
      </c>
      <c r="K282" s="17" t="s">
        <v>543</v>
      </c>
      <c r="L282" s="17" t="s">
        <v>405</v>
      </c>
      <c r="M282" s="17" t="s">
        <v>405</v>
      </c>
      <c r="N282" s="17" t="s">
        <v>416</v>
      </c>
      <c r="O282" s="17" t="s">
        <v>548</v>
      </c>
      <c r="P282" s="61">
        <v>30001223</v>
      </c>
    </row>
    <row r="283" spans="1:17" x14ac:dyDescent="0.25">
      <c r="A283" s="17">
        <v>75</v>
      </c>
      <c r="B283" s="17" t="s">
        <v>540</v>
      </c>
      <c r="C283" s="17">
        <v>30021557</v>
      </c>
      <c r="D283" s="17" t="s">
        <v>551</v>
      </c>
      <c r="E283" s="17" t="s">
        <v>552</v>
      </c>
      <c r="F283" s="67">
        <v>44774</v>
      </c>
      <c r="G283" s="17">
        <v>730070</v>
      </c>
      <c r="H283" s="65">
        <v>26000</v>
      </c>
      <c r="I283" s="17" t="s">
        <v>403</v>
      </c>
      <c r="J283" s="17" t="s">
        <v>403</v>
      </c>
      <c r="K283" s="17" t="s">
        <v>543</v>
      </c>
      <c r="L283" s="17" t="s">
        <v>405</v>
      </c>
      <c r="M283" s="17" t="s">
        <v>405</v>
      </c>
      <c r="N283" s="17" t="s">
        <v>416</v>
      </c>
      <c r="O283" s="17" t="s">
        <v>549</v>
      </c>
      <c r="P283" s="61">
        <v>30001223</v>
      </c>
    </row>
    <row r="284" spans="1:17" x14ac:dyDescent="0.25">
      <c r="A284" s="17">
        <v>75</v>
      </c>
      <c r="B284" s="17" t="s">
        <v>540</v>
      </c>
      <c r="C284" s="17">
        <v>30021557</v>
      </c>
      <c r="D284" s="17" t="s">
        <v>553</v>
      </c>
      <c r="E284" s="17" t="s">
        <v>552</v>
      </c>
      <c r="F284" s="67">
        <v>44774</v>
      </c>
      <c r="G284" s="17">
        <v>730071</v>
      </c>
      <c r="H284" s="65">
        <v>26000</v>
      </c>
      <c r="I284" s="17" t="s">
        <v>403</v>
      </c>
      <c r="J284" s="17" t="s">
        <v>403</v>
      </c>
      <c r="K284" s="17" t="s">
        <v>543</v>
      </c>
      <c r="L284" s="17" t="s">
        <v>405</v>
      </c>
      <c r="M284" s="17" t="s">
        <v>405</v>
      </c>
      <c r="N284" s="17" t="s">
        <v>416</v>
      </c>
      <c r="O284" s="17" t="s">
        <v>550</v>
      </c>
      <c r="P284" s="61">
        <v>30001223</v>
      </c>
    </row>
    <row r="285" spans="1:17" x14ac:dyDescent="0.25">
      <c r="A285" s="17">
        <v>75</v>
      </c>
      <c r="B285" s="17" t="s">
        <v>540</v>
      </c>
      <c r="C285" s="17">
        <v>30021558</v>
      </c>
      <c r="D285" s="17" t="s">
        <v>551</v>
      </c>
      <c r="E285" s="17" t="s">
        <v>552</v>
      </c>
      <c r="F285" s="67">
        <v>44774</v>
      </c>
      <c r="G285" s="17">
        <v>730070</v>
      </c>
      <c r="H285" s="65">
        <v>26000</v>
      </c>
      <c r="I285" s="17" t="s">
        <v>403</v>
      </c>
      <c r="J285" s="17" t="s">
        <v>403</v>
      </c>
      <c r="K285" s="17" t="s">
        <v>543</v>
      </c>
      <c r="L285" s="17" t="s">
        <v>405</v>
      </c>
      <c r="M285" s="17" t="s">
        <v>405</v>
      </c>
      <c r="N285" s="17" t="s">
        <v>416</v>
      </c>
      <c r="O285" s="17" t="s">
        <v>548</v>
      </c>
      <c r="P285" s="61">
        <v>30001223</v>
      </c>
    </row>
    <row r="286" spans="1:17" x14ac:dyDescent="0.25">
      <c r="A286" s="17">
        <v>75</v>
      </c>
      <c r="B286" s="17" t="s">
        <v>540</v>
      </c>
      <c r="C286" s="17">
        <v>30021558</v>
      </c>
      <c r="D286" s="17" t="s">
        <v>551</v>
      </c>
      <c r="E286" s="17" t="s">
        <v>552</v>
      </c>
      <c r="F286" s="67">
        <v>44774</v>
      </c>
      <c r="G286" s="17">
        <v>730070</v>
      </c>
      <c r="H286" s="65">
        <v>26000</v>
      </c>
      <c r="I286" s="17" t="s">
        <v>403</v>
      </c>
      <c r="J286" s="17" t="s">
        <v>403</v>
      </c>
      <c r="K286" s="17" t="s">
        <v>543</v>
      </c>
      <c r="L286" s="17" t="s">
        <v>405</v>
      </c>
      <c r="M286" s="17" t="s">
        <v>405</v>
      </c>
      <c r="N286" s="17" t="s">
        <v>416</v>
      </c>
      <c r="O286" s="17" t="s">
        <v>549</v>
      </c>
      <c r="P286" s="61">
        <v>30001223</v>
      </c>
    </row>
    <row r="287" spans="1:17" x14ac:dyDescent="0.25">
      <c r="A287" s="17">
        <v>75</v>
      </c>
      <c r="B287" s="17" t="s">
        <v>540</v>
      </c>
      <c r="C287" s="17">
        <v>30021558</v>
      </c>
      <c r="D287" s="17" t="s">
        <v>553</v>
      </c>
      <c r="E287" s="17" t="s">
        <v>552</v>
      </c>
      <c r="F287" s="67">
        <v>44774</v>
      </c>
      <c r="G287" s="17">
        <v>730071</v>
      </c>
      <c r="H287" s="65">
        <v>26000</v>
      </c>
      <c r="I287" s="17" t="s">
        <v>403</v>
      </c>
      <c r="J287" s="17" t="s">
        <v>403</v>
      </c>
      <c r="K287" s="17" t="s">
        <v>543</v>
      </c>
      <c r="L287" s="17" t="s">
        <v>405</v>
      </c>
      <c r="M287" s="17" t="s">
        <v>405</v>
      </c>
      <c r="N287" s="17" t="s">
        <v>416</v>
      </c>
      <c r="O287" s="17" t="s">
        <v>550</v>
      </c>
      <c r="P287" s="61">
        <v>30001223</v>
      </c>
    </row>
    <row r="288" spans="1:17" x14ac:dyDescent="0.25">
      <c r="A288" s="17">
        <v>75</v>
      </c>
      <c r="B288" s="17" t="s">
        <v>540</v>
      </c>
      <c r="C288" s="17">
        <v>30021559</v>
      </c>
      <c r="D288" s="17" t="s">
        <v>551</v>
      </c>
      <c r="E288" s="17" t="s">
        <v>552</v>
      </c>
      <c r="F288" s="67">
        <v>44774</v>
      </c>
      <c r="G288" s="17">
        <v>730070</v>
      </c>
      <c r="H288" s="65">
        <v>26000</v>
      </c>
      <c r="I288" s="17" t="s">
        <v>403</v>
      </c>
      <c r="J288" s="17" t="s">
        <v>403</v>
      </c>
      <c r="K288" s="17" t="s">
        <v>543</v>
      </c>
      <c r="L288" s="17" t="s">
        <v>405</v>
      </c>
      <c r="M288" s="17" t="s">
        <v>405</v>
      </c>
      <c r="N288" s="17" t="s">
        <v>416</v>
      </c>
      <c r="O288" s="17" t="s">
        <v>548</v>
      </c>
      <c r="P288" s="61" t="s">
        <v>416</v>
      </c>
    </row>
    <row r="289" spans="1:16" x14ac:dyDescent="0.25">
      <c r="A289" s="17">
        <v>75</v>
      </c>
      <c r="B289" s="17" t="s">
        <v>540</v>
      </c>
      <c r="C289" s="17">
        <v>30021559</v>
      </c>
      <c r="D289" s="17" t="s">
        <v>551</v>
      </c>
      <c r="E289" s="17" t="s">
        <v>552</v>
      </c>
      <c r="F289" s="67">
        <v>44774</v>
      </c>
      <c r="G289" s="17">
        <v>730070</v>
      </c>
      <c r="H289" s="65">
        <v>26000</v>
      </c>
      <c r="I289" s="17" t="s">
        <v>403</v>
      </c>
      <c r="J289" s="17" t="s">
        <v>403</v>
      </c>
      <c r="K289" s="17" t="s">
        <v>543</v>
      </c>
      <c r="L289" s="17" t="s">
        <v>405</v>
      </c>
      <c r="M289" s="17" t="s">
        <v>405</v>
      </c>
      <c r="N289" s="17" t="s">
        <v>416</v>
      </c>
      <c r="O289" s="17" t="s">
        <v>549</v>
      </c>
      <c r="P289" s="61">
        <v>30001233</v>
      </c>
    </row>
    <row r="290" spans="1:16" x14ac:dyDescent="0.25">
      <c r="A290" s="17">
        <v>75</v>
      </c>
      <c r="B290" s="17" t="s">
        <v>540</v>
      </c>
      <c r="C290" s="17">
        <v>30021559</v>
      </c>
      <c r="D290" s="17" t="s">
        <v>553</v>
      </c>
      <c r="E290" s="17" t="s">
        <v>552</v>
      </c>
      <c r="F290" s="67">
        <v>44774</v>
      </c>
      <c r="G290" s="17">
        <v>730071</v>
      </c>
      <c r="H290" s="65">
        <v>26000</v>
      </c>
      <c r="I290" s="17" t="s">
        <v>403</v>
      </c>
      <c r="J290" s="17" t="s">
        <v>403</v>
      </c>
      <c r="K290" s="17" t="s">
        <v>543</v>
      </c>
      <c r="L290" s="17" t="s">
        <v>405</v>
      </c>
      <c r="M290" s="17" t="s">
        <v>405</v>
      </c>
      <c r="N290" s="17" t="s">
        <v>416</v>
      </c>
      <c r="O290" s="17" t="s">
        <v>550</v>
      </c>
      <c r="P290" s="61" t="s">
        <v>416</v>
      </c>
    </row>
    <row r="291" spans="1:16" x14ac:dyDescent="0.25">
      <c r="A291" s="17">
        <v>75</v>
      </c>
      <c r="B291" s="17" t="s">
        <v>540</v>
      </c>
      <c r="C291" s="17">
        <v>30021560</v>
      </c>
      <c r="D291" s="17" t="s">
        <v>551</v>
      </c>
      <c r="E291" s="17" t="s">
        <v>552</v>
      </c>
      <c r="F291" s="67">
        <v>44774</v>
      </c>
      <c r="G291" s="17">
        <v>730070</v>
      </c>
      <c r="H291" s="65">
        <v>26000</v>
      </c>
      <c r="I291" s="17" t="s">
        <v>403</v>
      </c>
      <c r="J291" s="17" t="s">
        <v>403</v>
      </c>
      <c r="K291" s="17" t="s">
        <v>543</v>
      </c>
      <c r="L291" s="17" t="s">
        <v>405</v>
      </c>
      <c r="M291" s="17" t="s">
        <v>405</v>
      </c>
      <c r="N291" s="17" t="s">
        <v>416</v>
      </c>
      <c r="O291" s="17" t="s">
        <v>548</v>
      </c>
      <c r="P291" s="61" t="s">
        <v>416</v>
      </c>
    </row>
    <row r="292" spans="1:16" x14ac:dyDescent="0.25">
      <c r="A292" s="17">
        <v>75</v>
      </c>
      <c r="B292" s="17" t="s">
        <v>540</v>
      </c>
      <c r="C292" s="17">
        <v>30021560</v>
      </c>
      <c r="D292" s="17" t="s">
        <v>551</v>
      </c>
      <c r="E292" s="17" t="s">
        <v>552</v>
      </c>
      <c r="F292" s="67">
        <v>44774</v>
      </c>
      <c r="G292" s="17">
        <v>730070</v>
      </c>
      <c r="H292" s="65">
        <v>26000</v>
      </c>
      <c r="I292" s="17" t="s">
        <v>403</v>
      </c>
      <c r="J292" s="17" t="s">
        <v>403</v>
      </c>
      <c r="K292" s="17" t="s">
        <v>543</v>
      </c>
      <c r="L292" s="17" t="s">
        <v>405</v>
      </c>
      <c r="M292" s="17" t="s">
        <v>405</v>
      </c>
      <c r="N292" s="17" t="s">
        <v>416</v>
      </c>
      <c r="O292" s="17" t="s">
        <v>549</v>
      </c>
      <c r="P292" s="61">
        <v>30001248</v>
      </c>
    </row>
    <row r="293" spans="1:16" x14ac:dyDescent="0.25">
      <c r="A293" s="17">
        <v>75</v>
      </c>
      <c r="B293" s="17" t="s">
        <v>540</v>
      </c>
      <c r="C293" s="17">
        <v>30021560</v>
      </c>
      <c r="D293" s="17" t="s">
        <v>553</v>
      </c>
      <c r="E293" s="17" t="s">
        <v>552</v>
      </c>
      <c r="F293" s="67">
        <v>44774</v>
      </c>
      <c r="G293" s="17">
        <v>730071</v>
      </c>
      <c r="H293" s="65">
        <v>26000</v>
      </c>
      <c r="I293" s="17" t="s">
        <v>403</v>
      </c>
      <c r="J293" s="17" t="s">
        <v>403</v>
      </c>
      <c r="K293" s="17" t="s">
        <v>543</v>
      </c>
      <c r="L293" s="17" t="s">
        <v>405</v>
      </c>
      <c r="M293" s="17" t="s">
        <v>405</v>
      </c>
      <c r="N293" s="17" t="s">
        <v>416</v>
      </c>
      <c r="O293" s="17" t="s">
        <v>550</v>
      </c>
      <c r="P293" s="61">
        <v>30001206</v>
      </c>
    </row>
    <row r="294" spans="1:16" x14ac:dyDescent="0.25">
      <c r="A294" s="17">
        <v>75</v>
      </c>
      <c r="B294" s="17" t="s">
        <v>540</v>
      </c>
      <c r="C294" s="17">
        <v>30021561</v>
      </c>
      <c r="D294" s="17" t="s">
        <v>551</v>
      </c>
      <c r="E294" s="17" t="s">
        <v>552</v>
      </c>
      <c r="F294" s="67">
        <v>44774</v>
      </c>
      <c r="G294" s="17">
        <v>730070</v>
      </c>
      <c r="H294" s="65">
        <v>26000</v>
      </c>
      <c r="I294" s="17" t="s">
        <v>403</v>
      </c>
      <c r="J294" s="17" t="s">
        <v>403</v>
      </c>
      <c r="K294" s="17" t="s">
        <v>543</v>
      </c>
      <c r="L294" s="17" t="s">
        <v>405</v>
      </c>
      <c r="M294" s="17" t="s">
        <v>405</v>
      </c>
      <c r="N294" s="17" t="s">
        <v>416</v>
      </c>
      <c r="O294" s="17" t="s">
        <v>548</v>
      </c>
      <c r="P294" s="61">
        <v>30001056</v>
      </c>
    </row>
    <row r="295" spans="1:16" x14ac:dyDescent="0.25">
      <c r="A295" s="17">
        <v>75</v>
      </c>
      <c r="B295" s="17" t="s">
        <v>540</v>
      </c>
      <c r="C295" s="17">
        <v>30021561</v>
      </c>
      <c r="D295" s="17" t="s">
        <v>551</v>
      </c>
      <c r="E295" s="17" t="s">
        <v>552</v>
      </c>
      <c r="F295" s="67">
        <v>44774</v>
      </c>
      <c r="G295" s="17">
        <v>730070</v>
      </c>
      <c r="H295" s="65">
        <v>26000</v>
      </c>
      <c r="I295" s="17" t="s">
        <v>403</v>
      </c>
      <c r="J295" s="17" t="s">
        <v>403</v>
      </c>
      <c r="K295" s="17" t="s">
        <v>543</v>
      </c>
      <c r="L295" s="17" t="s">
        <v>405</v>
      </c>
      <c r="M295" s="17" t="s">
        <v>405</v>
      </c>
      <c r="N295" s="17" t="s">
        <v>416</v>
      </c>
      <c r="O295" s="17" t="s">
        <v>549</v>
      </c>
      <c r="P295" s="61">
        <v>30001124</v>
      </c>
    </row>
    <row r="296" spans="1:16" x14ac:dyDescent="0.25">
      <c r="A296" s="17">
        <v>75</v>
      </c>
      <c r="B296" s="17" t="s">
        <v>540</v>
      </c>
      <c r="C296" s="17">
        <v>30021561</v>
      </c>
      <c r="D296" s="17" t="s">
        <v>553</v>
      </c>
      <c r="E296" s="17" t="s">
        <v>552</v>
      </c>
      <c r="F296" s="67">
        <v>44774</v>
      </c>
      <c r="G296" s="17">
        <v>730071</v>
      </c>
      <c r="H296" s="65">
        <v>26000</v>
      </c>
      <c r="I296" s="17" t="s">
        <v>403</v>
      </c>
      <c r="J296" s="17" t="s">
        <v>403</v>
      </c>
      <c r="K296" s="17" t="s">
        <v>543</v>
      </c>
      <c r="L296" s="17" t="s">
        <v>405</v>
      </c>
      <c r="M296" s="17" t="s">
        <v>405</v>
      </c>
      <c r="N296" s="17" t="s">
        <v>416</v>
      </c>
      <c r="O296" s="17" t="s">
        <v>550</v>
      </c>
      <c r="P296" s="61">
        <v>30001179</v>
      </c>
    </row>
    <row r="297" spans="1:16" x14ac:dyDescent="0.25">
      <c r="A297" s="17">
        <v>48</v>
      </c>
      <c r="B297" s="17" t="s">
        <v>420</v>
      </c>
      <c r="C297" s="17">
        <v>30021603</v>
      </c>
      <c r="D297" s="17" t="s">
        <v>421</v>
      </c>
      <c r="E297" s="17">
        <v>754523</v>
      </c>
      <c r="F297" s="67">
        <v>44777</v>
      </c>
      <c r="G297" s="17">
        <v>754523</v>
      </c>
      <c r="H297" s="66">
        <v>28184</v>
      </c>
      <c r="I297" s="17" t="s">
        <v>423</v>
      </c>
      <c r="J297" s="17" t="s">
        <v>423</v>
      </c>
      <c r="K297" s="17" t="s">
        <v>424</v>
      </c>
      <c r="L297" s="17" t="s">
        <v>405</v>
      </c>
      <c r="M297" s="17" t="s">
        <v>405</v>
      </c>
      <c r="N297" s="17">
        <v>30001180</v>
      </c>
      <c r="O297" s="17"/>
      <c r="P297" s="61">
        <v>30001171</v>
      </c>
    </row>
    <row r="298" spans="1:16" x14ac:dyDescent="0.25">
      <c r="A298" s="62">
        <v>44706</v>
      </c>
      <c r="B298" s="61" t="s">
        <v>416</v>
      </c>
      <c r="C298" s="61">
        <v>216</v>
      </c>
      <c r="D298" s="61" t="s">
        <v>489</v>
      </c>
      <c r="E298" s="61">
        <v>30020765</v>
      </c>
      <c r="F298" s="61" t="s">
        <v>509</v>
      </c>
      <c r="G298" s="61" t="s">
        <v>554</v>
      </c>
      <c r="H298" s="62">
        <v>44722</v>
      </c>
      <c r="I298" s="61">
        <v>752311</v>
      </c>
      <c r="J298" s="63">
        <v>3322</v>
      </c>
      <c r="K298" s="61" t="s">
        <v>492</v>
      </c>
      <c r="L298" s="61" t="s">
        <v>405</v>
      </c>
      <c r="M298" s="61" t="s">
        <v>417</v>
      </c>
      <c r="N298" s="61" t="s">
        <v>405</v>
      </c>
      <c r="O298" s="61" t="s">
        <v>405</v>
      </c>
      <c r="P298" s="61" t="s">
        <v>416</v>
      </c>
    </row>
    <row r="299" spans="1:16" x14ac:dyDescent="0.25">
      <c r="A299" s="62">
        <v>44706</v>
      </c>
      <c r="B299" s="61" t="s">
        <v>416</v>
      </c>
      <c r="C299" s="61">
        <v>216</v>
      </c>
      <c r="D299" s="61" t="s">
        <v>489</v>
      </c>
      <c r="E299" s="61">
        <v>30020765</v>
      </c>
      <c r="F299" s="61" t="s">
        <v>519</v>
      </c>
      <c r="G299" s="61" t="s">
        <v>554</v>
      </c>
      <c r="H299" s="62">
        <v>44722</v>
      </c>
      <c r="I299" s="61">
        <v>752401</v>
      </c>
      <c r="J299" s="63">
        <v>8272</v>
      </c>
      <c r="K299" s="61" t="s">
        <v>492</v>
      </c>
      <c r="L299" s="61" t="s">
        <v>405</v>
      </c>
      <c r="M299" s="61" t="s">
        <v>417</v>
      </c>
      <c r="N299" s="61" t="s">
        <v>405</v>
      </c>
      <c r="O299" s="61" t="s">
        <v>405</v>
      </c>
      <c r="P299" s="61">
        <v>30001188</v>
      </c>
    </row>
    <row r="300" spans="1:16" x14ac:dyDescent="0.25">
      <c r="A300" s="62">
        <v>44706</v>
      </c>
      <c r="B300" s="61" t="s">
        <v>416</v>
      </c>
      <c r="C300" s="61">
        <v>216</v>
      </c>
      <c r="D300" s="61" t="s">
        <v>489</v>
      </c>
      <c r="E300" s="61">
        <v>30020765</v>
      </c>
      <c r="F300" s="61" t="s">
        <v>520</v>
      </c>
      <c r="G300" s="61" t="s">
        <v>554</v>
      </c>
      <c r="H300" s="62">
        <v>44722</v>
      </c>
      <c r="I300" s="61">
        <v>752263</v>
      </c>
      <c r="J300" s="63">
        <v>16568</v>
      </c>
      <c r="K300" s="61" t="s">
        <v>492</v>
      </c>
      <c r="L300" s="61" t="s">
        <v>405</v>
      </c>
      <c r="M300" s="61" t="s">
        <v>417</v>
      </c>
      <c r="N300" s="61" t="s">
        <v>405</v>
      </c>
      <c r="O300" s="61" t="s">
        <v>405</v>
      </c>
      <c r="P300" s="61">
        <v>30001226</v>
      </c>
    </row>
    <row r="301" spans="1:16" x14ac:dyDescent="0.25">
      <c r="A301" s="62">
        <v>44706</v>
      </c>
      <c r="B301" s="61" t="s">
        <v>416</v>
      </c>
      <c r="C301" s="61">
        <v>216</v>
      </c>
      <c r="D301" s="61" t="s">
        <v>489</v>
      </c>
      <c r="E301" s="61">
        <v>30020765</v>
      </c>
      <c r="F301" s="61" t="s">
        <v>555</v>
      </c>
      <c r="G301" s="61" t="s">
        <v>554</v>
      </c>
      <c r="H301" s="62">
        <v>44722</v>
      </c>
      <c r="I301" s="61">
        <v>752368</v>
      </c>
      <c r="J301" s="63">
        <v>20680</v>
      </c>
      <c r="K301" s="61" t="s">
        <v>492</v>
      </c>
      <c r="L301" s="61" t="s">
        <v>405</v>
      </c>
      <c r="M301" s="61" t="s">
        <v>417</v>
      </c>
      <c r="N301" s="61" t="s">
        <v>405</v>
      </c>
      <c r="O301" s="61" t="s">
        <v>405</v>
      </c>
      <c r="P301" s="61">
        <v>30001176</v>
      </c>
    </row>
    <row r="302" spans="1:16" x14ac:dyDescent="0.25">
      <c r="A302" s="62">
        <v>44706</v>
      </c>
      <c r="B302" s="61" t="s">
        <v>416</v>
      </c>
      <c r="C302" s="61">
        <v>216</v>
      </c>
      <c r="D302" s="61" t="s">
        <v>489</v>
      </c>
      <c r="E302" s="61">
        <v>30020765</v>
      </c>
      <c r="F302" s="61" t="s">
        <v>534</v>
      </c>
      <c r="G302" s="61" t="s">
        <v>554</v>
      </c>
      <c r="H302" s="62">
        <v>44722</v>
      </c>
      <c r="I302" s="61">
        <v>752327</v>
      </c>
      <c r="J302" s="63">
        <v>5865</v>
      </c>
      <c r="K302" s="61" t="s">
        <v>492</v>
      </c>
      <c r="L302" s="61" t="s">
        <v>405</v>
      </c>
      <c r="M302" s="61" t="s">
        <v>417</v>
      </c>
      <c r="N302" s="61" t="s">
        <v>405</v>
      </c>
      <c r="O302" s="61" t="s">
        <v>405</v>
      </c>
      <c r="P302" s="61" t="s">
        <v>416</v>
      </c>
    </row>
    <row r="303" spans="1:16" x14ac:dyDescent="0.25">
      <c r="A303" s="62">
        <v>44706</v>
      </c>
      <c r="B303" s="61" t="s">
        <v>416</v>
      </c>
      <c r="C303" s="61">
        <v>216</v>
      </c>
      <c r="D303" s="61" t="s">
        <v>489</v>
      </c>
      <c r="E303" s="61">
        <v>30020765</v>
      </c>
      <c r="F303" s="61" t="s">
        <v>556</v>
      </c>
      <c r="G303" s="61" t="s">
        <v>554</v>
      </c>
      <c r="H303" s="62">
        <v>44722</v>
      </c>
      <c r="I303" s="61">
        <v>752347</v>
      </c>
      <c r="J303" s="63">
        <v>12408</v>
      </c>
      <c r="K303" s="61" t="s">
        <v>492</v>
      </c>
      <c r="L303" s="61" t="s">
        <v>405</v>
      </c>
      <c r="M303" s="61" t="s">
        <v>417</v>
      </c>
      <c r="N303" s="61" t="s">
        <v>405</v>
      </c>
      <c r="O303" s="61" t="s">
        <v>405</v>
      </c>
      <c r="P303" s="61">
        <v>30001205</v>
      </c>
    </row>
    <row r="304" spans="1:16" x14ac:dyDescent="0.25">
      <c r="A304" s="62">
        <v>44706</v>
      </c>
      <c r="B304" s="61" t="s">
        <v>416</v>
      </c>
      <c r="C304" s="61">
        <v>216</v>
      </c>
      <c r="D304" s="61" t="s">
        <v>489</v>
      </c>
      <c r="E304" s="61">
        <v>30020765</v>
      </c>
      <c r="F304" s="61" t="s">
        <v>557</v>
      </c>
      <c r="G304" s="61" t="s">
        <v>554</v>
      </c>
      <c r="H304" s="62">
        <v>44722</v>
      </c>
      <c r="I304" s="61">
        <v>752281</v>
      </c>
      <c r="J304" s="63">
        <v>24816</v>
      </c>
      <c r="K304" s="61" t="s">
        <v>492</v>
      </c>
      <c r="L304" s="61" t="s">
        <v>405</v>
      </c>
      <c r="M304" s="61" t="s">
        <v>417</v>
      </c>
      <c r="N304" s="61" t="s">
        <v>405</v>
      </c>
      <c r="O304" s="61" t="s">
        <v>405</v>
      </c>
      <c r="P304" s="61">
        <v>30001151</v>
      </c>
    </row>
    <row r="305" spans="1:16" x14ac:dyDescent="0.25">
      <c r="A305" s="62">
        <v>44706</v>
      </c>
      <c r="B305" s="61" t="s">
        <v>416</v>
      </c>
      <c r="C305" s="61">
        <v>216</v>
      </c>
      <c r="D305" s="61" t="s">
        <v>489</v>
      </c>
      <c r="E305" s="61">
        <v>30020765</v>
      </c>
      <c r="F305" s="61" t="s">
        <v>525</v>
      </c>
      <c r="G305" s="61" t="s">
        <v>554</v>
      </c>
      <c r="H305" s="62">
        <v>44722</v>
      </c>
      <c r="I305" s="61">
        <v>752303</v>
      </c>
      <c r="J305" s="63">
        <v>24816</v>
      </c>
      <c r="K305" s="61" t="s">
        <v>492</v>
      </c>
      <c r="L305" s="61" t="s">
        <v>405</v>
      </c>
      <c r="M305" s="61" t="s">
        <v>417</v>
      </c>
      <c r="N305" s="61" t="s">
        <v>405</v>
      </c>
      <c r="O305" s="61" t="s">
        <v>405</v>
      </c>
      <c r="P305" s="61">
        <v>30001179</v>
      </c>
    </row>
    <row r="306" spans="1:16" x14ac:dyDescent="0.25">
      <c r="A306" s="62">
        <v>44706</v>
      </c>
      <c r="B306" s="61" t="s">
        <v>416</v>
      </c>
      <c r="C306" s="61">
        <v>216</v>
      </c>
      <c r="D306" s="61" t="s">
        <v>489</v>
      </c>
      <c r="E306" s="61">
        <v>30020765</v>
      </c>
      <c r="F306" s="61" t="s">
        <v>558</v>
      </c>
      <c r="G306" s="61" t="s">
        <v>554</v>
      </c>
      <c r="H306" s="62">
        <v>44722</v>
      </c>
      <c r="I306" s="61">
        <v>752152</v>
      </c>
      <c r="J306" s="63">
        <v>4136</v>
      </c>
      <c r="K306" s="61" t="s">
        <v>492</v>
      </c>
      <c r="L306" s="61" t="s">
        <v>405</v>
      </c>
      <c r="M306" s="61" t="s">
        <v>417</v>
      </c>
      <c r="N306" s="61" t="s">
        <v>405</v>
      </c>
      <c r="O306" s="61" t="s">
        <v>405</v>
      </c>
      <c r="P306" s="61">
        <v>30001234</v>
      </c>
    </row>
    <row r="307" spans="1:16" x14ac:dyDescent="0.25">
      <c r="A307" s="62">
        <v>44391</v>
      </c>
      <c r="B307" s="61" t="s">
        <v>416</v>
      </c>
      <c r="C307" s="61">
        <v>17</v>
      </c>
      <c r="D307" s="61" t="s">
        <v>559</v>
      </c>
      <c r="E307" s="61">
        <v>30016094</v>
      </c>
      <c r="F307" s="61" t="s">
        <v>426</v>
      </c>
      <c r="G307" s="61" t="s">
        <v>427</v>
      </c>
      <c r="H307" s="62">
        <v>44723</v>
      </c>
      <c r="I307" s="61">
        <v>730022</v>
      </c>
      <c r="J307" s="63">
        <v>18146</v>
      </c>
      <c r="K307" s="61" t="s">
        <v>403</v>
      </c>
      <c r="L307" s="61" t="s">
        <v>405</v>
      </c>
      <c r="M307" s="61" t="s">
        <v>409</v>
      </c>
      <c r="N307" s="61" t="s">
        <v>405</v>
      </c>
      <c r="O307" s="61" t="s">
        <v>405</v>
      </c>
      <c r="P307" s="61">
        <v>30000999</v>
      </c>
    </row>
    <row r="308" spans="1:16" x14ac:dyDescent="0.25">
      <c r="A308" s="62">
        <v>44391</v>
      </c>
      <c r="B308" s="61" t="s">
        <v>416</v>
      </c>
      <c r="C308" s="61">
        <v>17</v>
      </c>
      <c r="D308" s="61" t="s">
        <v>559</v>
      </c>
      <c r="E308" s="61">
        <v>30016099</v>
      </c>
      <c r="F308" s="61" t="s">
        <v>426</v>
      </c>
      <c r="G308" s="61" t="s">
        <v>427</v>
      </c>
      <c r="H308" s="62">
        <v>44723</v>
      </c>
      <c r="I308" s="61">
        <v>730022</v>
      </c>
      <c r="J308" s="63">
        <v>18108</v>
      </c>
      <c r="K308" s="61" t="s">
        <v>403</v>
      </c>
      <c r="L308" s="61" t="s">
        <v>405</v>
      </c>
      <c r="M308" s="61" t="s">
        <v>409</v>
      </c>
      <c r="N308" s="61" t="s">
        <v>405</v>
      </c>
      <c r="O308" s="61" t="s">
        <v>405</v>
      </c>
      <c r="P308" s="61">
        <v>30000999</v>
      </c>
    </row>
    <row r="309" spans="1:16" x14ac:dyDescent="0.25">
      <c r="A309" s="62">
        <v>44677</v>
      </c>
      <c r="B309" s="61" t="s">
        <v>416</v>
      </c>
      <c r="C309" s="61">
        <v>30</v>
      </c>
      <c r="D309" s="61" t="s">
        <v>560</v>
      </c>
      <c r="E309" s="61">
        <v>30020166</v>
      </c>
      <c r="F309" s="61" t="s">
        <v>441</v>
      </c>
      <c r="G309" s="61" t="s">
        <v>561</v>
      </c>
      <c r="H309" s="62">
        <v>44723</v>
      </c>
      <c r="I309" s="61">
        <v>730061</v>
      </c>
      <c r="J309" s="63">
        <v>17965.2</v>
      </c>
      <c r="K309" s="61" t="s">
        <v>403</v>
      </c>
      <c r="L309" s="61" t="s">
        <v>405</v>
      </c>
      <c r="M309" s="61" t="s">
        <v>428</v>
      </c>
      <c r="N309" s="61" t="s">
        <v>405</v>
      </c>
      <c r="O309" s="61" t="s">
        <v>405</v>
      </c>
      <c r="P309" s="61">
        <v>30001242</v>
      </c>
    </row>
    <row r="310" spans="1:16" x14ac:dyDescent="0.25">
      <c r="A310" s="62">
        <v>44693</v>
      </c>
      <c r="B310" s="61" t="s">
        <v>416</v>
      </c>
      <c r="C310" s="61">
        <v>48</v>
      </c>
      <c r="D310" s="61" t="s">
        <v>420</v>
      </c>
      <c r="E310" s="61">
        <v>30020439</v>
      </c>
      <c r="F310" s="61" t="s">
        <v>562</v>
      </c>
      <c r="G310" s="61" t="s">
        <v>563</v>
      </c>
      <c r="H310" s="62">
        <v>44723</v>
      </c>
      <c r="I310" s="61">
        <v>754363</v>
      </c>
      <c r="J310" s="64">
        <v>67200</v>
      </c>
      <c r="K310" s="61" t="s">
        <v>423</v>
      </c>
      <c r="L310" s="61" t="s">
        <v>405</v>
      </c>
      <c r="M310" s="61" t="s">
        <v>424</v>
      </c>
      <c r="N310" s="61" t="s">
        <v>405</v>
      </c>
      <c r="O310" s="61" t="s">
        <v>405</v>
      </c>
      <c r="P310" s="61">
        <v>30001178</v>
      </c>
    </row>
    <row r="311" spans="1:16" x14ac:dyDescent="0.25">
      <c r="A311" s="62">
        <v>44592</v>
      </c>
      <c r="B311" s="61" t="s">
        <v>416</v>
      </c>
      <c r="C311" s="61">
        <v>34</v>
      </c>
      <c r="D311" s="61" t="s">
        <v>406</v>
      </c>
      <c r="E311" s="61">
        <v>30018259</v>
      </c>
      <c r="F311" s="61" t="s">
        <v>564</v>
      </c>
      <c r="G311" s="61" t="s">
        <v>565</v>
      </c>
      <c r="H311" s="62">
        <v>44724</v>
      </c>
      <c r="I311" s="61">
        <v>730057</v>
      </c>
      <c r="J311" s="63">
        <v>18240</v>
      </c>
      <c r="K311" s="61" t="s">
        <v>403</v>
      </c>
      <c r="L311" s="61" t="s">
        <v>405</v>
      </c>
      <c r="M311" s="61" t="s">
        <v>409</v>
      </c>
      <c r="N311" s="61" t="s">
        <v>405</v>
      </c>
      <c r="O311" s="61" t="s">
        <v>405</v>
      </c>
      <c r="P311" s="61">
        <v>30001172</v>
      </c>
    </row>
    <row r="312" spans="1:16" x14ac:dyDescent="0.25">
      <c r="A312" s="62">
        <v>44649</v>
      </c>
      <c r="B312" s="61" t="s">
        <v>416</v>
      </c>
      <c r="C312" s="61">
        <v>123</v>
      </c>
      <c r="D312" s="61" t="s">
        <v>434</v>
      </c>
      <c r="E312" s="61">
        <v>30019217</v>
      </c>
      <c r="F312" s="61" t="s">
        <v>414</v>
      </c>
      <c r="G312" s="61" t="s">
        <v>566</v>
      </c>
      <c r="H312" s="62">
        <v>44724</v>
      </c>
      <c r="I312" s="61">
        <v>730009</v>
      </c>
      <c r="J312" s="63">
        <v>22880</v>
      </c>
      <c r="K312" s="61" t="s">
        <v>403</v>
      </c>
      <c r="L312" s="61" t="s">
        <v>405</v>
      </c>
      <c r="M312" s="61" t="s">
        <v>409</v>
      </c>
      <c r="N312" s="61" t="s">
        <v>405</v>
      </c>
      <c r="O312" s="61" t="s">
        <v>405</v>
      </c>
      <c r="P312" s="61">
        <v>30001212</v>
      </c>
    </row>
    <row r="313" spans="1:16" x14ac:dyDescent="0.25">
      <c r="A313" s="62">
        <v>44654</v>
      </c>
      <c r="B313" s="61" t="s">
        <v>416</v>
      </c>
      <c r="C313" s="61">
        <v>43</v>
      </c>
      <c r="D313" s="61" t="s">
        <v>478</v>
      </c>
      <c r="E313" s="61">
        <v>30019391</v>
      </c>
      <c r="F313" s="61" t="s">
        <v>485</v>
      </c>
      <c r="G313" s="61" t="s">
        <v>567</v>
      </c>
      <c r="H313" s="62">
        <v>44724</v>
      </c>
      <c r="I313" s="61">
        <v>756050</v>
      </c>
      <c r="J313" s="64">
        <v>3000000</v>
      </c>
      <c r="K313" s="61" t="s">
        <v>423</v>
      </c>
      <c r="L313" s="61" t="s">
        <v>405</v>
      </c>
      <c r="M313" s="61" t="s">
        <v>417</v>
      </c>
      <c r="N313" s="61" t="s">
        <v>405</v>
      </c>
      <c r="O313" s="61" t="s">
        <v>405</v>
      </c>
      <c r="P313" s="61" t="s">
        <v>416</v>
      </c>
    </row>
    <row r="314" spans="1:16" x14ac:dyDescent="0.25">
      <c r="A314" s="62">
        <v>44654</v>
      </c>
      <c r="B314" s="61" t="s">
        <v>416</v>
      </c>
      <c r="C314" s="61">
        <v>43</v>
      </c>
      <c r="D314" s="61" t="s">
        <v>478</v>
      </c>
      <c r="E314" s="61">
        <v>30019428</v>
      </c>
      <c r="F314" s="61" t="s">
        <v>568</v>
      </c>
      <c r="G314" s="61" t="s">
        <v>569</v>
      </c>
      <c r="H314" s="62">
        <v>44724</v>
      </c>
      <c r="I314" s="61">
        <v>756020</v>
      </c>
      <c r="J314" s="64">
        <v>2625000</v>
      </c>
      <c r="K314" s="61" t="s">
        <v>423</v>
      </c>
      <c r="L314" s="61" t="s">
        <v>405</v>
      </c>
      <c r="M314" s="61" t="s">
        <v>424</v>
      </c>
      <c r="N314" s="61" t="s">
        <v>405</v>
      </c>
      <c r="O314" s="61" t="s">
        <v>405</v>
      </c>
      <c r="P314" s="61" t="s">
        <v>416</v>
      </c>
    </row>
    <row r="315" spans="1:16" x14ac:dyDescent="0.25">
      <c r="A315" s="62">
        <v>44666</v>
      </c>
      <c r="B315" s="61" t="s">
        <v>416</v>
      </c>
      <c r="C315" s="61">
        <v>9</v>
      </c>
      <c r="D315" s="61" t="s">
        <v>457</v>
      </c>
      <c r="E315" s="61">
        <v>30019974</v>
      </c>
      <c r="F315" s="61" t="s">
        <v>570</v>
      </c>
      <c r="G315" s="61" t="s">
        <v>571</v>
      </c>
      <c r="H315" s="62">
        <v>44724</v>
      </c>
      <c r="I315" s="61">
        <v>750037</v>
      </c>
      <c r="J315" s="61">
        <v>800</v>
      </c>
      <c r="K315" s="61" t="s">
        <v>403</v>
      </c>
      <c r="L315" s="61" t="s">
        <v>405</v>
      </c>
      <c r="M315" s="61" t="s">
        <v>409</v>
      </c>
      <c r="N315" s="61" t="s">
        <v>405</v>
      </c>
      <c r="O315" s="61" t="s">
        <v>405</v>
      </c>
      <c r="P315" s="61" t="s">
        <v>416</v>
      </c>
    </row>
    <row r="316" spans="1:16" x14ac:dyDescent="0.25">
      <c r="A316" s="62">
        <v>44714</v>
      </c>
      <c r="B316" s="61" t="s">
        <v>416</v>
      </c>
      <c r="C316" s="61">
        <v>258</v>
      </c>
      <c r="D316" s="61" t="s">
        <v>410</v>
      </c>
      <c r="E316" s="61">
        <v>30020876</v>
      </c>
      <c r="F316" s="61" t="s">
        <v>411</v>
      </c>
      <c r="G316" s="61" t="s">
        <v>412</v>
      </c>
      <c r="H316" s="62">
        <v>44724</v>
      </c>
      <c r="I316" s="61">
        <v>730012</v>
      </c>
      <c r="J316" s="63">
        <v>4230</v>
      </c>
      <c r="K316" s="61" t="s">
        <v>403</v>
      </c>
      <c r="L316" s="61" t="s">
        <v>405</v>
      </c>
      <c r="M316" s="61" t="s">
        <v>409</v>
      </c>
      <c r="N316" s="61" t="s">
        <v>405</v>
      </c>
      <c r="O316" s="61" t="s">
        <v>405</v>
      </c>
      <c r="P316" s="61">
        <v>30001202</v>
      </c>
    </row>
    <row r="317" spans="1:16" x14ac:dyDescent="0.25">
      <c r="A317" t="s">
        <v>426</v>
      </c>
      <c r="B317" t="s">
        <v>427</v>
      </c>
      <c r="C317" s="1">
        <v>44723</v>
      </c>
      <c r="D317">
        <v>730022</v>
      </c>
      <c r="E317" s="60">
        <v>18108</v>
      </c>
      <c r="F317" t="s">
        <v>403</v>
      </c>
      <c r="G317" t="s">
        <v>405</v>
      </c>
      <c r="H317" t="s">
        <v>409</v>
      </c>
      <c r="I317" t="s">
        <v>405</v>
      </c>
      <c r="J317" t="s">
        <v>405</v>
      </c>
      <c r="K317">
        <v>30000999</v>
      </c>
    </row>
    <row r="318" spans="1:16" x14ac:dyDescent="0.25">
      <c r="A318" t="s">
        <v>441</v>
      </c>
      <c r="B318" t="s">
        <v>561</v>
      </c>
      <c r="C318" s="1">
        <v>44723</v>
      </c>
      <c r="D318">
        <v>730061</v>
      </c>
      <c r="E318" s="60">
        <v>17965.2</v>
      </c>
      <c r="F318" t="s">
        <v>403</v>
      </c>
      <c r="G318" t="s">
        <v>405</v>
      </c>
      <c r="H318" t="s">
        <v>428</v>
      </c>
      <c r="I318" t="s">
        <v>405</v>
      </c>
      <c r="J318" t="s">
        <v>405</v>
      </c>
      <c r="K318">
        <v>30001242</v>
      </c>
    </row>
    <row r="319" spans="1:16" x14ac:dyDescent="0.25">
      <c r="A319" t="s">
        <v>562</v>
      </c>
      <c r="B319" t="s">
        <v>563</v>
      </c>
      <c r="C319" s="1">
        <v>44723</v>
      </c>
      <c r="D319">
        <v>754363</v>
      </c>
      <c r="E319" s="59">
        <v>67200</v>
      </c>
      <c r="F319" t="s">
        <v>423</v>
      </c>
      <c r="G319" t="s">
        <v>405</v>
      </c>
      <c r="H319" t="s">
        <v>424</v>
      </c>
      <c r="I319" t="s">
        <v>405</v>
      </c>
      <c r="J319" t="s">
        <v>405</v>
      </c>
      <c r="K319">
        <v>30001178</v>
      </c>
    </row>
    <row r="320" spans="1:16" x14ac:dyDescent="0.25">
      <c r="A320" t="s">
        <v>564</v>
      </c>
      <c r="B320" t="s">
        <v>565</v>
      </c>
      <c r="C320" s="1">
        <v>44724</v>
      </c>
      <c r="D320">
        <v>730057</v>
      </c>
      <c r="E320" s="60">
        <v>18240</v>
      </c>
      <c r="F320" t="s">
        <v>403</v>
      </c>
      <c r="G320" t="s">
        <v>405</v>
      </c>
      <c r="H320" t="s">
        <v>409</v>
      </c>
      <c r="I320" t="s">
        <v>405</v>
      </c>
      <c r="J320" t="s">
        <v>405</v>
      </c>
      <c r="K320">
        <v>30001172</v>
      </c>
    </row>
    <row r="321" spans="1:11" x14ac:dyDescent="0.25">
      <c r="A321" t="s">
        <v>414</v>
      </c>
      <c r="B321" t="s">
        <v>566</v>
      </c>
      <c r="C321" s="1">
        <v>44724</v>
      </c>
      <c r="D321">
        <v>730009</v>
      </c>
      <c r="E321" s="60">
        <v>22880</v>
      </c>
      <c r="F321" t="s">
        <v>403</v>
      </c>
      <c r="G321" t="s">
        <v>405</v>
      </c>
      <c r="H321" t="s">
        <v>409</v>
      </c>
      <c r="I321" t="s">
        <v>405</v>
      </c>
      <c r="J321" t="s">
        <v>405</v>
      </c>
      <c r="K321">
        <v>30001212</v>
      </c>
    </row>
    <row r="322" spans="1:11" x14ac:dyDescent="0.25">
      <c r="A322" t="s">
        <v>485</v>
      </c>
      <c r="B322" t="s">
        <v>567</v>
      </c>
      <c r="C322" s="1">
        <v>44724</v>
      </c>
      <c r="D322">
        <v>756050</v>
      </c>
      <c r="E322" s="59">
        <v>3000000</v>
      </c>
      <c r="F322" t="s">
        <v>423</v>
      </c>
      <c r="G322" t="s">
        <v>405</v>
      </c>
      <c r="H322" t="s">
        <v>417</v>
      </c>
      <c r="I322" t="s">
        <v>405</v>
      </c>
      <c r="J322" t="s">
        <v>405</v>
      </c>
      <c r="K322" t="s">
        <v>416</v>
      </c>
    </row>
    <row r="323" spans="1:11" x14ac:dyDescent="0.25">
      <c r="A323" t="s">
        <v>568</v>
      </c>
      <c r="B323" t="s">
        <v>569</v>
      </c>
      <c r="C323" s="1">
        <v>44724</v>
      </c>
      <c r="D323">
        <v>756020</v>
      </c>
      <c r="E323" s="59">
        <v>2625000</v>
      </c>
      <c r="F323" t="s">
        <v>423</v>
      </c>
      <c r="G323" t="s">
        <v>405</v>
      </c>
      <c r="H323" t="s">
        <v>424</v>
      </c>
      <c r="I323" t="s">
        <v>405</v>
      </c>
      <c r="J323" t="s">
        <v>405</v>
      </c>
      <c r="K323" t="s">
        <v>416</v>
      </c>
    </row>
    <row r="324" spans="1:11" x14ac:dyDescent="0.25">
      <c r="A324" t="s">
        <v>570</v>
      </c>
      <c r="B324" t="s">
        <v>571</v>
      </c>
      <c r="C324" s="1">
        <v>44724</v>
      </c>
      <c r="D324">
        <v>750037</v>
      </c>
      <c r="E324">
        <v>800</v>
      </c>
      <c r="F324" t="s">
        <v>403</v>
      </c>
      <c r="G324" t="s">
        <v>405</v>
      </c>
      <c r="H324" t="s">
        <v>409</v>
      </c>
      <c r="I324" t="s">
        <v>405</v>
      </c>
      <c r="J324" t="s">
        <v>405</v>
      </c>
      <c r="K324" t="s">
        <v>416</v>
      </c>
    </row>
    <row r="325" spans="1:11" x14ac:dyDescent="0.25">
      <c r="A325" t="s">
        <v>411</v>
      </c>
      <c r="B325" t="s">
        <v>412</v>
      </c>
      <c r="C325" s="1">
        <v>44724</v>
      </c>
      <c r="D325">
        <v>730012</v>
      </c>
      <c r="E325" s="60">
        <v>4230</v>
      </c>
      <c r="F325" t="s">
        <v>403</v>
      </c>
      <c r="G325" t="s">
        <v>405</v>
      </c>
      <c r="H325" t="s">
        <v>409</v>
      </c>
      <c r="I325" t="s">
        <v>405</v>
      </c>
      <c r="J325" t="s">
        <v>405</v>
      </c>
      <c r="K325">
        <v>30001202</v>
      </c>
    </row>
  </sheetData>
  <autoFilter ref="A3:S325" xr:uid="{8B21B38D-FAF8-4350-89EA-CFF740EBAB86}"/>
  <conditionalFormatting sqref="S1:S1048576">
    <cfRule type="cellIs" dxfId="4" priority="2" operator="equal">
      <formula>"AVG"</formula>
    </cfRule>
    <cfRule type="cellIs" dxfId="3" priority="3" operator="equal">
      <formula>"Early"</formula>
    </cfRule>
    <cfRule type="cellIs" dxfId="2" priority="4" operator="equal">
      <formula>"On Time"</formula>
    </cfRule>
    <cfRule type="cellIs" dxfId="1" priority="5" operator="equal">
      <formula>"Late"</formula>
    </cfRule>
  </conditionalFormatting>
  <conditionalFormatting sqref="S1:S1048576">
    <cfRule type="cellIs" dxfId="0" priority="1" operator="equal">
      <formula>"Not scheduled"</formula>
    </cfRule>
  </conditionalFormatting>
  <pageMargins left="0.7" right="0.7" top="0.75" bottom="0.75" header="0.3" footer="0.3"/>
  <pageSetup orientation="portrait" verticalDpi="0" r:id="rId1"/>
  <headerFooter>
    <oddFooter>&amp;C_x000D_&amp;1#&amp;"Calibri"&amp;11&amp;K0000FF Sensitivity: Internal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60977A-11CB-4A65-8257-BFDD2E6CC9BC}">
          <x14:formula1>
            <xm:f>Lists!$A$1:$A$52</xm:f>
          </x14:formula1>
          <xm:sqref>B1:B2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BE216-B3A1-4F2F-B37E-9AAC82855325}">
  <sheetPr codeName="Sheet2">
    <tabColor theme="5"/>
  </sheetPr>
  <dimension ref="A1:W213"/>
  <sheetViews>
    <sheetView workbookViewId="0">
      <selection activeCell="B77" sqref="B77"/>
    </sheetView>
  </sheetViews>
  <sheetFormatPr defaultRowHeight="15" x14ac:dyDescent="0.25"/>
  <cols>
    <col min="1" max="1" width="17.42578125" bestFit="1" customWidth="1"/>
    <col min="2" max="2" width="17.42578125" customWidth="1"/>
    <col min="3" max="3" width="17.42578125" style="1" bestFit="1" customWidth="1"/>
    <col min="4" max="4" width="11.42578125" bestFit="1" customWidth="1"/>
    <col min="7" max="7" width="8.7109375" customWidth="1"/>
    <col min="9" max="9" width="10.7109375" bestFit="1" customWidth="1"/>
  </cols>
  <sheetData>
    <row r="1" spans="1:23" x14ac:dyDescent="0.25">
      <c r="A1" s="7" t="s">
        <v>34</v>
      </c>
      <c r="B1" s="7" t="s">
        <v>35</v>
      </c>
      <c r="C1" s="8" t="s">
        <v>572</v>
      </c>
      <c r="D1" s="7" t="s">
        <v>37</v>
      </c>
      <c r="E1" s="9" t="s">
        <v>38</v>
      </c>
      <c r="F1" s="7" t="s">
        <v>39</v>
      </c>
      <c r="G1" s="7" t="s">
        <v>40</v>
      </c>
      <c r="I1" s="4" t="s">
        <v>573</v>
      </c>
      <c r="J1" s="4" t="e">
        <f>IF(#REF!="","",WEEKNUM(#REF!))</f>
        <v>#REF!</v>
      </c>
    </row>
    <row r="2" spans="1:23" x14ac:dyDescent="0.25">
      <c r="A2" s="2">
        <v>21434</v>
      </c>
      <c r="B2" s="2" t="s">
        <v>574</v>
      </c>
      <c r="C2" s="3">
        <v>45174</v>
      </c>
      <c r="D2" s="2" t="s">
        <v>19</v>
      </c>
      <c r="E2" s="2" t="s">
        <v>574</v>
      </c>
      <c r="F2" s="2" t="s">
        <v>574</v>
      </c>
      <c r="G2" s="2" t="s">
        <v>574</v>
      </c>
      <c r="H2" t="s">
        <v>574</v>
      </c>
    </row>
    <row r="3" spans="1:23" x14ac:dyDescent="0.25">
      <c r="A3" s="2">
        <v>21435</v>
      </c>
      <c r="B3" s="2" t="s">
        <v>574</v>
      </c>
      <c r="C3" s="3">
        <v>45174</v>
      </c>
      <c r="D3" s="2" t="s">
        <v>19</v>
      </c>
      <c r="E3" s="2" t="s">
        <v>574</v>
      </c>
      <c r="F3" s="2" t="s">
        <v>574</v>
      </c>
      <c r="G3" s="2" t="s">
        <v>574</v>
      </c>
      <c r="H3" t="s">
        <v>574</v>
      </c>
    </row>
    <row r="4" spans="1:23" x14ac:dyDescent="0.25">
      <c r="A4" s="2">
        <v>21436</v>
      </c>
      <c r="B4" s="2" t="s">
        <v>574</v>
      </c>
      <c r="C4" s="3">
        <v>45174</v>
      </c>
      <c r="D4" s="2" t="s">
        <v>19</v>
      </c>
      <c r="E4" s="2" t="s">
        <v>574</v>
      </c>
      <c r="F4" s="2" t="s">
        <v>574</v>
      </c>
      <c r="G4" s="2" t="s">
        <v>574</v>
      </c>
      <c r="H4" t="s">
        <v>574</v>
      </c>
    </row>
    <row r="5" spans="1:23" x14ac:dyDescent="0.25">
      <c r="A5" s="2">
        <v>21437</v>
      </c>
      <c r="B5" s="2" t="s">
        <v>574</v>
      </c>
      <c r="C5" s="3">
        <v>45174</v>
      </c>
      <c r="D5" s="2" t="s">
        <v>19</v>
      </c>
      <c r="E5" s="2" t="s">
        <v>574</v>
      </c>
      <c r="F5" s="2" t="s">
        <v>574</v>
      </c>
      <c r="G5" s="2" t="s">
        <v>574</v>
      </c>
      <c r="H5" t="s">
        <v>574</v>
      </c>
    </row>
    <row r="6" spans="1:23" x14ac:dyDescent="0.25">
      <c r="A6" s="2">
        <v>21438</v>
      </c>
      <c r="B6" s="2" t="s">
        <v>574</v>
      </c>
      <c r="C6" s="3">
        <v>45174</v>
      </c>
      <c r="D6" s="2" t="s">
        <v>19</v>
      </c>
      <c r="E6" s="2" t="s">
        <v>574</v>
      </c>
      <c r="F6" s="2" t="s">
        <v>574</v>
      </c>
      <c r="G6" s="2" t="s">
        <v>574</v>
      </c>
      <c r="H6" t="s">
        <v>574</v>
      </c>
    </row>
    <row r="7" spans="1:23" x14ac:dyDescent="0.25">
      <c r="A7" s="2">
        <v>21439</v>
      </c>
      <c r="B7" s="2" t="s">
        <v>574</v>
      </c>
      <c r="C7" s="3">
        <v>45174</v>
      </c>
      <c r="D7" s="2" t="s">
        <v>19</v>
      </c>
      <c r="E7" s="2" t="s">
        <v>574</v>
      </c>
      <c r="F7" s="2" t="s">
        <v>574</v>
      </c>
      <c r="G7" s="2" t="s">
        <v>574</v>
      </c>
      <c r="H7" t="s">
        <v>574</v>
      </c>
    </row>
    <row r="8" spans="1:23" x14ac:dyDescent="0.25">
      <c r="A8" s="2">
        <v>21440</v>
      </c>
      <c r="B8" s="2" t="s">
        <v>574</v>
      </c>
      <c r="C8" s="3">
        <v>45174</v>
      </c>
      <c r="D8" s="2" t="s">
        <v>19</v>
      </c>
      <c r="E8" s="2" t="s">
        <v>574</v>
      </c>
      <c r="F8" s="2" t="s">
        <v>574</v>
      </c>
      <c r="G8" s="2" t="s">
        <v>574</v>
      </c>
      <c r="H8" t="s">
        <v>574</v>
      </c>
    </row>
    <row r="9" spans="1:23" x14ac:dyDescent="0.25">
      <c r="A9" s="2">
        <v>21441</v>
      </c>
      <c r="B9" s="2" t="s">
        <v>574</v>
      </c>
      <c r="C9" s="3">
        <v>45174</v>
      </c>
      <c r="D9" s="2" t="s">
        <v>19</v>
      </c>
      <c r="E9" s="2" t="s">
        <v>574</v>
      </c>
      <c r="F9" s="2" t="s">
        <v>574</v>
      </c>
      <c r="G9" s="2" t="s">
        <v>574</v>
      </c>
    </row>
    <row r="10" spans="1:23" x14ac:dyDescent="0.25">
      <c r="A10" s="2">
        <v>21442</v>
      </c>
      <c r="B10" s="2" t="s">
        <v>574</v>
      </c>
      <c r="C10" s="3">
        <v>45174</v>
      </c>
      <c r="D10" s="2" t="s">
        <v>19</v>
      </c>
      <c r="E10" s="2" t="s">
        <v>574</v>
      </c>
      <c r="F10" s="2" t="s">
        <v>574</v>
      </c>
      <c r="G10" s="2" t="s">
        <v>574</v>
      </c>
      <c r="H10" t="s">
        <v>574</v>
      </c>
    </row>
    <row r="11" spans="1:23" x14ac:dyDescent="0.25">
      <c r="A11" s="2">
        <v>21443</v>
      </c>
      <c r="B11" s="2" t="s">
        <v>574</v>
      </c>
      <c r="C11" s="3">
        <v>45174</v>
      </c>
      <c r="D11" s="2" t="s">
        <v>19</v>
      </c>
      <c r="E11" s="2" t="s">
        <v>574</v>
      </c>
      <c r="F11" s="2" t="s">
        <v>574</v>
      </c>
      <c r="G11" s="2" t="s">
        <v>574</v>
      </c>
      <c r="H11" t="s">
        <v>574</v>
      </c>
    </row>
    <row r="12" spans="1:23" x14ac:dyDescent="0.25">
      <c r="A12" s="2">
        <v>21444</v>
      </c>
      <c r="B12" s="2" t="s">
        <v>574</v>
      </c>
      <c r="C12" s="3">
        <v>45174</v>
      </c>
      <c r="D12" s="2" t="s">
        <v>19</v>
      </c>
      <c r="E12" s="2" t="s">
        <v>574</v>
      </c>
      <c r="F12" s="2" t="s">
        <v>574</v>
      </c>
      <c r="G12" s="2" t="s">
        <v>574</v>
      </c>
      <c r="H12" t="s">
        <v>574</v>
      </c>
    </row>
    <row r="13" spans="1:23" x14ac:dyDescent="0.25">
      <c r="A13" s="2">
        <v>21445</v>
      </c>
      <c r="B13" s="2" t="s">
        <v>574</v>
      </c>
      <c r="C13" s="3">
        <v>45174</v>
      </c>
      <c r="D13" s="2" t="s">
        <v>20</v>
      </c>
      <c r="E13" s="2" t="s">
        <v>574</v>
      </c>
      <c r="F13" s="2" t="s">
        <v>574</v>
      </c>
      <c r="G13" s="2" t="s">
        <v>574</v>
      </c>
      <c r="H13" t="s">
        <v>574</v>
      </c>
      <c r="I13" t="s">
        <v>574</v>
      </c>
      <c r="K13" t="s">
        <v>574</v>
      </c>
      <c r="M13" t="s">
        <v>574</v>
      </c>
      <c r="N13" t="s">
        <v>574</v>
      </c>
      <c r="O13" t="s">
        <v>574</v>
      </c>
      <c r="P13" t="s">
        <v>574</v>
      </c>
      <c r="Q13" t="s">
        <v>574</v>
      </c>
      <c r="R13" t="s">
        <v>574</v>
      </c>
      <c r="S13" t="s">
        <v>574</v>
      </c>
      <c r="T13" t="s">
        <v>574</v>
      </c>
      <c r="U13" t="s">
        <v>574</v>
      </c>
      <c r="V13" t="s">
        <v>574</v>
      </c>
      <c r="W13" t="s">
        <v>574</v>
      </c>
    </row>
    <row r="14" spans="1:23" x14ac:dyDescent="0.25">
      <c r="A14" s="2">
        <v>21446</v>
      </c>
      <c r="B14" s="2" t="s">
        <v>574</v>
      </c>
      <c r="C14" s="3">
        <v>45174</v>
      </c>
      <c r="D14" s="2" t="s">
        <v>20</v>
      </c>
      <c r="E14" s="2" t="s">
        <v>574</v>
      </c>
      <c r="F14" s="2" t="s">
        <v>574</v>
      </c>
      <c r="G14" s="2" t="s">
        <v>574</v>
      </c>
      <c r="H14" t="s">
        <v>574</v>
      </c>
      <c r="K14" t="s">
        <v>574</v>
      </c>
      <c r="M14" t="s">
        <v>574</v>
      </c>
      <c r="N14" t="s">
        <v>574</v>
      </c>
      <c r="O14" t="s">
        <v>574</v>
      </c>
      <c r="P14" t="s">
        <v>574</v>
      </c>
      <c r="Q14" t="s">
        <v>574</v>
      </c>
      <c r="R14" t="s">
        <v>574</v>
      </c>
      <c r="S14" t="s">
        <v>574</v>
      </c>
      <c r="T14" t="s">
        <v>574</v>
      </c>
      <c r="U14" t="s">
        <v>574</v>
      </c>
      <c r="V14" t="s">
        <v>574</v>
      </c>
      <c r="W14" t="s">
        <v>574</v>
      </c>
    </row>
    <row r="15" spans="1:23" x14ac:dyDescent="0.25">
      <c r="A15" s="2">
        <v>21447</v>
      </c>
      <c r="B15" s="2" t="s">
        <v>574</v>
      </c>
      <c r="C15" s="3">
        <v>45174</v>
      </c>
      <c r="D15" s="2" t="s">
        <v>20</v>
      </c>
      <c r="E15" s="2" t="s">
        <v>574</v>
      </c>
      <c r="F15" s="2" t="s">
        <v>574</v>
      </c>
      <c r="G15" s="2" t="s">
        <v>574</v>
      </c>
      <c r="H15" t="s">
        <v>574</v>
      </c>
      <c r="I15" t="s">
        <v>574</v>
      </c>
      <c r="J15" t="s">
        <v>574</v>
      </c>
      <c r="K15" t="s">
        <v>574</v>
      </c>
      <c r="L15" t="s">
        <v>574</v>
      </c>
      <c r="M15" t="s">
        <v>574</v>
      </c>
      <c r="O15" t="s">
        <v>574</v>
      </c>
      <c r="P15" t="s">
        <v>574</v>
      </c>
      <c r="Q15" t="s">
        <v>574</v>
      </c>
      <c r="R15" t="s">
        <v>574</v>
      </c>
      <c r="S15" t="s">
        <v>574</v>
      </c>
      <c r="T15" t="s">
        <v>574</v>
      </c>
      <c r="U15" t="s">
        <v>574</v>
      </c>
      <c r="V15" t="s">
        <v>574</v>
      </c>
      <c r="W15" t="s">
        <v>574</v>
      </c>
    </row>
    <row r="16" spans="1:23" x14ac:dyDescent="0.25">
      <c r="A16" s="2">
        <v>21448</v>
      </c>
      <c r="B16" s="2" t="s">
        <v>574</v>
      </c>
      <c r="C16" s="3">
        <v>45174</v>
      </c>
      <c r="D16" s="2" t="s">
        <v>20</v>
      </c>
      <c r="E16" s="2" t="s">
        <v>574</v>
      </c>
      <c r="F16" s="2" t="s">
        <v>574</v>
      </c>
      <c r="G16" s="2" t="s">
        <v>574</v>
      </c>
      <c r="H16" t="s">
        <v>574</v>
      </c>
      <c r="J16" t="s">
        <v>574</v>
      </c>
      <c r="L16" t="s">
        <v>574</v>
      </c>
      <c r="M16" t="s">
        <v>574</v>
      </c>
      <c r="N16" t="s">
        <v>574</v>
      </c>
      <c r="O16" t="s">
        <v>574</v>
      </c>
      <c r="P16" t="s">
        <v>574</v>
      </c>
      <c r="Q16" t="s">
        <v>574</v>
      </c>
      <c r="R16" t="s">
        <v>574</v>
      </c>
      <c r="S16" t="s">
        <v>574</v>
      </c>
      <c r="T16" t="s">
        <v>574</v>
      </c>
      <c r="U16" t="s">
        <v>574</v>
      </c>
      <c r="V16" t="s">
        <v>574</v>
      </c>
      <c r="W16" t="s">
        <v>574</v>
      </c>
    </row>
    <row r="17" spans="1:23" x14ac:dyDescent="0.25">
      <c r="A17" s="2">
        <v>21449</v>
      </c>
      <c r="B17" s="2" t="s">
        <v>574</v>
      </c>
      <c r="C17" s="3">
        <v>45174</v>
      </c>
      <c r="D17" s="2" t="s">
        <v>22</v>
      </c>
      <c r="E17" s="2" t="s">
        <v>574</v>
      </c>
      <c r="F17" s="2" t="s">
        <v>574</v>
      </c>
      <c r="G17" s="2" t="s">
        <v>574</v>
      </c>
      <c r="I17" t="s">
        <v>574</v>
      </c>
      <c r="K17" t="s">
        <v>574</v>
      </c>
      <c r="L17" t="s">
        <v>574</v>
      </c>
      <c r="M17" t="s">
        <v>574</v>
      </c>
      <c r="N17" t="s">
        <v>574</v>
      </c>
      <c r="O17" t="s">
        <v>574</v>
      </c>
      <c r="P17" t="s">
        <v>574</v>
      </c>
      <c r="Q17" t="s">
        <v>574</v>
      </c>
      <c r="R17" t="s">
        <v>574</v>
      </c>
      <c r="S17" t="s">
        <v>574</v>
      </c>
      <c r="T17" t="s">
        <v>574</v>
      </c>
      <c r="U17" t="s">
        <v>574</v>
      </c>
      <c r="V17" t="s">
        <v>574</v>
      </c>
      <c r="W17" t="s">
        <v>574</v>
      </c>
    </row>
    <row r="18" spans="1:23" x14ac:dyDescent="0.25">
      <c r="A18" s="2">
        <v>21450</v>
      </c>
      <c r="B18" s="2" t="s">
        <v>574</v>
      </c>
      <c r="C18" s="3">
        <v>45174</v>
      </c>
      <c r="D18" s="2" t="s">
        <v>22</v>
      </c>
      <c r="E18" s="2" t="s">
        <v>574</v>
      </c>
      <c r="F18" s="2" t="s">
        <v>574</v>
      </c>
      <c r="G18" s="2" t="s">
        <v>574</v>
      </c>
      <c r="J18" t="s">
        <v>574</v>
      </c>
      <c r="K18" t="s">
        <v>574</v>
      </c>
      <c r="L18" t="s">
        <v>574</v>
      </c>
      <c r="M18" t="s">
        <v>574</v>
      </c>
      <c r="N18" t="s">
        <v>574</v>
      </c>
      <c r="O18" t="s">
        <v>574</v>
      </c>
      <c r="P18" t="s">
        <v>574</v>
      </c>
      <c r="Q18" t="s">
        <v>574</v>
      </c>
      <c r="R18" t="s">
        <v>574</v>
      </c>
      <c r="S18" t="s">
        <v>574</v>
      </c>
      <c r="T18" t="s">
        <v>574</v>
      </c>
      <c r="U18" t="s">
        <v>574</v>
      </c>
      <c r="V18" t="s">
        <v>574</v>
      </c>
      <c r="W18" t="s">
        <v>574</v>
      </c>
    </row>
    <row r="19" spans="1:23" x14ac:dyDescent="0.25">
      <c r="A19" s="2">
        <v>21451</v>
      </c>
      <c r="B19" s="2" t="s">
        <v>574</v>
      </c>
      <c r="C19" s="3">
        <v>45175</v>
      </c>
      <c r="D19" s="2" t="s">
        <v>19</v>
      </c>
      <c r="E19" s="2" t="s">
        <v>574</v>
      </c>
      <c r="F19" s="2" t="s">
        <v>574</v>
      </c>
      <c r="G19" s="2" t="s">
        <v>574</v>
      </c>
      <c r="H19" t="s">
        <v>574</v>
      </c>
    </row>
    <row r="20" spans="1:23" x14ac:dyDescent="0.25">
      <c r="A20" s="2">
        <v>21452</v>
      </c>
      <c r="B20" s="2" t="s">
        <v>574</v>
      </c>
      <c r="C20" s="3">
        <v>45175</v>
      </c>
      <c r="D20" s="2" t="s">
        <v>19</v>
      </c>
      <c r="E20" s="2" t="s">
        <v>574</v>
      </c>
      <c r="F20" s="2" t="s">
        <v>574</v>
      </c>
      <c r="G20" s="2" t="s">
        <v>574</v>
      </c>
      <c r="H20" t="s">
        <v>574</v>
      </c>
    </row>
    <row r="21" spans="1:23" x14ac:dyDescent="0.25">
      <c r="A21" s="2">
        <v>21453</v>
      </c>
      <c r="B21" s="2" t="s">
        <v>574</v>
      </c>
      <c r="C21" s="3">
        <v>45175</v>
      </c>
      <c r="D21" s="2" t="s">
        <v>19</v>
      </c>
      <c r="E21" s="2" t="s">
        <v>574</v>
      </c>
      <c r="F21" s="2" t="s">
        <v>574</v>
      </c>
      <c r="G21" s="2" t="s">
        <v>574</v>
      </c>
      <c r="H21" t="s">
        <v>574</v>
      </c>
    </row>
    <row r="22" spans="1:23" x14ac:dyDescent="0.25">
      <c r="A22" s="2">
        <v>21454</v>
      </c>
      <c r="B22" s="2" t="s">
        <v>574</v>
      </c>
      <c r="C22" s="3">
        <v>45175</v>
      </c>
      <c r="D22" s="2" t="s">
        <v>19</v>
      </c>
      <c r="E22" s="2" t="s">
        <v>574</v>
      </c>
      <c r="F22" s="2" t="s">
        <v>574</v>
      </c>
      <c r="G22" s="2" t="s">
        <v>574</v>
      </c>
      <c r="H22" t="s">
        <v>574</v>
      </c>
    </row>
    <row r="23" spans="1:23" x14ac:dyDescent="0.25">
      <c r="A23" s="2">
        <v>21455</v>
      </c>
      <c r="B23" s="2" t="s">
        <v>574</v>
      </c>
      <c r="C23" s="3">
        <v>45175</v>
      </c>
      <c r="D23" s="2" t="s">
        <v>19</v>
      </c>
      <c r="E23" s="2" t="s">
        <v>574</v>
      </c>
      <c r="F23" s="2" t="s">
        <v>574</v>
      </c>
      <c r="G23" s="2" t="s">
        <v>574</v>
      </c>
      <c r="H23" t="s">
        <v>574</v>
      </c>
    </row>
    <row r="24" spans="1:23" x14ac:dyDescent="0.25">
      <c r="A24" s="2">
        <v>21456</v>
      </c>
      <c r="B24" s="2" t="s">
        <v>574</v>
      </c>
      <c r="C24" s="3">
        <v>45175</v>
      </c>
      <c r="D24" s="2" t="s">
        <v>19</v>
      </c>
      <c r="E24" s="2" t="s">
        <v>574</v>
      </c>
      <c r="F24" s="2" t="s">
        <v>574</v>
      </c>
      <c r="G24" s="2" t="s">
        <v>574</v>
      </c>
      <c r="H24" t="s">
        <v>574</v>
      </c>
    </row>
    <row r="25" spans="1:23" x14ac:dyDescent="0.25">
      <c r="A25" s="2">
        <v>21457</v>
      </c>
      <c r="B25" s="2" t="s">
        <v>574</v>
      </c>
      <c r="C25" s="3">
        <v>45175</v>
      </c>
      <c r="D25" s="2" t="s">
        <v>19</v>
      </c>
      <c r="E25" s="2" t="s">
        <v>574</v>
      </c>
      <c r="F25" s="2" t="s">
        <v>574</v>
      </c>
      <c r="G25" s="2" t="s">
        <v>574</v>
      </c>
      <c r="H25" t="s">
        <v>574</v>
      </c>
    </row>
    <row r="26" spans="1:23" x14ac:dyDescent="0.25">
      <c r="A26" s="2">
        <v>21458</v>
      </c>
      <c r="B26" s="2" t="s">
        <v>574</v>
      </c>
      <c r="C26" s="3">
        <v>45175</v>
      </c>
      <c r="D26" s="2" t="s">
        <v>19</v>
      </c>
      <c r="E26" s="2" t="s">
        <v>574</v>
      </c>
      <c r="F26" s="2" t="s">
        <v>574</v>
      </c>
      <c r="G26" s="2" t="s">
        <v>574</v>
      </c>
      <c r="H26" t="s">
        <v>574</v>
      </c>
    </row>
    <row r="27" spans="1:23" x14ac:dyDescent="0.25">
      <c r="A27" s="2">
        <v>21459</v>
      </c>
      <c r="B27" s="2" t="s">
        <v>574</v>
      </c>
      <c r="C27" s="3">
        <v>45175</v>
      </c>
      <c r="D27" s="2" t="s">
        <v>19</v>
      </c>
      <c r="E27" s="2" t="s">
        <v>574</v>
      </c>
      <c r="F27" s="2" t="s">
        <v>574</v>
      </c>
      <c r="G27" s="2" t="s">
        <v>574</v>
      </c>
      <c r="H27" t="s">
        <v>574</v>
      </c>
    </row>
    <row r="28" spans="1:23" x14ac:dyDescent="0.25">
      <c r="A28" s="2">
        <v>21460</v>
      </c>
      <c r="B28" s="2" t="s">
        <v>574</v>
      </c>
      <c r="C28" s="3">
        <v>45175</v>
      </c>
      <c r="D28" s="2" t="s">
        <v>19</v>
      </c>
      <c r="E28" s="2" t="s">
        <v>574</v>
      </c>
      <c r="F28" s="2" t="s">
        <v>574</v>
      </c>
      <c r="G28" s="2" t="s">
        <v>574</v>
      </c>
      <c r="H28" t="s">
        <v>574</v>
      </c>
    </row>
    <row r="29" spans="1:23" x14ac:dyDescent="0.25">
      <c r="A29" s="2">
        <v>21461</v>
      </c>
      <c r="B29" s="2" t="s">
        <v>574</v>
      </c>
      <c r="C29" s="3">
        <v>45175</v>
      </c>
      <c r="D29" s="2" t="s">
        <v>19</v>
      </c>
      <c r="E29" s="2" t="s">
        <v>574</v>
      </c>
      <c r="F29" s="2" t="s">
        <v>574</v>
      </c>
      <c r="G29" s="2" t="s">
        <v>574</v>
      </c>
      <c r="H29" t="s">
        <v>574</v>
      </c>
    </row>
    <row r="30" spans="1:23" x14ac:dyDescent="0.25">
      <c r="A30" s="2">
        <v>21462</v>
      </c>
      <c r="B30" s="2" t="s">
        <v>574</v>
      </c>
      <c r="C30" s="3">
        <v>45175</v>
      </c>
      <c r="D30" s="2" t="s">
        <v>19</v>
      </c>
      <c r="E30" s="2" t="s">
        <v>574</v>
      </c>
      <c r="F30" s="2" t="s">
        <v>574</v>
      </c>
      <c r="G30" s="2" t="s">
        <v>574</v>
      </c>
      <c r="H30" t="s">
        <v>574</v>
      </c>
    </row>
    <row r="31" spans="1:23" x14ac:dyDescent="0.25">
      <c r="A31" s="2">
        <v>21463</v>
      </c>
      <c r="B31" s="2" t="s">
        <v>574</v>
      </c>
      <c r="C31" s="3">
        <v>45175</v>
      </c>
      <c r="D31" s="2" t="s">
        <v>19</v>
      </c>
      <c r="E31" s="2" t="s">
        <v>574</v>
      </c>
      <c r="F31" s="2" t="s">
        <v>574</v>
      </c>
      <c r="G31" s="2" t="s">
        <v>574</v>
      </c>
      <c r="H31" t="s">
        <v>574</v>
      </c>
    </row>
    <row r="32" spans="1:23" x14ac:dyDescent="0.25">
      <c r="A32" s="2">
        <v>21464</v>
      </c>
      <c r="B32" s="2" t="s">
        <v>574</v>
      </c>
      <c r="C32" s="3">
        <v>45175</v>
      </c>
      <c r="D32" s="2" t="s">
        <v>19</v>
      </c>
      <c r="E32" s="2" t="s">
        <v>574</v>
      </c>
      <c r="F32" s="2" t="s">
        <v>574</v>
      </c>
      <c r="G32" s="2" t="s">
        <v>574</v>
      </c>
      <c r="H32" t="s">
        <v>574</v>
      </c>
    </row>
    <row r="33" spans="1:8" x14ac:dyDescent="0.25">
      <c r="A33" s="2">
        <v>21465</v>
      </c>
      <c r="B33" s="2" t="s">
        <v>574</v>
      </c>
      <c r="C33" s="3">
        <v>45175</v>
      </c>
      <c r="D33" s="2" t="s">
        <v>22</v>
      </c>
      <c r="E33" s="2" t="s">
        <v>574</v>
      </c>
      <c r="F33" s="2" t="s">
        <v>574</v>
      </c>
      <c r="G33" s="2" t="s">
        <v>574</v>
      </c>
      <c r="H33" t="s">
        <v>574</v>
      </c>
    </row>
    <row r="34" spans="1:8" x14ac:dyDescent="0.25">
      <c r="A34" s="2">
        <v>21466</v>
      </c>
      <c r="B34" s="2" t="s">
        <v>574</v>
      </c>
      <c r="C34" s="3">
        <v>45175</v>
      </c>
      <c r="D34" s="2" t="s">
        <v>22</v>
      </c>
      <c r="E34" s="2" t="s">
        <v>574</v>
      </c>
      <c r="F34" s="2" t="s">
        <v>574</v>
      </c>
      <c r="G34" s="2" t="s">
        <v>574</v>
      </c>
      <c r="H34" t="s">
        <v>574</v>
      </c>
    </row>
    <row r="35" spans="1:8" x14ac:dyDescent="0.25">
      <c r="A35" s="2">
        <v>21467</v>
      </c>
      <c r="B35" s="2" t="s">
        <v>574</v>
      </c>
      <c r="C35" s="3">
        <v>45175</v>
      </c>
      <c r="D35" s="2" t="s">
        <v>22</v>
      </c>
      <c r="E35" s="2" t="s">
        <v>574</v>
      </c>
      <c r="F35" s="2" t="s">
        <v>574</v>
      </c>
      <c r="G35" s="2" t="s">
        <v>574</v>
      </c>
      <c r="H35" t="s">
        <v>574</v>
      </c>
    </row>
    <row r="36" spans="1:8" x14ac:dyDescent="0.25">
      <c r="A36" s="2">
        <v>21468</v>
      </c>
      <c r="B36" s="2" t="s">
        <v>574</v>
      </c>
      <c r="C36" s="3">
        <v>45176</v>
      </c>
      <c r="D36" s="2" t="s">
        <v>19</v>
      </c>
      <c r="E36" s="2" t="s">
        <v>574</v>
      </c>
      <c r="F36" s="2" t="s">
        <v>574</v>
      </c>
      <c r="G36" s="2" t="s">
        <v>574</v>
      </c>
      <c r="H36" t="s">
        <v>574</v>
      </c>
    </row>
    <row r="37" spans="1:8" x14ac:dyDescent="0.25">
      <c r="A37" s="2">
        <v>21469</v>
      </c>
      <c r="B37" s="2" t="s">
        <v>574</v>
      </c>
      <c r="C37" s="3">
        <v>45176</v>
      </c>
      <c r="D37" s="2" t="s">
        <v>19</v>
      </c>
      <c r="E37" s="2" t="s">
        <v>574</v>
      </c>
      <c r="F37" s="2" t="s">
        <v>574</v>
      </c>
      <c r="G37" s="2" t="s">
        <v>574</v>
      </c>
      <c r="H37" t="s">
        <v>574</v>
      </c>
    </row>
    <row r="38" spans="1:8" x14ac:dyDescent="0.25">
      <c r="A38" s="2">
        <v>21470</v>
      </c>
      <c r="B38" s="2" t="s">
        <v>574</v>
      </c>
      <c r="C38" s="3">
        <v>45176</v>
      </c>
      <c r="D38" s="2" t="s">
        <v>19</v>
      </c>
      <c r="E38" s="2" t="s">
        <v>574</v>
      </c>
      <c r="F38" s="2" t="s">
        <v>574</v>
      </c>
      <c r="G38" s="2" t="s">
        <v>574</v>
      </c>
      <c r="H38" t="s">
        <v>574</v>
      </c>
    </row>
    <row r="39" spans="1:8" x14ac:dyDescent="0.25">
      <c r="A39" s="2">
        <v>21471</v>
      </c>
      <c r="B39" s="2" t="s">
        <v>574</v>
      </c>
      <c r="C39" s="3">
        <v>45176</v>
      </c>
      <c r="D39" s="2" t="s">
        <v>19</v>
      </c>
      <c r="E39" s="2" t="s">
        <v>574</v>
      </c>
      <c r="F39" s="2" t="s">
        <v>574</v>
      </c>
      <c r="G39" s="2" t="s">
        <v>574</v>
      </c>
      <c r="H39" t="s">
        <v>574</v>
      </c>
    </row>
    <row r="40" spans="1:8" x14ac:dyDescent="0.25">
      <c r="A40" s="2">
        <v>21472</v>
      </c>
      <c r="B40" s="2" t="s">
        <v>574</v>
      </c>
      <c r="C40" s="3">
        <v>45176</v>
      </c>
      <c r="D40" s="2" t="s">
        <v>19</v>
      </c>
      <c r="E40" s="2" t="s">
        <v>574</v>
      </c>
      <c r="F40" s="2" t="s">
        <v>574</v>
      </c>
      <c r="G40" s="2" t="s">
        <v>574</v>
      </c>
      <c r="H40" t="s">
        <v>574</v>
      </c>
    </row>
    <row r="41" spans="1:8" x14ac:dyDescent="0.25">
      <c r="A41" s="2">
        <v>21473</v>
      </c>
      <c r="B41" s="2" t="s">
        <v>574</v>
      </c>
      <c r="C41" s="3">
        <v>45176</v>
      </c>
      <c r="D41" s="2" t="s">
        <v>19</v>
      </c>
      <c r="E41" s="2" t="s">
        <v>574</v>
      </c>
      <c r="F41" s="2" t="s">
        <v>574</v>
      </c>
      <c r="G41" s="2" t="s">
        <v>574</v>
      </c>
      <c r="H41" t="s">
        <v>574</v>
      </c>
    </row>
    <row r="42" spans="1:8" x14ac:dyDescent="0.25">
      <c r="A42" s="2">
        <v>21474</v>
      </c>
      <c r="B42" s="2" t="s">
        <v>574</v>
      </c>
      <c r="C42" s="3">
        <v>45176</v>
      </c>
      <c r="D42" s="2" t="s">
        <v>19</v>
      </c>
      <c r="E42" s="2" t="s">
        <v>574</v>
      </c>
      <c r="F42" s="2" t="s">
        <v>574</v>
      </c>
      <c r="G42" s="2" t="s">
        <v>574</v>
      </c>
      <c r="H42" t="s">
        <v>574</v>
      </c>
    </row>
    <row r="43" spans="1:8" x14ac:dyDescent="0.25">
      <c r="A43" s="2">
        <v>21475</v>
      </c>
      <c r="B43" s="2" t="s">
        <v>574</v>
      </c>
      <c r="C43" s="3">
        <v>45176</v>
      </c>
      <c r="D43" s="2" t="s">
        <v>19</v>
      </c>
      <c r="E43" s="2" t="s">
        <v>574</v>
      </c>
      <c r="F43" s="2" t="s">
        <v>574</v>
      </c>
      <c r="G43" s="2" t="s">
        <v>574</v>
      </c>
      <c r="H43" t="s">
        <v>574</v>
      </c>
    </row>
    <row r="44" spans="1:8" x14ac:dyDescent="0.25">
      <c r="A44" s="2">
        <v>21476</v>
      </c>
      <c r="B44" s="2" t="s">
        <v>574</v>
      </c>
      <c r="C44" s="3">
        <v>45176</v>
      </c>
      <c r="D44" s="2" t="s">
        <v>19</v>
      </c>
      <c r="E44" s="2" t="s">
        <v>574</v>
      </c>
      <c r="F44" s="2" t="s">
        <v>574</v>
      </c>
      <c r="G44" s="2" t="s">
        <v>574</v>
      </c>
      <c r="H44" t="s">
        <v>574</v>
      </c>
    </row>
    <row r="45" spans="1:8" x14ac:dyDescent="0.25">
      <c r="A45" s="2">
        <v>21477</v>
      </c>
      <c r="B45" s="2" t="s">
        <v>574</v>
      </c>
      <c r="C45" s="3">
        <v>45176</v>
      </c>
      <c r="D45" s="2" t="s">
        <v>19</v>
      </c>
      <c r="E45" s="2" t="s">
        <v>574</v>
      </c>
      <c r="F45" s="2" t="s">
        <v>574</v>
      </c>
      <c r="G45" s="2" t="s">
        <v>574</v>
      </c>
      <c r="H45" t="s">
        <v>574</v>
      </c>
    </row>
    <row r="46" spans="1:8" x14ac:dyDescent="0.25">
      <c r="A46" s="2">
        <v>21478</v>
      </c>
      <c r="B46" s="2" t="s">
        <v>574</v>
      </c>
      <c r="C46" s="3">
        <v>45176</v>
      </c>
      <c r="D46" s="2" t="s">
        <v>19</v>
      </c>
      <c r="E46" s="2" t="s">
        <v>574</v>
      </c>
      <c r="F46" s="2" t="s">
        <v>574</v>
      </c>
      <c r="G46" s="2" t="s">
        <v>574</v>
      </c>
      <c r="H46" t="s">
        <v>574</v>
      </c>
    </row>
    <row r="47" spans="1:8" x14ac:dyDescent="0.25">
      <c r="A47" s="2">
        <v>21479</v>
      </c>
      <c r="B47" s="2" t="s">
        <v>574</v>
      </c>
      <c r="C47" s="3">
        <v>45176</v>
      </c>
      <c r="D47" s="2" t="s">
        <v>19</v>
      </c>
      <c r="E47" s="2" t="s">
        <v>574</v>
      </c>
      <c r="F47" s="2" t="s">
        <v>574</v>
      </c>
      <c r="G47" s="2" t="s">
        <v>574</v>
      </c>
      <c r="H47" t="s">
        <v>574</v>
      </c>
    </row>
    <row r="48" spans="1:8" x14ac:dyDescent="0.25">
      <c r="A48" s="2">
        <v>21480</v>
      </c>
      <c r="B48" s="2" t="s">
        <v>574</v>
      </c>
      <c r="C48" s="3">
        <v>45176</v>
      </c>
      <c r="D48" s="2" t="s">
        <v>20</v>
      </c>
      <c r="E48" s="2" t="s">
        <v>574</v>
      </c>
      <c r="F48" s="2" t="s">
        <v>574</v>
      </c>
      <c r="G48" s="2" t="s">
        <v>574</v>
      </c>
      <c r="H48" t="s">
        <v>574</v>
      </c>
    </row>
    <row r="49" spans="1:8" x14ac:dyDescent="0.25">
      <c r="A49" s="2">
        <v>21481</v>
      </c>
      <c r="B49" s="2" t="s">
        <v>574</v>
      </c>
      <c r="C49" s="3">
        <v>45176</v>
      </c>
      <c r="D49" s="2" t="s">
        <v>20</v>
      </c>
      <c r="E49" s="2" t="s">
        <v>574</v>
      </c>
      <c r="F49" s="2" t="s">
        <v>574</v>
      </c>
      <c r="G49" s="2" t="s">
        <v>574</v>
      </c>
      <c r="H49" t="s">
        <v>574</v>
      </c>
    </row>
    <row r="50" spans="1:8" x14ac:dyDescent="0.25">
      <c r="A50" s="2">
        <v>21482</v>
      </c>
      <c r="B50" s="2" t="s">
        <v>574</v>
      </c>
      <c r="C50" s="3">
        <v>45176</v>
      </c>
      <c r="D50" s="2" t="s">
        <v>22</v>
      </c>
      <c r="E50" s="2" t="s">
        <v>574</v>
      </c>
      <c r="F50" s="2" t="s">
        <v>574</v>
      </c>
      <c r="G50" s="2" t="s">
        <v>574</v>
      </c>
      <c r="H50" t="s">
        <v>574</v>
      </c>
    </row>
    <row r="51" spans="1:8" x14ac:dyDescent="0.25">
      <c r="A51" s="2">
        <v>21483</v>
      </c>
      <c r="B51" s="2" t="s">
        <v>574</v>
      </c>
      <c r="C51" s="3">
        <v>45176</v>
      </c>
      <c r="D51" s="2" t="s">
        <v>22</v>
      </c>
      <c r="E51" s="2" t="s">
        <v>574</v>
      </c>
      <c r="F51" s="2" t="s">
        <v>574</v>
      </c>
      <c r="G51" s="2" t="s">
        <v>574</v>
      </c>
      <c r="H51" t="s">
        <v>574</v>
      </c>
    </row>
    <row r="52" spans="1:8" x14ac:dyDescent="0.25">
      <c r="A52" s="2">
        <v>21484</v>
      </c>
      <c r="B52" s="2" t="s">
        <v>574</v>
      </c>
      <c r="C52" s="3">
        <v>45176</v>
      </c>
      <c r="D52" s="2" t="s">
        <v>22</v>
      </c>
      <c r="E52" s="2" t="s">
        <v>574</v>
      </c>
      <c r="F52" s="2" t="s">
        <v>574</v>
      </c>
      <c r="G52" s="2" t="s">
        <v>574</v>
      </c>
      <c r="H52" t="s">
        <v>574</v>
      </c>
    </row>
    <row r="53" spans="1:8" x14ac:dyDescent="0.25">
      <c r="A53" s="2">
        <v>21485</v>
      </c>
      <c r="B53" s="2" t="s">
        <v>574</v>
      </c>
      <c r="C53" s="3">
        <v>45177</v>
      </c>
      <c r="D53" s="2" t="s">
        <v>19</v>
      </c>
      <c r="E53" s="2" t="s">
        <v>574</v>
      </c>
      <c r="F53" s="2" t="s">
        <v>574</v>
      </c>
      <c r="G53" s="2" t="s">
        <v>574</v>
      </c>
      <c r="H53" t="s">
        <v>574</v>
      </c>
    </row>
    <row r="54" spans="1:8" x14ac:dyDescent="0.25">
      <c r="A54" s="2">
        <v>21486</v>
      </c>
      <c r="B54" s="2" t="s">
        <v>574</v>
      </c>
      <c r="C54" s="3">
        <v>45177</v>
      </c>
      <c r="D54" s="2" t="s">
        <v>19</v>
      </c>
      <c r="E54" s="2" t="s">
        <v>574</v>
      </c>
      <c r="F54" s="2" t="s">
        <v>574</v>
      </c>
      <c r="G54" s="2" t="s">
        <v>574</v>
      </c>
      <c r="H54" t="s">
        <v>574</v>
      </c>
    </row>
    <row r="55" spans="1:8" x14ac:dyDescent="0.25">
      <c r="A55" s="2">
        <v>21487</v>
      </c>
      <c r="B55" s="2" t="s">
        <v>574</v>
      </c>
      <c r="C55" s="3">
        <v>45177</v>
      </c>
      <c r="D55" s="2" t="s">
        <v>19</v>
      </c>
      <c r="E55" s="2" t="s">
        <v>574</v>
      </c>
      <c r="F55" s="2" t="s">
        <v>574</v>
      </c>
      <c r="G55" s="2" t="s">
        <v>574</v>
      </c>
      <c r="H55" t="s">
        <v>574</v>
      </c>
    </row>
    <row r="56" spans="1:8" x14ac:dyDescent="0.25">
      <c r="A56" s="2">
        <v>21488</v>
      </c>
      <c r="B56" s="2" t="s">
        <v>574</v>
      </c>
      <c r="C56" s="3">
        <v>45177</v>
      </c>
      <c r="D56" s="2" t="s">
        <v>19</v>
      </c>
      <c r="E56" s="2" t="s">
        <v>574</v>
      </c>
      <c r="F56" s="2" t="s">
        <v>574</v>
      </c>
      <c r="G56" s="2" t="s">
        <v>574</v>
      </c>
      <c r="H56" t="s">
        <v>574</v>
      </c>
    </row>
    <row r="57" spans="1:8" x14ac:dyDescent="0.25">
      <c r="A57" s="2">
        <v>21489</v>
      </c>
      <c r="B57" s="2" t="s">
        <v>574</v>
      </c>
      <c r="C57" s="3">
        <v>45177</v>
      </c>
      <c r="D57" s="2" t="s">
        <v>19</v>
      </c>
      <c r="E57" s="2" t="s">
        <v>574</v>
      </c>
      <c r="F57" s="2" t="s">
        <v>574</v>
      </c>
      <c r="G57" s="2" t="s">
        <v>574</v>
      </c>
      <c r="H57" t="s">
        <v>574</v>
      </c>
    </row>
    <row r="58" spans="1:8" x14ac:dyDescent="0.25">
      <c r="A58" s="2">
        <v>21490</v>
      </c>
      <c r="B58" s="2" t="s">
        <v>574</v>
      </c>
      <c r="C58" s="3">
        <v>45177</v>
      </c>
      <c r="D58" s="2" t="s">
        <v>19</v>
      </c>
      <c r="E58" s="2" t="s">
        <v>574</v>
      </c>
      <c r="F58" s="2" t="s">
        <v>574</v>
      </c>
      <c r="G58" s="2" t="s">
        <v>574</v>
      </c>
      <c r="H58" t="s">
        <v>574</v>
      </c>
    </row>
    <row r="59" spans="1:8" x14ac:dyDescent="0.25">
      <c r="A59" s="2">
        <v>21491</v>
      </c>
      <c r="B59" s="2" t="s">
        <v>574</v>
      </c>
      <c r="C59" s="3">
        <v>45177</v>
      </c>
      <c r="D59" s="2" t="s">
        <v>19</v>
      </c>
      <c r="E59" s="2" t="s">
        <v>574</v>
      </c>
      <c r="F59" s="2" t="s">
        <v>574</v>
      </c>
      <c r="G59" s="2" t="s">
        <v>574</v>
      </c>
      <c r="H59" t="s">
        <v>574</v>
      </c>
    </row>
    <row r="60" spans="1:8" x14ac:dyDescent="0.25">
      <c r="A60" s="2">
        <v>21492</v>
      </c>
      <c r="B60" s="2" t="s">
        <v>574</v>
      </c>
      <c r="C60" s="3">
        <v>45177</v>
      </c>
      <c r="D60" s="2" t="s">
        <v>19</v>
      </c>
      <c r="E60" s="2" t="s">
        <v>574</v>
      </c>
      <c r="F60" s="2" t="s">
        <v>574</v>
      </c>
      <c r="G60" s="2" t="s">
        <v>574</v>
      </c>
      <c r="H60" t="s">
        <v>574</v>
      </c>
    </row>
    <row r="61" spans="1:8" x14ac:dyDescent="0.25">
      <c r="A61" s="2">
        <v>21493</v>
      </c>
      <c r="B61" s="2" t="s">
        <v>574</v>
      </c>
      <c r="C61" s="3">
        <v>45177</v>
      </c>
      <c r="D61" s="2" t="s">
        <v>19</v>
      </c>
      <c r="E61" s="2" t="s">
        <v>574</v>
      </c>
      <c r="F61" s="2" t="s">
        <v>574</v>
      </c>
      <c r="G61" s="2" t="s">
        <v>574</v>
      </c>
      <c r="H61" t="s">
        <v>574</v>
      </c>
    </row>
    <row r="62" spans="1:8" x14ac:dyDescent="0.25">
      <c r="A62" s="2">
        <v>21494</v>
      </c>
      <c r="B62" s="2" t="s">
        <v>574</v>
      </c>
      <c r="C62" s="3">
        <v>45177</v>
      </c>
      <c r="D62" s="2" t="s">
        <v>19</v>
      </c>
      <c r="E62" s="2" t="s">
        <v>574</v>
      </c>
      <c r="F62" s="2" t="s">
        <v>574</v>
      </c>
      <c r="G62" s="2" t="s">
        <v>574</v>
      </c>
      <c r="H62" t="s">
        <v>574</v>
      </c>
    </row>
    <row r="63" spans="1:8" x14ac:dyDescent="0.25">
      <c r="A63" s="2">
        <v>21495</v>
      </c>
      <c r="B63" s="2" t="s">
        <v>574</v>
      </c>
      <c r="C63" s="3">
        <v>45177</v>
      </c>
      <c r="D63" s="2" t="s">
        <v>20</v>
      </c>
      <c r="E63" s="2" t="s">
        <v>574</v>
      </c>
      <c r="F63" s="2" t="s">
        <v>574</v>
      </c>
      <c r="G63" s="2" t="s">
        <v>574</v>
      </c>
      <c r="H63" t="s">
        <v>574</v>
      </c>
    </row>
    <row r="64" spans="1:8" x14ac:dyDescent="0.25">
      <c r="A64" s="2">
        <v>21496</v>
      </c>
      <c r="B64" s="2" t="s">
        <v>574</v>
      </c>
      <c r="C64" s="3">
        <v>45177</v>
      </c>
      <c r="D64" s="2" t="s">
        <v>20</v>
      </c>
      <c r="E64" s="2" t="s">
        <v>574</v>
      </c>
      <c r="F64" s="2" t="s">
        <v>574</v>
      </c>
      <c r="G64" s="2" t="s">
        <v>574</v>
      </c>
      <c r="H64" t="s">
        <v>574</v>
      </c>
    </row>
    <row r="65" spans="1:8" x14ac:dyDescent="0.25">
      <c r="A65" s="2">
        <v>21497</v>
      </c>
      <c r="B65" s="2" t="s">
        <v>574</v>
      </c>
      <c r="C65" s="3">
        <v>45177</v>
      </c>
      <c r="D65" s="2" t="s">
        <v>20</v>
      </c>
      <c r="E65" s="2" t="s">
        <v>574</v>
      </c>
      <c r="F65" s="2" t="s">
        <v>574</v>
      </c>
      <c r="G65" s="2" t="s">
        <v>574</v>
      </c>
      <c r="H65" t="s">
        <v>574</v>
      </c>
    </row>
    <row r="66" spans="1:8" x14ac:dyDescent="0.25">
      <c r="A66" s="2">
        <v>21498</v>
      </c>
      <c r="B66" s="2" t="s">
        <v>574</v>
      </c>
      <c r="C66" s="3">
        <v>45177</v>
      </c>
      <c r="D66" s="2" t="s">
        <v>20</v>
      </c>
      <c r="E66" s="2" t="s">
        <v>574</v>
      </c>
      <c r="F66" s="2" t="s">
        <v>574</v>
      </c>
      <c r="G66" s="2" t="s">
        <v>574</v>
      </c>
      <c r="H66" t="s">
        <v>574</v>
      </c>
    </row>
    <row r="67" spans="1:8" x14ac:dyDescent="0.25">
      <c r="A67" s="2">
        <v>21499</v>
      </c>
      <c r="B67" s="2" t="s">
        <v>574</v>
      </c>
      <c r="C67" s="3">
        <v>45177</v>
      </c>
      <c r="D67" s="2" t="s">
        <v>22</v>
      </c>
      <c r="E67" s="2" t="s">
        <v>574</v>
      </c>
      <c r="F67" s="2" t="s">
        <v>574</v>
      </c>
      <c r="G67" s="2" t="s">
        <v>574</v>
      </c>
      <c r="H67" t="s">
        <v>574</v>
      </c>
    </row>
    <row r="68" spans="1:8" x14ac:dyDescent="0.25">
      <c r="A68" s="2">
        <v>21500</v>
      </c>
      <c r="B68" s="2" t="s">
        <v>574</v>
      </c>
      <c r="C68" s="3">
        <v>45177</v>
      </c>
      <c r="D68" s="2" t="s">
        <v>22</v>
      </c>
      <c r="E68" s="2" t="s">
        <v>574</v>
      </c>
      <c r="F68" s="2" t="s">
        <v>574</v>
      </c>
      <c r="G68" s="2" t="s">
        <v>574</v>
      </c>
      <c r="H68" t="s">
        <v>574</v>
      </c>
    </row>
    <row r="69" spans="1:8" x14ac:dyDescent="0.25">
      <c r="A69" s="2">
        <v>21501</v>
      </c>
      <c r="B69" s="2" t="s">
        <v>574</v>
      </c>
      <c r="C69" s="3">
        <v>45177</v>
      </c>
      <c r="D69" s="2" t="s">
        <v>22</v>
      </c>
      <c r="E69" s="2" t="s">
        <v>574</v>
      </c>
      <c r="F69" s="2" t="s">
        <v>574</v>
      </c>
      <c r="G69" s="2" t="s">
        <v>574</v>
      </c>
    </row>
    <row r="70" spans="1:8" x14ac:dyDescent="0.25">
      <c r="A70" s="2" t="s">
        <v>574</v>
      </c>
      <c r="B70" s="2" t="s">
        <v>574</v>
      </c>
      <c r="C70" s="3" t="s">
        <v>574</v>
      </c>
      <c r="D70" s="2" t="s">
        <v>574</v>
      </c>
      <c r="E70" s="2" t="s">
        <v>574</v>
      </c>
      <c r="F70" s="2" t="s">
        <v>574</v>
      </c>
      <c r="G70" s="2" t="s">
        <v>574</v>
      </c>
      <c r="H70" t="s">
        <v>574</v>
      </c>
    </row>
    <row r="71" spans="1:8" x14ac:dyDescent="0.25">
      <c r="A71" s="2" t="s">
        <v>574</v>
      </c>
      <c r="B71" s="2" t="s">
        <v>574</v>
      </c>
      <c r="C71" s="3" t="s">
        <v>574</v>
      </c>
      <c r="D71" s="2" t="s">
        <v>574</v>
      </c>
      <c r="E71" s="2" t="s">
        <v>574</v>
      </c>
      <c r="F71" s="2" t="s">
        <v>574</v>
      </c>
      <c r="G71" s="2" t="s">
        <v>574</v>
      </c>
      <c r="H71" t="s">
        <v>574</v>
      </c>
    </row>
    <row r="72" spans="1:8" x14ac:dyDescent="0.25">
      <c r="A72" s="2" t="s">
        <v>574</v>
      </c>
      <c r="B72" s="2" t="s">
        <v>574</v>
      </c>
      <c r="C72" s="3" t="s">
        <v>574</v>
      </c>
      <c r="D72" s="2" t="s">
        <v>574</v>
      </c>
      <c r="E72" s="2" t="s">
        <v>574</v>
      </c>
      <c r="F72" s="2" t="s">
        <v>574</v>
      </c>
      <c r="G72" s="2" t="s">
        <v>574</v>
      </c>
      <c r="H72" t="s">
        <v>574</v>
      </c>
    </row>
    <row r="73" spans="1:8" x14ac:dyDescent="0.25">
      <c r="A73" s="2" t="s">
        <v>574</v>
      </c>
      <c r="B73" s="2" t="s">
        <v>574</v>
      </c>
      <c r="C73" s="3" t="s">
        <v>574</v>
      </c>
      <c r="D73" s="2" t="s">
        <v>574</v>
      </c>
      <c r="E73" s="2" t="s">
        <v>574</v>
      </c>
      <c r="F73" s="2" t="s">
        <v>574</v>
      </c>
      <c r="G73" s="2" t="s">
        <v>574</v>
      </c>
      <c r="H73" t="s">
        <v>574</v>
      </c>
    </row>
    <row r="74" spans="1:8" x14ac:dyDescent="0.25">
      <c r="A74" s="2">
        <v>30027696</v>
      </c>
      <c r="B74" s="2" t="s">
        <v>334</v>
      </c>
      <c r="C74" s="3">
        <v>45177</v>
      </c>
      <c r="D74" s="2" t="s">
        <v>18</v>
      </c>
      <c r="E74" s="2" t="s">
        <v>303</v>
      </c>
      <c r="F74" s="2" t="s">
        <v>574</v>
      </c>
      <c r="G74" s="2" t="s">
        <v>574</v>
      </c>
      <c r="H74" t="s">
        <v>574</v>
      </c>
    </row>
    <row r="75" spans="1:8" x14ac:dyDescent="0.25">
      <c r="A75" s="2">
        <v>30027647</v>
      </c>
      <c r="B75" s="2" t="s">
        <v>574</v>
      </c>
      <c r="C75" s="3">
        <v>45177</v>
      </c>
      <c r="D75" s="2" t="s">
        <v>18</v>
      </c>
      <c r="E75" s="2" t="s">
        <v>574</v>
      </c>
      <c r="F75" s="2" t="s">
        <v>574</v>
      </c>
      <c r="G75" s="2" t="s">
        <v>574</v>
      </c>
      <c r="H75" t="s">
        <v>574</v>
      </c>
    </row>
    <row r="76" spans="1:8" x14ac:dyDescent="0.25">
      <c r="A76" s="2"/>
      <c r="B76" s="2"/>
      <c r="C76" s="3"/>
      <c r="D76" s="2"/>
      <c r="E76" s="2"/>
      <c r="F76" s="2" t="s">
        <v>574</v>
      </c>
      <c r="G76" s="2" t="s">
        <v>574</v>
      </c>
      <c r="H76" t="s">
        <v>574</v>
      </c>
    </row>
    <row r="77" spans="1:8" x14ac:dyDescent="0.25">
      <c r="A77" s="2"/>
      <c r="B77" s="2"/>
      <c r="C77" s="3"/>
      <c r="D77" s="2"/>
      <c r="E77" s="2"/>
      <c r="F77" s="2" t="s">
        <v>574</v>
      </c>
      <c r="G77" s="2" t="s">
        <v>574</v>
      </c>
      <c r="H77" t="s">
        <v>574</v>
      </c>
    </row>
    <row r="78" spans="1:8" x14ac:dyDescent="0.25">
      <c r="A78" s="2"/>
      <c r="B78" s="2"/>
      <c r="C78" s="3"/>
      <c r="D78" s="2"/>
      <c r="E78" s="2"/>
      <c r="F78" s="2" t="s">
        <v>574</v>
      </c>
      <c r="G78" s="2" t="s">
        <v>574</v>
      </c>
      <c r="H78" t="s">
        <v>574</v>
      </c>
    </row>
    <row r="79" spans="1:8" x14ac:dyDescent="0.25">
      <c r="A79" s="2"/>
      <c r="B79" s="2"/>
      <c r="C79" s="3"/>
      <c r="D79" s="2"/>
      <c r="E79" s="2"/>
      <c r="F79" s="2" t="s">
        <v>574</v>
      </c>
      <c r="G79" s="2" t="s">
        <v>574</v>
      </c>
      <c r="H79" t="s">
        <v>574</v>
      </c>
    </row>
    <row r="80" spans="1:8" x14ac:dyDescent="0.25">
      <c r="A80" s="2"/>
      <c r="B80" s="2"/>
      <c r="C80" s="3"/>
      <c r="D80" s="2"/>
      <c r="E80" s="2"/>
      <c r="F80" s="2" t="s">
        <v>574</v>
      </c>
      <c r="G80" s="2" t="s">
        <v>574</v>
      </c>
      <c r="H80" t="s">
        <v>574</v>
      </c>
    </row>
    <row r="81" spans="1:8" x14ac:dyDescent="0.25">
      <c r="A81" s="2"/>
      <c r="B81" s="2"/>
      <c r="C81" s="3"/>
      <c r="D81" s="2"/>
      <c r="E81" s="2"/>
      <c r="F81" s="2" t="s">
        <v>574</v>
      </c>
      <c r="G81" s="2" t="s">
        <v>574</v>
      </c>
      <c r="H81" t="s">
        <v>574</v>
      </c>
    </row>
    <row r="82" spans="1:8" x14ac:dyDescent="0.25">
      <c r="A82" s="2"/>
      <c r="B82" s="2"/>
      <c r="C82" s="3"/>
      <c r="D82" s="2"/>
      <c r="E82" s="2"/>
      <c r="F82" s="2" t="s">
        <v>574</v>
      </c>
      <c r="G82" s="2" t="s">
        <v>574</v>
      </c>
      <c r="H82" t="s">
        <v>574</v>
      </c>
    </row>
    <row r="83" spans="1:8" x14ac:dyDescent="0.25">
      <c r="A83" s="2"/>
      <c r="B83" s="2"/>
      <c r="C83" s="3"/>
      <c r="D83" s="2"/>
      <c r="E83" s="2"/>
      <c r="F83" s="2" t="s">
        <v>574</v>
      </c>
      <c r="G83" s="2" t="s">
        <v>574</v>
      </c>
      <c r="H83" t="s">
        <v>574</v>
      </c>
    </row>
    <row r="84" spans="1:8" x14ac:dyDescent="0.25">
      <c r="A84" s="2"/>
      <c r="B84" s="2"/>
      <c r="C84" s="3"/>
      <c r="D84" s="2"/>
      <c r="E84" s="2"/>
      <c r="F84" s="2" t="s">
        <v>574</v>
      </c>
      <c r="G84" s="2" t="s">
        <v>574</v>
      </c>
      <c r="H84" t="s">
        <v>574</v>
      </c>
    </row>
    <row r="85" spans="1:8" x14ac:dyDescent="0.25">
      <c r="A85" s="2"/>
      <c r="B85" s="2"/>
      <c r="C85" s="3"/>
      <c r="D85" s="2"/>
      <c r="E85" s="2"/>
      <c r="F85" s="2" t="s">
        <v>574</v>
      </c>
      <c r="G85" s="2" t="s">
        <v>91</v>
      </c>
      <c r="H85" t="s">
        <v>574</v>
      </c>
    </row>
    <row r="86" spans="1:8" x14ac:dyDescent="0.25">
      <c r="A86" s="2"/>
      <c r="B86" s="2"/>
      <c r="C86" s="3"/>
      <c r="D86" s="2"/>
      <c r="E86" s="2"/>
      <c r="F86" s="2" t="s">
        <v>574</v>
      </c>
      <c r="G86" s="2" t="s">
        <v>574</v>
      </c>
      <c r="H86" t="s">
        <v>574</v>
      </c>
    </row>
    <row r="87" spans="1:8" x14ac:dyDescent="0.25">
      <c r="A87" s="2"/>
      <c r="B87" s="2"/>
      <c r="C87" s="3"/>
      <c r="D87" s="2"/>
      <c r="E87" s="2"/>
      <c r="F87" s="2" t="s">
        <v>574</v>
      </c>
      <c r="G87" s="2" t="s">
        <v>574</v>
      </c>
      <c r="H87" t="s">
        <v>574</v>
      </c>
    </row>
    <row r="88" spans="1:8" x14ac:dyDescent="0.25">
      <c r="A88" s="2"/>
      <c r="B88" s="2"/>
      <c r="C88" s="3"/>
      <c r="D88" s="2"/>
      <c r="E88" s="2"/>
      <c r="F88" s="2" t="s">
        <v>574</v>
      </c>
      <c r="G88" s="2" t="s">
        <v>574</v>
      </c>
      <c r="H88" t="s">
        <v>574</v>
      </c>
    </row>
    <row r="89" spans="1:8" x14ac:dyDescent="0.25">
      <c r="A89" s="2"/>
      <c r="B89" s="2"/>
      <c r="C89" s="3"/>
      <c r="D89" s="2"/>
      <c r="E89" s="2"/>
      <c r="F89" s="2" t="s">
        <v>574</v>
      </c>
      <c r="G89" s="2" t="s">
        <v>574</v>
      </c>
      <c r="H89" t="s">
        <v>574</v>
      </c>
    </row>
    <row r="90" spans="1:8" x14ac:dyDescent="0.25">
      <c r="A90" s="2"/>
      <c r="B90" s="2"/>
      <c r="C90" s="3"/>
      <c r="D90" s="2"/>
      <c r="E90" s="2"/>
      <c r="F90" s="2" t="s">
        <v>574</v>
      </c>
      <c r="G90" s="2" t="s">
        <v>574</v>
      </c>
      <c r="H90" t="s">
        <v>574</v>
      </c>
    </row>
    <row r="91" spans="1:8" x14ac:dyDescent="0.25">
      <c r="A91" s="2"/>
      <c r="B91" s="2"/>
      <c r="C91" s="3"/>
      <c r="D91" s="2"/>
      <c r="E91" s="6"/>
      <c r="F91" s="2" t="s">
        <v>574</v>
      </c>
      <c r="G91" s="2" t="s">
        <v>574</v>
      </c>
      <c r="H91" t="s">
        <v>574</v>
      </c>
    </row>
    <row r="92" spans="1:8" x14ac:dyDescent="0.25">
      <c r="A92" s="2"/>
      <c r="B92" s="2"/>
      <c r="C92" s="3"/>
      <c r="D92" s="2"/>
      <c r="E92" s="6"/>
      <c r="F92" s="2" t="s">
        <v>574</v>
      </c>
      <c r="G92" s="2" t="s">
        <v>574</v>
      </c>
      <c r="H92" t="s">
        <v>574</v>
      </c>
    </row>
    <row r="93" spans="1:8" x14ac:dyDescent="0.25">
      <c r="A93" s="2"/>
      <c r="B93" s="2"/>
      <c r="C93" s="3"/>
      <c r="D93" s="2"/>
      <c r="E93" s="6"/>
      <c r="F93" s="2" t="s">
        <v>574</v>
      </c>
      <c r="G93" s="2" t="s">
        <v>574</v>
      </c>
      <c r="H93" t="s">
        <v>574</v>
      </c>
    </row>
    <row r="94" spans="1:8" x14ac:dyDescent="0.25">
      <c r="A94" s="2"/>
      <c r="B94" s="2"/>
      <c r="C94" s="3"/>
      <c r="D94" s="2"/>
      <c r="E94" s="6"/>
      <c r="F94" s="2" t="s">
        <v>574</v>
      </c>
      <c r="G94" s="2" t="s">
        <v>574</v>
      </c>
      <c r="H94" t="s">
        <v>574</v>
      </c>
    </row>
    <row r="95" spans="1:8" x14ac:dyDescent="0.25">
      <c r="A95" s="2"/>
      <c r="B95" s="2"/>
      <c r="C95" s="3"/>
      <c r="D95" s="2"/>
      <c r="E95" s="6"/>
      <c r="F95" s="2" t="s">
        <v>574</v>
      </c>
      <c r="G95" s="2" t="s">
        <v>574</v>
      </c>
      <c r="H95" t="s">
        <v>574</v>
      </c>
    </row>
    <row r="96" spans="1:8" x14ac:dyDescent="0.25">
      <c r="A96" s="2"/>
      <c r="B96" s="2"/>
      <c r="C96" s="3"/>
      <c r="D96" s="2"/>
      <c r="E96" s="6"/>
      <c r="F96" s="2" t="s">
        <v>574</v>
      </c>
      <c r="G96" s="2" t="s">
        <v>574</v>
      </c>
      <c r="H96" t="s">
        <v>574</v>
      </c>
    </row>
    <row r="97" spans="1:8" x14ac:dyDescent="0.25">
      <c r="A97" s="2"/>
      <c r="B97" s="2"/>
      <c r="C97" s="3"/>
      <c r="D97" s="2"/>
      <c r="E97" s="6"/>
      <c r="F97" s="2" t="s">
        <v>574</v>
      </c>
      <c r="G97" s="2" t="s">
        <v>91</v>
      </c>
      <c r="H97" t="s">
        <v>574</v>
      </c>
    </row>
    <row r="98" spans="1:8" x14ac:dyDescent="0.25">
      <c r="A98" s="2"/>
      <c r="B98" s="2"/>
      <c r="C98" s="3"/>
      <c r="D98" s="2"/>
      <c r="E98" s="6"/>
      <c r="F98" s="2" t="s">
        <v>574</v>
      </c>
      <c r="G98" s="2" t="s">
        <v>574</v>
      </c>
      <c r="H98" t="s">
        <v>574</v>
      </c>
    </row>
    <row r="99" spans="1:8" x14ac:dyDescent="0.25">
      <c r="A99" s="2"/>
      <c r="B99" s="2"/>
      <c r="C99" s="3"/>
      <c r="D99" s="2"/>
      <c r="E99" s="6"/>
      <c r="F99" s="2" t="s">
        <v>574</v>
      </c>
      <c r="G99" s="2" t="s">
        <v>574</v>
      </c>
      <c r="H99" t="s">
        <v>574</v>
      </c>
    </row>
    <row r="100" spans="1:8" x14ac:dyDescent="0.25">
      <c r="A100" s="2"/>
      <c r="B100" s="2"/>
      <c r="C100" s="3"/>
      <c r="D100" s="2"/>
      <c r="E100" s="6"/>
      <c r="F100" s="2" t="s">
        <v>574</v>
      </c>
      <c r="G100" s="2" t="s">
        <v>574</v>
      </c>
    </row>
    <row r="101" spans="1:8" x14ac:dyDescent="0.25">
      <c r="A101" s="2"/>
      <c r="B101" s="2"/>
      <c r="C101" s="3"/>
      <c r="D101" s="2"/>
      <c r="E101" s="6"/>
      <c r="F101" s="2" t="s">
        <v>574</v>
      </c>
      <c r="G101" s="2" t="s">
        <v>574</v>
      </c>
      <c r="H101" t="s">
        <v>574</v>
      </c>
    </row>
    <row r="102" spans="1:8" x14ac:dyDescent="0.25">
      <c r="A102" s="2"/>
      <c r="B102" s="2"/>
      <c r="C102" s="3"/>
      <c r="D102" s="2"/>
      <c r="E102" s="6"/>
      <c r="F102" s="2" t="s">
        <v>574</v>
      </c>
      <c r="G102" s="2" t="s">
        <v>574</v>
      </c>
      <c r="H102" t="s">
        <v>574</v>
      </c>
    </row>
    <row r="103" spans="1:8" x14ac:dyDescent="0.25">
      <c r="A103" s="2"/>
      <c r="B103" s="2"/>
      <c r="C103" s="3"/>
      <c r="D103" s="2"/>
      <c r="E103" s="6"/>
      <c r="F103" s="2" t="s">
        <v>574</v>
      </c>
      <c r="G103" s="2" t="s">
        <v>574</v>
      </c>
      <c r="H103" t="s">
        <v>574</v>
      </c>
    </row>
    <row r="104" spans="1:8" x14ac:dyDescent="0.25">
      <c r="A104" s="2"/>
      <c r="B104" s="2"/>
      <c r="C104" s="3"/>
      <c r="D104" s="2"/>
      <c r="E104" s="6"/>
      <c r="F104" s="2" t="s">
        <v>574</v>
      </c>
      <c r="G104" s="2" t="s">
        <v>574</v>
      </c>
    </row>
    <row r="105" spans="1:8" x14ac:dyDescent="0.25">
      <c r="A105" s="2"/>
      <c r="B105" s="2"/>
      <c r="C105" s="3"/>
      <c r="D105" s="2"/>
      <c r="E105" s="6"/>
      <c r="F105" s="2" t="s">
        <v>574</v>
      </c>
      <c r="G105" s="2" t="s">
        <v>574</v>
      </c>
    </row>
    <row r="106" spans="1:8" x14ac:dyDescent="0.25">
      <c r="A106" s="2"/>
      <c r="B106" s="2"/>
      <c r="C106" s="3"/>
      <c r="D106" s="2"/>
      <c r="E106" s="6"/>
      <c r="F106" s="2" t="s">
        <v>574</v>
      </c>
      <c r="G106" s="2" t="s">
        <v>574</v>
      </c>
    </row>
    <row r="107" spans="1:8" x14ac:dyDescent="0.25">
      <c r="A107" s="2"/>
      <c r="B107" s="2"/>
      <c r="C107" s="3"/>
      <c r="D107" s="2"/>
      <c r="E107" s="6"/>
      <c r="F107" s="2" t="s">
        <v>574</v>
      </c>
      <c r="G107" s="2" t="s">
        <v>574</v>
      </c>
    </row>
    <row r="108" spans="1:8" x14ac:dyDescent="0.25">
      <c r="A108" s="2"/>
      <c r="B108" s="2"/>
      <c r="C108" s="3"/>
      <c r="D108" s="2"/>
      <c r="E108" s="6"/>
      <c r="F108" s="2" t="s">
        <v>574</v>
      </c>
      <c r="G108" s="2" t="s">
        <v>574</v>
      </c>
    </row>
    <row r="109" spans="1:8" x14ac:dyDescent="0.25">
      <c r="A109" s="2"/>
      <c r="B109" s="2"/>
      <c r="C109" s="3"/>
      <c r="D109" s="2"/>
      <c r="E109" s="6"/>
      <c r="F109" s="2" t="s">
        <v>574</v>
      </c>
      <c r="G109" s="2" t="s">
        <v>574</v>
      </c>
    </row>
    <row r="110" spans="1:8" x14ac:dyDescent="0.25">
      <c r="A110" s="2"/>
      <c r="B110" s="2"/>
      <c r="C110" s="3"/>
      <c r="D110" s="2"/>
      <c r="E110" s="6"/>
      <c r="F110" s="2" t="s">
        <v>574</v>
      </c>
      <c r="G110" s="2" t="s">
        <v>574</v>
      </c>
    </row>
    <row r="111" spans="1:8" x14ac:dyDescent="0.25">
      <c r="A111" s="2"/>
      <c r="B111" s="2"/>
      <c r="C111" s="3"/>
      <c r="D111" s="2"/>
      <c r="E111" s="6"/>
      <c r="F111" s="2" t="s">
        <v>574</v>
      </c>
      <c r="G111" s="2" t="s">
        <v>574</v>
      </c>
    </row>
    <row r="112" spans="1:8" x14ac:dyDescent="0.25">
      <c r="A112" s="2"/>
      <c r="B112" s="2"/>
      <c r="C112" s="3"/>
      <c r="D112" s="2"/>
      <c r="E112" s="6"/>
      <c r="F112" s="2" t="s">
        <v>574</v>
      </c>
      <c r="G112" s="2" t="s">
        <v>574</v>
      </c>
    </row>
    <row r="113" spans="1:7" x14ac:dyDescent="0.25">
      <c r="A113" s="2"/>
      <c r="B113" s="2"/>
      <c r="C113" s="3"/>
      <c r="D113" s="2"/>
      <c r="E113" s="6"/>
      <c r="F113" s="2" t="s">
        <v>574</v>
      </c>
      <c r="G113" s="2" t="s">
        <v>574</v>
      </c>
    </row>
    <row r="114" spans="1:7" x14ac:dyDescent="0.25">
      <c r="A114" s="2"/>
      <c r="B114" s="2"/>
      <c r="C114" s="3"/>
      <c r="D114" s="2"/>
      <c r="E114" s="6"/>
      <c r="F114" s="2" t="s">
        <v>574</v>
      </c>
      <c r="G114" s="2" t="s">
        <v>574</v>
      </c>
    </row>
    <row r="115" spans="1:7" x14ac:dyDescent="0.25">
      <c r="A115" s="2"/>
      <c r="B115" s="2"/>
      <c r="C115" s="3"/>
      <c r="D115" s="2"/>
      <c r="E115" s="6"/>
      <c r="F115" s="2" t="s">
        <v>574</v>
      </c>
      <c r="G115" s="2"/>
    </row>
    <row r="116" spans="1:7" x14ac:dyDescent="0.25">
      <c r="A116" s="2"/>
      <c r="B116" s="2"/>
      <c r="C116" s="3"/>
      <c r="D116" s="2"/>
      <c r="E116" s="6"/>
      <c r="F116" s="2" t="s">
        <v>574</v>
      </c>
      <c r="G116" s="2"/>
    </row>
    <row r="117" spans="1:7" x14ac:dyDescent="0.25">
      <c r="A117" s="2"/>
      <c r="B117" s="2"/>
      <c r="C117" s="3"/>
      <c r="D117" s="2"/>
      <c r="E117" s="6"/>
      <c r="F117" s="2" t="s">
        <v>574</v>
      </c>
      <c r="G117" s="2"/>
    </row>
    <row r="118" spans="1:7" x14ac:dyDescent="0.25">
      <c r="A118" s="2"/>
      <c r="B118" s="2"/>
      <c r="C118" s="3"/>
      <c r="D118" s="2"/>
      <c r="E118" s="6"/>
      <c r="F118" s="2" t="s">
        <v>574</v>
      </c>
      <c r="G118" s="2"/>
    </row>
    <row r="119" spans="1:7" x14ac:dyDescent="0.25">
      <c r="A119" s="2"/>
      <c r="B119" s="2"/>
      <c r="C119" s="3"/>
      <c r="D119" s="2"/>
      <c r="E119" s="6"/>
      <c r="F119" s="2" t="s">
        <v>574</v>
      </c>
      <c r="G119" s="2"/>
    </row>
    <row r="120" spans="1:7" x14ac:dyDescent="0.25">
      <c r="A120" s="2"/>
      <c r="B120" s="2"/>
      <c r="C120" s="3"/>
      <c r="D120" s="2"/>
      <c r="E120" s="6"/>
      <c r="F120" s="2" t="s">
        <v>574</v>
      </c>
      <c r="G120" s="2"/>
    </row>
    <row r="121" spans="1:7" x14ac:dyDescent="0.25">
      <c r="A121" s="2"/>
      <c r="B121" s="2"/>
      <c r="C121" s="3"/>
      <c r="D121" s="2"/>
      <c r="E121" s="6"/>
      <c r="F121" s="2" t="s">
        <v>574</v>
      </c>
      <c r="G121" s="2"/>
    </row>
    <row r="122" spans="1:7" x14ac:dyDescent="0.25">
      <c r="A122" s="2"/>
      <c r="B122" s="2"/>
      <c r="C122" s="3"/>
      <c r="D122" s="2"/>
      <c r="E122" s="6"/>
      <c r="F122" s="2" t="s">
        <v>574</v>
      </c>
      <c r="G122" s="2"/>
    </row>
    <row r="123" spans="1:7" x14ac:dyDescent="0.25">
      <c r="A123" s="2"/>
      <c r="B123" s="2"/>
      <c r="C123" s="3"/>
      <c r="D123" s="2"/>
      <c r="E123" s="6"/>
      <c r="F123" s="2" t="s">
        <v>574</v>
      </c>
      <c r="G123" s="2"/>
    </row>
    <row r="124" spans="1:7" x14ac:dyDescent="0.25">
      <c r="A124" s="2"/>
      <c r="B124" s="2"/>
      <c r="C124" s="3"/>
      <c r="D124" s="2"/>
      <c r="E124" s="6"/>
      <c r="F124" s="2" t="s">
        <v>574</v>
      </c>
      <c r="G124" s="2"/>
    </row>
    <row r="125" spans="1:7" x14ac:dyDescent="0.25">
      <c r="A125" s="2"/>
      <c r="B125" s="2"/>
      <c r="C125" s="3"/>
      <c r="D125" s="2"/>
      <c r="E125" s="6"/>
      <c r="F125" s="2" t="s">
        <v>574</v>
      </c>
      <c r="G125" s="2"/>
    </row>
    <row r="126" spans="1:7" x14ac:dyDescent="0.25">
      <c r="A126" s="2"/>
      <c r="B126" s="2"/>
      <c r="C126" s="3"/>
      <c r="D126" s="2"/>
      <c r="E126" s="6"/>
      <c r="F126" s="2" t="s">
        <v>574</v>
      </c>
      <c r="G126" s="2"/>
    </row>
    <row r="127" spans="1:7" x14ac:dyDescent="0.25">
      <c r="A127" s="2"/>
      <c r="B127" s="2"/>
      <c r="C127" s="3"/>
      <c r="D127" s="2"/>
      <c r="E127" s="6"/>
      <c r="F127" s="2" t="s">
        <v>574</v>
      </c>
      <c r="G127" s="2"/>
    </row>
    <row r="128" spans="1:7" x14ac:dyDescent="0.25">
      <c r="A128" s="2"/>
      <c r="B128" s="2"/>
      <c r="C128" s="3"/>
      <c r="D128" s="2"/>
      <c r="E128" s="6"/>
      <c r="F128" s="2" t="s">
        <v>574</v>
      </c>
      <c r="G128" s="2"/>
    </row>
    <row r="129" spans="1:7" x14ac:dyDescent="0.25">
      <c r="A129" s="2"/>
      <c r="B129" s="2"/>
      <c r="C129" s="3"/>
      <c r="D129" s="2"/>
      <c r="E129" s="6"/>
      <c r="F129" s="2" t="s">
        <v>574</v>
      </c>
      <c r="G129" s="2"/>
    </row>
    <row r="130" spans="1:7" x14ac:dyDescent="0.25">
      <c r="A130" s="2"/>
      <c r="B130" s="2"/>
      <c r="C130" s="3"/>
      <c r="D130" s="2"/>
      <c r="E130" s="6"/>
      <c r="F130" s="2" t="s">
        <v>574</v>
      </c>
      <c r="G130" s="2"/>
    </row>
    <row r="131" spans="1:7" x14ac:dyDescent="0.25">
      <c r="A131" s="2"/>
      <c r="B131" s="2"/>
      <c r="C131" s="3"/>
      <c r="D131" s="2"/>
      <c r="E131" s="6"/>
      <c r="F131" s="2" t="s">
        <v>574</v>
      </c>
      <c r="G131" s="2"/>
    </row>
    <row r="132" spans="1:7" x14ac:dyDescent="0.25">
      <c r="A132" s="2"/>
      <c r="B132" s="2"/>
      <c r="C132" s="3"/>
      <c r="D132" s="2"/>
      <c r="E132" s="6"/>
      <c r="F132" s="2" t="s">
        <v>574</v>
      </c>
      <c r="G132" s="2"/>
    </row>
    <row r="133" spans="1:7" x14ac:dyDescent="0.25">
      <c r="A133" s="2"/>
      <c r="B133" s="2"/>
      <c r="C133" s="3"/>
      <c r="D133" s="2"/>
      <c r="E133" s="6"/>
      <c r="F133" s="2" t="s">
        <v>574</v>
      </c>
      <c r="G133" s="2"/>
    </row>
    <row r="134" spans="1:7" x14ac:dyDescent="0.25">
      <c r="A134" s="2"/>
      <c r="B134" s="2"/>
      <c r="C134" s="3"/>
      <c r="D134" s="2"/>
      <c r="E134" s="6"/>
      <c r="F134" s="2" t="s">
        <v>574</v>
      </c>
      <c r="G134" s="2"/>
    </row>
    <row r="135" spans="1:7" x14ac:dyDescent="0.25">
      <c r="A135" s="2"/>
      <c r="B135" s="2"/>
      <c r="C135" s="3"/>
      <c r="D135" s="2"/>
      <c r="E135" s="6"/>
      <c r="F135" s="2" t="s">
        <v>574</v>
      </c>
      <c r="G135" s="2"/>
    </row>
    <row r="136" spans="1:7" x14ac:dyDescent="0.25">
      <c r="A136" s="2"/>
      <c r="B136" s="2"/>
      <c r="C136" s="3"/>
      <c r="D136" s="2"/>
      <c r="E136" s="6"/>
      <c r="F136" s="2" t="s">
        <v>574</v>
      </c>
      <c r="G136" s="2"/>
    </row>
    <row r="137" spans="1:7" x14ac:dyDescent="0.25">
      <c r="A137" s="2"/>
      <c r="B137" s="2"/>
      <c r="C137" s="3"/>
      <c r="D137" s="2"/>
      <c r="E137" s="6"/>
      <c r="F137" s="2" t="s">
        <v>574</v>
      </c>
      <c r="G137" s="2"/>
    </row>
    <row r="138" spans="1:7" x14ac:dyDescent="0.25">
      <c r="A138" s="2"/>
      <c r="B138" s="2"/>
      <c r="C138" s="3"/>
      <c r="D138" s="2"/>
      <c r="E138" s="6"/>
      <c r="F138" s="2" t="s">
        <v>574</v>
      </c>
      <c r="G138" s="2"/>
    </row>
    <row r="139" spans="1:7" x14ac:dyDescent="0.25">
      <c r="A139" s="2"/>
      <c r="B139" s="2"/>
      <c r="C139" s="3"/>
      <c r="D139" s="2"/>
      <c r="E139" s="6"/>
      <c r="F139" s="2" t="s">
        <v>574</v>
      </c>
      <c r="G139" s="2"/>
    </row>
    <row r="140" spans="1:7" x14ac:dyDescent="0.25">
      <c r="A140" s="2"/>
      <c r="B140" s="2"/>
      <c r="C140" s="3"/>
      <c r="D140" s="2"/>
      <c r="E140" s="6"/>
      <c r="F140" s="2" t="s">
        <v>574</v>
      </c>
      <c r="G140" s="2"/>
    </row>
    <row r="141" spans="1:7" x14ac:dyDescent="0.25">
      <c r="A141" s="2"/>
      <c r="B141" s="2"/>
      <c r="C141" s="3"/>
      <c r="D141" s="2"/>
      <c r="E141" s="6"/>
      <c r="F141" s="2" t="s">
        <v>574</v>
      </c>
      <c r="G141" s="2"/>
    </row>
    <row r="142" spans="1:7" x14ac:dyDescent="0.25">
      <c r="A142" s="2"/>
      <c r="B142" s="2"/>
      <c r="C142" s="3"/>
      <c r="D142" s="2"/>
      <c r="E142" s="6"/>
      <c r="F142" s="2" t="s">
        <v>574</v>
      </c>
      <c r="G142" s="2"/>
    </row>
    <row r="143" spans="1:7" x14ac:dyDescent="0.25">
      <c r="A143" s="2"/>
      <c r="B143" s="2"/>
      <c r="C143" s="3"/>
      <c r="D143" s="2"/>
      <c r="E143" s="6"/>
      <c r="F143" s="2" t="s">
        <v>574</v>
      </c>
      <c r="G143" s="2"/>
    </row>
    <row r="144" spans="1:7" x14ac:dyDescent="0.25">
      <c r="A144" s="2"/>
      <c r="B144" s="2"/>
      <c r="C144" s="3"/>
      <c r="D144" s="2"/>
      <c r="E144" s="6"/>
      <c r="F144" s="2" t="s">
        <v>574</v>
      </c>
      <c r="G144" s="2"/>
    </row>
    <row r="145" spans="1:7" x14ac:dyDescent="0.25">
      <c r="A145" s="2"/>
      <c r="B145" s="2"/>
      <c r="C145" s="3"/>
      <c r="D145" s="2"/>
      <c r="E145" s="6"/>
      <c r="F145" s="2" t="s">
        <v>574</v>
      </c>
      <c r="G145" s="2"/>
    </row>
    <row r="146" spans="1:7" x14ac:dyDescent="0.25">
      <c r="A146" s="2"/>
      <c r="B146" s="2"/>
      <c r="C146" s="3"/>
      <c r="D146" s="2"/>
      <c r="E146" s="6"/>
      <c r="F146" s="2" t="s">
        <v>574</v>
      </c>
      <c r="G146" s="2"/>
    </row>
    <row r="147" spans="1:7" x14ac:dyDescent="0.25">
      <c r="A147" s="2"/>
      <c r="B147" s="2"/>
      <c r="C147" s="3"/>
      <c r="D147" s="2"/>
      <c r="E147" s="6"/>
      <c r="F147" s="2" t="s">
        <v>574</v>
      </c>
      <c r="G147" s="2"/>
    </row>
    <row r="148" spans="1:7" x14ac:dyDescent="0.25">
      <c r="A148" s="2"/>
      <c r="B148" s="2"/>
      <c r="C148" s="3"/>
      <c r="D148" s="2"/>
      <c r="E148" s="6"/>
      <c r="F148" s="2" t="s">
        <v>574</v>
      </c>
      <c r="G148" s="2"/>
    </row>
    <row r="149" spans="1:7" x14ac:dyDescent="0.25">
      <c r="A149" s="2"/>
      <c r="B149" s="2"/>
      <c r="C149" s="3"/>
      <c r="D149" s="2"/>
      <c r="E149" s="6"/>
      <c r="F149" s="2" t="s">
        <v>574</v>
      </c>
      <c r="G149" s="2"/>
    </row>
    <row r="150" spans="1:7" x14ac:dyDescent="0.25">
      <c r="A150" s="2"/>
      <c r="B150" s="2"/>
      <c r="C150" s="3"/>
      <c r="D150" s="2"/>
      <c r="E150" s="6"/>
      <c r="F150" s="2" t="s">
        <v>574</v>
      </c>
      <c r="G150" s="2"/>
    </row>
    <row r="151" spans="1:7" x14ac:dyDescent="0.25">
      <c r="A151" s="2"/>
      <c r="B151" s="2"/>
      <c r="C151" s="3"/>
      <c r="D151" s="2"/>
      <c r="E151" s="6"/>
      <c r="F151" s="2" t="s">
        <v>574</v>
      </c>
      <c r="G151" s="2"/>
    </row>
    <row r="152" spans="1:7" x14ac:dyDescent="0.25">
      <c r="A152" s="2"/>
      <c r="B152" s="2"/>
      <c r="C152" s="3"/>
      <c r="D152" s="2"/>
      <c r="E152" s="6"/>
      <c r="F152" s="2" t="s">
        <v>574</v>
      </c>
      <c r="G152" s="2"/>
    </row>
    <row r="153" spans="1:7" x14ac:dyDescent="0.25">
      <c r="A153" s="2"/>
      <c r="B153" s="2"/>
      <c r="C153" s="3"/>
      <c r="D153" s="2"/>
      <c r="E153" s="6"/>
      <c r="F153" s="2"/>
      <c r="G153" s="2"/>
    </row>
    <row r="154" spans="1:7" x14ac:dyDescent="0.25">
      <c r="A154" s="2"/>
      <c r="B154" s="2"/>
      <c r="C154" s="3"/>
      <c r="D154" s="2"/>
      <c r="E154" s="6"/>
      <c r="F154" s="2"/>
      <c r="G154" s="2"/>
    </row>
    <row r="155" spans="1:7" x14ac:dyDescent="0.25">
      <c r="A155" s="2"/>
      <c r="B155" s="2"/>
      <c r="C155" s="3"/>
      <c r="D155" s="2"/>
      <c r="E155" s="6"/>
      <c r="F155" s="2"/>
      <c r="G155" s="2"/>
    </row>
    <row r="156" spans="1:7" x14ac:dyDescent="0.25">
      <c r="A156" s="2"/>
      <c r="B156" s="2"/>
      <c r="C156" s="3"/>
      <c r="D156" s="2"/>
      <c r="E156" s="6"/>
      <c r="F156" s="2"/>
      <c r="G156" s="2"/>
    </row>
    <row r="157" spans="1:7" x14ac:dyDescent="0.25">
      <c r="A157" s="2"/>
      <c r="B157" s="2"/>
      <c r="C157" s="3"/>
      <c r="D157" s="2"/>
      <c r="E157" s="6"/>
      <c r="F157" s="2"/>
      <c r="G157" s="2"/>
    </row>
    <row r="158" spans="1:7" x14ac:dyDescent="0.25">
      <c r="A158" s="2"/>
      <c r="B158" s="2"/>
      <c r="C158" s="3"/>
      <c r="D158" s="2"/>
      <c r="E158" s="6"/>
      <c r="F158" s="2"/>
      <c r="G158" s="2"/>
    </row>
    <row r="159" spans="1:7" x14ac:dyDescent="0.25">
      <c r="A159" s="2"/>
      <c r="B159" s="2"/>
      <c r="C159" s="3"/>
      <c r="D159" s="2"/>
      <c r="E159" s="6"/>
      <c r="F159" s="2"/>
      <c r="G159" s="2"/>
    </row>
    <row r="160" spans="1:7" x14ac:dyDescent="0.25">
      <c r="A160" s="2"/>
      <c r="B160" s="2"/>
      <c r="C160" s="3"/>
      <c r="D160" s="2"/>
      <c r="E160" s="6"/>
      <c r="F160" s="2"/>
      <c r="G160" s="2"/>
    </row>
    <row r="161" spans="1:7" x14ac:dyDescent="0.25">
      <c r="A161" s="2"/>
      <c r="B161" s="2"/>
      <c r="C161" s="3"/>
      <c r="D161" s="2"/>
      <c r="E161" s="6"/>
      <c r="F161" s="2"/>
      <c r="G161" s="2"/>
    </row>
    <row r="162" spans="1:7" x14ac:dyDescent="0.25">
      <c r="A162" s="2"/>
      <c r="B162" s="2"/>
      <c r="C162" s="3"/>
      <c r="D162" s="2"/>
      <c r="E162" s="6"/>
      <c r="F162" s="2"/>
      <c r="G162" s="2"/>
    </row>
    <row r="163" spans="1:7" x14ac:dyDescent="0.25">
      <c r="A163" s="2"/>
      <c r="B163" s="2"/>
      <c r="C163" s="3"/>
      <c r="D163" s="2"/>
      <c r="E163" s="6"/>
      <c r="F163" s="2"/>
      <c r="G163" s="2"/>
    </row>
    <row r="164" spans="1:7" x14ac:dyDescent="0.25">
      <c r="A164" s="2"/>
      <c r="B164" s="2"/>
      <c r="C164" s="3"/>
      <c r="D164" s="2"/>
      <c r="E164" s="6"/>
      <c r="F164" s="2"/>
      <c r="G164" s="2"/>
    </row>
    <row r="165" spans="1:7" x14ac:dyDescent="0.25">
      <c r="A165" s="2"/>
      <c r="B165" s="2"/>
      <c r="C165" s="3"/>
      <c r="D165" s="2"/>
      <c r="E165" s="6"/>
      <c r="F165" s="2"/>
      <c r="G165" s="2"/>
    </row>
    <row r="166" spans="1:7" x14ac:dyDescent="0.25">
      <c r="A166" s="2"/>
      <c r="B166" s="2"/>
      <c r="C166" s="3"/>
      <c r="D166" s="2"/>
      <c r="E166" s="6"/>
      <c r="F166" s="2"/>
      <c r="G166" s="2"/>
    </row>
    <row r="167" spans="1:7" x14ac:dyDescent="0.25">
      <c r="A167" s="2"/>
      <c r="B167" s="2"/>
      <c r="C167" s="3"/>
      <c r="D167" s="2"/>
      <c r="E167" s="6"/>
      <c r="F167" s="2"/>
      <c r="G167" s="2"/>
    </row>
    <row r="168" spans="1:7" x14ac:dyDescent="0.25">
      <c r="A168" s="2"/>
      <c r="B168" s="2"/>
      <c r="C168" s="3"/>
      <c r="D168" s="2"/>
      <c r="E168" s="6"/>
      <c r="F168" s="2"/>
      <c r="G168" s="2"/>
    </row>
    <row r="169" spans="1:7" x14ac:dyDescent="0.25">
      <c r="A169" s="2"/>
      <c r="B169" s="2"/>
      <c r="C169" s="3"/>
      <c r="D169" s="2"/>
      <c r="E169" s="6"/>
      <c r="F169" s="2"/>
      <c r="G169" s="2"/>
    </row>
    <row r="170" spans="1:7" x14ac:dyDescent="0.25">
      <c r="A170" s="2"/>
      <c r="B170" s="2"/>
      <c r="C170" s="3"/>
      <c r="D170" s="2"/>
      <c r="E170" s="6"/>
      <c r="F170" s="2"/>
      <c r="G170" s="2"/>
    </row>
    <row r="171" spans="1:7" x14ac:dyDescent="0.25">
      <c r="A171" s="2"/>
      <c r="B171" s="2"/>
      <c r="C171" s="3"/>
      <c r="D171" s="2"/>
      <c r="E171" s="6"/>
      <c r="F171" s="2"/>
      <c r="G171" s="2"/>
    </row>
    <row r="172" spans="1:7" x14ac:dyDescent="0.25">
      <c r="A172" s="2"/>
      <c r="B172" s="2"/>
      <c r="C172" s="3"/>
      <c r="D172" s="2"/>
      <c r="E172" s="6"/>
      <c r="F172" s="2"/>
      <c r="G172" s="2"/>
    </row>
    <row r="173" spans="1:7" x14ac:dyDescent="0.25">
      <c r="A173" s="2"/>
      <c r="B173" s="2"/>
      <c r="C173" s="3"/>
      <c r="D173" s="2"/>
      <c r="E173" s="6"/>
      <c r="F173" s="2"/>
      <c r="G173" s="2"/>
    </row>
    <row r="174" spans="1:7" x14ac:dyDescent="0.25">
      <c r="A174" s="2"/>
      <c r="B174" s="2"/>
      <c r="C174" s="3"/>
      <c r="D174" s="2"/>
      <c r="E174" s="6"/>
      <c r="F174" s="2"/>
      <c r="G174" s="2"/>
    </row>
    <row r="175" spans="1:7" x14ac:dyDescent="0.25">
      <c r="A175" s="2"/>
      <c r="B175" s="2"/>
      <c r="C175" s="3"/>
      <c r="D175" s="2"/>
      <c r="E175" s="6"/>
      <c r="F175" s="2"/>
      <c r="G175" s="2"/>
    </row>
    <row r="176" spans="1:7" x14ac:dyDescent="0.25">
      <c r="A176" s="2"/>
      <c r="B176" s="2"/>
      <c r="C176" s="3"/>
      <c r="D176" s="2"/>
      <c r="E176" s="6"/>
      <c r="F176" s="2"/>
      <c r="G176" s="2"/>
    </row>
    <row r="177" spans="1:7" x14ac:dyDescent="0.25">
      <c r="A177" s="2"/>
      <c r="B177" s="2"/>
      <c r="C177" s="3"/>
      <c r="D177" s="2"/>
      <c r="E177" s="6"/>
      <c r="F177" s="2"/>
      <c r="G177" s="2"/>
    </row>
    <row r="178" spans="1:7" x14ac:dyDescent="0.25">
      <c r="A178" s="2"/>
      <c r="B178" s="2"/>
      <c r="C178" s="3"/>
      <c r="D178" s="2"/>
      <c r="E178" s="6"/>
      <c r="F178" s="2"/>
      <c r="G178" s="2"/>
    </row>
    <row r="179" spans="1:7" x14ac:dyDescent="0.25">
      <c r="A179" s="2"/>
      <c r="B179" s="2"/>
      <c r="C179" s="3"/>
      <c r="D179" s="2"/>
      <c r="E179" s="6"/>
      <c r="F179" s="2"/>
      <c r="G179" s="2"/>
    </row>
    <row r="180" spans="1:7" x14ac:dyDescent="0.25">
      <c r="A180" s="2"/>
      <c r="B180" s="2"/>
      <c r="C180" s="3"/>
      <c r="D180" s="2"/>
      <c r="E180" s="6"/>
      <c r="F180" s="2"/>
      <c r="G180" s="2"/>
    </row>
    <row r="181" spans="1:7" x14ac:dyDescent="0.25">
      <c r="A181" s="2"/>
      <c r="B181" s="2"/>
      <c r="C181" s="3"/>
      <c r="D181" s="2"/>
      <c r="E181" s="6"/>
      <c r="F181" s="2"/>
      <c r="G181" s="2"/>
    </row>
    <row r="182" spans="1:7" x14ac:dyDescent="0.25">
      <c r="A182" s="2"/>
      <c r="B182" s="2"/>
      <c r="C182" s="3"/>
      <c r="D182" s="2"/>
      <c r="E182" s="6"/>
      <c r="F182" s="2"/>
      <c r="G182" s="2"/>
    </row>
    <row r="183" spans="1:7" x14ac:dyDescent="0.25">
      <c r="A183" s="2"/>
      <c r="B183" s="2"/>
      <c r="C183" s="3"/>
      <c r="D183" s="2"/>
      <c r="E183" s="6"/>
      <c r="F183" s="2"/>
      <c r="G183" s="2"/>
    </row>
    <row r="184" spans="1:7" x14ac:dyDescent="0.25">
      <c r="A184" s="2"/>
      <c r="B184" s="2"/>
      <c r="C184" s="3"/>
      <c r="D184" s="2"/>
      <c r="E184" s="6"/>
      <c r="F184" s="2"/>
      <c r="G184" s="2"/>
    </row>
    <row r="185" spans="1:7" x14ac:dyDescent="0.25">
      <c r="A185" s="2"/>
      <c r="B185" s="2"/>
      <c r="C185" s="3"/>
      <c r="D185" s="2"/>
      <c r="E185" s="6"/>
      <c r="F185" s="2"/>
      <c r="G185" s="2"/>
    </row>
    <row r="186" spans="1:7" x14ac:dyDescent="0.25">
      <c r="A186" s="2"/>
      <c r="B186" s="2"/>
      <c r="C186" s="3"/>
      <c r="D186" s="2"/>
      <c r="E186" s="6"/>
      <c r="F186" s="2"/>
      <c r="G186" s="2"/>
    </row>
    <row r="187" spans="1:7" x14ac:dyDescent="0.25">
      <c r="A187" s="2"/>
      <c r="B187" s="2"/>
      <c r="C187" s="3"/>
      <c r="D187" s="2"/>
      <c r="E187" s="6"/>
      <c r="F187" s="2"/>
      <c r="G187" s="2"/>
    </row>
    <row r="188" spans="1:7" x14ac:dyDescent="0.25">
      <c r="A188" s="2"/>
      <c r="B188" s="2"/>
      <c r="C188" s="3"/>
      <c r="D188" s="2"/>
      <c r="E188" s="6"/>
      <c r="F188" s="2"/>
      <c r="G188" s="2"/>
    </row>
    <row r="189" spans="1:7" x14ac:dyDescent="0.25">
      <c r="A189" s="2"/>
      <c r="B189" s="2"/>
      <c r="C189" s="3"/>
      <c r="D189" s="2"/>
      <c r="E189" s="6"/>
      <c r="F189" s="2"/>
      <c r="G189" s="2"/>
    </row>
    <row r="190" spans="1:7" x14ac:dyDescent="0.25">
      <c r="A190" s="2"/>
      <c r="B190" s="2"/>
      <c r="C190" s="3"/>
      <c r="D190" s="2"/>
      <c r="E190" s="6"/>
      <c r="F190" s="2"/>
      <c r="G190" s="2"/>
    </row>
    <row r="191" spans="1:7" x14ac:dyDescent="0.25">
      <c r="A191" s="2"/>
      <c r="B191" s="2"/>
      <c r="C191" s="3"/>
      <c r="D191" s="2"/>
      <c r="E191" s="6"/>
      <c r="F191" s="2"/>
      <c r="G191" s="2"/>
    </row>
    <row r="192" spans="1:7" x14ac:dyDescent="0.25">
      <c r="A192" s="2"/>
      <c r="B192" s="2"/>
      <c r="C192" s="3"/>
      <c r="D192" s="2"/>
      <c r="E192" s="6"/>
      <c r="F192" s="2"/>
      <c r="G192" s="2"/>
    </row>
    <row r="193" spans="1:7" x14ac:dyDescent="0.25">
      <c r="A193" s="2"/>
      <c r="B193" s="2"/>
      <c r="C193" s="3"/>
      <c r="D193" s="2"/>
      <c r="E193" s="6"/>
      <c r="F193" s="2"/>
      <c r="G193" s="2"/>
    </row>
    <row r="194" spans="1:7" x14ac:dyDescent="0.25">
      <c r="A194" s="2"/>
      <c r="B194" s="2"/>
      <c r="C194" s="3"/>
      <c r="D194" s="2"/>
      <c r="E194" s="6"/>
      <c r="F194" s="2"/>
      <c r="G194" s="2"/>
    </row>
    <row r="195" spans="1:7" x14ac:dyDescent="0.25">
      <c r="A195" s="2"/>
      <c r="B195" s="2"/>
      <c r="C195" s="3"/>
      <c r="D195" s="2"/>
      <c r="E195" s="6"/>
      <c r="F195" s="2"/>
      <c r="G195" s="2"/>
    </row>
    <row r="196" spans="1:7" x14ac:dyDescent="0.25">
      <c r="A196" s="2"/>
      <c r="B196" s="2"/>
      <c r="C196" s="3"/>
      <c r="D196" s="2"/>
      <c r="E196" s="6"/>
      <c r="F196" s="2"/>
      <c r="G196" s="2"/>
    </row>
    <row r="197" spans="1:7" x14ac:dyDescent="0.25">
      <c r="A197" s="2"/>
      <c r="B197" s="2"/>
      <c r="C197" s="3"/>
      <c r="D197" s="2"/>
      <c r="E197" s="6"/>
      <c r="F197" s="2"/>
      <c r="G197" s="2"/>
    </row>
    <row r="198" spans="1:7" x14ac:dyDescent="0.25">
      <c r="A198" s="2"/>
      <c r="B198" s="2"/>
      <c r="C198" s="3"/>
      <c r="D198" s="2"/>
      <c r="E198" s="6"/>
      <c r="F198" s="2"/>
      <c r="G198" s="2"/>
    </row>
    <row r="199" spans="1:7" x14ac:dyDescent="0.25">
      <c r="A199" s="2"/>
      <c r="B199" s="2"/>
      <c r="C199" s="3"/>
      <c r="D199" s="2"/>
      <c r="E199" s="6"/>
      <c r="F199" s="2"/>
      <c r="G199" s="2"/>
    </row>
    <row r="200" spans="1:7" x14ac:dyDescent="0.25">
      <c r="A200" s="2"/>
      <c r="B200" s="2"/>
      <c r="C200" s="3"/>
      <c r="D200" s="2"/>
      <c r="E200" s="6"/>
      <c r="F200" s="2"/>
      <c r="G200" s="2"/>
    </row>
    <row r="201" spans="1:7" x14ac:dyDescent="0.25">
      <c r="A201" s="2"/>
      <c r="B201" s="2"/>
      <c r="C201" s="3"/>
      <c r="D201" s="2"/>
      <c r="E201" s="6"/>
      <c r="F201" s="2"/>
      <c r="G201" s="2"/>
    </row>
    <row r="202" spans="1:7" x14ac:dyDescent="0.25">
      <c r="A202" s="2"/>
      <c r="B202" s="2"/>
      <c r="C202" s="3"/>
      <c r="D202" s="2"/>
      <c r="E202" s="6"/>
      <c r="F202" s="2"/>
      <c r="G202" s="2"/>
    </row>
    <row r="203" spans="1:7" x14ac:dyDescent="0.25">
      <c r="A203" s="2"/>
      <c r="B203" s="2"/>
      <c r="C203" s="3"/>
      <c r="D203" s="2"/>
      <c r="E203" s="6"/>
      <c r="F203" s="2"/>
      <c r="G203" s="2"/>
    </row>
    <row r="204" spans="1:7" x14ac:dyDescent="0.25">
      <c r="A204" s="2"/>
      <c r="B204" s="2"/>
      <c r="C204" s="3"/>
      <c r="D204" s="2"/>
      <c r="E204" s="6"/>
      <c r="F204" s="2"/>
      <c r="G204" s="2"/>
    </row>
    <row r="205" spans="1:7" x14ac:dyDescent="0.25">
      <c r="A205" s="2"/>
      <c r="B205" s="2"/>
      <c r="C205" s="3"/>
      <c r="D205" s="2"/>
      <c r="E205" s="6"/>
      <c r="F205" s="2"/>
      <c r="G205" s="2"/>
    </row>
    <row r="206" spans="1:7" x14ac:dyDescent="0.25">
      <c r="A206" s="2"/>
      <c r="B206" s="2"/>
      <c r="C206" s="3"/>
      <c r="D206" s="2"/>
      <c r="E206" s="6"/>
      <c r="F206" s="2"/>
      <c r="G206" s="2"/>
    </row>
    <row r="207" spans="1:7" x14ac:dyDescent="0.25">
      <c r="A207" s="2"/>
      <c r="B207" s="2"/>
      <c r="C207" s="3"/>
      <c r="D207" s="2"/>
      <c r="E207" s="6"/>
      <c r="F207" s="2"/>
      <c r="G207" s="2"/>
    </row>
    <row r="208" spans="1:7" x14ac:dyDescent="0.25">
      <c r="A208" s="2"/>
      <c r="B208" s="2"/>
      <c r="C208" s="3"/>
      <c r="D208" s="2"/>
      <c r="E208" s="6"/>
      <c r="F208" s="2"/>
      <c r="G208" s="2"/>
    </row>
    <row r="209" spans="1:7" x14ac:dyDescent="0.25">
      <c r="A209" s="2"/>
      <c r="B209" s="2"/>
      <c r="C209" s="3"/>
      <c r="D209" s="2"/>
      <c r="E209" s="6"/>
      <c r="F209" s="2"/>
      <c r="G209" s="2"/>
    </row>
    <row r="210" spans="1:7" x14ac:dyDescent="0.25">
      <c r="A210" s="2"/>
      <c r="B210" s="2"/>
      <c r="C210" s="3"/>
      <c r="D210" s="2"/>
      <c r="E210" s="6"/>
      <c r="F210" s="2"/>
      <c r="G210" s="2"/>
    </row>
    <row r="211" spans="1:7" x14ac:dyDescent="0.25">
      <c r="A211" s="2"/>
      <c r="B211" s="2"/>
      <c r="C211" s="3"/>
      <c r="D211" s="2"/>
      <c r="E211" s="6"/>
      <c r="F211" s="2"/>
      <c r="G211" s="2"/>
    </row>
    <row r="212" spans="1:7" x14ac:dyDescent="0.25">
      <c r="A212" s="2"/>
      <c r="B212" s="2"/>
      <c r="C212" s="3"/>
      <c r="D212" s="2"/>
      <c r="E212" s="6"/>
      <c r="F212" s="2"/>
      <c r="G212" s="2"/>
    </row>
    <row r="213" spans="1:7" x14ac:dyDescent="0.25">
      <c r="A213" s="2"/>
      <c r="B213" s="2"/>
      <c r="C213" s="3"/>
      <c r="D213" s="2"/>
      <c r="E213" s="6"/>
      <c r="F213" s="2"/>
      <c r="G213" s="2"/>
    </row>
  </sheetData>
  <pageMargins left="0.7" right="0.7" top="0.75" bottom="0.75" header="0.3" footer="0.3"/>
  <pageSetup orientation="portrait" r:id="rId1"/>
  <headerFooter>
    <oddFooter>&amp;C_x000D_&amp;1#&amp;"Calibri"&amp;11&amp;K0000FF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Email_NYC">
                <anchor moveWithCells="1" sizeWithCells="1">
                  <from>
                    <xdr:col>9</xdr:col>
                    <xdr:colOff>447675</xdr:colOff>
                    <xdr:row>1</xdr:row>
                    <xdr:rowOff>0</xdr:rowOff>
                  </from>
                  <to>
                    <xdr:col>13</xdr:col>
                    <xdr:colOff>66675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04FB-7FB0-4928-A240-38A84508FECB}">
  <sheetPr codeName="Sheet4">
    <tabColor rgb="FF00CC66"/>
  </sheetPr>
  <dimension ref="A1:AW43"/>
  <sheetViews>
    <sheetView topLeftCell="P1" workbookViewId="0">
      <selection activeCell="AJ2" sqref="AJ2"/>
    </sheetView>
  </sheetViews>
  <sheetFormatPr defaultRowHeight="15" x14ac:dyDescent="0.25"/>
  <cols>
    <col min="1" max="1" width="10.28515625" bestFit="1" customWidth="1"/>
    <col min="2" max="2" width="10.28515625" customWidth="1"/>
    <col min="3" max="3" width="17.42578125" bestFit="1" customWidth="1"/>
    <col min="4" max="4" width="11.42578125" bestFit="1" customWidth="1"/>
    <col min="5" max="5" width="7" bestFit="1" customWidth="1"/>
    <col min="6" max="7" width="7" customWidth="1"/>
    <col min="8" max="8" width="10.28515625" bestFit="1" customWidth="1"/>
    <col min="9" max="9" width="17.42578125" bestFit="1" customWidth="1"/>
    <col min="10" max="10" width="11.42578125" bestFit="1" customWidth="1"/>
    <col min="11" max="11" width="7" bestFit="1" customWidth="1"/>
    <col min="12" max="12" width="7" customWidth="1"/>
    <col min="13" max="13" width="10.28515625" bestFit="1" customWidth="1"/>
    <col min="14" max="14" width="17.42578125" bestFit="1" customWidth="1"/>
    <col min="15" max="15" width="11.42578125" bestFit="1" customWidth="1"/>
    <col min="16" max="16" width="7" bestFit="1" customWidth="1"/>
    <col min="17" max="17" width="7" customWidth="1"/>
    <col min="18" max="18" width="10.28515625" bestFit="1" customWidth="1"/>
    <col min="19" max="19" width="17.42578125" bestFit="1" customWidth="1"/>
    <col min="20" max="20" width="11.42578125" bestFit="1" customWidth="1"/>
    <col min="21" max="21" width="7" bestFit="1" customWidth="1"/>
    <col min="22" max="22" width="7" customWidth="1"/>
    <col min="23" max="23" width="10.28515625" bestFit="1" customWidth="1"/>
    <col min="24" max="24" width="17.42578125" bestFit="1" customWidth="1"/>
    <col min="25" max="25" width="11.42578125" bestFit="1" customWidth="1"/>
    <col min="26" max="26" width="7" bestFit="1" customWidth="1"/>
  </cols>
  <sheetData>
    <row r="1" spans="1:49" x14ac:dyDescent="0.25">
      <c r="A1" s="7" t="s">
        <v>34</v>
      </c>
      <c r="B1" s="7" t="s">
        <v>35</v>
      </c>
      <c r="C1" s="8" t="s">
        <v>572</v>
      </c>
      <c r="D1" s="7" t="s">
        <v>37</v>
      </c>
      <c r="E1" s="9" t="s">
        <v>38</v>
      </c>
      <c r="F1" s="7" t="s">
        <v>39</v>
      </c>
      <c r="G1" s="7" t="s">
        <v>40</v>
      </c>
      <c r="H1" s="7" t="s">
        <v>34</v>
      </c>
      <c r="I1" s="7" t="s">
        <v>35</v>
      </c>
      <c r="J1" s="8" t="s">
        <v>572</v>
      </c>
      <c r="K1" s="7" t="s">
        <v>37</v>
      </c>
      <c r="L1" s="9" t="s">
        <v>38</v>
      </c>
      <c r="M1" s="7" t="s">
        <v>39</v>
      </c>
      <c r="N1" s="7" t="s">
        <v>40</v>
      </c>
      <c r="O1" s="7" t="s">
        <v>34</v>
      </c>
      <c r="P1" s="7" t="s">
        <v>35</v>
      </c>
      <c r="Q1" s="8" t="s">
        <v>572</v>
      </c>
      <c r="R1" s="7" t="s">
        <v>37</v>
      </c>
      <c r="S1" s="9" t="s">
        <v>38</v>
      </c>
      <c r="T1" s="7" t="s">
        <v>39</v>
      </c>
      <c r="U1" s="7" t="s">
        <v>40</v>
      </c>
      <c r="V1" s="7" t="s">
        <v>34</v>
      </c>
      <c r="W1" s="7" t="s">
        <v>35</v>
      </c>
      <c r="X1" s="8" t="s">
        <v>572</v>
      </c>
      <c r="Y1" s="7" t="s">
        <v>37</v>
      </c>
      <c r="Z1" s="9" t="s">
        <v>38</v>
      </c>
      <c r="AA1" s="7" t="s">
        <v>39</v>
      </c>
      <c r="AB1" s="7" t="s">
        <v>40</v>
      </c>
      <c r="AC1" s="7" t="s">
        <v>34</v>
      </c>
      <c r="AD1" s="7" t="s">
        <v>35</v>
      </c>
      <c r="AE1" s="8" t="s">
        <v>572</v>
      </c>
      <c r="AF1" s="7" t="s">
        <v>37</v>
      </c>
      <c r="AG1" s="9" t="s">
        <v>38</v>
      </c>
      <c r="AH1" s="7" t="s">
        <v>39</v>
      </c>
      <c r="AI1" s="7" t="s">
        <v>40</v>
      </c>
      <c r="AJ1" s="7" t="s">
        <v>34</v>
      </c>
      <c r="AK1" s="7" t="s">
        <v>35</v>
      </c>
      <c r="AL1" s="8" t="s">
        <v>572</v>
      </c>
      <c r="AM1" s="7" t="s">
        <v>37</v>
      </c>
      <c r="AN1" s="9" t="s">
        <v>38</v>
      </c>
      <c r="AO1" s="7" t="s">
        <v>39</v>
      </c>
      <c r="AP1" s="7" t="s">
        <v>40</v>
      </c>
      <c r="AQ1" s="7" t="s">
        <v>34</v>
      </c>
      <c r="AR1" s="7" t="s">
        <v>35</v>
      </c>
      <c r="AS1" s="8" t="s">
        <v>572</v>
      </c>
      <c r="AT1" s="7" t="s">
        <v>37</v>
      </c>
      <c r="AU1" s="9" t="s">
        <v>38</v>
      </c>
      <c r="AV1" s="7" t="s">
        <v>39</v>
      </c>
      <c r="AW1" s="7" t="s">
        <v>40</v>
      </c>
    </row>
    <row r="25" spans="1:42" x14ac:dyDescent="0.25">
      <c r="H25" t="s">
        <v>339</v>
      </c>
      <c r="I25">
        <v>30017277</v>
      </c>
      <c r="J25">
        <v>44585</v>
      </c>
      <c r="K25" t="s">
        <v>18</v>
      </c>
      <c r="L25" t="s">
        <v>575</v>
      </c>
      <c r="M25" t="s">
        <v>574</v>
      </c>
      <c r="N25" t="s">
        <v>91</v>
      </c>
      <c r="O25" t="s">
        <v>574</v>
      </c>
      <c r="P25" t="s">
        <v>574</v>
      </c>
      <c r="Q25" t="s">
        <v>574</v>
      </c>
      <c r="R25" t="s">
        <v>574</v>
      </c>
      <c r="S25" t="s">
        <v>574</v>
      </c>
      <c r="T25" t="s">
        <v>574</v>
      </c>
      <c r="U25" t="s">
        <v>574</v>
      </c>
      <c r="V25" t="s">
        <v>574</v>
      </c>
      <c r="W25" t="s">
        <v>574</v>
      </c>
      <c r="X25" t="s">
        <v>574</v>
      </c>
      <c r="Y25" t="s">
        <v>574</v>
      </c>
      <c r="Z25" t="s">
        <v>574</v>
      </c>
      <c r="AA25" t="s">
        <v>574</v>
      </c>
      <c r="AB25" t="s">
        <v>574</v>
      </c>
      <c r="AC25" t="s">
        <v>574</v>
      </c>
      <c r="AD25" t="s">
        <v>574</v>
      </c>
      <c r="AE25" t="s">
        <v>574</v>
      </c>
      <c r="AF25" t="s">
        <v>574</v>
      </c>
      <c r="AG25" t="s">
        <v>574</v>
      </c>
      <c r="AH25" t="s">
        <v>574</v>
      </c>
      <c r="AI25" t="s">
        <v>574</v>
      </c>
      <c r="AJ25" t="s">
        <v>574</v>
      </c>
      <c r="AK25" t="s">
        <v>574</v>
      </c>
      <c r="AL25" t="s">
        <v>574</v>
      </c>
      <c r="AM25" t="s">
        <v>574</v>
      </c>
      <c r="AN25" t="s">
        <v>574</v>
      </c>
      <c r="AO25" t="s">
        <v>574</v>
      </c>
      <c r="AP25" t="s">
        <v>574</v>
      </c>
    </row>
    <row r="26" spans="1:42" x14ac:dyDescent="0.25">
      <c r="H26" t="s">
        <v>576</v>
      </c>
      <c r="I26">
        <v>30017988</v>
      </c>
      <c r="J26">
        <v>44585</v>
      </c>
      <c r="K26" t="s">
        <v>18</v>
      </c>
      <c r="L26" t="s">
        <v>360</v>
      </c>
      <c r="M26" t="s">
        <v>574</v>
      </c>
      <c r="N26" t="s">
        <v>118</v>
      </c>
      <c r="O26" t="s">
        <v>574</v>
      </c>
      <c r="P26" t="s">
        <v>574</v>
      </c>
      <c r="Q26" t="s">
        <v>574</v>
      </c>
      <c r="R26" t="s">
        <v>574</v>
      </c>
      <c r="S26" t="s">
        <v>574</v>
      </c>
      <c r="T26" t="s">
        <v>574</v>
      </c>
      <c r="U26" t="s">
        <v>574</v>
      </c>
      <c r="V26" t="s">
        <v>574</v>
      </c>
      <c r="W26" t="s">
        <v>574</v>
      </c>
      <c r="X26" t="s">
        <v>574</v>
      </c>
      <c r="Y26" t="s">
        <v>574</v>
      </c>
      <c r="Z26" t="s">
        <v>574</v>
      </c>
      <c r="AA26" t="s">
        <v>574</v>
      </c>
      <c r="AB26" t="s">
        <v>574</v>
      </c>
      <c r="AC26" t="s">
        <v>574</v>
      </c>
      <c r="AD26" t="s">
        <v>574</v>
      </c>
      <c r="AE26" t="s">
        <v>574</v>
      </c>
      <c r="AF26" t="s">
        <v>574</v>
      </c>
      <c r="AG26" t="s">
        <v>574</v>
      </c>
      <c r="AH26" t="s">
        <v>574</v>
      </c>
      <c r="AI26" t="s">
        <v>574</v>
      </c>
      <c r="AJ26" t="s">
        <v>574</v>
      </c>
      <c r="AK26" t="s">
        <v>574</v>
      </c>
      <c r="AL26" t="s">
        <v>574</v>
      </c>
      <c r="AM26" t="s">
        <v>574</v>
      </c>
      <c r="AN26" t="s">
        <v>574</v>
      </c>
      <c r="AO26" t="s">
        <v>574</v>
      </c>
      <c r="AP26" t="s">
        <v>574</v>
      </c>
    </row>
    <row r="27" spans="1:42" x14ac:dyDescent="0.25">
      <c r="A27" t="s">
        <v>574</v>
      </c>
      <c r="B27" t="s">
        <v>574</v>
      </c>
      <c r="C27" t="s">
        <v>574</v>
      </c>
      <c r="D27" t="s">
        <v>574</v>
      </c>
      <c r="E27" t="s">
        <v>574</v>
      </c>
      <c r="F27" t="s">
        <v>574</v>
      </c>
      <c r="H27" t="s">
        <v>574</v>
      </c>
      <c r="I27" t="s">
        <v>574</v>
      </c>
      <c r="J27" t="s">
        <v>574</v>
      </c>
      <c r="K27" t="s">
        <v>574</v>
      </c>
      <c r="L27" t="s">
        <v>574</v>
      </c>
      <c r="M27" t="s">
        <v>574</v>
      </c>
      <c r="N27" t="s">
        <v>574</v>
      </c>
      <c r="O27" t="s">
        <v>574</v>
      </c>
      <c r="P27" t="s">
        <v>574</v>
      </c>
      <c r="Q27" t="s">
        <v>574</v>
      </c>
      <c r="R27" t="s">
        <v>574</v>
      </c>
      <c r="S27" t="s">
        <v>574</v>
      </c>
      <c r="T27" t="s">
        <v>574</v>
      </c>
      <c r="U27" t="s">
        <v>574</v>
      </c>
      <c r="V27" t="s">
        <v>574</v>
      </c>
      <c r="W27" t="s">
        <v>574</v>
      </c>
      <c r="X27" t="s">
        <v>574</v>
      </c>
      <c r="Y27" t="s">
        <v>574</v>
      </c>
      <c r="Z27" t="s">
        <v>574</v>
      </c>
      <c r="AA27" t="s">
        <v>574</v>
      </c>
      <c r="AB27" t="s">
        <v>574</v>
      </c>
      <c r="AC27" t="s">
        <v>574</v>
      </c>
      <c r="AD27" t="s">
        <v>574</v>
      </c>
      <c r="AE27" t="s">
        <v>574</v>
      </c>
    </row>
    <row r="28" spans="1:42" x14ac:dyDescent="0.25">
      <c r="A28" t="s">
        <v>574</v>
      </c>
      <c r="B28" t="s">
        <v>574</v>
      </c>
      <c r="C28" t="s">
        <v>574</v>
      </c>
      <c r="D28" t="s">
        <v>574</v>
      </c>
      <c r="E28" t="s">
        <v>574</v>
      </c>
      <c r="F28" t="s">
        <v>574</v>
      </c>
      <c r="H28" t="s">
        <v>574</v>
      </c>
      <c r="I28" t="s">
        <v>574</v>
      </c>
      <c r="J28" t="s">
        <v>574</v>
      </c>
      <c r="K28" t="s">
        <v>574</v>
      </c>
      <c r="L28" t="s">
        <v>574</v>
      </c>
      <c r="M28" t="s">
        <v>574</v>
      </c>
      <c r="N28" t="s">
        <v>574</v>
      </c>
      <c r="O28" t="s">
        <v>574</v>
      </c>
      <c r="P28" t="s">
        <v>574</v>
      </c>
      <c r="Q28" t="s">
        <v>574</v>
      </c>
      <c r="R28" t="s">
        <v>574</v>
      </c>
      <c r="S28" t="s">
        <v>574</v>
      </c>
      <c r="T28" t="s">
        <v>574</v>
      </c>
      <c r="U28" t="s">
        <v>574</v>
      </c>
      <c r="V28" t="s">
        <v>574</v>
      </c>
      <c r="W28" t="s">
        <v>574</v>
      </c>
      <c r="X28" t="s">
        <v>574</v>
      </c>
      <c r="Y28" t="s">
        <v>574</v>
      </c>
      <c r="Z28" t="s">
        <v>574</v>
      </c>
      <c r="AA28" t="s">
        <v>574</v>
      </c>
      <c r="AB28" t="s">
        <v>574</v>
      </c>
      <c r="AC28" t="s">
        <v>574</v>
      </c>
      <c r="AD28" t="s">
        <v>574</v>
      </c>
      <c r="AE28" t="s">
        <v>574</v>
      </c>
    </row>
    <row r="29" spans="1:42" x14ac:dyDescent="0.25">
      <c r="A29" t="s">
        <v>574</v>
      </c>
      <c r="B29" t="s">
        <v>574</v>
      </c>
      <c r="C29" t="s">
        <v>574</v>
      </c>
      <c r="D29" t="s">
        <v>574</v>
      </c>
      <c r="E29" t="s">
        <v>574</v>
      </c>
      <c r="F29" t="s">
        <v>574</v>
      </c>
      <c r="H29" t="s">
        <v>574</v>
      </c>
      <c r="I29" t="s">
        <v>574</v>
      </c>
      <c r="J29" t="s">
        <v>574</v>
      </c>
      <c r="K29" t="s">
        <v>574</v>
      </c>
      <c r="L29" t="s">
        <v>574</v>
      </c>
      <c r="M29" t="s">
        <v>574</v>
      </c>
      <c r="N29" t="s">
        <v>574</v>
      </c>
      <c r="O29" t="s">
        <v>574</v>
      </c>
      <c r="P29" t="s">
        <v>574</v>
      </c>
      <c r="Q29" t="s">
        <v>574</v>
      </c>
      <c r="R29" t="s">
        <v>574</v>
      </c>
      <c r="S29" t="s">
        <v>574</v>
      </c>
      <c r="T29" t="s">
        <v>574</v>
      </c>
      <c r="U29" t="s">
        <v>574</v>
      </c>
      <c r="V29" t="s">
        <v>574</v>
      </c>
      <c r="W29" t="s">
        <v>574</v>
      </c>
      <c r="X29" t="s">
        <v>574</v>
      </c>
      <c r="Y29" t="s">
        <v>574</v>
      </c>
      <c r="Z29" t="s">
        <v>574</v>
      </c>
      <c r="AA29" t="s">
        <v>574</v>
      </c>
      <c r="AB29" t="s">
        <v>574</v>
      </c>
      <c r="AC29" t="s">
        <v>574</v>
      </c>
      <c r="AD29" t="s">
        <v>574</v>
      </c>
      <c r="AE29" t="s">
        <v>574</v>
      </c>
    </row>
    <row r="30" spans="1:42" x14ac:dyDescent="0.25">
      <c r="A30" t="s">
        <v>574</v>
      </c>
      <c r="B30" t="s">
        <v>574</v>
      </c>
      <c r="C30" t="s">
        <v>574</v>
      </c>
      <c r="D30" t="s">
        <v>574</v>
      </c>
      <c r="E30" t="s">
        <v>574</v>
      </c>
      <c r="F30" t="s">
        <v>574</v>
      </c>
      <c r="H30" t="s">
        <v>574</v>
      </c>
      <c r="I30" t="s">
        <v>574</v>
      </c>
      <c r="J30" t="s">
        <v>574</v>
      </c>
      <c r="K30" t="s">
        <v>574</v>
      </c>
      <c r="L30" t="s">
        <v>574</v>
      </c>
      <c r="M30" t="s">
        <v>574</v>
      </c>
      <c r="N30" t="s">
        <v>574</v>
      </c>
      <c r="O30" t="s">
        <v>574</v>
      </c>
      <c r="P30" t="s">
        <v>574</v>
      </c>
      <c r="Q30" t="s">
        <v>574</v>
      </c>
      <c r="R30" t="s">
        <v>574</v>
      </c>
      <c r="S30" t="s">
        <v>574</v>
      </c>
      <c r="T30" t="s">
        <v>574</v>
      </c>
      <c r="U30" t="s">
        <v>574</v>
      </c>
      <c r="V30" t="s">
        <v>574</v>
      </c>
      <c r="W30" t="s">
        <v>574</v>
      </c>
      <c r="X30" t="s">
        <v>574</v>
      </c>
      <c r="Y30" t="s">
        <v>574</v>
      </c>
      <c r="Z30" t="s">
        <v>574</v>
      </c>
      <c r="AA30" t="s">
        <v>574</v>
      </c>
      <c r="AB30" t="s">
        <v>574</v>
      </c>
      <c r="AC30" t="s">
        <v>574</v>
      </c>
      <c r="AD30" t="s">
        <v>574</v>
      </c>
      <c r="AE30" t="s">
        <v>574</v>
      </c>
    </row>
    <row r="31" spans="1:42" x14ac:dyDescent="0.25">
      <c r="A31" t="s">
        <v>574</v>
      </c>
      <c r="B31" t="s">
        <v>574</v>
      </c>
      <c r="C31" t="s">
        <v>574</v>
      </c>
      <c r="D31" t="s">
        <v>574</v>
      </c>
      <c r="E31" t="s">
        <v>574</v>
      </c>
      <c r="F31" t="s">
        <v>574</v>
      </c>
      <c r="H31" t="s">
        <v>574</v>
      </c>
      <c r="I31" t="s">
        <v>574</v>
      </c>
      <c r="J31" t="s">
        <v>574</v>
      </c>
      <c r="K31" t="s">
        <v>574</v>
      </c>
      <c r="L31" t="s">
        <v>574</v>
      </c>
      <c r="M31" t="s">
        <v>574</v>
      </c>
      <c r="N31" t="s">
        <v>574</v>
      </c>
      <c r="O31" t="s">
        <v>574</v>
      </c>
      <c r="P31" t="s">
        <v>574</v>
      </c>
      <c r="Q31" t="s">
        <v>574</v>
      </c>
      <c r="R31" t="s">
        <v>574</v>
      </c>
      <c r="S31" t="s">
        <v>574</v>
      </c>
      <c r="T31" t="s">
        <v>574</v>
      </c>
      <c r="U31" t="s">
        <v>574</v>
      </c>
      <c r="V31" t="s">
        <v>574</v>
      </c>
      <c r="W31" t="s">
        <v>574</v>
      </c>
      <c r="X31" t="s">
        <v>574</v>
      </c>
      <c r="Y31" t="s">
        <v>574</v>
      </c>
      <c r="Z31" t="s">
        <v>574</v>
      </c>
      <c r="AA31" t="s">
        <v>574</v>
      </c>
      <c r="AB31" t="s">
        <v>574</v>
      </c>
      <c r="AC31" t="s">
        <v>574</v>
      </c>
      <c r="AD31" t="s">
        <v>574</v>
      </c>
      <c r="AE31" t="s">
        <v>574</v>
      </c>
    </row>
    <row r="32" spans="1:42" x14ac:dyDescent="0.25">
      <c r="A32" t="s">
        <v>574</v>
      </c>
      <c r="B32" t="s">
        <v>574</v>
      </c>
      <c r="C32" t="s">
        <v>574</v>
      </c>
      <c r="D32" t="s">
        <v>574</v>
      </c>
      <c r="E32" t="s">
        <v>574</v>
      </c>
      <c r="F32" t="s">
        <v>574</v>
      </c>
      <c r="H32" t="s">
        <v>574</v>
      </c>
      <c r="I32" t="s">
        <v>574</v>
      </c>
      <c r="J32" t="s">
        <v>574</v>
      </c>
      <c r="K32" t="s">
        <v>574</v>
      </c>
      <c r="L32" t="s">
        <v>574</v>
      </c>
      <c r="M32" t="s">
        <v>574</v>
      </c>
      <c r="N32" t="s">
        <v>574</v>
      </c>
      <c r="O32" t="s">
        <v>574</v>
      </c>
      <c r="P32" t="s">
        <v>574</v>
      </c>
      <c r="Q32" t="s">
        <v>574</v>
      </c>
      <c r="R32" t="s">
        <v>574</v>
      </c>
      <c r="S32" t="s">
        <v>574</v>
      </c>
      <c r="T32" t="s">
        <v>574</v>
      </c>
      <c r="U32" t="s">
        <v>574</v>
      </c>
      <c r="V32" t="s">
        <v>574</v>
      </c>
      <c r="W32" t="s">
        <v>574</v>
      </c>
      <c r="X32" t="s">
        <v>574</v>
      </c>
      <c r="Y32" t="s">
        <v>574</v>
      </c>
      <c r="Z32" t="s">
        <v>574</v>
      </c>
      <c r="AA32" t="s">
        <v>574</v>
      </c>
      <c r="AB32" t="s">
        <v>574</v>
      </c>
      <c r="AC32" t="s">
        <v>574</v>
      </c>
      <c r="AD32" t="s">
        <v>574</v>
      </c>
      <c r="AE32" t="s">
        <v>574</v>
      </c>
    </row>
    <row r="33" spans="1:31" x14ac:dyDescent="0.25">
      <c r="A33" t="s">
        <v>574</v>
      </c>
      <c r="B33" t="s">
        <v>574</v>
      </c>
      <c r="C33" t="s">
        <v>574</v>
      </c>
      <c r="D33" t="s">
        <v>574</v>
      </c>
      <c r="E33" t="s">
        <v>574</v>
      </c>
      <c r="F33" t="s">
        <v>574</v>
      </c>
      <c r="H33" t="s">
        <v>574</v>
      </c>
      <c r="I33" t="s">
        <v>574</v>
      </c>
      <c r="J33" t="s">
        <v>574</v>
      </c>
      <c r="K33" t="s">
        <v>574</v>
      </c>
      <c r="L33" t="s">
        <v>574</v>
      </c>
      <c r="M33" t="s">
        <v>574</v>
      </c>
      <c r="N33" t="s">
        <v>574</v>
      </c>
      <c r="O33" t="s">
        <v>574</v>
      </c>
      <c r="P33" t="s">
        <v>574</v>
      </c>
      <c r="Q33" t="s">
        <v>574</v>
      </c>
      <c r="R33" t="s">
        <v>574</v>
      </c>
      <c r="S33" t="s">
        <v>574</v>
      </c>
      <c r="T33" t="s">
        <v>574</v>
      </c>
      <c r="U33" t="s">
        <v>574</v>
      </c>
      <c r="V33" t="s">
        <v>574</v>
      </c>
      <c r="W33" t="s">
        <v>574</v>
      </c>
      <c r="X33" t="s">
        <v>574</v>
      </c>
      <c r="Y33" t="s">
        <v>574</v>
      </c>
      <c r="Z33" t="s">
        <v>574</v>
      </c>
      <c r="AA33" t="s">
        <v>574</v>
      </c>
      <c r="AB33" t="s">
        <v>574</v>
      </c>
      <c r="AC33" t="s">
        <v>574</v>
      </c>
      <c r="AD33" t="s">
        <v>574</v>
      </c>
      <c r="AE33" t="s">
        <v>574</v>
      </c>
    </row>
    <row r="40" spans="1:31" x14ac:dyDescent="0.25">
      <c r="N40" t="s">
        <v>574</v>
      </c>
      <c r="O40" t="s">
        <v>574</v>
      </c>
      <c r="P40" t="s">
        <v>574</v>
      </c>
      <c r="R40" t="s">
        <v>574</v>
      </c>
      <c r="S40" t="s">
        <v>574</v>
      </c>
      <c r="T40" t="s">
        <v>574</v>
      </c>
      <c r="U40" t="s">
        <v>574</v>
      </c>
      <c r="W40" t="s">
        <v>574</v>
      </c>
      <c r="X40" t="s">
        <v>574</v>
      </c>
      <c r="Y40" t="s">
        <v>574</v>
      </c>
      <c r="Z40" t="s">
        <v>574</v>
      </c>
    </row>
    <row r="41" spans="1:31" x14ac:dyDescent="0.25">
      <c r="H41" t="s">
        <v>574</v>
      </c>
      <c r="I41" t="s">
        <v>574</v>
      </c>
      <c r="J41" t="s">
        <v>574</v>
      </c>
      <c r="K41" t="s">
        <v>574</v>
      </c>
      <c r="M41" t="s">
        <v>574</v>
      </c>
      <c r="N41" t="s">
        <v>574</v>
      </c>
      <c r="O41" t="s">
        <v>574</v>
      </c>
      <c r="P41" t="s">
        <v>574</v>
      </c>
      <c r="R41" t="s">
        <v>574</v>
      </c>
      <c r="S41" t="s">
        <v>574</v>
      </c>
      <c r="T41" t="s">
        <v>574</v>
      </c>
      <c r="U41" t="s">
        <v>574</v>
      </c>
      <c r="W41" t="s">
        <v>574</v>
      </c>
      <c r="X41" t="s">
        <v>574</v>
      </c>
      <c r="Y41" t="s">
        <v>574</v>
      </c>
      <c r="Z41" t="s">
        <v>574</v>
      </c>
    </row>
    <row r="42" spans="1:31" x14ac:dyDescent="0.25">
      <c r="H42" t="s">
        <v>574</v>
      </c>
      <c r="I42" t="s">
        <v>574</v>
      </c>
      <c r="J42" t="s">
        <v>574</v>
      </c>
      <c r="K42" t="s">
        <v>574</v>
      </c>
      <c r="M42" t="s">
        <v>574</v>
      </c>
      <c r="N42" t="s">
        <v>574</v>
      </c>
      <c r="O42" t="s">
        <v>574</v>
      </c>
      <c r="P42" t="s">
        <v>574</v>
      </c>
      <c r="R42" t="s">
        <v>574</v>
      </c>
      <c r="S42" t="s">
        <v>574</v>
      </c>
      <c r="T42" t="s">
        <v>574</v>
      </c>
      <c r="U42" t="s">
        <v>574</v>
      </c>
      <c r="W42" t="s">
        <v>574</v>
      </c>
      <c r="X42" t="s">
        <v>574</v>
      </c>
      <c r="Y42" t="s">
        <v>574</v>
      </c>
      <c r="Z42" t="s">
        <v>574</v>
      </c>
    </row>
    <row r="43" spans="1:31" x14ac:dyDescent="0.25">
      <c r="H43" t="s">
        <v>574</v>
      </c>
      <c r="I43" t="s">
        <v>574</v>
      </c>
      <c r="J43" t="s">
        <v>574</v>
      </c>
      <c r="K43" t="s">
        <v>574</v>
      </c>
      <c r="M43" t="s">
        <v>574</v>
      </c>
      <c r="N43" t="s">
        <v>574</v>
      </c>
      <c r="O43" t="s">
        <v>574</v>
      </c>
      <c r="P43" t="s">
        <v>574</v>
      </c>
      <c r="R43" t="s">
        <v>574</v>
      </c>
      <c r="S43" t="s">
        <v>574</v>
      </c>
      <c r="T43" t="s">
        <v>574</v>
      </c>
      <c r="U43" t="s">
        <v>574</v>
      </c>
      <c r="W43" t="s">
        <v>574</v>
      </c>
      <c r="X43" t="s">
        <v>574</v>
      </c>
      <c r="Y43" t="s">
        <v>574</v>
      </c>
      <c r="Z43" t="s">
        <v>574</v>
      </c>
    </row>
  </sheetData>
  <pageMargins left="0.7" right="0.7" top="0.75" bottom="0.75" header="0.3" footer="0.3"/>
  <pageSetup orientation="portrait" r:id="rId1"/>
  <headerFooter>
    <oddFooter>&amp;C_x000D_&amp;1#&amp;"Calibri"&amp;11&amp;K0000FF Sensitivity: Internal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75651-6470-4DEA-85A3-B87D9371DF61}">
  <sheetPr codeName="Sheet1"/>
  <dimension ref="A1"/>
  <sheetViews>
    <sheetView workbookViewId="0">
      <selection activeCell="J13" sqref="J13:J14"/>
    </sheetView>
  </sheetViews>
  <sheetFormatPr defaultRowHeight="15" x14ac:dyDescent="0.25"/>
  <sheetData>
    <row r="1" spans="1:1" x14ac:dyDescent="0.25">
      <c r="A1" t="s">
        <v>577</v>
      </c>
    </row>
  </sheetData>
  <pageMargins left="0.7" right="0.7" top="0.75" bottom="0.75" header="0.3" footer="0.3"/>
  <pageSetup orientation="portrait" verticalDpi="0" r:id="rId1"/>
  <headerFooter>
    <oddFooter>&amp;C_x000D_&amp;1#&amp;"Calibri"&amp;11&amp;K0000FF Sensitivity: Internal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4450-D4D7-4F05-95D2-D16B91D6F87B}">
  <dimension ref="A1:K14"/>
  <sheetViews>
    <sheetView workbookViewId="0">
      <selection sqref="A1:K1"/>
    </sheetView>
  </sheetViews>
  <sheetFormatPr defaultRowHeight="15" x14ac:dyDescent="0.25"/>
  <cols>
    <col min="1" max="1" width="16.85546875" bestFit="1" customWidth="1"/>
    <col min="2" max="2" width="9.7109375" style="1" bestFit="1" customWidth="1"/>
    <col min="3" max="3" width="6" style="451" bestFit="1" customWidth="1"/>
    <col min="4" max="4" width="11.28515625" bestFit="1" customWidth="1"/>
    <col min="5" max="5" width="14" bestFit="1" customWidth="1"/>
    <col min="6" max="6" width="13.7109375" bestFit="1" customWidth="1"/>
    <col min="7" max="7" width="9.5703125" bestFit="1" customWidth="1"/>
    <col min="8" max="8" width="8.85546875" bestFit="1" customWidth="1"/>
    <col min="9" max="9" width="10.5703125" bestFit="1" customWidth="1"/>
    <col min="10" max="10" width="6.5703125" style="451" bestFit="1" customWidth="1"/>
    <col min="11" max="11" width="23.42578125" bestFit="1" customWidth="1"/>
  </cols>
  <sheetData>
    <row r="1" spans="1:11" x14ac:dyDescent="0.25">
      <c r="A1" s="701" t="s">
        <v>594</v>
      </c>
      <c r="B1" s="701"/>
      <c r="C1" s="701"/>
      <c r="D1" s="701"/>
      <c r="E1" s="701"/>
      <c r="F1" s="701"/>
      <c r="G1" s="701"/>
      <c r="H1" s="701"/>
      <c r="I1" s="701"/>
      <c r="J1" s="701"/>
      <c r="K1" s="701"/>
    </row>
    <row r="2" spans="1:11" x14ac:dyDescent="0.25">
      <c r="A2" s="702" t="s">
        <v>595</v>
      </c>
      <c r="B2" s="702"/>
      <c r="C2" s="702"/>
      <c r="D2" s="702"/>
      <c r="E2" s="702"/>
      <c r="F2" s="702"/>
      <c r="G2" s="702"/>
      <c r="H2" s="702"/>
      <c r="I2" s="702"/>
      <c r="J2" s="702"/>
      <c r="K2" s="702"/>
    </row>
    <row r="4" spans="1:11" x14ac:dyDescent="0.25">
      <c r="A4" s="447" t="s">
        <v>596</v>
      </c>
      <c r="B4" s="450" t="s">
        <v>597</v>
      </c>
    </row>
    <row r="5" spans="1:11" x14ac:dyDescent="0.25">
      <c r="A5" t="s">
        <v>598</v>
      </c>
      <c r="B5" s="1">
        <v>86</v>
      </c>
    </row>
    <row r="6" spans="1:11" x14ac:dyDescent="0.25">
      <c r="A6" t="s">
        <v>599</v>
      </c>
      <c r="B6" s="1">
        <v>0</v>
      </c>
    </row>
    <row r="7" spans="1:11" x14ac:dyDescent="0.25">
      <c r="A7" t="s">
        <v>600</v>
      </c>
      <c r="B7" s="1">
        <v>86</v>
      </c>
    </row>
    <row r="9" spans="1:11" x14ac:dyDescent="0.25">
      <c r="A9" s="447" t="s">
        <v>601</v>
      </c>
      <c r="B9" s="450" t="s">
        <v>36</v>
      </c>
      <c r="C9" s="452" t="s">
        <v>602</v>
      </c>
      <c r="D9" s="447" t="s">
        <v>37</v>
      </c>
      <c r="E9" s="447" t="s">
        <v>603</v>
      </c>
      <c r="F9" s="447" t="s">
        <v>604</v>
      </c>
      <c r="G9" s="447" t="s">
        <v>605</v>
      </c>
      <c r="H9" s="447" t="s">
        <v>606</v>
      </c>
      <c r="I9" s="447" t="s">
        <v>607</v>
      </c>
      <c r="J9" s="452" t="s">
        <v>608</v>
      </c>
      <c r="K9" s="447" t="s">
        <v>609</v>
      </c>
    </row>
    <row r="10" spans="1:11" x14ac:dyDescent="0.25">
      <c r="A10" s="456" t="s">
        <v>610</v>
      </c>
      <c r="B10" s="457"/>
      <c r="C10" s="458" t="s">
        <v>574</v>
      </c>
      <c r="D10" s="456"/>
      <c r="E10" s="456"/>
      <c r="F10" s="456"/>
      <c r="G10" s="456"/>
      <c r="H10" s="456"/>
      <c r="I10" s="456"/>
      <c r="J10" s="458" t="s">
        <v>574</v>
      </c>
      <c r="K10" s="456"/>
    </row>
    <row r="11" spans="1:11" x14ac:dyDescent="0.25">
      <c r="A11" s="448"/>
      <c r="B11" s="449"/>
      <c r="C11" s="453"/>
      <c r="D11" s="448"/>
      <c r="E11" s="448"/>
      <c r="F11" s="448"/>
      <c r="G11" s="448"/>
      <c r="H11" s="448"/>
      <c r="I11" s="448"/>
      <c r="J11" s="453"/>
      <c r="K11" s="448"/>
    </row>
    <row r="14" spans="1:11" x14ac:dyDescent="0.25">
      <c r="A14" s="447"/>
      <c r="B14" s="450"/>
      <c r="C14" s="452"/>
      <c r="D14" s="447"/>
      <c r="E14" s="447"/>
      <c r="F14" s="447"/>
      <c r="G14" s="447"/>
      <c r="H14" s="447"/>
      <c r="I14" s="447"/>
      <c r="J14" s="452"/>
      <c r="K14" s="447"/>
    </row>
  </sheetData>
  <mergeCells count="2">
    <mergeCell ref="A1:K1"/>
    <mergeCell ref="A2:K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2b0c6b7-f085-434c-8f37-2168f1a95603">
      <UserInfo>
        <DisplayName>Nampa Supply Chain Visitors</DisplayName>
        <AccountId>4</AccountId>
        <AccountType/>
      </UserInfo>
      <UserInfo>
        <DisplayName>SharingLinks.596a20a5-ea86-4f78-b0fd-dfcbace4bb92.Flexible.8bffa8fa-330f-4264-b7ac-ff9b61e1ffd5</DisplayName>
        <AccountId>18</AccountId>
        <AccountType/>
      </UserInfo>
      <UserInfo>
        <DisplayName>SharingLinks.596a20a5-ea86-4f78-b0fd-dfcbace4bb92.Flexible.f3ce87bf-d991-4f3c-907b-d9d4910079aa</DisplayName>
        <AccountId>28</AccountId>
        <AccountType/>
      </UserInfo>
      <UserInfo>
        <DisplayName>SharingLinks.f4b3e229-4451-4383-89f0-607788377900.Flexible.06932c9a-89a8-42a1-b161-d058d5e88d53</DisplayName>
        <AccountId>35</AccountId>
        <AccountType/>
      </UserInfo>
      <UserInfo>
        <DisplayName>James MANGUN</DisplayName>
        <AccountId>14</AccountId>
        <AccountType/>
      </UserInfo>
      <UserInfo>
        <DisplayName>Jeremy SHANAFELT</DisplayName>
        <AccountId>12</AccountId>
        <AccountType/>
      </UserInfo>
      <UserInfo>
        <DisplayName>Derrick ROACH</DisplayName>
        <AccountId>34</AccountId>
        <AccountType/>
      </UserInfo>
      <UserInfo>
        <DisplayName>Emilio YBARRA</DisplayName>
        <AccountId>25</AccountId>
        <AccountType/>
      </UserInfo>
      <UserInfo>
        <DisplayName>Semone SCHULTZ</DisplayName>
        <AccountId>22</AccountId>
        <AccountType/>
      </UserInfo>
      <UserInfo>
        <DisplayName>Carsten FLOOR</DisplayName>
        <AccountId>24</AccountId>
        <AccountType/>
      </UserInfo>
      <UserInfo>
        <DisplayName>Maiya SHOEMAKER</DisplayName>
        <AccountId>44</AccountId>
        <AccountType/>
      </UserInfo>
      <UserInfo>
        <DisplayName>Irene JACKSON</DisplayName>
        <AccountId>32</AccountId>
        <AccountType/>
      </UserInfo>
      <UserInfo>
        <DisplayName>Carl EDWARDS</DisplayName>
        <AccountId>48</AccountId>
        <AccountType/>
      </UserInfo>
      <UserInfo>
        <DisplayName>Jorge VALENZUELA</DisplayName>
        <AccountId>49</AccountId>
        <AccountType/>
      </UserInfo>
      <UserInfo>
        <DisplayName>Samuel BILYEU</DisplayName>
        <AccountId>41</AccountId>
        <AccountType/>
      </UserInfo>
      <UserInfo>
        <DisplayName>Dakota BERG</DisplayName>
        <AccountId>55</AccountId>
        <AccountType/>
      </UserInfo>
      <UserInfo>
        <DisplayName>Nicole BUTTCHER</DisplayName>
        <AccountId>66</AccountId>
        <AccountType/>
      </UserInfo>
      <UserInfo>
        <DisplayName>Jordan GENTILE</DisplayName>
        <AccountId>29</AccountId>
        <AccountType/>
      </UserInfo>
      <UserInfo>
        <DisplayName>Matthew KING</DisplayName>
        <AccountId>59</AccountId>
        <AccountType/>
      </UserInfo>
      <UserInfo>
        <DisplayName>Theo BERTHY</DisplayName>
        <AccountId>69</AccountId>
        <AccountType/>
      </UserInfo>
      <UserInfo>
        <DisplayName>Sade GILLINS-BURTON</DisplayName>
        <AccountId>33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FCE7939B33EC4593943F11AF01CA76" ma:contentTypeVersion="25" ma:contentTypeDescription="Create a new document." ma:contentTypeScope="" ma:versionID="af78844a017274690e64e236f13f0b99">
  <xsd:schema xmlns:xsd="http://www.w3.org/2001/XMLSchema" xmlns:xs="http://www.w3.org/2001/XMLSchema" xmlns:p="http://schemas.microsoft.com/office/2006/metadata/properties" xmlns:ns2="7a0f8197-1543-458a-9e6c-9b61cf32a9a2" xmlns:ns3="72b0c6b7-f085-434c-8f37-2168f1a95603" targetNamespace="http://schemas.microsoft.com/office/2006/metadata/properties" ma:root="true" ma:fieldsID="70c42c2bfae292c379b769f1b324da33" ns2:_="" ns3:_="">
    <xsd:import namespace="7a0f8197-1543-458a-9e6c-9b61cf32a9a2"/>
    <xsd:import namespace="72b0c6b7-f085-434c-8f37-2168f1a956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0f8197-1543-458a-9e6c-9b61cf32a9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b0c6b7-f085-434c-8f37-2168f1a95603" elementFormDefault="qualified">
    <xsd:import namespace="http://schemas.microsoft.com/office/2006/documentManagement/types"/>
    <xsd:import namespace="http://schemas.microsoft.com/office/infopath/2007/PartnerControls"/>
    <xsd:element name="SharedWithUsers" ma:index="6" nillable="true" ma:displayName="Shared With" ma:hidden="true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7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C9F2DF-5E9A-4DC1-9E95-3E40361A96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E3C189-364E-4669-9031-A6B667F14855}">
  <ds:schemaRefs>
    <ds:schemaRef ds:uri="http://purl.org/dc/elements/1.1/"/>
    <ds:schemaRef ds:uri="http://schemas.microsoft.com/office/2006/metadata/properties"/>
    <ds:schemaRef ds:uri="72b0c6b7-f085-434c-8f37-2168f1a9560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a0f8197-1543-458a-9e6c-9b61cf32a9a2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5C3CDCC-E75F-48D4-ABCA-DE3599A9C2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0f8197-1543-458a-9e6c-9b61cf32a9a2"/>
    <ds:schemaRef ds:uri="72b0c6b7-f085-434c-8f37-2168f1a956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57</vt:i4>
      </vt:variant>
    </vt:vector>
  </HeadingPairs>
  <TitlesOfParts>
    <vt:vector size="121" baseType="lpstr">
      <vt:lpstr>W52</vt:lpstr>
      <vt:lpstr>W51</vt:lpstr>
      <vt:lpstr>W50</vt:lpstr>
      <vt:lpstr>W49</vt:lpstr>
      <vt:lpstr>W48</vt:lpstr>
      <vt:lpstr>W47</vt:lpstr>
      <vt:lpstr>W46</vt:lpstr>
      <vt:lpstr>W43</vt:lpstr>
      <vt:lpstr>W45</vt:lpstr>
      <vt:lpstr>W44 </vt:lpstr>
      <vt:lpstr>W42</vt:lpstr>
      <vt:lpstr>W41</vt:lpstr>
      <vt:lpstr>W40</vt:lpstr>
      <vt:lpstr>W39</vt:lpstr>
      <vt:lpstr>W38</vt:lpstr>
      <vt:lpstr>W37</vt:lpstr>
      <vt:lpstr>W36</vt:lpstr>
      <vt:lpstr>W35</vt:lpstr>
      <vt:lpstr>W34</vt:lpstr>
      <vt:lpstr>W33</vt:lpstr>
      <vt:lpstr>W32</vt:lpstr>
      <vt:lpstr>W31</vt:lpstr>
      <vt:lpstr>W30</vt:lpstr>
      <vt:lpstr>W29</vt:lpstr>
      <vt:lpstr>W28</vt:lpstr>
      <vt:lpstr>W27</vt:lpstr>
      <vt:lpstr>W26</vt:lpstr>
      <vt:lpstr>W25</vt:lpstr>
      <vt:lpstr>W24</vt:lpstr>
      <vt:lpstr>W23</vt:lpstr>
      <vt:lpstr>W22</vt:lpstr>
      <vt:lpstr>W21</vt:lpstr>
      <vt:lpstr>W20</vt:lpstr>
      <vt:lpstr>W19</vt:lpstr>
      <vt:lpstr>W18</vt:lpstr>
      <vt:lpstr>19.</vt:lpstr>
      <vt:lpstr>W17</vt:lpstr>
      <vt:lpstr>W16</vt:lpstr>
      <vt:lpstr>W15</vt:lpstr>
      <vt:lpstr>W14</vt:lpstr>
      <vt:lpstr>W13</vt:lpstr>
      <vt:lpstr>W12</vt:lpstr>
      <vt:lpstr>W11</vt:lpstr>
      <vt:lpstr>W10</vt:lpstr>
      <vt:lpstr>W9</vt:lpstr>
      <vt:lpstr>W8</vt:lpstr>
      <vt:lpstr>W7</vt:lpstr>
      <vt:lpstr>W6</vt:lpstr>
      <vt:lpstr>W5</vt:lpstr>
      <vt:lpstr>W4</vt:lpstr>
      <vt:lpstr>W3</vt:lpstr>
      <vt:lpstr>W2</vt:lpstr>
      <vt:lpstr>W1</vt:lpstr>
      <vt:lpstr>Test</vt:lpstr>
      <vt:lpstr>Template</vt:lpstr>
      <vt:lpstr>WW7</vt:lpstr>
      <vt:lpstr>Sheet1</vt:lpstr>
      <vt:lpstr>Lists</vt:lpstr>
      <vt:lpstr>REVIEW</vt:lpstr>
      <vt:lpstr>Comparaison</vt:lpstr>
      <vt:lpstr>NYC</vt:lpstr>
      <vt:lpstr>Intermediate</vt:lpstr>
      <vt:lpstr>Password</vt:lpstr>
      <vt:lpstr>Carrier Check</vt:lpstr>
      <vt:lpstr>'19.'!Print_Area</vt:lpstr>
      <vt:lpstr>REVIEW!Print_Area</vt:lpstr>
      <vt:lpstr>Template!Print_Area</vt:lpstr>
      <vt:lpstr>Test!Print_Area</vt:lpstr>
      <vt:lpstr>'W1'!Print_Area</vt:lpstr>
      <vt:lpstr>'W10'!Print_Area</vt:lpstr>
      <vt:lpstr>'W11'!Print_Area</vt:lpstr>
      <vt:lpstr>'W12'!Print_Area</vt:lpstr>
      <vt:lpstr>'W13'!Print_Area</vt:lpstr>
      <vt:lpstr>'W14'!Print_Area</vt:lpstr>
      <vt:lpstr>'W15'!Print_Area</vt:lpstr>
      <vt:lpstr>'W16'!Print_Area</vt:lpstr>
      <vt:lpstr>'W17'!Print_Area</vt:lpstr>
      <vt:lpstr>'W18'!Print_Area</vt:lpstr>
      <vt:lpstr>'W19'!Print_Area</vt:lpstr>
      <vt:lpstr>'W2'!Print_Area</vt:lpstr>
      <vt:lpstr>'W20'!Print_Area</vt:lpstr>
      <vt:lpstr>'W21'!Print_Area</vt:lpstr>
      <vt:lpstr>'W22'!Print_Area</vt:lpstr>
      <vt:lpstr>'W23'!Print_Area</vt:lpstr>
      <vt:lpstr>'W24'!Print_Area</vt:lpstr>
      <vt:lpstr>'W25'!Print_Area</vt:lpstr>
      <vt:lpstr>'W26'!Print_Area</vt:lpstr>
      <vt:lpstr>'W27'!Print_Area</vt:lpstr>
      <vt:lpstr>'W28'!Print_Area</vt:lpstr>
      <vt:lpstr>'W29'!Print_Area</vt:lpstr>
      <vt:lpstr>'W3'!Print_Area</vt:lpstr>
      <vt:lpstr>'W30'!Print_Area</vt:lpstr>
      <vt:lpstr>'W31'!Print_Area</vt:lpstr>
      <vt:lpstr>'W32'!Print_Area</vt:lpstr>
      <vt:lpstr>'W33'!Print_Area</vt:lpstr>
      <vt:lpstr>'W34'!Print_Area</vt:lpstr>
      <vt:lpstr>'W35'!Print_Area</vt:lpstr>
      <vt:lpstr>'W36'!Print_Area</vt:lpstr>
      <vt:lpstr>'W37'!Print_Area</vt:lpstr>
      <vt:lpstr>'W38'!Print_Area</vt:lpstr>
      <vt:lpstr>'W39'!Print_Area</vt:lpstr>
      <vt:lpstr>'W4'!Print_Area</vt:lpstr>
      <vt:lpstr>'W40'!Print_Area</vt:lpstr>
      <vt:lpstr>'W41'!Print_Area</vt:lpstr>
      <vt:lpstr>'W42'!Print_Area</vt:lpstr>
      <vt:lpstr>'W43'!Print_Area</vt:lpstr>
      <vt:lpstr>'W44 '!Print_Area</vt:lpstr>
      <vt:lpstr>'W45'!Print_Area</vt:lpstr>
      <vt:lpstr>'W46'!Print_Area</vt:lpstr>
      <vt:lpstr>'W47'!Print_Area</vt:lpstr>
      <vt:lpstr>'W48'!Print_Area</vt:lpstr>
      <vt:lpstr>'W49'!Print_Area</vt:lpstr>
      <vt:lpstr>'W5'!Print_Area</vt:lpstr>
      <vt:lpstr>'W50'!Print_Area</vt:lpstr>
      <vt:lpstr>'W51'!Print_Area</vt:lpstr>
      <vt:lpstr>'W52'!Print_Area</vt:lpstr>
      <vt:lpstr>'W6'!Print_Area</vt:lpstr>
      <vt:lpstr>'W7'!Print_Area</vt:lpstr>
      <vt:lpstr>'W8'!Print_Area</vt:lpstr>
      <vt:lpstr>'W9'!Print_Area</vt:lpstr>
      <vt:lpstr>'WW7'!Print_Area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TOSIN Marion</dc:creator>
  <cp:keywords/>
  <dc:description/>
  <cp:lastModifiedBy>Jeremy SHANAFELT</cp:lastModifiedBy>
  <cp:revision/>
  <cp:lastPrinted>2026-08-05T17:12:55Z</cp:lastPrinted>
  <dcterms:created xsi:type="dcterms:W3CDTF">2020-09-03T15:38:41Z</dcterms:created>
  <dcterms:modified xsi:type="dcterms:W3CDTF">2026-08-06T14:43:11Z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0x01010039FCE7939B33EC4593943F11AF01CA76</vt:lpwstr>
  </property>
  <property fmtid="{D5CDD505-2E9C-101B-9397-08002B2CF9AE}" pid="3" name="IsMyDocuments">
    <vt:bool>true</vt:bool>
  </property>
  <property fmtid="{D5CDD505-2E9C-101B-9397-08002B2CF9AE}" pid="4" name="_ExtendedDescription">
    <vt:lpwstr/>
  </property>
  <property fmtid="{D5CDD505-2E9C-101B-9397-08002B2CF9AE}" pid="5" name="MSIP_Label_98363a7e-e196-4321-b416-0da59d91cc69_Enabled">
    <vt:lpwstr>true</vt:lpwstr>
  </property>
  <property fmtid="{D5CDD505-2E9C-101B-9397-08002B2CF9AE}" pid="6" name="MSIP_Label_98363a7e-e196-4321-b416-0da59d91cc69_SetDate">
    <vt:lpwstr>2024-01-15T13:26:41Z</vt:lpwstr>
  </property>
  <property fmtid="{D5CDD505-2E9C-101B-9397-08002B2CF9AE}" pid="7" name="MSIP_Label_98363a7e-e196-4321-b416-0da59d91cc69_Method">
    <vt:lpwstr>Standard</vt:lpwstr>
  </property>
  <property fmtid="{D5CDD505-2E9C-101B-9397-08002B2CF9AE}" pid="8" name="MSIP_Label_98363a7e-e196-4321-b416-0da59d91cc69_Name">
    <vt:lpwstr>98363a7e-e196-4321-b416-0da59d91cc69</vt:lpwstr>
  </property>
  <property fmtid="{D5CDD505-2E9C-101B-9397-08002B2CF9AE}" pid="9" name="MSIP_Label_98363a7e-e196-4321-b416-0da59d91cc69_SiteId">
    <vt:lpwstr>b426991c-4e11-4b97-8cdd-a962846b0120</vt:lpwstr>
  </property>
  <property fmtid="{D5CDD505-2E9C-101B-9397-08002B2CF9AE}" pid="10" name="MSIP_Label_98363a7e-e196-4321-b416-0da59d91cc69_ActionId">
    <vt:lpwstr>641f5d0f-324f-41c4-ae55-c6b1032bd92b</vt:lpwstr>
  </property>
  <property fmtid="{D5CDD505-2E9C-101B-9397-08002B2CF9AE}" pid="11" name="MSIP_Label_98363a7e-e196-4321-b416-0da59d91cc69_ContentBits">
    <vt:lpwstr>2</vt:lpwstr>
  </property>
</Properties>
</file>